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2.xml" ContentType="application/vnd.openxmlformats-officedocument.drawingml.chartshapes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8.xml" ContentType="application/vnd.openxmlformats-officedocument.themeOverride+xml"/>
  <Override PartName="/xl/drawings/drawing1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FCD74CF5-94E0-47CE-BECC-EACDC102A211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&gt;&gt; CHARTS" sheetId="13" r:id="rId1"/>
    <sheet name="Chart - Reliance on US" sheetId="36" r:id="rId2"/>
    <sheet name="Chart - UK export shares" sheetId="47" r:id="rId3"/>
    <sheet name="&gt;&gt; DATA" sheetId="14" r:id="rId4"/>
    <sheet name="Chart Data" sheetId="3" r:id="rId5"/>
    <sheet name="ONS - UK Exports by type" sheetId="1" r:id="rId6"/>
    <sheet name="ONS - UK Imports by type" sheetId="2" r:id="rId7"/>
    <sheet name="ONS Pink Book - 9.3" sheetId="15" r:id="rId8"/>
    <sheet name="ONS Pink Book - 9.4" sheetId="16" r:id="rId9"/>
    <sheet name="ONS Pink Book - 9.5" sheetId="17" r:id="rId10"/>
    <sheet name="ONS Pink Book - 9.11" sheetId="18" r:id="rId11"/>
    <sheet name="ONS Pink Book - 9.13" sheetId="19" r:id="rId12"/>
    <sheet name="CPI Import Intensity by Class" sheetId="45" r:id="rId13"/>
    <sheet name="ONS - CPI weights" sheetId="46" r:id="rId14"/>
    <sheet name="COMtrade - US goods exports" sheetId="4" r:id="rId15"/>
    <sheet name="COMtrade - US goods imports" sheetId="5" r:id="rId16"/>
    <sheet name="COMtrade - US services imports" sheetId="6" r:id="rId17"/>
    <sheet name="COMtrade - US services exports" sheetId="7" r:id="rId18"/>
    <sheet name="COMtrade aggregation" sheetId="8" r:id="rId19"/>
    <sheet name="DataQ" sheetId="24" r:id="rId20"/>
    <sheet name="DataA" sheetId="25" r:id="rId21"/>
    <sheet name="GMW" sheetId="21" r:id="rId22"/>
    <sheet name="&gt;&gt; NOT USED" sheetId="30" r:id="rId23"/>
    <sheet name="Chart - UK exports to US" sheetId="33" r:id="rId24"/>
    <sheet name="Chart - GDP scenarios" sheetId="26" r:id="rId25"/>
    <sheet name="Chart - CPI scenarios" sheetId="27" r:id="rId26"/>
    <sheet name="Chart - GDP &amp; CPI scenarios" sheetId="28" r:id="rId27"/>
    <sheet name="Chart - US goods balance" sheetId="10" r:id="rId28"/>
  </sheets>
  <externalReferences>
    <externalReference r:id="rId29"/>
    <externalReference r:id="rId30"/>
  </externalReferences>
  <definedNames>
    <definedName name="_xlnm._FilterDatabase" localSheetId="5" hidden="1">'ONS - UK Exports by type'!$A$1:$CX$1423</definedName>
    <definedName name="_xlnm._FilterDatabase" localSheetId="6" hidden="1">'ONS - UK Imports by type'!$A$1:$CX$1423</definedName>
    <definedName name="A">#REF!</definedName>
    <definedName name="ag" hidden="1">{#N/A,#N/A,FALSE,"CGBR95C"}</definedName>
    <definedName name="b" hidden="1">{#N/A,#N/A,FALSE,"CGBR95C"}</definedName>
    <definedName name="Data">[1]sheet0!$C$2</definedName>
    <definedName name="ddd" hidden="1">{#N/A,#N/A,FALSE,"CGBR95C"}</definedName>
    <definedName name="dddd" hidden="1">{#N/A,#N/A,FALSE,"CGBR95C"}</definedName>
    <definedName name="ddddddd" hidden="1">{#N/A,#N/A,FALSE,"CGBR95C"}</definedName>
    <definedName name="dddddddddddd" hidden="1">{#N/A,#N/A,FALSE,"CGBR95C"}</definedName>
    <definedName name="dfgdfg" localSheetId="20" hidden="1">{#N/A,#N/A,FALSE,"CGBR95C"}</definedName>
    <definedName name="dfgdfg" localSheetId="19" hidden="1">{#N/A,#N/A,FALSE,"CGBR95C"}</definedName>
    <definedName name="dfgdfg" hidden="1">{#N/A,#N/A,FALSE,"CGBR95C"}</definedName>
    <definedName name="fffffffff" hidden="1">{#N/A,#N/A,FALSE,"CGBR95C"}</definedName>
    <definedName name="hhhhhhh" hidden="1">{#N/A,#N/A,FALSE,"CGBR95C"}</definedName>
    <definedName name="HTML_CodePage" hidden="1">1</definedName>
    <definedName name="HTML_Control" hidden="1">{"'Claimants'!$B$2:$E$38"}</definedName>
    <definedName name="HTML_Description" hidden="1">"Recipients of Attendance Allowance 1971-2000"</definedName>
    <definedName name="HTML_Email" hidden="1">""</definedName>
    <definedName name="HTML_Header" hidden="1">""</definedName>
    <definedName name="HTML_LastUpdate" hidden="1">"22/08/2000"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"I:\users\personal\shared\Andrew Leicester\Web\aa.htm"</definedName>
    <definedName name="HTML_Title" hidden="1">"Fiscal Facts: Attendance Allowance"</definedName>
    <definedName name="mine" hidden="1">{#N/A,#N/A,FALSE,"CGBR95C"}</definedName>
    <definedName name="S">{#N/A,#N/A,FALSE,"CGBR95C"}</definedName>
    <definedName name="SpreadsheetBuilder_1" hidden="1">'[2]BBG services'!$A$1:$E$7</definedName>
    <definedName name="w" hidden="1">{#N/A,#N/A,FALSE,"CGBR95C"}</definedName>
    <definedName name="wrn.table1." hidden="1">{#N/A,#N/A,FALSE,"CGBR95C"}</definedName>
    <definedName name="wrn.table2." hidden="1">{#N/A,#N/A,FALSE,"CGBR95C"}</definedName>
    <definedName name="wrn.tablea." hidden="1">{#N/A,#N/A,FALSE,"CGBR95C"}</definedName>
    <definedName name="wrn.tableb." hidden="1">{#N/A,#N/A,FALSE,"CGBR95C"}</definedName>
    <definedName name="wrn.tableq." hidden="1">{#N/A,#N/A,FALSE,"CGBR95C"}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Z4" i="3" l="1"/>
  <c r="CY21" i="3"/>
  <c r="CY17" i="3"/>
  <c r="DA7" i="3"/>
  <c r="CZ7" i="3"/>
  <c r="DA6" i="3"/>
  <c r="CZ6" i="3"/>
  <c r="CY13" i="3"/>
  <c r="DB7" i="3"/>
  <c r="DB6" i="3"/>
  <c r="DC7" i="3"/>
  <c r="DC6" i="3"/>
  <c r="CY19" i="3"/>
  <c r="CY18" i="3"/>
  <c r="CY20" i="3"/>
  <c r="AH36" i="3"/>
  <c r="CY14" i="3"/>
  <c r="BF36" i="3"/>
  <c r="CZ23" i="3"/>
  <c r="CX16" i="3"/>
  <c r="CX12" i="3"/>
  <c r="DD4" i="3"/>
  <c r="DD8" i="3"/>
  <c r="DA5" i="3" l="1"/>
  <c r="CZ5" i="3"/>
  <c r="DA4" i="3"/>
  <c r="DA3" i="3" s="1"/>
  <c r="DA8" i="3" s="1"/>
  <c r="DB4" i="3"/>
  <c r="DC4" i="3"/>
  <c r="DB3" i="3"/>
  <c r="DC10" i="3"/>
  <c r="DC3" i="3" s="1"/>
  <c r="DC8" i="3" s="1"/>
  <c r="AD60" i="16"/>
  <c r="AD58" i="16"/>
  <c r="G73" i="45"/>
  <c r="G61" i="45"/>
  <c r="M89" i="45"/>
  <c r="L5" i="45"/>
  <c r="L6" i="45"/>
  <c r="L7" i="45"/>
  <c r="L8" i="45"/>
  <c r="L9" i="45"/>
  <c r="L10" i="45"/>
  <c r="L11" i="45"/>
  <c r="L12" i="45"/>
  <c r="L13" i="45"/>
  <c r="L14" i="45"/>
  <c r="L15" i="45"/>
  <c r="L16" i="45"/>
  <c r="L17" i="45"/>
  <c r="L18" i="45"/>
  <c r="L19" i="45"/>
  <c r="L20" i="45"/>
  <c r="L21" i="45"/>
  <c r="L22" i="45"/>
  <c r="L23" i="45"/>
  <c r="L24" i="45"/>
  <c r="L25" i="45"/>
  <c r="L26" i="45"/>
  <c r="L27" i="45"/>
  <c r="L28" i="45"/>
  <c r="L29" i="45"/>
  <c r="L30" i="45"/>
  <c r="L31" i="45"/>
  <c r="L32" i="45"/>
  <c r="L33" i="45"/>
  <c r="L34" i="45"/>
  <c r="L35" i="45"/>
  <c r="L36" i="45"/>
  <c r="L37" i="45"/>
  <c r="L38" i="45"/>
  <c r="L39" i="45"/>
  <c r="L40" i="45"/>
  <c r="L41" i="45"/>
  <c r="L42" i="45"/>
  <c r="L43" i="45"/>
  <c r="L44" i="45"/>
  <c r="L45" i="45"/>
  <c r="L46" i="45"/>
  <c r="L47" i="45"/>
  <c r="L48" i="45"/>
  <c r="L49" i="45"/>
  <c r="L50" i="45"/>
  <c r="L51" i="45"/>
  <c r="L52" i="45"/>
  <c r="L53" i="45"/>
  <c r="L54" i="45"/>
  <c r="L55" i="45"/>
  <c r="L56" i="45"/>
  <c r="L57" i="45"/>
  <c r="L58" i="45"/>
  <c r="L59" i="45"/>
  <c r="L60" i="45"/>
  <c r="L61" i="45"/>
  <c r="L62" i="45"/>
  <c r="L63" i="45"/>
  <c r="L64" i="45"/>
  <c r="L65" i="45"/>
  <c r="L66" i="45"/>
  <c r="L67" i="45"/>
  <c r="L68" i="45"/>
  <c r="L69" i="45"/>
  <c r="L70" i="45"/>
  <c r="L71" i="45"/>
  <c r="L72" i="45"/>
  <c r="L73" i="45"/>
  <c r="L74" i="45"/>
  <c r="L75" i="45"/>
  <c r="L76" i="45"/>
  <c r="L77" i="45"/>
  <c r="L78" i="45"/>
  <c r="L79" i="45"/>
  <c r="L80" i="45"/>
  <c r="L81" i="45"/>
  <c r="L82" i="45"/>
  <c r="L83" i="45"/>
  <c r="L84" i="45"/>
  <c r="L85" i="45"/>
  <c r="L86" i="45"/>
  <c r="L87" i="45"/>
  <c r="L88" i="45"/>
  <c r="L4" i="45"/>
  <c r="I4" i="45"/>
  <c r="DB8" i="3" l="1"/>
  <c r="CZ3" i="3"/>
  <c r="CZ8" i="3" s="1"/>
  <c r="L89" i="45"/>
  <c r="J21" i="45"/>
  <c r="J23" i="45"/>
  <c r="J24" i="45"/>
  <c r="J25" i="45"/>
  <c r="J26" i="45"/>
  <c r="J27" i="45"/>
  <c r="J36" i="45"/>
  <c r="J40" i="45"/>
  <c r="J43" i="45"/>
  <c r="J44" i="45"/>
  <c r="J45" i="45"/>
  <c r="J51" i="45"/>
  <c r="J52" i="45"/>
  <c r="J53" i="45"/>
  <c r="J54" i="45"/>
  <c r="J55" i="45"/>
  <c r="J56" i="45"/>
  <c r="J57" i="45"/>
  <c r="J58" i="45"/>
  <c r="J59" i="45"/>
  <c r="J60" i="45"/>
  <c r="J61" i="45"/>
  <c r="J62" i="45"/>
  <c r="J63" i="45"/>
  <c r="J64" i="45"/>
  <c r="J65" i="45"/>
  <c r="J66" i="45"/>
  <c r="J67" i="45"/>
  <c r="J68" i="45"/>
  <c r="J69" i="45"/>
  <c r="J70" i="45"/>
  <c r="J71" i="45"/>
  <c r="J72" i="45"/>
  <c r="J73" i="45"/>
  <c r="J74" i="45"/>
  <c r="J75" i="45"/>
  <c r="J76" i="45"/>
  <c r="J77" i="45"/>
  <c r="J78" i="45"/>
  <c r="J79" i="45"/>
  <c r="J80" i="45"/>
  <c r="J81" i="45"/>
  <c r="J82" i="45"/>
  <c r="J83" i="45"/>
  <c r="J84" i="45"/>
  <c r="J85" i="45"/>
  <c r="J86" i="45"/>
  <c r="J87" i="45"/>
  <c r="J88" i="45"/>
  <c r="I21" i="45"/>
  <c r="I23" i="45"/>
  <c r="I24" i="45"/>
  <c r="I25" i="45"/>
  <c r="I26" i="45"/>
  <c r="I27" i="45"/>
  <c r="I35" i="45"/>
  <c r="I36" i="45"/>
  <c r="I40" i="45"/>
  <c r="I43" i="45"/>
  <c r="I44" i="45"/>
  <c r="I45" i="45"/>
  <c r="I48" i="45"/>
  <c r="I51" i="45"/>
  <c r="I52" i="45"/>
  <c r="I53" i="45"/>
  <c r="I54" i="45"/>
  <c r="I55" i="45"/>
  <c r="I56" i="45"/>
  <c r="I57" i="45"/>
  <c r="I58" i="45"/>
  <c r="I59" i="45"/>
  <c r="I60" i="45"/>
  <c r="I61" i="45"/>
  <c r="I62" i="45"/>
  <c r="I63" i="45"/>
  <c r="I64" i="45"/>
  <c r="I65" i="45"/>
  <c r="I66" i="45"/>
  <c r="I67" i="45"/>
  <c r="I68" i="45"/>
  <c r="I69" i="45"/>
  <c r="I70" i="45"/>
  <c r="I71" i="45"/>
  <c r="I72" i="45"/>
  <c r="I73" i="45"/>
  <c r="I74" i="45"/>
  <c r="I75" i="45"/>
  <c r="I76" i="45"/>
  <c r="I77" i="45"/>
  <c r="I78" i="45"/>
  <c r="I79" i="45"/>
  <c r="I80" i="45"/>
  <c r="I81" i="45"/>
  <c r="I82" i="45"/>
  <c r="I83" i="45"/>
  <c r="I84" i="45"/>
  <c r="I85" i="45"/>
  <c r="I86" i="45"/>
  <c r="I87" i="45"/>
  <c r="I88" i="45"/>
  <c r="I7" i="45"/>
  <c r="G88" i="45"/>
  <c r="G87" i="45"/>
  <c r="G86" i="45"/>
  <c r="G85" i="45"/>
  <c r="G84" i="45"/>
  <c r="G83" i="45"/>
  <c r="G82" i="45"/>
  <c r="G81" i="45"/>
  <c r="G80" i="45"/>
  <c r="G79" i="45"/>
  <c r="G78" i="45"/>
  <c r="G77" i="45"/>
  <c r="G76" i="45"/>
  <c r="G75" i="45"/>
  <c r="G74" i="45"/>
  <c r="G72" i="45"/>
  <c r="G71" i="45"/>
  <c r="G70" i="45"/>
  <c r="G69" i="45"/>
  <c r="G68" i="45"/>
  <c r="G67" i="45"/>
  <c r="G66" i="45"/>
  <c r="G65" i="45"/>
  <c r="G64" i="45"/>
  <c r="G63" i="45"/>
  <c r="G62" i="45"/>
  <c r="G60" i="45"/>
  <c r="G59" i="45"/>
  <c r="G58" i="45"/>
  <c r="G57" i="45"/>
  <c r="G56" i="45"/>
  <c r="G55" i="45"/>
  <c r="G54" i="45"/>
  <c r="G53" i="45"/>
  <c r="G52" i="45"/>
  <c r="G51" i="45"/>
  <c r="G50" i="45"/>
  <c r="I50" i="45" s="1"/>
  <c r="G49" i="45"/>
  <c r="I49" i="45" s="1"/>
  <c r="G48" i="45"/>
  <c r="J48" i="45" s="1"/>
  <c r="G47" i="45"/>
  <c r="I47" i="45" s="1"/>
  <c r="G46" i="45"/>
  <c r="I46" i="45" s="1"/>
  <c r="G45" i="45"/>
  <c r="G44" i="45"/>
  <c r="G43" i="45"/>
  <c r="G42" i="45"/>
  <c r="J42" i="45" s="1"/>
  <c r="G41" i="45"/>
  <c r="I41" i="45" s="1"/>
  <c r="G40" i="45"/>
  <c r="G39" i="45"/>
  <c r="I39" i="45" s="1"/>
  <c r="G38" i="45"/>
  <c r="I38" i="45" s="1"/>
  <c r="G37" i="45"/>
  <c r="J37" i="45" s="1"/>
  <c r="G36" i="45"/>
  <c r="G35" i="45"/>
  <c r="J35" i="45" s="1"/>
  <c r="G34" i="45"/>
  <c r="J34" i="45" s="1"/>
  <c r="G33" i="45"/>
  <c r="I33" i="45" s="1"/>
  <c r="G32" i="45"/>
  <c r="J32" i="45" s="1"/>
  <c r="G31" i="45"/>
  <c r="I31" i="45" s="1"/>
  <c r="G30" i="45"/>
  <c r="I30" i="45" s="1"/>
  <c r="G29" i="45"/>
  <c r="J29" i="45" s="1"/>
  <c r="G28" i="45"/>
  <c r="I28" i="45" s="1"/>
  <c r="G27" i="45"/>
  <c r="G26" i="45"/>
  <c r="G25" i="45"/>
  <c r="G24" i="45"/>
  <c r="G23" i="45"/>
  <c r="G22" i="45"/>
  <c r="I22" i="45" s="1"/>
  <c r="G21" i="45"/>
  <c r="G20" i="45"/>
  <c r="I20" i="45" s="1"/>
  <c r="G19" i="45"/>
  <c r="J19" i="45" s="1"/>
  <c r="G18" i="45"/>
  <c r="I18" i="45" s="1"/>
  <c r="G17" i="45"/>
  <c r="J17" i="45" s="1"/>
  <c r="G16" i="45"/>
  <c r="J16" i="45" s="1"/>
  <c r="G15" i="45"/>
  <c r="J15" i="45" s="1"/>
  <c r="G14" i="45"/>
  <c r="J14" i="45" s="1"/>
  <c r="G13" i="45"/>
  <c r="J13" i="45" s="1"/>
  <c r="G12" i="45"/>
  <c r="I12" i="45" s="1"/>
  <c r="G11" i="45"/>
  <c r="J11" i="45" s="1"/>
  <c r="G10" i="45"/>
  <c r="I10" i="45" s="1"/>
  <c r="G9" i="45"/>
  <c r="J9" i="45" s="1"/>
  <c r="G8" i="45"/>
  <c r="J8" i="45" s="1"/>
  <c r="G7" i="45"/>
  <c r="J7" i="45" s="1"/>
  <c r="G6" i="45"/>
  <c r="J6" i="45" s="1"/>
  <c r="G5" i="45"/>
  <c r="J5" i="45" s="1"/>
  <c r="G4" i="45"/>
  <c r="BV34" i="3"/>
  <c r="B61" i="3"/>
  <c r="B60" i="3"/>
  <c r="B62" i="3" s="1"/>
  <c r="CV3" i="3" s="1"/>
  <c r="CV5" i="3" s="1"/>
  <c r="CS4" i="3"/>
  <c r="CS5" i="3"/>
  <c r="CS6" i="3"/>
  <c r="CS7" i="3"/>
  <c r="CS8" i="3"/>
  <c r="CS9" i="3"/>
  <c r="CS10" i="3"/>
  <c r="CS11" i="3"/>
  <c r="CS12" i="3"/>
  <c r="CS13" i="3"/>
  <c r="CS14" i="3"/>
  <c r="CS15" i="3"/>
  <c r="CS16" i="3"/>
  <c r="CS17" i="3"/>
  <c r="CS18" i="3"/>
  <c r="CS19" i="3"/>
  <c r="CS20" i="3"/>
  <c r="CS21" i="3"/>
  <c r="CS22" i="3"/>
  <c r="CS23" i="3"/>
  <c r="CS24" i="3"/>
  <c r="CS25" i="3"/>
  <c r="CS26" i="3"/>
  <c r="CS27" i="3"/>
  <c r="CS28" i="3"/>
  <c r="CS29" i="3"/>
  <c r="CS30" i="3"/>
  <c r="CS3" i="3"/>
  <c r="CP4" i="3"/>
  <c r="CQ4" i="3"/>
  <c r="CP5" i="3"/>
  <c r="CQ5" i="3"/>
  <c r="CP6" i="3"/>
  <c r="CQ6" i="3"/>
  <c r="CP7" i="3"/>
  <c r="CQ7" i="3"/>
  <c r="CP8" i="3"/>
  <c r="CQ8" i="3"/>
  <c r="CP9" i="3"/>
  <c r="CQ9" i="3"/>
  <c r="CP10" i="3"/>
  <c r="CQ10" i="3"/>
  <c r="CP11" i="3"/>
  <c r="CQ11" i="3"/>
  <c r="CP12" i="3"/>
  <c r="CQ12" i="3"/>
  <c r="CP13" i="3"/>
  <c r="CQ13" i="3"/>
  <c r="CP14" i="3"/>
  <c r="CQ14" i="3"/>
  <c r="CP15" i="3"/>
  <c r="CQ15" i="3"/>
  <c r="CP16" i="3"/>
  <c r="CQ16" i="3"/>
  <c r="CP17" i="3"/>
  <c r="CQ17" i="3"/>
  <c r="CP18" i="3"/>
  <c r="CQ18" i="3"/>
  <c r="CP19" i="3"/>
  <c r="CQ19" i="3"/>
  <c r="CP20" i="3"/>
  <c r="CQ20" i="3"/>
  <c r="CP21" i="3"/>
  <c r="CQ21" i="3"/>
  <c r="CP22" i="3"/>
  <c r="CQ22" i="3"/>
  <c r="CP23" i="3"/>
  <c r="CQ23" i="3"/>
  <c r="CP24" i="3"/>
  <c r="CQ24" i="3"/>
  <c r="CP25" i="3"/>
  <c r="CQ25" i="3"/>
  <c r="CP26" i="3"/>
  <c r="CQ26" i="3"/>
  <c r="CP27" i="3"/>
  <c r="CQ27" i="3"/>
  <c r="CP28" i="3"/>
  <c r="CQ28" i="3"/>
  <c r="CP29" i="3"/>
  <c r="CQ29" i="3"/>
  <c r="CP30" i="3"/>
  <c r="CQ30" i="3"/>
  <c r="CQ3" i="3"/>
  <c r="CP3" i="3"/>
  <c r="Q8" i="24" a="1"/>
  <c r="Q8" i="24" s="1"/>
  <c r="Q7" i="24" a="1"/>
  <c r="Q7" i="24" s="1"/>
  <c r="Q1" i="24"/>
  <c r="J1" i="24"/>
  <c r="AW55" i="3"/>
  <c r="AX55" i="3"/>
  <c r="AY55" i="3"/>
  <c r="AZ55" i="3"/>
  <c r="BA55" i="3"/>
  <c r="BB55" i="3"/>
  <c r="BD55" i="3"/>
  <c r="BK55" i="3"/>
  <c r="BP55" i="3"/>
  <c r="BS55" i="3"/>
  <c r="BT56" i="3"/>
  <c r="BT57" i="3" s="1"/>
  <c r="BS56" i="3"/>
  <c r="BS57" i="3" s="1"/>
  <c r="BR56" i="3"/>
  <c r="BR57" i="3" s="1"/>
  <c r="BQ56" i="3"/>
  <c r="BQ57" i="3" s="1"/>
  <c r="BP56" i="3"/>
  <c r="BP57" i="3" s="1"/>
  <c r="BO56" i="3"/>
  <c r="BO57" i="3" s="1"/>
  <c r="BN56" i="3"/>
  <c r="BN57" i="3" s="1"/>
  <c r="BM56" i="3"/>
  <c r="BM57" i="3" s="1"/>
  <c r="BL56" i="3"/>
  <c r="BL57" i="3" s="1"/>
  <c r="BK56" i="3"/>
  <c r="BK57" i="3" s="1"/>
  <c r="BJ56" i="3"/>
  <c r="BJ57" i="3" s="1"/>
  <c r="BI56" i="3"/>
  <c r="BI57" i="3" s="1"/>
  <c r="BH56" i="3"/>
  <c r="BH57" i="3" s="1"/>
  <c r="BG56" i="3"/>
  <c r="BG57" i="3" s="1"/>
  <c r="BF56" i="3"/>
  <c r="BF57" i="3" s="1"/>
  <c r="BE56" i="3"/>
  <c r="BE57" i="3" s="1"/>
  <c r="BD56" i="3"/>
  <c r="BD57" i="3" s="1"/>
  <c r="BC56" i="3"/>
  <c r="BC57" i="3" s="1"/>
  <c r="BB56" i="3"/>
  <c r="BB57" i="3" s="1"/>
  <c r="BA56" i="3"/>
  <c r="BA57" i="3" s="1"/>
  <c r="AZ56" i="3"/>
  <c r="AZ57" i="3" s="1"/>
  <c r="AY56" i="3"/>
  <c r="AY57" i="3" s="1"/>
  <c r="AX56" i="3"/>
  <c r="AX57" i="3" s="1"/>
  <c r="AW56" i="3"/>
  <c r="AW57" i="3" s="1"/>
  <c r="AV56" i="3"/>
  <c r="AV57" i="3" s="1"/>
  <c r="AU56" i="3"/>
  <c r="AU57" i="3" s="1"/>
  <c r="AT56" i="3"/>
  <c r="AT57" i="3" s="1"/>
  <c r="AS56" i="3"/>
  <c r="AS57" i="3" s="1"/>
  <c r="AR56" i="3"/>
  <c r="AR57" i="3" s="1"/>
  <c r="AQ56" i="3"/>
  <c r="AQ57" i="3" s="1"/>
  <c r="AP56" i="3"/>
  <c r="AP57" i="3" s="1"/>
  <c r="AO56" i="3"/>
  <c r="AO57" i="3" s="1"/>
  <c r="AN56" i="3"/>
  <c r="AN57" i="3" s="1"/>
  <c r="AM56" i="3"/>
  <c r="AM57" i="3" s="1"/>
  <c r="AL56" i="3"/>
  <c r="AL57" i="3" s="1"/>
  <c r="AK56" i="3"/>
  <c r="AK57" i="3" s="1"/>
  <c r="AJ56" i="3"/>
  <c r="AJ57" i="3" s="1"/>
  <c r="AI56" i="3"/>
  <c r="AI57" i="3" s="1"/>
  <c r="AH56" i="3"/>
  <c r="AH57" i="3" s="1"/>
  <c r="AG56" i="3"/>
  <c r="AG57" i="3" s="1"/>
  <c r="AF56" i="3"/>
  <c r="AF57" i="3" s="1"/>
  <c r="AE56" i="3"/>
  <c r="AE57" i="3" s="1"/>
  <c r="AD56" i="3"/>
  <c r="AD57" i="3" s="1"/>
  <c r="AC56" i="3"/>
  <c r="AC57" i="3" s="1"/>
  <c r="AB56" i="3"/>
  <c r="AB57" i="3" s="1"/>
  <c r="AA56" i="3"/>
  <c r="AA57" i="3" s="1"/>
  <c r="Z56" i="3"/>
  <c r="Z57" i="3" s="1"/>
  <c r="Y56" i="3"/>
  <c r="Y57" i="3" s="1"/>
  <c r="X56" i="3"/>
  <c r="X57" i="3" s="1"/>
  <c r="W56" i="3"/>
  <c r="W57" i="3" s="1"/>
  <c r="V56" i="3"/>
  <c r="V57" i="3" s="1"/>
  <c r="U56" i="3"/>
  <c r="U57" i="3" s="1"/>
  <c r="T56" i="3"/>
  <c r="T57" i="3" s="1"/>
  <c r="S56" i="3"/>
  <c r="S57" i="3" s="1"/>
  <c r="R56" i="3"/>
  <c r="R57" i="3" s="1"/>
  <c r="Q56" i="3"/>
  <c r="Q57" i="3" s="1"/>
  <c r="P56" i="3"/>
  <c r="P57" i="3" s="1"/>
  <c r="O56" i="3"/>
  <c r="O57" i="3" s="1"/>
  <c r="N56" i="3"/>
  <c r="N57" i="3" s="1"/>
  <c r="M56" i="3"/>
  <c r="M57" i="3" s="1"/>
  <c r="L56" i="3"/>
  <c r="L57" i="3" s="1"/>
  <c r="K56" i="3"/>
  <c r="K57" i="3" s="1"/>
  <c r="J56" i="3"/>
  <c r="J57" i="3" s="1"/>
  <c r="I56" i="3"/>
  <c r="I57" i="3" s="1"/>
  <c r="H56" i="3"/>
  <c r="H57" i="3" s="1"/>
  <c r="G56" i="3"/>
  <c r="G57" i="3" s="1"/>
  <c r="F56" i="3"/>
  <c r="F57" i="3" s="1"/>
  <c r="E56" i="3"/>
  <c r="E57" i="3" s="1"/>
  <c r="D56" i="3"/>
  <c r="D57" i="3" s="1"/>
  <c r="C56" i="3"/>
  <c r="C57" i="3" s="1"/>
  <c r="D44" i="3"/>
  <c r="E44" i="3" s="1"/>
  <c r="BT37" i="3"/>
  <c r="BS37" i="3"/>
  <c r="BR37" i="3"/>
  <c r="BQ37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W35" i="3"/>
  <c r="AW41" i="3" s="1"/>
  <c r="AX35" i="3"/>
  <c r="AX41" i="3" s="1"/>
  <c r="AY35" i="3"/>
  <c r="AY41" i="3" s="1"/>
  <c r="AZ35" i="3"/>
  <c r="AZ41" i="3" s="1"/>
  <c r="BA35" i="3"/>
  <c r="BA41" i="3" s="1"/>
  <c r="BB35" i="3"/>
  <c r="BB41" i="3" s="1"/>
  <c r="BD35" i="3"/>
  <c r="BD41" i="3" s="1"/>
  <c r="BK35" i="3"/>
  <c r="BK41" i="3" s="1"/>
  <c r="BP35" i="3"/>
  <c r="BP41" i="3" s="1"/>
  <c r="BS35" i="3"/>
  <c r="BS41" i="3" s="1"/>
  <c r="B35" i="3"/>
  <c r="BT36" i="3"/>
  <c r="BS36" i="3"/>
  <c r="BR36" i="3"/>
  <c r="BQ36" i="3"/>
  <c r="BP36" i="3"/>
  <c r="BO36" i="3"/>
  <c r="BN36" i="3"/>
  <c r="BM36" i="3"/>
  <c r="BL36" i="3"/>
  <c r="BK36" i="3"/>
  <c r="BJ36" i="3"/>
  <c r="BI36" i="3"/>
  <c r="BH36" i="3"/>
  <c r="BG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G36" i="3"/>
  <c r="AF36" i="3"/>
  <c r="AE36" i="3"/>
  <c r="AD36" i="3"/>
  <c r="AC36" i="3"/>
  <c r="AB36" i="3"/>
  <c r="AA36" i="3"/>
  <c r="AA38" i="3" s="1"/>
  <c r="Z36" i="3"/>
  <c r="Y36" i="3"/>
  <c r="X36" i="3"/>
  <c r="W36" i="3"/>
  <c r="V36" i="3"/>
  <c r="U36" i="3"/>
  <c r="T36" i="3"/>
  <c r="S36" i="3"/>
  <c r="S38" i="3" s="1"/>
  <c r="R36" i="3"/>
  <c r="Q36" i="3"/>
  <c r="P36" i="3"/>
  <c r="O36" i="3"/>
  <c r="N36" i="3"/>
  <c r="M36" i="3"/>
  <c r="L36" i="3"/>
  <c r="K36" i="3"/>
  <c r="K38" i="3" s="1"/>
  <c r="J36" i="3"/>
  <c r="I36" i="3"/>
  <c r="H36" i="3"/>
  <c r="G36" i="3"/>
  <c r="F36" i="3"/>
  <c r="E36" i="3"/>
  <c r="D36" i="3"/>
  <c r="C36" i="3"/>
  <c r="C38" i="3" s="1"/>
  <c r="B36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BT9" i="3"/>
  <c r="BS9" i="3"/>
  <c r="BR9" i="3"/>
  <c r="BQ9" i="3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BT8" i="3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BS4" i="3"/>
  <c r="BP4" i="3"/>
  <c r="BO4" i="3"/>
  <c r="BK4" i="3"/>
  <c r="BJ4" i="3"/>
  <c r="BG4" i="3"/>
  <c r="BE4" i="3"/>
  <c r="BD4" i="3"/>
  <c r="BC4" i="3"/>
  <c r="BB4" i="3"/>
  <c r="BA4" i="3"/>
  <c r="AZ4" i="3"/>
  <c r="AY4" i="3"/>
  <c r="AW4" i="3"/>
  <c r="AX4" i="3"/>
  <c r="B31" i="3"/>
  <c r="J1" i="25"/>
  <c r="M1" i="25"/>
  <c r="E2" i="25"/>
  <c r="F2" i="25"/>
  <c r="G2" i="25"/>
  <c r="H2" i="25"/>
  <c r="I2" i="25"/>
  <c r="J2" i="25"/>
  <c r="K2" i="25"/>
  <c r="L2" i="25"/>
  <c r="M2" i="25"/>
  <c r="N2" i="25"/>
  <c r="O2" i="25"/>
  <c r="E3" i="25"/>
  <c r="F3" i="25"/>
  <c r="G3" i="25"/>
  <c r="H3" i="25"/>
  <c r="I3" i="25"/>
  <c r="J3" i="25"/>
  <c r="K3" i="25"/>
  <c r="L3" i="25"/>
  <c r="M3" i="25"/>
  <c r="N3" i="25"/>
  <c r="O3" i="25"/>
  <c r="E4" i="25"/>
  <c r="F4" i="25"/>
  <c r="G4" i="25"/>
  <c r="H4" i="25"/>
  <c r="I4" i="25"/>
  <c r="J4" i="25"/>
  <c r="K4" i="25"/>
  <c r="L4" i="25"/>
  <c r="M4" i="25"/>
  <c r="N4" i="25"/>
  <c r="O4" i="25"/>
  <c r="E5" i="25"/>
  <c r="F5" i="25"/>
  <c r="G5" i="25"/>
  <c r="H5" i="25"/>
  <c r="I5" i="25"/>
  <c r="J5" i="25"/>
  <c r="K5" i="25"/>
  <c r="L5" i="25"/>
  <c r="M5" i="25"/>
  <c r="N5" i="25"/>
  <c r="O5" i="25"/>
  <c r="D2" i="25"/>
  <c r="D3" i="25"/>
  <c r="D4" i="25"/>
  <c r="D5" i="25"/>
  <c r="D1" i="25"/>
  <c r="B14" i="25"/>
  <c r="B18" i="25" s="1"/>
  <c r="B22" i="25" s="1"/>
  <c r="B26" i="25" s="1"/>
  <c r="B30" i="25" s="1"/>
  <c r="B34" i="25" s="1"/>
  <c r="B38" i="25" s="1"/>
  <c r="B42" i="25" s="1"/>
  <c r="B46" i="25" s="1"/>
  <c r="B50" i="25" s="1"/>
  <c r="B54" i="25" s="1"/>
  <c r="B58" i="25" s="1"/>
  <c r="B62" i="25" s="1"/>
  <c r="B66" i="25" s="1"/>
  <c r="B70" i="25" s="1"/>
  <c r="B74" i="25" s="1"/>
  <c r="B78" i="25" s="1"/>
  <c r="B82" i="25" s="1"/>
  <c r="B86" i="25" s="1"/>
  <c r="B90" i="25" s="1"/>
  <c r="B94" i="25" s="1"/>
  <c r="B13" i="25"/>
  <c r="B17" i="25" s="1"/>
  <c r="B21" i="25" s="1"/>
  <c r="B25" i="25" s="1"/>
  <c r="B29" i="25" s="1"/>
  <c r="B33" i="25" s="1"/>
  <c r="B37" i="25" s="1"/>
  <c r="B41" i="25" s="1"/>
  <c r="B45" i="25" s="1"/>
  <c r="B49" i="25" s="1"/>
  <c r="B53" i="25" s="1"/>
  <c r="B57" i="25" s="1"/>
  <c r="B61" i="25" s="1"/>
  <c r="B65" i="25" s="1"/>
  <c r="B69" i="25" s="1"/>
  <c r="B73" i="25" s="1"/>
  <c r="B77" i="25" s="1"/>
  <c r="B81" i="25" s="1"/>
  <c r="B85" i="25" s="1"/>
  <c r="B89" i="25" s="1"/>
  <c r="B93" i="25" s="1"/>
  <c r="B12" i="25"/>
  <c r="B16" i="25" s="1"/>
  <c r="B20" i="25" s="1"/>
  <c r="B24" i="25" s="1"/>
  <c r="B28" i="25" s="1"/>
  <c r="B32" i="25" s="1"/>
  <c r="B36" i="25" s="1"/>
  <c r="B40" i="25" s="1"/>
  <c r="B44" i="25" s="1"/>
  <c r="B48" i="25" s="1"/>
  <c r="B52" i="25" s="1"/>
  <c r="B56" i="25" s="1"/>
  <c r="B60" i="25" s="1"/>
  <c r="B64" i="25" s="1"/>
  <c r="B68" i="25" s="1"/>
  <c r="B72" i="25" s="1"/>
  <c r="B76" i="25" s="1"/>
  <c r="B80" i="25" s="1"/>
  <c r="B84" i="25" s="1"/>
  <c r="B88" i="25" s="1"/>
  <c r="B92" i="25" s="1"/>
  <c r="B11" i="25"/>
  <c r="B15" i="25" s="1"/>
  <c r="B19" i="25" s="1"/>
  <c r="B23" i="25" s="1"/>
  <c r="B27" i="25" s="1"/>
  <c r="B31" i="25" s="1"/>
  <c r="B35" i="25" s="1"/>
  <c r="B39" i="25" s="1"/>
  <c r="B43" i="25" s="1"/>
  <c r="B47" i="25" s="1"/>
  <c r="B51" i="25" s="1"/>
  <c r="B55" i="25" s="1"/>
  <c r="B59" i="25" s="1"/>
  <c r="B63" i="25" s="1"/>
  <c r="B67" i="25" s="1"/>
  <c r="B71" i="25" s="1"/>
  <c r="B75" i="25" s="1"/>
  <c r="B79" i="25" s="1"/>
  <c r="B83" i="25" s="1"/>
  <c r="B87" i="25" s="1"/>
  <c r="B91" i="25" s="1"/>
  <c r="C8" i="25"/>
  <c r="B12" i="24"/>
  <c r="B16" i="24" s="1"/>
  <c r="B20" i="24" s="1"/>
  <c r="B24" i="24" s="1"/>
  <c r="B28" i="24" s="1"/>
  <c r="B32" i="24" s="1"/>
  <c r="B36" i="24" s="1"/>
  <c r="B40" i="24" s="1"/>
  <c r="B44" i="24" s="1"/>
  <c r="B48" i="24" s="1"/>
  <c r="B52" i="24" s="1"/>
  <c r="B56" i="24" s="1"/>
  <c r="B60" i="24" s="1"/>
  <c r="B64" i="24" s="1"/>
  <c r="B68" i="24" s="1"/>
  <c r="B72" i="24" s="1"/>
  <c r="B76" i="24" s="1"/>
  <c r="B80" i="24" s="1"/>
  <c r="B84" i="24" s="1"/>
  <c r="B88" i="24" s="1"/>
  <c r="B92" i="24" s="1"/>
  <c r="B96" i="24" s="1"/>
  <c r="B100" i="24" s="1"/>
  <c r="B104" i="24" s="1"/>
  <c r="B108" i="24" s="1"/>
  <c r="B112" i="24" s="1"/>
  <c r="B116" i="24" s="1"/>
  <c r="B120" i="24" s="1"/>
  <c r="B124" i="24" s="1"/>
  <c r="B128" i="24" s="1"/>
  <c r="B132" i="24" s="1"/>
  <c r="B136" i="24" s="1"/>
  <c r="B140" i="24" s="1"/>
  <c r="B144" i="24" s="1"/>
  <c r="B148" i="24" s="1"/>
  <c r="B152" i="24" s="1"/>
  <c r="B156" i="24" s="1"/>
  <c r="B160" i="24" s="1"/>
  <c r="B164" i="24" s="1"/>
  <c r="B168" i="24" s="1"/>
  <c r="B172" i="24" s="1"/>
  <c r="B176" i="24" s="1"/>
  <c r="B180" i="24" s="1"/>
  <c r="B184" i="24" s="1"/>
  <c r="B188" i="24" s="1"/>
  <c r="B192" i="24" s="1"/>
  <c r="B196" i="24" s="1"/>
  <c r="B200" i="24" s="1"/>
  <c r="B204" i="24" s="1"/>
  <c r="B208" i="24" s="1"/>
  <c r="B212" i="24" s="1"/>
  <c r="B216" i="24" s="1"/>
  <c r="B220" i="24" s="1"/>
  <c r="B224" i="24" s="1"/>
  <c r="B228" i="24" s="1"/>
  <c r="B232" i="24" s="1"/>
  <c r="B236" i="24" s="1"/>
  <c r="B240" i="24" s="1"/>
  <c r="B244" i="24" s="1"/>
  <c r="B248" i="24" s="1"/>
  <c r="B252" i="24" s="1"/>
  <c r="B256" i="24" s="1"/>
  <c r="B260" i="24" s="1"/>
  <c r="B264" i="24" s="1"/>
  <c r="B268" i="24" s="1"/>
  <c r="B272" i="24" s="1"/>
  <c r="B276" i="24" s="1"/>
  <c r="B280" i="24" s="1"/>
  <c r="B284" i="24" s="1"/>
  <c r="B288" i="24" s="1"/>
  <c r="B292" i="24" s="1"/>
  <c r="B296" i="24" s="1"/>
  <c r="B300" i="24" s="1"/>
  <c r="B304" i="24" s="1"/>
  <c r="B308" i="24" s="1"/>
  <c r="B312" i="24" s="1"/>
  <c r="B316" i="24" s="1"/>
  <c r="B320" i="24" s="1"/>
  <c r="B324" i="24" s="1"/>
  <c r="B328" i="24" s="1"/>
  <c r="B332" i="24" s="1"/>
  <c r="B336" i="24" s="1"/>
  <c r="B340" i="24" s="1"/>
  <c r="B344" i="24" s="1"/>
  <c r="B348" i="24" s="1"/>
  <c r="B352" i="24" s="1"/>
  <c r="B356" i="24" s="1"/>
  <c r="B13" i="24"/>
  <c r="B17" i="24" s="1"/>
  <c r="B21" i="24" s="1"/>
  <c r="B25" i="24" s="1"/>
  <c r="B29" i="24" s="1"/>
  <c r="B33" i="24" s="1"/>
  <c r="B37" i="24" s="1"/>
  <c r="B41" i="24" s="1"/>
  <c r="B45" i="24" s="1"/>
  <c r="B49" i="24" s="1"/>
  <c r="B53" i="24" s="1"/>
  <c r="B57" i="24" s="1"/>
  <c r="B61" i="24" s="1"/>
  <c r="B65" i="24" s="1"/>
  <c r="B69" i="24" s="1"/>
  <c r="B73" i="24" s="1"/>
  <c r="B77" i="24" s="1"/>
  <c r="B81" i="24" s="1"/>
  <c r="B85" i="24" s="1"/>
  <c r="B89" i="24" s="1"/>
  <c r="B93" i="24" s="1"/>
  <c r="B97" i="24" s="1"/>
  <c r="B101" i="24" s="1"/>
  <c r="B105" i="24" s="1"/>
  <c r="B109" i="24" s="1"/>
  <c r="B113" i="24" s="1"/>
  <c r="B117" i="24" s="1"/>
  <c r="B121" i="24" s="1"/>
  <c r="B125" i="24" s="1"/>
  <c r="B129" i="24" s="1"/>
  <c r="B133" i="24" s="1"/>
  <c r="B137" i="24" s="1"/>
  <c r="B141" i="24" s="1"/>
  <c r="B145" i="24" s="1"/>
  <c r="B149" i="24" s="1"/>
  <c r="B153" i="24" s="1"/>
  <c r="B157" i="24" s="1"/>
  <c r="B161" i="24" s="1"/>
  <c r="B165" i="24" s="1"/>
  <c r="B169" i="24" s="1"/>
  <c r="B173" i="24" s="1"/>
  <c r="B177" i="24" s="1"/>
  <c r="B181" i="24" s="1"/>
  <c r="B185" i="24" s="1"/>
  <c r="B189" i="24" s="1"/>
  <c r="B193" i="24" s="1"/>
  <c r="B197" i="24" s="1"/>
  <c r="B201" i="24" s="1"/>
  <c r="B205" i="24" s="1"/>
  <c r="B209" i="24" s="1"/>
  <c r="B213" i="24" s="1"/>
  <c r="B217" i="24" s="1"/>
  <c r="B221" i="24" s="1"/>
  <c r="B225" i="24" s="1"/>
  <c r="B229" i="24" s="1"/>
  <c r="B233" i="24" s="1"/>
  <c r="B237" i="24" s="1"/>
  <c r="B241" i="24" s="1"/>
  <c r="B245" i="24" s="1"/>
  <c r="B249" i="24" s="1"/>
  <c r="B253" i="24" s="1"/>
  <c r="B257" i="24" s="1"/>
  <c r="B261" i="24" s="1"/>
  <c r="B265" i="24" s="1"/>
  <c r="B269" i="24" s="1"/>
  <c r="B273" i="24" s="1"/>
  <c r="B277" i="24" s="1"/>
  <c r="B281" i="24" s="1"/>
  <c r="B285" i="24" s="1"/>
  <c r="B289" i="24" s="1"/>
  <c r="B293" i="24" s="1"/>
  <c r="B297" i="24" s="1"/>
  <c r="B301" i="24" s="1"/>
  <c r="B305" i="24" s="1"/>
  <c r="B309" i="24" s="1"/>
  <c r="B313" i="24" s="1"/>
  <c r="B317" i="24" s="1"/>
  <c r="B321" i="24" s="1"/>
  <c r="B325" i="24" s="1"/>
  <c r="B329" i="24" s="1"/>
  <c r="B333" i="24" s="1"/>
  <c r="B337" i="24" s="1"/>
  <c r="B341" i="24" s="1"/>
  <c r="B345" i="24" s="1"/>
  <c r="B349" i="24" s="1"/>
  <c r="B353" i="24" s="1"/>
  <c r="B357" i="24" s="1"/>
  <c r="B14" i="24"/>
  <c r="B18" i="24" s="1"/>
  <c r="B22" i="24" s="1"/>
  <c r="B26" i="24" s="1"/>
  <c r="B30" i="24" s="1"/>
  <c r="B34" i="24" s="1"/>
  <c r="B38" i="24" s="1"/>
  <c r="B42" i="24" s="1"/>
  <c r="B46" i="24" s="1"/>
  <c r="B50" i="24" s="1"/>
  <c r="B54" i="24" s="1"/>
  <c r="B58" i="24" s="1"/>
  <c r="B62" i="24" s="1"/>
  <c r="B66" i="24" s="1"/>
  <c r="B70" i="24" s="1"/>
  <c r="B74" i="24" s="1"/>
  <c r="B78" i="24" s="1"/>
  <c r="B82" i="24" s="1"/>
  <c r="B86" i="24" s="1"/>
  <c r="B90" i="24" s="1"/>
  <c r="B94" i="24" s="1"/>
  <c r="B98" i="24" s="1"/>
  <c r="B102" i="24" s="1"/>
  <c r="B106" i="24" s="1"/>
  <c r="B110" i="24" s="1"/>
  <c r="B114" i="24" s="1"/>
  <c r="B118" i="24" s="1"/>
  <c r="B122" i="24" s="1"/>
  <c r="B126" i="24" s="1"/>
  <c r="B130" i="24" s="1"/>
  <c r="B134" i="24" s="1"/>
  <c r="B138" i="24" s="1"/>
  <c r="B142" i="24" s="1"/>
  <c r="B146" i="24" s="1"/>
  <c r="B150" i="24" s="1"/>
  <c r="B154" i="24" s="1"/>
  <c r="B158" i="24" s="1"/>
  <c r="B162" i="24" s="1"/>
  <c r="B166" i="24" s="1"/>
  <c r="B170" i="24" s="1"/>
  <c r="B174" i="24" s="1"/>
  <c r="B178" i="24" s="1"/>
  <c r="B182" i="24" s="1"/>
  <c r="B186" i="24" s="1"/>
  <c r="B190" i="24" s="1"/>
  <c r="B194" i="24" s="1"/>
  <c r="B198" i="24" s="1"/>
  <c r="B202" i="24" s="1"/>
  <c r="B206" i="24" s="1"/>
  <c r="B210" i="24" s="1"/>
  <c r="B214" i="24" s="1"/>
  <c r="B218" i="24" s="1"/>
  <c r="B222" i="24" s="1"/>
  <c r="B226" i="24" s="1"/>
  <c r="B230" i="24" s="1"/>
  <c r="B234" i="24" s="1"/>
  <c r="B238" i="24" s="1"/>
  <c r="B242" i="24" s="1"/>
  <c r="B246" i="24" s="1"/>
  <c r="B250" i="24" s="1"/>
  <c r="B254" i="24" s="1"/>
  <c r="B258" i="24" s="1"/>
  <c r="B262" i="24" s="1"/>
  <c r="B266" i="24" s="1"/>
  <c r="B270" i="24" s="1"/>
  <c r="B274" i="24" s="1"/>
  <c r="B278" i="24" s="1"/>
  <c r="B282" i="24" s="1"/>
  <c r="B286" i="24" s="1"/>
  <c r="B290" i="24" s="1"/>
  <c r="B294" i="24" s="1"/>
  <c r="B298" i="24" s="1"/>
  <c r="B302" i="24" s="1"/>
  <c r="B306" i="24" s="1"/>
  <c r="B310" i="24" s="1"/>
  <c r="B314" i="24" s="1"/>
  <c r="B318" i="24" s="1"/>
  <c r="B322" i="24" s="1"/>
  <c r="B326" i="24" s="1"/>
  <c r="B330" i="24" s="1"/>
  <c r="B334" i="24" s="1"/>
  <c r="B338" i="24" s="1"/>
  <c r="B342" i="24" s="1"/>
  <c r="B346" i="24" s="1"/>
  <c r="B350" i="24" s="1"/>
  <c r="B354" i="24" s="1"/>
  <c r="B358" i="24" s="1"/>
  <c r="B11" i="24"/>
  <c r="B15" i="24" s="1"/>
  <c r="B19" i="24" s="1"/>
  <c r="B23" i="24" s="1"/>
  <c r="B27" i="24" s="1"/>
  <c r="B31" i="24" s="1"/>
  <c r="B35" i="24" s="1"/>
  <c r="B39" i="24" s="1"/>
  <c r="B43" i="24" s="1"/>
  <c r="B47" i="24" s="1"/>
  <c r="B51" i="24" s="1"/>
  <c r="B55" i="24" s="1"/>
  <c r="B59" i="24" s="1"/>
  <c r="B63" i="24" s="1"/>
  <c r="B67" i="24" s="1"/>
  <c r="B71" i="24" s="1"/>
  <c r="B75" i="24" s="1"/>
  <c r="B79" i="24" s="1"/>
  <c r="B83" i="24" s="1"/>
  <c r="B87" i="24" s="1"/>
  <c r="B91" i="24" s="1"/>
  <c r="B95" i="24" s="1"/>
  <c r="B99" i="24" s="1"/>
  <c r="B103" i="24" s="1"/>
  <c r="B107" i="24" s="1"/>
  <c r="B111" i="24" s="1"/>
  <c r="B115" i="24" s="1"/>
  <c r="B119" i="24" s="1"/>
  <c r="B123" i="24" s="1"/>
  <c r="B127" i="24" s="1"/>
  <c r="B131" i="24" s="1"/>
  <c r="B135" i="24" s="1"/>
  <c r="B139" i="24" s="1"/>
  <c r="B143" i="24" s="1"/>
  <c r="B147" i="24" s="1"/>
  <c r="B151" i="24" s="1"/>
  <c r="B155" i="24" s="1"/>
  <c r="B159" i="24" s="1"/>
  <c r="B163" i="24" s="1"/>
  <c r="B167" i="24" s="1"/>
  <c r="B171" i="24" s="1"/>
  <c r="B175" i="24" s="1"/>
  <c r="B179" i="24" s="1"/>
  <c r="B183" i="24" s="1"/>
  <c r="B187" i="24" s="1"/>
  <c r="B191" i="24" s="1"/>
  <c r="B195" i="24" s="1"/>
  <c r="B199" i="24" s="1"/>
  <c r="B203" i="24" s="1"/>
  <c r="B207" i="24" s="1"/>
  <c r="B211" i="24" s="1"/>
  <c r="B215" i="24" s="1"/>
  <c r="B219" i="24" s="1"/>
  <c r="B223" i="24" s="1"/>
  <c r="B227" i="24" s="1"/>
  <c r="B231" i="24" s="1"/>
  <c r="B235" i="24" s="1"/>
  <c r="B239" i="24" s="1"/>
  <c r="B243" i="24" s="1"/>
  <c r="B247" i="24" s="1"/>
  <c r="B251" i="24" s="1"/>
  <c r="B255" i="24" s="1"/>
  <c r="B259" i="24" s="1"/>
  <c r="B263" i="24" s="1"/>
  <c r="B267" i="24" s="1"/>
  <c r="B271" i="24" s="1"/>
  <c r="B275" i="24" s="1"/>
  <c r="B279" i="24" s="1"/>
  <c r="B283" i="24" s="1"/>
  <c r="B287" i="24" s="1"/>
  <c r="B291" i="24" s="1"/>
  <c r="B295" i="24" s="1"/>
  <c r="B299" i="24" s="1"/>
  <c r="B303" i="24" s="1"/>
  <c r="B307" i="24" s="1"/>
  <c r="B311" i="24" s="1"/>
  <c r="B315" i="24" s="1"/>
  <c r="B319" i="24" s="1"/>
  <c r="B323" i="24" s="1"/>
  <c r="B327" i="24" s="1"/>
  <c r="B331" i="24" s="1"/>
  <c r="B335" i="24" s="1"/>
  <c r="B339" i="24" s="1"/>
  <c r="B343" i="24" s="1"/>
  <c r="B347" i="24" s="1"/>
  <c r="B351" i="24" s="1"/>
  <c r="B355" i="24" s="1"/>
  <c r="M1" i="24"/>
  <c r="L1" i="25" s="1"/>
  <c r="N1" i="24"/>
  <c r="O1" i="24"/>
  <c r="N1" i="25" s="1"/>
  <c r="P1" i="24"/>
  <c r="O1" i="25" s="1"/>
  <c r="L1" i="24"/>
  <c r="K1" i="25" s="1"/>
  <c r="C8" i="24"/>
  <c r="CY4" i="3" l="1"/>
  <c r="CY5" i="3"/>
  <c r="AI38" i="3"/>
  <c r="AI42" i="3" s="1"/>
  <c r="AQ38" i="3"/>
  <c r="AY38" i="3"/>
  <c r="AY42" i="3" s="1"/>
  <c r="CY3" i="3"/>
  <c r="CY6" i="3"/>
  <c r="CY7" i="3"/>
  <c r="CZ14" i="3" s="1"/>
  <c r="BG38" i="3"/>
  <c r="BG42" i="3" s="1"/>
  <c r="BO38" i="3"/>
  <c r="BO42" i="3" s="1"/>
  <c r="CY10" i="3"/>
  <c r="I34" i="45"/>
  <c r="J50" i="45"/>
  <c r="I32" i="45"/>
  <c r="J49" i="45"/>
  <c r="I19" i="45"/>
  <c r="I29" i="45"/>
  <c r="I17" i="45"/>
  <c r="I42" i="45"/>
  <c r="J33" i="45"/>
  <c r="J18" i="45"/>
  <c r="I15" i="45"/>
  <c r="I11" i="45"/>
  <c r="I37" i="45"/>
  <c r="I9" i="45"/>
  <c r="J41" i="45"/>
  <c r="J10" i="45"/>
  <c r="J28" i="45"/>
  <c r="J20" i="45"/>
  <c r="J12" i="45"/>
  <c r="G89" i="45"/>
  <c r="I16" i="45"/>
  <c r="I8" i="45"/>
  <c r="I14" i="45"/>
  <c r="I6" i="45"/>
  <c r="I89" i="45" s="1"/>
  <c r="J4" i="45"/>
  <c r="I13" i="45"/>
  <c r="I5" i="45"/>
  <c r="J47" i="45"/>
  <c r="J39" i="45"/>
  <c r="J31" i="45"/>
  <c r="J46" i="45"/>
  <c r="J38" i="45"/>
  <c r="J30" i="45"/>
  <c r="J22" i="45"/>
  <c r="J8" i="24" a="1"/>
  <c r="J8" i="24" s="1"/>
  <c r="J7" i="24" a="1"/>
  <c r="J7" i="24" s="1"/>
  <c r="G38" i="3"/>
  <c r="G42" i="3" s="1"/>
  <c r="O38" i="3"/>
  <c r="O42" i="3" s="1"/>
  <c r="W38" i="3"/>
  <c r="AE38" i="3"/>
  <c r="AE42" i="3" s="1"/>
  <c r="AM38" i="3"/>
  <c r="AM42" i="3" s="1"/>
  <c r="AU38" i="3"/>
  <c r="AU42" i="3" s="1"/>
  <c r="BC38" i="3"/>
  <c r="BC42" i="3" s="1"/>
  <c r="BK38" i="3"/>
  <c r="BK42" i="3" s="1"/>
  <c r="BS38" i="3"/>
  <c r="BS42" i="3" s="1"/>
  <c r="H38" i="3"/>
  <c r="H42" i="3" s="1"/>
  <c r="P38" i="3"/>
  <c r="P42" i="3" s="1"/>
  <c r="X38" i="3"/>
  <c r="X42" i="3" s="1"/>
  <c r="AF38" i="3"/>
  <c r="AF42" i="3" s="1"/>
  <c r="AN38" i="3"/>
  <c r="AN42" i="3" s="1"/>
  <c r="AV38" i="3"/>
  <c r="AV42" i="3" s="1"/>
  <c r="BD38" i="3"/>
  <c r="BD42" i="3" s="1"/>
  <c r="BL38" i="3"/>
  <c r="BL42" i="3" s="1"/>
  <c r="BT38" i="3"/>
  <c r="BT42" i="3" s="1"/>
  <c r="D38" i="3"/>
  <c r="D42" i="3" s="1"/>
  <c r="L38" i="3"/>
  <c r="L42" i="3" s="1"/>
  <c r="T38" i="3"/>
  <c r="T42" i="3" s="1"/>
  <c r="AB38" i="3"/>
  <c r="AB42" i="3" s="1"/>
  <c r="AJ38" i="3"/>
  <c r="AJ42" i="3" s="1"/>
  <c r="AR38" i="3"/>
  <c r="AR42" i="3" s="1"/>
  <c r="AZ38" i="3"/>
  <c r="AZ42" i="3" s="1"/>
  <c r="BH38" i="3"/>
  <c r="BH42" i="3" s="1"/>
  <c r="BP38" i="3"/>
  <c r="BP42" i="3" s="1"/>
  <c r="F38" i="3"/>
  <c r="F42" i="3" s="1"/>
  <c r="N38" i="3"/>
  <c r="N42" i="3" s="1"/>
  <c r="V38" i="3"/>
  <c r="AD38" i="3"/>
  <c r="AD42" i="3" s="1"/>
  <c r="AL38" i="3"/>
  <c r="AL42" i="3" s="1"/>
  <c r="AT38" i="3"/>
  <c r="AT42" i="3" s="1"/>
  <c r="BB38" i="3"/>
  <c r="BB42" i="3" s="1"/>
  <c r="BJ38" i="3"/>
  <c r="BJ42" i="3" s="1"/>
  <c r="BR38" i="3"/>
  <c r="BR42" i="3" s="1"/>
  <c r="E38" i="3"/>
  <c r="E42" i="3" s="1"/>
  <c r="M38" i="3"/>
  <c r="M42" i="3" s="1"/>
  <c r="U38" i="3"/>
  <c r="U42" i="3" s="1"/>
  <c r="AC38" i="3"/>
  <c r="AK38" i="3"/>
  <c r="AK42" i="3" s="1"/>
  <c r="AS38" i="3"/>
  <c r="AS42" i="3" s="1"/>
  <c r="BA38" i="3"/>
  <c r="BI38" i="3"/>
  <c r="BI42" i="3" s="1"/>
  <c r="BQ38" i="3"/>
  <c r="BQ42" i="3" s="1"/>
  <c r="I38" i="3"/>
  <c r="I42" i="3" s="1"/>
  <c r="Q38" i="3"/>
  <c r="Q42" i="3" s="1"/>
  <c r="Y38" i="3"/>
  <c r="Y42" i="3" s="1"/>
  <c r="AG38" i="3"/>
  <c r="AG42" i="3" s="1"/>
  <c r="AO38" i="3"/>
  <c r="AO42" i="3" s="1"/>
  <c r="AW38" i="3"/>
  <c r="AW42" i="3" s="1"/>
  <c r="BE38" i="3"/>
  <c r="BE42" i="3" s="1"/>
  <c r="BM38" i="3"/>
  <c r="BM42" i="3" s="1"/>
  <c r="V42" i="3"/>
  <c r="B38" i="3"/>
  <c r="J38" i="3"/>
  <c r="R38" i="3"/>
  <c r="R42" i="3" s="1"/>
  <c r="Z38" i="3"/>
  <c r="Z42" i="3" s="1"/>
  <c r="AH38" i="3"/>
  <c r="AH42" i="3" s="1"/>
  <c r="AP38" i="3"/>
  <c r="AP42" i="3" s="1"/>
  <c r="AX38" i="3"/>
  <c r="AX42" i="3" s="1"/>
  <c r="BF38" i="3"/>
  <c r="BF42" i="3" s="1"/>
  <c r="BN38" i="3"/>
  <c r="BN42" i="3" s="1"/>
  <c r="S42" i="3"/>
  <c r="AQ42" i="3"/>
  <c r="F44" i="3"/>
  <c r="C42" i="3"/>
  <c r="AA42" i="3"/>
  <c r="W42" i="3"/>
  <c r="K42" i="3"/>
  <c r="C9" i="25"/>
  <c r="C10" i="25"/>
  <c r="C9" i="24"/>
  <c r="D9" i="24" s="1" a="1"/>
  <c r="D9" i="24" s="1"/>
  <c r="D8" i="24" a="1"/>
  <c r="D8" i="24" s="1"/>
  <c r="D7" i="24" a="1"/>
  <c r="D7" i="24" s="1"/>
  <c r="H1" i="24"/>
  <c r="H1" i="25" s="1"/>
  <c r="I1" i="24"/>
  <c r="I1" i="25" s="1"/>
  <c r="C10" i="24"/>
  <c r="E1" i="24"/>
  <c r="E1" i="25" s="1"/>
  <c r="F1" i="24"/>
  <c r="F1" i="25" s="1"/>
  <c r="G1" i="24"/>
  <c r="G1" i="25" s="1"/>
  <c r="DE10" i="3" l="1"/>
  <c r="DE3" i="3"/>
  <c r="DE4" i="3"/>
  <c r="J89" i="45"/>
  <c r="J10" i="24" a="1"/>
  <c r="J10" i="24" s="1"/>
  <c r="Q10" i="24" a="1"/>
  <c r="Q10" i="24" s="1"/>
  <c r="J9" i="24" a="1"/>
  <c r="J9" i="24" s="1"/>
  <c r="Q9" i="24" a="1"/>
  <c r="Q9" i="24" s="1"/>
  <c r="G40" i="3"/>
  <c r="BH40" i="3"/>
  <c r="BA40" i="3"/>
  <c r="AI40" i="3"/>
  <c r="Y40" i="3"/>
  <c r="AX40" i="3"/>
  <c r="BJ40" i="3"/>
  <c r="R40" i="3"/>
  <c r="BE40" i="3"/>
  <c r="L40" i="3"/>
  <c r="BR40" i="3"/>
  <c r="P40" i="3"/>
  <c r="AC40" i="3"/>
  <c r="AC42" i="3"/>
  <c r="AN40" i="3"/>
  <c r="BO40" i="3"/>
  <c r="BS40" i="3"/>
  <c r="AP40" i="3"/>
  <c r="J40" i="3"/>
  <c r="K40" i="3"/>
  <c r="AW40" i="3"/>
  <c r="Q40" i="3"/>
  <c r="AZ40" i="3"/>
  <c r="AT40" i="3"/>
  <c r="BA42" i="3"/>
  <c r="BT40" i="3"/>
  <c r="AL40" i="3"/>
  <c r="AM40" i="3"/>
  <c r="AU40" i="3"/>
  <c r="AS40" i="3"/>
  <c r="M40" i="3"/>
  <c r="AR40" i="3"/>
  <c r="AQ40" i="3"/>
  <c r="V40" i="3"/>
  <c r="BK40" i="3"/>
  <c r="O40" i="3"/>
  <c r="AO40" i="3"/>
  <c r="I40" i="3"/>
  <c r="AE40" i="3"/>
  <c r="AJ40" i="3"/>
  <c r="N40" i="3"/>
  <c r="BC40" i="3"/>
  <c r="AF40" i="3"/>
  <c r="BQ40" i="3"/>
  <c r="AK40" i="3"/>
  <c r="E40" i="3"/>
  <c r="T40" i="3"/>
  <c r="S40" i="3"/>
  <c r="F40" i="3"/>
  <c r="H40" i="3"/>
  <c r="U40" i="3"/>
  <c r="BL40" i="3"/>
  <c r="BN40" i="3"/>
  <c r="BD40" i="3"/>
  <c r="BG40" i="3"/>
  <c r="BF40" i="3"/>
  <c r="Z40" i="3"/>
  <c r="AY40" i="3"/>
  <c r="BM40" i="3"/>
  <c r="AG40" i="3"/>
  <c r="AD40" i="3"/>
  <c r="BP40" i="3"/>
  <c r="AB40" i="3"/>
  <c r="C40" i="3"/>
  <c r="J42" i="3"/>
  <c r="AH40" i="3"/>
  <c r="X40" i="3"/>
  <c r="W40" i="3"/>
  <c r="AV40" i="3"/>
  <c r="AA40" i="3"/>
  <c r="BI40" i="3"/>
  <c r="D40" i="3"/>
  <c r="BB40" i="3"/>
  <c r="G44" i="3"/>
  <c r="C11" i="25"/>
  <c r="H7" i="24" a="1"/>
  <c r="H7" i="24" s="1"/>
  <c r="H8" i="24" a="1"/>
  <c r="H8" i="24" s="1"/>
  <c r="H10" i="24" a="1"/>
  <c r="H10" i="24" s="1"/>
  <c r="H9" i="24" a="1"/>
  <c r="H9" i="24" s="1"/>
  <c r="O8" i="24" a="1"/>
  <c r="O8" i="24" s="1"/>
  <c r="O9" i="24" a="1"/>
  <c r="O9" i="24" s="1"/>
  <c r="O10" i="24" a="1"/>
  <c r="O10" i="24" s="1"/>
  <c r="O7" i="24" a="1"/>
  <c r="O7" i="24" s="1"/>
  <c r="F7" i="24" a="1"/>
  <c r="F7" i="24" s="1"/>
  <c r="F9" i="24" a="1"/>
  <c r="F9" i="24" s="1"/>
  <c r="F10" i="24" a="1"/>
  <c r="F10" i="24" s="1"/>
  <c r="F8" i="24" a="1"/>
  <c r="F8" i="24" s="1"/>
  <c r="E7" i="24" a="1"/>
  <c r="E7" i="24" s="1"/>
  <c r="E8" i="24" a="1"/>
  <c r="E8" i="24" s="1"/>
  <c r="E9" i="24" a="1"/>
  <c r="E9" i="24" s="1"/>
  <c r="E10" i="24" a="1"/>
  <c r="E10" i="24" s="1"/>
  <c r="P7" i="24" a="1"/>
  <c r="P7" i="24" s="1"/>
  <c r="P8" i="24" a="1"/>
  <c r="P8" i="24" s="1"/>
  <c r="P9" i="24" a="1"/>
  <c r="P9" i="24" s="1"/>
  <c r="P10" i="24" a="1"/>
  <c r="P10" i="24" s="1"/>
  <c r="K9" i="24" a="1"/>
  <c r="K9" i="24" s="1"/>
  <c r="K10" i="24" a="1"/>
  <c r="K10" i="24" s="1"/>
  <c r="K7" i="24" a="1"/>
  <c r="K7" i="24" s="1"/>
  <c r="K8" i="24" a="1"/>
  <c r="K8" i="24" s="1"/>
  <c r="G7" i="24" a="1"/>
  <c r="G7" i="24" s="1"/>
  <c r="G8" i="24" a="1"/>
  <c r="G8" i="24" s="1"/>
  <c r="G9" i="24" a="1"/>
  <c r="G9" i="24" s="1"/>
  <c r="G10" i="24" a="1"/>
  <c r="G10" i="24" s="1"/>
  <c r="M7" i="24" a="1"/>
  <c r="M7" i="24" s="1"/>
  <c r="M8" i="24" a="1"/>
  <c r="M8" i="24" s="1"/>
  <c r="M10" i="24" a="1"/>
  <c r="M10" i="24" s="1"/>
  <c r="M9" i="24" a="1"/>
  <c r="M9" i="24" s="1"/>
  <c r="L8" i="24" a="1"/>
  <c r="L8" i="24" s="1"/>
  <c r="L9" i="24" a="1"/>
  <c r="L9" i="24" s="1"/>
  <c r="L7" i="24" a="1"/>
  <c r="L7" i="24" s="1"/>
  <c r="L10" i="24" a="1"/>
  <c r="L10" i="24" s="1"/>
  <c r="N7" i="24" a="1"/>
  <c r="N7" i="24" s="1"/>
  <c r="N9" i="24" a="1"/>
  <c r="N9" i="24" s="1"/>
  <c r="N10" i="24" a="1"/>
  <c r="N10" i="24" s="1"/>
  <c r="N8" i="24" a="1"/>
  <c r="N8" i="24" s="1"/>
  <c r="I7" i="24" a="1"/>
  <c r="I7" i="24" s="1"/>
  <c r="I10" i="24" a="1"/>
  <c r="I10" i="24" s="1"/>
  <c r="I8" i="24" a="1"/>
  <c r="I8" i="24" s="1"/>
  <c r="I9" i="24" a="1"/>
  <c r="I9" i="24" s="1"/>
  <c r="D10" i="24" a="1"/>
  <c r="D10" i="24" s="1"/>
  <c r="D7" i="25" s="1"/>
  <c r="C11" i="24"/>
  <c r="J11" i="24" l="1" a="1"/>
  <c r="J11" i="24" s="1"/>
  <c r="Q11" i="24" a="1"/>
  <c r="Q11" i="24" s="1"/>
  <c r="N7" i="25"/>
  <c r="K7" i="25"/>
  <c r="I7" i="25"/>
  <c r="G7" i="25"/>
  <c r="O7" i="25"/>
  <c r="F7" i="25"/>
  <c r="H7" i="25"/>
  <c r="J7" i="25"/>
  <c r="M7" i="25"/>
  <c r="L7" i="25"/>
  <c r="E7" i="25"/>
  <c r="C46" i="3"/>
  <c r="E46" i="3"/>
  <c r="F46" i="3"/>
  <c r="D46" i="3"/>
  <c r="H44" i="3"/>
  <c r="G45" i="3"/>
  <c r="G46" i="3"/>
  <c r="C12" i="25"/>
  <c r="O11" i="24" a="1"/>
  <c r="O11" i="24" s="1"/>
  <c r="F11" i="24" a="1"/>
  <c r="F11" i="24" s="1"/>
  <c r="H11" i="24" a="1"/>
  <c r="H11" i="24" s="1"/>
  <c r="E11" i="24" a="1"/>
  <c r="E11" i="24" s="1"/>
  <c r="K11" i="24" a="1"/>
  <c r="K11" i="24" s="1"/>
  <c r="P11" i="24" a="1"/>
  <c r="P11" i="24" s="1"/>
  <c r="G11" i="24" a="1"/>
  <c r="G11" i="24" s="1"/>
  <c r="L11" i="24" a="1"/>
  <c r="L11" i="24" s="1"/>
  <c r="N11" i="24" a="1"/>
  <c r="N11" i="24" s="1"/>
  <c r="M11" i="24" a="1"/>
  <c r="M11" i="24" s="1"/>
  <c r="I11" i="24" a="1"/>
  <c r="I11" i="24" s="1"/>
  <c r="D11" i="24" a="1"/>
  <c r="D11" i="24" s="1"/>
  <c r="C12" i="24"/>
  <c r="J12" i="24" l="1" a="1"/>
  <c r="J12" i="24" s="1"/>
  <c r="Q12" i="24" a="1"/>
  <c r="Q12" i="24" s="1"/>
  <c r="I44" i="3"/>
  <c r="H46" i="3"/>
  <c r="C13" i="25"/>
  <c r="H12" i="24" a="1"/>
  <c r="H12" i="24" s="1"/>
  <c r="F12" i="24" a="1"/>
  <c r="F12" i="24" s="1"/>
  <c r="O12" i="24" a="1"/>
  <c r="O12" i="24" s="1"/>
  <c r="P12" i="24" a="1"/>
  <c r="P12" i="24" s="1"/>
  <c r="E12" i="24" a="1"/>
  <c r="E12" i="24" s="1"/>
  <c r="K12" i="24" a="1"/>
  <c r="K12" i="24" s="1"/>
  <c r="M12" i="24" a="1"/>
  <c r="M12" i="24" s="1"/>
  <c r="N12" i="24" a="1"/>
  <c r="N12" i="24" s="1"/>
  <c r="L12" i="24" a="1"/>
  <c r="L12" i="24" s="1"/>
  <c r="G12" i="24" a="1"/>
  <c r="G12" i="24" s="1"/>
  <c r="I12" i="24" a="1"/>
  <c r="I12" i="24" s="1"/>
  <c r="D12" i="24" a="1"/>
  <c r="D12" i="24" s="1"/>
  <c r="C13" i="24"/>
  <c r="J13" i="24" l="1" a="1"/>
  <c r="J13" i="24" s="1"/>
  <c r="Q13" i="24" a="1"/>
  <c r="Q13" i="24" s="1"/>
  <c r="J44" i="3"/>
  <c r="I46" i="3"/>
  <c r="I45" i="3"/>
  <c r="C14" i="25"/>
  <c r="O13" i="24" a="1"/>
  <c r="O13" i="24" s="1"/>
  <c r="H13" i="24" a="1"/>
  <c r="H13" i="24" s="1"/>
  <c r="F13" i="24" a="1"/>
  <c r="F13" i="24" s="1"/>
  <c r="E13" i="24" a="1"/>
  <c r="E13" i="24" s="1"/>
  <c r="P13" i="24" a="1"/>
  <c r="P13" i="24" s="1"/>
  <c r="K13" i="24" a="1"/>
  <c r="K13" i="24" s="1"/>
  <c r="M13" i="24" a="1"/>
  <c r="M13" i="24" s="1"/>
  <c r="L13" i="24" a="1"/>
  <c r="L13" i="24" s="1"/>
  <c r="N13" i="24" a="1"/>
  <c r="N13" i="24" s="1"/>
  <c r="G13" i="24" a="1"/>
  <c r="G13" i="24" s="1"/>
  <c r="I13" i="24" a="1"/>
  <c r="I13" i="24" s="1"/>
  <c r="D13" i="24" a="1"/>
  <c r="D13" i="24" s="1"/>
  <c r="C14" i="24"/>
  <c r="J14" i="24" l="1" a="1"/>
  <c r="J14" i="24" s="1"/>
  <c r="Q14" i="24" a="1"/>
  <c r="Q14" i="24" s="1"/>
  <c r="K44" i="3"/>
  <c r="J46" i="3"/>
  <c r="J45" i="3"/>
  <c r="C15" i="25"/>
  <c r="H14" i="24" a="1"/>
  <c r="H14" i="24" s="1"/>
  <c r="O14" i="24" a="1"/>
  <c r="O14" i="24" s="1"/>
  <c r="F14" i="24" a="1"/>
  <c r="F14" i="24" s="1"/>
  <c r="P14" i="24" a="1"/>
  <c r="P14" i="24" s="1"/>
  <c r="E14" i="24" a="1"/>
  <c r="E14" i="24" s="1"/>
  <c r="K14" i="24" a="1"/>
  <c r="K14" i="24" s="1"/>
  <c r="J8" i="25" s="1"/>
  <c r="M14" i="24" a="1"/>
  <c r="M14" i="24" s="1"/>
  <c r="G14" i="24" a="1"/>
  <c r="G14" i="24" s="1"/>
  <c r="L14" i="24" a="1"/>
  <c r="L14" i="24" s="1"/>
  <c r="N14" i="24" a="1"/>
  <c r="N14" i="24" s="1"/>
  <c r="I14" i="24" a="1"/>
  <c r="I14" i="24" s="1"/>
  <c r="D14" i="24" a="1"/>
  <c r="D14" i="24" s="1"/>
  <c r="C15" i="24"/>
  <c r="J15" i="24" l="1" a="1"/>
  <c r="J15" i="24" s="1"/>
  <c r="Q15" i="24" a="1"/>
  <c r="Q15" i="24" s="1"/>
  <c r="L44" i="3"/>
  <c r="K46" i="3"/>
  <c r="C16" i="25"/>
  <c r="H15" i="24" a="1"/>
  <c r="H15" i="24" s="1"/>
  <c r="O15" i="24" a="1"/>
  <c r="O15" i="24" s="1"/>
  <c r="P15" i="24" a="1"/>
  <c r="P15" i="24" s="1"/>
  <c r="E15" i="24" a="1"/>
  <c r="E15" i="24" s="1"/>
  <c r="F15" i="24" a="1"/>
  <c r="F15" i="24" s="1"/>
  <c r="K15" i="24" a="1"/>
  <c r="K15" i="24" s="1"/>
  <c r="G15" i="24" a="1"/>
  <c r="G15" i="24" s="1"/>
  <c r="M15" i="24" a="1"/>
  <c r="M15" i="24" s="1"/>
  <c r="L15" i="24" a="1"/>
  <c r="L15" i="24" s="1"/>
  <c r="N15" i="24" a="1"/>
  <c r="N15" i="24" s="1"/>
  <c r="I15" i="24" a="1"/>
  <c r="I15" i="24" s="1"/>
  <c r="D15" i="24" a="1"/>
  <c r="D15" i="24" s="1"/>
  <c r="C16" i="24"/>
  <c r="J16" i="24" l="1" a="1"/>
  <c r="J16" i="24" s="1"/>
  <c r="Q16" i="24" a="1"/>
  <c r="Q16" i="24" s="1"/>
  <c r="M44" i="3"/>
  <c r="L45" i="3"/>
  <c r="L46" i="3"/>
  <c r="C17" i="25"/>
  <c r="H16" i="24" a="1"/>
  <c r="H16" i="24" s="1"/>
  <c r="O16" i="24" a="1"/>
  <c r="O16" i="24" s="1"/>
  <c r="F16" i="24" a="1"/>
  <c r="F16" i="24" s="1"/>
  <c r="P16" i="24" a="1"/>
  <c r="P16" i="24" s="1"/>
  <c r="E16" i="24" a="1"/>
  <c r="E16" i="24" s="1"/>
  <c r="K16" i="24" a="1"/>
  <c r="K16" i="24" s="1"/>
  <c r="M16" i="24" a="1"/>
  <c r="M16" i="24" s="1"/>
  <c r="G16" i="24" a="1"/>
  <c r="G16" i="24" s="1"/>
  <c r="N16" i="24" a="1"/>
  <c r="N16" i="24" s="1"/>
  <c r="L16" i="24" a="1"/>
  <c r="L16" i="24" s="1"/>
  <c r="I16" i="24" a="1"/>
  <c r="I16" i="24" s="1"/>
  <c r="D16" i="24" a="1"/>
  <c r="D16" i="24" s="1"/>
  <c r="C17" i="24"/>
  <c r="J17" i="24" l="1" a="1"/>
  <c r="J17" i="24" s="1"/>
  <c r="Q17" i="24" a="1"/>
  <c r="Q17" i="24" s="1"/>
  <c r="N44" i="3"/>
  <c r="M46" i="3"/>
  <c r="C18" i="25"/>
  <c r="O17" i="24" a="1"/>
  <c r="O17" i="24" s="1"/>
  <c r="H17" i="24" a="1"/>
  <c r="H17" i="24" s="1"/>
  <c r="F17" i="24" a="1"/>
  <c r="F17" i="24" s="1"/>
  <c r="P17" i="24" a="1"/>
  <c r="P17" i="24" s="1"/>
  <c r="E17" i="24" a="1"/>
  <c r="E17" i="24" s="1"/>
  <c r="K17" i="24" a="1"/>
  <c r="K17" i="24" s="1"/>
  <c r="M17" i="24" a="1"/>
  <c r="M17" i="24" s="1"/>
  <c r="N17" i="24" a="1"/>
  <c r="N17" i="24" s="1"/>
  <c r="G17" i="24" a="1"/>
  <c r="G17" i="24" s="1"/>
  <c r="L17" i="24" a="1"/>
  <c r="L17" i="24" s="1"/>
  <c r="I17" i="24" a="1"/>
  <c r="I17" i="24" s="1"/>
  <c r="D17" i="24" a="1"/>
  <c r="D17" i="24" s="1"/>
  <c r="C18" i="24"/>
  <c r="J18" i="24" l="1" a="1"/>
  <c r="J18" i="24" s="1"/>
  <c r="Q18" i="24" a="1"/>
  <c r="Q18" i="24" s="1"/>
  <c r="O44" i="3"/>
  <c r="N46" i="3"/>
  <c r="C19" i="25"/>
  <c r="O18" i="24" a="1"/>
  <c r="O18" i="24" s="1"/>
  <c r="F18" i="24" a="1"/>
  <c r="F18" i="24" s="1"/>
  <c r="H18" i="24" a="1"/>
  <c r="H18" i="24" s="1"/>
  <c r="E18" i="24" a="1"/>
  <c r="E18" i="24" s="1"/>
  <c r="P18" i="24" a="1"/>
  <c r="P18" i="24" s="1"/>
  <c r="K18" i="24" a="1"/>
  <c r="K18" i="24" s="1"/>
  <c r="J9" i="25" s="1"/>
  <c r="M18" i="24" a="1"/>
  <c r="M18" i="24" s="1"/>
  <c r="L9" i="25" s="1"/>
  <c r="G18" i="24" a="1"/>
  <c r="G18" i="24" s="1"/>
  <c r="L18" i="24" a="1"/>
  <c r="L18" i="24" s="1"/>
  <c r="N18" i="24" a="1"/>
  <c r="N18" i="24" s="1"/>
  <c r="I18" i="24" a="1"/>
  <c r="I18" i="24" s="1"/>
  <c r="D18" i="24" a="1"/>
  <c r="D18" i="24" s="1"/>
  <c r="C19" i="24"/>
  <c r="J19" i="24" l="1" a="1"/>
  <c r="J19" i="24" s="1"/>
  <c r="Q19" i="24" a="1"/>
  <c r="Q19" i="24" s="1"/>
  <c r="P44" i="3"/>
  <c r="O46" i="3"/>
  <c r="O45" i="3"/>
  <c r="C20" i="25"/>
  <c r="H19" i="24" a="1"/>
  <c r="H19" i="24" s="1"/>
  <c r="O19" i="24" a="1"/>
  <c r="O19" i="24" s="1"/>
  <c r="E19" i="24" a="1"/>
  <c r="E19" i="24" s="1"/>
  <c r="F19" i="24" a="1"/>
  <c r="F19" i="24" s="1"/>
  <c r="P19" i="24" a="1"/>
  <c r="P19" i="24" s="1"/>
  <c r="K19" i="24" a="1"/>
  <c r="K19" i="24" s="1"/>
  <c r="G19" i="24" a="1"/>
  <c r="G19" i="24" s="1"/>
  <c r="M19" i="24" a="1"/>
  <c r="M19" i="24" s="1"/>
  <c r="N19" i="24" a="1"/>
  <c r="N19" i="24" s="1"/>
  <c r="L19" i="24" a="1"/>
  <c r="L19" i="24" s="1"/>
  <c r="I19" i="24" a="1"/>
  <c r="I19" i="24" s="1"/>
  <c r="D19" i="24" a="1"/>
  <c r="D19" i="24" s="1"/>
  <c r="C20" i="24"/>
  <c r="J20" i="24" l="1" a="1"/>
  <c r="J20" i="24" s="1"/>
  <c r="Q20" i="24" a="1"/>
  <c r="Q20" i="24" s="1"/>
  <c r="Q44" i="3"/>
  <c r="P46" i="3"/>
  <c r="P45" i="3"/>
  <c r="C21" i="25"/>
  <c r="H20" i="24" a="1"/>
  <c r="H20" i="24" s="1"/>
  <c r="O20" i="24" a="1"/>
  <c r="O20" i="24" s="1"/>
  <c r="P20" i="24" a="1"/>
  <c r="P20" i="24" s="1"/>
  <c r="E20" i="24" a="1"/>
  <c r="E20" i="24" s="1"/>
  <c r="F20" i="24" a="1"/>
  <c r="F20" i="24" s="1"/>
  <c r="G20" i="24" a="1"/>
  <c r="G20" i="24" s="1"/>
  <c r="K20" i="24" a="1"/>
  <c r="K20" i="24" s="1"/>
  <c r="M20" i="24" a="1"/>
  <c r="M20" i="24" s="1"/>
  <c r="L20" i="24" a="1"/>
  <c r="L20" i="24" s="1"/>
  <c r="N20" i="24" a="1"/>
  <c r="N20" i="24" s="1"/>
  <c r="I20" i="24" a="1"/>
  <c r="I20" i="24" s="1"/>
  <c r="D20" i="24" a="1"/>
  <c r="D20" i="24" s="1"/>
  <c r="C21" i="24"/>
  <c r="J21" i="24" l="1" a="1"/>
  <c r="J21" i="24" s="1"/>
  <c r="Q21" i="24" a="1"/>
  <c r="Q21" i="24" s="1"/>
  <c r="R44" i="3"/>
  <c r="Q46" i="3"/>
  <c r="Q45" i="3"/>
  <c r="C22" i="25"/>
  <c r="H21" i="24" a="1"/>
  <c r="H21" i="24" s="1"/>
  <c r="E21" i="24" a="1"/>
  <c r="E21" i="24" s="1"/>
  <c r="F21" i="24" a="1"/>
  <c r="F21" i="24" s="1"/>
  <c r="O21" i="24" a="1"/>
  <c r="O21" i="24" s="1"/>
  <c r="P21" i="24" a="1"/>
  <c r="P21" i="24" s="1"/>
  <c r="M21" i="24" a="1"/>
  <c r="M21" i="24" s="1"/>
  <c r="K21" i="24" a="1"/>
  <c r="K21" i="24" s="1"/>
  <c r="N21" i="24" a="1"/>
  <c r="N21" i="24" s="1"/>
  <c r="G21" i="24" a="1"/>
  <c r="G21" i="24" s="1"/>
  <c r="L21" i="24" a="1"/>
  <c r="L21" i="24" s="1"/>
  <c r="I21" i="24" a="1"/>
  <c r="I21" i="24" s="1"/>
  <c r="D21" i="24" a="1"/>
  <c r="D21" i="24" s="1"/>
  <c r="C22" i="24"/>
  <c r="J22" i="24" l="1" a="1"/>
  <c r="J22" i="24" s="1"/>
  <c r="Q22" i="24" a="1"/>
  <c r="Q22" i="24" s="1"/>
  <c r="S44" i="3"/>
  <c r="R46" i="3"/>
  <c r="R45" i="3"/>
  <c r="C23" i="25"/>
  <c r="H22" i="24" a="1"/>
  <c r="H22" i="24" s="1"/>
  <c r="E22" i="24" a="1"/>
  <c r="E22" i="24" s="1"/>
  <c r="F22" i="24" a="1"/>
  <c r="F22" i="24" s="1"/>
  <c r="P22" i="24" a="1"/>
  <c r="P22" i="24" s="1"/>
  <c r="O22" i="24" a="1"/>
  <c r="O22" i="24" s="1"/>
  <c r="K22" i="24" a="1"/>
  <c r="K22" i="24" s="1"/>
  <c r="J10" i="25" s="1"/>
  <c r="G22" i="24" a="1"/>
  <c r="G22" i="24" s="1"/>
  <c r="G10" i="25" s="1"/>
  <c r="N22" i="24" a="1"/>
  <c r="N22" i="24" s="1"/>
  <c r="L22" i="24" a="1"/>
  <c r="L22" i="24" s="1"/>
  <c r="M22" i="24" a="1"/>
  <c r="M22" i="24" s="1"/>
  <c r="I22" i="24" a="1"/>
  <c r="I22" i="24" s="1"/>
  <c r="D22" i="24" a="1"/>
  <c r="D22" i="24" s="1"/>
  <c r="C23" i="24"/>
  <c r="J23" i="24" l="1" a="1"/>
  <c r="J23" i="24" s="1"/>
  <c r="Q23" i="24" a="1"/>
  <c r="Q23" i="24" s="1"/>
  <c r="T44" i="3"/>
  <c r="S46" i="3"/>
  <c r="S45" i="3"/>
  <c r="C24" i="25"/>
  <c r="H23" i="24" a="1"/>
  <c r="H23" i="24" s="1"/>
  <c r="O23" i="24" a="1"/>
  <c r="O23" i="24" s="1"/>
  <c r="F23" i="24" a="1"/>
  <c r="F23" i="24" s="1"/>
  <c r="P23" i="24" a="1"/>
  <c r="P23" i="24" s="1"/>
  <c r="E23" i="24" a="1"/>
  <c r="E23" i="24" s="1"/>
  <c r="K23" i="24" a="1"/>
  <c r="K23" i="24" s="1"/>
  <c r="G23" i="24" a="1"/>
  <c r="G23" i="24" s="1"/>
  <c r="M23" i="24" a="1"/>
  <c r="M23" i="24" s="1"/>
  <c r="L23" i="24" a="1"/>
  <c r="L23" i="24" s="1"/>
  <c r="N23" i="24" a="1"/>
  <c r="N23" i="24" s="1"/>
  <c r="I23" i="24" a="1"/>
  <c r="I23" i="24" s="1"/>
  <c r="D23" i="24" a="1"/>
  <c r="D23" i="24" s="1"/>
  <c r="C24" i="24"/>
  <c r="J24" i="24" l="1" a="1"/>
  <c r="J24" i="24" s="1"/>
  <c r="Q24" i="24" a="1"/>
  <c r="Q24" i="24" s="1"/>
  <c r="U44" i="3"/>
  <c r="T46" i="3"/>
  <c r="C25" i="25"/>
  <c r="H24" i="24" a="1"/>
  <c r="H24" i="24" s="1"/>
  <c r="O24" i="24" a="1"/>
  <c r="O24" i="24" s="1"/>
  <c r="F24" i="24" a="1"/>
  <c r="F24" i="24" s="1"/>
  <c r="K24" i="24" a="1"/>
  <c r="K24" i="24" s="1"/>
  <c r="E24" i="24" a="1"/>
  <c r="E24" i="24" s="1"/>
  <c r="P24" i="24" a="1"/>
  <c r="P24" i="24" s="1"/>
  <c r="G24" i="24" a="1"/>
  <c r="G24" i="24" s="1"/>
  <c r="M24" i="24" a="1"/>
  <c r="M24" i="24" s="1"/>
  <c r="N24" i="24" a="1"/>
  <c r="N24" i="24" s="1"/>
  <c r="L24" i="24" a="1"/>
  <c r="L24" i="24" s="1"/>
  <c r="I24" i="24" a="1"/>
  <c r="I24" i="24" s="1"/>
  <c r="D24" i="24" a="1"/>
  <c r="D24" i="24" s="1"/>
  <c r="C25" i="24"/>
  <c r="J25" i="24" l="1" a="1"/>
  <c r="J25" i="24" s="1"/>
  <c r="Q25" i="24" a="1"/>
  <c r="Q25" i="24" s="1"/>
  <c r="V44" i="3"/>
  <c r="U45" i="3"/>
  <c r="U46" i="3"/>
  <c r="C26" i="25"/>
  <c r="O25" i="24" a="1"/>
  <c r="O25" i="24" s="1"/>
  <c r="H25" i="24" a="1"/>
  <c r="H25" i="24" s="1"/>
  <c r="F25" i="24" a="1"/>
  <c r="F25" i="24" s="1"/>
  <c r="P25" i="24" a="1"/>
  <c r="P25" i="24" s="1"/>
  <c r="E25" i="24" a="1"/>
  <c r="E25" i="24" s="1"/>
  <c r="K25" i="24" a="1"/>
  <c r="K25" i="24" s="1"/>
  <c r="M25" i="24" a="1"/>
  <c r="M25" i="24" s="1"/>
  <c r="G25" i="24" a="1"/>
  <c r="G25" i="24" s="1"/>
  <c r="N25" i="24" a="1"/>
  <c r="N25" i="24" s="1"/>
  <c r="L25" i="24" a="1"/>
  <c r="L25" i="24" s="1"/>
  <c r="I25" i="24" a="1"/>
  <c r="I25" i="24" s="1"/>
  <c r="D25" i="24" a="1"/>
  <c r="D25" i="24" s="1"/>
  <c r="C26" i="24"/>
  <c r="J26" i="24" l="1" a="1"/>
  <c r="J26" i="24" s="1"/>
  <c r="Q26" i="24" a="1"/>
  <c r="Q26" i="24" s="1"/>
  <c r="W44" i="3"/>
  <c r="V46" i="3"/>
  <c r="C27" i="25"/>
  <c r="H26" i="24" a="1"/>
  <c r="H26" i="24" s="1"/>
  <c r="E26" i="24" a="1"/>
  <c r="E26" i="24" s="1"/>
  <c r="O26" i="24" a="1"/>
  <c r="O26" i="24" s="1"/>
  <c r="F26" i="24" a="1"/>
  <c r="F26" i="24" s="1"/>
  <c r="K26" i="24" a="1"/>
  <c r="K26" i="24" s="1"/>
  <c r="P26" i="24" a="1"/>
  <c r="P26" i="24" s="1"/>
  <c r="G26" i="24" a="1"/>
  <c r="G26" i="24" s="1"/>
  <c r="M26" i="24" a="1"/>
  <c r="M26" i="24" s="1"/>
  <c r="N26" i="24" a="1"/>
  <c r="N26" i="24" s="1"/>
  <c r="L26" i="24" a="1"/>
  <c r="L26" i="24" s="1"/>
  <c r="I26" i="24" a="1"/>
  <c r="I26" i="24" s="1"/>
  <c r="D26" i="24" a="1"/>
  <c r="D26" i="24" s="1"/>
  <c r="C27" i="24"/>
  <c r="J27" i="24" l="1" a="1"/>
  <c r="J27" i="24" s="1"/>
  <c r="Q27" i="24" a="1"/>
  <c r="Q27" i="24" s="1"/>
  <c r="X44" i="3"/>
  <c r="W46" i="3"/>
  <c r="C28" i="25"/>
  <c r="H27" i="24" a="1"/>
  <c r="H27" i="24" s="1"/>
  <c r="O27" i="24" a="1"/>
  <c r="O27" i="24" s="1"/>
  <c r="F27" i="24" a="1"/>
  <c r="F27" i="24" s="1"/>
  <c r="E27" i="24" a="1"/>
  <c r="E27" i="24" s="1"/>
  <c r="P27" i="24" a="1"/>
  <c r="P27" i="24" s="1"/>
  <c r="K27" i="24" a="1"/>
  <c r="K27" i="24" s="1"/>
  <c r="G27" i="24" a="1"/>
  <c r="G27" i="24" s="1"/>
  <c r="M27" i="24" a="1"/>
  <c r="M27" i="24" s="1"/>
  <c r="L27" i="24" a="1"/>
  <c r="L27" i="24" s="1"/>
  <c r="N27" i="24" a="1"/>
  <c r="N27" i="24" s="1"/>
  <c r="I27" i="24" a="1"/>
  <c r="I27" i="24" s="1"/>
  <c r="D27" i="24" a="1"/>
  <c r="D27" i="24" s="1"/>
  <c r="C28" i="24"/>
  <c r="J28" i="24" l="1" a="1"/>
  <c r="J28" i="24" s="1"/>
  <c r="Q28" i="24" a="1"/>
  <c r="Q28" i="24" s="1"/>
  <c r="Y44" i="3"/>
  <c r="X46" i="3"/>
  <c r="C29" i="25"/>
  <c r="O28" i="24" a="1"/>
  <c r="O28" i="24" s="1"/>
  <c r="F28" i="24" a="1"/>
  <c r="F28" i="24" s="1"/>
  <c r="H28" i="24" a="1"/>
  <c r="H28" i="24" s="1"/>
  <c r="E28" i="24" a="1"/>
  <c r="E28" i="24" s="1"/>
  <c r="P28" i="24" a="1"/>
  <c r="P28" i="24" s="1"/>
  <c r="K28" i="24" a="1"/>
  <c r="K28" i="24" s="1"/>
  <c r="G28" i="24" a="1"/>
  <c r="G28" i="24" s="1"/>
  <c r="M28" i="24" a="1"/>
  <c r="M28" i="24" s="1"/>
  <c r="L28" i="24" a="1"/>
  <c r="L28" i="24" s="1"/>
  <c r="I28" i="24" a="1"/>
  <c r="I28" i="24" s="1"/>
  <c r="N28" i="24" a="1"/>
  <c r="N28" i="24" s="1"/>
  <c r="D28" i="24" a="1"/>
  <c r="D28" i="24" s="1"/>
  <c r="C29" i="24"/>
  <c r="J29" i="24" l="1" a="1"/>
  <c r="J29" i="24" s="1"/>
  <c r="Q29" i="24" a="1"/>
  <c r="Q29" i="24" s="1"/>
  <c r="Z44" i="3"/>
  <c r="Y46" i="3"/>
  <c r="C30" i="25"/>
  <c r="O29" i="24" a="1"/>
  <c r="O29" i="24" s="1"/>
  <c r="H29" i="24" a="1"/>
  <c r="H29" i="24" s="1"/>
  <c r="F29" i="24" a="1"/>
  <c r="F29" i="24" s="1"/>
  <c r="E29" i="24" a="1"/>
  <c r="E29" i="24" s="1"/>
  <c r="P29" i="24" a="1"/>
  <c r="P29" i="24" s="1"/>
  <c r="K29" i="24" a="1"/>
  <c r="K29" i="24" s="1"/>
  <c r="G29" i="24" a="1"/>
  <c r="G29" i="24" s="1"/>
  <c r="M29" i="24" a="1"/>
  <c r="M29" i="24" s="1"/>
  <c r="L29" i="24" a="1"/>
  <c r="L29" i="24" s="1"/>
  <c r="N29" i="24" a="1"/>
  <c r="N29" i="24" s="1"/>
  <c r="I29" i="24" a="1"/>
  <c r="I29" i="24" s="1"/>
  <c r="D29" i="24" a="1"/>
  <c r="D29" i="24" s="1"/>
  <c r="C30" i="24"/>
  <c r="J30" i="24" l="1" a="1"/>
  <c r="J30" i="24" s="1"/>
  <c r="Q30" i="24" a="1"/>
  <c r="Q30" i="24" s="1"/>
  <c r="AA44" i="3"/>
  <c r="Z46" i="3"/>
  <c r="C31" i="25"/>
  <c r="H30" i="24" a="1"/>
  <c r="H30" i="24" s="1"/>
  <c r="O30" i="24" a="1"/>
  <c r="O30" i="24" s="1"/>
  <c r="N12" i="25" s="1"/>
  <c r="F30" i="24" a="1"/>
  <c r="F30" i="24" s="1"/>
  <c r="P30" i="24" a="1"/>
  <c r="P30" i="24" s="1"/>
  <c r="E30" i="24" a="1"/>
  <c r="E30" i="24" s="1"/>
  <c r="K30" i="24" a="1"/>
  <c r="K30" i="24" s="1"/>
  <c r="G30" i="24" a="1"/>
  <c r="G30" i="24" s="1"/>
  <c r="M30" i="24" a="1"/>
  <c r="M30" i="24" s="1"/>
  <c r="L12" i="25" s="1"/>
  <c r="N30" i="24" a="1"/>
  <c r="N30" i="24" s="1"/>
  <c r="L30" i="24" a="1"/>
  <c r="L30" i="24" s="1"/>
  <c r="I30" i="24" a="1"/>
  <c r="I30" i="24" s="1"/>
  <c r="I12" i="25" s="1"/>
  <c r="D30" i="24" a="1"/>
  <c r="D30" i="24" s="1"/>
  <c r="C31" i="24"/>
  <c r="J31" i="24" l="1" a="1"/>
  <c r="J31" i="24" s="1"/>
  <c r="Q31" i="24" a="1"/>
  <c r="Q31" i="24" s="1"/>
  <c r="AB44" i="3"/>
  <c r="AA46" i="3"/>
  <c r="C32" i="25"/>
  <c r="H31" i="24" a="1"/>
  <c r="H31" i="24" s="1"/>
  <c r="O31" i="24" a="1"/>
  <c r="O31" i="24" s="1"/>
  <c r="F31" i="24" a="1"/>
  <c r="F31" i="24" s="1"/>
  <c r="E31" i="24" a="1"/>
  <c r="E31" i="24" s="1"/>
  <c r="P31" i="24" a="1"/>
  <c r="P31" i="24" s="1"/>
  <c r="K31" i="24" a="1"/>
  <c r="K31" i="24" s="1"/>
  <c r="G31" i="24" a="1"/>
  <c r="G31" i="24" s="1"/>
  <c r="M31" i="24" a="1"/>
  <c r="M31" i="24" s="1"/>
  <c r="N31" i="24" a="1"/>
  <c r="N31" i="24" s="1"/>
  <c r="L31" i="24" a="1"/>
  <c r="L31" i="24" s="1"/>
  <c r="I31" i="24" a="1"/>
  <c r="I31" i="24" s="1"/>
  <c r="D31" i="24" a="1"/>
  <c r="D31" i="24" s="1"/>
  <c r="C32" i="24"/>
  <c r="J32" i="24" l="1" a="1"/>
  <c r="J32" i="24" s="1"/>
  <c r="Q32" i="24" a="1"/>
  <c r="Q32" i="24" s="1"/>
  <c r="AC44" i="3"/>
  <c r="AB46" i="3"/>
  <c r="C33" i="25"/>
  <c r="H32" i="24" a="1"/>
  <c r="H32" i="24" s="1"/>
  <c r="F32" i="24" a="1"/>
  <c r="F32" i="24" s="1"/>
  <c r="O32" i="24" a="1"/>
  <c r="O32" i="24" s="1"/>
  <c r="E32" i="24" a="1"/>
  <c r="E32" i="24" s="1"/>
  <c r="P32" i="24" a="1"/>
  <c r="P32" i="24" s="1"/>
  <c r="K32" i="24" a="1"/>
  <c r="K32" i="24" s="1"/>
  <c r="M32" i="24" a="1"/>
  <c r="M32" i="24" s="1"/>
  <c r="G32" i="24" a="1"/>
  <c r="G32" i="24" s="1"/>
  <c r="L32" i="24" a="1"/>
  <c r="L32" i="24" s="1"/>
  <c r="N32" i="24" a="1"/>
  <c r="N32" i="24" s="1"/>
  <c r="I32" i="24" a="1"/>
  <c r="I32" i="24" s="1"/>
  <c r="D32" i="24" a="1"/>
  <c r="D32" i="24" s="1"/>
  <c r="C33" i="24"/>
  <c r="J33" i="24" l="1" a="1"/>
  <c r="J33" i="24" s="1"/>
  <c r="Q33" i="24" a="1"/>
  <c r="Q33" i="24" s="1"/>
  <c r="AD44" i="3"/>
  <c r="AC46" i="3"/>
  <c r="C34" i="25"/>
  <c r="O33" i="24" a="1"/>
  <c r="O33" i="24" s="1"/>
  <c r="H33" i="24" a="1"/>
  <c r="H33" i="24" s="1"/>
  <c r="P33" i="24" a="1"/>
  <c r="P33" i="24" s="1"/>
  <c r="F33" i="24" a="1"/>
  <c r="F33" i="24" s="1"/>
  <c r="E33" i="24" a="1"/>
  <c r="E33" i="24" s="1"/>
  <c r="K33" i="24" a="1"/>
  <c r="K33" i="24" s="1"/>
  <c r="M33" i="24" a="1"/>
  <c r="M33" i="24" s="1"/>
  <c r="G33" i="24" a="1"/>
  <c r="G33" i="24" s="1"/>
  <c r="N33" i="24" a="1"/>
  <c r="N33" i="24" s="1"/>
  <c r="L33" i="24" a="1"/>
  <c r="L33" i="24" s="1"/>
  <c r="I33" i="24" a="1"/>
  <c r="I33" i="24" s="1"/>
  <c r="D33" i="24" a="1"/>
  <c r="D33" i="24" s="1"/>
  <c r="C34" i="24"/>
  <c r="J34" i="24" l="1" a="1"/>
  <c r="J34" i="24" s="1"/>
  <c r="Q34" i="24" a="1"/>
  <c r="Q34" i="24" s="1"/>
  <c r="AE44" i="3"/>
  <c r="AD46" i="3"/>
  <c r="C35" i="25"/>
  <c r="H34" i="24" a="1"/>
  <c r="H34" i="24" s="1"/>
  <c r="H13" i="25" s="1"/>
  <c r="O34" i="24" a="1"/>
  <c r="O34" i="24" s="1"/>
  <c r="N13" i="25" s="1"/>
  <c r="F34" i="24" a="1"/>
  <c r="F34" i="24" s="1"/>
  <c r="E34" i="24" a="1"/>
  <c r="E34" i="24" s="1"/>
  <c r="P34" i="24" a="1"/>
  <c r="P34" i="24" s="1"/>
  <c r="K34" i="24" a="1"/>
  <c r="K34" i="24" s="1"/>
  <c r="M34" i="24" a="1"/>
  <c r="M34" i="24" s="1"/>
  <c r="L13" i="25" s="1"/>
  <c r="G34" i="24" a="1"/>
  <c r="G34" i="24" s="1"/>
  <c r="L34" i="24" a="1"/>
  <c r="L34" i="24" s="1"/>
  <c r="N34" i="24" a="1"/>
  <c r="N34" i="24" s="1"/>
  <c r="I34" i="24" a="1"/>
  <c r="I34" i="24" s="1"/>
  <c r="D34" i="24" a="1"/>
  <c r="D34" i="24" s="1"/>
  <c r="C35" i="24"/>
  <c r="J35" i="24" l="1" a="1"/>
  <c r="J35" i="24" s="1"/>
  <c r="Q35" i="24" a="1"/>
  <c r="Q35" i="24" s="1"/>
  <c r="AF44" i="3"/>
  <c r="AE46" i="3"/>
  <c r="C36" i="25"/>
  <c r="H35" i="24" a="1"/>
  <c r="H35" i="24" s="1"/>
  <c r="O35" i="24" a="1"/>
  <c r="O35" i="24" s="1"/>
  <c r="F35" i="24" a="1"/>
  <c r="F35" i="24" s="1"/>
  <c r="E35" i="24" a="1"/>
  <c r="E35" i="24" s="1"/>
  <c r="P35" i="24" a="1"/>
  <c r="P35" i="24" s="1"/>
  <c r="K35" i="24" a="1"/>
  <c r="K35" i="24" s="1"/>
  <c r="M35" i="24" a="1"/>
  <c r="M35" i="24" s="1"/>
  <c r="L35" i="24" a="1"/>
  <c r="L35" i="24" s="1"/>
  <c r="G35" i="24" a="1"/>
  <c r="G35" i="24" s="1"/>
  <c r="N35" i="24" a="1"/>
  <c r="N35" i="24" s="1"/>
  <c r="I35" i="24" a="1"/>
  <c r="I35" i="24" s="1"/>
  <c r="D35" i="24" a="1"/>
  <c r="D35" i="24" s="1"/>
  <c r="C36" i="24"/>
  <c r="J36" i="24" l="1" a="1"/>
  <c r="J36" i="24" s="1"/>
  <c r="Q36" i="24" a="1"/>
  <c r="Q36" i="24" s="1"/>
  <c r="AG44" i="3"/>
  <c r="AF46" i="3"/>
  <c r="C37" i="25"/>
  <c r="H36" i="24" a="1"/>
  <c r="H36" i="24" s="1"/>
  <c r="O36" i="24" a="1"/>
  <c r="O36" i="24" s="1"/>
  <c r="E36" i="24" a="1"/>
  <c r="E36" i="24" s="1"/>
  <c r="F36" i="24" a="1"/>
  <c r="F36" i="24" s="1"/>
  <c r="P36" i="24" a="1"/>
  <c r="P36" i="24" s="1"/>
  <c r="K36" i="24" a="1"/>
  <c r="K36" i="24" s="1"/>
  <c r="G36" i="24" a="1"/>
  <c r="G36" i="24" s="1"/>
  <c r="M36" i="24" a="1"/>
  <c r="M36" i="24" s="1"/>
  <c r="L36" i="24" a="1"/>
  <c r="L36" i="24" s="1"/>
  <c r="N36" i="24" a="1"/>
  <c r="N36" i="24" s="1"/>
  <c r="I36" i="24" a="1"/>
  <c r="I36" i="24" s="1"/>
  <c r="D36" i="24" a="1"/>
  <c r="D36" i="24" s="1"/>
  <c r="C37" i="24"/>
  <c r="J37" i="24" l="1" a="1"/>
  <c r="J37" i="24" s="1"/>
  <c r="Q37" i="24" a="1"/>
  <c r="Q37" i="24" s="1"/>
  <c r="AH44" i="3"/>
  <c r="AG46" i="3"/>
  <c r="C38" i="25"/>
  <c r="O37" i="24" a="1"/>
  <c r="O37" i="24" s="1"/>
  <c r="H37" i="24" a="1"/>
  <c r="H37" i="24" s="1"/>
  <c r="F37" i="24" a="1"/>
  <c r="F37" i="24" s="1"/>
  <c r="E37" i="24" a="1"/>
  <c r="E37" i="24" s="1"/>
  <c r="P37" i="24" a="1"/>
  <c r="P37" i="24" s="1"/>
  <c r="K37" i="24" a="1"/>
  <c r="K37" i="24" s="1"/>
  <c r="M37" i="24" a="1"/>
  <c r="M37" i="24" s="1"/>
  <c r="G37" i="24" a="1"/>
  <c r="G37" i="24" s="1"/>
  <c r="N37" i="24" a="1"/>
  <c r="N37" i="24" s="1"/>
  <c r="L37" i="24" a="1"/>
  <c r="L37" i="24" s="1"/>
  <c r="I37" i="24" a="1"/>
  <c r="I37" i="24" s="1"/>
  <c r="D37" i="24" a="1"/>
  <c r="D37" i="24" s="1"/>
  <c r="C38" i="24"/>
  <c r="J38" i="24" l="1" a="1"/>
  <c r="J38" i="24" s="1"/>
  <c r="Q38" i="24" a="1"/>
  <c r="Q38" i="24" s="1"/>
  <c r="AI44" i="3"/>
  <c r="AH46" i="3"/>
  <c r="C39" i="25"/>
  <c r="H38" i="24" a="1"/>
  <c r="H38" i="24" s="1"/>
  <c r="O38" i="24" a="1"/>
  <c r="O38" i="24" s="1"/>
  <c r="N14" i="25" s="1"/>
  <c r="E38" i="24" a="1"/>
  <c r="E38" i="24" s="1"/>
  <c r="F38" i="24" a="1"/>
  <c r="F38" i="24" s="1"/>
  <c r="K38" i="24" a="1"/>
  <c r="K38" i="24" s="1"/>
  <c r="J14" i="25" s="1"/>
  <c r="G38" i="24" a="1"/>
  <c r="G38" i="24" s="1"/>
  <c r="G14" i="25" s="1"/>
  <c r="M38" i="24" a="1"/>
  <c r="M38" i="24" s="1"/>
  <c r="P38" i="24" a="1"/>
  <c r="P38" i="24" s="1"/>
  <c r="N38" i="24" a="1"/>
  <c r="N38" i="24" s="1"/>
  <c r="L38" i="24" a="1"/>
  <c r="L38" i="24" s="1"/>
  <c r="I38" i="24" a="1"/>
  <c r="I38" i="24" s="1"/>
  <c r="D38" i="24" a="1"/>
  <c r="D38" i="24" s="1"/>
  <c r="C39" i="24"/>
  <c r="J39" i="24" l="1" a="1"/>
  <c r="J39" i="24" s="1"/>
  <c r="Q39" i="24" a="1"/>
  <c r="Q39" i="24" s="1"/>
  <c r="AJ44" i="3"/>
  <c r="AI46" i="3"/>
  <c r="C40" i="25"/>
  <c r="O39" i="24" a="1"/>
  <c r="O39" i="24" s="1"/>
  <c r="H39" i="24" a="1"/>
  <c r="H39" i="24" s="1"/>
  <c r="E39" i="24" a="1"/>
  <c r="E39" i="24" s="1"/>
  <c r="F39" i="24" a="1"/>
  <c r="F39" i="24" s="1"/>
  <c r="K39" i="24" a="1"/>
  <c r="K39" i="24" s="1"/>
  <c r="P39" i="24" a="1"/>
  <c r="P39" i="24" s="1"/>
  <c r="M39" i="24" a="1"/>
  <c r="M39" i="24" s="1"/>
  <c r="L39" i="24" a="1"/>
  <c r="L39" i="24" s="1"/>
  <c r="N39" i="24" a="1"/>
  <c r="N39" i="24" s="1"/>
  <c r="G39" i="24" a="1"/>
  <c r="G39" i="24" s="1"/>
  <c r="I39" i="24" a="1"/>
  <c r="I39" i="24" s="1"/>
  <c r="D39" i="24" a="1"/>
  <c r="D39" i="24" s="1"/>
  <c r="C40" i="24"/>
  <c r="J40" i="24" l="1" a="1"/>
  <c r="J40" i="24" s="1"/>
  <c r="Q40" i="24" a="1"/>
  <c r="Q40" i="24" s="1"/>
  <c r="AK44" i="3"/>
  <c r="AJ46" i="3"/>
  <c r="C41" i="25"/>
  <c r="H40" i="24" a="1"/>
  <c r="H40" i="24" s="1"/>
  <c r="O40" i="24" a="1"/>
  <c r="O40" i="24" s="1"/>
  <c r="E40" i="24" a="1"/>
  <c r="E40" i="24" s="1"/>
  <c r="F40" i="24" a="1"/>
  <c r="F40" i="24" s="1"/>
  <c r="K40" i="24" a="1"/>
  <c r="K40" i="24" s="1"/>
  <c r="P40" i="24" a="1"/>
  <c r="P40" i="24" s="1"/>
  <c r="G40" i="24" a="1"/>
  <c r="G40" i="24" s="1"/>
  <c r="M40" i="24" a="1"/>
  <c r="M40" i="24" s="1"/>
  <c r="N40" i="24" a="1"/>
  <c r="N40" i="24" s="1"/>
  <c r="L40" i="24" a="1"/>
  <c r="L40" i="24" s="1"/>
  <c r="I40" i="24" a="1"/>
  <c r="I40" i="24" s="1"/>
  <c r="D40" i="24" a="1"/>
  <c r="D40" i="24" s="1"/>
  <c r="C41" i="24"/>
  <c r="J41" i="24" l="1" a="1"/>
  <c r="J41" i="24" s="1"/>
  <c r="Q41" i="24" a="1"/>
  <c r="Q41" i="24" s="1"/>
  <c r="AL44" i="3"/>
  <c r="AK46" i="3"/>
  <c r="C42" i="25"/>
  <c r="H41" i="24" a="1"/>
  <c r="H41" i="24" s="1"/>
  <c r="F41" i="24" a="1"/>
  <c r="F41" i="24" s="1"/>
  <c r="O41" i="24" a="1"/>
  <c r="O41" i="24" s="1"/>
  <c r="P41" i="24" a="1"/>
  <c r="P41" i="24" s="1"/>
  <c r="E41" i="24" a="1"/>
  <c r="E41" i="24" s="1"/>
  <c r="L41" i="24" a="1"/>
  <c r="L41" i="24" s="1"/>
  <c r="N41" i="24" a="1"/>
  <c r="N41" i="24" s="1"/>
  <c r="K41" i="24" a="1"/>
  <c r="K41" i="24" s="1"/>
  <c r="M41" i="24" a="1"/>
  <c r="M41" i="24" s="1"/>
  <c r="G41" i="24" a="1"/>
  <c r="G41" i="24" s="1"/>
  <c r="I41" i="24" a="1"/>
  <c r="I41" i="24" s="1"/>
  <c r="D41" i="24" a="1"/>
  <c r="D41" i="24" s="1"/>
  <c r="C42" i="24"/>
  <c r="J42" i="24" l="1" a="1"/>
  <c r="J42" i="24" s="1"/>
  <c r="Q42" i="24" a="1"/>
  <c r="Q42" i="24" s="1"/>
  <c r="AM44" i="3"/>
  <c r="AL46" i="3"/>
  <c r="C43" i="25"/>
  <c r="O42" i="24" a="1"/>
  <c r="O42" i="24" s="1"/>
  <c r="H42" i="24" a="1"/>
  <c r="H42" i="24" s="1"/>
  <c r="F42" i="24" a="1"/>
  <c r="F42" i="24" s="1"/>
  <c r="E42" i="24" a="1"/>
  <c r="E42" i="24" s="1"/>
  <c r="P42" i="24" a="1"/>
  <c r="P42" i="24" s="1"/>
  <c r="K42" i="24" a="1"/>
  <c r="K42" i="24" s="1"/>
  <c r="G42" i="24" a="1"/>
  <c r="G42" i="24" s="1"/>
  <c r="L42" i="24" a="1"/>
  <c r="L42" i="24" s="1"/>
  <c r="M42" i="24" a="1"/>
  <c r="M42" i="24" s="1"/>
  <c r="I42" i="24" a="1"/>
  <c r="I42" i="24" s="1"/>
  <c r="N42" i="24" a="1"/>
  <c r="N42" i="24" s="1"/>
  <c r="D42" i="24" a="1"/>
  <c r="D42" i="24" s="1"/>
  <c r="C43" i="24"/>
  <c r="J43" i="24" l="1" a="1"/>
  <c r="J43" i="24" s="1"/>
  <c r="Q43" i="24" a="1"/>
  <c r="Q43" i="24" s="1"/>
  <c r="AN44" i="3"/>
  <c r="AM46" i="3"/>
  <c r="C44" i="25"/>
  <c r="H43" i="24" a="1"/>
  <c r="H43" i="24" s="1"/>
  <c r="O43" i="24" a="1"/>
  <c r="O43" i="24" s="1"/>
  <c r="F43" i="24" a="1"/>
  <c r="F43" i="24" s="1"/>
  <c r="E43" i="24" a="1"/>
  <c r="E43" i="24" s="1"/>
  <c r="P43" i="24" a="1"/>
  <c r="P43" i="24" s="1"/>
  <c r="K43" i="24" a="1"/>
  <c r="K43" i="24" s="1"/>
  <c r="G43" i="24" a="1"/>
  <c r="G43" i="24" s="1"/>
  <c r="L43" i="24" a="1"/>
  <c r="L43" i="24" s="1"/>
  <c r="M43" i="24" a="1"/>
  <c r="M43" i="24" s="1"/>
  <c r="N43" i="24" a="1"/>
  <c r="N43" i="24" s="1"/>
  <c r="I43" i="24" a="1"/>
  <c r="I43" i="24" s="1"/>
  <c r="D43" i="24" a="1"/>
  <c r="D43" i="24" s="1"/>
  <c r="C44" i="24"/>
  <c r="J44" i="24" l="1" a="1"/>
  <c r="J44" i="24" s="1"/>
  <c r="Q44" i="24" a="1"/>
  <c r="Q44" i="24" s="1"/>
  <c r="AO44" i="3"/>
  <c r="AN46" i="3"/>
  <c r="C45" i="25"/>
  <c r="O44" i="24" a="1"/>
  <c r="O44" i="24" s="1"/>
  <c r="H44" i="24" a="1"/>
  <c r="H44" i="24" s="1"/>
  <c r="P44" i="24" a="1"/>
  <c r="P44" i="24" s="1"/>
  <c r="F44" i="24" a="1"/>
  <c r="F44" i="24" s="1"/>
  <c r="E44" i="24" a="1"/>
  <c r="E44" i="24" s="1"/>
  <c r="K44" i="24" a="1"/>
  <c r="K44" i="24" s="1"/>
  <c r="G44" i="24" a="1"/>
  <c r="G44" i="24" s="1"/>
  <c r="M44" i="24" a="1"/>
  <c r="M44" i="24" s="1"/>
  <c r="L44" i="24" a="1"/>
  <c r="L44" i="24" s="1"/>
  <c r="N44" i="24" a="1"/>
  <c r="N44" i="24" s="1"/>
  <c r="I44" i="24" a="1"/>
  <c r="I44" i="24" s="1"/>
  <c r="D44" i="24" a="1"/>
  <c r="D44" i="24" s="1"/>
  <c r="C45" i="24"/>
  <c r="J45" i="24" l="1" a="1"/>
  <c r="J45" i="24" s="1"/>
  <c r="Q45" i="24" a="1"/>
  <c r="Q45" i="24" s="1"/>
  <c r="AP44" i="3"/>
  <c r="AO46" i="3"/>
  <c r="C46" i="25"/>
  <c r="O45" i="24" a="1"/>
  <c r="O45" i="24" s="1"/>
  <c r="H45" i="24" a="1"/>
  <c r="H45" i="24" s="1"/>
  <c r="F45" i="24" a="1"/>
  <c r="F45" i="24" s="1"/>
  <c r="E45" i="24" a="1"/>
  <c r="E45" i="24" s="1"/>
  <c r="K45" i="24" a="1"/>
  <c r="K45" i="24" s="1"/>
  <c r="P45" i="24" a="1"/>
  <c r="P45" i="24" s="1"/>
  <c r="G45" i="24" a="1"/>
  <c r="G45" i="24" s="1"/>
  <c r="M45" i="24" a="1"/>
  <c r="M45" i="24" s="1"/>
  <c r="L45" i="24" a="1"/>
  <c r="L45" i="24" s="1"/>
  <c r="N45" i="24" a="1"/>
  <c r="N45" i="24" s="1"/>
  <c r="I45" i="24" a="1"/>
  <c r="I45" i="24" s="1"/>
  <c r="D45" i="24" a="1"/>
  <c r="D45" i="24" s="1"/>
  <c r="C46" i="24"/>
  <c r="J46" i="24" l="1" a="1"/>
  <c r="J46" i="24" s="1"/>
  <c r="Q46" i="24" a="1"/>
  <c r="Q46" i="24" s="1"/>
  <c r="AQ44" i="3"/>
  <c r="AP46" i="3"/>
  <c r="C47" i="25"/>
  <c r="O46" i="24" a="1"/>
  <c r="O46" i="24" s="1"/>
  <c r="H46" i="24" a="1"/>
  <c r="H46" i="24" s="1"/>
  <c r="F46" i="24" a="1"/>
  <c r="F46" i="24" s="1"/>
  <c r="P46" i="24" a="1"/>
  <c r="P46" i="24" s="1"/>
  <c r="K46" i="24" a="1"/>
  <c r="K46" i="24" s="1"/>
  <c r="E46" i="24" a="1"/>
  <c r="E46" i="24" s="1"/>
  <c r="G46" i="24" a="1"/>
  <c r="G46" i="24" s="1"/>
  <c r="L46" i="24" a="1"/>
  <c r="L46" i="24" s="1"/>
  <c r="N46" i="24" a="1"/>
  <c r="N46" i="24" s="1"/>
  <c r="M46" i="24" a="1"/>
  <c r="M46" i="24" s="1"/>
  <c r="I46" i="24" a="1"/>
  <c r="I46" i="24" s="1"/>
  <c r="D46" i="24" a="1"/>
  <c r="D46" i="24" s="1"/>
  <c r="C47" i="24"/>
  <c r="J47" i="24" l="1" a="1"/>
  <c r="J47" i="24" s="1"/>
  <c r="Q47" i="24" a="1"/>
  <c r="Q47" i="24" s="1"/>
  <c r="AR44" i="3"/>
  <c r="AQ46" i="3"/>
  <c r="C48" i="25"/>
  <c r="O47" i="24" a="1"/>
  <c r="O47" i="24" s="1"/>
  <c r="H47" i="24" a="1"/>
  <c r="H47" i="24" s="1"/>
  <c r="F47" i="24" a="1"/>
  <c r="F47" i="24" s="1"/>
  <c r="E47" i="24" a="1"/>
  <c r="E47" i="24" s="1"/>
  <c r="K47" i="24" a="1"/>
  <c r="K47" i="24" s="1"/>
  <c r="P47" i="24" a="1"/>
  <c r="P47" i="24" s="1"/>
  <c r="G47" i="24" a="1"/>
  <c r="G47" i="24" s="1"/>
  <c r="M47" i="24" a="1"/>
  <c r="M47" i="24" s="1"/>
  <c r="L47" i="24" a="1"/>
  <c r="L47" i="24" s="1"/>
  <c r="N47" i="24" a="1"/>
  <c r="N47" i="24" s="1"/>
  <c r="I47" i="24" a="1"/>
  <c r="I47" i="24" s="1"/>
  <c r="D47" i="24" a="1"/>
  <c r="D47" i="24" s="1"/>
  <c r="C48" i="24"/>
  <c r="J48" i="24" l="1" a="1"/>
  <c r="J48" i="24" s="1"/>
  <c r="Q48" i="24" a="1"/>
  <c r="Q48" i="24" s="1"/>
  <c r="AS44" i="3"/>
  <c r="AR46" i="3"/>
  <c r="C49" i="25"/>
  <c r="H48" i="24" a="1"/>
  <c r="H48" i="24" s="1"/>
  <c r="O48" i="24" a="1"/>
  <c r="O48" i="24" s="1"/>
  <c r="F48" i="24" a="1"/>
  <c r="F48" i="24" s="1"/>
  <c r="E48" i="24" a="1"/>
  <c r="E48" i="24" s="1"/>
  <c r="P48" i="24" a="1"/>
  <c r="P48" i="24" s="1"/>
  <c r="K48" i="24" a="1"/>
  <c r="K48" i="24" s="1"/>
  <c r="M48" i="24" a="1"/>
  <c r="M48" i="24" s="1"/>
  <c r="G48" i="24" a="1"/>
  <c r="G48" i="24" s="1"/>
  <c r="L48" i="24" a="1"/>
  <c r="L48" i="24" s="1"/>
  <c r="I48" i="24" a="1"/>
  <c r="I48" i="24" s="1"/>
  <c r="N48" i="24" a="1"/>
  <c r="N48" i="24" s="1"/>
  <c r="D48" i="24" a="1"/>
  <c r="D48" i="24" s="1"/>
  <c r="C49" i="24"/>
  <c r="J49" i="24" l="1" a="1"/>
  <c r="J49" i="24" s="1"/>
  <c r="Q49" i="24" a="1"/>
  <c r="Q49" i="24" s="1"/>
  <c r="AT44" i="3"/>
  <c r="AS46" i="3"/>
  <c r="C50" i="25"/>
  <c r="H49" i="24" a="1"/>
  <c r="H49" i="24" s="1"/>
  <c r="O49" i="24" a="1"/>
  <c r="O49" i="24" s="1"/>
  <c r="P49" i="24" a="1"/>
  <c r="P49" i="24" s="1"/>
  <c r="F49" i="24" a="1"/>
  <c r="F49" i="24" s="1"/>
  <c r="E49" i="24" a="1"/>
  <c r="E49" i="24" s="1"/>
  <c r="K49" i="24" a="1"/>
  <c r="K49" i="24" s="1"/>
  <c r="G49" i="24" a="1"/>
  <c r="G49" i="24" s="1"/>
  <c r="M49" i="24" a="1"/>
  <c r="M49" i="24" s="1"/>
  <c r="L49" i="24" a="1"/>
  <c r="L49" i="24" s="1"/>
  <c r="N49" i="24" a="1"/>
  <c r="N49" i="24" s="1"/>
  <c r="I49" i="24" a="1"/>
  <c r="I49" i="24" s="1"/>
  <c r="D49" i="24" a="1"/>
  <c r="D49" i="24" s="1"/>
  <c r="C50" i="24"/>
  <c r="J50" i="24" l="1" a="1"/>
  <c r="J50" i="24" s="1"/>
  <c r="Q50" i="24" a="1"/>
  <c r="Q50" i="24" s="1"/>
  <c r="AU44" i="3"/>
  <c r="AT46" i="3"/>
  <c r="C51" i="25"/>
  <c r="H50" i="24" a="1"/>
  <c r="H50" i="24" s="1"/>
  <c r="O50" i="24" a="1"/>
  <c r="O50" i="24" s="1"/>
  <c r="F50" i="24" a="1"/>
  <c r="F50" i="24" s="1"/>
  <c r="P50" i="24" a="1"/>
  <c r="P50" i="24" s="1"/>
  <c r="E50" i="24" a="1"/>
  <c r="E50" i="24" s="1"/>
  <c r="K50" i="24" a="1"/>
  <c r="K50" i="24" s="1"/>
  <c r="M50" i="24" a="1"/>
  <c r="M50" i="24" s="1"/>
  <c r="L17" i="25" s="1"/>
  <c r="G50" i="24" a="1"/>
  <c r="G50" i="24" s="1"/>
  <c r="L50" i="24" a="1"/>
  <c r="L50" i="24" s="1"/>
  <c r="N50" i="24" a="1"/>
  <c r="N50" i="24" s="1"/>
  <c r="I50" i="24" a="1"/>
  <c r="I50" i="24" s="1"/>
  <c r="D50" i="24" a="1"/>
  <c r="D50" i="24" s="1"/>
  <c r="C51" i="24"/>
  <c r="J51" i="24" l="1" a="1"/>
  <c r="J51" i="24" s="1"/>
  <c r="Q51" i="24" a="1"/>
  <c r="Q51" i="24" s="1"/>
  <c r="AV44" i="3"/>
  <c r="AU46" i="3"/>
  <c r="C52" i="25"/>
  <c r="H51" i="24" a="1"/>
  <c r="H51" i="24" s="1"/>
  <c r="O51" i="24" a="1"/>
  <c r="O51" i="24" s="1"/>
  <c r="F51" i="24" a="1"/>
  <c r="F51" i="24" s="1"/>
  <c r="E51" i="24" a="1"/>
  <c r="E51" i="24" s="1"/>
  <c r="P51" i="24" a="1"/>
  <c r="P51" i="24" s="1"/>
  <c r="K51" i="24" a="1"/>
  <c r="K51" i="24" s="1"/>
  <c r="M51" i="24" a="1"/>
  <c r="M51" i="24" s="1"/>
  <c r="L51" i="24" a="1"/>
  <c r="L51" i="24" s="1"/>
  <c r="N51" i="24" a="1"/>
  <c r="N51" i="24" s="1"/>
  <c r="G51" i="24" a="1"/>
  <c r="G51" i="24" s="1"/>
  <c r="I51" i="24" a="1"/>
  <c r="I51" i="24" s="1"/>
  <c r="D51" i="24" a="1"/>
  <c r="D51" i="24" s="1"/>
  <c r="C52" i="24"/>
  <c r="J52" i="24" l="1" a="1"/>
  <c r="J52" i="24" s="1"/>
  <c r="Q52" i="24" a="1"/>
  <c r="Q52" i="24" s="1"/>
  <c r="AW44" i="3"/>
  <c r="AV46" i="3"/>
  <c r="C53" i="25"/>
  <c r="O52" i="24" a="1"/>
  <c r="O52" i="24" s="1"/>
  <c r="H52" i="24" a="1"/>
  <c r="H52" i="24" s="1"/>
  <c r="E52" i="24" a="1"/>
  <c r="E52" i="24" s="1"/>
  <c r="F52" i="24" a="1"/>
  <c r="F52" i="24" s="1"/>
  <c r="P52" i="24" a="1"/>
  <c r="P52" i="24" s="1"/>
  <c r="K52" i="24" a="1"/>
  <c r="K52" i="24" s="1"/>
  <c r="G52" i="24" a="1"/>
  <c r="G52" i="24" s="1"/>
  <c r="M52" i="24" a="1"/>
  <c r="M52" i="24" s="1"/>
  <c r="N52" i="24" a="1"/>
  <c r="N52" i="24" s="1"/>
  <c r="L52" i="24" a="1"/>
  <c r="L52" i="24" s="1"/>
  <c r="I52" i="24" a="1"/>
  <c r="I52" i="24" s="1"/>
  <c r="D52" i="24" a="1"/>
  <c r="D52" i="24" s="1"/>
  <c r="C53" i="24"/>
  <c r="J53" i="24" l="1" a="1"/>
  <c r="J53" i="24" s="1"/>
  <c r="Q53" i="24" a="1"/>
  <c r="Q53" i="24" s="1"/>
  <c r="AX44" i="3"/>
  <c r="AW46" i="3"/>
  <c r="C54" i="25"/>
  <c r="H53" i="24" a="1"/>
  <c r="H53" i="24" s="1"/>
  <c r="O53" i="24" a="1"/>
  <c r="O53" i="24" s="1"/>
  <c r="P53" i="24" a="1"/>
  <c r="P53" i="24" s="1"/>
  <c r="E53" i="24" a="1"/>
  <c r="E53" i="24" s="1"/>
  <c r="F53" i="24" a="1"/>
  <c r="F53" i="24" s="1"/>
  <c r="K53" i="24" a="1"/>
  <c r="K53" i="24" s="1"/>
  <c r="G53" i="24" a="1"/>
  <c r="G53" i="24" s="1"/>
  <c r="M53" i="24" a="1"/>
  <c r="M53" i="24" s="1"/>
  <c r="L53" i="24" a="1"/>
  <c r="L53" i="24" s="1"/>
  <c r="N53" i="24" a="1"/>
  <c r="N53" i="24" s="1"/>
  <c r="I53" i="24" a="1"/>
  <c r="I53" i="24" s="1"/>
  <c r="D53" i="24" a="1"/>
  <c r="D53" i="24" s="1"/>
  <c r="C54" i="24"/>
  <c r="J54" i="24" l="1" a="1"/>
  <c r="J54" i="24" s="1"/>
  <c r="Q54" i="24" a="1"/>
  <c r="Q54" i="24" s="1"/>
  <c r="AY44" i="3"/>
  <c r="AX46" i="3"/>
  <c r="C55" i="25"/>
  <c r="H54" i="24" a="1"/>
  <c r="H54" i="24" s="1"/>
  <c r="F54" i="24" a="1"/>
  <c r="F54" i="24" s="1"/>
  <c r="O54" i="24" a="1"/>
  <c r="O54" i="24" s="1"/>
  <c r="E54" i="24" a="1"/>
  <c r="E54" i="24" s="1"/>
  <c r="P54" i="24" a="1"/>
  <c r="P54" i="24" s="1"/>
  <c r="K54" i="24" a="1"/>
  <c r="K54" i="24" s="1"/>
  <c r="G54" i="24" a="1"/>
  <c r="G54" i="24" s="1"/>
  <c r="M54" i="24" a="1"/>
  <c r="M54" i="24" s="1"/>
  <c r="L18" i="25" s="1"/>
  <c r="L54" i="24" a="1"/>
  <c r="L54" i="24" s="1"/>
  <c r="N54" i="24" a="1"/>
  <c r="N54" i="24" s="1"/>
  <c r="I54" i="24" a="1"/>
  <c r="I54" i="24" s="1"/>
  <c r="D54" i="24" a="1"/>
  <c r="D54" i="24" s="1"/>
  <c r="C55" i="24"/>
  <c r="J55" i="24" l="1" a="1"/>
  <c r="J55" i="24" s="1"/>
  <c r="Q55" i="24" a="1"/>
  <c r="Q55" i="24" s="1"/>
  <c r="AZ44" i="3"/>
  <c r="AY46" i="3"/>
  <c r="C56" i="25"/>
  <c r="O55" i="24" a="1"/>
  <c r="O55" i="24" s="1"/>
  <c r="H55" i="24" a="1"/>
  <c r="H55" i="24" s="1"/>
  <c r="F55" i="24" a="1"/>
  <c r="F55" i="24" s="1"/>
  <c r="E55" i="24" a="1"/>
  <c r="E55" i="24" s="1"/>
  <c r="P55" i="24" a="1"/>
  <c r="P55" i="24" s="1"/>
  <c r="K55" i="24" a="1"/>
  <c r="K55" i="24" s="1"/>
  <c r="M55" i="24" a="1"/>
  <c r="M55" i="24" s="1"/>
  <c r="G55" i="24" a="1"/>
  <c r="G55" i="24" s="1"/>
  <c r="N55" i="24" a="1"/>
  <c r="N55" i="24" s="1"/>
  <c r="L55" i="24" a="1"/>
  <c r="L55" i="24" s="1"/>
  <c r="I55" i="24" a="1"/>
  <c r="I55" i="24" s="1"/>
  <c r="D55" i="24" a="1"/>
  <c r="D55" i="24" s="1"/>
  <c r="C56" i="24"/>
  <c r="J56" i="24" l="1" a="1"/>
  <c r="J56" i="24" s="1"/>
  <c r="Q56" i="24" a="1"/>
  <c r="Q56" i="24" s="1"/>
  <c r="BA44" i="3"/>
  <c r="AZ46" i="3"/>
  <c r="C57" i="25"/>
  <c r="O56" i="24" a="1"/>
  <c r="O56" i="24" s="1"/>
  <c r="H56" i="24" a="1"/>
  <c r="H56" i="24" s="1"/>
  <c r="F56" i="24" a="1"/>
  <c r="F56" i="24" s="1"/>
  <c r="P56" i="24" a="1"/>
  <c r="P56" i="24" s="1"/>
  <c r="E56" i="24" a="1"/>
  <c r="E56" i="24" s="1"/>
  <c r="K56" i="24" a="1"/>
  <c r="K56" i="24" s="1"/>
  <c r="G56" i="24" a="1"/>
  <c r="G56" i="24" s="1"/>
  <c r="M56" i="24" a="1"/>
  <c r="M56" i="24" s="1"/>
  <c r="L56" i="24" a="1"/>
  <c r="L56" i="24" s="1"/>
  <c r="I56" i="24" a="1"/>
  <c r="I56" i="24" s="1"/>
  <c r="N56" i="24" a="1"/>
  <c r="N56" i="24" s="1"/>
  <c r="D56" i="24" a="1"/>
  <c r="D56" i="24" s="1"/>
  <c r="C57" i="24"/>
  <c r="J57" i="24" l="1" a="1"/>
  <c r="J57" i="24" s="1"/>
  <c r="Q57" i="24" a="1"/>
  <c r="Q57" i="24" s="1"/>
  <c r="BB44" i="3"/>
  <c r="BA46" i="3"/>
  <c r="C58" i="25"/>
  <c r="H57" i="24" a="1"/>
  <c r="H57" i="24" s="1"/>
  <c r="F57" i="24" a="1"/>
  <c r="F57" i="24" s="1"/>
  <c r="O57" i="24" a="1"/>
  <c r="O57" i="24" s="1"/>
  <c r="E57" i="24" a="1"/>
  <c r="E57" i="24" s="1"/>
  <c r="P57" i="24" a="1"/>
  <c r="P57" i="24" s="1"/>
  <c r="K57" i="24" a="1"/>
  <c r="K57" i="24" s="1"/>
  <c r="M57" i="24" a="1"/>
  <c r="M57" i="24" s="1"/>
  <c r="G57" i="24" a="1"/>
  <c r="G57" i="24" s="1"/>
  <c r="L57" i="24" a="1"/>
  <c r="L57" i="24" s="1"/>
  <c r="I57" i="24" a="1"/>
  <c r="I57" i="24" s="1"/>
  <c r="N57" i="24" a="1"/>
  <c r="N57" i="24" s="1"/>
  <c r="D57" i="24" a="1"/>
  <c r="D57" i="24" s="1"/>
  <c r="C58" i="24"/>
  <c r="J58" i="24" l="1" a="1"/>
  <c r="J58" i="24" s="1"/>
  <c r="Q58" i="24" a="1"/>
  <c r="Q58" i="24" s="1"/>
  <c r="BC44" i="3"/>
  <c r="BB46" i="3"/>
  <c r="C59" i="25"/>
  <c r="H58" i="24" a="1"/>
  <c r="H58" i="24" s="1"/>
  <c r="O58" i="24" a="1"/>
  <c r="O58" i="24" s="1"/>
  <c r="F58" i="24" a="1"/>
  <c r="F58" i="24" s="1"/>
  <c r="P58" i="24" a="1"/>
  <c r="P58" i="24" s="1"/>
  <c r="O19" i="25" s="1"/>
  <c r="E58" i="24" a="1"/>
  <c r="E58" i="24" s="1"/>
  <c r="M58" i="24" a="1"/>
  <c r="M58" i="24" s="1"/>
  <c r="L58" i="24" a="1"/>
  <c r="L58" i="24" s="1"/>
  <c r="K58" i="24" a="1"/>
  <c r="K58" i="24" s="1"/>
  <c r="G58" i="24" a="1"/>
  <c r="G58" i="24" s="1"/>
  <c r="I58" i="24" a="1"/>
  <c r="I58" i="24" s="1"/>
  <c r="N58" i="24" a="1"/>
  <c r="N58" i="24" s="1"/>
  <c r="D58" i="24" a="1"/>
  <c r="D58" i="24" s="1"/>
  <c r="C59" i="24"/>
  <c r="J59" i="24" l="1" a="1"/>
  <c r="J59" i="24" s="1"/>
  <c r="Q59" i="24" a="1"/>
  <c r="Q59" i="24" s="1"/>
  <c r="BD44" i="3"/>
  <c r="BC46" i="3"/>
  <c r="C60" i="25"/>
  <c r="H59" i="24" a="1"/>
  <c r="H59" i="24" s="1"/>
  <c r="O59" i="24" a="1"/>
  <c r="O59" i="24" s="1"/>
  <c r="E59" i="24" a="1"/>
  <c r="E59" i="24" s="1"/>
  <c r="P59" i="24" a="1"/>
  <c r="P59" i="24" s="1"/>
  <c r="K59" i="24" a="1"/>
  <c r="K59" i="24" s="1"/>
  <c r="F59" i="24" a="1"/>
  <c r="F59" i="24" s="1"/>
  <c r="M59" i="24" a="1"/>
  <c r="M59" i="24" s="1"/>
  <c r="L59" i="24" a="1"/>
  <c r="L59" i="24" s="1"/>
  <c r="N59" i="24" a="1"/>
  <c r="N59" i="24" s="1"/>
  <c r="G59" i="24" a="1"/>
  <c r="G59" i="24" s="1"/>
  <c r="I59" i="24" a="1"/>
  <c r="I59" i="24" s="1"/>
  <c r="D59" i="24" a="1"/>
  <c r="D59" i="24" s="1"/>
  <c r="C60" i="24"/>
  <c r="J60" i="24" l="1" a="1"/>
  <c r="J60" i="24" s="1"/>
  <c r="Q60" i="24" a="1"/>
  <c r="Q60" i="24" s="1"/>
  <c r="BE44" i="3"/>
  <c r="BD46" i="3"/>
  <c r="C61" i="25"/>
  <c r="O60" i="24" a="1"/>
  <c r="O60" i="24" s="1"/>
  <c r="H60" i="24" a="1"/>
  <c r="H60" i="24" s="1"/>
  <c r="F60" i="24" a="1"/>
  <c r="F60" i="24" s="1"/>
  <c r="E60" i="24" a="1"/>
  <c r="E60" i="24" s="1"/>
  <c r="P60" i="24" a="1"/>
  <c r="P60" i="24" s="1"/>
  <c r="K60" i="24" a="1"/>
  <c r="K60" i="24" s="1"/>
  <c r="M60" i="24" a="1"/>
  <c r="M60" i="24" s="1"/>
  <c r="L60" i="24" a="1"/>
  <c r="L60" i="24" s="1"/>
  <c r="G60" i="24" a="1"/>
  <c r="G60" i="24" s="1"/>
  <c r="I60" i="24" a="1"/>
  <c r="I60" i="24" s="1"/>
  <c r="N60" i="24" a="1"/>
  <c r="N60" i="24" s="1"/>
  <c r="D60" i="24" a="1"/>
  <c r="D60" i="24" s="1"/>
  <c r="C61" i="24"/>
  <c r="J61" i="24" l="1" a="1"/>
  <c r="J61" i="24" s="1"/>
  <c r="Q61" i="24" a="1"/>
  <c r="Q61" i="24" s="1"/>
  <c r="BF44" i="3"/>
  <c r="BE46" i="3"/>
  <c r="C62" i="25"/>
  <c r="H61" i="24" a="1"/>
  <c r="H61" i="24" s="1"/>
  <c r="O61" i="24" a="1"/>
  <c r="O61" i="24" s="1"/>
  <c r="F61" i="24" a="1"/>
  <c r="F61" i="24" s="1"/>
  <c r="E61" i="24" a="1"/>
  <c r="E61" i="24" s="1"/>
  <c r="P61" i="24" a="1"/>
  <c r="P61" i="24" s="1"/>
  <c r="K61" i="24" a="1"/>
  <c r="K61" i="24" s="1"/>
  <c r="G61" i="24" a="1"/>
  <c r="G61" i="24" s="1"/>
  <c r="M61" i="24" a="1"/>
  <c r="M61" i="24" s="1"/>
  <c r="L61" i="24" a="1"/>
  <c r="L61" i="24" s="1"/>
  <c r="I61" i="24" a="1"/>
  <c r="I61" i="24" s="1"/>
  <c r="N61" i="24" a="1"/>
  <c r="N61" i="24" s="1"/>
  <c r="D61" i="24" a="1"/>
  <c r="D61" i="24" s="1"/>
  <c r="C62" i="24"/>
  <c r="J62" i="24" l="1" a="1"/>
  <c r="J62" i="24" s="1"/>
  <c r="Q62" i="24" a="1"/>
  <c r="Q62" i="24" s="1"/>
  <c r="BG44" i="3"/>
  <c r="BF46" i="3"/>
  <c r="C63" i="25"/>
  <c r="F62" i="24" a="1"/>
  <c r="F62" i="24" s="1"/>
  <c r="H62" i="24" a="1"/>
  <c r="H62" i="24" s="1"/>
  <c r="O62" i="24" a="1"/>
  <c r="O62" i="24" s="1"/>
  <c r="E62" i="24" a="1"/>
  <c r="E62" i="24" s="1"/>
  <c r="P62" i="24" a="1"/>
  <c r="P62" i="24" s="1"/>
  <c r="K62" i="24" a="1"/>
  <c r="K62" i="24" s="1"/>
  <c r="M62" i="24" a="1"/>
  <c r="M62" i="24" s="1"/>
  <c r="L20" i="25" s="1"/>
  <c r="G62" i="24" a="1"/>
  <c r="G62" i="24" s="1"/>
  <c r="L62" i="24" a="1"/>
  <c r="L62" i="24" s="1"/>
  <c r="N62" i="24" a="1"/>
  <c r="N62" i="24" s="1"/>
  <c r="I62" i="24" a="1"/>
  <c r="I62" i="24" s="1"/>
  <c r="D62" i="24" a="1"/>
  <c r="D62" i="24" s="1"/>
  <c r="C63" i="24"/>
  <c r="J63" i="24" l="1" a="1"/>
  <c r="J63" i="24" s="1"/>
  <c r="Q63" i="24" a="1"/>
  <c r="Q63" i="24" s="1"/>
  <c r="BH44" i="3"/>
  <c r="BG46" i="3"/>
  <c r="C64" i="25"/>
  <c r="H63" i="24" a="1"/>
  <c r="H63" i="24" s="1"/>
  <c r="O63" i="24" a="1"/>
  <c r="O63" i="24" s="1"/>
  <c r="F63" i="24" a="1"/>
  <c r="F63" i="24" s="1"/>
  <c r="P63" i="24" a="1"/>
  <c r="P63" i="24" s="1"/>
  <c r="K63" i="24" a="1"/>
  <c r="K63" i="24" s="1"/>
  <c r="E63" i="24" a="1"/>
  <c r="E63" i="24" s="1"/>
  <c r="G63" i="24" a="1"/>
  <c r="G63" i="24" s="1"/>
  <c r="M63" i="24" a="1"/>
  <c r="M63" i="24" s="1"/>
  <c r="L63" i="24" a="1"/>
  <c r="L63" i="24" s="1"/>
  <c r="N63" i="24" a="1"/>
  <c r="N63" i="24" s="1"/>
  <c r="I63" i="24" a="1"/>
  <c r="I63" i="24" s="1"/>
  <c r="D63" i="24" a="1"/>
  <c r="D63" i="24" s="1"/>
  <c r="C64" i="24"/>
  <c r="J64" i="24" l="1" a="1"/>
  <c r="J64" i="24" s="1"/>
  <c r="Q64" i="24" a="1"/>
  <c r="Q64" i="24" s="1"/>
  <c r="BI44" i="3"/>
  <c r="BH46" i="3"/>
  <c r="C65" i="25"/>
  <c r="H64" i="24" a="1"/>
  <c r="H64" i="24" s="1"/>
  <c r="O64" i="24" a="1"/>
  <c r="O64" i="24" s="1"/>
  <c r="F64" i="24" a="1"/>
  <c r="F64" i="24" s="1"/>
  <c r="E64" i="24" a="1"/>
  <c r="E64" i="24" s="1"/>
  <c r="P64" i="24" a="1"/>
  <c r="P64" i="24" s="1"/>
  <c r="K64" i="24" a="1"/>
  <c r="K64" i="24" s="1"/>
  <c r="G64" i="24" a="1"/>
  <c r="G64" i="24" s="1"/>
  <c r="M64" i="24" a="1"/>
  <c r="M64" i="24" s="1"/>
  <c r="L64" i="24" a="1"/>
  <c r="L64" i="24" s="1"/>
  <c r="N64" i="24" a="1"/>
  <c r="N64" i="24" s="1"/>
  <c r="I64" i="24" a="1"/>
  <c r="I64" i="24" s="1"/>
  <c r="D64" i="24" a="1"/>
  <c r="D64" i="24" s="1"/>
  <c r="C65" i="24"/>
  <c r="J65" i="24" l="1" a="1"/>
  <c r="J65" i="24" s="1"/>
  <c r="Q65" i="24" a="1"/>
  <c r="Q65" i="24" s="1"/>
  <c r="BJ44" i="3"/>
  <c r="BI46" i="3"/>
  <c r="C66" i="25"/>
  <c r="H65" i="24" a="1"/>
  <c r="H65" i="24" s="1"/>
  <c r="O65" i="24" a="1"/>
  <c r="O65" i="24" s="1"/>
  <c r="E65" i="24" a="1"/>
  <c r="E65" i="24" s="1"/>
  <c r="F65" i="24" a="1"/>
  <c r="F65" i="24" s="1"/>
  <c r="K65" i="24" a="1"/>
  <c r="K65" i="24" s="1"/>
  <c r="P65" i="24" a="1"/>
  <c r="P65" i="24" s="1"/>
  <c r="G65" i="24" a="1"/>
  <c r="G65" i="24" s="1"/>
  <c r="M65" i="24" a="1"/>
  <c r="M65" i="24" s="1"/>
  <c r="L65" i="24" a="1"/>
  <c r="L65" i="24" s="1"/>
  <c r="N65" i="24" a="1"/>
  <c r="N65" i="24" s="1"/>
  <c r="I65" i="24" a="1"/>
  <c r="I65" i="24" s="1"/>
  <c r="D65" i="24" a="1"/>
  <c r="D65" i="24" s="1"/>
  <c r="C66" i="24"/>
  <c r="J66" i="24" l="1" a="1"/>
  <c r="J66" i="24" s="1"/>
  <c r="Q66" i="24" a="1"/>
  <c r="Q66" i="24" s="1"/>
  <c r="BK44" i="3"/>
  <c r="BJ46" i="3"/>
  <c r="C67" i="25"/>
  <c r="O66" i="24" a="1"/>
  <c r="O66" i="24" s="1"/>
  <c r="H66" i="24" a="1"/>
  <c r="H66" i="24" s="1"/>
  <c r="F66" i="24" a="1"/>
  <c r="F66" i="24" s="1"/>
  <c r="E66" i="24" a="1"/>
  <c r="E66" i="24" s="1"/>
  <c r="P66" i="24" a="1"/>
  <c r="P66" i="24" s="1"/>
  <c r="K66" i="24" a="1"/>
  <c r="K66" i="24" s="1"/>
  <c r="G66" i="24" a="1"/>
  <c r="G66" i="24" s="1"/>
  <c r="M66" i="24" a="1"/>
  <c r="M66" i="24" s="1"/>
  <c r="L21" i="25" s="1"/>
  <c r="L66" i="24" a="1"/>
  <c r="L66" i="24" s="1"/>
  <c r="N66" i="24" a="1"/>
  <c r="N66" i="24" s="1"/>
  <c r="I66" i="24" a="1"/>
  <c r="I66" i="24" s="1"/>
  <c r="D66" i="24" a="1"/>
  <c r="D66" i="24" s="1"/>
  <c r="C67" i="24"/>
  <c r="J67" i="24" l="1" a="1"/>
  <c r="J67" i="24" s="1"/>
  <c r="Q67" i="24" a="1"/>
  <c r="Q67" i="24" s="1"/>
  <c r="BL44" i="3"/>
  <c r="BK46" i="3"/>
  <c r="C68" i="25"/>
  <c r="H67" i="24" a="1"/>
  <c r="H67" i="24" s="1"/>
  <c r="O67" i="24" a="1"/>
  <c r="O67" i="24" s="1"/>
  <c r="F67" i="24" a="1"/>
  <c r="F67" i="24" s="1"/>
  <c r="P67" i="24" a="1"/>
  <c r="P67" i="24" s="1"/>
  <c r="E67" i="24" a="1"/>
  <c r="E67" i="24" s="1"/>
  <c r="K67" i="24" a="1"/>
  <c r="K67" i="24" s="1"/>
  <c r="G67" i="24" a="1"/>
  <c r="G67" i="24" s="1"/>
  <c r="M67" i="24" a="1"/>
  <c r="M67" i="24" s="1"/>
  <c r="L67" i="24" a="1"/>
  <c r="L67" i="24" s="1"/>
  <c r="N67" i="24" a="1"/>
  <c r="N67" i="24" s="1"/>
  <c r="I67" i="24" a="1"/>
  <c r="I67" i="24" s="1"/>
  <c r="D67" i="24" a="1"/>
  <c r="D67" i="24" s="1"/>
  <c r="C68" i="24"/>
  <c r="J68" i="24" l="1" a="1"/>
  <c r="J68" i="24" s="1"/>
  <c r="Q68" i="24" a="1"/>
  <c r="Q68" i="24" s="1"/>
  <c r="BM44" i="3"/>
  <c r="BL46" i="3"/>
  <c r="C69" i="25"/>
  <c r="H68" i="24" a="1"/>
  <c r="H68" i="24" s="1"/>
  <c r="O68" i="24" a="1"/>
  <c r="O68" i="24" s="1"/>
  <c r="F68" i="24" a="1"/>
  <c r="F68" i="24" s="1"/>
  <c r="E68" i="24" a="1"/>
  <c r="E68" i="24" s="1"/>
  <c r="P68" i="24" a="1"/>
  <c r="P68" i="24" s="1"/>
  <c r="K68" i="24" a="1"/>
  <c r="K68" i="24" s="1"/>
  <c r="G68" i="24" a="1"/>
  <c r="G68" i="24" s="1"/>
  <c r="M68" i="24" a="1"/>
  <c r="M68" i="24" s="1"/>
  <c r="L68" i="24" a="1"/>
  <c r="L68" i="24" s="1"/>
  <c r="N68" i="24" a="1"/>
  <c r="N68" i="24" s="1"/>
  <c r="I68" i="24" a="1"/>
  <c r="I68" i="24" s="1"/>
  <c r="D68" i="24" a="1"/>
  <c r="D68" i="24" s="1"/>
  <c r="C69" i="24"/>
  <c r="J69" i="24" l="1" a="1"/>
  <c r="J69" i="24" s="1"/>
  <c r="Q69" i="24" a="1"/>
  <c r="Q69" i="24" s="1"/>
  <c r="BN44" i="3"/>
  <c r="BM46" i="3"/>
  <c r="C70" i="25"/>
  <c r="O69" i="24" a="1"/>
  <c r="O69" i="24" s="1"/>
  <c r="H69" i="24" a="1"/>
  <c r="H69" i="24" s="1"/>
  <c r="F69" i="24" a="1"/>
  <c r="F69" i="24" s="1"/>
  <c r="E69" i="24" a="1"/>
  <c r="E69" i="24" s="1"/>
  <c r="P69" i="24" a="1"/>
  <c r="P69" i="24" s="1"/>
  <c r="K69" i="24" a="1"/>
  <c r="K69" i="24" s="1"/>
  <c r="G69" i="24" a="1"/>
  <c r="G69" i="24" s="1"/>
  <c r="M69" i="24" a="1"/>
  <c r="M69" i="24" s="1"/>
  <c r="L69" i="24" a="1"/>
  <c r="L69" i="24" s="1"/>
  <c r="N69" i="24" a="1"/>
  <c r="N69" i="24" s="1"/>
  <c r="I69" i="24" a="1"/>
  <c r="I69" i="24" s="1"/>
  <c r="D69" i="24" a="1"/>
  <c r="D69" i="24" s="1"/>
  <c r="C70" i="24"/>
  <c r="J70" i="24" l="1" a="1"/>
  <c r="J70" i="24" s="1"/>
  <c r="Q70" i="24" a="1"/>
  <c r="Q70" i="24" s="1"/>
  <c r="BO44" i="3"/>
  <c r="BN46" i="3"/>
  <c r="C71" i="25"/>
  <c r="H70" i="24" a="1"/>
  <c r="H70" i="24" s="1"/>
  <c r="F70" i="24" a="1"/>
  <c r="F70" i="24" s="1"/>
  <c r="O70" i="24" a="1"/>
  <c r="O70" i="24" s="1"/>
  <c r="N22" i="25" s="1"/>
  <c r="P70" i="24" a="1"/>
  <c r="P70" i="24" s="1"/>
  <c r="K70" i="24" a="1"/>
  <c r="K70" i="24" s="1"/>
  <c r="E70" i="24" a="1"/>
  <c r="E70" i="24" s="1"/>
  <c r="M70" i="24" a="1"/>
  <c r="M70" i="24" s="1"/>
  <c r="L22" i="25" s="1"/>
  <c r="G70" i="24" a="1"/>
  <c r="G70" i="24" s="1"/>
  <c r="L70" i="24" a="1"/>
  <c r="L70" i="24" s="1"/>
  <c r="N70" i="24" a="1"/>
  <c r="N70" i="24" s="1"/>
  <c r="I70" i="24" a="1"/>
  <c r="I70" i="24" s="1"/>
  <c r="I22" i="25" s="1"/>
  <c r="D70" i="24" a="1"/>
  <c r="D70" i="24" s="1"/>
  <c r="C71" i="24"/>
  <c r="J71" i="24" l="1" a="1"/>
  <c r="J71" i="24" s="1"/>
  <c r="Q71" i="24" a="1"/>
  <c r="Q71" i="24" s="1"/>
  <c r="BP44" i="3"/>
  <c r="BO46" i="3"/>
  <c r="C72" i="25"/>
  <c r="O71" i="24" a="1"/>
  <c r="O71" i="24" s="1"/>
  <c r="H71" i="24" a="1"/>
  <c r="H71" i="24" s="1"/>
  <c r="F71" i="24" a="1"/>
  <c r="F71" i="24" s="1"/>
  <c r="P71" i="24" a="1"/>
  <c r="P71" i="24" s="1"/>
  <c r="E71" i="24" a="1"/>
  <c r="E71" i="24" s="1"/>
  <c r="K71" i="24" a="1"/>
  <c r="K71" i="24" s="1"/>
  <c r="G71" i="24" a="1"/>
  <c r="G71" i="24" s="1"/>
  <c r="M71" i="24" a="1"/>
  <c r="M71" i="24" s="1"/>
  <c r="L71" i="24" a="1"/>
  <c r="L71" i="24" s="1"/>
  <c r="N71" i="24" a="1"/>
  <c r="N71" i="24" s="1"/>
  <c r="I71" i="24" a="1"/>
  <c r="I71" i="24" s="1"/>
  <c r="D71" i="24" a="1"/>
  <c r="D71" i="24" s="1"/>
  <c r="C72" i="24"/>
  <c r="J72" i="24" l="1" a="1"/>
  <c r="J72" i="24" s="1"/>
  <c r="Q72" i="24" a="1"/>
  <c r="Q72" i="24" s="1"/>
  <c r="BQ44" i="3"/>
  <c r="BP46" i="3"/>
  <c r="C73" i="25"/>
  <c r="H72" i="24" a="1"/>
  <c r="H72" i="24" s="1"/>
  <c r="O72" i="24" a="1"/>
  <c r="O72" i="24" s="1"/>
  <c r="F72" i="24" a="1"/>
  <c r="F72" i="24" s="1"/>
  <c r="E72" i="24" a="1"/>
  <c r="E72" i="24" s="1"/>
  <c r="M72" i="24" a="1"/>
  <c r="M72" i="24" s="1"/>
  <c r="K72" i="24" a="1"/>
  <c r="K72" i="24" s="1"/>
  <c r="G72" i="24" a="1"/>
  <c r="G72" i="24" s="1"/>
  <c r="L72" i="24" a="1"/>
  <c r="L72" i="24" s="1"/>
  <c r="P72" i="24" a="1"/>
  <c r="P72" i="24" s="1"/>
  <c r="I72" i="24" a="1"/>
  <c r="I72" i="24" s="1"/>
  <c r="N72" i="24" a="1"/>
  <c r="N72" i="24" s="1"/>
  <c r="D72" i="24" a="1"/>
  <c r="D72" i="24" s="1"/>
  <c r="C73" i="24"/>
  <c r="J73" i="24" l="1" a="1"/>
  <c r="J73" i="24" s="1"/>
  <c r="Q73" i="24" a="1"/>
  <c r="Q73" i="24" s="1"/>
  <c r="BR44" i="3"/>
  <c r="BQ46" i="3"/>
  <c r="C74" i="25"/>
  <c r="H73" i="24" a="1"/>
  <c r="H73" i="24" s="1"/>
  <c r="O73" i="24" a="1"/>
  <c r="O73" i="24" s="1"/>
  <c r="E73" i="24" a="1"/>
  <c r="E73" i="24" s="1"/>
  <c r="F73" i="24" a="1"/>
  <c r="F73" i="24" s="1"/>
  <c r="P73" i="24" a="1"/>
  <c r="P73" i="24" s="1"/>
  <c r="K73" i="24" a="1"/>
  <c r="K73" i="24" s="1"/>
  <c r="G73" i="24" a="1"/>
  <c r="G73" i="24" s="1"/>
  <c r="L73" i="24" a="1"/>
  <c r="L73" i="24" s="1"/>
  <c r="M73" i="24" a="1"/>
  <c r="M73" i="24" s="1"/>
  <c r="N73" i="24" a="1"/>
  <c r="N73" i="24" s="1"/>
  <c r="I73" i="24" a="1"/>
  <c r="I73" i="24" s="1"/>
  <c r="D73" i="24" a="1"/>
  <c r="D73" i="24" s="1"/>
  <c r="C74" i="24"/>
  <c r="J74" i="24" l="1" a="1"/>
  <c r="J74" i="24" s="1"/>
  <c r="Q74" i="24" a="1"/>
  <c r="Q74" i="24" s="1"/>
  <c r="BS44" i="3"/>
  <c r="BR45" i="3"/>
  <c r="BR46" i="3"/>
  <c r="C75" i="25"/>
  <c r="O74" i="24" a="1"/>
  <c r="O74" i="24" s="1"/>
  <c r="H74" i="24" a="1"/>
  <c r="H74" i="24" s="1"/>
  <c r="F74" i="24" a="1"/>
  <c r="F74" i="24" s="1"/>
  <c r="P74" i="24" a="1"/>
  <c r="P74" i="24" s="1"/>
  <c r="E74" i="24" a="1"/>
  <c r="E74" i="24" s="1"/>
  <c r="K74" i="24" a="1"/>
  <c r="K74" i="24" s="1"/>
  <c r="G74" i="24" a="1"/>
  <c r="G74" i="24" s="1"/>
  <c r="M74" i="24" a="1"/>
  <c r="M74" i="24" s="1"/>
  <c r="L74" i="24" a="1"/>
  <c r="L74" i="24" s="1"/>
  <c r="K23" i="25" s="1"/>
  <c r="I74" i="24" a="1"/>
  <c r="I74" i="24" s="1"/>
  <c r="N74" i="24" a="1"/>
  <c r="N74" i="24" s="1"/>
  <c r="D74" i="24" a="1"/>
  <c r="D74" i="24" s="1"/>
  <c r="C75" i="24"/>
  <c r="BR49" i="3" l="1"/>
  <c r="BR47" i="3" s="1"/>
  <c r="BR48" i="3" s="1"/>
  <c r="J75" i="24" a="1"/>
  <c r="J75" i="24" s="1"/>
  <c r="Q75" i="24" a="1"/>
  <c r="Q75" i="24" s="1"/>
  <c r="BT44" i="3"/>
  <c r="BS46" i="3"/>
  <c r="BS45" i="3"/>
  <c r="C76" i="25"/>
  <c r="H75" i="24" a="1"/>
  <c r="H75" i="24" s="1"/>
  <c r="O75" i="24" a="1"/>
  <c r="O75" i="24" s="1"/>
  <c r="F75" i="24" a="1"/>
  <c r="F75" i="24" s="1"/>
  <c r="E75" i="24" a="1"/>
  <c r="E75" i="24" s="1"/>
  <c r="P75" i="24" a="1"/>
  <c r="P75" i="24" s="1"/>
  <c r="K75" i="24" a="1"/>
  <c r="K75" i="24" s="1"/>
  <c r="G75" i="24" a="1"/>
  <c r="G75" i="24" s="1"/>
  <c r="M75" i="24" a="1"/>
  <c r="M75" i="24" s="1"/>
  <c r="L75" i="24" a="1"/>
  <c r="L75" i="24" s="1"/>
  <c r="N75" i="24" a="1"/>
  <c r="N75" i="24" s="1"/>
  <c r="I75" i="24" a="1"/>
  <c r="I75" i="24" s="1"/>
  <c r="D75" i="24" a="1"/>
  <c r="D75" i="24" s="1"/>
  <c r="C76" i="24"/>
  <c r="BS49" i="3" l="1"/>
  <c r="BS47" i="3" s="1"/>
  <c r="BS48" i="3" s="1"/>
  <c r="J76" i="24" a="1"/>
  <c r="J76" i="24" s="1"/>
  <c r="Q76" i="24" a="1"/>
  <c r="Q76" i="24" s="1"/>
  <c r="BT46" i="3"/>
  <c r="BT45" i="3"/>
  <c r="C77" i="25"/>
  <c r="F76" i="24" a="1"/>
  <c r="F76" i="24" s="1"/>
  <c r="H76" i="24" a="1"/>
  <c r="H76" i="24" s="1"/>
  <c r="O76" i="24" a="1"/>
  <c r="O76" i="24" s="1"/>
  <c r="P76" i="24" a="1"/>
  <c r="P76" i="24" s="1"/>
  <c r="E76" i="24" a="1"/>
  <c r="E76" i="24" s="1"/>
  <c r="K76" i="24" a="1"/>
  <c r="K76" i="24" s="1"/>
  <c r="N76" i="24" a="1"/>
  <c r="N76" i="24" s="1"/>
  <c r="L76" i="24" a="1"/>
  <c r="L76" i="24" s="1"/>
  <c r="G76" i="24" a="1"/>
  <c r="G76" i="24" s="1"/>
  <c r="M76" i="24" a="1"/>
  <c r="M76" i="24" s="1"/>
  <c r="I76" i="24" a="1"/>
  <c r="I76" i="24" s="1"/>
  <c r="D76" i="24" a="1"/>
  <c r="D76" i="24" s="1"/>
  <c r="C77" i="24"/>
  <c r="BT49" i="3" l="1"/>
  <c r="BT47" i="3" s="1"/>
  <c r="BT48" i="3" s="1"/>
  <c r="J77" i="24" a="1"/>
  <c r="J77" i="24" s="1"/>
  <c r="Q77" i="24" a="1"/>
  <c r="Q77" i="24" s="1"/>
  <c r="C78" i="25"/>
  <c r="F77" i="24" a="1"/>
  <c r="F77" i="24" s="1"/>
  <c r="O77" i="24" a="1"/>
  <c r="O77" i="24" s="1"/>
  <c r="P77" i="24" a="1"/>
  <c r="P77" i="24" s="1"/>
  <c r="H77" i="24" a="1"/>
  <c r="H77" i="24" s="1"/>
  <c r="E77" i="24" a="1"/>
  <c r="E77" i="24" s="1"/>
  <c r="K77" i="24" a="1"/>
  <c r="K77" i="24" s="1"/>
  <c r="G77" i="24" a="1"/>
  <c r="G77" i="24" s="1"/>
  <c r="M77" i="24" a="1"/>
  <c r="M77" i="24" s="1"/>
  <c r="N77" i="24" a="1"/>
  <c r="N77" i="24" s="1"/>
  <c r="L77" i="24" a="1"/>
  <c r="L77" i="24" s="1"/>
  <c r="I77" i="24" a="1"/>
  <c r="I77" i="24" s="1"/>
  <c r="D77" i="24" a="1"/>
  <c r="D77" i="24" s="1"/>
  <c r="C78" i="24"/>
  <c r="J78" i="24" l="1" a="1"/>
  <c r="J78" i="24" s="1"/>
  <c r="Q78" i="24" a="1"/>
  <c r="Q78" i="24" s="1"/>
  <c r="C79" i="25"/>
  <c r="O78" i="24" a="1"/>
  <c r="O78" i="24" s="1"/>
  <c r="H78" i="24" a="1"/>
  <c r="H78" i="24" s="1"/>
  <c r="E78" i="24" a="1"/>
  <c r="E78" i="24" s="1"/>
  <c r="F78" i="24" a="1"/>
  <c r="F78" i="24" s="1"/>
  <c r="P78" i="24" a="1"/>
  <c r="P78" i="24" s="1"/>
  <c r="M78" i="24" a="1"/>
  <c r="M78" i="24" s="1"/>
  <c r="K78" i="24" a="1"/>
  <c r="K78" i="24" s="1"/>
  <c r="G78" i="24" a="1"/>
  <c r="G78" i="24" s="1"/>
  <c r="L78" i="24" a="1"/>
  <c r="L78" i="24" s="1"/>
  <c r="I78" i="24" a="1"/>
  <c r="I78" i="24" s="1"/>
  <c r="N78" i="24" a="1"/>
  <c r="N78" i="24" s="1"/>
  <c r="D78" i="24" a="1"/>
  <c r="D78" i="24" s="1"/>
  <c r="C79" i="24"/>
  <c r="J79" i="24" l="1" a="1"/>
  <c r="J79" i="24" s="1"/>
  <c r="Q79" i="24" a="1"/>
  <c r="Q79" i="24" s="1"/>
  <c r="C80" i="25"/>
  <c r="O79" i="24" a="1"/>
  <c r="O79" i="24" s="1"/>
  <c r="H79" i="24" a="1"/>
  <c r="H79" i="24" s="1"/>
  <c r="F79" i="24" a="1"/>
  <c r="F79" i="24" s="1"/>
  <c r="E79" i="24" a="1"/>
  <c r="E79" i="24" s="1"/>
  <c r="P79" i="24" a="1"/>
  <c r="P79" i="24" s="1"/>
  <c r="K79" i="24" a="1"/>
  <c r="K79" i="24" s="1"/>
  <c r="M79" i="24" a="1"/>
  <c r="M79" i="24" s="1"/>
  <c r="G79" i="24" a="1"/>
  <c r="G79" i="24" s="1"/>
  <c r="L79" i="24" a="1"/>
  <c r="L79" i="24" s="1"/>
  <c r="N79" i="24" a="1"/>
  <c r="N79" i="24" s="1"/>
  <c r="I79" i="24" a="1"/>
  <c r="I79" i="24" s="1"/>
  <c r="D79" i="24" a="1"/>
  <c r="D79" i="24" s="1"/>
  <c r="C80" i="24"/>
  <c r="J80" i="24" l="1" a="1"/>
  <c r="J80" i="24" s="1"/>
  <c r="Q80" i="24" a="1"/>
  <c r="Q80" i="24" s="1"/>
  <c r="C81" i="25"/>
  <c r="H80" i="24" a="1"/>
  <c r="H80" i="24" s="1"/>
  <c r="O80" i="24" a="1"/>
  <c r="O80" i="24" s="1"/>
  <c r="F80" i="24" a="1"/>
  <c r="F80" i="24" s="1"/>
  <c r="E80" i="24" a="1"/>
  <c r="E80" i="24" s="1"/>
  <c r="P80" i="24" a="1"/>
  <c r="P80" i="24" s="1"/>
  <c r="K80" i="24" a="1"/>
  <c r="K80" i="24" s="1"/>
  <c r="M80" i="24" a="1"/>
  <c r="M80" i="24" s="1"/>
  <c r="G80" i="24" a="1"/>
  <c r="G80" i="24" s="1"/>
  <c r="L80" i="24" a="1"/>
  <c r="L80" i="24" s="1"/>
  <c r="I80" i="24" a="1"/>
  <c r="I80" i="24" s="1"/>
  <c r="N80" i="24" a="1"/>
  <c r="N80" i="24" s="1"/>
  <c r="D80" i="24" a="1"/>
  <c r="D80" i="24" s="1"/>
  <c r="C81" i="24"/>
  <c r="J81" i="24" l="1" a="1"/>
  <c r="J81" i="24" s="1"/>
  <c r="Q81" i="24" a="1"/>
  <c r="Q81" i="24" s="1"/>
  <c r="C82" i="25"/>
  <c r="H81" i="24" a="1"/>
  <c r="H81" i="24" s="1"/>
  <c r="O81" i="24" a="1"/>
  <c r="O81" i="24" s="1"/>
  <c r="F81" i="24" a="1"/>
  <c r="F81" i="24" s="1"/>
  <c r="P81" i="24" a="1"/>
  <c r="P81" i="24" s="1"/>
  <c r="E81" i="24" a="1"/>
  <c r="E81" i="24" s="1"/>
  <c r="K81" i="24" a="1"/>
  <c r="K81" i="24" s="1"/>
  <c r="G81" i="24" a="1"/>
  <c r="G81" i="24" s="1"/>
  <c r="N81" i="24" a="1"/>
  <c r="N81" i="24" s="1"/>
  <c r="L81" i="24" a="1"/>
  <c r="L81" i="24" s="1"/>
  <c r="M81" i="24" a="1"/>
  <c r="M81" i="24" s="1"/>
  <c r="I81" i="24" a="1"/>
  <c r="I81" i="24" s="1"/>
  <c r="D81" i="24" a="1"/>
  <c r="D81" i="24" s="1"/>
  <c r="C82" i="24"/>
  <c r="J82" i="24" l="1" a="1"/>
  <c r="J82" i="24" s="1"/>
  <c r="Q82" i="24" a="1"/>
  <c r="Q82" i="24" s="1"/>
  <c r="C83" i="25"/>
  <c r="H82" i="24" a="1"/>
  <c r="H82" i="24" s="1"/>
  <c r="O82" i="24" a="1"/>
  <c r="O82" i="24" s="1"/>
  <c r="N25" i="25" s="1"/>
  <c r="F82" i="24" a="1"/>
  <c r="F82" i="24" s="1"/>
  <c r="E82" i="24" a="1"/>
  <c r="E82" i="24" s="1"/>
  <c r="P82" i="24" a="1"/>
  <c r="P82" i="24" s="1"/>
  <c r="K82" i="24" a="1"/>
  <c r="K82" i="24" s="1"/>
  <c r="M82" i="24" a="1"/>
  <c r="M82" i="24" s="1"/>
  <c r="G82" i="24" a="1"/>
  <c r="G82" i="24" s="1"/>
  <c r="G25" i="25" s="1"/>
  <c r="N82" i="24" a="1"/>
  <c r="N82" i="24" s="1"/>
  <c r="L82" i="24" a="1"/>
  <c r="L82" i="24" s="1"/>
  <c r="I82" i="24" a="1"/>
  <c r="I82" i="24" s="1"/>
  <c r="D82" i="24" a="1"/>
  <c r="D82" i="24" s="1"/>
  <c r="C83" i="24"/>
  <c r="J83" i="24" l="1" a="1"/>
  <c r="J83" i="24" s="1"/>
  <c r="Q83" i="24" a="1"/>
  <c r="Q83" i="24" s="1"/>
  <c r="C84" i="25"/>
  <c r="H83" i="24" a="1"/>
  <c r="H83" i="24" s="1"/>
  <c r="F83" i="24" a="1"/>
  <c r="F83" i="24" s="1"/>
  <c r="O83" i="24" a="1"/>
  <c r="O83" i="24" s="1"/>
  <c r="E83" i="24" a="1"/>
  <c r="E83" i="24" s="1"/>
  <c r="P83" i="24" a="1"/>
  <c r="P83" i="24" s="1"/>
  <c r="K83" i="24" a="1"/>
  <c r="K83" i="24" s="1"/>
  <c r="M83" i="24" a="1"/>
  <c r="M83" i="24" s="1"/>
  <c r="G83" i="24" a="1"/>
  <c r="G83" i="24" s="1"/>
  <c r="N83" i="24" a="1"/>
  <c r="N83" i="24" s="1"/>
  <c r="L83" i="24" a="1"/>
  <c r="L83" i="24" s="1"/>
  <c r="I83" i="24" a="1"/>
  <c r="I83" i="24" s="1"/>
  <c r="D83" i="24" a="1"/>
  <c r="D83" i="24" s="1"/>
  <c r="C84" i="24"/>
  <c r="J84" i="24" l="1" a="1"/>
  <c r="J84" i="24" s="1"/>
  <c r="Q84" i="24" a="1"/>
  <c r="Q84" i="24" s="1"/>
  <c r="C85" i="25"/>
  <c r="H84" i="24" a="1"/>
  <c r="H84" i="24" s="1"/>
  <c r="O84" i="24" a="1"/>
  <c r="O84" i="24" s="1"/>
  <c r="E84" i="24" a="1"/>
  <c r="E84" i="24" s="1"/>
  <c r="F84" i="24" a="1"/>
  <c r="F84" i="24" s="1"/>
  <c r="P84" i="24" a="1"/>
  <c r="P84" i="24" s="1"/>
  <c r="G84" i="24" a="1"/>
  <c r="G84" i="24" s="1"/>
  <c r="M84" i="24" a="1"/>
  <c r="M84" i="24" s="1"/>
  <c r="L84" i="24" a="1"/>
  <c r="L84" i="24" s="1"/>
  <c r="K84" i="24" a="1"/>
  <c r="K84" i="24" s="1"/>
  <c r="N84" i="24" a="1"/>
  <c r="N84" i="24" s="1"/>
  <c r="I84" i="24" a="1"/>
  <c r="I84" i="24" s="1"/>
  <c r="D84" i="24" a="1"/>
  <c r="D84" i="24" s="1"/>
  <c r="C85" i="24"/>
  <c r="J85" i="24" l="1" a="1"/>
  <c r="J85" i="24" s="1"/>
  <c r="Q85" i="24" a="1"/>
  <c r="Q85" i="24" s="1"/>
  <c r="C86" i="25"/>
  <c r="H85" i="24" a="1"/>
  <c r="H85" i="24" s="1"/>
  <c r="O85" i="24" a="1"/>
  <c r="O85" i="24" s="1"/>
  <c r="F85" i="24" a="1"/>
  <c r="F85" i="24" s="1"/>
  <c r="P85" i="24" a="1"/>
  <c r="P85" i="24" s="1"/>
  <c r="E85" i="24" a="1"/>
  <c r="E85" i="24" s="1"/>
  <c r="G85" i="24" a="1"/>
  <c r="G85" i="24" s="1"/>
  <c r="M85" i="24" a="1"/>
  <c r="M85" i="24" s="1"/>
  <c r="K85" i="24" a="1"/>
  <c r="K85" i="24" s="1"/>
  <c r="L85" i="24" a="1"/>
  <c r="L85" i="24" s="1"/>
  <c r="N85" i="24" a="1"/>
  <c r="N85" i="24" s="1"/>
  <c r="I85" i="24" a="1"/>
  <c r="I85" i="24" s="1"/>
  <c r="D85" i="24" a="1"/>
  <c r="D85" i="24" s="1"/>
  <c r="C86" i="24"/>
  <c r="J86" i="24" l="1" a="1"/>
  <c r="J86" i="24" s="1"/>
  <c r="Q86" i="24" a="1"/>
  <c r="Q86" i="24" s="1"/>
  <c r="C87" i="25"/>
  <c r="F86" i="24" a="1"/>
  <c r="F86" i="24" s="1"/>
  <c r="F26" i="25" s="1"/>
  <c r="H86" i="24" a="1"/>
  <c r="H86" i="24" s="1"/>
  <c r="O86" i="24" a="1"/>
  <c r="O86" i="24" s="1"/>
  <c r="E86" i="24" a="1"/>
  <c r="E86" i="24" s="1"/>
  <c r="P86" i="24" a="1"/>
  <c r="P86" i="24" s="1"/>
  <c r="K86" i="24" a="1"/>
  <c r="K86" i="24" s="1"/>
  <c r="G86" i="24" a="1"/>
  <c r="G86" i="24" s="1"/>
  <c r="M86" i="24" a="1"/>
  <c r="M86" i="24" s="1"/>
  <c r="L86" i="24" a="1"/>
  <c r="L86" i="24" s="1"/>
  <c r="I86" i="24" a="1"/>
  <c r="I86" i="24" s="1"/>
  <c r="N86" i="24" a="1"/>
  <c r="N86" i="24" s="1"/>
  <c r="D86" i="24" a="1"/>
  <c r="D86" i="24" s="1"/>
  <c r="C87" i="24"/>
  <c r="J87" i="24" l="1" a="1"/>
  <c r="J87" i="24" s="1"/>
  <c r="Q87" i="24" a="1"/>
  <c r="Q87" i="24" s="1"/>
  <c r="C88" i="25"/>
  <c r="H87" i="24" a="1"/>
  <c r="H87" i="24" s="1"/>
  <c r="O87" i="24" a="1"/>
  <c r="O87" i="24" s="1"/>
  <c r="F87" i="24" a="1"/>
  <c r="F87" i="24" s="1"/>
  <c r="P87" i="24" a="1"/>
  <c r="P87" i="24" s="1"/>
  <c r="E87" i="24" a="1"/>
  <c r="E87" i="24" s="1"/>
  <c r="K87" i="24" a="1"/>
  <c r="K87" i="24" s="1"/>
  <c r="G87" i="24" a="1"/>
  <c r="G87" i="24" s="1"/>
  <c r="M87" i="24" a="1"/>
  <c r="M87" i="24" s="1"/>
  <c r="L87" i="24" a="1"/>
  <c r="L87" i="24" s="1"/>
  <c r="I87" i="24" a="1"/>
  <c r="I87" i="24" s="1"/>
  <c r="N87" i="24" a="1"/>
  <c r="N87" i="24" s="1"/>
  <c r="D87" i="24" a="1"/>
  <c r="D87" i="24" s="1"/>
  <c r="C88" i="24"/>
  <c r="J88" i="24" l="1" a="1"/>
  <c r="J88" i="24" s="1"/>
  <c r="Q88" i="24" a="1"/>
  <c r="Q88" i="24" s="1"/>
  <c r="C89" i="25"/>
  <c r="O88" i="24" a="1"/>
  <c r="O88" i="24" s="1"/>
  <c r="F88" i="24" a="1"/>
  <c r="F88" i="24" s="1"/>
  <c r="H88" i="24" a="1"/>
  <c r="H88" i="24" s="1"/>
  <c r="E88" i="24" a="1"/>
  <c r="E88" i="24" s="1"/>
  <c r="K88" i="24" a="1"/>
  <c r="K88" i="24" s="1"/>
  <c r="P88" i="24" a="1"/>
  <c r="P88" i="24" s="1"/>
  <c r="M88" i="24" a="1"/>
  <c r="M88" i="24" s="1"/>
  <c r="G88" i="24" a="1"/>
  <c r="G88" i="24" s="1"/>
  <c r="L88" i="24" a="1"/>
  <c r="L88" i="24" s="1"/>
  <c r="I88" i="24" a="1"/>
  <c r="I88" i="24" s="1"/>
  <c r="N88" i="24" a="1"/>
  <c r="N88" i="24" s="1"/>
  <c r="D88" i="24" a="1"/>
  <c r="D88" i="24" s="1"/>
  <c r="C89" i="24"/>
  <c r="J89" i="24" l="1" a="1"/>
  <c r="J89" i="24" s="1"/>
  <c r="Q89" i="24" a="1"/>
  <c r="Q89" i="24" s="1"/>
  <c r="C90" i="25"/>
  <c r="H89" i="24" a="1"/>
  <c r="H89" i="24" s="1"/>
  <c r="O89" i="24" a="1"/>
  <c r="O89" i="24" s="1"/>
  <c r="F89" i="24" a="1"/>
  <c r="F89" i="24" s="1"/>
  <c r="P89" i="24" a="1"/>
  <c r="P89" i="24" s="1"/>
  <c r="E89" i="24" a="1"/>
  <c r="E89" i="24" s="1"/>
  <c r="K89" i="24" a="1"/>
  <c r="K89" i="24" s="1"/>
  <c r="G89" i="24" a="1"/>
  <c r="G89" i="24" s="1"/>
  <c r="M89" i="24" a="1"/>
  <c r="M89" i="24" s="1"/>
  <c r="L89" i="24" a="1"/>
  <c r="L89" i="24" s="1"/>
  <c r="N89" i="24" a="1"/>
  <c r="N89" i="24" s="1"/>
  <c r="I89" i="24" a="1"/>
  <c r="I89" i="24" s="1"/>
  <c r="D89" i="24" a="1"/>
  <c r="D89" i="24" s="1"/>
  <c r="C90" i="24"/>
  <c r="J90" i="24" l="1" a="1"/>
  <c r="J90" i="24" s="1"/>
  <c r="Q90" i="24" a="1"/>
  <c r="Q90" i="24" s="1"/>
  <c r="C91" i="25"/>
  <c r="O90" i="24" a="1"/>
  <c r="O90" i="24" s="1"/>
  <c r="N27" i="25" s="1"/>
  <c r="H90" i="24" a="1"/>
  <c r="H90" i="24" s="1"/>
  <c r="F90" i="24" a="1"/>
  <c r="F90" i="24" s="1"/>
  <c r="E90" i="24" a="1"/>
  <c r="E90" i="24" s="1"/>
  <c r="P90" i="24" a="1"/>
  <c r="P90" i="24" s="1"/>
  <c r="K90" i="24" a="1"/>
  <c r="K90" i="24" s="1"/>
  <c r="G90" i="24" a="1"/>
  <c r="G90" i="24" s="1"/>
  <c r="M90" i="24" a="1"/>
  <c r="M90" i="24" s="1"/>
  <c r="L90" i="24" a="1"/>
  <c r="L90" i="24" s="1"/>
  <c r="N90" i="24" a="1"/>
  <c r="N90" i="24" s="1"/>
  <c r="I90" i="24" a="1"/>
  <c r="I90" i="24" s="1"/>
  <c r="D90" i="24" a="1"/>
  <c r="D90" i="24" s="1"/>
  <c r="C91" i="24"/>
  <c r="J91" i="24" l="1" a="1"/>
  <c r="J91" i="24" s="1"/>
  <c r="Q91" i="24" a="1"/>
  <c r="Q91" i="24" s="1"/>
  <c r="C92" i="25"/>
  <c r="O91" i="24" a="1"/>
  <c r="O91" i="24" s="1"/>
  <c r="H91" i="24" a="1"/>
  <c r="H91" i="24" s="1"/>
  <c r="P91" i="24" a="1"/>
  <c r="P91" i="24" s="1"/>
  <c r="F91" i="24" a="1"/>
  <c r="F91" i="24" s="1"/>
  <c r="K91" i="24" a="1"/>
  <c r="K91" i="24" s="1"/>
  <c r="E91" i="24" a="1"/>
  <c r="E91" i="24" s="1"/>
  <c r="G91" i="24" a="1"/>
  <c r="G91" i="24" s="1"/>
  <c r="M91" i="24" a="1"/>
  <c r="M91" i="24" s="1"/>
  <c r="L91" i="24" a="1"/>
  <c r="L91" i="24" s="1"/>
  <c r="N91" i="24" a="1"/>
  <c r="N91" i="24" s="1"/>
  <c r="I91" i="24" a="1"/>
  <c r="I91" i="24" s="1"/>
  <c r="D91" i="24" a="1"/>
  <c r="D91" i="24" s="1"/>
  <c r="C92" i="24"/>
  <c r="J92" i="24" l="1" a="1"/>
  <c r="J92" i="24" s="1"/>
  <c r="Q92" i="24" a="1"/>
  <c r="Q92" i="24" s="1"/>
  <c r="C93" i="25"/>
  <c r="H92" i="24" a="1"/>
  <c r="H92" i="24" s="1"/>
  <c r="O92" i="24" a="1"/>
  <c r="O92" i="24" s="1"/>
  <c r="E92" i="24" a="1"/>
  <c r="E92" i="24" s="1"/>
  <c r="P92" i="24" a="1"/>
  <c r="P92" i="24" s="1"/>
  <c r="K92" i="24" a="1"/>
  <c r="K92" i="24" s="1"/>
  <c r="F92" i="24" a="1"/>
  <c r="F92" i="24" s="1"/>
  <c r="M92" i="24" a="1"/>
  <c r="M92" i="24" s="1"/>
  <c r="G92" i="24" a="1"/>
  <c r="G92" i="24" s="1"/>
  <c r="L92" i="24" a="1"/>
  <c r="L92" i="24" s="1"/>
  <c r="N92" i="24" a="1"/>
  <c r="N92" i="24" s="1"/>
  <c r="I92" i="24" a="1"/>
  <c r="I92" i="24" s="1"/>
  <c r="D92" i="24" a="1"/>
  <c r="D92" i="24" s="1"/>
  <c r="C93" i="24"/>
  <c r="J93" i="24" l="1" a="1"/>
  <c r="J93" i="24" s="1"/>
  <c r="Q93" i="24" a="1"/>
  <c r="Q93" i="24" s="1"/>
  <c r="C94" i="25"/>
  <c r="O93" i="24" a="1"/>
  <c r="O93" i="24" s="1"/>
  <c r="H93" i="24" a="1"/>
  <c r="H93" i="24" s="1"/>
  <c r="E93" i="24" a="1"/>
  <c r="E93" i="24" s="1"/>
  <c r="F93" i="24" a="1"/>
  <c r="F93" i="24" s="1"/>
  <c r="K93" i="24" a="1"/>
  <c r="K93" i="24" s="1"/>
  <c r="P93" i="24" a="1"/>
  <c r="P93" i="24" s="1"/>
  <c r="M93" i="24" a="1"/>
  <c r="M93" i="24" s="1"/>
  <c r="G93" i="24" a="1"/>
  <c r="G93" i="24" s="1"/>
  <c r="L93" i="24" a="1"/>
  <c r="L93" i="24" s="1"/>
  <c r="I93" i="24" a="1"/>
  <c r="I93" i="24" s="1"/>
  <c r="N93" i="24" a="1"/>
  <c r="N93" i="24" s="1"/>
  <c r="D93" i="24" a="1"/>
  <c r="D93" i="24" s="1"/>
  <c r="C94" i="24"/>
  <c r="J94" i="24" l="1" a="1"/>
  <c r="J94" i="24" s="1"/>
  <c r="Q94" i="24" a="1"/>
  <c r="Q94" i="24" s="1"/>
  <c r="O94" i="24" a="1"/>
  <c r="O94" i="24" s="1"/>
  <c r="H94" i="24" a="1"/>
  <c r="H94" i="24" s="1"/>
  <c r="H28" i="25" s="1"/>
  <c r="F94" i="24" a="1"/>
  <c r="F94" i="24" s="1"/>
  <c r="E94" i="24" a="1"/>
  <c r="E94" i="24" s="1"/>
  <c r="K94" i="24" a="1"/>
  <c r="K94" i="24" s="1"/>
  <c r="P94" i="24" a="1"/>
  <c r="P94" i="24" s="1"/>
  <c r="M94" i="24" a="1"/>
  <c r="M94" i="24" s="1"/>
  <c r="L28" i="25" s="1"/>
  <c r="G94" i="24" a="1"/>
  <c r="G94" i="24" s="1"/>
  <c r="L94" i="24" a="1"/>
  <c r="L94" i="24" s="1"/>
  <c r="N94" i="24" a="1"/>
  <c r="N94" i="24" s="1"/>
  <c r="I94" i="24" a="1"/>
  <c r="I94" i="24" s="1"/>
  <c r="D94" i="24" a="1"/>
  <c r="D94" i="24" s="1"/>
  <c r="C95" i="24"/>
  <c r="J95" i="24" l="1" a="1"/>
  <c r="J95" i="24" s="1"/>
  <c r="Q95" i="24" a="1"/>
  <c r="Q95" i="24" s="1"/>
  <c r="O95" i="24" a="1"/>
  <c r="O95" i="24" s="1"/>
  <c r="F95" i="24" a="1"/>
  <c r="F95" i="24" s="1"/>
  <c r="H95" i="24" a="1"/>
  <c r="H95" i="24" s="1"/>
  <c r="K95" i="24" a="1"/>
  <c r="K95" i="24" s="1"/>
  <c r="E95" i="24" a="1"/>
  <c r="E95" i="24" s="1"/>
  <c r="M95" i="24" a="1"/>
  <c r="M95" i="24" s="1"/>
  <c r="G95" i="24" a="1"/>
  <c r="G95" i="24" s="1"/>
  <c r="L95" i="24" a="1"/>
  <c r="L95" i="24" s="1"/>
  <c r="P95" i="24" a="1"/>
  <c r="P95" i="24" s="1"/>
  <c r="N95" i="24" a="1"/>
  <c r="N95" i="24" s="1"/>
  <c r="I95" i="24" a="1"/>
  <c r="I95" i="24" s="1"/>
  <c r="D95" i="24" a="1"/>
  <c r="D95" i="24" s="1"/>
  <c r="C96" i="24"/>
  <c r="J96" i="24" l="1" a="1"/>
  <c r="J96" i="24" s="1"/>
  <c r="Q96" i="24" a="1"/>
  <c r="Q96" i="24" s="1"/>
  <c r="O96" i="24" a="1"/>
  <c r="O96" i="24" s="1"/>
  <c r="H96" i="24" a="1"/>
  <c r="H96" i="24" s="1"/>
  <c r="F96" i="24" a="1"/>
  <c r="F96" i="24" s="1"/>
  <c r="E96" i="24" a="1"/>
  <c r="E96" i="24" s="1"/>
  <c r="P96" i="24" a="1"/>
  <c r="P96" i="24" s="1"/>
  <c r="K96" i="24" a="1"/>
  <c r="K96" i="24" s="1"/>
  <c r="M96" i="24" a="1"/>
  <c r="M96" i="24" s="1"/>
  <c r="G96" i="24" a="1"/>
  <c r="G96" i="24" s="1"/>
  <c r="L96" i="24" a="1"/>
  <c r="L96" i="24" s="1"/>
  <c r="N96" i="24" a="1"/>
  <c r="N96" i="24" s="1"/>
  <c r="I96" i="24" a="1"/>
  <c r="I96" i="24" s="1"/>
  <c r="D96" i="24" a="1"/>
  <c r="D96" i="24" s="1"/>
  <c r="C97" i="24"/>
  <c r="J97" i="24" l="1" a="1"/>
  <c r="J97" i="24" s="1"/>
  <c r="Q97" i="24" a="1"/>
  <c r="Q97" i="24" s="1"/>
  <c r="O97" i="24" a="1"/>
  <c r="O97" i="24" s="1"/>
  <c r="H97" i="24" a="1"/>
  <c r="H97" i="24" s="1"/>
  <c r="F97" i="24" a="1"/>
  <c r="F97" i="24" s="1"/>
  <c r="E97" i="24" a="1"/>
  <c r="E97" i="24" s="1"/>
  <c r="P97" i="24" a="1"/>
  <c r="P97" i="24" s="1"/>
  <c r="K97" i="24" a="1"/>
  <c r="K97" i="24" s="1"/>
  <c r="G97" i="24" a="1"/>
  <c r="G97" i="24" s="1"/>
  <c r="M97" i="24" a="1"/>
  <c r="M97" i="24" s="1"/>
  <c r="L97" i="24" a="1"/>
  <c r="L97" i="24" s="1"/>
  <c r="N97" i="24" a="1"/>
  <c r="N97" i="24" s="1"/>
  <c r="I97" i="24" a="1"/>
  <c r="I97" i="24" s="1"/>
  <c r="D97" i="24" a="1"/>
  <c r="D97" i="24" s="1"/>
  <c r="C98" i="24"/>
  <c r="J98" i="24" l="1" a="1"/>
  <c r="J98" i="24" s="1"/>
  <c r="Q98" i="24" a="1"/>
  <c r="Q98" i="24" s="1"/>
  <c r="O98" i="24" a="1"/>
  <c r="O98" i="24" s="1"/>
  <c r="H98" i="24" a="1"/>
  <c r="H98" i="24" s="1"/>
  <c r="H29" i="25" s="1"/>
  <c r="F98" i="24" a="1"/>
  <c r="F98" i="24" s="1"/>
  <c r="P98" i="24" a="1"/>
  <c r="P98" i="24" s="1"/>
  <c r="E98" i="24" a="1"/>
  <c r="E98" i="24" s="1"/>
  <c r="K98" i="24" a="1"/>
  <c r="K98" i="24" s="1"/>
  <c r="M98" i="24" a="1"/>
  <c r="M98" i="24" s="1"/>
  <c r="L29" i="25" s="1"/>
  <c r="G98" i="24" a="1"/>
  <c r="G98" i="24" s="1"/>
  <c r="L98" i="24" a="1"/>
  <c r="L98" i="24" s="1"/>
  <c r="N98" i="24" a="1"/>
  <c r="N98" i="24" s="1"/>
  <c r="I98" i="24" a="1"/>
  <c r="I98" i="24" s="1"/>
  <c r="D98" i="24" a="1"/>
  <c r="D98" i="24" s="1"/>
  <c r="C99" i="24"/>
  <c r="J99" i="24" l="1" a="1"/>
  <c r="J99" i="24" s="1"/>
  <c r="Q99" i="24" a="1"/>
  <c r="Q99" i="24" s="1"/>
  <c r="F99" i="24" a="1"/>
  <c r="F99" i="24" s="1"/>
  <c r="O99" i="24" a="1"/>
  <c r="O99" i="24" s="1"/>
  <c r="E99" i="24" a="1"/>
  <c r="E99" i="24" s="1"/>
  <c r="H99" i="24" a="1"/>
  <c r="H99" i="24" s="1"/>
  <c r="P99" i="24" a="1"/>
  <c r="P99" i="24" s="1"/>
  <c r="K99" i="24" a="1"/>
  <c r="K99" i="24" s="1"/>
  <c r="M99" i="24" a="1"/>
  <c r="M99" i="24" s="1"/>
  <c r="G99" i="24" a="1"/>
  <c r="G99" i="24" s="1"/>
  <c r="L99" i="24" a="1"/>
  <c r="L99" i="24" s="1"/>
  <c r="I99" i="24" a="1"/>
  <c r="I99" i="24" s="1"/>
  <c r="N99" i="24" a="1"/>
  <c r="N99" i="24" s="1"/>
  <c r="D99" i="24" a="1"/>
  <c r="D99" i="24" s="1"/>
  <c r="C100" i="24"/>
  <c r="J100" i="24" l="1" a="1"/>
  <c r="J100" i="24" s="1"/>
  <c r="Q100" i="24" a="1"/>
  <c r="Q100" i="24" s="1"/>
  <c r="O100" i="24" a="1"/>
  <c r="O100" i="24" s="1"/>
  <c r="H100" i="24" a="1"/>
  <c r="H100" i="24" s="1"/>
  <c r="F100" i="24" a="1"/>
  <c r="F100" i="24" s="1"/>
  <c r="E100" i="24" a="1"/>
  <c r="E100" i="24" s="1"/>
  <c r="K100" i="24" a="1"/>
  <c r="K100" i="24" s="1"/>
  <c r="P100" i="24" a="1"/>
  <c r="P100" i="24" s="1"/>
  <c r="M100" i="24" a="1"/>
  <c r="M100" i="24" s="1"/>
  <c r="L100" i="24" a="1"/>
  <c r="L100" i="24" s="1"/>
  <c r="G100" i="24" a="1"/>
  <c r="G100" i="24" s="1"/>
  <c r="I100" i="24" a="1"/>
  <c r="I100" i="24" s="1"/>
  <c r="N100" i="24" a="1"/>
  <c r="N100" i="24" s="1"/>
  <c r="D100" i="24" a="1"/>
  <c r="D100" i="24" s="1"/>
  <c r="C101" i="24"/>
  <c r="J101" i="24" l="1" a="1"/>
  <c r="J101" i="24" s="1"/>
  <c r="Q101" i="24" a="1"/>
  <c r="Q101" i="24" s="1"/>
  <c r="H101" i="24" a="1"/>
  <c r="H101" i="24" s="1"/>
  <c r="O101" i="24" a="1"/>
  <c r="O101" i="24" s="1"/>
  <c r="F101" i="24" a="1"/>
  <c r="F101" i="24" s="1"/>
  <c r="P101" i="24" a="1"/>
  <c r="P101" i="24" s="1"/>
  <c r="E101" i="24" a="1"/>
  <c r="E101" i="24" s="1"/>
  <c r="K101" i="24" a="1"/>
  <c r="K101" i="24" s="1"/>
  <c r="M101" i="24" a="1"/>
  <c r="M101" i="24" s="1"/>
  <c r="L101" i="24" a="1"/>
  <c r="L101" i="24" s="1"/>
  <c r="G101" i="24" a="1"/>
  <c r="G101" i="24" s="1"/>
  <c r="N101" i="24" a="1"/>
  <c r="N101" i="24" s="1"/>
  <c r="I101" i="24" a="1"/>
  <c r="I101" i="24" s="1"/>
  <c r="D101" i="24" a="1"/>
  <c r="D101" i="24" s="1"/>
  <c r="C102" i="24"/>
  <c r="J102" i="24" l="1" a="1"/>
  <c r="J102" i="24" s="1"/>
  <c r="Q102" i="24" a="1"/>
  <c r="Q102" i="24" s="1"/>
  <c r="H102" i="24" a="1"/>
  <c r="H102" i="24" s="1"/>
  <c r="F102" i="24" a="1"/>
  <c r="F102" i="24" s="1"/>
  <c r="F30" i="25" s="1"/>
  <c r="O102" i="24" a="1"/>
  <c r="O102" i="24" s="1"/>
  <c r="E102" i="24" a="1"/>
  <c r="E102" i="24" s="1"/>
  <c r="P102" i="24" a="1"/>
  <c r="P102" i="24" s="1"/>
  <c r="K102" i="24" a="1"/>
  <c r="K102" i="24" s="1"/>
  <c r="M102" i="24" a="1"/>
  <c r="M102" i="24" s="1"/>
  <c r="G102" i="24" a="1"/>
  <c r="G102" i="24" s="1"/>
  <c r="L102" i="24" a="1"/>
  <c r="L102" i="24" s="1"/>
  <c r="I102" i="24" a="1"/>
  <c r="I102" i="24" s="1"/>
  <c r="N102" i="24" a="1"/>
  <c r="N102" i="24" s="1"/>
  <c r="D102" i="24" a="1"/>
  <c r="D102" i="24" s="1"/>
  <c r="C103" i="24"/>
  <c r="J103" i="24" l="1" a="1"/>
  <c r="J103" i="24" s="1"/>
  <c r="Q103" i="24" a="1"/>
  <c r="Q103" i="24" s="1"/>
  <c r="H103" i="24" a="1"/>
  <c r="H103" i="24" s="1"/>
  <c r="O103" i="24" a="1"/>
  <c r="O103" i="24" s="1"/>
  <c r="F103" i="24" a="1"/>
  <c r="F103" i="24" s="1"/>
  <c r="E103" i="24" a="1"/>
  <c r="E103" i="24" s="1"/>
  <c r="P103" i="24" a="1"/>
  <c r="P103" i="24" s="1"/>
  <c r="K103" i="24" a="1"/>
  <c r="K103" i="24" s="1"/>
  <c r="M103" i="24" a="1"/>
  <c r="M103" i="24" s="1"/>
  <c r="G103" i="24" a="1"/>
  <c r="G103" i="24" s="1"/>
  <c r="L103" i="24" a="1"/>
  <c r="L103" i="24" s="1"/>
  <c r="I103" i="24" a="1"/>
  <c r="I103" i="24" s="1"/>
  <c r="N103" i="24" a="1"/>
  <c r="N103" i="24" s="1"/>
  <c r="D103" i="24" a="1"/>
  <c r="D103" i="24" s="1"/>
  <c r="C104" i="24"/>
  <c r="J104" i="24" l="1" a="1"/>
  <c r="J104" i="24" s="1"/>
  <c r="Q104" i="24" a="1"/>
  <c r="Q104" i="24" s="1"/>
  <c r="H104" i="24" a="1"/>
  <c r="H104" i="24" s="1"/>
  <c r="F104" i="24" a="1"/>
  <c r="F104" i="24" s="1"/>
  <c r="O104" i="24" a="1"/>
  <c r="O104" i="24" s="1"/>
  <c r="E104" i="24" a="1"/>
  <c r="E104" i="24" s="1"/>
  <c r="P104" i="24" a="1"/>
  <c r="P104" i="24" s="1"/>
  <c r="K104" i="24" a="1"/>
  <c r="K104" i="24" s="1"/>
  <c r="G104" i="24" a="1"/>
  <c r="G104" i="24" s="1"/>
  <c r="M104" i="24" a="1"/>
  <c r="M104" i="24" s="1"/>
  <c r="L104" i="24" a="1"/>
  <c r="L104" i="24" s="1"/>
  <c r="N104" i="24" a="1"/>
  <c r="N104" i="24" s="1"/>
  <c r="I104" i="24" a="1"/>
  <c r="I104" i="24" s="1"/>
  <c r="D104" i="24" a="1"/>
  <c r="D104" i="24" s="1"/>
  <c r="C105" i="24"/>
  <c r="J105" i="24" l="1" a="1"/>
  <c r="J105" i="24" s="1"/>
  <c r="Q105" i="24" a="1"/>
  <c r="Q105" i="24" s="1"/>
  <c r="H105" i="24" a="1"/>
  <c r="H105" i="24" s="1"/>
  <c r="O105" i="24" a="1"/>
  <c r="O105" i="24" s="1"/>
  <c r="F105" i="24" a="1"/>
  <c r="F105" i="24" s="1"/>
  <c r="E105" i="24" a="1"/>
  <c r="E105" i="24" s="1"/>
  <c r="K105" i="24" a="1"/>
  <c r="K105" i="24" s="1"/>
  <c r="P105" i="24" a="1"/>
  <c r="P105" i="24" s="1"/>
  <c r="G105" i="24" a="1"/>
  <c r="G105" i="24" s="1"/>
  <c r="L105" i="24" a="1"/>
  <c r="L105" i="24" s="1"/>
  <c r="M105" i="24" a="1"/>
  <c r="M105" i="24" s="1"/>
  <c r="N105" i="24" a="1"/>
  <c r="N105" i="24" s="1"/>
  <c r="I105" i="24" a="1"/>
  <c r="I105" i="24" s="1"/>
  <c r="D105" i="24" a="1"/>
  <c r="D105" i="24" s="1"/>
  <c r="C106" i="24"/>
  <c r="J106" i="24" l="1" a="1"/>
  <c r="J106" i="24" s="1"/>
  <c r="Q106" i="24" a="1"/>
  <c r="Q106" i="24" s="1"/>
  <c r="H106" i="24" a="1"/>
  <c r="H106" i="24" s="1"/>
  <c r="F106" i="24" a="1"/>
  <c r="F106" i="24" s="1"/>
  <c r="O106" i="24" a="1"/>
  <c r="O106" i="24" s="1"/>
  <c r="N31" i="25" s="1"/>
  <c r="P106" i="24" a="1"/>
  <c r="P106" i="24" s="1"/>
  <c r="K106" i="24" a="1"/>
  <c r="K106" i="24" s="1"/>
  <c r="E106" i="24" a="1"/>
  <c r="E106" i="24" s="1"/>
  <c r="G106" i="24" a="1"/>
  <c r="G106" i="24" s="1"/>
  <c r="M106" i="24" a="1"/>
  <c r="M106" i="24" s="1"/>
  <c r="L106" i="24" a="1"/>
  <c r="L106" i="24" s="1"/>
  <c r="I106" i="24" a="1"/>
  <c r="I106" i="24" s="1"/>
  <c r="N106" i="24" a="1"/>
  <c r="N106" i="24" s="1"/>
  <c r="D106" i="24" a="1"/>
  <c r="D106" i="24" s="1"/>
  <c r="C107" i="24"/>
  <c r="J107" i="24" l="1" a="1"/>
  <c r="J107" i="24" s="1"/>
  <c r="Q107" i="24" a="1"/>
  <c r="Q107" i="24" s="1"/>
  <c r="O107" i="24" a="1"/>
  <c r="O107" i="24" s="1"/>
  <c r="F107" i="24" a="1"/>
  <c r="F107" i="24" s="1"/>
  <c r="H107" i="24" a="1"/>
  <c r="H107" i="24" s="1"/>
  <c r="E107" i="24" a="1"/>
  <c r="E107" i="24" s="1"/>
  <c r="P107" i="24" a="1"/>
  <c r="P107" i="24" s="1"/>
  <c r="K107" i="24" a="1"/>
  <c r="K107" i="24" s="1"/>
  <c r="G107" i="24" a="1"/>
  <c r="G107" i="24" s="1"/>
  <c r="L107" i="24" a="1"/>
  <c r="L107" i="24" s="1"/>
  <c r="M107" i="24" a="1"/>
  <c r="M107" i="24" s="1"/>
  <c r="I107" i="24" a="1"/>
  <c r="I107" i="24" s="1"/>
  <c r="N107" i="24" a="1"/>
  <c r="N107" i="24" s="1"/>
  <c r="D107" i="24" a="1"/>
  <c r="D107" i="24" s="1"/>
  <c r="C108" i="24"/>
  <c r="J108" i="24" l="1" a="1"/>
  <c r="J108" i="24" s="1"/>
  <c r="Q108" i="24" a="1"/>
  <c r="Q108" i="24" s="1"/>
  <c r="H108" i="24" a="1"/>
  <c r="H108" i="24" s="1"/>
  <c r="O108" i="24" a="1"/>
  <c r="O108" i="24" s="1"/>
  <c r="E108" i="24" a="1"/>
  <c r="E108" i="24" s="1"/>
  <c r="F108" i="24" a="1"/>
  <c r="F108" i="24" s="1"/>
  <c r="K108" i="24" a="1"/>
  <c r="K108" i="24" s="1"/>
  <c r="P108" i="24" a="1"/>
  <c r="P108" i="24" s="1"/>
  <c r="G108" i="24" a="1"/>
  <c r="G108" i="24" s="1"/>
  <c r="M108" i="24" a="1"/>
  <c r="M108" i="24" s="1"/>
  <c r="L108" i="24" a="1"/>
  <c r="L108" i="24" s="1"/>
  <c r="N108" i="24" a="1"/>
  <c r="N108" i="24" s="1"/>
  <c r="I108" i="24" a="1"/>
  <c r="I108" i="24" s="1"/>
  <c r="D108" i="24" a="1"/>
  <c r="D108" i="24" s="1"/>
  <c r="C109" i="24"/>
  <c r="J109" i="24" l="1" a="1"/>
  <c r="J109" i="24" s="1"/>
  <c r="Q109" i="24" a="1"/>
  <c r="Q109" i="24" s="1"/>
  <c r="H109" i="24" a="1"/>
  <c r="H109" i="24" s="1"/>
  <c r="F109" i="24" a="1"/>
  <c r="F109" i="24" s="1"/>
  <c r="E109" i="24" a="1"/>
  <c r="E109" i="24" s="1"/>
  <c r="O109" i="24" a="1"/>
  <c r="O109" i="24" s="1"/>
  <c r="P109" i="24" a="1"/>
  <c r="P109" i="24" s="1"/>
  <c r="G109" i="24" a="1"/>
  <c r="G109" i="24" s="1"/>
  <c r="M109" i="24" a="1"/>
  <c r="M109" i="24" s="1"/>
  <c r="K109" i="24" a="1"/>
  <c r="K109" i="24" s="1"/>
  <c r="L109" i="24" a="1"/>
  <c r="L109" i="24" s="1"/>
  <c r="N109" i="24" a="1"/>
  <c r="N109" i="24" s="1"/>
  <c r="I109" i="24" a="1"/>
  <c r="I109" i="24" s="1"/>
  <c r="D109" i="24" a="1"/>
  <c r="D109" i="24" s="1"/>
  <c r="C110" i="24"/>
  <c r="J110" i="24" l="1" a="1"/>
  <c r="J110" i="24" s="1"/>
  <c r="Q110" i="24" a="1"/>
  <c r="Q110" i="24" s="1"/>
  <c r="H110" i="24" a="1"/>
  <c r="H110" i="24" s="1"/>
  <c r="O110" i="24" a="1"/>
  <c r="O110" i="24" s="1"/>
  <c r="F110" i="24" a="1"/>
  <c r="F110" i="24" s="1"/>
  <c r="E110" i="24" a="1"/>
  <c r="E110" i="24" s="1"/>
  <c r="P110" i="24" a="1"/>
  <c r="P110" i="24" s="1"/>
  <c r="K110" i="24" a="1"/>
  <c r="K110" i="24" s="1"/>
  <c r="G110" i="24" a="1"/>
  <c r="G110" i="24" s="1"/>
  <c r="M110" i="24" a="1"/>
  <c r="M110" i="24" s="1"/>
  <c r="L110" i="24" a="1"/>
  <c r="L110" i="24" s="1"/>
  <c r="I110" i="24" a="1"/>
  <c r="I110" i="24" s="1"/>
  <c r="N110" i="24" a="1"/>
  <c r="N110" i="24" s="1"/>
  <c r="D110" i="24" a="1"/>
  <c r="D110" i="24" s="1"/>
  <c r="C111" i="24"/>
  <c r="J111" i="24" l="1" a="1"/>
  <c r="J111" i="24" s="1"/>
  <c r="Q111" i="24" a="1"/>
  <c r="Q111" i="24" s="1"/>
  <c r="H111" i="24" a="1"/>
  <c r="H111" i="24" s="1"/>
  <c r="O111" i="24" a="1"/>
  <c r="O111" i="24" s="1"/>
  <c r="F111" i="24" a="1"/>
  <c r="F111" i="24" s="1"/>
  <c r="E111" i="24" a="1"/>
  <c r="E111" i="24" s="1"/>
  <c r="P111" i="24" a="1"/>
  <c r="P111" i="24" s="1"/>
  <c r="K111" i="24" a="1"/>
  <c r="K111" i="24" s="1"/>
  <c r="G111" i="24" a="1"/>
  <c r="G111" i="24" s="1"/>
  <c r="M111" i="24" a="1"/>
  <c r="M111" i="24" s="1"/>
  <c r="L111" i="24" a="1"/>
  <c r="L111" i="24" s="1"/>
  <c r="N111" i="24" a="1"/>
  <c r="N111" i="24" s="1"/>
  <c r="I111" i="24" a="1"/>
  <c r="I111" i="24" s="1"/>
  <c r="D111" i="24" a="1"/>
  <c r="D111" i="24" s="1"/>
  <c r="C112" i="24"/>
  <c r="J112" i="24" l="1" a="1"/>
  <c r="J112" i="24" s="1"/>
  <c r="Q112" i="24" a="1"/>
  <c r="Q112" i="24" s="1"/>
  <c r="O112" i="24" a="1"/>
  <c r="O112" i="24" s="1"/>
  <c r="H112" i="24" a="1"/>
  <c r="H112" i="24" s="1"/>
  <c r="F112" i="24" a="1"/>
  <c r="F112" i="24" s="1"/>
  <c r="E112" i="24" a="1"/>
  <c r="E112" i="24" s="1"/>
  <c r="P112" i="24" a="1"/>
  <c r="P112" i="24" s="1"/>
  <c r="G112" i="24" a="1"/>
  <c r="G112" i="24" s="1"/>
  <c r="M112" i="24" a="1"/>
  <c r="M112" i="24" s="1"/>
  <c r="K112" i="24" a="1"/>
  <c r="K112" i="24" s="1"/>
  <c r="L112" i="24" a="1"/>
  <c r="L112" i="24" s="1"/>
  <c r="I112" i="24" a="1"/>
  <c r="I112" i="24" s="1"/>
  <c r="N112" i="24" a="1"/>
  <c r="N112" i="24" s="1"/>
  <c r="D112" i="24" a="1"/>
  <c r="D112" i="24" s="1"/>
  <c r="C113" i="24"/>
  <c r="J113" i="24" l="1" a="1"/>
  <c r="J113" i="24" s="1"/>
  <c r="Q113" i="24" a="1"/>
  <c r="Q113" i="24" s="1"/>
  <c r="H113" i="24" a="1"/>
  <c r="H113" i="24" s="1"/>
  <c r="O113" i="24" a="1"/>
  <c r="O113" i="24" s="1"/>
  <c r="P113" i="24" a="1"/>
  <c r="P113" i="24" s="1"/>
  <c r="E113" i="24" a="1"/>
  <c r="E113" i="24" s="1"/>
  <c r="F113" i="24" a="1"/>
  <c r="F113" i="24" s="1"/>
  <c r="K113" i="24" a="1"/>
  <c r="K113" i="24" s="1"/>
  <c r="M113" i="24" a="1"/>
  <c r="M113" i="24" s="1"/>
  <c r="G113" i="24" a="1"/>
  <c r="G113" i="24" s="1"/>
  <c r="L113" i="24" a="1"/>
  <c r="L113" i="24" s="1"/>
  <c r="I113" i="24" a="1"/>
  <c r="I113" i="24" s="1"/>
  <c r="N113" i="24" a="1"/>
  <c r="N113" i="24" s="1"/>
  <c r="D113" i="24" a="1"/>
  <c r="D113" i="24" s="1"/>
  <c r="C114" i="24"/>
  <c r="J114" i="24" l="1" a="1"/>
  <c r="J114" i="24" s="1"/>
  <c r="Q114" i="24" a="1"/>
  <c r="Q114" i="24" s="1"/>
  <c r="H114" i="24" a="1"/>
  <c r="H114" i="24" s="1"/>
  <c r="O114" i="24" a="1"/>
  <c r="O114" i="24" s="1"/>
  <c r="F114" i="24" a="1"/>
  <c r="F114" i="24" s="1"/>
  <c r="E114" i="24" a="1"/>
  <c r="E114" i="24" s="1"/>
  <c r="P114" i="24" a="1"/>
  <c r="P114" i="24" s="1"/>
  <c r="M114" i="24" a="1"/>
  <c r="M114" i="24" s="1"/>
  <c r="K114" i="24" a="1"/>
  <c r="K114" i="24" s="1"/>
  <c r="G114" i="24" a="1"/>
  <c r="G114" i="24" s="1"/>
  <c r="L114" i="24" a="1"/>
  <c r="L114" i="24" s="1"/>
  <c r="N114" i="24" a="1"/>
  <c r="N114" i="24" s="1"/>
  <c r="I114" i="24" a="1"/>
  <c r="I114" i="24" s="1"/>
  <c r="D114" i="24" a="1"/>
  <c r="D114" i="24" s="1"/>
  <c r="C115" i="24"/>
  <c r="J115" i="24" l="1" a="1"/>
  <c r="J115" i="24" s="1"/>
  <c r="Q115" i="24" a="1"/>
  <c r="Q115" i="24" s="1"/>
  <c r="O115" i="24" a="1"/>
  <c r="O115" i="24" s="1"/>
  <c r="H115" i="24" a="1"/>
  <c r="H115" i="24" s="1"/>
  <c r="F115" i="24" a="1"/>
  <c r="F115" i="24" s="1"/>
  <c r="E115" i="24" a="1"/>
  <c r="E115" i="24" s="1"/>
  <c r="P115" i="24" a="1"/>
  <c r="P115" i="24" s="1"/>
  <c r="K115" i="24" a="1"/>
  <c r="K115" i="24" s="1"/>
  <c r="M115" i="24" a="1"/>
  <c r="M115" i="24" s="1"/>
  <c r="L115" i="24" a="1"/>
  <c r="L115" i="24" s="1"/>
  <c r="G115" i="24" a="1"/>
  <c r="G115" i="24" s="1"/>
  <c r="I115" i="24" a="1"/>
  <c r="I115" i="24" s="1"/>
  <c r="N115" i="24" a="1"/>
  <c r="N115" i="24" s="1"/>
  <c r="D115" i="24" a="1"/>
  <c r="D115" i="24" s="1"/>
  <c r="C116" i="24"/>
  <c r="J116" i="24" l="1" a="1"/>
  <c r="J116" i="24" s="1"/>
  <c r="Q116" i="24" a="1"/>
  <c r="Q116" i="24" s="1"/>
  <c r="H116" i="24" a="1"/>
  <c r="H116" i="24" s="1"/>
  <c r="O116" i="24" a="1"/>
  <c r="O116" i="24" s="1"/>
  <c r="F116" i="24" a="1"/>
  <c r="F116" i="24" s="1"/>
  <c r="E116" i="24" a="1"/>
  <c r="E116" i="24" s="1"/>
  <c r="P116" i="24" a="1"/>
  <c r="P116" i="24" s="1"/>
  <c r="K116" i="24" a="1"/>
  <c r="K116" i="24" s="1"/>
  <c r="M116" i="24" a="1"/>
  <c r="M116" i="24" s="1"/>
  <c r="G116" i="24" a="1"/>
  <c r="G116" i="24" s="1"/>
  <c r="L116" i="24" a="1"/>
  <c r="L116" i="24" s="1"/>
  <c r="N116" i="24" a="1"/>
  <c r="N116" i="24" s="1"/>
  <c r="I116" i="24" a="1"/>
  <c r="I116" i="24" s="1"/>
  <c r="D116" i="24" a="1"/>
  <c r="D116" i="24" s="1"/>
  <c r="C117" i="24"/>
  <c r="J117" i="24" l="1" a="1"/>
  <c r="J117" i="24" s="1"/>
  <c r="Q117" i="24" a="1"/>
  <c r="Q117" i="24" s="1"/>
  <c r="H117" i="24" a="1"/>
  <c r="H117" i="24" s="1"/>
  <c r="O117" i="24" a="1"/>
  <c r="O117" i="24" s="1"/>
  <c r="F117" i="24" a="1"/>
  <c r="F117" i="24" s="1"/>
  <c r="E117" i="24" a="1"/>
  <c r="E117" i="24" s="1"/>
  <c r="P117" i="24" a="1"/>
  <c r="P117" i="24" s="1"/>
  <c r="K117" i="24" a="1"/>
  <c r="K117" i="24" s="1"/>
  <c r="G117" i="24" a="1"/>
  <c r="G117" i="24" s="1"/>
  <c r="L117" i="24" a="1"/>
  <c r="L117" i="24" s="1"/>
  <c r="M117" i="24" a="1"/>
  <c r="M117" i="24" s="1"/>
  <c r="N117" i="24" a="1"/>
  <c r="N117" i="24" s="1"/>
  <c r="I117" i="24" a="1"/>
  <c r="I117" i="24" s="1"/>
  <c r="D117" i="24" a="1"/>
  <c r="D117" i="24" s="1"/>
  <c r="C118" i="24"/>
  <c r="J118" i="24" l="1" a="1"/>
  <c r="J118" i="24" s="1"/>
  <c r="Q118" i="24" a="1"/>
  <c r="Q118" i="24" s="1"/>
  <c r="O118" i="24" a="1"/>
  <c r="O118" i="24" s="1"/>
  <c r="H118" i="24" a="1"/>
  <c r="H118" i="24" s="1"/>
  <c r="F118" i="24" a="1"/>
  <c r="F118" i="24" s="1"/>
  <c r="F34" i="25" s="1"/>
  <c r="E118" i="24" a="1"/>
  <c r="E118" i="24" s="1"/>
  <c r="P118" i="24" a="1"/>
  <c r="P118" i="24" s="1"/>
  <c r="K118" i="24" a="1"/>
  <c r="K118" i="24" s="1"/>
  <c r="M118" i="24" a="1"/>
  <c r="M118" i="24" s="1"/>
  <c r="G118" i="24" a="1"/>
  <c r="G118" i="24" s="1"/>
  <c r="L118" i="24" a="1"/>
  <c r="L118" i="24" s="1"/>
  <c r="I118" i="24" a="1"/>
  <c r="I118" i="24" s="1"/>
  <c r="N118" i="24" a="1"/>
  <c r="N118" i="24" s="1"/>
  <c r="D118" i="24" a="1"/>
  <c r="D118" i="24" s="1"/>
  <c r="C119" i="24"/>
  <c r="J119" i="24" l="1" a="1"/>
  <c r="J119" i="24" s="1"/>
  <c r="Q119" i="24" a="1"/>
  <c r="Q119" i="24" s="1"/>
  <c r="O119" i="24" a="1"/>
  <c r="O119" i="24" s="1"/>
  <c r="H119" i="24" a="1"/>
  <c r="H119" i="24" s="1"/>
  <c r="E119" i="24" a="1"/>
  <c r="E119" i="24" s="1"/>
  <c r="K119" i="24" a="1"/>
  <c r="K119" i="24" s="1"/>
  <c r="F119" i="24" a="1"/>
  <c r="F119" i="24" s="1"/>
  <c r="P119" i="24" a="1"/>
  <c r="P119" i="24" s="1"/>
  <c r="G119" i="24" a="1"/>
  <c r="G119" i="24" s="1"/>
  <c r="M119" i="24" a="1"/>
  <c r="M119" i="24" s="1"/>
  <c r="L119" i="24" a="1"/>
  <c r="L119" i="24" s="1"/>
  <c r="N119" i="24" a="1"/>
  <c r="N119" i="24" s="1"/>
  <c r="I119" i="24" a="1"/>
  <c r="I119" i="24" s="1"/>
  <c r="D119" i="24" a="1"/>
  <c r="D119" i="24" s="1"/>
  <c r="C120" i="24"/>
  <c r="J120" i="24" l="1" a="1"/>
  <c r="J120" i="24" s="1"/>
  <c r="Q120" i="24" a="1"/>
  <c r="Q120" i="24" s="1"/>
  <c r="O120" i="24" a="1"/>
  <c r="O120" i="24" s="1"/>
  <c r="H120" i="24" a="1"/>
  <c r="H120" i="24" s="1"/>
  <c r="F120" i="24" a="1"/>
  <c r="F120" i="24" s="1"/>
  <c r="E120" i="24" a="1"/>
  <c r="E120" i="24" s="1"/>
  <c r="K120" i="24" a="1"/>
  <c r="K120" i="24" s="1"/>
  <c r="P120" i="24" a="1"/>
  <c r="P120" i="24" s="1"/>
  <c r="G120" i="24" a="1"/>
  <c r="G120" i="24" s="1"/>
  <c r="M120" i="24" a="1"/>
  <c r="M120" i="24" s="1"/>
  <c r="L120" i="24" a="1"/>
  <c r="L120" i="24" s="1"/>
  <c r="I120" i="24" a="1"/>
  <c r="I120" i="24" s="1"/>
  <c r="N120" i="24" a="1"/>
  <c r="N120" i="24" s="1"/>
  <c r="D120" i="24" a="1"/>
  <c r="D120" i="24" s="1"/>
  <c r="C121" i="24"/>
  <c r="J121" i="24" l="1" a="1"/>
  <c r="J121" i="24" s="1"/>
  <c r="Q121" i="24" a="1"/>
  <c r="Q121" i="24" s="1"/>
  <c r="O121" i="24" a="1"/>
  <c r="O121" i="24" s="1"/>
  <c r="H121" i="24" a="1"/>
  <c r="H121" i="24" s="1"/>
  <c r="F121" i="24" a="1"/>
  <c r="F121" i="24" s="1"/>
  <c r="E121" i="24" a="1"/>
  <c r="E121" i="24" s="1"/>
  <c r="P121" i="24" a="1"/>
  <c r="P121" i="24" s="1"/>
  <c r="K121" i="24" a="1"/>
  <c r="K121" i="24" s="1"/>
  <c r="G121" i="24" a="1"/>
  <c r="G121" i="24" s="1"/>
  <c r="L121" i="24" a="1"/>
  <c r="L121" i="24" s="1"/>
  <c r="M121" i="24" a="1"/>
  <c r="M121" i="24" s="1"/>
  <c r="I121" i="24" a="1"/>
  <c r="I121" i="24" s="1"/>
  <c r="N121" i="24" a="1"/>
  <c r="N121" i="24" s="1"/>
  <c r="D121" i="24" a="1"/>
  <c r="D121" i="24" s="1"/>
  <c r="C122" i="24"/>
  <c r="J122" i="24" l="1" a="1"/>
  <c r="J122" i="24" s="1"/>
  <c r="Q122" i="24" a="1"/>
  <c r="Q122" i="24" s="1"/>
  <c r="O122" i="24" a="1"/>
  <c r="O122" i="24" s="1"/>
  <c r="H122" i="24" a="1"/>
  <c r="H122" i="24" s="1"/>
  <c r="E122" i="24" a="1"/>
  <c r="E122" i="24" s="1"/>
  <c r="F122" i="24" a="1"/>
  <c r="F122" i="24" s="1"/>
  <c r="F35" i="25" s="1"/>
  <c r="P122" i="24" a="1"/>
  <c r="P122" i="24" s="1"/>
  <c r="K122" i="24" a="1"/>
  <c r="K122" i="24" s="1"/>
  <c r="M122" i="24" a="1"/>
  <c r="M122" i="24" s="1"/>
  <c r="G122" i="24" a="1"/>
  <c r="G122" i="24" s="1"/>
  <c r="L122" i="24" a="1"/>
  <c r="L122" i="24" s="1"/>
  <c r="N122" i="24" a="1"/>
  <c r="N122" i="24" s="1"/>
  <c r="I122" i="24" a="1"/>
  <c r="I122" i="24" s="1"/>
  <c r="D122" i="24" a="1"/>
  <c r="D122" i="24" s="1"/>
  <c r="C123" i="24"/>
  <c r="J123" i="24" l="1" a="1"/>
  <c r="J123" i="24" s="1"/>
  <c r="Q123" i="24" a="1"/>
  <c r="Q123" i="24" s="1"/>
  <c r="H123" i="24" a="1"/>
  <c r="H123" i="24" s="1"/>
  <c r="O123" i="24" a="1"/>
  <c r="O123" i="24" s="1"/>
  <c r="F123" i="24" a="1"/>
  <c r="F123" i="24" s="1"/>
  <c r="K123" i="24" a="1"/>
  <c r="K123" i="24" s="1"/>
  <c r="E123" i="24" a="1"/>
  <c r="E123" i="24" s="1"/>
  <c r="P123" i="24" a="1"/>
  <c r="P123" i="24" s="1"/>
  <c r="G123" i="24" a="1"/>
  <c r="G123" i="24" s="1"/>
  <c r="M123" i="24" a="1"/>
  <c r="M123" i="24" s="1"/>
  <c r="L123" i="24" a="1"/>
  <c r="L123" i="24" s="1"/>
  <c r="I123" i="24" a="1"/>
  <c r="I123" i="24" s="1"/>
  <c r="N123" i="24" a="1"/>
  <c r="N123" i="24" s="1"/>
  <c r="D123" i="24" a="1"/>
  <c r="D123" i="24" s="1"/>
  <c r="C124" i="24"/>
  <c r="J124" i="24" l="1" a="1"/>
  <c r="J124" i="24" s="1"/>
  <c r="Q124" i="24" a="1"/>
  <c r="Q124" i="24" s="1"/>
  <c r="F124" i="24" a="1"/>
  <c r="F124" i="24" s="1"/>
  <c r="O124" i="24" a="1"/>
  <c r="O124" i="24" s="1"/>
  <c r="E124" i="24" a="1"/>
  <c r="E124" i="24" s="1"/>
  <c r="P124" i="24" a="1"/>
  <c r="P124" i="24" s="1"/>
  <c r="H124" i="24" a="1"/>
  <c r="H124" i="24" s="1"/>
  <c r="K124" i="24" a="1"/>
  <c r="K124" i="24" s="1"/>
  <c r="G124" i="24" a="1"/>
  <c r="G124" i="24" s="1"/>
  <c r="M124" i="24" a="1"/>
  <c r="M124" i="24" s="1"/>
  <c r="L124" i="24" a="1"/>
  <c r="L124" i="24" s="1"/>
  <c r="N124" i="24" a="1"/>
  <c r="N124" i="24" s="1"/>
  <c r="I124" i="24" a="1"/>
  <c r="I124" i="24" s="1"/>
  <c r="D124" i="24" a="1"/>
  <c r="D124" i="24" s="1"/>
  <c r="C125" i="24"/>
  <c r="J125" i="24" l="1" a="1"/>
  <c r="J125" i="24" s="1"/>
  <c r="Q125" i="24" a="1"/>
  <c r="Q125" i="24" s="1"/>
  <c r="O125" i="24" a="1"/>
  <c r="O125" i="24" s="1"/>
  <c r="H125" i="24" a="1"/>
  <c r="H125" i="24" s="1"/>
  <c r="F125" i="24" a="1"/>
  <c r="F125" i="24" s="1"/>
  <c r="E125" i="24" a="1"/>
  <c r="E125" i="24" s="1"/>
  <c r="P125" i="24" a="1"/>
  <c r="P125" i="24" s="1"/>
  <c r="K125" i="24" a="1"/>
  <c r="K125" i="24" s="1"/>
  <c r="G125" i="24" a="1"/>
  <c r="G125" i="24" s="1"/>
  <c r="M125" i="24" a="1"/>
  <c r="M125" i="24" s="1"/>
  <c r="L125" i="24" a="1"/>
  <c r="L125" i="24" s="1"/>
  <c r="I125" i="24" a="1"/>
  <c r="I125" i="24" s="1"/>
  <c r="N125" i="24" a="1"/>
  <c r="N125" i="24" s="1"/>
  <c r="D125" i="24" a="1"/>
  <c r="D125" i="24" s="1"/>
  <c r="C126" i="24"/>
  <c r="J126" i="24" l="1" a="1"/>
  <c r="J126" i="24" s="1"/>
  <c r="Q126" i="24" a="1"/>
  <c r="Q126" i="24" s="1"/>
  <c r="F126" i="24" a="1"/>
  <c r="F126" i="24" s="1"/>
  <c r="F36" i="25" s="1"/>
  <c r="O126" i="24" a="1"/>
  <c r="O126" i="24" s="1"/>
  <c r="H126" i="24" a="1"/>
  <c r="H126" i="24" s="1"/>
  <c r="E126" i="24" a="1"/>
  <c r="E126" i="24" s="1"/>
  <c r="P126" i="24" a="1"/>
  <c r="P126" i="24" s="1"/>
  <c r="K126" i="24" a="1"/>
  <c r="K126" i="24" s="1"/>
  <c r="G126" i="24" a="1"/>
  <c r="G126" i="24" s="1"/>
  <c r="M126" i="24" a="1"/>
  <c r="M126" i="24" s="1"/>
  <c r="L126" i="24" a="1"/>
  <c r="L126" i="24" s="1"/>
  <c r="I126" i="24" a="1"/>
  <c r="I126" i="24" s="1"/>
  <c r="N126" i="24" a="1"/>
  <c r="N126" i="24" s="1"/>
  <c r="D126" i="24" a="1"/>
  <c r="D126" i="24" s="1"/>
  <c r="C127" i="24"/>
  <c r="J127" i="24" l="1" a="1"/>
  <c r="J127" i="24" s="1"/>
  <c r="Q127" i="24" a="1"/>
  <c r="Q127" i="24" s="1"/>
  <c r="H127" i="24" a="1"/>
  <c r="H127" i="24" s="1"/>
  <c r="O127" i="24" a="1"/>
  <c r="O127" i="24" s="1"/>
  <c r="F127" i="24" a="1"/>
  <c r="F127" i="24" s="1"/>
  <c r="E127" i="24" a="1"/>
  <c r="E127" i="24" s="1"/>
  <c r="P127" i="24" a="1"/>
  <c r="P127" i="24" s="1"/>
  <c r="K127" i="24" a="1"/>
  <c r="K127" i="24" s="1"/>
  <c r="M127" i="24" a="1"/>
  <c r="M127" i="24" s="1"/>
  <c r="G127" i="24" a="1"/>
  <c r="G127" i="24" s="1"/>
  <c r="L127" i="24" a="1"/>
  <c r="L127" i="24" s="1"/>
  <c r="I127" i="24" a="1"/>
  <c r="I127" i="24" s="1"/>
  <c r="N127" i="24" a="1"/>
  <c r="N127" i="24" s="1"/>
  <c r="D127" i="24" a="1"/>
  <c r="D127" i="24" s="1"/>
  <c r="C128" i="24"/>
  <c r="J128" i="24" l="1" a="1"/>
  <c r="J128" i="24" s="1"/>
  <c r="Q128" i="24" a="1"/>
  <c r="Q128" i="24" s="1"/>
  <c r="O128" i="24" a="1"/>
  <c r="O128" i="24" s="1"/>
  <c r="H128" i="24" a="1"/>
  <c r="H128" i="24" s="1"/>
  <c r="F128" i="24" a="1"/>
  <c r="F128" i="24" s="1"/>
  <c r="E128" i="24" a="1"/>
  <c r="E128" i="24" s="1"/>
  <c r="K128" i="24" a="1"/>
  <c r="K128" i="24" s="1"/>
  <c r="P128" i="24" a="1"/>
  <c r="P128" i="24" s="1"/>
  <c r="G128" i="24" a="1"/>
  <c r="G128" i="24" s="1"/>
  <c r="M128" i="24" a="1"/>
  <c r="M128" i="24" s="1"/>
  <c r="L128" i="24" a="1"/>
  <c r="L128" i="24" s="1"/>
  <c r="N128" i="24" a="1"/>
  <c r="N128" i="24" s="1"/>
  <c r="I128" i="24" a="1"/>
  <c r="I128" i="24" s="1"/>
  <c r="D128" i="24" a="1"/>
  <c r="D128" i="24" s="1"/>
  <c r="C129" i="24"/>
  <c r="J129" i="24" l="1" a="1"/>
  <c r="J129" i="24" s="1"/>
  <c r="Q129" i="24" a="1"/>
  <c r="Q129" i="24" s="1"/>
  <c r="O129" i="24" a="1"/>
  <c r="O129" i="24" s="1"/>
  <c r="H129" i="24" a="1"/>
  <c r="H129" i="24" s="1"/>
  <c r="P129" i="24" a="1"/>
  <c r="P129" i="24" s="1"/>
  <c r="E129" i="24" a="1"/>
  <c r="E129" i="24" s="1"/>
  <c r="F129" i="24" a="1"/>
  <c r="F129" i="24" s="1"/>
  <c r="K129" i="24" a="1"/>
  <c r="K129" i="24" s="1"/>
  <c r="M129" i="24" a="1"/>
  <c r="M129" i="24" s="1"/>
  <c r="G129" i="24" a="1"/>
  <c r="G129" i="24" s="1"/>
  <c r="L129" i="24" a="1"/>
  <c r="L129" i="24" s="1"/>
  <c r="I129" i="24" a="1"/>
  <c r="I129" i="24" s="1"/>
  <c r="N129" i="24" a="1"/>
  <c r="N129" i="24" s="1"/>
  <c r="D129" i="24" a="1"/>
  <c r="D129" i="24" s="1"/>
  <c r="C130" i="24"/>
  <c r="J130" i="24" l="1" a="1"/>
  <c r="J130" i="24" s="1"/>
  <c r="Q130" i="24" a="1"/>
  <c r="Q130" i="24" s="1"/>
  <c r="H130" i="24" a="1"/>
  <c r="H130" i="24" s="1"/>
  <c r="O130" i="24" a="1"/>
  <c r="O130" i="24" s="1"/>
  <c r="F130" i="24" a="1"/>
  <c r="F130" i="24" s="1"/>
  <c r="F37" i="25" s="1"/>
  <c r="E130" i="24" a="1"/>
  <c r="E130" i="24" s="1"/>
  <c r="K130" i="24" a="1"/>
  <c r="K130" i="24" s="1"/>
  <c r="P130" i="24" a="1"/>
  <c r="P130" i="24" s="1"/>
  <c r="G130" i="24" a="1"/>
  <c r="G130" i="24" s="1"/>
  <c r="M130" i="24" a="1"/>
  <c r="M130" i="24" s="1"/>
  <c r="L130" i="24" a="1"/>
  <c r="L130" i="24" s="1"/>
  <c r="I130" i="24" a="1"/>
  <c r="I130" i="24" s="1"/>
  <c r="I37" i="25" s="1"/>
  <c r="N130" i="24" a="1"/>
  <c r="N130" i="24" s="1"/>
  <c r="D130" i="24" a="1"/>
  <c r="D130" i="24" s="1"/>
  <c r="C131" i="24"/>
  <c r="J131" i="24" l="1" a="1"/>
  <c r="J131" i="24" s="1"/>
  <c r="Q131" i="24" a="1"/>
  <c r="Q131" i="24" s="1"/>
  <c r="O131" i="24" a="1"/>
  <c r="O131" i="24" s="1"/>
  <c r="H131" i="24" a="1"/>
  <c r="H131" i="24" s="1"/>
  <c r="E131" i="24" a="1"/>
  <c r="E131" i="24" s="1"/>
  <c r="F131" i="24" a="1"/>
  <c r="F131" i="24" s="1"/>
  <c r="K131" i="24" a="1"/>
  <c r="K131" i="24" s="1"/>
  <c r="P131" i="24" a="1"/>
  <c r="P131" i="24" s="1"/>
  <c r="G131" i="24" a="1"/>
  <c r="G131" i="24" s="1"/>
  <c r="L131" i="24" a="1"/>
  <c r="L131" i="24" s="1"/>
  <c r="M131" i="24" a="1"/>
  <c r="M131" i="24" s="1"/>
  <c r="I131" i="24" a="1"/>
  <c r="I131" i="24" s="1"/>
  <c r="N131" i="24" a="1"/>
  <c r="N131" i="24" s="1"/>
  <c r="D131" i="24" a="1"/>
  <c r="D131" i="24" s="1"/>
  <c r="C132" i="24"/>
  <c r="J132" i="24" l="1" a="1"/>
  <c r="J132" i="24" s="1"/>
  <c r="Q132" i="24" a="1"/>
  <c r="Q132" i="24" s="1"/>
  <c r="H132" i="24" a="1"/>
  <c r="H132" i="24" s="1"/>
  <c r="O132" i="24" a="1"/>
  <c r="O132" i="24" s="1"/>
  <c r="F132" i="24" a="1"/>
  <c r="F132" i="24" s="1"/>
  <c r="E132" i="24" a="1"/>
  <c r="E132" i="24" s="1"/>
  <c r="K132" i="24" a="1"/>
  <c r="K132" i="24" s="1"/>
  <c r="G132" i="24" a="1"/>
  <c r="G132" i="24" s="1"/>
  <c r="P132" i="24" a="1"/>
  <c r="P132" i="24" s="1"/>
  <c r="M132" i="24" a="1"/>
  <c r="M132" i="24" s="1"/>
  <c r="L132" i="24" a="1"/>
  <c r="L132" i="24" s="1"/>
  <c r="I132" i="24" a="1"/>
  <c r="I132" i="24" s="1"/>
  <c r="N132" i="24" a="1"/>
  <c r="N132" i="24" s="1"/>
  <c r="D132" i="24" a="1"/>
  <c r="D132" i="24" s="1"/>
  <c r="C133" i="24"/>
  <c r="J133" i="24" l="1" a="1"/>
  <c r="J133" i="24" s="1"/>
  <c r="Q133" i="24" a="1"/>
  <c r="Q133" i="24" s="1"/>
  <c r="O133" i="24" a="1"/>
  <c r="O133" i="24" s="1"/>
  <c r="F133" i="24" a="1"/>
  <c r="F133" i="24" s="1"/>
  <c r="H133" i="24" a="1"/>
  <c r="H133" i="24" s="1"/>
  <c r="E133" i="24" a="1"/>
  <c r="E133" i="24" s="1"/>
  <c r="P133" i="24" a="1"/>
  <c r="P133" i="24" s="1"/>
  <c r="K133" i="24" a="1"/>
  <c r="K133" i="24" s="1"/>
  <c r="M133" i="24" a="1"/>
  <c r="M133" i="24" s="1"/>
  <c r="L133" i="24" a="1"/>
  <c r="L133" i="24" s="1"/>
  <c r="G133" i="24" a="1"/>
  <c r="G133" i="24" s="1"/>
  <c r="N133" i="24" a="1"/>
  <c r="N133" i="24" s="1"/>
  <c r="I133" i="24" a="1"/>
  <c r="I133" i="24" s="1"/>
  <c r="D133" i="24" a="1"/>
  <c r="D133" i="24" s="1"/>
  <c r="C134" i="24"/>
  <c r="J134" i="24" l="1" a="1"/>
  <c r="J134" i="24" s="1"/>
  <c r="Q134" i="24" a="1"/>
  <c r="Q134" i="24" s="1"/>
  <c r="H134" i="24" a="1"/>
  <c r="H134" i="24" s="1"/>
  <c r="F134" i="24" a="1"/>
  <c r="F134" i="24" s="1"/>
  <c r="F38" i="25" s="1"/>
  <c r="O134" i="24" a="1"/>
  <c r="O134" i="24" s="1"/>
  <c r="N38" i="25" s="1"/>
  <c r="E134" i="24" a="1"/>
  <c r="E134" i="24" s="1"/>
  <c r="K134" i="24" a="1"/>
  <c r="K134" i="24" s="1"/>
  <c r="P134" i="24" a="1"/>
  <c r="P134" i="24" s="1"/>
  <c r="O38" i="25" s="1"/>
  <c r="M134" i="24" a="1"/>
  <c r="M134" i="24" s="1"/>
  <c r="G134" i="24" a="1"/>
  <c r="G134" i="24" s="1"/>
  <c r="L134" i="24" a="1"/>
  <c r="L134" i="24" s="1"/>
  <c r="N134" i="24" a="1"/>
  <c r="N134" i="24" s="1"/>
  <c r="I134" i="24" a="1"/>
  <c r="I134" i="24" s="1"/>
  <c r="D134" i="24" a="1"/>
  <c r="D134" i="24" s="1"/>
  <c r="D38" i="25" s="1"/>
  <c r="C135" i="24"/>
  <c r="J135" i="24" l="1" a="1"/>
  <c r="J135" i="24" s="1"/>
  <c r="Q135" i="24" a="1"/>
  <c r="Q135" i="24" s="1"/>
  <c r="H135" i="24" a="1"/>
  <c r="H135" i="24" s="1"/>
  <c r="O135" i="24" a="1"/>
  <c r="O135" i="24" s="1"/>
  <c r="F135" i="24" a="1"/>
  <c r="F135" i="24" s="1"/>
  <c r="E135" i="24" a="1"/>
  <c r="E135" i="24" s="1"/>
  <c r="K135" i="24" a="1"/>
  <c r="K135" i="24" s="1"/>
  <c r="P135" i="24" a="1"/>
  <c r="P135" i="24" s="1"/>
  <c r="G135" i="24" a="1"/>
  <c r="G135" i="24" s="1"/>
  <c r="M135" i="24" a="1"/>
  <c r="M135" i="24" s="1"/>
  <c r="L135" i="24" a="1"/>
  <c r="L135" i="24" s="1"/>
  <c r="N135" i="24" a="1"/>
  <c r="N135" i="24" s="1"/>
  <c r="I135" i="24" a="1"/>
  <c r="I135" i="24" s="1"/>
  <c r="D135" i="24" a="1"/>
  <c r="D135" i="24" s="1"/>
  <c r="C136" i="24"/>
  <c r="J136" i="24" l="1" a="1"/>
  <c r="J136" i="24" s="1"/>
  <c r="Q136" i="24" a="1"/>
  <c r="Q136" i="24" s="1"/>
  <c r="O136" i="24" a="1"/>
  <c r="O136" i="24" s="1"/>
  <c r="H136" i="24" a="1"/>
  <c r="H136" i="24" s="1"/>
  <c r="F136" i="24" a="1"/>
  <c r="F136" i="24" s="1"/>
  <c r="K136" i="24" a="1"/>
  <c r="K136" i="24" s="1"/>
  <c r="P136" i="24" a="1"/>
  <c r="P136" i="24" s="1"/>
  <c r="E136" i="24" a="1"/>
  <c r="E136" i="24" s="1"/>
  <c r="M136" i="24" a="1"/>
  <c r="M136" i="24" s="1"/>
  <c r="G136" i="24" a="1"/>
  <c r="G136" i="24" s="1"/>
  <c r="L136" i="24" a="1"/>
  <c r="L136" i="24" s="1"/>
  <c r="N136" i="24" a="1"/>
  <c r="N136" i="24" s="1"/>
  <c r="I136" i="24" a="1"/>
  <c r="I136" i="24" s="1"/>
  <c r="D136" i="24" a="1"/>
  <c r="D136" i="24" s="1"/>
  <c r="C137" i="24"/>
  <c r="J137" i="24" l="1" a="1"/>
  <c r="J137" i="24" s="1"/>
  <c r="Q137" i="24" a="1"/>
  <c r="Q137" i="24" s="1"/>
  <c r="H137" i="24" a="1"/>
  <c r="H137" i="24" s="1"/>
  <c r="F137" i="24" a="1"/>
  <c r="F137" i="24" s="1"/>
  <c r="O137" i="24" a="1"/>
  <c r="O137" i="24" s="1"/>
  <c r="E137" i="24" a="1"/>
  <c r="E137" i="24" s="1"/>
  <c r="P137" i="24" a="1"/>
  <c r="P137" i="24" s="1"/>
  <c r="K137" i="24" a="1"/>
  <c r="K137" i="24" s="1"/>
  <c r="M137" i="24" a="1"/>
  <c r="M137" i="24" s="1"/>
  <c r="G137" i="24" a="1"/>
  <c r="G137" i="24" s="1"/>
  <c r="L137" i="24" a="1"/>
  <c r="L137" i="24" s="1"/>
  <c r="I137" i="24" a="1"/>
  <c r="I137" i="24" s="1"/>
  <c r="N137" i="24" a="1"/>
  <c r="N137" i="24" s="1"/>
  <c r="D137" i="24" a="1"/>
  <c r="D137" i="24" s="1"/>
  <c r="C138" i="24"/>
  <c r="J138" i="24" l="1" a="1"/>
  <c r="J138" i="24" s="1"/>
  <c r="Q138" i="24" a="1"/>
  <c r="Q138" i="24" s="1"/>
  <c r="O138" i="24" a="1"/>
  <c r="O138" i="24" s="1"/>
  <c r="H138" i="24" a="1"/>
  <c r="H138" i="24" s="1"/>
  <c r="F138" i="24" a="1"/>
  <c r="F138" i="24" s="1"/>
  <c r="E138" i="24" a="1"/>
  <c r="E138" i="24" s="1"/>
  <c r="E39" i="25" s="1"/>
  <c r="P138" i="24" a="1"/>
  <c r="P138" i="24" s="1"/>
  <c r="K138" i="24" a="1"/>
  <c r="K138" i="24" s="1"/>
  <c r="G138" i="24" a="1"/>
  <c r="G138" i="24" s="1"/>
  <c r="L138" i="24" a="1"/>
  <c r="L138" i="24" s="1"/>
  <c r="M138" i="24" a="1"/>
  <c r="M138" i="24" s="1"/>
  <c r="I138" i="24" a="1"/>
  <c r="I138" i="24" s="1"/>
  <c r="N138" i="24" a="1"/>
  <c r="N138" i="24" s="1"/>
  <c r="D138" i="24" a="1"/>
  <c r="D138" i="24" s="1"/>
  <c r="C139" i="24"/>
  <c r="J139" i="24" l="1" a="1"/>
  <c r="J139" i="24" s="1"/>
  <c r="Q139" i="24" a="1"/>
  <c r="Q139" i="24" s="1"/>
  <c r="H139" i="24" a="1"/>
  <c r="H139" i="24" s="1"/>
  <c r="O139" i="24" a="1"/>
  <c r="O139" i="24" s="1"/>
  <c r="F139" i="24" a="1"/>
  <c r="F139" i="24" s="1"/>
  <c r="E139" i="24" a="1"/>
  <c r="E139" i="24" s="1"/>
  <c r="K139" i="24" a="1"/>
  <c r="K139" i="24" s="1"/>
  <c r="P139" i="24" a="1"/>
  <c r="P139" i="24" s="1"/>
  <c r="L139" i="24" a="1"/>
  <c r="L139" i="24" s="1"/>
  <c r="G139" i="24" a="1"/>
  <c r="G139" i="24" s="1"/>
  <c r="M139" i="24" a="1"/>
  <c r="M139" i="24" s="1"/>
  <c r="N139" i="24" a="1"/>
  <c r="N139" i="24" s="1"/>
  <c r="I139" i="24" a="1"/>
  <c r="I139" i="24" s="1"/>
  <c r="D139" i="24" a="1"/>
  <c r="D139" i="24" s="1"/>
  <c r="C140" i="24"/>
  <c r="J140" i="24" l="1" a="1"/>
  <c r="J140" i="24" s="1"/>
  <c r="Q140" i="24" a="1"/>
  <c r="Q140" i="24" s="1"/>
  <c r="O140" i="24" a="1"/>
  <c r="O140" i="24" s="1"/>
  <c r="H140" i="24" a="1"/>
  <c r="H140" i="24" s="1"/>
  <c r="E140" i="24" a="1"/>
  <c r="E140" i="24" s="1"/>
  <c r="F140" i="24" a="1"/>
  <c r="F140" i="24" s="1"/>
  <c r="K140" i="24" a="1"/>
  <c r="K140" i="24" s="1"/>
  <c r="P140" i="24" a="1"/>
  <c r="P140" i="24" s="1"/>
  <c r="G140" i="24" a="1"/>
  <c r="G140" i="24" s="1"/>
  <c r="L140" i="24" a="1"/>
  <c r="L140" i="24" s="1"/>
  <c r="M140" i="24" a="1"/>
  <c r="M140" i="24" s="1"/>
  <c r="I140" i="24" a="1"/>
  <c r="I140" i="24" s="1"/>
  <c r="N140" i="24" a="1"/>
  <c r="N140" i="24" s="1"/>
  <c r="D140" i="24" a="1"/>
  <c r="D140" i="24" s="1"/>
  <c r="C141" i="24"/>
  <c r="J141" i="24" l="1" a="1"/>
  <c r="J141" i="24" s="1"/>
  <c r="Q141" i="24" a="1"/>
  <c r="Q141" i="24" s="1"/>
  <c r="O141" i="24" a="1"/>
  <c r="O141" i="24" s="1"/>
  <c r="H141" i="24" a="1"/>
  <c r="H141" i="24" s="1"/>
  <c r="F141" i="24" a="1"/>
  <c r="F141" i="24" s="1"/>
  <c r="P141" i="24" a="1"/>
  <c r="P141" i="24" s="1"/>
  <c r="E141" i="24" a="1"/>
  <c r="E141" i="24" s="1"/>
  <c r="K141" i="24" a="1"/>
  <c r="K141" i="24" s="1"/>
  <c r="G141" i="24" a="1"/>
  <c r="G141" i="24" s="1"/>
  <c r="M141" i="24" a="1"/>
  <c r="M141" i="24" s="1"/>
  <c r="L141" i="24" a="1"/>
  <c r="L141" i="24" s="1"/>
  <c r="N141" i="24" a="1"/>
  <c r="N141" i="24" s="1"/>
  <c r="I141" i="24" a="1"/>
  <c r="I141" i="24" s="1"/>
  <c r="D141" i="24" a="1"/>
  <c r="D141" i="24" s="1"/>
  <c r="C142" i="24"/>
  <c r="J142" i="24" l="1" a="1"/>
  <c r="J142" i="24" s="1"/>
  <c r="Q142" i="24" a="1"/>
  <c r="Q142" i="24" s="1"/>
  <c r="H142" i="24" a="1"/>
  <c r="H142" i="24" s="1"/>
  <c r="F142" i="24" a="1"/>
  <c r="F142" i="24" s="1"/>
  <c r="F40" i="25" s="1"/>
  <c r="O142" i="24" a="1"/>
  <c r="O142" i="24" s="1"/>
  <c r="E142" i="24" a="1"/>
  <c r="E142" i="24" s="1"/>
  <c r="K142" i="24" a="1"/>
  <c r="K142" i="24" s="1"/>
  <c r="G142" i="24" a="1"/>
  <c r="G142" i="24" s="1"/>
  <c r="P142" i="24" a="1"/>
  <c r="P142" i="24" s="1"/>
  <c r="M142" i="24" a="1"/>
  <c r="M142" i="24" s="1"/>
  <c r="L142" i="24" a="1"/>
  <c r="L142" i="24" s="1"/>
  <c r="N142" i="24" a="1"/>
  <c r="N142" i="24" s="1"/>
  <c r="I142" i="24" a="1"/>
  <c r="I142" i="24" s="1"/>
  <c r="D142" i="24" a="1"/>
  <c r="D142" i="24" s="1"/>
  <c r="C143" i="24"/>
  <c r="J143" i="24" l="1" a="1"/>
  <c r="J143" i="24" s="1"/>
  <c r="Q143" i="24" a="1"/>
  <c r="Q143" i="24" s="1"/>
  <c r="O143" i="24" a="1"/>
  <c r="O143" i="24" s="1"/>
  <c r="H143" i="24" a="1"/>
  <c r="H143" i="24" s="1"/>
  <c r="F143" i="24" a="1"/>
  <c r="F143" i="24" s="1"/>
  <c r="P143" i="24" a="1"/>
  <c r="P143" i="24" s="1"/>
  <c r="E143" i="24" a="1"/>
  <c r="E143" i="24" s="1"/>
  <c r="K143" i="24" a="1"/>
  <c r="K143" i="24" s="1"/>
  <c r="M143" i="24" a="1"/>
  <c r="M143" i="24" s="1"/>
  <c r="G143" i="24" a="1"/>
  <c r="G143" i="24" s="1"/>
  <c r="L143" i="24" a="1"/>
  <c r="L143" i="24" s="1"/>
  <c r="N143" i="24" a="1"/>
  <c r="N143" i="24" s="1"/>
  <c r="I143" i="24" a="1"/>
  <c r="I143" i="24" s="1"/>
  <c r="D143" i="24" a="1"/>
  <c r="D143" i="24" s="1"/>
  <c r="C144" i="24"/>
  <c r="J144" i="24" l="1" a="1"/>
  <c r="J144" i="24" s="1"/>
  <c r="Q144" i="24" a="1"/>
  <c r="Q144" i="24" s="1"/>
  <c r="H144" i="24" a="1"/>
  <c r="H144" i="24" s="1"/>
  <c r="O144" i="24" a="1"/>
  <c r="O144" i="24" s="1"/>
  <c r="F144" i="24" a="1"/>
  <c r="F144" i="24" s="1"/>
  <c r="E144" i="24" a="1"/>
  <c r="E144" i="24" s="1"/>
  <c r="K144" i="24" a="1"/>
  <c r="K144" i="24" s="1"/>
  <c r="P144" i="24" a="1"/>
  <c r="P144" i="24" s="1"/>
  <c r="M144" i="24" a="1"/>
  <c r="M144" i="24" s="1"/>
  <c r="G144" i="24" a="1"/>
  <c r="G144" i="24" s="1"/>
  <c r="L144" i="24" a="1"/>
  <c r="L144" i="24" s="1"/>
  <c r="N144" i="24" a="1"/>
  <c r="N144" i="24" s="1"/>
  <c r="I144" i="24" a="1"/>
  <c r="I144" i="24" s="1"/>
  <c r="D144" i="24" a="1"/>
  <c r="D144" i="24" s="1"/>
  <c r="C145" i="24"/>
  <c r="J145" i="24" l="1" a="1"/>
  <c r="J145" i="24" s="1"/>
  <c r="Q145" i="24" a="1"/>
  <c r="Q145" i="24" s="1"/>
  <c r="O145" i="24" a="1"/>
  <c r="O145" i="24" s="1"/>
  <c r="H145" i="24" a="1"/>
  <c r="H145" i="24" s="1"/>
  <c r="F145" i="24" a="1"/>
  <c r="F145" i="24" s="1"/>
  <c r="E145" i="24" a="1"/>
  <c r="E145" i="24" s="1"/>
  <c r="K145" i="24" a="1"/>
  <c r="K145" i="24" s="1"/>
  <c r="M145" i="24" a="1"/>
  <c r="M145" i="24" s="1"/>
  <c r="G145" i="24" a="1"/>
  <c r="G145" i="24" s="1"/>
  <c r="P145" i="24" a="1"/>
  <c r="P145" i="24" s="1"/>
  <c r="L145" i="24" a="1"/>
  <c r="L145" i="24" s="1"/>
  <c r="N145" i="24" a="1"/>
  <c r="N145" i="24" s="1"/>
  <c r="I145" i="24" a="1"/>
  <c r="I145" i="24" s="1"/>
  <c r="D145" i="24" a="1"/>
  <c r="D145" i="24" s="1"/>
  <c r="C146" i="24"/>
  <c r="J146" i="24" l="1" a="1"/>
  <c r="J146" i="24" s="1"/>
  <c r="Q146" i="24" a="1"/>
  <c r="Q146" i="24" s="1"/>
  <c r="H146" i="24" a="1"/>
  <c r="H146" i="24" s="1"/>
  <c r="H41" i="25" s="1"/>
  <c r="F146" i="24" a="1"/>
  <c r="F146" i="24" s="1"/>
  <c r="F41" i="25" s="1"/>
  <c r="O146" i="24" a="1"/>
  <c r="O146" i="24" s="1"/>
  <c r="E146" i="24" a="1"/>
  <c r="E146" i="24" s="1"/>
  <c r="P146" i="24" a="1"/>
  <c r="P146" i="24" s="1"/>
  <c r="K146" i="24" a="1"/>
  <c r="K146" i="24" s="1"/>
  <c r="M146" i="24" a="1"/>
  <c r="M146" i="24" s="1"/>
  <c r="G146" i="24" a="1"/>
  <c r="G146" i="24" s="1"/>
  <c r="L146" i="24" a="1"/>
  <c r="L146" i="24" s="1"/>
  <c r="N146" i="24" a="1"/>
  <c r="N146" i="24" s="1"/>
  <c r="M41" i="25" s="1"/>
  <c r="I146" i="24" a="1"/>
  <c r="I146" i="24" s="1"/>
  <c r="D146" i="24" a="1"/>
  <c r="D146" i="24" s="1"/>
  <c r="C147" i="24"/>
  <c r="J147" i="24" l="1" a="1"/>
  <c r="J147" i="24" s="1"/>
  <c r="Q147" i="24" a="1"/>
  <c r="Q147" i="24" s="1"/>
  <c r="H147" i="24" a="1"/>
  <c r="H147" i="24" s="1"/>
  <c r="O147" i="24" a="1"/>
  <c r="O147" i="24" s="1"/>
  <c r="E147" i="24" a="1"/>
  <c r="E147" i="24" s="1"/>
  <c r="F147" i="24" a="1"/>
  <c r="F147" i="24" s="1"/>
  <c r="P147" i="24" a="1"/>
  <c r="P147" i="24" s="1"/>
  <c r="G147" i="24" a="1"/>
  <c r="G147" i="24" s="1"/>
  <c r="M147" i="24" a="1"/>
  <c r="M147" i="24" s="1"/>
  <c r="L147" i="24" a="1"/>
  <c r="L147" i="24" s="1"/>
  <c r="K147" i="24" a="1"/>
  <c r="K147" i="24" s="1"/>
  <c r="N147" i="24" a="1"/>
  <c r="N147" i="24" s="1"/>
  <c r="I147" i="24" a="1"/>
  <c r="I147" i="24" s="1"/>
  <c r="D147" i="24" a="1"/>
  <c r="D147" i="24" s="1"/>
  <c r="C148" i="24"/>
  <c r="J148" i="24" l="1" a="1"/>
  <c r="J148" i="24" s="1"/>
  <c r="Q148" i="24" a="1"/>
  <c r="Q148" i="24" s="1"/>
  <c r="H148" i="24" a="1"/>
  <c r="H148" i="24" s="1"/>
  <c r="O148" i="24" a="1"/>
  <c r="O148" i="24" s="1"/>
  <c r="F148" i="24" a="1"/>
  <c r="F148" i="24" s="1"/>
  <c r="E148" i="24" a="1"/>
  <c r="E148" i="24" s="1"/>
  <c r="K148" i="24" a="1"/>
  <c r="K148" i="24" s="1"/>
  <c r="P148" i="24" a="1"/>
  <c r="P148" i="24" s="1"/>
  <c r="G148" i="24" a="1"/>
  <c r="G148" i="24" s="1"/>
  <c r="M148" i="24" a="1"/>
  <c r="M148" i="24" s="1"/>
  <c r="L148" i="24" a="1"/>
  <c r="L148" i="24" s="1"/>
  <c r="I148" i="24" a="1"/>
  <c r="I148" i="24" s="1"/>
  <c r="N148" i="24" a="1"/>
  <c r="N148" i="24" s="1"/>
  <c r="D148" i="24" a="1"/>
  <c r="D148" i="24" s="1"/>
  <c r="C149" i="24"/>
  <c r="J149" i="24" l="1" a="1"/>
  <c r="J149" i="24" s="1"/>
  <c r="Q149" i="24" a="1"/>
  <c r="Q149" i="24" s="1"/>
  <c r="O149" i="24" a="1"/>
  <c r="O149" i="24" s="1"/>
  <c r="H149" i="24" a="1"/>
  <c r="H149" i="24" s="1"/>
  <c r="F149" i="24" a="1"/>
  <c r="F149" i="24" s="1"/>
  <c r="P149" i="24" a="1"/>
  <c r="P149" i="24" s="1"/>
  <c r="E149" i="24" a="1"/>
  <c r="E149" i="24" s="1"/>
  <c r="K149" i="24" a="1"/>
  <c r="K149" i="24" s="1"/>
  <c r="G149" i="24" a="1"/>
  <c r="G149" i="24" s="1"/>
  <c r="M149" i="24" a="1"/>
  <c r="M149" i="24" s="1"/>
  <c r="L149" i="24" a="1"/>
  <c r="L149" i="24" s="1"/>
  <c r="N149" i="24" a="1"/>
  <c r="N149" i="24" s="1"/>
  <c r="I149" i="24" a="1"/>
  <c r="I149" i="24" s="1"/>
  <c r="D149" i="24" a="1"/>
  <c r="D149" i="24" s="1"/>
  <c r="C150" i="24"/>
  <c r="J150" i="24" l="1" a="1"/>
  <c r="J150" i="24" s="1"/>
  <c r="Q150" i="24" a="1"/>
  <c r="Q150" i="24" s="1"/>
  <c r="O150" i="24" a="1"/>
  <c r="O150" i="24" s="1"/>
  <c r="H150" i="24" a="1"/>
  <c r="H150" i="24" s="1"/>
  <c r="F150" i="24" a="1"/>
  <c r="F150" i="24" s="1"/>
  <c r="F42" i="25" s="1"/>
  <c r="E150" i="24" a="1"/>
  <c r="E150" i="24" s="1"/>
  <c r="P150" i="24" a="1"/>
  <c r="P150" i="24" s="1"/>
  <c r="K150" i="24" a="1"/>
  <c r="K150" i="24" s="1"/>
  <c r="G150" i="24" a="1"/>
  <c r="G150" i="24" s="1"/>
  <c r="L150" i="24" a="1"/>
  <c r="L150" i="24" s="1"/>
  <c r="M150" i="24" a="1"/>
  <c r="M150" i="24" s="1"/>
  <c r="I150" i="24" a="1"/>
  <c r="I150" i="24" s="1"/>
  <c r="N150" i="24" a="1"/>
  <c r="N150" i="24" s="1"/>
  <c r="D150" i="24" a="1"/>
  <c r="D150" i="24" s="1"/>
  <c r="C151" i="24"/>
  <c r="J151" i="24" l="1" a="1"/>
  <c r="J151" i="24" s="1"/>
  <c r="Q151" i="24" a="1"/>
  <c r="Q151" i="24" s="1"/>
  <c r="O151" i="24" a="1"/>
  <c r="O151" i="24" s="1"/>
  <c r="H151" i="24" a="1"/>
  <c r="H151" i="24" s="1"/>
  <c r="F151" i="24" a="1"/>
  <c r="F151" i="24" s="1"/>
  <c r="K151" i="24" a="1"/>
  <c r="K151" i="24" s="1"/>
  <c r="P151" i="24" a="1"/>
  <c r="P151" i="24" s="1"/>
  <c r="E151" i="24" a="1"/>
  <c r="E151" i="24" s="1"/>
  <c r="M151" i="24" a="1"/>
  <c r="M151" i="24" s="1"/>
  <c r="G151" i="24" a="1"/>
  <c r="G151" i="24" s="1"/>
  <c r="L151" i="24" a="1"/>
  <c r="L151" i="24" s="1"/>
  <c r="I151" i="24" a="1"/>
  <c r="I151" i="24" s="1"/>
  <c r="N151" i="24" a="1"/>
  <c r="N151" i="24" s="1"/>
  <c r="D151" i="24" a="1"/>
  <c r="D151" i="24" s="1"/>
  <c r="C152" i="24"/>
  <c r="J152" i="24" l="1" a="1"/>
  <c r="J152" i="24" s="1"/>
  <c r="Q152" i="24" a="1"/>
  <c r="Q152" i="24" s="1"/>
  <c r="H152" i="24" a="1"/>
  <c r="H152" i="24" s="1"/>
  <c r="O152" i="24" a="1"/>
  <c r="O152" i="24" s="1"/>
  <c r="F152" i="24" a="1"/>
  <c r="F152" i="24" s="1"/>
  <c r="E152" i="24" a="1"/>
  <c r="E152" i="24" s="1"/>
  <c r="K152" i="24" a="1"/>
  <c r="K152" i="24" s="1"/>
  <c r="G152" i="24" a="1"/>
  <c r="G152" i="24" s="1"/>
  <c r="M152" i="24" a="1"/>
  <c r="M152" i="24" s="1"/>
  <c r="P152" i="24" a="1"/>
  <c r="P152" i="24" s="1"/>
  <c r="L152" i="24" a="1"/>
  <c r="L152" i="24" s="1"/>
  <c r="I152" i="24" a="1"/>
  <c r="I152" i="24" s="1"/>
  <c r="N152" i="24" a="1"/>
  <c r="N152" i="24" s="1"/>
  <c r="D152" i="24" a="1"/>
  <c r="D152" i="24" s="1"/>
  <c r="C153" i="24"/>
  <c r="J153" i="24" l="1" a="1"/>
  <c r="J153" i="24" s="1"/>
  <c r="Q153" i="24" a="1"/>
  <c r="Q153" i="24" s="1"/>
  <c r="F153" i="24" a="1"/>
  <c r="F153" i="24" s="1"/>
  <c r="O153" i="24" a="1"/>
  <c r="O153" i="24" s="1"/>
  <c r="H153" i="24" a="1"/>
  <c r="H153" i="24" s="1"/>
  <c r="E153" i="24" a="1"/>
  <c r="E153" i="24" s="1"/>
  <c r="P153" i="24" a="1"/>
  <c r="P153" i="24" s="1"/>
  <c r="K153" i="24" a="1"/>
  <c r="K153" i="24" s="1"/>
  <c r="M153" i="24" a="1"/>
  <c r="M153" i="24" s="1"/>
  <c r="G153" i="24" a="1"/>
  <c r="G153" i="24" s="1"/>
  <c r="L153" i="24" a="1"/>
  <c r="L153" i="24" s="1"/>
  <c r="I153" i="24" a="1"/>
  <c r="I153" i="24" s="1"/>
  <c r="N153" i="24" a="1"/>
  <c r="N153" i="24" s="1"/>
  <c r="D153" i="24" a="1"/>
  <c r="D153" i="24" s="1"/>
  <c r="C154" i="24"/>
  <c r="J154" i="24" l="1" a="1"/>
  <c r="J154" i="24" s="1"/>
  <c r="Q154" i="24" a="1"/>
  <c r="Q154" i="24" s="1"/>
  <c r="O154" i="24" a="1"/>
  <c r="O154" i="24" s="1"/>
  <c r="H154" i="24" a="1"/>
  <c r="H154" i="24" s="1"/>
  <c r="H43" i="25" s="1"/>
  <c r="F154" i="24" a="1"/>
  <c r="F154" i="24" s="1"/>
  <c r="E154" i="24" a="1"/>
  <c r="E154" i="24" s="1"/>
  <c r="P154" i="24" a="1"/>
  <c r="P154" i="24" s="1"/>
  <c r="K154" i="24" a="1"/>
  <c r="K154" i="24" s="1"/>
  <c r="M154" i="24" a="1"/>
  <c r="M154" i="24" s="1"/>
  <c r="G154" i="24" a="1"/>
  <c r="G154" i="24" s="1"/>
  <c r="L154" i="24" a="1"/>
  <c r="L154" i="24" s="1"/>
  <c r="I154" i="24" a="1"/>
  <c r="I154" i="24" s="1"/>
  <c r="N154" i="24" a="1"/>
  <c r="N154" i="24" s="1"/>
  <c r="D154" i="24" a="1"/>
  <c r="D154" i="24" s="1"/>
  <c r="C155" i="24"/>
  <c r="J155" i="24" l="1" a="1"/>
  <c r="J155" i="24" s="1"/>
  <c r="Q155" i="24" a="1"/>
  <c r="Q155" i="24" s="1"/>
  <c r="O155" i="24" a="1"/>
  <c r="O155" i="24" s="1"/>
  <c r="H155" i="24" a="1"/>
  <c r="H155" i="24" s="1"/>
  <c r="F155" i="24" a="1"/>
  <c r="F155" i="24" s="1"/>
  <c r="P155" i="24" a="1"/>
  <c r="P155" i="24" s="1"/>
  <c r="E155" i="24" a="1"/>
  <c r="E155" i="24" s="1"/>
  <c r="K155" i="24" a="1"/>
  <c r="K155" i="24" s="1"/>
  <c r="M155" i="24" a="1"/>
  <c r="M155" i="24" s="1"/>
  <c r="L155" i="24" a="1"/>
  <c r="L155" i="24" s="1"/>
  <c r="G155" i="24" a="1"/>
  <c r="G155" i="24" s="1"/>
  <c r="N155" i="24" a="1"/>
  <c r="N155" i="24" s="1"/>
  <c r="I155" i="24" a="1"/>
  <c r="I155" i="24" s="1"/>
  <c r="D155" i="24" a="1"/>
  <c r="D155" i="24" s="1"/>
  <c r="C156" i="24"/>
  <c r="J156" i="24" l="1" a="1"/>
  <c r="J156" i="24" s="1"/>
  <c r="Q156" i="24" a="1"/>
  <c r="Q156" i="24" s="1"/>
  <c r="H156" i="24" a="1"/>
  <c r="H156" i="24" s="1"/>
  <c r="O156" i="24" a="1"/>
  <c r="O156" i="24" s="1"/>
  <c r="F156" i="24" a="1"/>
  <c r="F156" i="24" s="1"/>
  <c r="E156" i="24" a="1"/>
  <c r="E156" i="24" s="1"/>
  <c r="P156" i="24" a="1"/>
  <c r="P156" i="24" s="1"/>
  <c r="K156" i="24" a="1"/>
  <c r="K156" i="24" s="1"/>
  <c r="M156" i="24" a="1"/>
  <c r="M156" i="24" s="1"/>
  <c r="L156" i="24" a="1"/>
  <c r="L156" i="24" s="1"/>
  <c r="G156" i="24" a="1"/>
  <c r="G156" i="24" s="1"/>
  <c r="N156" i="24" a="1"/>
  <c r="N156" i="24" s="1"/>
  <c r="I156" i="24" a="1"/>
  <c r="I156" i="24" s="1"/>
  <c r="D156" i="24" a="1"/>
  <c r="D156" i="24" s="1"/>
  <c r="C157" i="24"/>
  <c r="J157" i="24" l="1" a="1"/>
  <c r="J157" i="24" s="1"/>
  <c r="Q157" i="24" a="1"/>
  <c r="Q157" i="24" s="1"/>
  <c r="O157" i="24" a="1"/>
  <c r="O157" i="24" s="1"/>
  <c r="H157" i="24" a="1"/>
  <c r="H157" i="24" s="1"/>
  <c r="F157" i="24" a="1"/>
  <c r="F157" i="24" s="1"/>
  <c r="E157" i="24" a="1"/>
  <c r="E157" i="24" s="1"/>
  <c r="P157" i="24" a="1"/>
  <c r="P157" i="24" s="1"/>
  <c r="M157" i="24" a="1"/>
  <c r="M157" i="24" s="1"/>
  <c r="K157" i="24" a="1"/>
  <c r="K157" i="24" s="1"/>
  <c r="G157" i="24" a="1"/>
  <c r="G157" i="24" s="1"/>
  <c r="L157" i="24" a="1"/>
  <c r="L157" i="24" s="1"/>
  <c r="N157" i="24" a="1"/>
  <c r="N157" i="24" s="1"/>
  <c r="I157" i="24" a="1"/>
  <c r="I157" i="24" s="1"/>
  <c r="D157" i="24" a="1"/>
  <c r="D157" i="24" s="1"/>
  <c r="C158" i="24"/>
  <c r="J158" i="24" l="1" a="1"/>
  <c r="J158" i="24" s="1"/>
  <c r="Q158" i="24" a="1"/>
  <c r="Q158" i="24" s="1"/>
  <c r="H158" i="24" a="1"/>
  <c r="H158" i="24" s="1"/>
  <c r="O158" i="24" a="1"/>
  <c r="O158" i="24" s="1"/>
  <c r="F158" i="24" a="1"/>
  <c r="F158" i="24" s="1"/>
  <c r="F44" i="25" s="1"/>
  <c r="E158" i="24" a="1"/>
  <c r="E158" i="24" s="1"/>
  <c r="P158" i="24" a="1"/>
  <c r="P158" i="24" s="1"/>
  <c r="K158" i="24" a="1"/>
  <c r="K158" i="24" s="1"/>
  <c r="G158" i="24" a="1"/>
  <c r="G158" i="24" s="1"/>
  <c r="M158" i="24" a="1"/>
  <c r="M158" i="24" s="1"/>
  <c r="L158" i="24" a="1"/>
  <c r="L158" i="24" s="1"/>
  <c r="N158" i="24" a="1"/>
  <c r="N158" i="24" s="1"/>
  <c r="I158" i="24" a="1"/>
  <c r="I158" i="24" s="1"/>
  <c r="D158" i="24" a="1"/>
  <c r="D158" i="24" s="1"/>
  <c r="C159" i="24"/>
  <c r="J159" i="24" l="1" a="1"/>
  <c r="J159" i="24" s="1"/>
  <c r="Q159" i="24" a="1"/>
  <c r="Q159" i="24" s="1"/>
  <c r="O159" i="24" a="1"/>
  <c r="O159" i="24" s="1"/>
  <c r="H159" i="24" a="1"/>
  <c r="H159" i="24" s="1"/>
  <c r="F159" i="24" a="1"/>
  <c r="F159" i="24" s="1"/>
  <c r="P159" i="24" a="1"/>
  <c r="P159" i="24" s="1"/>
  <c r="E159" i="24" a="1"/>
  <c r="E159" i="24" s="1"/>
  <c r="K159" i="24" a="1"/>
  <c r="K159" i="24" s="1"/>
  <c r="G159" i="24" a="1"/>
  <c r="G159" i="24" s="1"/>
  <c r="L159" i="24" a="1"/>
  <c r="L159" i="24" s="1"/>
  <c r="M159" i="24" a="1"/>
  <c r="M159" i="24" s="1"/>
  <c r="I159" i="24" a="1"/>
  <c r="I159" i="24" s="1"/>
  <c r="N159" i="24" a="1"/>
  <c r="N159" i="24" s="1"/>
  <c r="D159" i="24" a="1"/>
  <c r="D159" i="24" s="1"/>
  <c r="C160" i="24"/>
  <c r="J160" i="24" l="1" a="1"/>
  <c r="J160" i="24" s="1"/>
  <c r="Q160" i="24" a="1"/>
  <c r="Q160" i="24" s="1"/>
  <c r="O160" i="24" a="1"/>
  <c r="O160" i="24" s="1"/>
  <c r="H160" i="24" a="1"/>
  <c r="H160" i="24" s="1"/>
  <c r="E160" i="24" a="1"/>
  <c r="E160" i="24" s="1"/>
  <c r="F160" i="24" a="1"/>
  <c r="F160" i="24" s="1"/>
  <c r="P160" i="24" a="1"/>
  <c r="P160" i="24" s="1"/>
  <c r="K160" i="24" a="1"/>
  <c r="K160" i="24" s="1"/>
  <c r="G160" i="24" a="1"/>
  <c r="G160" i="24" s="1"/>
  <c r="M160" i="24" a="1"/>
  <c r="M160" i="24" s="1"/>
  <c r="L160" i="24" a="1"/>
  <c r="L160" i="24" s="1"/>
  <c r="N160" i="24" a="1"/>
  <c r="N160" i="24" s="1"/>
  <c r="I160" i="24" a="1"/>
  <c r="I160" i="24" s="1"/>
  <c r="D160" i="24" a="1"/>
  <c r="D160" i="24" s="1"/>
  <c r="C161" i="24"/>
  <c r="J161" i="24" l="1" a="1"/>
  <c r="J161" i="24" s="1"/>
  <c r="Q161" i="24" a="1"/>
  <c r="Q161" i="24" s="1"/>
  <c r="H161" i="24" a="1"/>
  <c r="H161" i="24" s="1"/>
  <c r="O161" i="24" a="1"/>
  <c r="O161" i="24" s="1"/>
  <c r="E161" i="24" a="1"/>
  <c r="E161" i="24" s="1"/>
  <c r="F161" i="24" a="1"/>
  <c r="F161" i="24" s="1"/>
  <c r="P161" i="24" a="1"/>
  <c r="P161" i="24" s="1"/>
  <c r="K161" i="24" a="1"/>
  <c r="K161" i="24" s="1"/>
  <c r="M161" i="24" a="1"/>
  <c r="M161" i="24" s="1"/>
  <c r="G161" i="24" a="1"/>
  <c r="G161" i="24" s="1"/>
  <c r="L161" i="24" a="1"/>
  <c r="L161" i="24" s="1"/>
  <c r="N161" i="24" a="1"/>
  <c r="N161" i="24" s="1"/>
  <c r="I161" i="24" a="1"/>
  <c r="I161" i="24" s="1"/>
  <c r="D161" i="24" a="1"/>
  <c r="D161" i="24" s="1"/>
  <c r="C162" i="24"/>
  <c r="J162" i="24" l="1" a="1"/>
  <c r="J162" i="24" s="1"/>
  <c r="Q162" i="24" a="1"/>
  <c r="Q162" i="24" s="1"/>
  <c r="H162" i="24" a="1"/>
  <c r="H162" i="24" s="1"/>
  <c r="H45" i="25" s="1"/>
  <c r="O162" i="24" a="1"/>
  <c r="O162" i="24" s="1"/>
  <c r="E162" i="24" a="1"/>
  <c r="E162" i="24" s="1"/>
  <c r="E45" i="25" s="1"/>
  <c r="F162" i="24" a="1"/>
  <c r="F162" i="24" s="1"/>
  <c r="P162" i="24" a="1"/>
  <c r="P162" i="24" s="1"/>
  <c r="K162" i="24" a="1"/>
  <c r="K162" i="24" s="1"/>
  <c r="G162" i="24" a="1"/>
  <c r="G162" i="24" s="1"/>
  <c r="M162" i="24" a="1"/>
  <c r="M162" i="24" s="1"/>
  <c r="L162" i="24" a="1"/>
  <c r="L162" i="24" s="1"/>
  <c r="K45" i="25" s="1"/>
  <c r="N162" i="24" a="1"/>
  <c r="N162" i="24" s="1"/>
  <c r="M45" i="25" s="1"/>
  <c r="I162" i="24" a="1"/>
  <c r="I162" i="24" s="1"/>
  <c r="I45" i="25" s="1"/>
  <c r="D162" i="24" a="1"/>
  <c r="D162" i="24" s="1"/>
  <c r="D45" i="25" s="1"/>
  <c r="C163" i="24"/>
  <c r="J163" i="24" l="1" a="1"/>
  <c r="J163" i="24" s="1"/>
  <c r="Q163" i="24" a="1"/>
  <c r="Q163" i="24" s="1"/>
  <c r="H163" i="24" a="1"/>
  <c r="H163" i="24" s="1"/>
  <c r="O163" i="24" a="1"/>
  <c r="O163" i="24" s="1"/>
  <c r="F163" i="24" a="1"/>
  <c r="F163" i="24" s="1"/>
  <c r="E163" i="24" a="1"/>
  <c r="E163" i="24" s="1"/>
  <c r="P163" i="24" a="1"/>
  <c r="P163" i="24" s="1"/>
  <c r="K163" i="24" a="1"/>
  <c r="K163" i="24" s="1"/>
  <c r="M163" i="24" a="1"/>
  <c r="M163" i="24" s="1"/>
  <c r="L163" i="24" a="1"/>
  <c r="L163" i="24" s="1"/>
  <c r="G163" i="24" a="1"/>
  <c r="G163" i="24" s="1"/>
  <c r="N163" i="24" a="1"/>
  <c r="N163" i="24" s="1"/>
  <c r="I163" i="24" a="1"/>
  <c r="I163" i="24" s="1"/>
  <c r="D163" i="24" a="1"/>
  <c r="D163" i="24" s="1"/>
  <c r="C164" i="24"/>
  <c r="J164" i="24" l="1" a="1"/>
  <c r="J164" i="24" s="1"/>
  <c r="Q164" i="24" a="1"/>
  <c r="Q164" i="24" s="1"/>
  <c r="H164" i="24" a="1"/>
  <c r="H164" i="24" s="1"/>
  <c r="O164" i="24" a="1"/>
  <c r="O164" i="24" s="1"/>
  <c r="F164" i="24" a="1"/>
  <c r="F164" i="24" s="1"/>
  <c r="E164" i="24" a="1"/>
  <c r="E164" i="24" s="1"/>
  <c r="P164" i="24" a="1"/>
  <c r="P164" i="24" s="1"/>
  <c r="M164" i="24" a="1"/>
  <c r="M164" i="24" s="1"/>
  <c r="G164" i="24" a="1"/>
  <c r="G164" i="24" s="1"/>
  <c r="K164" i="24" a="1"/>
  <c r="K164" i="24" s="1"/>
  <c r="L164" i="24" a="1"/>
  <c r="L164" i="24" s="1"/>
  <c r="I164" i="24" a="1"/>
  <c r="I164" i="24" s="1"/>
  <c r="N164" i="24" a="1"/>
  <c r="N164" i="24" s="1"/>
  <c r="D164" i="24" a="1"/>
  <c r="D164" i="24" s="1"/>
  <c r="C165" i="24"/>
  <c r="J165" i="24" l="1" a="1"/>
  <c r="J165" i="24" s="1"/>
  <c r="Q165" i="24" a="1"/>
  <c r="Q165" i="24" s="1"/>
  <c r="H165" i="24" a="1"/>
  <c r="H165" i="24" s="1"/>
  <c r="O165" i="24" a="1"/>
  <c r="O165" i="24" s="1"/>
  <c r="E165" i="24" a="1"/>
  <c r="E165" i="24" s="1"/>
  <c r="K165" i="24" a="1"/>
  <c r="K165" i="24" s="1"/>
  <c r="F165" i="24" a="1"/>
  <c r="F165" i="24" s="1"/>
  <c r="P165" i="24" a="1"/>
  <c r="P165" i="24" s="1"/>
  <c r="M165" i="24" a="1"/>
  <c r="M165" i="24" s="1"/>
  <c r="G165" i="24" a="1"/>
  <c r="G165" i="24" s="1"/>
  <c r="L165" i="24" a="1"/>
  <c r="L165" i="24" s="1"/>
  <c r="I165" i="24" a="1"/>
  <c r="I165" i="24" s="1"/>
  <c r="N165" i="24" a="1"/>
  <c r="N165" i="24" s="1"/>
  <c r="D165" i="24" a="1"/>
  <c r="D165" i="24" s="1"/>
  <c r="C166" i="24"/>
  <c r="J166" i="24" l="1" a="1"/>
  <c r="J166" i="24" s="1"/>
  <c r="Q166" i="24" a="1"/>
  <c r="Q166" i="24" s="1"/>
  <c r="O166" i="24" a="1"/>
  <c r="O166" i="24" s="1"/>
  <c r="F166" i="24" a="1"/>
  <c r="F166" i="24" s="1"/>
  <c r="F46" i="25" s="1"/>
  <c r="H166" i="24" a="1"/>
  <c r="H166" i="24" s="1"/>
  <c r="E166" i="24" a="1"/>
  <c r="E166" i="24" s="1"/>
  <c r="P166" i="24" a="1"/>
  <c r="P166" i="24" s="1"/>
  <c r="K166" i="24" a="1"/>
  <c r="K166" i="24" s="1"/>
  <c r="G166" i="24" a="1"/>
  <c r="G166" i="24" s="1"/>
  <c r="M166" i="24" a="1"/>
  <c r="M166" i="24" s="1"/>
  <c r="L166" i="24" a="1"/>
  <c r="L166" i="24" s="1"/>
  <c r="N166" i="24" a="1"/>
  <c r="N166" i="24" s="1"/>
  <c r="M46" i="25" s="1"/>
  <c r="I166" i="24" a="1"/>
  <c r="I166" i="24" s="1"/>
  <c r="D166" i="24" a="1"/>
  <c r="D166" i="24" s="1"/>
  <c r="C167" i="24"/>
  <c r="J167" i="24" l="1" a="1"/>
  <c r="J167" i="24" s="1"/>
  <c r="Q167" i="24" a="1"/>
  <c r="Q167" i="24" s="1"/>
  <c r="H167" i="24" a="1"/>
  <c r="H167" i="24" s="1"/>
  <c r="O167" i="24" a="1"/>
  <c r="O167" i="24" s="1"/>
  <c r="F167" i="24" a="1"/>
  <c r="F167" i="24" s="1"/>
  <c r="P167" i="24" a="1"/>
  <c r="P167" i="24" s="1"/>
  <c r="E167" i="24" a="1"/>
  <c r="E167" i="24" s="1"/>
  <c r="K167" i="24" a="1"/>
  <c r="K167" i="24" s="1"/>
  <c r="G167" i="24" a="1"/>
  <c r="G167" i="24" s="1"/>
  <c r="M167" i="24" a="1"/>
  <c r="M167" i="24" s="1"/>
  <c r="L167" i="24" a="1"/>
  <c r="L167" i="24" s="1"/>
  <c r="I167" i="24" a="1"/>
  <c r="I167" i="24" s="1"/>
  <c r="N167" i="24" a="1"/>
  <c r="N167" i="24" s="1"/>
  <c r="D167" i="24" a="1"/>
  <c r="D167" i="24" s="1"/>
  <c r="C168" i="24"/>
  <c r="J168" i="24" l="1" a="1"/>
  <c r="J168" i="24" s="1"/>
  <c r="Q168" i="24" a="1"/>
  <c r="Q168" i="24" s="1"/>
  <c r="F168" i="24" a="1"/>
  <c r="F168" i="24" s="1"/>
  <c r="H168" i="24" a="1"/>
  <c r="H168" i="24" s="1"/>
  <c r="E168" i="24" a="1"/>
  <c r="E168" i="24" s="1"/>
  <c r="O168" i="24" a="1"/>
  <c r="O168" i="24" s="1"/>
  <c r="K168" i="24" a="1"/>
  <c r="K168" i="24" s="1"/>
  <c r="G168" i="24" a="1"/>
  <c r="G168" i="24" s="1"/>
  <c r="M168" i="24" a="1"/>
  <c r="M168" i="24" s="1"/>
  <c r="P168" i="24" a="1"/>
  <c r="P168" i="24" s="1"/>
  <c r="L168" i="24" a="1"/>
  <c r="L168" i="24" s="1"/>
  <c r="N168" i="24" a="1"/>
  <c r="N168" i="24" s="1"/>
  <c r="I168" i="24" a="1"/>
  <c r="I168" i="24" s="1"/>
  <c r="D168" i="24" a="1"/>
  <c r="D168" i="24" s="1"/>
  <c r="C169" i="24"/>
  <c r="J169" i="24" l="1" a="1"/>
  <c r="J169" i="24" s="1"/>
  <c r="Q169" i="24" a="1"/>
  <c r="Q169" i="24" s="1"/>
  <c r="H169" i="24" a="1"/>
  <c r="H169" i="24" s="1"/>
  <c r="O169" i="24" a="1"/>
  <c r="O169" i="24" s="1"/>
  <c r="F169" i="24" a="1"/>
  <c r="F169" i="24" s="1"/>
  <c r="E169" i="24" a="1"/>
  <c r="E169" i="24" s="1"/>
  <c r="P169" i="24" a="1"/>
  <c r="P169" i="24" s="1"/>
  <c r="K169" i="24" a="1"/>
  <c r="K169" i="24" s="1"/>
  <c r="M169" i="24" a="1"/>
  <c r="M169" i="24" s="1"/>
  <c r="G169" i="24" a="1"/>
  <c r="G169" i="24" s="1"/>
  <c r="L169" i="24" a="1"/>
  <c r="L169" i="24" s="1"/>
  <c r="N169" i="24" a="1"/>
  <c r="N169" i="24" s="1"/>
  <c r="I169" i="24" a="1"/>
  <c r="I169" i="24" s="1"/>
  <c r="D169" i="24" a="1"/>
  <c r="D169" i="24" s="1"/>
  <c r="C170" i="24"/>
  <c r="J170" i="24" l="1" a="1"/>
  <c r="J170" i="24" s="1"/>
  <c r="Q170" i="24" a="1"/>
  <c r="Q170" i="24" s="1"/>
  <c r="H170" i="24" a="1"/>
  <c r="H170" i="24" s="1"/>
  <c r="F170" i="24" a="1"/>
  <c r="F170" i="24" s="1"/>
  <c r="F47" i="25" s="1"/>
  <c r="O170" i="24" a="1"/>
  <c r="O170" i="24" s="1"/>
  <c r="E170" i="24" a="1"/>
  <c r="E170" i="24" s="1"/>
  <c r="P170" i="24" a="1"/>
  <c r="P170" i="24" s="1"/>
  <c r="O47" i="25" s="1"/>
  <c r="M170" i="24" a="1"/>
  <c r="M170" i="24" s="1"/>
  <c r="G170" i="24" a="1"/>
  <c r="G170" i="24" s="1"/>
  <c r="K170" i="24" a="1"/>
  <c r="K170" i="24" s="1"/>
  <c r="L170" i="24" a="1"/>
  <c r="L170" i="24" s="1"/>
  <c r="N170" i="24" a="1"/>
  <c r="N170" i="24" s="1"/>
  <c r="I170" i="24" a="1"/>
  <c r="I170" i="24" s="1"/>
  <c r="D170" i="24" a="1"/>
  <c r="D170" i="24" s="1"/>
  <c r="C171" i="24"/>
  <c r="J171" i="24" l="1" a="1"/>
  <c r="J171" i="24" s="1"/>
  <c r="Q171" i="24" a="1"/>
  <c r="Q171" i="24" s="1"/>
  <c r="O171" i="24" a="1"/>
  <c r="O171" i="24" s="1"/>
  <c r="F171" i="24" a="1"/>
  <c r="F171" i="24" s="1"/>
  <c r="H171" i="24" a="1"/>
  <c r="H171" i="24" s="1"/>
  <c r="E171" i="24" a="1"/>
  <c r="E171" i="24" s="1"/>
  <c r="P171" i="24" a="1"/>
  <c r="P171" i="24" s="1"/>
  <c r="K171" i="24" a="1"/>
  <c r="K171" i="24" s="1"/>
  <c r="G171" i="24" a="1"/>
  <c r="G171" i="24" s="1"/>
  <c r="M171" i="24" a="1"/>
  <c r="M171" i="24" s="1"/>
  <c r="L171" i="24" a="1"/>
  <c r="L171" i="24" s="1"/>
  <c r="N171" i="24" a="1"/>
  <c r="N171" i="24" s="1"/>
  <c r="I171" i="24" a="1"/>
  <c r="I171" i="24" s="1"/>
  <c r="D171" i="24" a="1"/>
  <c r="D171" i="24" s="1"/>
  <c r="C172" i="24"/>
  <c r="J172" i="24" l="1" a="1"/>
  <c r="J172" i="24" s="1"/>
  <c r="Q172" i="24" a="1"/>
  <c r="Q172" i="24" s="1"/>
  <c r="O172" i="24" a="1"/>
  <c r="O172" i="24" s="1"/>
  <c r="H172" i="24" a="1"/>
  <c r="H172" i="24" s="1"/>
  <c r="E172" i="24" a="1"/>
  <c r="E172" i="24" s="1"/>
  <c r="F172" i="24" a="1"/>
  <c r="F172" i="24" s="1"/>
  <c r="P172" i="24" a="1"/>
  <c r="P172" i="24" s="1"/>
  <c r="K172" i="24" a="1"/>
  <c r="K172" i="24" s="1"/>
  <c r="M172" i="24" a="1"/>
  <c r="M172" i="24" s="1"/>
  <c r="L172" i="24" a="1"/>
  <c r="L172" i="24" s="1"/>
  <c r="G172" i="24" a="1"/>
  <c r="G172" i="24" s="1"/>
  <c r="I172" i="24" a="1"/>
  <c r="I172" i="24" s="1"/>
  <c r="N172" i="24" a="1"/>
  <c r="N172" i="24" s="1"/>
  <c r="D172" i="24" a="1"/>
  <c r="D172" i="24" s="1"/>
  <c r="C173" i="24"/>
  <c r="J173" i="24" l="1" a="1"/>
  <c r="J173" i="24" s="1"/>
  <c r="Q173" i="24" a="1"/>
  <c r="Q173" i="24" s="1"/>
  <c r="O173" i="24" a="1"/>
  <c r="O173" i="24" s="1"/>
  <c r="H173" i="24" a="1"/>
  <c r="H173" i="24" s="1"/>
  <c r="F173" i="24" a="1"/>
  <c r="F173" i="24" s="1"/>
  <c r="E173" i="24" a="1"/>
  <c r="E173" i="24" s="1"/>
  <c r="K173" i="24" a="1"/>
  <c r="K173" i="24" s="1"/>
  <c r="P173" i="24" a="1"/>
  <c r="P173" i="24" s="1"/>
  <c r="G173" i="24" a="1"/>
  <c r="G173" i="24" s="1"/>
  <c r="M173" i="24" a="1"/>
  <c r="M173" i="24" s="1"/>
  <c r="L173" i="24" a="1"/>
  <c r="L173" i="24" s="1"/>
  <c r="I173" i="24" a="1"/>
  <c r="I173" i="24" s="1"/>
  <c r="N173" i="24" a="1"/>
  <c r="N173" i="24" s="1"/>
  <c r="D173" i="24" a="1"/>
  <c r="D173" i="24" s="1"/>
  <c r="C174" i="24"/>
  <c r="J174" i="24" l="1" a="1"/>
  <c r="J174" i="24" s="1"/>
  <c r="Q174" i="24" a="1"/>
  <c r="Q174" i="24" s="1"/>
  <c r="H174" i="24" a="1"/>
  <c r="H174" i="24" s="1"/>
  <c r="H48" i="25" s="1"/>
  <c r="O174" i="24" a="1"/>
  <c r="O174" i="24" s="1"/>
  <c r="F174" i="24" a="1"/>
  <c r="F174" i="24" s="1"/>
  <c r="E174" i="24" a="1"/>
  <c r="E174" i="24" s="1"/>
  <c r="P174" i="24" a="1"/>
  <c r="P174" i="24" s="1"/>
  <c r="K174" i="24" a="1"/>
  <c r="K174" i="24" s="1"/>
  <c r="G174" i="24" a="1"/>
  <c r="G174" i="24" s="1"/>
  <c r="M174" i="24" a="1"/>
  <c r="M174" i="24" s="1"/>
  <c r="L174" i="24" a="1"/>
  <c r="L174" i="24" s="1"/>
  <c r="N174" i="24" a="1"/>
  <c r="N174" i="24" s="1"/>
  <c r="I174" i="24" a="1"/>
  <c r="I174" i="24" s="1"/>
  <c r="D174" i="24" a="1"/>
  <c r="D174" i="24" s="1"/>
  <c r="D48" i="25" s="1"/>
  <c r="C175" i="24"/>
  <c r="J175" i="24" l="1" a="1"/>
  <c r="J175" i="24" s="1"/>
  <c r="Q175" i="24" a="1"/>
  <c r="Q175" i="24" s="1"/>
  <c r="H175" i="24" a="1"/>
  <c r="H175" i="24" s="1"/>
  <c r="O175" i="24" a="1"/>
  <c r="O175" i="24" s="1"/>
  <c r="F175" i="24" a="1"/>
  <c r="F175" i="24" s="1"/>
  <c r="E175" i="24" a="1"/>
  <c r="E175" i="24" s="1"/>
  <c r="P175" i="24" a="1"/>
  <c r="P175" i="24" s="1"/>
  <c r="K175" i="24" a="1"/>
  <c r="K175" i="24" s="1"/>
  <c r="G175" i="24" a="1"/>
  <c r="G175" i="24" s="1"/>
  <c r="L175" i="24" a="1"/>
  <c r="L175" i="24" s="1"/>
  <c r="M175" i="24" a="1"/>
  <c r="M175" i="24" s="1"/>
  <c r="I175" i="24" a="1"/>
  <c r="I175" i="24" s="1"/>
  <c r="N175" i="24" a="1"/>
  <c r="N175" i="24" s="1"/>
  <c r="D175" i="24" a="1"/>
  <c r="D175" i="24" s="1"/>
  <c r="C176" i="24"/>
  <c r="J176" i="24" l="1" a="1"/>
  <c r="J176" i="24" s="1"/>
  <c r="Q176" i="24" a="1"/>
  <c r="Q176" i="24" s="1"/>
  <c r="O176" i="24" a="1"/>
  <c r="O176" i="24" s="1"/>
  <c r="H176" i="24" a="1"/>
  <c r="H176" i="24" s="1"/>
  <c r="F176" i="24" a="1"/>
  <c r="F176" i="24" s="1"/>
  <c r="E176" i="24" a="1"/>
  <c r="E176" i="24" s="1"/>
  <c r="K176" i="24" a="1"/>
  <c r="K176" i="24" s="1"/>
  <c r="P176" i="24" a="1"/>
  <c r="P176" i="24" s="1"/>
  <c r="G176" i="24" a="1"/>
  <c r="G176" i="24" s="1"/>
  <c r="M176" i="24" a="1"/>
  <c r="M176" i="24" s="1"/>
  <c r="L176" i="24" a="1"/>
  <c r="L176" i="24" s="1"/>
  <c r="N176" i="24" a="1"/>
  <c r="N176" i="24" s="1"/>
  <c r="I176" i="24" a="1"/>
  <c r="I176" i="24" s="1"/>
  <c r="D176" i="24" a="1"/>
  <c r="D176" i="24" s="1"/>
  <c r="C177" i="24"/>
  <c r="J177" i="24" l="1" a="1"/>
  <c r="J177" i="24" s="1"/>
  <c r="Q177" i="24" a="1"/>
  <c r="Q177" i="24" s="1"/>
  <c r="H177" i="24" a="1"/>
  <c r="H177" i="24" s="1"/>
  <c r="O177" i="24" a="1"/>
  <c r="O177" i="24" s="1"/>
  <c r="E177" i="24" a="1"/>
  <c r="E177" i="24" s="1"/>
  <c r="F177" i="24" a="1"/>
  <c r="F177" i="24" s="1"/>
  <c r="K177" i="24" a="1"/>
  <c r="K177" i="24" s="1"/>
  <c r="P177" i="24" a="1"/>
  <c r="P177" i="24" s="1"/>
  <c r="G177" i="24" a="1"/>
  <c r="G177" i="24" s="1"/>
  <c r="M177" i="24" a="1"/>
  <c r="M177" i="24" s="1"/>
  <c r="L177" i="24" a="1"/>
  <c r="L177" i="24" s="1"/>
  <c r="I177" i="24" a="1"/>
  <c r="I177" i="24" s="1"/>
  <c r="N177" i="24" a="1"/>
  <c r="N177" i="24" s="1"/>
  <c r="D177" i="24" a="1"/>
  <c r="D177" i="24" s="1"/>
  <c r="C178" i="24"/>
  <c r="J178" i="24" l="1" a="1"/>
  <c r="J178" i="24" s="1"/>
  <c r="Q178" i="24" a="1"/>
  <c r="Q178" i="24" s="1"/>
  <c r="H178" i="24" a="1"/>
  <c r="H178" i="24" s="1"/>
  <c r="H49" i="25" s="1"/>
  <c r="F178" i="24" a="1"/>
  <c r="F178" i="24" s="1"/>
  <c r="F49" i="25" s="1"/>
  <c r="O178" i="24" a="1"/>
  <c r="O178" i="24" s="1"/>
  <c r="N49" i="25" s="1"/>
  <c r="E178" i="24" a="1"/>
  <c r="E178" i="24" s="1"/>
  <c r="E49" i="25" s="1"/>
  <c r="P178" i="24" a="1"/>
  <c r="P178" i="24" s="1"/>
  <c r="K178" i="24" a="1"/>
  <c r="K178" i="24" s="1"/>
  <c r="G178" i="24" a="1"/>
  <c r="G178" i="24" s="1"/>
  <c r="M178" i="24" a="1"/>
  <c r="M178" i="24" s="1"/>
  <c r="L178" i="24" a="1"/>
  <c r="L178" i="24" s="1"/>
  <c r="I178" i="24" a="1"/>
  <c r="I178" i="24" s="1"/>
  <c r="N178" i="24" a="1"/>
  <c r="N178" i="24" s="1"/>
  <c r="M49" i="25" s="1"/>
  <c r="D178" i="24" a="1"/>
  <c r="D178" i="24" s="1"/>
  <c r="C179" i="24"/>
  <c r="J179" i="24" l="1" a="1"/>
  <c r="J179" i="24" s="1"/>
  <c r="Q179" i="24" a="1"/>
  <c r="Q179" i="24" s="1"/>
  <c r="O179" i="24" a="1"/>
  <c r="O179" i="24" s="1"/>
  <c r="F179" i="24" a="1"/>
  <c r="F179" i="24" s="1"/>
  <c r="H179" i="24" a="1"/>
  <c r="H179" i="24" s="1"/>
  <c r="E179" i="24" a="1"/>
  <c r="E179" i="24" s="1"/>
  <c r="K179" i="24" a="1"/>
  <c r="K179" i="24" s="1"/>
  <c r="P179" i="24" a="1"/>
  <c r="P179" i="24" s="1"/>
  <c r="G179" i="24" a="1"/>
  <c r="G179" i="24" s="1"/>
  <c r="M179" i="24" a="1"/>
  <c r="M179" i="24" s="1"/>
  <c r="L179" i="24" a="1"/>
  <c r="L179" i="24" s="1"/>
  <c r="I179" i="24" a="1"/>
  <c r="I179" i="24" s="1"/>
  <c r="N179" i="24" a="1"/>
  <c r="N179" i="24" s="1"/>
  <c r="D179" i="24" a="1"/>
  <c r="D179" i="24" s="1"/>
  <c r="C180" i="24"/>
  <c r="J180" i="24" l="1" a="1"/>
  <c r="J180" i="24" s="1"/>
  <c r="Q180" i="24" a="1"/>
  <c r="Q180" i="24" s="1"/>
  <c r="O180" i="24" a="1"/>
  <c r="O180" i="24" s="1"/>
  <c r="H180" i="24" a="1"/>
  <c r="H180" i="24" s="1"/>
  <c r="F180" i="24" a="1"/>
  <c r="F180" i="24" s="1"/>
  <c r="E180" i="24" a="1"/>
  <c r="E180" i="24" s="1"/>
  <c r="K180" i="24" a="1"/>
  <c r="K180" i="24" s="1"/>
  <c r="P180" i="24" a="1"/>
  <c r="P180" i="24" s="1"/>
  <c r="G180" i="24" a="1"/>
  <c r="G180" i="24" s="1"/>
  <c r="M180" i="24" a="1"/>
  <c r="M180" i="24" s="1"/>
  <c r="L180" i="24" a="1"/>
  <c r="L180" i="24" s="1"/>
  <c r="I180" i="24" a="1"/>
  <c r="I180" i="24" s="1"/>
  <c r="N180" i="24" a="1"/>
  <c r="N180" i="24" s="1"/>
  <c r="D180" i="24" a="1"/>
  <c r="D180" i="24" s="1"/>
  <c r="C181" i="24"/>
  <c r="J181" i="24" l="1" a="1"/>
  <c r="J181" i="24" s="1"/>
  <c r="Q181" i="24" a="1"/>
  <c r="Q181" i="24" s="1"/>
  <c r="O181" i="24" a="1"/>
  <c r="O181" i="24" s="1"/>
  <c r="H181" i="24" a="1"/>
  <c r="H181" i="24" s="1"/>
  <c r="E181" i="24" a="1"/>
  <c r="E181" i="24" s="1"/>
  <c r="F181" i="24" a="1"/>
  <c r="F181" i="24" s="1"/>
  <c r="P181" i="24" a="1"/>
  <c r="P181" i="24" s="1"/>
  <c r="K181" i="24" a="1"/>
  <c r="K181" i="24" s="1"/>
  <c r="G181" i="24" a="1"/>
  <c r="G181" i="24" s="1"/>
  <c r="M181" i="24" a="1"/>
  <c r="M181" i="24" s="1"/>
  <c r="L181" i="24" a="1"/>
  <c r="L181" i="24" s="1"/>
  <c r="N181" i="24" a="1"/>
  <c r="N181" i="24" s="1"/>
  <c r="I181" i="24" a="1"/>
  <c r="I181" i="24" s="1"/>
  <c r="D181" i="24" a="1"/>
  <c r="D181" i="24" s="1"/>
  <c r="C182" i="24"/>
  <c r="J182" i="24" l="1" a="1"/>
  <c r="J182" i="24" s="1"/>
  <c r="Q182" i="24" a="1"/>
  <c r="Q182" i="24" s="1"/>
  <c r="H182" i="24" a="1"/>
  <c r="H182" i="24" s="1"/>
  <c r="H50" i="25" s="1"/>
  <c r="O182" i="24" a="1"/>
  <c r="O182" i="24" s="1"/>
  <c r="F182" i="24" a="1"/>
  <c r="F182" i="24" s="1"/>
  <c r="E182" i="24" a="1"/>
  <c r="E182" i="24" s="1"/>
  <c r="K182" i="24" a="1"/>
  <c r="K182" i="24" s="1"/>
  <c r="P182" i="24" a="1"/>
  <c r="P182" i="24" s="1"/>
  <c r="G182" i="24" a="1"/>
  <c r="G182" i="24" s="1"/>
  <c r="M182" i="24" a="1"/>
  <c r="M182" i="24" s="1"/>
  <c r="L182" i="24" a="1"/>
  <c r="L182" i="24" s="1"/>
  <c r="N182" i="24" a="1"/>
  <c r="N182" i="24" s="1"/>
  <c r="I182" i="24" a="1"/>
  <c r="I182" i="24" s="1"/>
  <c r="D182" i="24" a="1"/>
  <c r="D182" i="24" s="1"/>
  <c r="C183" i="24"/>
  <c r="J183" i="24" l="1" a="1"/>
  <c r="J183" i="24" s="1"/>
  <c r="Q183" i="24" a="1"/>
  <c r="Q183" i="24" s="1"/>
  <c r="H183" i="24" a="1"/>
  <c r="H183" i="24" s="1"/>
  <c r="E183" i="24" a="1"/>
  <c r="E183" i="24" s="1"/>
  <c r="O183" i="24" a="1"/>
  <c r="O183" i="24" s="1"/>
  <c r="F183" i="24" a="1"/>
  <c r="F183" i="24" s="1"/>
  <c r="K183" i="24" a="1"/>
  <c r="K183" i="24" s="1"/>
  <c r="P183" i="24" a="1"/>
  <c r="P183" i="24" s="1"/>
  <c r="M183" i="24" a="1"/>
  <c r="M183" i="24" s="1"/>
  <c r="G183" i="24" a="1"/>
  <c r="G183" i="24" s="1"/>
  <c r="L183" i="24" a="1"/>
  <c r="L183" i="24" s="1"/>
  <c r="N183" i="24" a="1"/>
  <c r="N183" i="24" s="1"/>
  <c r="I183" i="24" a="1"/>
  <c r="I183" i="24" s="1"/>
  <c r="D183" i="24" a="1"/>
  <c r="D183" i="24" s="1"/>
  <c r="C184" i="24"/>
  <c r="J184" i="24" l="1" a="1"/>
  <c r="J184" i="24" s="1"/>
  <c r="Q184" i="24" a="1"/>
  <c r="Q184" i="24" s="1"/>
  <c r="H184" i="24" a="1"/>
  <c r="H184" i="24" s="1"/>
  <c r="O184" i="24" a="1"/>
  <c r="O184" i="24" s="1"/>
  <c r="F184" i="24" a="1"/>
  <c r="F184" i="24" s="1"/>
  <c r="E184" i="24" a="1"/>
  <c r="E184" i="24" s="1"/>
  <c r="P184" i="24" a="1"/>
  <c r="P184" i="24" s="1"/>
  <c r="K184" i="24" a="1"/>
  <c r="K184" i="24" s="1"/>
  <c r="G184" i="24" a="1"/>
  <c r="G184" i="24" s="1"/>
  <c r="M184" i="24" a="1"/>
  <c r="M184" i="24" s="1"/>
  <c r="L184" i="24" a="1"/>
  <c r="L184" i="24" s="1"/>
  <c r="N184" i="24" a="1"/>
  <c r="N184" i="24" s="1"/>
  <c r="I184" i="24" a="1"/>
  <c r="I184" i="24" s="1"/>
  <c r="D184" i="24" a="1"/>
  <c r="D184" i="24" s="1"/>
  <c r="C185" i="24"/>
  <c r="J185" i="24" l="1" a="1"/>
  <c r="J185" i="24" s="1"/>
  <c r="Q185" i="24" a="1"/>
  <c r="Q185" i="24" s="1"/>
  <c r="O185" i="24" a="1"/>
  <c r="O185" i="24" s="1"/>
  <c r="F185" i="24" a="1"/>
  <c r="F185" i="24" s="1"/>
  <c r="H185" i="24" a="1"/>
  <c r="H185" i="24" s="1"/>
  <c r="K185" i="24" a="1"/>
  <c r="K185" i="24" s="1"/>
  <c r="E185" i="24" a="1"/>
  <c r="E185" i="24" s="1"/>
  <c r="P185" i="24" a="1"/>
  <c r="P185" i="24" s="1"/>
  <c r="M185" i="24" a="1"/>
  <c r="M185" i="24" s="1"/>
  <c r="G185" i="24" a="1"/>
  <c r="G185" i="24" s="1"/>
  <c r="L185" i="24" a="1"/>
  <c r="L185" i="24" s="1"/>
  <c r="N185" i="24" a="1"/>
  <c r="N185" i="24" s="1"/>
  <c r="I185" i="24" a="1"/>
  <c r="I185" i="24" s="1"/>
  <c r="D185" i="24" a="1"/>
  <c r="D185" i="24" s="1"/>
  <c r="C186" i="24"/>
  <c r="J186" i="24" l="1" a="1"/>
  <c r="J186" i="24" s="1"/>
  <c r="Q186" i="24" a="1"/>
  <c r="Q186" i="24" s="1"/>
  <c r="O186" i="24" a="1"/>
  <c r="O186" i="24" s="1"/>
  <c r="H186" i="24" a="1"/>
  <c r="H186" i="24" s="1"/>
  <c r="E186" i="24" a="1"/>
  <c r="E186" i="24" s="1"/>
  <c r="F186" i="24" a="1"/>
  <c r="F186" i="24" s="1"/>
  <c r="F51" i="25" s="1"/>
  <c r="P186" i="24" a="1"/>
  <c r="P186" i="24" s="1"/>
  <c r="M186" i="24" a="1"/>
  <c r="M186" i="24" s="1"/>
  <c r="G186" i="24" a="1"/>
  <c r="G186" i="24" s="1"/>
  <c r="K186" i="24" a="1"/>
  <c r="K186" i="24" s="1"/>
  <c r="L186" i="24" a="1"/>
  <c r="L186" i="24" s="1"/>
  <c r="I186" i="24" a="1"/>
  <c r="I186" i="24" s="1"/>
  <c r="N186" i="24" a="1"/>
  <c r="N186" i="24" s="1"/>
  <c r="D186" i="24" a="1"/>
  <c r="D186" i="24" s="1"/>
  <c r="C187" i="24"/>
  <c r="J187" i="24" l="1" a="1"/>
  <c r="J187" i="24" s="1"/>
  <c r="Q187" i="24" a="1"/>
  <c r="Q187" i="24" s="1"/>
  <c r="H187" i="24" a="1"/>
  <c r="H187" i="24" s="1"/>
  <c r="O187" i="24" a="1"/>
  <c r="O187" i="24" s="1"/>
  <c r="E187" i="24" a="1"/>
  <c r="E187" i="24" s="1"/>
  <c r="F187" i="24" a="1"/>
  <c r="F187" i="24" s="1"/>
  <c r="P187" i="24" a="1"/>
  <c r="P187" i="24" s="1"/>
  <c r="K187" i="24" a="1"/>
  <c r="K187" i="24" s="1"/>
  <c r="M187" i="24" a="1"/>
  <c r="M187" i="24" s="1"/>
  <c r="G187" i="24" a="1"/>
  <c r="G187" i="24" s="1"/>
  <c r="L187" i="24" a="1"/>
  <c r="L187" i="24" s="1"/>
  <c r="N187" i="24" a="1"/>
  <c r="N187" i="24" s="1"/>
  <c r="I187" i="24" a="1"/>
  <c r="I187" i="24" s="1"/>
  <c r="D187" i="24" a="1"/>
  <c r="D187" i="24" s="1"/>
  <c r="C188" i="24"/>
  <c r="J188" i="24" l="1" a="1"/>
  <c r="J188" i="24" s="1"/>
  <c r="Q188" i="24" a="1"/>
  <c r="Q188" i="24" s="1"/>
  <c r="H188" i="24" a="1"/>
  <c r="H188" i="24" s="1"/>
  <c r="O188" i="24" a="1"/>
  <c r="O188" i="24" s="1"/>
  <c r="F188" i="24" a="1"/>
  <c r="F188" i="24" s="1"/>
  <c r="E188" i="24" a="1"/>
  <c r="E188" i="24" s="1"/>
  <c r="K188" i="24" a="1"/>
  <c r="K188" i="24" s="1"/>
  <c r="P188" i="24" a="1"/>
  <c r="P188" i="24" s="1"/>
  <c r="M188" i="24" a="1"/>
  <c r="M188" i="24" s="1"/>
  <c r="G188" i="24" a="1"/>
  <c r="G188" i="24" s="1"/>
  <c r="L188" i="24" a="1"/>
  <c r="L188" i="24" s="1"/>
  <c r="I188" i="24" a="1"/>
  <c r="I188" i="24" s="1"/>
  <c r="N188" i="24" a="1"/>
  <c r="N188" i="24" s="1"/>
  <c r="D188" i="24" a="1"/>
  <c r="D188" i="24" s="1"/>
  <c r="C189" i="24"/>
  <c r="J189" i="24" l="1" a="1"/>
  <c r="J189" i="24" s="1"/>
  <c r="Q189" i="24" a="1"/>
  <c r="Q189" i="24" s="1"/>
  <c r="H189" i="24" a="1"/>
  <c r="H189" i="24" s="1"/>
  <c r="O189" i="24" a="1"/>
  <c r="O189" i="24" s="1"/>
  <c r="F189" i="24" a="1"/>
  <c r="F189" i="24" s="1"/>
  <c r="E189" i="24" a="1"/>
  <c r="E189" i="24" s="1"/>
  <c r="P189" i="24" a="1"/>
  <c r="P189" i="24" s="1"/>
  <c r="G189" i="24" a="1"/>
  <c r="G189" i="24" s="1"/>
  <c r="M189" i="24" a="1"/>
  <c r="M189" i="24" s="1"/>
  <c r="K189" i="24" a="1"/>
  <c r="K189" i="24" s="1"/>
  <c r="L189" i="24" a="1"/>
  <c r="L189" i="24" s="1"/>
  <c r="N189" i="24" a="1"/>
  <c r="N189" i="24" s="1"/>
  <c r="I189" i="24" a="1"/>
  <c r="I189" i="24" s="1"/>
  <c r="D189" i="24" a="1"/>
  <c r="D189" i="24" s="1"/>
  <c r="C190" i="24"/>
  <c r="J190" i="24" l="1" a="1"/>
  <c r="J190" i="24" s="1"/>
  <c r="Q190" i="24" a="1"/>
  <c r="Q190" i="24" s="1"/>
  <c r="H190" i="24" a="1"/>
  <c r="H190" i="24" s="1"/>
  <c r="O190" i="24" a="1"/>
  <c r="O190" i="24" s="1"/>
  <c r="F190" i="24" a="1"/>
  <c r="F190" i="24" s="1"/>
  <c r="P190" i="24" a="1"/>
  <c r="P190" i="24" s="1"/>
  <c r="K190" i="24" a="1"/>
  <c r="K190" i="24" s="1"/>
  <c r="M190" i="24" a="1"/>
  <c r="M190" i="24" s="1"/>
  <c r="E190" i="24" a="1"/>
  <c r="E190" i="24" s="1"/>
  <c r="E52" i="25" s="1"/>
  <c r="G190" i="24" a="1"/>
  <c r="G190" i="24" s="1"/>
  <c r="L190" i="24" a="1"/>
  <c r="L190" i="24" s="1"/>
  <c r="I190" i="24" a="1"/>
  <c r="I190" i="24" s="1"/>
  <c r="N190" i="24" a="1"/>
  <c r="N190" i="24" s="1"/>
  <c r="M52" i="25" s="1"/>
  <c r="D190" i="24" a="1"/>
  <c r="D190" i="24" s="1"/>
  <c r="C191" i="24"/>
  <c r="J191" i="24" l="1" a="1"/>
  <c r="J191" i="24" s="1"/>
  <c r="Q191" i="24" a="1"/>
  <c r="Q191" i="24" s="1"/>
  <c r="H191" i="24" a="1"/>
  <c r="H191" i="24" s="1"/>
  <c r="O191" i="24" a="1"/>
  <c r="O191" i="24" s="1"/>
  <c r="F191" i="24" a="1"/>
  <c r="F191" i="24" s="1"/>
  <c r="E191" i="24" a="1"/>
  <c r="E191" i="24" s="1"/>
  <c r="P191" i="24" a="1"/>
  <c r="P191" i="24" s="1"/>
  <c r="K191" i="24" a="1"/>
  <c r="K191" i="24" s="1"/>
  <c r="G191" i="24" a="1"/>
  <c r="G191" i="24" s="1"/>
  <c r="M191" i="24" a="1"/>
  <c r="M191" i="24" s="1"/>
  <c r="L191" i="24" a="1"/>
  <c r="L191" i="24" s="1"/>
  <c r="I191" i="24" a="1"/>
  <c r="I191" i="24" s="1"/>
  <c r="N191" i="24" a="1"/>
  <c r="N191" i="24" s="1"/>
  <c r="D191" i="24" a="1"/>
  <c r="D191" i="24" s="1"/>
  <c r="C192" i="24"/>
  <c r="J192" i="24" l="1" a="1"/>
  <c r="J192" i="24" s="1"/>
  <c r="Q192" i="24" a="1"/>
  <c r="Q192" i="24" s="1"/>
  <c r="O192" i="24" a="1"/>
  <c r="O192" i="24" s="1"/>
  <c r="F192" i="24" a="1"/>
  <c r="F192" i="24" s="1"/>
  <c r="H192" i="24" a="1"/>
  <c r="H192" i="24" s="1"/>
  <c r="E192" i="24" a="1"/>
  <c r="E192" i="24" s="1"/>
  <c r="P192" i="24" a="1"/>
  <c r="P192" i="24" s="1"/>
  <c r="K192" i="24" a="1"/>
  <c r="K192" i="24" s="1"/>
  <c r="G192" i="24" a="1"/>
  <c r="G192" i="24" s="1"/>
  <c r="M192" i="24" a="1"/>
  <c r="M192" i="24" s="1"/>
  <c r="L192" i="24" a="1"/>
  <c r="L192" i="24" s="1"/>
  <c r="N192" i="24" a="1"/>
  <c r="N192" i="24" s="1"/>
  <c r="I192" i="24" a="1"/>
  <c r="I192" i="24" s="1"/>
  <c r="D192" i="24" a="1"/>
  <c r="D192" i="24" s="1"/>
  <c r="C193" i="24"/>
  <c r="J193" i="24" l="1" a="1"/>
  <c r="J193" i="24" s="1"/>
  <c r="Q193" i="24" a="1"/>
  <c r="Q193" i="24" s="1"/>
  <c r="H193" i="24" a="1"/>
  <c r="H193" i="24" s="1"/>
  <c r="O193" i="24" a="1"/>
  <c r="O193" i="24" s="1"/>
  <c r="F193" i="24" a="1"/>
  <c r="F193" i="24" s="1"/>
  <c r="E193" i="24" a="1"/>
  <c r="E193" i="24" s="1"/>
  <c r="P193" i="24" a="1"/>
  <c r="P193" i="24" s="1"/>
  <c r="K193" i="24" a="1"/>
  <c r="K193" i="24" s="1"/>
  <c r="M193" i="24" a="1"/>
  <c r="M193" i="24" s="1"/>
  <c r="G193" i="24" a="1"/>
  <c r="G193" i="24" s="1"/>
  <c r="L193" i="24" a="1"/>
  <c r="L193" i="24" s="1"/>
  <c r="N193" i="24" a="1"/>
  <c r="N193" i="24" s="1"/>
  <c r="I193" i="24" a="1"/>
  <c r="I193" i="24" s="1"/>
  <c r="D193" i="24" a="1"/>
  <c r="D193" i="24" s="1"/>
  <c r="C194" i="24"/>
  <c r="J194" i="24" l="1" a="1"/>
  <c r="J194" i="24" s="1"/>
  <c r="Q194" i="24" a="1"/>
  <c r="Q194" i="24" s="1"/>
  <c r="O194" i="24" a="1"/>
  <c r="O194" i="24" s="1"/>
  <c r="N53" i="25" s="1"/>
  <c r="H194" i="24" a="1"/>
  <c r="H194" i="24" s="1"/>
  <c r="F194" i="24" a="1"/>
  <c r="F194" i="24" s="1"/>
  <c r="F53" i="25" s="1"/>
  <c r="E194" i="24" a="1"/>
  <c r="E194" i="24" s="1"/>
  <c r="P194" i="24" a="1"/>
  <c r="P194" i="24" s="1"/>
  <c r="K194" i="24" a="1"/>
  <c r="K194" i="24" s="1"/>
  <c r="G194" i="24" a="1"/>
  <c r="G194" i="24" s="1"/>
  <c r="M194" i="24" a="1"/>
  <c r="M194" i="24" s="1"/>
  <c r="L53" i="25" s="1"/>
  <c r="L194" i="24" a="1"/>
  <c r="L194" i="24" s="1"/>
  <c r="N194" i="24" a="1"/>
  <c r="N194" i="24" s="1"/>
  <c r="I194" i="24" a="1"/>
  <c r="I194" i="24" s="1"/>
  <c r="D194" i="24" a="1"/>
  <c r="D194" i="24" s="1"/>
  <c r="C195" i="24"/>
  <c r="J195" i="24" l="1" a="1"/>
  <c r="J195" i="24" s="1"/>
  <c r="Q195" i="24" a="1"/>
  <c r="Q195" i="24" s="1"/>
  <c r="O195" i="24" a="1"/>
  <c r="O195" i="24" s="1"/>
  <c r="F195" i="24" a="1"/>
  <c r="F195" i="24" s="1"/>
  <c r="H195" i="24" a="1"/>
  <c r="H195" i="24" s="1"/>
  <c r="E195" i="24" a="1"/>
  <c r="E195" i="24" s="1"/>
  <c r="P195" i="24" a="1"/>
  <c r="P195" i="24" s="1"/>
  <c r="K195" i="24" a="1"/>
  <c r="K195" i="24" s="1"/>
  <c r="M195" i="24" a="1"/>
  <c r="M195" i="24" s="1"/>
  <c r="L195" i="24" a="1"/>
  <c r="L195" i="24" s="1"/>
  <c r="G195" i="24" a="1"/>
  <c r="G195" i="24" s="1"/>
  <c r="I195" i="24" a="1"/>
  <c r="I195" i="24" s="1"/>
  <c r="N195" i="24" a="1"/>
  <c r="N195" i="24" s="1"/>
  <c r="D195" i="24" a="1"/>
  <c r="D195" i="24" s="1"/>
  <c r="C196" i="24"/>
  <c r="J196" i="24" l="1" a="1"/>
  <c r="J196" i="24" s="1"/>
  <c r="Q196" i="24" a="1"/>
  <c r="Q196" i="24" s="1"/>
  <c r="H196" i="24" a="1"/>
  <c r="H196" i="24" s="1"/>
  <c r="F196" i="24" a="1"/>
  <c r="F196" i="24" s="1"/>
  <c r="O196" i="24" a="1"/>
  <c r="O196" i="24" s="1"/>
  <c r="E196" i="24" a="1"/>
  <c r="E196" i="24" s="1"/>
  <c r="P196" i="24" a="1"/>
  <c r="P196" i="24" s="1"/>
  <c r="K196" i="24" a="1"/>
  <c r="K196" i="24" s="1"/>
  <c r="M196" i="24" a="1"/>
  <c r="M196" i="24" s="1"/>
  <c r="L196" i="24" a="1"/>
  <c r="L196" i="24" s="1"/>
  <c r="G196" i="24" a="1"/>
  <c r="G196" i="24" s="1"/>
  <c r="I196" i="24" a="1"/>
  <c r="I196" i="24" s="1"/>
  <c r="N196" i="24" a="1"/>
  <c r="N196" i="24" s="1"/>
  <c r="D196" i="24" a="1"/>
  <c r="D196" i="24" s="1"/>
  <c r="C197" i="24"/>
  <c r="J197" i="24" l="1" a="1"/>
  <c r="J197" i="24" s="1"/>
  <c r="Q197" i="24" a="1"/>
  <c r="Q197" i="24" s="1"/>
  <c r="O197" i="24" a="1"/>
  <c r="O197" i="24" s="1"/>
  <c r="H197" i="24" a="1"/>
  <c r="H197" i="24" s="1"/>
  <c r="F197" i="24" a="1"/>
  <c r="F197" i="24" s="1"/>
  <c r="E197" i="24" a="1"/>
  <c r="E197" i="24" s="1"/>
  <c r="K197" i="24" a="1"/>
  <c r="K197" i="24" s="1"/>
  <c r="P197" i="24" a="1"/>
  <c r="P197" i="24" s="1"/>
  <c r="M197" i="24" a="1"/>
  <c r="M197" i="24" s="1"/>
  <c r="G197" i="24" a="1"/>
  <c r="G197" i="24" s="1"/>
  <c r="L197" i="24" a="1"/>
  <c r="L197" i="24" s="1"/>
  <c r="N197" i="24" a="1"/>
  <c r="N197" i="24" s="1"/>
  <c r="I197" i="24" a="1"/>
  <c r="I197" i="24" s="1"/>
  <c r="D197" i="24" a="1"/>
  <c r="D197" i="24" s="1"/>
  <c r="C198" i="24"/>
  <c r="J198" i="24" l="1" a="1"/>
  <c r="J198" i="24" s="1"/>
  <c r="Q198" i="24" a="1"/>
  <c r="Q198" i="24" s="1"/>
  <c r="H198" i="24" a="1"/>
  <c r="H198" i="24" s="1"/>
  <c r="H54" i="25" s="1"/>
  <c r="F198" i="24" a="1"/>
  <c r="F198" i="24" s="1"/>
  <c r="O198" i="24" a="1"/>
  <c r="O198" i="24" s="1"/>
  <c r="N54" i="25" s="1"/>
  <c r="E198" i="24" a="1"/>
  <c r="E198" i="24" s="1"/>
  <c r="K198" i="24" a="1"/>
  <c r="K198" i="24" s="1"/>
  <c r="G198" i="24" a="1"/>
  <c r="G198" i="24" s="1"/>
  <c r="P198" i="24" a="1"/>
  <c r="P198" i="24" s="1"/>
  <c r="L198" i="24" a="1"/>
  <c r="L198" i="24" s="1"/>
  <c r="M198" i="24" a="1"/>
  <c r="M198" i="24" s="1"/>
  <c r="I198" i="24" a="1"/>
  <c r="I198" i="24" s="1"/>
  <c r="I54" i="25" s="1"/>
  <c r="N198" i="24" a="1"/>
  <c r="N198" i="24" s="1"/>
  <c r="D198" i="24" a="1"/>
  <c r="D198" i="24" s="1"/>
  <c r="D54" i="25" s="1"/>
  <c r="C199" i="24"/>
  <c r="J199" i="24" l="1" a="1"/>
  <c r="J199" i="24" s="1"/>
  <c r="Q199" i="24" a="1"/>
  <c r="Q199" i="24" s="1"/>
  <c r="H199" i="24" a="1"/>
  <c r="H199" i="24" s="1"/>
  <c r="O199" i="24" a="1"/>
  <c r="O199" i="24" s="1"/>
  <c r="F199" i="24" a="1"/>
  <c r="F199" i="24" s="1"/>
  <c r="E199" i="24" a="1"/>
  <c r="E199" i="24" s="1"/>
  <c r="P199" i="24" a="1"/>
  <c r="P199" i="24" s="1"/>
  <c r="K199" i="24" a="1"/>
  <c r="K199" i="24" s="1"/>
  <c r="G199" i="24" a="1"/>
  <c r="G199" i="24" s="1"/>
  <c r="M199" i="24" a="1"/>
  <c r="M199" i="24" s="1"/>
  <c r="L199" i="24" a="1"/>
  <c r="L199" i="24" s="1"/>
  <c r="N199" i="24" a="1"/>
  <c r="N199" i="24" s="1"/>
  <c r="I199" i="24" a="1"/>
  <c r="I199" i="24" s="1"/>
  <c r="D199" i="24" a="1"/>
  <c r="D199" i="24" s="1"/>
  <c r="C200" i="24"/>
  <c r="J200" i="24" l="1" a="1"/>
  <c r="J200" i="24" s="1"/>
  <c r="Q200" i="24" a="1"/>
  <c r="Q200" i="24" s="1"/>
  <c r="H200" i="24" a="1"/>
  <c r="H200" i="24" s="1"/>
  <c r="O200" i="24" a="1"/>
  <c r="O200" i="24" s="1"/>
  <c r="F200" i="24" a="1"/>
  <c r="F200" i="24" s="1"/>
  <c r="E200" i="24" a="1"/>
  <c r="E200" i="24" s="1"/>
  <c r="K200" i="24" a="1"/>
  <c r="K200" i="24" s="1"/>
  <c r="P200" i="24" a="1"/>
  <c r="P200" i="24" s="1"/>
  <c r="G200" i="24" a="1"/>
  <c r="G200" i="24" s="1"/>
  <c r="M200" i="24" a="1"/>
  <c r="M200" i="24" s="1"/>
  <c r="L200" i="24" a="1"/>
  <c r="L200" i="24" s="1"/>
  <c r="N200" i="24" a="1"/>
  <c r="N200" i="24" s="1"/>
  <c r="I200" i="24" a="1"/>
  <c r="I200" i="24" s="1"/>
  <c r="D200" i="24" a="1"/>
  <c r="D200" i="24" s="1"/>
  <c r="C201" i="24"/>
  <c r="J201" i="24" l="1" a="1"/>
  <c r="J201" i="24" s="1"/>
  <c r="Q201" i="24" a="1"/>
  <c r="Q201" i="24" s="1"/>
  <c r="H201" i="24" a="1"/>
  <c r="H201" i="24" s="1"/>
  <c r="O201" i="24" a="1"/>
  <c r="O201" i="24" s="1"/>
  <c r="F201" i="24" a="1"/>
  <c r="F201" i="24" s="1"/>
  <c r="P201" i="24" a="1"/>
  <c r="P201" i="24" s="1"/>
  <c r="E201" i="24" a="1"/>
  <c r="E201" i="24" s="1"/>
  <c r="G201" i="24" a="1"/>
  <c r="G201" i="24" s="1"/>
  <c r="K201" i="24" a="1"/>
  <c r="K201" i="24" s="1"/>
  <c r="M201" i="24" a="1"/>
  <c r="M201" i="24" s="1"/>
  <c r="L201" i="24" a="1"/>
  <c r="L201" i="24" s="1"/>
  <c r="I201" i="24" a="1"/>
  <c r="I201" i="24" s="1"/>
  <c r="N201" i="24" a="1"/>
  <c r="N201" i="24" s="1"/>
  <c r="D201" i="24" a="1"/>
  <c r="D201" i="24" s="1"/>
  <c r="C202" i="24"/>
  <c r="J202" i="24" l="1" a="1"/>
  <c r="J202" i="24" s="1"/>
  <c r="Q202" i="24" a="1"/>
  <c r="Q202" i="24" s="1"/>
  <c r="O202" i="24" a="1"/>
  <c r="O202" i="24" s="1"/>
  <c r="N55" i="25" s="1"/>
  <c r="H202" i="24" a="1"/>
  <c r="H202" i="24" s="1"/>
  <c r="F202" i="24" a="1"/>
  <c r="F202" i="24" s="1"/>
  <c r="K202" i="24" a="1"/>
  <c r="K202" i="24" s="1"/>
  <c r="E202" i="24" a="1"/>
  <c r="E202" i="24" s="1"/>
  <c r="E55" i="25" s="1"/>
  <c r="P202" i="24" a="1"/>
  <c r="P202" i="24" s="1"/>
  <c r="G202" i="24" a="1"/>
  <c r="G202" i="24" s="1"/>
  <c r="M202" i="24" a="1"/>
  <c r="M202" i="24" s="1"/>
  <c r="L202" i="24" a="1"/>
  <c r="L202" i="24" s="1"/>
  <c r="N202" i="24" a="1"/>
  <c r="N202" i="24" s="1"/>
  <c r="M55" i="25" s="1"/>
  <c r="I202" i="24" a="1"/>
  <c r="I202" i="24" s="1"/>
  <c r="I55" i="25" s="1"/>
  <c r="D202" i="24" a="1"/>
  <c r="D202" i="24" s="1"/>
  <c r="C203" i="24"/>
  <c r="J203" i="24" l="1" a="1"/>
  <c r="J203" i="24" s="1"/>
  <c r="Q203" i="24" a="1"/>
  <c r="Q203" i="24" s="1"/>
  <c r="H203" i="24" a="1"/>
  <c r="H203" i="24" s="1"/>
  <c r="O203" i="24" a="1"/>
  <c r="O203" i="24" s="1"/>
  <c r="E203" i="24" a="1"/>
  <c r="E203" i="24" s="1"/>
  <c r="F203" i="24" a="1"/>
  <c r="F203" i="24" s="1"/>
  <c r="P203" i="24" a="1"/>
  <c r="P203" i="24" s="1"/>
  <c r="K203" i="24" a="1"/>
  <c r="K203" i="24" s="1"/>
  <c r="G203" i="24" a="1"/>
  <c r="G203" i="24" s="1"/>
  <c r="M203" i="24" a="1"/>
  <c r="M203" i="24" s="1"/>
  <c r="L203" i="24" a="1"/>
  <c r="L203" i="24" s="1"/>
  <c r="I203" i="24" a="1"/>
  <c r="I203" i="24" s="1"/>
  <c r="N203" i="24" a="1"/>
  <c r="N203" i="24" s="1"/>
  <c r="D203" i="24" a="1"/>
  <c r="D203" i="24" s="1"/>
  <c r="C204" i="24"/>
  <c r="J204" i="24" l="1" a="1"/>
  <c r="J204" i="24" s="1"/>
  <c r="Q204" i="24" a="1"/>
  <c r="Q204" i="24" s="1"/>
  <c r="O204" i="24" a="1"/>
  <c r="O204" i="24" s="1"/>
  <c r="F204" i="24" a="1"/>
  <c r="F204" i="24" s="1"/>
  <c r="H204" i="24" a="1"/>
  <c r="H204" i="24" s="1"/>
  <c r="E204" i="24" a="1"/>
  <c r="E204" i="24" s="1"/>
  <c r="P204" i="24" a="1"/>
  <c r="P204" i="24" s="1"/>
  <c r="G204" i="24" a="1"/>
  <c r="G204" i="24" s="1"/>
  <c r="L204" i="24" a="1"/>
  <c r="L204" i="24" s="1"/>
  <c r="K204" i="24" a="1"/>
  <c r="K204" i="24" s="1"/>
  <c r="M204" i="24" a="1"/>
  <c r="M204" i="24" s="1"/>
  <c r="N204" i="24" a="1"/>
  <c r="N204" i="24" s="1"/>
  <c r="I204" i="24" a="1"/>
  <c r="I204" i="24" s="1"/>
  <c r="D204" i="24" a="1"/>
  <c r="D204" i="24" s="1"/>
  <c r="C205" i="24"/>
  <c r="J205" i="24" l="1" a="1"/>
  <c r="J205" i="24" s="1"/>
  <c r="Q205" i="24" a="1"/>
  <c r="Q205" i="24" s="1"/>
  <c r="O205" i="24" a="1"/>
  <c r="O205" i="24" s="1"/>
  <c r="H205" i="24" a="1"/>
  <c r="H205" i="24" s="1"/>
  <c r="E205" i="24" a="1"/>
  <c r="E205" i="24" s="1"/>
  <c r="P205" i="24" a="1"/>
  <c r="P205" i="24" s="1"/>
  <c r="K205" i="24" a="1"/>
  <c r="K205" i="24" s="1"/>
  <c r="M205" i="24" a="1"/>
  <c r="M205" i="24" s="1"/>
  <c r="F205" i="24" a="1"/>
  <c r="F205" i="24" s="1"/>
  <c r="G205" i="24" a="1"/>
  <c r="G205" i="24" s="1"/>
  <c r="L205" i="24" a="1"/>
  <c r="L205" i="24" s="1"/>
  <c r="N205" i="24" a="1"/>
  <c r="N205" i="24" s="1"/>
  <c r="I205" i="24" a="1"/>
  <c r="I205" i="24" s="1"/>
  <c r="D205" i="24" a="1"/>
  <c r="D205" i="24" s="1"/>
  <c r="C206" i="24"/>
  <c r="J206" i="24" l="1" a="1"/>
  <c r="J206" i="24" s="1"/>
  <c r="Q206" i="24" a="1"/>
  <c r="Q206" i="24" s="1"/>
  <c r="O206" i="24" a="1"/>
  <c r="O206" i="24" s="1"/>
  <c r="H206" i="24" a="1"/>
  <c r="H206" i="24" s="1"/>
  <c r="H56" i="25" s="1"/>
  <c r="F206" i="24" a="1"/>
  <c r="F206" i="24" s="1"/>
  <c r="E206" i="24" a="1"/>
  <c r="E206" i="24" s="1"/>
  <c r="K206" i="24" a="1"/>
  <c r="K206" i="24" s="1"/>
  <c r="P206" i="24" a="1"/>
  <c r="P206" i="24" s="1"/>
  <c r="O56" i="25" s="1"/>
  <c r="G206" i="24" a="1"/>
  <c r="G206" i="24" s="1"/>
  <c r="L206" i="24" a="1"/>
  <c r="L206" i="24" s="1"/>
  <c r="M206" i="24" a="1"/>
  <c r="M206" i="24" s="1"/>
  <c r="N206" i="24" a="1"/>
  <c r="N206" i="24" s="1"/>
  <c r="I206" i="24" a="1"/>
  <c r="I206" i="24" s="1"/>
  <c r="I56" i="25" s="1"/>
  <c r="D206" i="24" a="1"/>
  <c r="D206" i="24" s="1"/>
  <c r="C207" i="24"/>
  <c r="J207" i="24" l="1" a="1"/>
  <c r="J207" i="24" s="1"/>
  <c r="Q207" i="24" a="1"/>
  <c r="Q207" i="24" s="1"/>
  <c r="H207" i="24" a="1"/>
  <c r="H207" i="24" s="1"/>
  <c r="O207" i="24" a="1"/>
  <c r="O207" i="24" s="1"/>
  <c r="E207" i="24" a="1"/>
  <c r="E207" i="24" s="1"/>
  <c r="F207" i="24" a="1"/>
  <c r="F207" i="24" s="1"/>
  <c r="K207" i="24" a="1"/>
  <c r="K207" i="24" s="1"/>
  <c r="G207" i="24" a="1"/>
  <c r="G207" i="24" s="1"/>
  <c r="L207" i="24" a="1"/>
  <c r="L207" i="24" s="1"/>
  <c r="P207" i="24" a="1"/>
  <c r="P207" i="24" s="1"/>
  <c r="M207" i="24" a="1"/>
  <c r="M207" i="24" s="1"/>
  <c r="N207" i="24" a="1"/>
  <c r="N207" i="24" s="1"/>
  <c r="I207" i="24" a="1"/>
  <c r="I207" i="24" s="1"/>
  <c r="D207" i="24" a="1"/>
  <c r="D207" i="24" s="1"/>
  <c r="C208" i="24"/>
  <c r="J208" i="24" l="1" a="1"/>
  <c r="J208" i="24" s="1"/>
  <c r="Q208" i="24" a="1"/>
  <c r="Q208" i="24" s="1"/>
  <c r="CG3" i="3"/>
  <c r="CE3" i="3"/>
  <c r="CA3" i="3"/>
  <c r="BX3" i="3"/>
  <c r="CM3" i="3"/>
  <c r="CK3" i="3"/>
  <c r="BW3" i="3"/>
  <c r="CJ3" i="3"/>
  <c r="CD3" i="3"/>
  <c r="H208" i="24" a="1"/>
  <c r="H208" i="24" s="1"/>
  <c r="O208" i="24" a="1"/>
  <c r="O208" i="24" s="1"/>
  <c r="F208" i="24" a="1"/>
  <c r="F208" i="24" s="1"/>
  <c r="CJ4" i="3" s="1"/>
  <c r="E208" i="24" a="1"/>
  <c r="E208" i="24" s="1"/>
  <c r="CD4" i="3" s="1"/>
  <c r="P208" i="24" a="1"/>
  <c r="P208" i="24" s="1"/>
  <c r="K208" i="24" a="1"/>
  <c r="K208" i="24" s="1"/>
  <c r="M208" i="24" a="1"/>
  <c r="M208" i="24" s="1"/>
  <c r="G208" i="24" a="1"/>
  <c r="G208" i="24" s="1"/>
  <c r="L208" i="24" a="1"/>
  <c r="L208" i="24" s="1"/>
  <c r="I208" i="24" a="1"/>
  <c r="I208" i="24" s="1"/>
  <c r="N208" i="24" a="1"/>
  <c r="N208" i="24" s="1"/>
  <c r="D208" i="24" a="1"/>
  <c r="D208" i="24" s="1"/>
  <c r="BW4" i="3" s="1"/>
  <c r="C209" i="24"/>
  <c r="J209" i="24" l="1" a="1"/>
  <c r="J209" i="24" s="1"/>
  <c r="Q209" i="24" a="1"/>
  <c r="Q209" i="24" s="1"/>
  <c r="CG4" i="3"/>
  <c r="CE4" i="3"/>
  <c r="CK4" i="3"/>
  <c r="CM4" i="3"/>
  <c r="BX4" i="3"/>
  <c r="CA4" i="3"/>
  <c r="H209" i="24" a="1"/>
  <c r="H209" i="24" s="1"/>
  <c r="F209" i="24" a="1"/>
  <c r="F209" i="24" s="1"/>
  <c r="CJ5" i="3" s="1"/>
  <c r="O209" i="24" a="1"/>
  <c r="O209" i="24" s="1"/>
  <c r="E209" i="24" a="1"/>
  <c r="E209" i="24" s="1"/>
  <c r="CD5" i="3" s="1"/>
  <c r="P209" i="24" a="1"/>
  <c r="P209" i="24" s="1"/>
  <c r="K209" i="24" a="1"/>
  <c r="K209" i="24" s="1"/>
  <c r="M209" i="24" a="1"/>
  <c r="M209" i="24" s="1"/>
  <c r="G209" i="24" a="1"/>
  <c r="G209" i="24" s="1"/>
  <c r="L209" i="24" a="1"/>
  <c r="L209" i="24" s="1"/>
  <c r="I209" i="24" a="1"/>
  <c r="I209" i="24" s="1"/>
  <c r="N209" i="24" a="1"/>
  <c r="N209" i="24" s="1"/>
  <c r="D209" i="24" a="1"/>
  <c r="D209" i="24" s="1"/>
  <c r="BW5" i="3" s="1"/>
  <c r="C210" i="24"/>
  <c r="J210" i="24" l="1" a="1"/>
  <c r="J210" i="24" s="1"/>
  <c r="Q210" i="24" a="1"/>
  <c r="Q210" i="24" s="1"/>
  <c r="CM5" i="3"/>
  <c r="CK5" i="3"/>
  <c r="CA5" i="3"/>
  <c r="BX5" i="3"/>
  <c r="CG5" i="3"/>
  <c r="CE5" i="3"/>
  <c r="O210" i="24" a="1"/>
  <c r="O210" i="24" s="1"/>
  <c r="N57" i="25" s="1"/>
  <c r="H210" i="24" a="1"/>
  <c r="H210" i="24" s="1"/>
  <c r="F210" i="24" a="1"/>
  <c r="F210" i="24" s="1"/>
  <c r="E210" i="24" a="1"/>
  <c r="E210" i="24" s="1"/>
  <c r="CD6" i="3" s="1"/>
  <c r="P210" i="24" a="1"/>
  <c r="P210" i="24" s="1"/>
  <c r="K210" i="24" a="1"/>
  <c r="K210" i="24" s="1"/>
  <c r="J57" i="25" s="1"/>
  <c r="L210" i="24" a="1"/>
  <c r="L210" i="24" s="1"/>
  <c r="M210" i="24" a="1"/>
  <c r="M210" i="24" s="1"/>
  <c r="G210" i="24" a="1"/>
  <c r="G210" i="24" s="1"/>
  <c r="N210" i="24" a="1"/>
  <c r="N210" i="24" s="1"/>
  <c r="I210" i="24" a="1"/>
  <c r="I210" i="24" s="1"/>
  <c r="I57" i="25" s="1"/>
  <c r="D210" i="24" a="1"/>
  <c r="D210" i="24" s="1"/>
  <c r="BW6" i="3" s="1"/>
  <c r="C211" i="24"/>
  <c r="J211" i="24" l="1" a="1"/>
  <c r="J211" i="24" s="1"/>
  <c r="Q211" i="24" a="1"/>
  <c r="Q211" i="24" s="1"/>
  <c r="CM6" i="3"/>
  <c r="CK6" i="3"/>
  <c r="L57" i="25"/>
  <c r="D57" i="25"/>
  <c r="CG6" i="3"/>
  <c r="CE6" i="3"/>
  <c r="CA6" i="3"/>
  <c r="BX6" i="3"/>
  <c r="CJ6" i="3"/>
  <c r="F57" i="25"/>
  <c r="E57" i="25"/>
  <c r="K57" i="25"/>
  <c r="H211" i="24" a="1"/>
  <c r="H211" i="24" s="1"/>
  <c r="O211" i="24" a="1"/>
  <c r="O211" i="24" s="1"/>
  <c r="F211" i="24" a="1"/>
  <c r="F211" i="24" s="1"/>
  <c r="E211" i="24" a="1"/>
  <c r="E211" i="24" s="1"/>
  <c r="P211" i="24" a="1"/>
  <c r="P211" i="24" s="1"/>
  <c r="K211" i="24" a="1"/>
  <c r="K211" i="24" s="1"/>
  <c r="M211" i="24" a="1"/>
  <c r="M211" i="24" s="1"/>
  <c r="L211" i="24" a="1"/>
  <c r="L211" i="24" s="1"/>
  <c r="G211" i="24" a="1"/>
  <c r="G211" i="24" s="1"/>
  <c r="I211" i="24" a="1"/>
  <c r="I211" i="24" s="1"/>
  <c r="N211" i="24" a="1"/>
  <c r="N211" i="24" s="1"/>
  <c r="D211" i="24" a="1"/>
  <c r="D211" i="24" s="1"/>
  <c r="C212" i="24"/>
  <c r="J212" i="24" l="1" a="1"/>
  <c r="J212" i="24" s="1"/>
  <c r="Q212" i="24" a="1"/>
  <c r="Q212" i="24" s="1"/>
  <c r="CD7" i="3"/>
  <c r="CJ7" i="3"/>
  <c r="CG7" i="3"/>
  <c r="CE7" i="3"/>
  <c r="CA7" i="3"/>
  <c r="BX7" i="3"/>
  <c r="BW7" i="3"/>
  <c r="CM7" i="3"/>
  <c r="CK7" i="3"/>
  <c r="H212" i="24" a="1"/>
  <c r="H212" i="24" s="1"/>
  <c r="O212" i="24" a="1"/>
  <c r="O212" i="24" s="1"/>
  <c r="F212" i="24" a="1"/>
  <c r="F212" i="24" s="1"/>
  <c r="CJ8" i="3" s="1"/>
  <c r="E212" i="24" a="1"/>
  <c r="E212" i="24" s="1"/>
  <c r="CD8" i="3" s="1"/>
  <c r="K212" i="24" a="1"/>
  <c r="K212" i="24" s="1"/>
  <c r="P212" i="24" a="1"/>
  <c r="P212" i="24" s="1"/>
  <c r="G212" i="24" a="1"/>
  <c r="G212" i="24" s="1"/>
  <c r="L212" i="24" a="1"/>
  <c r="L212" i="24" s="1"/>
  <c r="M212" i="24" a="1"/>
  <c r="M212" i="24" s="1"/>
  <c r="I212" i="24" a="1"/>
  <c r="I212" i="24" s="1"/>
  <c r="N212" i="24" a="1"/>
  <c r="N212" i="24" s="1"/>
  <c r="D212" i="24" a="1"/>
  <c r="D212" i="24" s="1"/>
  <c r="BW8" i="3" s="1"/>
  <c r="C213" i="24"/>
  <c r="J213" i="24" l="1" a="1"/>
  <c r="J213" i="24" s="1"/>
  <c r="Q213" i="24" a="1"/>
  <c r="Q213" i="24" s="1"/>
  <c r="CM8" i="3"/>
  <c r="CK8" i="3"/>
  <c r="CG8" i="3"/>
  <c r="CE8" i="3"/>
  <c r="CA8" i="3"/>
  <c r="BX8" i="3"/>
  <c r="O213" i="24" a="1"/>
  <c r="O213" i="24" s="1"/>
  <c r="H213" i="24" a="1"/>
  <c r="H213" i="24" s="1"/>
  <c r="F213" i="24" a="1"/>
  <c r="F213" i="24" s="1"/>
  <c r="CJ9" i="3" s="1"/>
  <c r="E213" i="24" a="1"/>
  <c r="E213" i="24" s="1"/>
  <c r="CD9" i="3" s="1"/>
  <c r="P213" i="24" a="1"/>
  <c r="P213" i="24" s="1"/>
  <c r="K213" i="24" a="1"/>
  <c r="K213" i="24" s="1"/>
  <c r="G213" i="24" a="1"/>
  <c r="G213" i="24" s="1"/>
  <c r="L213" i="24" a="1"/>
  <c r="L213" i="24" s="1"/>
  <c r="M213" i="24" a="1"/>
  <c r="M213" i="24" s="1"/>
  <c r="N213" i="24" a="1"/>
  <c r="N213" i="24" s="1"/>
  <c r="I213" i="24" a="1"/>
  <c r="I213" i="24" s="1"/>
  <c r="D213" i="24" a="1"/>
  <c r="D213" i="24" s="1"/>
  <c r="BW9" i="3" s="1"/>
  <c r="C214" i="24"/>
  <c r="J214" i="24" l="1" a="1"/>
  <c r="J214" i="24" s="1"/>
  <c r="Q214" i="24" a="1"/>
  <c r="Q214" i="24" s="1"/>
  <c r="CG9" i="3"/>
  <c r="CE9" i="3"/>
  <c r="BX9" i="3"/>
  <c r="CA9" i="3"/>
  <c r="CK9" i="3"/>
  <c r="CM9" i="3"/>
  <c r="H214" i="24" a="1"/>
  <c r="H214" i="24" s="1"/>
  <c r="H58" i="25" s="1"/>
  <c r="F214" i="24" a="1"/>
  <c r="F214" i="24" s="1"/>
  <c r="O214" i="24" a="1"/>
  <c r="O214" i="24" s="1"/>
  <c r="E214" i="24" a="1"/>
  <c r="E214" i="24" s="1"/>
  <c r="CD10" i="3" s="1"/>
  <c r="P214" i="24" a="1"/>
  <c r="P214" i="24" s="1"/>
  <c r="K214" i="24" a="1"/>
  <c r="K214" i="24" s="1"/>
  <c r="M214" i="24" a="1"/>
  <c r="M214" i="24" s="1"/>
  <c r="L58" i="25" s="1"/>
  <c r="L214" i="24" a="1"/>
  <c r="L214" i="24" s="1"/>
  <c r="K58" i="25" s="1"/>
  <c r="G214" i="24" a="1"/>
  <c r="G214" i="24" s="1"/>
  <c r="N214" i="24" a="1"/>
  <c r="N214" i="24" s="1"/>
  <c r="I214" i="24" a="1"/>
  <c r="I214" i="24" s="1"/>
  <c r="I58" i="25" s="1"/>
  <c r="D214" i="24" a="1"/>
  <c r="D214" i="24" s="1"/>
  <c r="C215" i="24"/>
  <c r="J215" i="24" l="1" a="1"/>
  <c r="J215" i="24" s="1"/>
  <c r="Q215" i="24" a="1"/>
  <c r="Q215" i="24" s="1"/>
  <c r="CG10" i="3"/>
  <c r="CE10" i="3"/>
  <c r="BX10" i="3"/>
  <c r="CA10" i="3"/>
  <c r="CK10" i="3"/>
  <c r="CM10" i="3"/>
  <c r="E58" i="25"/>
  <c r="BW10" i="3"/>
  <c r="D58" i="25"/>
  <c r="CJ10" i="3"/>
  <c r="F58" i="25"/>
  <c r="J58" i="25"/>
  <c r="H215" i="24" a="1"/>
  <c r="H215" i="24" s="1"/>
  <c r="O215" i="24" a="1"/>
  <c r="O215" i="24" s="1"/>
  <c r="F215" i="24" a="1"/>
  <c r="F215" i="24" s="1"/>
  <c r="E215" i="24" a="1"/>
  <c r="E215" i="24" s="1"/>
  <c r="P215" i="24" a="1"/>
  <c r="P215" i="24" s="1"/>
  <c r="K215" i="24" a="1"/>
  <c r="K215" i="24" s="1"/>
  <c r="G215" i="24" a="1"/>
  <c r="G215" i="24" s="1"/>
  <c r="M215" i="24" a="1"/>
  <c r="M215" i="24" s="1"/>
  <c r="L215" i="24" a="1"/>
  <c r="L215" i="24" s="1"/>
  <c r="N215" i="24" a="1"/>
  <c r="N215" i="24" s="1"/>
  <c r="I215" i="24" a="1"/>
  <c r="I215" i="24" s="1"/>
  <c r="D215" i="24" a="1"/>
  <c r="D215" i="24" s="1"/>
  <c r="C216" i="24"/>
  <c r="J216" i="24" l="1" a="1"/>
  <c r="J216" i="24" s="1"/>
  <c r="Q216" i="24" a="1"/>
  <c r="Q216" i="24" s="1"/>
  <c r="CJ11" i="3"/>
  <c r="CD11" i="3"/>
  <c r="CG11" i="3"/>
  <c r="CE11" i="3"/>
  <c r="CK11" i="3"/>
  <c r="CM11" i="3"/>
  <c r="BW11" i="3"/>
  <c r="BX11" i="3"/>
  <c r="CA11" i="3"/>
  <c r="H216" i="24" a="1"/>
  <c r="H216" i="24" s="1"/>
  <c r="O216" i="24" a="1"/>
  <c r="O216" i="24" s="1"/>
  <c r="F216" i="24" a="1"/>
  <c r="F216" i="24" s="1"/>
  <c r="CJ12" i="3" s="1"/>
  <c r="E216" i="24" a="1"/>
  <c r="E216" i="24" s="1"/>
  <c r="CD12" i="3" s="1"/>
  <c r="P216" i="24" a="1"/>
  <c r="P216" i="24" s="1"/>
  <c r="K216" i="24" a="1"/>
  <c r="K216" i="24" s="1"/>
  <c r="G216" i="24" a="1"/>
  <c r="G216" i="24" s="1"/>
  <c r="M216" i="24" a="1"/>
  <c r="M216" i="24" s="1"/>
  <c r="L216" i="24" a="1"/>
  <c r="L216" i="24" s="1"/>
  <c r="N216" i="24" a="1"/>
  <c r="N216" i="24" s="1"/>
  <c r="I216" i="24" a="1"/>
  <c r="I216" i="24" s="1"/>
  <c r="D216" i="24" a="1"/>
  <c r="D216" i="24" s="1"/>
  <c r="BW12" i="3" s="1"/>
  <c r="C217" i="24"/>
  <c r="J217" i="24" l="1" a="1"/>
  <c r="J217" i="24" s="1"/>
  <c r="Q217" i="24" a="1"/>
  <c r="Q217" i="24" s="1"/>
  <c r="CK12" i="3"/>
  <c r="CM12" i="3"/>
  <c r="CG12" i="3"/>
  <c r="CE12" i="3"/>
  <c r="BX12" i="3"/>
  <c r="CA12" i="3"/>
  <c r="O217" i="24" a="1"/>
  <c r="O217" i="24" s="1"/>
  <c r="F217" i="24" a="1"/>
  <c r="F217" i="24" s="1"/>
  <c r="CJ13" i="3" s="1"/>
  <c r="E217" i="24" a="1"/>
  <c r="E217" i="24" s="1"/>
  <c r="CD13" i="3" s="1"/>
  <c r="H217" i="24" a="1"/>
  <c r="H217" i="24" s="1"/>
  <c r="P217" i="24" a="1"/>
  <c r="P217" i="24" s="1"/>
  <c r="K217" i="24" a="1"/>
  <c r="K217" i="24" s="1"/>
  <c r="G217" i="24" a="1"/>
  <c r="G217" i="24" s="1"/>
  <c r="L217" i="24" a="1"/>
  <c r="L217" i="24" s="1"/>
  <c r="M217" i="24" a="1"/>
  <c r="M217" i="24" s="1"/>
  <c r="N217" i="24" a="1"/>
  <c r="N217" i="24" s="1"/>
  <c r="I217" i="24" a="1"/>
  <c r="I217" i="24" s="1"/>
  <c r="D217" i="24" a="1"/>
  <c r="D217" i="24" s="1"/>
  <c r="BW13" i="3" s="1"/>
  <c r="C218" i="24"/>
  <c r="J218" i="24" l="1" a="1"/>
  <c r="J218" i="24" s="1"/>
  <c r="Q218" i="24" a="1"/>
  <c r="Q218" i="24" s="1"/>
  <c r="CA13" i="3"/>
  <c r="BX13" i="3"/>
  <c r="CG13" i="3"/>
  <c r="CE13" i="3"/>
  <c r="CM13" i="3"/>
  <c r="CK13" i="3"/>
  <c r="H218" i="24" a="1"/>
  <c r="H218" i="24" s="1"/>
  <c r="O218" i="24" a="1"/>
  <c r="O218" i="24" s="1"/>
  <c r="F218" i="24" a="1"/>
  <c r="F218" i="24" s="1"/>
  <c r="E218" i="24" a="1"/>
  <c r="E218" i="24" s="1"/>
  <c r="P218" i="24" a="1"/>
  <c r="P218" i="24" s="1"/>
  <c r="O59" i="25" s="1"/>
  <c r="K218" i="24" a="1"/>
  <c r="K218" i="24" s="1"/>
  <c r="J59" i="25" s="1"/>
  <c r="G218" i="24" a="1"/>
  <c r="G218" i="24" s="1"/>
  <c r="G59" i="25" s="1"/>
  <c r="M218" i="24" a="1"/>
  <c r="M218" i="24" s="1"/>
  <c r="L218" i="24" a="1"/>
  <c r="L218" i="24" s="1"/>
  <c r="N218" i="24" a="1"/>
  <c r="N218" i="24" s="1"/>
  <c r="I218" i="24" a="1"/>
  <c r="I218" i="24" s="1"/>
  <c r="I59" i="25" s="1"/>
  <c r="D218" i="24" a="1"/>
  <c r="D218" i="24" s="1"/>
  <c r="BW14" i="3" s="1"/>
  <c r="C219" i="24"/>
  <c r="J219" i="24" l="1" a="1"/>
  <c r="J219" i="24" s="1"/>
  <c r="Q219" i="24" a="1"/>
  <c r="Q219" i="24" s="1"/>
  <c r="CG14" i="3"/>
  <c r="CE14" i="3"/>
  <c r="CM14" i="3"/>
  <c r="CK14" i="3"/>
  <c r="L59" i="25"/>
  <c r="CA14" i="3"/>
  <c r="BX14" i="3"/>
  <c r="D59" i="25"/>
  <c r="CD14" i="3"/>
  <c r="E59" i="25"/>
  <c r="K59" i="25"/>
  <c r="CJ14" i="3"/>
  <c r="F59" i="25"/>
  <c r="O219" i="24" a="1"/>
  <c r="O219" i="24" s="1"/>
  <c r="H219" i="24" a="1"/>
  <c r="H219" i="24" s="1"/>
  <c r="F219" i="24" a="1"/>
  <c r="F219" i="24" s="1"/>
  <c r="E219" i="24" a="1"/>
  <c r="E219" i="24" s="1"/>
  <c r="K219" i="24" a="1"/>
  <c r="K219" i="24" s="1"/>
  <c r="P219" i="24" a="1"/>
  <c r="P219" i="24" s="1"/>
  <c r="M219" i="24" a="1"/>
  <c r="M219" i="24" s="1"/>
  <c r="G219" i="24" a="1"/>
  <c r="G219" i="24" s="1"/>
  <c r="L219" i="24" a="1"/>
  <c r="L219" i="24" s="1"/>
  <c r="N219" i="24" a="1"/>
  <c r="N219" i="24" s="1"/>
  <c r="I219" i="24" a="1"/>
  <c r="I219" i="24" s="1"/>
  <c r="D219" i="24" a="1"/>
  <c r="D219" i="24" s="1"/>
  <c r="C220" i="24"/>
  <c r="J220" i="24" l="1" a="1"/>
  <c r="J220" i="24" s="1"/>
  <c r="Q220" i="24" a="1"/>
  <c r="Q220" i="24" s="1"/>
  <c r="CJ15" i="3"/>
  <c r="CM15" i="3"/>
  <c r="CK15" i="3"/>
  <c r="CA15" i="3"/>
  <c r="BX15" i="3"/>
  <c r="CG15" i="3"/>
  <c r="CE15" i="3"/>
  <c r="BW15" i="3"/>
  <c r="CD15" i="3"/>
  <c r="H220" i="24" a="1"/>
  <c r="H220" i="24" s="1"/>
  <c r="O220" i="24" a="1"/>
  <c r="O220" i="24" s="1"/>
  <c r="F220" i="24" a="1"/>
  <c r="F220" i="24" s="1"/>
  <c r="CJ16" i="3" s="1"/>
  <c r="K220" i="24" a="1"/>
  <c r="K220" i="24" s="1"/>
  <c r="P220" i="24" a="1"/>
  <c r="P220" i="24" s="1"/>
  <c r="E220" i="24" a="1"/>
  <c r="E220" i="24" s="1"/>
  <c r="CD16" i="3" s="1"/>
  <c r="M220" i="24" a="1"/>
  <c r="M220" i="24" s="1"/>
  <c r="G220" i="24" a="1"/>
  <c r="G220" i="24" s="1"/>
  <c r="L220" i="24" a="1"/>
  <c r="L220" i="24" s="1"/>
  <c r="N220" i="24" a="1"/>
  <c r="N220" i="24" s="1"/>
  <c r="I220" i="24" a="1"/>
  <c r="I220" i="24" s="1"/>
  <c r="D220" i="24" a="1"/>
  <c r="D220" i="24" s="1"/>
  <c r="BW16" i="3" s="1"/>
  <c r="C221" i="24"/>
  <c r="J221" i="24" l="1" a="1"/>
  <c r="J221" i="24" s="1"/>
  <c r="Q221" i="24" a="1"/>
  <c r="Q221" i="24" s="1"/>
  <c r="CG16" i="3"/>
  <c r="CE16" i="3"/>
  <c r="CM16" i="3"/>
  <c r="CK16" i="3"/>
  <c r="CA16" i="3"/>
  <c r="BX16" i="3"/>
  <c r="H221" i="24" a="1"/>
  <c r="H221" i="24" s="1"/>
  <c r="O221" i="24" a="1"/>
  <c r="O221" i="24" s="1"/>
  <c r="F221" i="24" a="1"/>
  <c r="F221" i="24" s="1"/>
  <c r="CJ17" i="3" s="1"/>
  <c r="K221" i="24" a="1"/>
  <c r="K221" i="24" s="1"/>
  <c r="E221" i="24" a="1"/>
  <c r="E221" i="24" s="1"/>
  <c r="CD17" i="3" s="1"/>
  <c r="G221" i="24" a="1"/>
  <c r="G221" i="24" s="1"/>
  <c r="P221" i="24" a="1"/>
  <c r="P221" i="24" s="1"/>
  <c r="M221" i="24" a="1"/>
  <c r="M221" i="24" s="1"/>
  <c r="L221" i="24" a="1"/>
  <c r="L221" i="24" s="1"/>
  <c r="N221" i="24" a="1"/>
  <c r="N221" i="24" s="1"/>
  <c r="I221" i="24" a="1"/>
  <c r="I221" i="24" s="1"/>
  <c r="D221" i="24" a="1"/>
  <c r="D221" i="24" s="1"/>
  <c r="BW17" i="3" s="1"/>
  <c r="C222" i="24"/>
  <c r="J222" i="24" l="1" a="1"/>
  <c r="J222" i="24" s="1"/>
  <c r="Q222" i="24" a="1"/>
  <c r="Q222" i="24" s="1"/>
  <c r="CK17" i="3"/>
  <c r="CM17" i="3"/>
  <c r="BX17" i="3"/>
  <c r="CA17" i="3"/>
  <c r="CG17" i="3"/>
  <c r="CE17" i="3"/>
  <c r="H222" i="24" a="1"/>
  <c r="H222" i="24" s="1"/>
  <c r="O222" i="24" a="1"/>
  <c r="O222" i="24" s="1"/>
  <c r="F222" i="24" a="1"/>
  <c r="F222" i="24" s="1"/>
  <c r="E222" i="24" a="1"/>
  <c r="E222" i="24" s="1"/>
  <c r="CD18" i="3" s="1"/>
  <c r="P222" i="24" a="1"/>
  <c r="P222" i="24" s="1"/>
  <c r="K222" i="24" a="1"/>
  <c r="K222" i="24" s="1"/>
  <c r="J60" i="25" s="1"/>
  <c r="G222" i="24" a="1"/>
  <c r="G222" i="24" s="1"/>
  <c r="G60" i="25" s="1"/>
  <c r="M222" i="24" a="1"/>
  <c r="M222" i="24" s="1"/>
  <c r="L222" i="24" a="1"/>
  <c r="L222" i="24" s="1"/>
  <c r="K60" i="25" s="1"/>
  <c r="N222" i="24" a="1"/>
  <c r="N222" i="24" s="1"/>
  <c r="I222" i="24" a="1"/>
  <c r="I222" i="24" s="1"/>
  <c r="D222" i="24" a="1"/>
  <c r="D222" i="24" s="1"/>
  <c r="BW18" i="3" s="1"/>
  <c r="C223" i="24"/>
  <c r="J223" i="24" l="1" a="1"/>
  <c r="J223" i="24" s="1"/>
  <c r="Q223" i="24" a="1"/>
  <c r="Q223" i="24" s="1"/>
  <c r="CK18" i="3"/>
  <c r="CM18" i="3"/>
  <c r="D60" i="25"/>
  <c r="BX18" i="3"/>
  <c r="CA18" i="3"/>
  <c r="E60" i="25"/>
  <c r="CJ18" i="3"/>
  <c r="F60" i="25"/>
  <c r="CG18" i="3"/>
  <c r="CE18" i="3"/>
  <c r="L60" i="25"/>
  <c r="H223" i="24" a="1"/>
  <c r="H223" i="24" s="1"/>
  <c r="O223" i="24" a="1"/>
  <c r="O223" i="24" s="1"/>
  <c r="F223" i="24" a="1"/>
  <c r="F223" i="24" s="1"/>
  <c r="E223" i="24" a="1"/>
  <c r="E223" i="24" s="1"/>
  <c r="K223" i="24" a="1"/>
  <c r="K223" i="24" s="1"/>
  <c r="P223" i="24" a="1"/>
  <c r="P223" i="24" s="1"/>
  <c r="G223" i="24" a="1"/>
  <c r="G223" i="24" s="1"/>
  <c r="M223" i="24" a="1"/>
  <c r="M223" i="24" s="1"/>
  <c r="L223" i="24" a="1"/>
  <c r="L223" i="24" s="1"/>
  <c r="N223" i="24" a="1"/>
  <c r="N223" i="24" s="1"/>
  <c r="I223" i="24" a="1"/>
  <c r="I223" i="24" s="1"/>
  <c r="D223" i="24" a="1"/>
  <c r="D223" i="24" s="1"/>
  <c r="C224" i="24"/>
  <c r="J224" i="24" l="1" a="1"/>
  <c r="J224" i="24" s="1"/>
  <c r="Q224" i="24" a="1"/>
  <c r="Q224" i="24" s="1"/>
  <c r="BW19" i="3"/>
  <c r="CD19" i="3"/>
  <c r="BX19" i="3"/>
  <c r="CA19" i="3"/>
  <c r="CJ19" i="3"/>
  <c r="CG19" i="3"/>
  <c r="CE19" i="3"/>
  <c r="CK19" i="3"/>
  <c r="CM19" i="3"/>
  <c r="H224" i="24" a="1"/>
  <c r="H224" i="24" s="1"/>
  <c r="O224" i="24" a="1"/>
  <c r="O224" i="24" s="1"/>
  <c r="F224" i="24" a="1"/>
  <c r="F224" i="24" s="1"/>
  <c r="CJ20" i="3" s="1"/>
  <c r="E224" i="24" a="1"/>
  <c r="E224" i="24" s="1"/>
  <c r="CD20" i="3" s="1"/>
  <c r="K224" i="24" a="1"/>
  <c r="K224" i="24" s="1"/>
  <c r="P224" i="24" a="1"/>
  <c r="P224" i="24" s="1"/>
  <c r="G224" i="24" a="1"/>
  <c r="G224" i="24" s="1"/>
  <c r="M224" i="24" a="1"/>
  <c r="M224" i="24" s="1"/>
  <c r="L224" i="24" a="1"/>
  <c r="L224" i="24" s="1"/>
  <c r="N224" i="24" a="1"/>
  <c r="N224" i="24" s="1"/>
  <c r="I224" i="24" a="1"/>
  <c r="I224" i="24" s="1"/>
  <c r="D224" i="24" a="1"/>
  <c r="D224" i="24" s="1"/>
  <c r="BW20" i="3" s="1"/>
  <c r="C225" i="24"/>
  <c r="J225" i="24" l="1" a="1"/>
  <c r="J225" i="24" s="1"/>
  <c r="Q225" i="24" a="1"/>
  <c r="Q225" i="24" s="1"/>
  <c r="CG20" i="3"/>
  <c r="CE20" i="3"/>
  <c r="CK20" i="3"/>
  <c r="CM20" i="3"/>
  <c r="BX20" i="3"/>
  <c r="CA20" i="3"/>
  <c r="H225" i="24" a="1"/>
  <c r="H225" i="24" s="1"/>
  <c r="O225" i="24" a="1"/>
  <c r="O225" i="24" s="1"/>
  <c r="F225" i="24" a="1"/>
  <c r="F225" i="24" s="1"/>
  <c r="CJ21" i="3" s="1"/>
  <c r="E225" i="24" a="1"/>
  <c r="E225" i="24" s="1"/>
  <c r="CD21" i="3" s="1"/>
  <c r="K225" i="24" a="1"/>
  <c r="K225" i="24" s="1"/>
  <c r="P225" i="24" a="1"/>
  <c r="P225" i="24" s="1"/>
  <c r="G225" i="24" a="1"/>
  <c r="G225" i="24" s="1"/>
  <c r="M225" i="24" a="1"/>
  <c r="M225" i="24" s="1"/>
  <c r="L225" i="24" a="1"/>
  <c r="L225" i="24" s="1"/>
  <c r="N225" i="24" a="1"/>
  <c r="N225" i="24" s="1"/>
  <c r="I225" i="24" a="1"/>
  <c r="I225" i="24" s="1"/>
  <c r="D225" i="24" a="1"/>
  <c r="D225" i="24" s="1"/>
  <c r="BW21" i="3" s="1"/>
  <c r="C226" i="24"/>
  <c r="J226" i="24" l="1" a="1"/>
  <c r="J226" i="24" s="1"/>
  <c r="Q226" i="24" a="1"/>
  <c r="Q226" i="24" s="1"/>
  <c r="CA21" i="3"/>
  <c r="BX21" i="3"/>
  <c r="CG21" i="3"/>
  <c r="CE21" i="3"/>
  <c r="CM21" i="3"/>
  <c r="CK21" i="3"/>
  <c r="O226" i="24" a="1"/>
  <c r="O226" i="24" s="1"/>
  <c r="H226" i="24" a="1"/>
  <c r="H226" i="24" s="1"/>
  <c r="F226" i="24" a="1"/>
  <c r="F226" i="24" s="1"/>
  <c r="CJ22" i="3" s="1"/>
  <c r="K226" i="24" a="1"/>
  <c r="K226" i="24" s="1"/>
  <c r="E226" i="24" a="1"/>
  <c r="E226" i="24" s="1"/>
  <c r="CD22" i="3" s="1"/>
  <c r="P226" i="24" a="1"/>
  <c r="P226" i="24" s="1"/>
  <c r="M226" i="24" a="1"/>
  <c r="M226" i="24" s="1"/>
  <c r="L61" i="25" s="1"/>
  <c r="G226" i="24" a="1"/>
  <c r="G226" i="24" s="1"/>
  <c r="L226" i="24" a="1"/>
  <c r="L226" i="24" s="1"/>
  <c r="K61" i="25" s="1"/>
  <c r="N226" i="24" a="1"/>
  <c r="N226" i="24" s="1"/>
  <c r="I226" i="24" a="1"/>
  <c r="I226" i="24" s="1"/>
  <c r="D226" i="24" a="1"/>
  <c r="D226" i="24" s="1"/>
  <c r="BW22" i="3" s="1"/>
  <c r="C227" i="24"/>
  <c r="J227" i="24" l="1" a="1"/>
  <c r="J227" i="24" s="1"/>
  <c r="Q227" i="24" a="1"/>
  <c r="Q227" i="24" s="1"/>
  <c r="CA22" i="3"/>
  <c r="BX22" i="3"/>
  <c r="F61" i="25"/>
  <c r="J61" i="25"/>
  <c r="CG22" i="3"/>
  <c r="CE22" i="3"/>
  <c r="D61" i="25"/>
  <c r="E61" i="25"/>
  <c r="CM22" i="3"/>
  <c r="CK22" i="3"/>
  <c r="O227" i="24" a="1"/>
  <c r="O227" i="24" s="1"/>
  <c r="H227" i="24" a="1"/>
  <c r="H227" i="24" s="1"/>
  <c r="F227" i="24" a="1"/>
  <c r="F227" i="24" s="1"/>
  <c r="E227" i="24" a="1"/>
  <c r="E227" i="24" s="1"/>
  <c r="K227" i="24" a="1"/>
  <c r="K227" i="24" s="1"/>
  <c r="P227" i="24" a="1"/>
  <c r="P227" i="24" s="1"/>
  <c r="G227" i="24" a="1"/>
  <c r="G227" i="24" s="1"/>
  <c r="M227" i="24" a="1"/>
  <c r="M227" i="24" s="1"/>
  <c r="L227" i="24" a="1"/>
  <c r="L227" i="24" s="1"/>
  <c r="N227" i="24" a="1"/>
  <c r="N227" i="24" s="1"/>
  <c r="I227" i="24" a="1"/>
  <c r="I227" i="24" s="1"/>
  <c r="D227" i="24" a="1"/>
  <c r="D227" i="24" s="1"/>
  <c r="C228" i="24"/>
  <c r="J228" i="24" l="1" a="1"/>
  <c r="J228" i="24" s="1"/>
  <c r="Q228" i="24" a="1"/>
  <c r="Q228" i="24" s="1"/>
  <c r="CA23" i="3"/>
  <c r="BX23" i="3"/>
  <c r="BW23" i="3"/>
  <c r="CD23" i="3"/>
  <c r="CJ23" i="3"/>
  <c r="CG23" i="3"/>
  <c r="CE23" i="3"/>
  <c r="CM23" i="3"/>
  <c r="CK23" i="3"/>
  <c r="H228" i="24" a="1"/>
  <c r="H228" i="24" s="1"/>
  <c r="O228" i="24" a="1"/>
  <c r="O228" i="24" s="1"/>
  <c r="F228" i="24" a="1"/>
  <c r="F228" i="24" s="1"/>
  <c r="CJ24" i="3" s="1"/>
  <c r="E228" i="24" a="1"/>
  <c r="E228" i="24" s="1"/>
  <c r="CD24" i="3" s="1"/>
  <c r="K228" i="24" a="1"/>
  <c r="K228" i="24" s="1"/>
  <c r="P228" i="24" a="1"/>
  <c r="P228" i="24" s="1"/>
  <c r="G228" i="24" a="1"/>
  <c r="G228" i="24" s="1"/>
  <c r="M228" i="24" a="1"/>
  <c r="M228" i="24" s="1"/>
  <c r="L228" i="24" a="1"/>
  <c r="L228" i="24" s="1"/>
  <c r="N228" i="24" a="1"/>
  <c r="N228" i="24" s="1"/>
  <c r="I228" i="24" a="1"/>
  <c r="I228" i="24" s="1"/>
  <c r="D228" i="24" a="1"/>
  <c r="D228" i="24" s="1"/>
  <c r="BW24" i="3" s="1"/>
  <c r="C229" i="24"/>
  <c r="J229" i="24" l="1" a="1"/>
  <c r="J229" i="24" s="1"/>
  <c r="Q229" i="24" a="1"/>
  <c r="Q229" i="24" s="1"/>
  <c r="CM24" i="3"/>
  <c r="CK24" i="3"/>
  <c r="CG24" i="3"/>
  <c r="CE24" i="3"/>
  <c r="CA24" i="3"/>
  <c r="BX24" i="3"/>
  <c r="H229" i="24" a="1"/>
  <c r="H229" i="24" s="1"/>
  <c r="O229" i="24" a="1"/>
  <c r="O229" i="24" s="1"/>
  <c r="F229" i="24" a="1"/>
  <c r="F229" i="24" s="1"/>
  <c r="CJ25" i="3" s="1"/>
  <c r="E229" i="24" a="1"/>
  <c r="E229" i="24" s="1"/>
  <c r="CD25" i="3" s="1"/>
  <c r="G229" i="24" a="1"/>
  <c r="G229" i="24" s="1"/>
  <c r="P229" i="24" a="1"/>
  <c r="P229" i="24" s="1"/>
  <c r="K229" i="24" a="1"/>
  <c r="K229" i="24" s="1"/>
  <c r="M229" i="24" a="1"/>
  <c r="M229" i="24" s="1"/>
  <c r="L229" i="24" a="1"/>
  <c r="L229" i="24" s="1"/>
  <c r="I229" i="24" a="1"/>
  <c r="I229" i="24" s="1"/>
  <c r="N229" i="24" a="1"/>
  <c r="N229" i="24" s="1"/>
  <c r="D229" i="24" a="1"/>
  <c r="D229" i="24" s="1"/>
  <c r="BW25" i="3" s="1"/>
  <c r="C230" i="24"/>
  <c r="J230" i="24" l="1" a="1"/>
  <c r="J230" i="24" s="1"/>
  <c r="Q230" i="24" a="1"/>
  <c r="Q230" i="24" s="1"/>
  <c r="CG25" i="3"/>
  <c r="CE25" i="3"/>
  <c r="CK25" i="3"/>
  <c r="CM25" i="3"/>
  <c r="BX25" i="3"/>
  <c r="CA25" i="3"/>
  <c r="H230" i="24" a="1"/>
  <c r="H230" i="24" s="1"/>
  <c r="H62" i="25" s="1"/>
  <c r="O230" i="24" a="1"/>
  <c r="O230" i="24" s="1"/>
  <c r="F230" i="24" a="1"/>
  <c r="F230" i="24" s="1"/>
  <c r="CJ26" i="3" s="1"/>
  <c r="E230" i="24" a="1"/>
  <c r="E230" i="24" s="1"/>
  <c r="CD26" i="3" s="1"/>
  <c r="K230" i="24" a="1"/>
  <c r="K230" i="24" s="1"/>
  <c r="P230" i="24" a="1"/>
  <c r="P230" i="24" s="1"/>
  <c r="G230" i="24" a="1"/>
  <c r="G230" i="24" s="1"/>
  <c r="M230" i="24" a="1"/>
  <c r="M230" i="24" s="1"/>
  <c r="L230" i="24" a="1"/>
  <c r="L230" i="24" s="1"/>
  <c r="N230" i="24" a="1"/>
  <c r="N230" i="24" s="1"/>
  <c r="I230" i="24" a="1"/>
  <c r="I230" i="24" s="1"/>
  <c r="D230" i="24" a="1"/>
  <c r="D230" i="24" s="1"/>
  <c r="BW26" i="3" s="1"/>
  <c r="C231" i="24"/>
  <c r="J231" i="24" l="1" a="1"/>
  <c r="J231" i="24" s="1"/>
  <c r="Q231" i="24" a="1"/>
  <c r="Q231" i="24" s="1"/>
  <c r="CK26" i="3"/>
  <c r="CM26" i="3"/>
  <c r="L62" i="25"/>
  <c r="E62" i="25"/>
  <c r="F62" i="25"/>
  <c r="CG26" i="3"/>
  <c r="CE26" i="3"/>
  <c r="BX26" i="3"/>
  <c r="CA26" i="3"/>
  <c r="D62" i="25"/>
  <c r="H231" i="24" a="1"/>
  <c r="H231" i="24" s="1"/>
  <c r="O231" i="24" a="1"/>
  <c r="O231" i="24" s="1"/>
  <c r="F231" i="24" a="1"/>
  <c r="F231" i="24" s="1"/>
  <c r="E231" i="24" a="1"/>
  <c r="E231" i="24" s="1"/>
  <c r="K231" i="24" a="1"/>
  <c r="K231" i="24" s="1"/>
  <c r="P231" i="24" a="1"/>
  <c r="P231" i="24" s="1"/>
  <c r="G231" i="24" a="1"/>
  <c r="G231" i="24" s="1"/>
  <c r="M231" i="24" a="1"/>
  <c r="M231" i="24" s="1"/>
  <c r="L231" i="24" a="1"/>
  <c r="L231" i="24" s="1"/>
  <c r="N231" i="24" a="1"/>
  <c r="N231" i="24" s="1"/>
  <c r="I231" i="24" a="1"/>
  <c r="I231" i="24" s="1"/>
  <c r="D231" i="24" a="1"/>
  <c r="D231" i="24" s="1"/>
  <c r="C232" i="24"/>
  <c r="J232" i="24" l="1" a="1"/>
  <c r="J232" i="24" s="1"/>
  <c r="Q232" i="24" a="1"/>
  <c r="Q232" i="24" s="1"/>
  <c r="CK27" i="3"/>
  <c r="CM27" i="3"/>
  <c r="BX27" i="3"/>
  <c r="CA27" i="3"/>
  <c r="BW27" i="3"/>
  <c r="CD27" i="3"/>
  <c r="CJ27" i="3"/>
  <c r="CG27" i="3"/>
  <c r="CE27" i="3"/>
  <c r="O232" i="24" a="1"/>
  <c r="O232" i="24" s="1"/>
  <c r="H232" i="24" a="1"/>
  <c r="H232" i="24" s="1"/>
  <c r="E232" i="24" a="1"/>
  <c r="E232" i="24" s="1"/>
  <c r="CD28" i="3" s="1"/>
  <c r="F232" i="24" a="1"/>
  <c r="F232" i="24" s="1"/>
  <c r="CJ28" i="3" s="1"/>
  <c r="K232" i="24" a="1"/>
  <c r="K232" i="24" s="1"/>
  <c r="P232" i="24" a="1"/>
  <c r="P232" i="24" s="1"/>
  <c r="M232" i="24" a="1"/>
  <c r="M232" i="24" s="1"/>
  <c r="L232" i="24" a="1"/>
  <c r="L232" i="24" s="1"/>
  <c r="G232" i="24" a="1"/>
  <c r="G232" i="24" s="1"/>
  <c r="N232" i="24" a="1"/>
  <c r="N232" i="24" s="1"/>
  <c r="I232" i="24" a="1"/>
  <c r="I232" i="24" s="1"/>
  <c r="D232" i="24" a="1"/>
  <c r="D232" i="24" s="1"/>
  <c r="BW28" i="3" s="1"/>
  <c r="C233" i="24"/>
  <c r="J233" i="24" l="1" a="1"/>
  <c r="J233" i="24" s="1"/>
  <c r="Q233" i="24" a="1"/>
  <c r="Q233" i="24" s="1"/>
  <c r="CG28" i="3"/>
  <c r="CE28" i="3"/>
  <c r="CK28" i="3"/>
  <c r="CM28" i="3"/>
  <c r="BX28" i="3"/>
  <c r="CA28" i="3"/>
  <c r="H233" i="24" a="1"/>
  <c r="H233" i="24" s="1"/>
  <c r="O233" i="24" a="1"/>
  <c r="O233" i="24" s="1"/>
  <c r="E233" i="24" a="1"/>
  <c r="E233" i="24" s="1"/>
  <c r="CD29" i="3" s="1"/>
  <c r="F233" i="24" a="1"/>
  <c r="F233" i="24" s="1"/>
  <c r="CJ29" i="3" s="1"/>
  <c r="K233" i="24" a="1"/>
  <c r="K233" i="24" s="1"/>
  <c r="P233" i="24" a="1"/>
  <c r="P233" i="24" s="1"/>
  <c r="G233" i="24" a="1"/>
  <c r="G233" i="24" s="1"/>
  <c r="L233" i="24" a="1"/>
  <c r="L233" i="24" s="1"/>
  <c r="M233" i="24" a="1"/>
  <c r="M233" i="24" s="1"/>
  <c r="N233" i="24" a="1"/>
  <c r="N233" i="24" s="1"/>
  <c r="I233" i="24" a="1"/>
  <c r="I233" i="24" s="1"/>
  <c r="D233" i="24" a="1"/>
  <c r="D233" i="24" s="1"/>
  <c r="BW29" i="3" s="1"/>
  <c r="C234" i="24"/>
  <c r="J234" i="24" l="1" a="1"/>
  <c r="J234" i="24" s="1"/>
  <c r="Q234" i="24" a="1"/>
  <c r="Q234" i="24" s="1"/>
  <c r="CA29" i="3"/>
  <c r="BX29" i="3"/>
  <c r="CM29" i="3"/>
  <c r="CK29" i="3"/>
  <c r="CG29" i="3"/>
  <c r="CE29" i="3"/>
  <c r="F234" i="24" a="1"/>
  <c r="F234" i="24" s="1"/>
  <c r="CJ30" i="3" s="1"/>
  <c r="O234" i="24" a="1"/>
  <c r="O234" i="24" s="1"/>
  <c r="N63" i="25" s="1"/>
  <c r="H234" i="24" a="1"/>
  <c r="H234" i="24" s="1"/>
  <c r="E234" i="24" a="1"/>
  <c r="E234" i="24" s="1"/>
  <c r="CD30" i="3" s="1"/>
  <c r="K234" i="24" a="1"/>
  <c r="K234" i="24" s="1"/>
  <c r="J63" i="25" s="1"/>
  <c r="P234" i="24" a="1"/>
  <c r="P234" i="24" s="1"/>
  <c r="G234" i="24" a="1"/>
  <c r="G234" i="24" s="1"/>
  <c r="M234" i="24" a="1"/>
  <c r="M234" i="24" s="1"/>
  <c r="L234" i="24" a="1"/>
  <c r="L234" i="24" s="1"/>
  <c r="K63" i="25" s="1"/>
  <c r="N234" i="24" a="1"/>
  <c r="N234" i="24" s="1"/>
  <c r="I234" i="24" a="1"/>
  <c r="I234" i="24" s="1"/>
  <c r="D234" i="24" a="1"/>
  <c r="D234" i="24" s="1"/>
  <c r="BW30" i="3" s="1"/>
  <c r="C235" i="24"/>
  <c r="J235" i="24" l="1" a="1"/>
  <c r="J235" i="24" s="1"/>
  <c r="Q235" i="24" a="1"/>
  <c r="Q235" i="24" s="1"/>
  <c r="CM30" i="3"/>
  <c r="CK30" i="3"/>
  <c r="F63" i="25"/>
  <c r="CA30" i="3"/>
  <c r="BX30" i="3"/>
  <c r="D63" i="25"/>
  <c r="CG30" i="3"/>
  <c r="CE30" i="3"/>
  <c r="L63" i="25"/>
  <c r="E63" i="25"/>
  <c r="H235" i="24" a="1"/>
  <c r="H235" i="24" s="1"/>
  <c r="F235" i="24" a="1"/>
  <c r="F235" i="24" s="1"/>
  <c r="O235" i="24" a="1"/>
  <c r="O235" i="24" s="1"/>
  <c r="E235" i="24" a="1"/>
  <c r="E235" i="24" s="1"/>
  <c r="K235" i="24" a="1"/>
  <c r="K235" i="24" s="1"/>
  <c r="G235" i="24" a="1"/>
  <c r="G235" i="24" s="1"/>
  <c r="M235" i="24" a="1"/>
  <c r="M235" i="24" s="1"/>
  <c r="P235" i="24" a="1"/>
  <c r="P235" i="24" s="1"/>
  <c r="L235" i="24" a="1"/>
  <c r="L235" i="24" s="1"/>
  <c r="N235" i="24" a="1"/>
  <c r="N235" i="24" s="1"/>
  <c r="I235" i="24" a="1"/>
  <c r="I235" i="24" s="1"/>
  <c r="D235" i="24" a="1"/>
  <c r="D235" i="24" s="1"/>
  <c r="C236" i="24"/>
  <c r="J236" i="24" l="1" a="1"/>
  <c r="J236" i="24" s="1"/>
  <c r="Q236" i="24" a="1"/>
  <c r="Q236" i="24" s="1"/>
  <c r="H236" i="24" a="1"/>
  <c r="H236" i="24" s="1"/>
  <c r="F236" i="24" a="1"/>
  <c r="F236" i="24" s="1"/>
  <c r="O236" i="24" a="1"/>
  <c r="O236" i="24" s="1"/>
  <c r="E236" i="24" a="1"/>
  <c r="E236" i="24" s="1"/>
  <c r="K236" i="24" a="1"/>
  <c r="K236" i="24" s="1"/>
  <c r="P236" i="24" a="1"/>
  <c r="P236" i="24" s="1"/>
  <c r="G236" i="24" a="1"/>
  <c r="G236" i="24" s="1"/>
  <c r="L236" i="24" a="1"/>
  <c r="L236" i="24" s="1"/>
  <c r="M236" i="24" a="1"/>
  <c r="M236" i="24" s="1"/>
  <c r="I236" i="24" a="1"/>
  <c r="I236" i="24" s="1"/>
  <c r="N236" i="24" a="1"/>
  <c r="N236" i="24" s="1"/>
  <c r="D236" i="24" a="1"/>
  <c r="D236" i="24" s="1"/>
  <c r="C237" i="24"/>
  <c r="J237" i="24" l="1" a="1"/>
  <c r="J237" i="24" s="1"/>
  <c r="Q237" i="24" a="1"/>
  <c r="Q237" i="24" s="1"/>
  <c r="H237" i="24" a="1"/>
  <c r="H237" i="24" s="1"/>
  <c r="O237" i="24" a="1"/>
  <c r="O237" i="24" s="1"/>
  <c r="F237" i="24" a="1"/>
  <c r="F237" i="24" s="1"/>
  <c r="E237" i="24" a="1"/>
  <c r="E237" i="24" s="1"/>
  <c r="K237" i="24" a="1"/>
  <c r="K237" i="24" s="1"/>
  <c r="P237" i="24" a="1"/>
  <c r="P237" i="24" s="1"/>
  <c r="G237" i="24" a="1"/>
  <c r="G237" i="24" s="1"/>
  <c r="M237" i="24" a="1"/>
  <c r="M237" i="24" s="1"/>
  <c r="L237" i="24" a="1"/>
  <c r="L237" i="24" s="1"/>
  <c r="I237" i="24" a="1"/>
  <c r="I237" i="24" s="1"/>
  <c r="N237" i="24" a="1"/>
  <c r="N237" i="24" s="1"/>
  <c r="D237" i="24" a="1"/>
  <c r="D237" i="24" s="1"/>
  <c r="C238" i="24"/>
  <c r="J238" i="24" l="1" a="1"/>
  <c r="J238" i="24" s="1"/>
  <c r="Q238" i="24" a="1"/>
  <c r="Q238" i="24" s="1"/>
  <c r="F238" i="24" a="1"/>
  <c r="F238" i="24" s="1"/>
  <c r="H238" i="24" a="1"/>
  <c r="H238" i="24" s="1"/>
  <c r="O238" i="24" a="1"/>
  <c r="O238" i="24" s="1"/>
  <c r="E238" i="24" a="1"/>
  <c r="E238" i="24" s="1"/>
  <c r="P238" i="24" a="1"/>
  <c r="P238" i="24" s="1"/>
  <c r="K238" i="24" a="1"/>
  <c r="K238" i="24" s="1"/>
  <c r="M238" i="24" a="1"/>
  <c r="M238" i="24" s="1"/>
  <c r="L238" i="24" a="1"/>
  <c r="L238" i="24" s="1"/>
  <c r="K64" i="25" s="1"/>
  <c r="G238" i="24" a="1"/>
  <c r="G238" i="24" s="1"/>
  <c r="N238" i="24" a="1"/>
  <c r="N238" i="24" s="1"/>
  <c r="I238" i="24" a="1"/>
  <c r="I238" i="24" s="1"/>
  <c r="I64" i="25" s="1"/>
  <c r="D238" i="24" a="1"/>
  <c r="D238" i="24" s="1"/>
  <c r="C239" i="24"/>
  <c r="J239" i="24" l="1" a="1"/>
  <c r="J239" i="24" s="1"/>
  <c r="Q239" i="24" a="1"/>
  <c r="Q239" i="24" s="1"/>
  <c r="O239" i="24" a="1"/>
  <c r="O239" i="24" s="1"/>
  <c r="H239" i="24" a="1"/>
  <c r="H239" i="24" s="1"/>
  <c r="F239" i="24" a="1"/>
  <c r="F239" i="24" s="1"/>
  <c r="E239" i="24" a="1"/>
  <c r="E239" i="24" s="1"/>
  <c r="P239" i="24" a="1"/>
  <c r="P239" i="24" s="1"/>
  <c r="K239" i="24" a="1"/>
  <c r="K239" i="24" s="1"/>
  <c r="M239" i="24" a="1"/>
  <c r="M239" i="24" s="1"/>
  <c r="L239" i="24" a="1"/>
  <c r="L239" i="24" s="1"/>
  <c r="G239" i="24" a="1"/>
  <c r="G239" i="24" s="1"/>
  <c r="N239" i="24" a="1"/>
  <c r="N239" i="24" s="1"/>
  <c r="I239" i="24" a="1"/>
  <c r="I239" i="24" s="1"/>
  <c r="D239" i="24" a="1"/>
  <c r="D239" i="24" s="1"/>
  <c r="C240" i="24"/>
  <c r="J240" i="24" l="1" a="1"/>
  <c r="J240" i="24" s="1"/>
  <c r="Q240" i="24" a="1"/>
  <c r="Q240" i="24" s="1"/>
  <c r="O240" i="24" a="1"/>
  <c r="O240" i="24" s="1"/>
  <c r="H240" i="24" a="1"/>
  <c r="H240" i="24" s="1"/>
  <c r="E240" i="24" a="1"/>
  <c r="E240" i="24" s="1"/>
  <c r="P240" i="24" a="1"/>
  <c r="P240" i="24" s="1"/>
  <c r="F240" i="24" a="1"/>
  <c r="F240" i="24" s="1"/>
  <c r="K240" i="24" a="1"/>
  <c r="K240" i="24" s="1"/>
  <c r="G240" i="24" a="1"/>
  <c r="G240" i="24" s="1"/>
  <c r="L240" i="24" a="1"/>
  <c r="L240" i="24" s="1"/>
  <c r="M240" i="24" a="1"/>
  <c r="M240" i="24" s="1"/>
  <c r="N240" i="24" a="1"/>
  <c r="N240" i="24" s="1"/>
  <c r="I240" i="24" a="1"/>
  <c r="I240" i="24" s="1"/>
  <c r="D240" i="24" a="1"/>
  <c r="D240" i="24" s="1"/>
  <c r="C241" i="24"/>
  <c r="J241" i="24" l="1" a="1"/>
  <c r="J241" i="24" s="1"/>
  <c r="Q241" i="24" a="1"/>
  <c r="Q241" i="24" s="1"/>
  <c r="H241" i="24" a="1"/>
  <c r="H241" i="24" s="1"/>
  <c r="O241" i="24" a="1"/>
  <c r="O241" i="24" s="1"/>
  <c r="F241" i="24" a="1"/>
  <c r="F241" i="24" s="1"/>
  <c r="E241" i="24" a="1"/>
  <c r="E241" i="24" s="1"/>
  <c r="P241" i="24" a="1"/>
  <c r="P241" i="24" s="1"/>
  <c r="K241" i="24" a="1"/>
  <c r="K241" i="24" s="1"/>
  <c r="G241" i="24" a="1"/>
  <c r="G241" i="24" s="1"/>
  <c r="L241" i="24" a="1"/>
  <c r="L241" i="24" s="1"/>
  <c r="M241" i="24" a="1"/>
  <c r="M241" i="24" s="1"/>
  <c r="N241" i="24" a="1"/>
  <c r="N241" i="24" s="1"/>
  <c r="I241" i="24" a="1"/>
  <c r="I241" i="24" s="1"/>
  <c r="D241" i="24" a="1"/>
  <c r="D241" i="24" s="1"/>
  <c r="C242" i="24"/>
  <c r="J242" i="24" l="1" a="1"/>
  <c r="J242" i="24" s="1"/>
  <c r="Q242" i="24" a="1"/>
  <c r="Q242" i="24" s="1"/>
  <c r="O242" i="24" a="1"/>
  <c r="O242" i="24" s="1"/>
  <c r="F242" i="24" a="1"/>
  <c r="F242" i="24" s="1"/>
  <c r="F65" i="25" s="1"/>
  <c r="H242" i="24" a="1"/>
  <c r="H242" i="24" s="1"/>
  <c r="E242" i="24" a="1"/>
  <c r="E242" i="24" s="1"/>
  <c r="P242" i="24" a="1"/>
  <c r="P242" i="24" s="1"/>
  <c r="K242" i="24" a="1"/>
  <c r="K242" i="24" s="1"/>
  <c r="G242" i="24" a="1"/>
  <c r="G242" i="24" s="1"/>
  <c r="M242" i="24" a="1"/>
  <c r="M242" i="24" s="1"/>
  <c r="L242" i="24" a="1"/>
  <c r="L242" i="24" s="1"/>
  <c r="N242" i="24" a="1"/>
  <c r="N242" i="24" s="1"/>
  <c r="I242" i="24" a="1"/>
  <c r="I242" i="24" s="1"/>
  <c r="D242" i="24" a="1"/>
  <c r="D242" i="24" s="1"/>
  <c r="C243" i="24"/>
  <c r="J243" i="24" l="1" a="1"/>
  <c r="J243" i="24" s="1"/>
  <c r="Q243" i="24" a="1"/>
  <c r="Q243" i="24" s="1"/>
  <c r="H243" i="24" a="1"/>
  <c r="H243" i="24" s="1"/>
  <c r="F243" i="24" a="1"/>
  <c r="F243" i="24" s="1"/>
  <c r="O243" i="24" a="1"/>
  <c r="O243" i="24" s="1"/>
  <c r="E243" i="24" a="1"/>
  <c r="E243" i="24" s="1"/>
  <c r="P243" i="24" a="1"/>
  <c r="P243" i="24" s="1"/>
  <c r="G243" i="24" a="1"/>
  <c r="G243" i="24" s="1"/>
  <c r="K243" i="24" a="1"/>
  <c r="K243" i="24" s="1"/>
  <c r="M243" i="24" a="1"/>
  <c r="M243" i="24" s="1"/>
  <c r="L243" i="24" a="1"/>
  <c r="L243" i="24" s="1"/>
  <c r="I243" i="24" a="1"/>
  <c r="I243" i="24" s="1"/>
  <c r="N243" i="24" a="1"/>
  <c r="N243" i="24" s="1"/>
  <c r="D243" i="24" a="1"/>
  <c r="D243" i="24" s="1"/>
  <c r="C244" i="24"/>
  <c r="J244" i="24" l="1" a="1"/>
  <c r="J244" i="24" s="1"/>
  <c r="Q244" i="24" a="1"/>
  <c r="Q244" i="24" s="1"/>
  <c r="H244" i="24" a="1"/>
  <c r="H244" i="24" s="1"/>
  <c r="F244" i="24" a="1"/>
  <c r="F244" i="24" s="1"/>
  <c r="O244" i="24" a="1"/>
  <c r="O244" i="24" s="1"/>
  <c r="P244" i="24" a="1"/>
  <c r="P244" i="24" s="1"/>
  <c r="E244" i="24" a="1"/>
  <c r="E244" i="24" s="1"/>
  <c r="G244" i="24" a="1"/>
  <c r="G244" i="24" s="1"/>
  <c r="K244" i="24" a="1"/>
  <c r="K244" i="24" s="1"/>
  <c r="L244" i="24" a="1"/>
  <c r="L244" i="24" s="1"/>
  <c r="M244" i="24" a="1"/>
  <c r="M244" i="24" s="1"/>
  <c r="I244" i="24" a="1"/>
  <c r="I244" i="24" s="1"/>
  <c r="N244" i="24" a="1"/>
  <c r="N244" i="24" s="1"/>
  <c r="D244" i="24" a="1"/>
  <c r="D244" i="24" s="1"/>
  <c r="C245" i="24"/>
  <c r="J245" i="24" l="1" a="1"/>
  <c r="J245" i="24" s="1"/>
  <c r="Q245" i="24" a="1"/>
  <c r="Q245" i="24" s="1"/>
  <c r="H245" i="24" a="1"/>
  <c r="H245" i="24" s="1"/>
  <c r="O245" i="24" a="1"/>
  <c r="O245" i="24" s="1"/>
  <c r="E245" i="24" a="1"/>
  <c r="E245" i="24" s="1"/>
  <c r="F245" i="24" a="1"/>
  <c r="F245" i="24" s="1"/>
  <c r="P245" i="24" a="1"/>
  <c r="P245" i="24" s="1"/>
  <c r="K245" i="24" a="1"/>
  <c r="K245" i="24" s="1"/>
  <c r="G245" i="24" a="1"/>
  <c r="G245" i="24" s="1"/>
  <c r="M245" i="24" a="1"/>
  <c r="M245" i="24" s="1"/>
  <c r="L245" i="24" a="1"/>
  <c r="L245" i="24" s="1"/>
  <c r="N245" i="24" a="1"/>
  <c r="N245" i="24" s="1"/>
  <c r="I245" i="24" a="1"/>
  <c r="I245" i="24" s="1"/>
  <c r="D245" i="24" a="1"/>
  <c r="D245" i="24" s="1"/>
  <c r="C246" i="24"/>
  <c r="J246" i="24" l="1" a="1"/>
  <c r="J246" i="24" s="1"/>
  <c r="Q246" i="24" a="1"/>
  <c r="Q246" i="24" s="1"/>
  <c r="H66" i="25"/>
  <c r="H246" i="24" a="1"/>
  <c r="H246" i="24" s="1"/>
  <c r="O246" i="24" a="1"/>
  <c r="O246" i="24" s="1"/>
  <c r="N66" i="25" s="1"/>
  <c r="F246" i="24" a="1"/>
  <c r="F246" i="24" s="1"/>
  <c r="E246" i="24" a="1"/>
  <c r="E246" i="24" s="1"/>
  <c r="P246" i="24" a="1"/>
  <c r="P246" i="24" s="1"/>
  <c r="G246" i="24" a="1"/>
  <c r="G246" i="24" s="1"/>
  <c r="K246" i="24" a="1"/>
  <c r="K246" i="24" s="1"/>
  <c r="M246" i="24" a="1"/>
  <c r="M246" i="24" s="1"/>
  <c r="L66" i="25" s="1"/>
  <c r="L246" i="24" a="1"/>
  <c r="L246" i="24" s="1"/>
  <c r="I246" i="24" a="1"/>
  <c r="I246" i="24" s="1"/>
  <c r="N246" i="24" a="1"/>
  <c r="N246" i="24" s="1"/>
  <c r="D246" i="24" a="1"/>
  <c r="D246" i="24" s="1"/>
  <c r="C247" i="24"/>
  <c r="J247" i="24" l="1" a="1"/>
  <c r="J247" i="24" s="1"/>
  <c r="Q247" i="24" a="1"/>
  <c r="Q247" i="24" s="1"/>
  <c r="O247" i="24" a="1"/>
  <c r="O247" i="24" s="1"/>
  <c r="H247" i="24" a="1"/>
  <c r="H247" i="24" s="1"/>
  <c r="F247" i="24" a="1"/>
  <c r="F247" i="24" s="1"/>
  <c r="E247" i="24" a="1"/>
  <c r="E247" i="24" s="1"/>
  <c r="P247" i="24" a="1"/>
  <c r="P247" i="24" s="1"/>
  <c r="K247" i="24" a="1"/>
  <c r="K247" i="24" s="1"/>
  <c r="G247" i="24" a="1"/>
  <c r="G247" i="24" s="1"/>
  <c r="M247" i="24" a="1"/>
  <c r="M247" i="24" s="1"/>
  <c r="L247" i="24" a="1"/>
  <c r="L247" i="24" s="1"/>
  <c r="N247" i="24" a="1"/>
  <c r="N247" i="24" s="1"/>
  <c r="I247" i="24" a="1"/>
  <c r="I247" i="24" s="1"/>
  <c r="D247" i="24" a="1"/>
  <c r="D247" i="24" s="1"/>
  <c r="C248" i="24"/>
  <c r="J248" i="24" l="1" a="1"/>
  <c r="J248" i="24" s="1"/>
  <c r="Q248" i="24" a="1"/>
  <c r="Q248" i="24" s="1"/>
  <c r="H248" i="24" a="1"/>
  <c r="H248" i="24" s="1"/>
  <c r="O248" i="24" a="1"/>
  <c r="O248" i="24" s="1"/>
  <c r="E248" i="24" a="1"/>
  <c r="E248" i="24" s="1"/>
  <c r="F248" i="24" a="1"/>
  <c r="F248" i="24" s="1"/>
  <c r="P248" i="24" a="1"/>
  <c r="P248" i="24" s="1"/>
  <c r="K248" i="24" a="1"/>
  <c r="K248" i="24" s="1"/>
  <c r="G248" i="24" a="1"/>
  <c r="G248" i="24" s="1"/>
  <c r="M248" i="24" a="1"/>
  <c r="M248" i="24" s="1"/>
  <c r="L248" i="24" a="1"/>
  <c r="L248" i="24" s="1"/>
  <c r="I248" i="24" a="1"/>
  <c r="I248" i="24" s="1"/>
  <c r="N248" i="24" a="1"/>
  <c r="N248" i="24" s="1"/>
  <c r="D248" i="24" a="1"/>
  <c r="D248" i="24" s="1"/>
  <c r="C249" i="24"/>
  <c r="J249" i="24" l="1" a="1"/>
  <c r="J249" i="24" s="1"/>
  <c r="Q249" i="24" a="1"/>
  <c r="Q249" i="24" s="1"/>
  <c r="H249" i="24" a="1"/>
  <c r="H249" i="24" s="1"/>
  <c r="F249" i="24" a="1"/>
  <c r="F249" i="24" s="1"/>
  <c r="O249" i="24" a="1"/>
  <c r="O249" i="24" s="1"/>
  <c r="E249" i="24" a="1"/>
  <c r="E249" i="24" s="1"/>
  <c r="P249" i="24" a="1"/>
  <c r="P249" i="24" s="1"/>
  <c r="K249" i="24" a="1"/>
  <c r="K249" i="24" s="1"/>
  <c r="M249" i="24" a="1"/>
  <c r="M249" i="24" s="1"/>
  <c r="G249" i="24" a="1"/>
  <c r="G249" i="24" s="1"/>
  <c r="L249" i="24" a="1"/>
  <c r="L249" i="24" s="1"/>
  <c r="I249" i="24" a="1"/>
  <c r="I249" i="24" s="1"/>
  <c r="N249" i="24" a="1"/>
  <c r="N249" i="24" s="1"/>
  <c r="D249" i="24" a="1"/>
  <c r="D249" i="24" s="1"/>
  <c r="C250" i="24"/>
  <c r="J250" i="24" l="1" a="1"/>
  <c r="J250" i="24" s="1"/>
  <c r="Q250" i="24" a="1"/>
  <c r="Q250" i="24" s="1"/>
  <c r="H250" i="24" a="1"/>
  <c r="H250" i="24" s="1"/>
  <c r="F250" i="24" a="1"/>
  <c r="F250" i="24" s="1"/>
  <c r="O250" i="24" a="1"/>
  <c r="O250" i="24" s="1"/>
  <c r="E250" i="24" a="1"/>
  <c r="E250" i="24" s="1"/>
  <c r="P250" i="24" a="1"/>
  <c r="P250" i="24" s="1"/>
  <c r="K250" i="24" a="1"/>
  <c r="K250" i="24" s="1"/>
  <c r="M250" i="24" a="1"/>
  <c r="M250" i="24" s="1"/>
  <c r="G250" i="24" a="1"/>
  <c r="G250" i="24" s="1"/>
  <c r="L250" i="24" a="1"/>
  <c r="L250" i="24" s="1"/>
  <c r="I250" i="24" a="1"/>
  <c r="I250" i="24" s="1"/>
  <c r="N250" i="24" a="1"/>
  <c r="N250" i="24" s="1"/>
  <c r="D250" i="24" a="1"/>
  <c r="D250" i="24" s="1"/>
  <c r="C251" i="24"/>
  <c r="J251" i="24" l="1" a="1"/>
  <c r="J251" i="24" s="1"/>
  <c r="Q251" i="24" a="1"/>
  <c r="Q251" i="24" s="1"/>
  <c r="H251" i="24" a="1"/>
  <c r="H251" i="24" s="1"/>
  <c r="O251" i="24" a="1"/>
  <c r="O251" i="24" s="1"/>
  <c r="E251" i="24" a="1"/>
  <c r="E251" i="24" s="1"/>
  <c r="F251" i="24" a="1"/>
  <c r="F251" i="24" s="1"/>
  <c r="K251" i="24" a="1"/>
  <c r="K251" i="24" s="1"/>
  <c r="P251" i="24" a="1"/>
  <c r="P251" i="24" s="1"/>
  <c r="G251" i="24" a="1"/>
  <c r="G251" i="24" s="1"/>
  <c r="L251" i="24" a="1"/>
  <c r="L251" i="24" s="1"/>
  <c r="M251" i="24" a="1"/>
  <c r="M251" i="24" s="1"/>
  <c r="N251" i="24" a="1"/>
  <c r="N251" i="24" s="1"/>
  <c r="I251" i="24" a="1"/>
  <c r="I251" i="24" s="1"/>
  <c r="D251" i="24" a="1"/>
  <c r="D251" i="24" s="1"/>
  <c r="C252" i="24"/>
  <c r="J252" i="24" l="1" a="1"/>
  <c r="J252" i="24" s="1"/>
  <c r="Q252" i="24" a="1"/>
  <c r="Q252" i="24" s="1"/>
  <c r="H252" i="24" a="1"/>
  <c r="H252" i="24" s="1"/>
  <c r="O252" i="24" a="1"/>
  <c r="O252" i="24" s="1"/>
  <c r="F252" i="24" a="1"/>
  <c r="F252" i="24" s="1"/>
  <c r="E252" i="24" a="1"/>
  <c r="E252" i="24" s="1"/>
  <c r="K252" i="24" a="1"/>
  <c r="K252" i="24" s="1"/>
  <c r="P252" i="24" a="1"/>
  <c r="P252" i="24" s="1"/>
  <c r="G252" i="24" a="1"/>
  <c r="G252" i="24" s="1"/>
  <c r="M252" i="24" a="1"/>
  <c r="M252" i="24" s="1"/>
  <c r="L252" i="24" a="1"/>
  <c r="L252" i="24" s="1"/>
  <c r="N252" i="24" a="1"/>
  <c r="N252" i="24" s="1"/>
  <c r="I252" i="24" a="1"/>
  <c r="I252" i="24" s="1"/>
  <c r="D252" i="24" a="1"/>
  <c r="D252" i="24" s="1"/>
  <c r="C253" i="24"/>
  <c r="J253" i="24" l="1" a="1"/>
  <c r="J253" i="24" s="1"/>
  <c r="Q253" i="24" a="1"/>
  <c r="Q253" i="24" s="1"/>
  <c r="H253" i="24" a="1"/>
  <c r="H253" i="24" s="1"/>
  <c r="O253" i="24" a="1"/>
  <c r="O253" i="24" s="1"/>
  <c r="F253" i="24" a="1"/>
  <c r="F253" i="24" s="1"/>
  <c r="E253" i="24" a="1"/>
  <c r="E253" i="24" s="1"/>
  <c r="P253" i="24" a="1"/>
  <c r="P253" i="24" s="1"/>
  <c r="K253" i="24" a="1"/>
  <c r="K253" i="24" s="1"/>
  <c r="G253" i="24" a="1"/>
  <c r="G253" i="24" s="1"/>
  <c r="M253" i="24" a="1"/>
  <c r="M253" i="24" s="1"/>
  <c r="L253" i="24" a="1"/>
  <c r="L253" i="24" s="1"/>
  <c r="N253" i="24" a="1"/>
  <c r="N253" i="24" s="1"/>
  <c r="I253" i="24" a="1"/>
  <c r="I253" i="24" s="1"/>
  <c r="D253" i="24" a="1"/>
  <c r="D253" i="24" s="1"/>
  <c r="C254" i="24"/>
  <c r="J254" i="24" l="1" a="1"/>
  <c r="J254" i="24" s="1"/>
  <c r="Q254" i="24" a="1"/>
  <c r="Q254" i="24" s="1"/>
  <c r="O254" i="24" a="1"/>
  <c r="O254" i="24" s="1"/>
  <c r="F254" i="24" a="1"/>
  <c r="F254" i="24" s="1"/>
  <c r="F68" i="25" s="1"/>
  <c r="H254" i="24" a="1"/>
  <c r="H254" i="24" s="1"/>
  <c r="E254" i="24" a="1"/>
  <c r="E254" i="24" s="1"/>
  <c r="K254" i="24" a="1"/>
  <c r="K254" i="24" s="1"/>
  <c r="G254" i="24" a="1"/>
  <c r="G254" i="24" s="1"/>
  <c r="P254" i="24" a="1"/>
  <c r="P254" i="24" s="1"/>
  <c r="M254" i="24" a="1"/>
  <c r="M254" i="24" s="1"/>
  <c r="N254" i="24" a="1"/>
  <c r="N254" i="24" s="1"/>
  <c r="I254" i="24" a="1"/>
  <c r="I254" i="24" s="1"/>
  <c r="L254" i="24" a="1"/>
  <c r="L254" i="24" s="1"/>
  <c r="D254" i="24" a="1"/>
  <c r="D254" i="24" s="1"/>
  <c r="C255" i="24"/>
  <c r="J255" i="24" l="1" a="1"/>
  <c r="J255" i="24" s="1"/>
  <c r="Q255" i="24" a="1"/>
  <c r="Q255" i="24" s="1"/>
  <c r="H255" i="24" a="1"/>
  <c r="H255" i="24" s="1"/>
  <c r="F255" i="24" a="1"/>
  <c r="F255" i="24" s="1"/>
  <c r="O255" i="24" a="1"/>
  <c r="O255" i="24" s="1"/>
  <c r="E255" i="24" a="1"/>
  <c r="E255" i="24" s="1"/>
  <c r="P255" i="24" a="1"/>
  <c r="P255" i="24" s="1"/>
  <c r="G255" i="24" a="1"/>
  <c r="G255" i="24" s="1"/>
  <c r="K255" i="24" a="1"/>
  <c r="K255" i="24" s="1"/>
  <c r="L255" i="24" a="1"/>
  <c r="L255" i="24" s="1"/>
  <c r="M255" i="24" a="1"/>
  <c r="M255" i="24" s="1"/>
  <c r="N255" i="24" a="1"/>
  <c r="N255" i="24" s="1"/>
  <c r="I255" i="24" a="1"/>
  <c r="I255" i="24" s="1"/>
  <c r="D255" i="24" a="1"/>
  <c r="D255" i="24" s="1"/>
  <c r="C256" i="24"/>
  <c r="J256" i="24" l="1" a="1"/>
  <c r="J256" i="24" s="1"/>
  <c r="Q256" i="24" a="1"/>
  <c r="Q256" i="24" s="1"/>
  <c r="H256" i="24" a="1"/>
  <c r="H256" i="24" s="1"/>
  <c r="F256" i="24" a="1"/>
  <c r="F256" i="24" s="1"/>
  <c r="O256" i="24" a="1"/>
  <c r="O256" i="24" s="1"/>
  <c r="E256" i="24" a="1"/>
  <c r="E256" i="24" s="1"/>
  <c r="K256" i="24" a="1"/>
  <c r="K256" i="24" s="1"/>
  <c r="P256" i="24" a="1"/>
  <c r="P256" i="24" s="1"/>
  <c r="L256" i="24" a="1"/>
  <c r="L256" i="24" s="1"/>
  <c r="G256" i="24" a="1"/>
  <c r="G256" i="24" s="1"/>
  <c r="M256" i="24" a="1"/>
  <c r="M256" i="24" s="1"/>
  <c r="N256" i="24" a="1"/>
  <c r="N256" i="24" s="1"/>
  <c r="I256" i="24" a="1"/>
  <c r="I256" i="24" s="1"/>
  <c r="D256" i="24" a="1"/>
  <c r="D256" i="24" s="1"/>
  <c r="C257" i="24"/>
  <c r="J257" i="24" l="1" a="1"/>
  <c r="J257" i="24" s="1"/>
  <c r="Q257" i="24" a="1"/>
  <c r="Q257" i="24" s="1"/>
  <c r="O257" i="24" a="1"/>
  <c r="O257" i="24" s="1"/>
  <c r="H257" i="24" a="1"/>
  <c r="H257" i="24" s="1"/>
  <c r="E257" i="24" a="1"/>
  <c r="E257" i="24" s="1"/>
  <c r="F257" i="24" a="1"/>
  <c r="F257" i="24" s="1"/>
  <c r="P257" i="24" a="1"/>
  <c r="P257" i="24" s="1"/>
  <c r="K257" i="24" a="1"/>
  <c r="K257" i="24" s="1"/>
  <c r="G257" i="24" a="1"/>
  <c r="G257" i="24" s="1"/>
  <c r="M257" i="24" a="1"/>
  <c r="M257" i="24" s="1"/>
  <c r="L257" i="24" a="1"/>
  <c r="L257" i="24" s="1"/>
  <c r="N257" i="24" a="1"/>
  <c r="N257" i="24" s="1"/>
  <c r="I257" i="24" a="1"/>
  <c r="I257" i="24" s="1"/>
  <c r="D257" i="24" a="1"/>
  <c r="D257" i="24" s="1"/>
  <c r="C258" i="24"/>
  <c r="J258" i="24" l="1" a="1"/>
  <c r="J258" i="24" s="1"/>
  <c r="Q258" i="24" a="1"/>
  <c r="Q258" i="24" s="1"/>
  <c r="F258" i="24" a="1"/>
  <c r="F258" i="24" s="1"/>
  <c r="O258" i="24" a="1"/>
  <c r="O258" i="24" s="1"/>
  <c r="N69" i="25" s="1"/>
  <c r="H258" i="24" a="1"/>
  <c r="H258" i="24" s="1"/>
  <c r="H69" i="25" s="1"/>
  <c r="E258" i="24" a="1"/>
  <c r="E258" i="24" s="1"/>
  <c r="P258" i="24" a="1"/>
  <c r="P258" i="24" s="1"/>
  <c r="M258" i="24" a="1"/>
  <c r="M258" i="24" s="1"/>
  <c r="L258" i="24" a="1"/>
  <c r="L258" i="24" s="1"/>
  <c r="G258" i="24" a="1"/>
  <c r="G258" i="24" s="1"/>
  <c r="K258" i="24" a="1"/>
  <c r="K258" i="24" s="1"/>
  <c r="N258" i="24" a="1"/>
  <c r="N258" i="24" s="1"/>
  <c r="M69" i="25" s="1"/>
  <c r="I258" i="24" a="1"/>
  <c r="I258" i="24" s="1"/>
  <c r="D258" i="24" a="1"/>
  <c r="D258" i="24" s="1"/>
  <c r="C259" i="24"/>
  <c r="J259" i="24" l="1" a="1"/>
  <c r="J259" i="24" s="1"/>
  <c r="Q259" i="24" a="1"/>
  <c r="Q259" i="24" s="1"/>
  <c r="H259" i="24" a="1"/>
  <c r="H259" i="24" s="1"/>
  <c r="O259" i="24" a="1"/>
  <c r="O259" i="24" s="1"/>
  <c r="E259" i="24" a="1"/>
  <c r="E259" i="24" s="1"/>
  <c r="F259" i="24" a="1"/>
  <c r="F259" i="24" s="1"/>
  <c r="K259" i="24" a="1"/>
  <c r="K259" i="24" s="1"/>
  <c r="P259" i="24" a="1"/>
  <c r="P259" i="24" s="1"/>
  <c r="G259" i="24" a="1"/>
  <c r="G259" i="24" s="1"/>
  <c r="M259" i="24" a="1"/>
  <c r="M259" i="24" s="1"/>
  <c r="N259" i="24" a="1"/>
  <c r="N259" i="24" s="1"/>
  <c r="L259" i="24" a="1"/>
  <c r="L259" i="24" s="1"/>
  <c r="I259" i="24" a="1"/>
  <c r="I259" i="24" s="1"/>
  <c r="D259" i="24" a="1"/>
  <c r="D259" i="24" s="1"/>
  <c r="C260" i="24"/>
  <c r="J260" i="24" l="1" a="1"/>
  <c r="J260" i="24" s="1"/>
  <c r="Q260" i="24" a="1"/>
  <c r="Q260" i="24" s="1"/>
  <c r="H260" i="24" a="1"/>
  <c r="H260" i="24" s="1"/>
  <c r="O260" i="24" a="1"/>
  <c r="O260" i="24" s="1"/>
  <c r="F260" i="24" a="1"/>
  <c r="F260" i="24" s="1"/>
  <c r="P260" i="24" a="1"/>
  <c r="P260" i="24" s="1"/>
  <c r="K260" i="24" a="1"/>
  <c r="K260" i="24" s="1"/>
  <c r="G260" i="24" a="1"/>
  <c r="G260" i="24" s="1"/>
  <c r="E260" i="24" a="1"/>
  <c r="E260" i="24" s="1"/>
  <c r="L260" i="24" a="1"/>
  <c r="L260" i="24" s="1"/>
  <c r="M260" i="24" a="1"/>
  <c r="M260" i="24" s="1"/>
  <c r="N260" i="24" a="1"/>
  <c r="N260" i="24" s="1"/>
  <c r="I260" i="24" a="1"/>
  <c r="I260" i="24" s="1"/>
  <c r="D260" i="24" a="1"/>
  <c r="D260" i="24" s="1"/>
  <c r="C261" i="24"/>
  <c r="J261" i="24" l="1" a="1"/>
  <c r="J261" i="24" s="1"/>
  <c r="Q261" i="24" a="1"/>
  <c r="Q261" i="24" s="1"/>
  <c r="F261" i="24" a="1"/>
  <c r="F261" i="24" s="1"/>
  <c r="H261" i="24" a="1"/>
  <c r="H261" i="24" s="1"/>
  <c r="O261" i="24" a="1"/>
  <c r="O261" i="24" s="1"/>
  <c r="P261" i="24" a="1"/>
  <c r="P261" i="24" s="1"/>
  <c r="E261" i="24" a="1"/>
  <c r="E261" i="24" s="1"/>
  <c r="G261" i="24" a="1"/>
  <c r="G261" i="24" s="1"/>
  <c r="K261" i="24" a="1"/>
  <c r="K261" i="24" s="1"/>
  <c r="M261" i="24" a="1"/>
  <c r="M261" i="24" s="1"/>
  <c r="L261" i="24" a="1"/>
  <c r="L261" i="24" s="1"/>
  <c r="I261" i="24" a="1"/>
  <c r="I261" i="24" s="1"/>
  <c r="N261" i="24" a="1"/>
  <c r="N261" i="24" s="1"/>
  <c r="D261" i="24" a="1"/>
  <c r="D261" i="24" s="1"/>
  <c r="C262" i="24"/>
  <c r="J262" i="24" l="1" a="1"/>
  <c r="J262" i="24" s="1"/>
  <c r="Q262" i="24" a="1"/>
  <c r="Q262" i="24" s="1"/>
  <c r="H262" i="24" a="1"/>
  <c r="H262" i="24" s="1"/>
  <c r="F262" i="24" a="1"/>
  <c r="F262" i="24" s="1"/>
  <c r="F70" i="25" s="1"/>
  <c r="O262" i="24" a="1"/>
  <c r="O262" i="24" s="1"/>
  <c r="E262" i="24" a="1"/>
  <c r="E262" i="24" s="1"/>
  <c r="E70" i="25" s="1"/>
  <c r="P262" i="24" a="1"/>
  <c r="P262" i="24" s="1"/>
  <c r="K262" i="24" a="1"/>
  <c r="K262" i="24" s="1"/>
  <c r="G262" i="24" a="1"/>
  <c r="G262" i="24" s="1"/>
  <c r="M262" i="24" a="1"/>
  <c r="M262" i="24" s="1"/>
  <c r="L262" i="24" a="1"/>
  <c r="L262" i="24" s="1"/>
  <c r="I262" i="24" a="1"/>
  <c r="I262" i="24" s="1"/>
  <c r="N262" i="24" a="1"/>
  <c r="N262" i="24" s="1"/>
  <c r="D262" i="24" a="1"/>
  <c r="D262" i="24" s="1"/>
  <c r="C263" i="24"/>
  <c r="J263" i="24" l="1" a="1"/>
  <c r="J263" i="24" s="1"/>
  <c r="Q263" i="24" a="1"/>
  <c r="Q263" i="24" s="1"/>
  <c r="H263" i="24" a="1"/>
  <c r="H263" i="24" s="1"/>
  <c r="O263" i="24" a="1"/>
  <c r="O263" i="24" s="1"/>
  <c r="F263" i="24" a="1"/>
  <c r="F263" i="24" s="1"/>
  <c r="E263" i="24" a="1"/>
  <c r="E263" i="24" s="1"/>
  <c r="P263" i="24" a="1"/>
  <c r="P263" i="24" s="1"/>
  <c r="K263" i="24" a="1"/>
  <c r="K263" i="24" s="1"/>
  <c r="G263" i="24" a="1"/>
  <c r="G263" i="24" s="1"/>
  <c r="M263" i="24" a="1"/>
  <c r="M263" i="24" s="1"/>
  <c r="L263" i="24" a="1"/>
  <c r="L263" i="24" s="1"/>
  <c r="N263" i="24" a="1"/>
  <c r="N263" i="24" s="1"/>
  <c r="I263" i="24" a="1"/>
  <c r="I263" i="24" s="1"/>
  <c r="D263" i="24" a="1"/>
  <c r="D263" i="24" s="1"/>
  <c r="C264" i="24"/>
  <c r="J264" i="24" l="1" a="1"/>
  <c r="J264" i="24" s="1"/>
  <c r="Q264" i="24" a="1"/>
  <c r="Q264" i="24" s="1"/>
  <c r="H264" i="24" a="1"/>
  <c r="H264" i="24" s="1"/>
  <c r="F264" i="24" a="1"/>
  <c r="F264" i="24" s="1"/>
  <c r="O264" i="24" a="1"/>
  <c r="O264" i="24" s="1"/>
  <c r="E264" i="24" a="1"/>
  <c r="E264" i="24" s="1"/>
  <c r="K264" i="24" a="1"/>
  <c r="K264" i="24" s="1"/>
  <c r="P264" i="24" a="1"/>
  <c r="P264" i="24" s="1"/>
  <c r="G264" i="24" a="1"/>
  <c r="G264" i="24" s="1"/>
  <c r="M264" i="24" a="1"/>
  <c r="M264" i="24" s="1"/>
  <c r="N264" i="24" a="1"/>
  <c r="N264" i="24" s="1"/>
  <c r="L264" i="24" a="1"/>
  <c r="L264" i="24" s="1"/>
  <c r="I264" i="24" a="1"/>
  <c r="I264" i="24" s="1"/>
  <c r="D264" i="24" a="1"/>
  <c r="D264" i="24" s="1"/>
  <c r="C265" i="24"/>
  <c r="J265" i="24" l="1" a="1"/>
  <c r="J265" i="24" s="1"/>
  <c r="Q265" i="24" a="1"/>
  <c r="Q265" i="24" s="1"/>
  <c r="O265" i="24" a="1"/>
  <c r="O265" i="24" s="1"/>
  <c r="H265" i="24" a="1"/>
  <c r="H265" i="24" s="1"/>
  <c r="F265" i="24" a="1"/>
  <c r="F265" i="24" s="1"/>
  <c r="E265" i="24" a="1"/>
  <c r="E265" i="24" s="1"/>
  <c r="P265" i="24" a="1"/>
  <c r="P265" i="24" s="1"/>
  <c r="K265" i="24" a="1"/>
  <c r="K265" i="24" s="1"/>
  <c r="M265" i="24" a="1"/>
  <c r="M265" i="24" s="1"/>
  <c r="L265" i="24" a="1"/>
  <c r="L265" i="24" s="1"/>
  <c r="G265" i="24" a="1"/>
  <c r="G265" i="24" s="1"/>
  <c r="I265" i="24" a="1"/>
  <c r="I265" i="24" s="1"/>
  <c r="N265" i="24" a="1"/>
  <c r="N265" i="24" s="1"/>
  <c r="D265" i="24" a="1"/>
  <c r="D265" i="24" s="1"/>
  <c r="C266" i="24"/>
  <c r="J266" i="24" l="1" a="1"/>
  <c r="J266" i="24" s="1"/>
  <c r="Q266" i="24" a="1"/>
  <c r="Q266" i="24" s="1"/>
  <c r="N71" i="25"/>
  <c r="O266" i="24" a="1"/>
  <c r="O266" i="24" s="1"/>
  <c r="E266" i="24" a="1"/>
  <c r="E266" i="24" s="1"/>
  <c r="H266" i="24" a="1"/>
  <c r="H266" i="24" s="1"/>
  <c r="H71" i="25" s="1"/>
  <c r="K266" i="24" a="1"/>
  <c r="K266" i="24" s="1"/>
  <c r="F266" i="24" a="1"/>
  <c r="F266" i="24" s="1"/>
  <c r="F71" i="25" s="1"/>
  <c r="P266" i="24" a="1"/>
  <c r="P266" i="24" s="1"/>
  <c r="G266" i="24" a="1"/>
  <c r="G266" i="24" s="1"/>
  <c r="M266" i="24" a="1"/>
  <c r="M266" i="24" s="1"/>
  <c r="L266" i="24" a="1"/>
  <c r="L266" i="24" s="1"/>
  <c r="I266" i="24" a="1"/>
  <c r="I266" i="24" s="1"/>
  <c r="N266" i="24" a="1"/>
  <c r="N266" i="24" s="1"/>
  <c r="D266" i="24" a="1"/>
  <c r="D266" i="24" s="1"/>
  <c r="D71" i="25" s="1"/>
  <c r="C267" i="24"/>
  <c r="J267" i="24" l="1" a="1"/>
  <c r="J267" i="24" s="1"/>
  <c r="Q267" i="24" a="1"/>
  <c r="Q267" i="24" s="1"/>
  <c r="H267" i="24" a="1"/>
  <c r="H267" i="24" s="1"/>
  <c r="F267" i="24" a="1"/>
  <c r="F267" i="24" s="1"/>
  <c r="O267" i="24" a="1"/>
  <c r="O267" i="24" s="1"/>
  <c r="P267" i="24" a="1"/>
  <c r="P267" i="24" s="1"/>
  <c r="E267" i="24" a="1"/>
  <c r="E267" i="24" s="1"/>
  <c r="K267" i="24" a="1"/>
  <c r="K267" i="24" s="1"/>
  <c r="G267" i="24" a="1"/>
  <c r="G267" i="24" s="1"/>
  <c r="M267" i="24" a="1"/>
  <c r="M267" i="24" s="1"/>
  <c r="I267" i="24" a="1"/>
  <c r="I267" i="24" s="1"/>
  <c r="L267" i="24" a="1"/>
  <c r="L267" i="24" s="1"/>
  <c r="N267" i="24" a="1"/>
  <c r="N267" i="24" s="1"/>
  <c r="D267" i="24" a="1"/>
  <c r="D267" i="24" s="1"/>
  <c r="C268" i="24"/>
  <c r="J268" i="24" l="1" a="1"/>
  <c r="J268" i="24" s="1"/>
  <c r="Q268" i="24" a="1"/>
  <c r="Q268" i="24" s="1"/>
  <c r="H268" i="24" a="1"/>
  <c r="H268" i="24" s="1"/>
  <c r="O268" i="24" a="1"/>
  <c r="O268" i="24" s="1"/>
  <c r="E268" i="24" a="1"/>
  <c r="E268" i="24" s="1"/>
  <c r="F268" i="24" a="1"/>
  <c r="F268" i="24" s="1"/>
  <c r="K268" i="24" a="1"/>
  <c r="K268" i="24" s="1"/>
  <c r="P268" i="24" a="1"/>
  <c r="P268" i="24" s="1"/>
  <c r="G268" i="24" a="1"/>
  <c r="G268" i="24" s="1"/>
  <c r="M268" i="24" a="1"/>
  <c r="M268" i="24" s="1"/>
  <c r="L268" i="24" a="1"/>
  <c r="L268" i="24" s="1"/>
  <c r="I268" i="24" a="1"/>
  <c r="I268" i="24" s="1"/>
  <c r="N268" i="24" a="1"/>
  <c r="N268" i="24" s="1"/>
  <c r="D268" i="24" a="1"/>
  <c r="D268" i="24" s="1"/>
  <c r="C269" i="24"/>
  <c r="J269" i="24" l="1" a="1"/>
  <c r="J269" i="24" s="1"/>
  <c r="Q269" i="24" a="1"/>
  <c r="Q269" i="24" s="1"/>
  <c r="H269" i="24" a="1"/>
  <c r="H269" i="24" s="1"/>
  <c r="O269" i="24" a="1"/>
  <c r="O269" i="24" s="1"/>
  <c r="E269" i="24" a="1"/>
  <c r="E269" i="24" s="1"/>
  <c r="F269" i="24" a="1"/>
  <c r="F269" i="24" s="1"/>
  <c r="K269" i="24" a="1"/>
  <c r="K269" i="24" s="1"/>
  <c r="P269" i="24" a="1"/>
  <c r="P269" i="24" s="1"/>
  <c r="M269" i="24" a="1"/>
  <c r="M269" i="24" s="1"/>
  <c r="L269" i="24" a="1"/>
  <c r="L269" i="24" s="1"/>
  <c r="G269" i="24" a="1"/>
  <c r="G269" i="24" s="1"/>
  <c r="N269" i="24" a="1"/>
  <c r="N269" i="24" s="1"/>
  <c r="I269" i="24" a="1"/>
  <c r="I269" i="24" s="1"/>
  <c r="D269" i="24" a="1"/>
  <c r="D269" i="24" s="1"/>
  <c r="C270" i="24"/>
  <c r="J270" i="24" l="1" a="1"/>
  <c r="J270" i="24" s="1"/>
  <c r="Q270" i="24" a="1"/>
  <c r="Q270" i="24" s="1"/>
  <c r="H270" i="24" a="1"/>
  <c r="H270" i="24" s="1"/>
  <c r="O270" i="24" a="1"/>
  <c r="O270" i="24" s="1"/>
  <c r="N72" i="25" s="1"/>
  <c r="F270" i="24" a="1"/>
  <c r="F270" i="24" s="1"/>
  <c r="F72" i="25" s="1"/>
  <c r="K270" i="24" a="1"/>
  <c r="K270" i="24" s="1"/>
  <c r="P270" i="24" a="1"/>
  <c r="P270" i="24" s="1"/>
  <c r="E270" i="24" a="1"/>
  <c r="E270" i="24" s="1"/>
  <c r="G270" i="24" a="1"/>
  <c r="G270" i="24" s="1"/>
  <c r="M270" i="24" a="1"/>
  <c r="M270" i="24" s="1"/>
  <c r="L270" i="24" a="1"/>
  <c r="L270" i="24" s="1"/>
  <c r="I270" i="24" a="1"/>
  <c r="I270" i="24" s="1"/>
  <c r="N270" i="24" a="1"/>
  <c r="N270" i="24" s="1"/>
  <c r="D270" i="24" a="1"/>
  <c r="D270" i="24" s="1"/>
  <c r="C271" i="24"/>
  <c r="J271" i="24" l="1" a="1"/>
  <c r="J271" i="24" s="1"/>
  <c r="Q271" i="24" a="1"/>
  <c r="Q271" i="24" s="1"/>
  <c r="O271" i="24" a="1"/>
  <c r="O271" i="24" s="1"/>
  <c r="H271" i="24" a="1"/>
  <c r="H271" i="24" s="1"/>
  <c r="E271" i="24" a="1"/>
  <c r="E271" i="24" s="1"/>
  <c r="F271" i="24" a="1"/>
  <c r="F271" i="24" s="1"/>
  <c r="K271" i="24" a="1"/>
  <c r="K271" i="24" s="1"/>
  <c r="G271" i="24" a="1"/>
  <c r="G271" i="24" s="1"/>
  <c r="P271" i="24" a="1"/>
  <c r="P271" i="24" s="1"/>
  <c r="M271" i="24" a="1"/>
  <c r="M271" i="24" s="1"/>
  <c r="L271" i="24" a="1"/>
  <c r="L271" i="24" s="1"/>
  <c r="N271" i="24" a="1"/>
  <c r="N271" i="24" s="1"/>
  <c r="I271" i="24" a="1"/>
  <c r="I271" i="24" s="1"/>
  <c r="D271" i="24" a="1"/>
  <c r="D271" i="24" s="1"/>
  <c r="C272" i="24"/>
  <c r="J272" i="24" l="1" a="1"/>
  <c r="J272" i="24" s="1"/>
  <c r="Q272" i="24" a="1"/>
  <c r="Q272" i="24" s="1"/>
  <c r="H272" i="24" a="1"/>
  <c r="H272" i="24" s="1"/>
  <c r="E272" i="24" a="1"/>
  <c r="E272" i="24" s="1"/>
  <c r="F272" i="24" a="1"/>
  <c r="F272" i="24" s="1"/>
  <c r="O272" i="24" a="1"/>
  <c r="O272" i="24" s="1"/>
  <c r="K272" i="24" a="1"/>
  <c r="K272" i="24" s="1"/>
  <c r="P272" i="24" a="1"/>
  <c r="P272" i="24" s="1"/>
  <c r="M272" i="24" a="1"/>
  <c r="M272" i="24" s="1"/>
  <c r="L272" i="24" a="1"/>
  <c r="L272" i="24" s="1"/>
  <c r="G272" i="24" a="1"/>
  <c r="G272" i="24" s="1"/>
  <c r="I272" i="24" a="1"/>
  <c r="I272" i="24" s="1"/>
  <c r="N272" i="24" a="1"/>
  <c r="N272" i="24" s="1"/>
  <c r="D272" i="24" a="1"/>
  <c r="D272" i="24" s="1"/>
  <c r="C273" i="24"/>
  <c r="J273" i="24" l="1" a="1"/>
  <c r="J273" i="24" s="1"/>
  <c r="Q273" i="24" a="1"/>
  <c r="Q273" i="24" s="1"/>
  <c r="H273" i="24" a="1"/>
  <c r="H273" i="24" s="1"/>
  <c r="O273" i="24" a="1"/>
  <c r="O273" i="24" s="1"/>
  <c r="E273" i="24" a="1"/>
  <c r="E273" i="24" s="1"/>
  <c r="F273" i="24" a="1"/>
  <c r="F273" i="24" s="1"/>
  <c r="P273" i="24" a="1"/>
  <c r="P273" i="24" s="1"/>
  <c r="G273" i="24" a="1"/>
  <c r="G273" i="24" s="1"/>
  <c r="K273" i="24" a="1"/>
  <c r="K273" i="24" s="1"/>
  <c r="M273" i="24" a="1"/>
  <c r="M273" i="24" s="1"/>
  <c r="L273" i="24" a="1"/>
  <c r="L273" i="24" s="1"/>
  <c r="N273" i="24" a="1"/>
  <c r="N273" i="24" s="1"/>
  <c r="I273" i="24" a="1"/>
  <c r="I273" i="24" s="1"/>
  <c r="D273" i="24" a="1"/>
  <c r="D273" i="24" s="1"/>
  <c r="C274" i="24"/>
  <c r="J274" i="24" l="1" a="1"/>
  <c r="J274" i="24" s="1"/>
  <c r="Q274" i="24" a="1"/>
  <c r="Q274" i="24" s="1"/>
  <c r="H274" i="24" a="1"/>
  <c r="H274" i="24" s="1"/>
  <c r="O274" i="24" a="1"/>
  <c r="O274" i="24" s="1"/>
  <c r="E274" i="24" a="1"/>
  <c r="E274" i="24" s="1"/>
  <c r="E73" i="25" s="1"/>
  <c r="F274" i="24" a="1"/>
  <c r="F274" i="24" s="1"/>
  <c r="K274" i="24" a="1"/>
  <c r="K274" i="24" s="1"/>
  <c r="P274" i="24" a="1"/>
  <c r="P274" i="24" s="1"/>
  <c r="G274" i="24" a="1"/>
  <c r="G274" i="24" s="1"/>
  <c r="M274" i="24" a="1"/>
  <c r="M274" i="24" s="1"/>
  <c r="N274" i="24" a="1"/>
  <c r="N274" i="24" s="1"/>
  <c r="I274" i="24" a="1"/>
  <c r="I274" i="24" s="1"/>
  <c r="L274" i="24" a="1"/>
  <c r="L274" i="24" s="1"/>
  <c r="D274" i="24" a="1"/>
  <c r="D274" i="24" s="1"/>
  <c r="D73" i="25" s="1"/>
  <c r="C275" i="24"/>
  <c r="J275" i="24" l="1" a="1"/>
  <c r="J275" i="24" s="1"/>
  <c r="Q275" i="24" a="1"/>
  <c r="Q275" i="24" s="1"/>
  <c r="O275" i="24" a="1"/>
  <c r="O275" i="24" s="1"/>
  <c r="F275" i="24" a="1"/>
  <c r="F275" i="24" s="1"/>
  <c r="H275" i="24" a="1"/>
  <c r="H275" i="24" s="1"/>
  <c r="K275" i="24" a="1"/>
  <c r="K275" i="24" s="1"/>
  <c r="G275" i="24" a="1"/>
  <c r="G275" i="24" s="1"/>
  <c r="P275" i="24" a="1"/>
  <c r="P275" i="24" s="1"/>
  <c r="E275" i="24" a="1"/>
  <c r="E275" i="24" s="1"/>
  <c r="M275" i="24" a="1"/>
  <c r="M275" i="24" s="1"/>
  <c r="L275" i="24" a="1"/>
  <c r="L275" i="24" s="1"/>
  <c r="N275" i="24" a="1"/>
  <c r="N275" i="24" s="1"/>
  <c r="I275" i="24" a="1"/>
  <c r="I275" i="24" s="1"/>
  <c r="D275" i="24" a="1"/>
  <c r="D275" i="24" s="1"/>
  <c r="C276" i="24"/>
  <c r="J276" i="24" l="1" a="1"/>
  <c r="J276" i="24" s="1"/>
  <c r="Q276" i="24" a="1"/>
  <c r="Q276" i="24" s="1"/>
  <c r="O276" i="24" a="1"/>
  <c r="O276" i="24" s="1"/>
  <c r="H276" i="24" a="1"/>
  <c r="H276" i="24" s="1"/>
  <c r="F276" i="24" a="1"/>
  <c r="F276" i="24" s="1"/>
  <c r="E276" i="24" a="1"/>
  <c r="E276" i="24" s="1"/>
  <c r="K276" i="24" a="1"/>
  <c r="K276" i="24" s="1"/>
  <c r="P276" i="24" a="1"/>
  <c r="P276" i="24" s="1"/>
  <c r="G276" i="24" a="1"/>
  <c r="G276" i="24" s="1"/>
  <c r="L276" i="24" a="1"/>
  <c r="L276" i="24" s="1"/>
  <c r="M276" i="24" a="1"/>
  <c r="M276" i="24" s="1"/>
  <c r="I276" i="24" a="1"/>
  <c r="I276" i="24" s="1"/>
  <c r="N276" i="24" a="1"/>
  <c r="N276" i="24" s="1"/>
  <c r="D276" i="24" a="1"/>
  <c r="D276" i="24" s="1"/>
  <c r="C277" i="24"/>
  <c r="J277" i="24" l="1" a="1"/>
  <c r="J277" i="24" s="1"/>
  <c r="Q277" i="24" a="1"/>
  <c r="Q277" i="24" s="1"/>
  <c r="F277" i="24" a="1"/>
  <c r="F277" i="24" s="1"/>
  <c r="E277" i="24" a="1"/>
  <c r="E277" i="24" s="1"/>
  <c r="K277" i="24" a="1"/>
  <c r="K277" i="24" s="1"/>
  <c r="O277" i="24" a="1"/>
  <c r="O277" i="24" s="1"/>
  <c r="H277" i="24" a="1"/>
  <c r="H277" i="24" s="1"/>
  <c r="P277" i="24" a="1"/>
  <c r="P277" i="24" s="1"/>
  <c r="G277" i="24" a="1"/>
  <c r="G277" i="24" s="1"/>
  <c r="M277" i="24" a="1"/>
  <c r="M277" i="24" s="1"/>
  <c r="L277" i="24" a="1"/>
  <c r="L277" i="24" s="1"/>
  <c r="N277" i="24" a="1"/>
  <c r="N277" i="24" s="1"/>
  <c r="I277" i="24" a="1"/>
  <c r="I277" i="24" s="1"/>
  <c r="D277" i="24" a="1"/>
  <c r="D277" i="24" s="1"/>
  <c r="C278" i="24"/>
  <c r="J278" i="24" l="1" a="1"/>
  <c r="J278" i="24" s="1"/>
  <c r="Q278" i="24" a="1"/>
  <c r="Q278" i="24" s="1"/>
  <c r="H278" i="24" a="1"/>
  <c r="H278" i="24" s="1"/>
  <c r="O278" i="24" a="1"/>
  <c r="O278" i="24" s="1"/>
  <c r="F278" i="24" a="1"/>
  <c r="F278" i="24" s="1"/>
  <c r="F74" i="25" s="1"/>
  <c r="E278" i="24" a="1"/>
  <c r="E278" i="24" s="1"/>
  <c r="P278" i="24" a="1"/>
  <c r="P278" i="24" s="1"/>
  <c r="G278" i="24" a="1"/>
  <c r="G278" i="24" s="1"/>
  <c r="M278" i="24" a="1"/>
  <c r="M278" i="24" s="1"/>
  <c r="L278" i="24" a="1"/>
  <c r="L278" i="24" s="1"/>
  <c r="K278" i="24" a="1"/>
  <c r="K278" i="24" s="1"/>
  <c r="N278" i="24" a="1"/>
  <c r="N278" i="24" s="1"/>
  <c r="I278" i="24" a="1"/>
  <c r="I278" i="24" s="1"/>
  <c r="D278" i="24" a="1"/>
  <c r="D278" i="24" s="1"/>
  <c r="C279" i="24"/>
  <c r="J279" i="24" l="1" a="1"/>
  <c r="J279" i="24" s="1"/>
  <c r="Q279" i="24" a="1"/>
  <c r="Q279" i="24" s="1"/>
  <c r="H279" i="24" a="1"/>
  <c r="H279" i="24" s="1"/>
  <c r="O279" i="24" a="1"/>
  <c r="O279" i="24" s="1"/>
  <c r="F279" i="24" a="1"/>
  <c r="F279" i="24" s="1"/>
  <c r="K279" i="24" a="1"/>
  <c r="K279" i="24" s="1"/>
  <c r="E279" i="24" a="1"/>
  <c r="E279" i="24" s="1"/>
  <c r="P279" i="24" a="1"/>
  <c r="P279" i="24" s="1"/>
  <c r="G279" i="24" a="1"/>
  <c r="G279" i="24" s="1"/>
  <c r="L279" i="24" a="1"/>
  <c r="L279" i="24" s="1"/>
  <c r="M279" i="24" a="1"/>
  <c r="M279" i="24" s="1"/>
  <c r="N279" i="24" a="1"/>
  <c r="N279" i="24" s="1"/>
  <c r="I279" i="24" a="1"/>
  <c r="I279" i="24" s="1"/>
  <c r="D279" i="24" a="1"/>
  <c r="D279" i="24" s="1"/>
  <c r="C280" i="24"/>
  <c r="J280" i="24" l="1" a="1"/>
  <c r="J280" i="24" s="1"/>
  <c r="Q280" i="24" a="1"/>
  <c r="Q280" i="24" s="1"/>
  <c r="H280" i="24" a="1"/>
  <c r="H280" i="24" s="1"/>
  <c r="O280" i="24" a="1"/>
  <c r="O280" i="24" s="1"/>
  <c r="F280" i="24" a="1"/>
  <c r="F280" i="24" s="1"/>
  <c r="E280" i="24" a="1"/>
  <c r="E280" i="24" s="1"/>
  <c r="K280" i="24" a="1"/>
  <c r="K280" i="24" s="1"/>
  <c r="P280" i="24" a="1"/>
  <c r="P280" i="24" s="1"/>
  <c r="G280" i="24" a="1"/>
  <c r="G280" i="24" s="1"/>
  <c r="M280" i="24" a="1"/>
  <c r="M280" i="24" s="1"/>
  <c r="L280" i="24" a="1"/>
  <c r="L280" i="24" s="1"/>
  <c r="I280" i="24" a="1"/>
  <c r="I280" i="24" s="1"/>
  <c r="N280" i="24" a="1"/>
  <c r="N280" i="24" s="1"/>
  <c r="D280" i="24" a="1"/>
  <c r="D280" i="24" s="1"/>
  <c r="C281" i="24"/>
  <c r="J281" i="24" l="1" a="1"/>
  <c r="J281" i="24" s="1"/>
  <c r="Q281" i="24" a="1"/>
  <c r="Q281" i="24" s="1"/>
  <c r="O281" i="24" a="1"/>
  <c r="O281" i="24" s="1"/>
  <c r="F281" i="24" a="1"/>
  <c r="F281" i="24" s="1"/>
  <c r="H281" i="24" a="1"/>
  <c r="H281" i="24" s="1"/>
  <c r="E281" i="24" a="1"/>
  <c r="E281" i="24" s="1"/>
  <c r="P281" i="24" a="1"/>
  <c r="P281" i="24" s="1"/>
  <c r="K281" i="24" a="1"/>
  <c r="K281" i="24" s="1"/>
  <c r="G281" i="24" a="1"/>
  <c r="G281" i="24" s="1"/>
  <c r="L281" i="24" a="1"/>
  <c r="L281" i="24" s="1"/>
  <c r="M281" i="24" a="1"/>
  <c r="M281" i="24" s="1"/>
  <c r="I281" i="24" a="1"/>
  <c r="I281" i="24" s="1"/>
  <c r="N281" i="24" a="1"/>
  <c r="N281" i="24" s="1"/>
  <c r="D281" i="24" a="1"/>
  <c r="D281" i="24" s="1"/>
  <c r="C282" i="24"/>
  <c r="J282" i="24" l="1" a="1"/>
  <c r="J282" i="24" s="1"/>
  <c r="Q282" i="24" a="1"/>
  <c r="Q282" i="24" s="1"/>
  <c r="H282" i="24" a="1"/>
  <c r="H282" i="24" s="1"/>
  <c r="O282" i="24" a="1"/>
  <c r="O282" i="24" s="1"/>
  <c r="F282" i="24" a="1"/>
  <c r="F282" i="24" s="1"/>
  <c r="F75" i="25" s="1"/>
  <c r="E282" i="24" a="1"/>
  <c r="E282" i="24" s="1"/>
  <c r="K282" i="24" a="1"/>
  <c r="K282" i="24" s="1"/>
  <c r="P282" i="24" a="1"/>
  <c r="P282" i="24" s="1"/>
  <c r="G282" i="24" a="1"/>
  <c r="G282" i="24" s="1"/>
  <c r="M282" i="24" a="1"/>
  <c r="M282" i="24" s="1"/>
  <c r="L282" i="24" a="1"/>
  <c r="L282" i="24" s="1"/>
  <c r="N282" i="24" a="1"/>
  <c r="N282" i="24" s="1"/>
  <c r="I282" i="24" a="1"/>
  <c r="I282" i="24" s="1"/>
  <c r="D282" i="24" a="1"/>
  <c r="D282" i="24" s="1"/>
  <c r="C283" i="24"/>
  <c r="J283" i="24" l="1" a="1"/>
  <c r="J283" i="24" s="1"/>
  <c r="Q283" i="24" a="1"/>
  <c r="Q283" i="24" s="1"/>
  <c r="H283" i="24" a="1"/>
  <c r="H283" i="24" s="1"/>
  <c r="O283" i="24" a="1"/>
  <c r="O283" i="24" s="1"/>
  <c r="F283" i="24" a="1"/>
  <c r="F283" i="24" s="1"/>
  <c r="E283" i="24" a="1"/>
  <c r="E283" i="24" s="1"/>
  <c r="K283" i="24" a="1"/>
  <c r="K283" i="24" s="1"/>
  <c r="P283" i="24" a="1"/>
  <c r="P283" i="24" s="1"/>
  <c r="G283" i="24" a="1"/>
  <c r="G283" i="24" s="1"/>
  <c r="L283" i="24" a="1"/>
  <c r="L283" i="24" s="1"/>
  <c r="M283" i="24" a="1"/>
  <c r="M283" i="24" s="1"/>
  <c r="I283" i="24" a="1"/>
  <c r="I283" i="24" s="1"/>
  <c r="N283" i="24" a="1"/>
  <c r="N283" i="24" s="1"/>
  <c r="D283" i="24" a="1"/>
  <c r="D283" i="24" s="1"/>
  <c r="C284" i="24"/>
  <c r="J284" i="24" l="1" a="1"/>
  <c r="J284" i="24" s="1"/>
  <c r="Q284" i="24" a="1"/>
  <c r="Q284" i="24" s="1"/>
  <c r="O284" i="24" a="1"/>
  <c r="O284" i="24" s="1"/>
  <c r="H284" i="24" a="1"/>
  <c r="H284" i="24" s="1"/>
  <c r="F284" i="24" a="1"/>
  <c r="F284" i="24" s="1"/>
  <c r="E284" i="24" a="1"/>
  <c r="E284" i="24" s="1"/>
  <c r="K284" i="24" a="1"/>
  <c r="K284" i="24" s="1"/>
  <c r="P284" i="24" a="1"/>
  <c r="P284" i="24" s="1"/>
  <c r="G284" i="24" a="1"/>
  <c r="G284" i="24" s="1"/>
  <c r="M284" i="24" a="1"/>
  <c r="M284" i="24" s="1"/>
  <c r="L284" i="24" a="1"/>
  <c r="L284" i="24" s="1"/>
  <c r="I284" i="24" a="1"/>
  <c r="I284" i="24" s="1"/>
  <c r="N284" i="24" a="1"/>
  <c r="N284" i="24" s="1"/>
  <c r="D284" i="24" a="1"/>
  <c r="D284" i="24" s="1"/>
  <c r="C285" i="24"/>
  <c r="J285" i="24" l="1" a="1"/>
  <c r="J285" i="24" s="1"/>
  <c r="Q285" i="24" a="1"/>
  <c r="Q285" i="24" s="1"/>
  <c r="H285" i="24" a="1"/>
  <c r="H285" i="24" s="1"/>
  <c r="O285" i="24" a="1"/>
  <c r="O285" i="24" s="1"/>
  <c r="E285" i="24" a="1"/>
  <c r="E285" i="24" s="1"/>
  <c r="P285" i="24" a="1"/>
  <c r="P285" i="24" s="1"/>
  <c r="F285" i="24" a="1"/>
  <c r="F285" i="24" s="1"/>
  <c r="G285" i="24" a="1"/>
  <c r="G285" i="24" s="1"/>
  <c r="M285" i="24" a="1"/>
  <c r="M285" i="24" s="1"/>
  <c r="K285" i="24" a="1"/>
  <c r="K285" i="24" s="1"/>
  <c r="L285" i="24" a="1"/>
  <c r="L285" i="24" s="1"/>
  <c r="N285" i="24" a="1"/>
  <c r="N285" i="24" s="1"/>
  <c r="I285" i="24" a="1"/>
  <c r="I285" i="24" s="1"/>
  <c r="D285" i="24" a="1"/>
  <c r="D285" i="24" s="1"/>
  <c r="C286" i="24"/>
  <c r="J286" i="24" l="1" a="1"/>
  <c r="J286" i="24" s="1"/>
  <c r="Q286" i="24" a="1"/>
  <c r="Q286" i="24" s="1"/>
  <c r="H286" i="24" a="1"/>
  <c r="H286" i="24" s="1"/>
  <c r="O286" i="24" a="1"/>
  <c r="O286" i="24" s="1"/>
  <c r="F286" i="24" a="1"/>
  <c r="F286" i="24" s="1"/>
  <c r="F76" i="25" s="1"/>
  <c r="P286" i="24" a="1"/>
  <c r="P286" i="24" s="1"/>
  <c r="E286" i="24" a="1"/>
  <c r="E286" i="24" s="1"/>
  <c r="K286" i="24" a="1"/>
  <c r="K286" i="24" s="1"/>
  <c r="M286" i="24" a="1"/>
  <c r="M286" i="24" s="1"/>
  <c r="L286" i="24" a="1"/>
  <c r="L286" i="24" s="1"/>
  <c r="G286" i="24" a="1"/>
  <c r="G286" i="24" s="1"/>
  <c r="I286" i="24" a="1"/>
  <c r="I286" i="24" s="1"/>
  <c r="I76" i="25" s="1"/>
  <c r="N286" i="24" a="1"/>
  <c r="N286" i="24" s="1"/>
  <c r="D286" i="24" a="1"/>
  <c r="D286" i="24" s="1"/>
  <c r="C287" i="24"/>
  <c r="J287" i="24" l="1" a="1"/>
  <c r="J287" i="24" s="1"/>
  <c r="Q287" i="24" a="1"/>
  <c r="Q287" i="24" s="1"/>
  <c r="H287" i="24" a="1"/>
  <c r="H287" i="24" s="1"/>
  <c r="O287" i="24" a="1"/>
  <c r="O287" i="24" s="1"/>
  <c r="F287" i="24" a="1"/>
  <c r="F287" i="24" s="1"/>
  <c r="K287" i="24" a="1"/>
  <c r="K287" i="24" s="1"/>
  <c r="E287" i="24" a="1"/>
  <c r="E287" i="24" s="1"/>
  <c r="G287" i="24" a="1"/>
  <c r="G287" i="24" s="1"/>
  <c r="P287" i="24" a="1"/>
  <c r="P287" i="24" s="1"/>
  <c r="M287" i="24" a="1"/>
  <c r="M287" i="24" s="1"/>
  <c r="L287" i="24" a="1"/>
  <c r="L287" i="24" s="1"/>
  <c r="N287" i="24" a="1"/>
  <c r="N287" i="24" s="1"/>
  <c r="I287" i="24" a="1"/>
  <c r="I287" i="24" s="1"/>
  <c r="D287" i="24" a="1"/>
  <c r="D287" i="24" s="1"/>
  <c r="C288" i="24"/>
  <c r="J288" i="24" l="1" a="1"/>
  <c r="J288" i="24" s="1"/>
  <c r="Q288" i="24" a="1"/>
  <c r="Q288" i="24" s="1"/>
  <c r="H288" i="24" a="1"/>
  <c r="H288" i="24" s="1"/>
  <c r="O288" i="24" a="1"/>
  <c r="O288" i="24" s="1"/>
  <c r="E288" i="24" a="1"/>
  <c r="E288" i="24" s="1"/>
  <c r="F288" i="24" a="1"/>
  <c r="F288" i="24" s="1"/>
  <c r="P288" i="24" a="1"/>
  <c r="P288" i="24" s="1"/>
  <c r="K288" i="24" a="1"/>
  <c r="K288" i="24" s="1"/>
  <c r="G288" i="24" a="1"/>
  <c r="G288" i="24" s="1"/>
  <c r="M288" i="24" a="1"/>
  <c r="M288" i="24" s="1"/>
  <c r="L288" i="24" a="1"/>
  <c r="L288" i="24" s="1"/>
  <c r="N288" i="24" a="1"/>
  <c r="N288" i="24" s="1"/>
  <c r="I288" i="24" a="1"/>
  <c r="I288" i="24" s="1"/>
  <c r="D288" i="24" a="1"/>
  <c r="D288" i="24" s="1"/>
  <c r="C289" i="24"/>
  <c r="J289" i="24" l="1" a="1"/>
  <c r="J289" i="24" s="1"/>
  <c r="Q289" i="24" a="1"/>
  <c r="Q289" i="24" s="1"/>
  <c r="O289" i="24" a="1"/>
  <c r="O289" i="24" s="1"/>
  <c r="F289" i="24" a="1"/>
  <c r="F289" i="24" s="1"/>
  <c r="H289" i="24" a="1"/>
  <c r="H289" i="24" s="1"/>
  <c r="E289" i="24" a="1"/>
  <c r="E289" i="24" s="1"/>
  <c r="P289" i="24" a="1"/>
  <c r="P289" i="24" s="1"/>
  <c r="K289" i="24" a="1"/>
  <c r="K289" i="24" s="1"/>
  <c r="G289" i="24" a="1"/>
  <c r="G289" i="24" s="1"/>
  <c r="M289" i="24" a="1"/>
  <c r="M289" i="24" s="1"/>
  <c r="L289" i="24" a="1"/>
  <c r="L289" i="24" s="1"/>
  <c r="N289" i="24" a="1"/>
  <c r="N289" i="24" s="1"/>
  <c r="I289" i="24" a="1"/>
  <c r="I289" i="24" s="1"/>
  <c r="D289" i="24" a="1"/>
  <c r="D289" i="24" s="1"/>
  <c r="C290" i="24"/>
  <c r="J290" i="24" l="1" a="1"/>
  <c r="J290" i="24" s="1"/>
  <c r="Q290" i="24" a="1"/>
  <c r="Q290" i="24" s="1"/>
  <c r="H290" i="24" a="1"/>
  <c r="H290" i="24" s="1"/>
  <c r="F290" i="24" a="1"/>
  <c r="F290" i="24" s="1"/>
  <c r="O290" i="24" a="1"/>
  <c r="O290" i="24" s="1"/>
  <c r="E290" i="24" a="1"/>
  <c r="E290" i="24" s="1"/>
  <c r="E77" i="25" s="1"/>
  <c r="K290" i="24" a="1"/>
  <c r="K290" i="24" s="1"/>
  <c r="P290" i="24" a="1"/>
  <c r="P290" i="24" s="1"/>
  <c r="M290" i="24" a="1"/>
  <c r="M290" i="24" s="1"/>
  <c r="L290" i="24" a="1"/>
  <c r="L290" i="24" s="1"/>
  <c r="G290" i="24" a="1"/>
  <c r="G290" i="24" s="1"/>
  <c r="N290" i="24" a="1"/>
  <c r="N290" i="24" s="1"/>
  <c r="I290" i="24" a="1"/>
  <c r="I290" i="24" s="1"/>
  <c r="D290" i="24" a="1"/>
  <c r="D290" i="24" s="1"/>
  <c r="C291" i="24"/>
  <c r="J291" i="24" l="1" a="1"/>
  <c r="J291" i="24" s="1"/>
  <c r="Q291" i="24" a="1"/>
  <c r="Q291" i="24" s="1"/>
  <c r="H291" i="24" a="1"/>
  <c r="H291" i="24" s="1"/>
  <c r="O291" i="24" a="1"/>
  <c r="O291" i="24" s="1"/>
  <c r="E291" i="24" a="1"/>
  <c r="E291" i="24" s="1"/>
  <c r="F291" i="24" a="1"/>
  <c r="F291" i="24" s="1"/>
  <c r="P291" i="24" a="1"/>
  <c r="P291" i="24" s="1"/>
  <c r="K291" i="24" a="1"/>
  <c r="K291" i="24" s="1"/>
  <c r="G291" i="24" a="1"/>
  <c r="G291" i="24" s="1"/>
  <c r="L291" i="24" a="1"/>
  <c r="L291" i="24" s="1"/>
  <c r="M291" i="24" a="1"/>
  <c r="M291" i="24" s="1"/>
  <c r="N291" i="24" a="1"/>
  <c r="N291" i="24" s="1"/>
  <c r="I291" i="24" a="1"/>
  <c r="I291" i="24" s="1"/>
  <c r="D291" i="24" a="1"/>
  <c r="D291" i="24" s="1"/>
  <c r="C292" i="24"/>
  <c r="J292" i="24" l="1" a="1"/>
  <c r="J292" i="24" s="1"/>
  <c r="Q292" i="24" a="1"/>
  <c r="Q292" i="24" s="1"/>
  <c r="H292" i="24" a="1"/>
  <c r="H292" i="24" s="1"/>
  <c r="O292" i="24" a="1"/>
  <c r="O292" i="24" s="1"/>
  <c r="F292" i="24" a="1"/>
  <c r="F292" i="24" s="1"/>
  <c r="E292" i="24" a="1"/>
  <c r="E292" i="24" s="1"/>
  <c r="K292" i="24" a="1"/>
  <c r="K292" i="24" s="1"/>
  <c r="P292" i="24" a="1"/>
  <c r="P292" i="24" s="1"/>
  <c r="G292" i="24" a="1"/>
  <c r="G292" i="24" s="1"/>
  <c r="M292" i="24" a="1"/>
  <c r="M292" i="24" s="1"/>
  <c r="L292" i="24" a="1"/>
  <c r="L292" i="24" s="1"/>
  <c r="I292" i="24" a="1"/>
  <c r="I292" i="24" s="1"/>
  <c r="N292" i="24" a="1"/>
  <c r="N292" i="24" s="1"/>
  <c r="D292" i="24" a="1"/>
  <c r="D292" i="24" s="1"/>
  <c r="C293" i="24"/>
  <c r="J293" i="24" l="1" a="1"/>
  <c r="J293" i="24" s="1"/>
  <c r="Q293" i="24" a="1"/>
  <c r="Q293" i="24" s="1"/>
  <c r="H293" i="24" a="1"/>
  <c r="H293" i="24" s="1"/>
  <c r="O293" i="24" a="1"/>
  <c r="O293" i="24" s="1"/>
  <c r="E293" i="24" a="1"/>
  <c r="E293" i="24" s="1"/>
  <c r="P293" i="24" a="1"/>
  <c r="P293" i="24" s="1"/>
  <c r="F293" i="24" a="1"/>
  <c r="F293" i="24" s="1"/>
  <c r="K293" i="24" a="1"/>
  <c r="K293" i="24" s="1"/>
  <c r="G293" i="24" a="1"/>
  <c r="G293" i="24" s="1"/>
  <c r="M293" i="24" a="1"/>
  <c r="M293" i="24" s="1"/>
  <c r="L293" i="24" a="1"/>
  <c r="L293" i="24" s="1"/>
  <c r="I293" i="24" a="1"/>
  <c r="I293" i="24" s="1"/>
  <c r="N293" i="24" a="1"/>
  <c r="N293" i="24" s="1"/>
  <c r="D293" i="24" a="1"/>
  <c r="D293" i="24" s="1"/>
  <c r="C294" i="24"/>
  <c r="J294" i="24" l="1" a="1"/>
  <c r="J294" i="24" s="1"/>
  <c r="Q294" i="24" a="1"/>
  <c r="Q294" i="24" s="1"/>
  <c r="H294" i="24" a="1"/>
  <c r="H294" i="24" s="1"/>
  <c r="H78" i="25" s="1"/>
  <c r="O294" i="24" a="1"/>
  <c r="O294" i="24" s="1"/>
  <c r="E294" i="24" a="1"/>
  <c r="E294" i="24" s="1"/>
  <c r="F294" i="24" a="1"/>
  <c r="F294" i="24" s="1"/>
  <c r="P294" i="24" a="1"/>
  <c r="P294" i="24" s="1"/>
  <c r="K294" i="24" a="1"/>
  <c r="K294" i="24" s="1"/>
  <c r="G294" i="24" a="1"/>
  <c r="G294" i="24" s="1"/>
  <c r="L294" i="24" a="1"/>
  <c r="L294" i="24" s="1"/>
  <c r="M294" i="24" a="1"/>
  <c r="M294" i="24" s="1"/>
  <c r="N294" i="24" a="1"/>
  <c r="N294" i="24" s="1"/>
  <c r="I294" i="24" a="1"/>
  <c r="I294" i="24" s="1"/>
  <c r="D294" i="24" a="1"/>
  <c r="D294" i="24" s="1"/>
  <c r="D78" i="25" s="1"/>
  <c r="C295" i="24"/>
  <c r="J295" i="24" l="1" a="1"/>
  <c r="J295" i="24" s="1"/>
  <c r="Q295" i="24" a="1"/>
  <c r="Q295" i="24" s="1"/>
  <c r="O295" i="24" a="1"/>
  <c r="O295" i="24" s="1"/>
  <c r="H295" i="24" a="1"/>
  <c r="H295" i="24" s="1"/>
  <c r="E295" i="24" a="1"/>
  <c r="E295" i="24" s="1"/>
  <c r="F295" i="24" a="1"/>
  <c r="F295" i="24" s="1"/>
  <c r="P295" i="24" a="1"/>
  <c r="P295" i="24" s="1"/>
  <c r="K295" i="24" a="1"/>
  <c r="K295" i="24" s="1"/>
  <c r="G295" i="24" a="1"/>
  <c r="G295" i="24" s="1"/>
  <c r="L295" i="24" a="1"/>
  <c r="L295" i="24" s="1"/>
  <c r="M295" i="24" a="1"/>
  <c r="M295" i="24" s="1"/>
  <c r="I295" i="24" a="1"/>
  <c r="I295" i="24" s="1"/>
  <c r="N295" i="24" a="1"/>
  <c r="N295" i="24" s="1"/>
  <c r="D295" i="24" a="1"/>
  <c r="D295" i="24" s="1"/>
  <c r="C296" i="24"/>
  <c r="J296" i="24" l="1" a="1"/>
  <c r="J296" i="24" s="1"/>
  <c r="Q296" i="24" a="1"/>
  <c r="Q296" i="24" s="1"/>
  <c r="H296" i="24" a="1"/>
  <c r="H296" i="24" s="1"/>
  <c r="O296" i="24" a="1"/>
  <c r="O296" i="24" s="1"/>
  <c r="E296" i="24" a="1"/>
  <c r="E296" i="24" s="1"/>
  <c r="F296" i="24" a="1"/>
  <c r="F296" i="24" s="1"/>
  <c r="P296" i="24" a="1"/>
  <c r="P296" i="24" s="1"/>
  <c r="K296" i="24" a="1"/>
  <c r="K296" i="24" s="1"/>
  <c r="G296" i="24" a="1"/>
  <c r="G296" i="24" s="1"/>
  <c r="M296" i="24" a="1"/>
  <c r="M296" i="24" s="1"/>
  <c r="L296" i="24" a="1"/>
  <c r="L296" i="24" s="1"/>
  <c r="N296" i="24" a="1"/>
  <c r="N296" i="24" s="1"/>
  <c r="I296" i="24" a="1"/>
  <c r="I296" i="24" s="1"/>
  <c r="D296" i="24" a="1"/>
  <c r="D296" i="24" s="1"/>
  <c r="C297" i="24"/>
  <c r="J297" i="24" l="1" a="1"/>
  <c r="J297" i="24" s="1"/>
  <c r="Q297" i="24" a="1"/>
  <c r="Q297" i="24" s="1"/>
  <c r="H297" i="24" a="1"/>
  <c r="H297" i="24" s="1"/>
  <c r="O297" i="24" a="1"/>
  <c r="O297" i="24" s="1"/>
  <c r="F297" i="24" a="1"/>
  <c r="F297" i="24" s="1"/>
  <c r="E297" i="24" a="1"/>
  <c r="E297" i="24" s="1"/>
  <c r="P297" i="24" a="1"/>
  <c r="P297" i="24" s="1"/>
  <c r="K297" i="24" a="1"/>
  <c r="K297" i="24" s="1"/>
  <c r="L297" i="24" a="1"/>
  <c r="L297" i="24" s="1"/>
  <c r="M297" i="24" a="1"/>
  <c r="M297" i="24" s="1"/>
  <c r="G297" i="24" a="1"/>
  <c r="G297" i="24" s="1"/>
  <c r="N297" i="24" a="1"/>
  <c r="N297" i="24" s="1"/>
  <c r="I297" i="24" a="1"/>
  <c r="I297" i="24" s="1"/>
  <c r="D297" i="24" a="1"/>
  <c r="D297" i="24" s="1"/>
  <c r="C298" i="24"/>
  <c r="J298" i="24" l="1" a="1"/>
  <c r="J298" i="24" s="1"/>
  <c r="Q298" i="24" a="1"/>
  <c r="Q298" i="24" s="1"/>
  <c r="H298" i="24" a="1"/>
  <c r="H298" i="24" s="1"/>
  <c r="H79" i="25" s="1"/>
  <c r="O298" i="24" a="1"/>
  <c r="O298" i="24" s="1"/>
  <c r="F298" i="24" a="1"/>
  <c r="F298" i="24" s="1"/>
  <c r="E298" i="24" a="1"/>
  <c r="E298" i="24" s="1"/>
  <c r="P298" i="24" a="1"/>
  <c r="P298" i="24" s="1"/>
  <c r="K298" i="24" a="1"/>
  <c r="K298" i="24" s="1"/>
  <c r="G298" i="24" a="1"/>
  <c r="G298" i="24" s="1"/>
  <c r="M298" i="24" a="1"/>
  <c r="M298" i="24" s="1"/>
  <c r="L298" i="24" a="1"/>
  <c r="L298" i="24" s="1"/>
  <c r="N298" i="24" a="1"/>
  <c r="N298" i="24" s="1"/>
  <c r="I298" i="24" a="1"/>
  <c r="I298" i="24" s="1"/>
  <c r="D298" i="24" a="1"/>
  <c r="D298" i="24" s="1"/>
  <c r="D79" i="25" s="1"/>
  <c r="C299" i="24"/>
  <c r="J299" i="24" l="1" a="1"/>
  <c r="J299" i="24" s="1"/>
  <c r="Q299" i="24" a="1"/>
  <c r="Q299" i="24" s="1"/>
  <c r="O299" i="24" a="1"/>
  <c r="O299" i="24" s="1"/>
  <c r="H299" i="24" a="1"/>
  <c r="H299" i="24" s="1"/>
  <c r="F299" i="24" a="1"/>
  <c r="F299" i="24" s="1"/>
  <c r="E299" i="24" a="1"/>
  <c r="E299" i="24" s="1"/>
  <c r="P299" i="24" a="1"/>
  <c r="P299" i="24" s="1"/>
  <c r="G299" i="24" a="1"/>
  <c r="G299" i="24" s="1"/>
  <c r="K299" i="24" a="1"/>
  <c r="K299" i="24" s="1"/>
  <c r="L299" i="24" a="1"/>
  <c r="L299" i="24" s="1"/>
  <c r="M299" i="24" a="1"/>
  <c r="M299" i="24" s="1"/>
  <c r="N299" i="24" a="1"/>
  <c r="N299" i="24" s="1"/>
  <c r="I299" i="24" a="1"/>
  <c r="I299" i="24" s="1"/>
  <c r="D299" i="24" a="1"/>
  <c r="D299" i="24" s="1"/>
  <c r="C300" i="24"/>
  <c r="J300" i="24" l="1" a="1"/>
  <c r="J300" i="24" s="1"/>
  <c r="Q300" i="24" a="1"/>
  <c r="Q300" i="24" s="1"/>
  <c r="H300" i="24" a="1"/>
  <c r="H300" i="24" s="1"/>
  <c r="O300" i="24" a="1"/>
  <c r="O300" i="24" s="1"/>
  <c r="E300" i="24" a="1"/>
  <c r="E300" i="24" s="1"/>
  <c r="F300" i="24" a="1"/>
  <c r="F300" i="24" s="1"/>
  <c r="P300" i="24" a="1"/>
  <c r="P300" i="24" s="1"/>
  <c r="K300" i="24" a="1"/>
  <c r="K300" i="24" s="1"/>
  <c r="G300" i="24" a="1"/>
  <c r="G300" i="24" s="1"/>
  <c r="L300" i="24" a="1"/>
  <c r="L300" i="24" s="1"/>
  <c r="M300" i="24" a="1"/>
  <c r="M300" i="24" s="1"/>
  <c r="I300" i="24" a="1"/>
  <c r="I300" i="24" s="1"/>
  <c r="N300" i="24" a="1"/>
  <c r="N300" i="24" s="1"/>
  <c r="D300" i="24" a="1"/>
  <c r="D300" i="24" s="1"/>
  <c r="C301" i="24"/>
  <c r="J301" i="24" l="1" a="1"/>
  <c r="J301" i="24" s="1"/>
  <c r="Q301" i="24" a="1"/>
  <c r="Q301" i="24" s="1"/>
  <c r="H301" i="24" a="1"/>
  <c r="H301" i="24" s="1"/>
  <c r="O301" i="24" a="1"/>
  <c r="O301" i="24" s="1"/>
  <c r="E301" i="24" a="1"/>
  <c r="E301" i="24" s="1"/>
  <c r="F301" i="24" a="1"/>
  <c r="F301" i="24" s="1"/>
  <c r="P301" i="24" a="1"/>
  <c r="P301" i="24" s="1"/>
  <c r="G301" i="24" a="1"/>
  <c r="G301" i="24" s="1"/>
  <c r="K301" i="24" a="1"/>
  <c r="K301" i="24" s="1"/>
  <c r="L301" i="24" a="1"/>
  <c r="L301" i="24" s="1"/>
  <c r="M301" i="24" a="1"/>
  <c r="M301" i="24" s="1"/>
  <c r="N301" i="24" a="1"/>
  <c r="N301" i="24" s="1"/>
  <c r="I301" i="24" a="1"/>
  <c r="I301" i="24" s="1"/>
  <c r="D301" i="24" a="1"/>
  <c r="D301" i="24" s="1"/>
  <c r="C302" i="24"/>
  <c r="J302" i="24" l="1" a="1"/>
  <c r="J302" i="24" s="1"/>
  <c r="Q302" i="24" a="1"/>
  <c r="Q302" i="24" s="1"/>
  <c r="H302" i="24" a="1"/>
  <c r="H302" i="24" s="1"/>
  <c r="F302" i="24" a="1"/>
  <c r="F302" i="24" s="1"/>
  <c r="F80" i="25" s="1"/>
  <c r="O302" i="24" a="1"/>
  <c r="O302" i="24" s="1"/>
  <c r="N80" i="25" s="1"/>
  <c r="E302" i="24" a="1"/>
  <c r="E302" i="24" s="1"/>
  <c r="P302" i="24" a="1"/>
  <c r="P302" i="24" s="1"/>
  <c r="K302" i="24" a="1"/>
  <c r="K302" i="24" s="1"/>
  <c r="G302" i="24" a="1"/>
  <c r="G302" i="24" s="1"/>
  <c r="L302" i="24" a="1"/>
  <c r="L302" i="24" s="1"/>
  <c r="M302" i="24" a="1"/>
  <c r="M302" i="24" s="1"/>
  <c r="L80" i="25" s="1"/>
  <c r="N302" i="24" a="1"/>
  <c r="N302" i="24" s="1"/>
  <c r="I302" i="24" a="1"/>
  <c r="I302" i="24" s="1"/>
  <c r="I80" i="25" s="1"/>
  <c r="D302" i="24" a="1"/>
  <c r="D302" i="24" s="1"/>
  <c r="C303" i="24"/>
  <c r="J303" i="24" l="1" a="1"/>
  <c r="J303" i="24" s="1"/>
  <c r="Q303" i="24" a="1"/>
  <c r="Q303" i="24" s="1"/>
  <c r="H303" i="24" a="1"/>
  <c r="H303" i="24" s="1"/>
  <c r="O303" i="24" a="1"/>
  <c r="O303" i="24" s="1"/>
  <c r="F303" i="24" a="1"/>
  <c r="F303" i="24" s="1"/>
  <c r="E303" i="24" a="1"/>
  <c r="E303" i="24" s="1"/>
  <c r="K303" i="24" a="1"/>
  <c r="K303" i="24" s="1"/>
  <c r="P303" i="24" a="1"/>
  <c r="P303" i="24" s="1"/>
  <c r="G303" i="24" a="1"/>
  <c r="G303" i="24" s="1"/>
  <c r="M303" i="24" a="1"/>
  <c r="M303" i="24" s="1"/>
  <c r="L303" i="24" a="1"/>
  <c r="L303" i="24" s="1"/>
  <c r="N303" i="24" a="1"/>
  <c r="N303" i="24" s="1"/>
  <c r="I303" i="24" a="1"/>
  <c r="I303" i="24" s="1"/>
  <c r="D303" i="24" a="1"/>
  <c r="D303" i="24" s="1"/>
  <c r="C304" i="24"/>
  <c r="J304" i="24" l="1" a="1"/>
  <c r="J304" i="24" s="1"/>
  <c r="Q304" i="24" a="1"/>
  <c r="Q304" i="24" s="1"/>
  <c r="H304" i="24" a="1"/>
  <c r="H304" i="24" s="1"/>
  <c r="F304" i="24" a="1"/>
  <c r="F304" i="24" s="1"/>
  <c r="O304" i="24" a="1"/>
  <c r="O304" i="24" s="1"/>
  <c r="E304" i="24" a="1"/>
  <c r="E304" i="24" s="1"/>
  <c r="G304" i="24" a="1"/>
  <c r="G304" i="24" s="1"/>
  <c r="P304" i="24" a="1"/>
  <c r="P304" i="24" s="1"/>
  <c r="K304" i="24" a="1"/>
  <c r="K304" i="24" s="1"/>
  <c r="L304" i="24" a="1"/>
  <c r="L304" i="24" s="1"/>
  <c r="M304" i="24" a="1"/>
  <c r="M304" i="24" s="1"/>
  <c r="N304" i="24" a="1"/>
  <c r="N304" i="24" s="1"/>
  <c r="I304" i="24" a="1"/>
  <c r="I304" i="24" s="1"/>
  <c r="D304" i="24" a="1"/>
  <c r="D304" i="24" s="1"/>
  <c r="C305" i="24"/>
  <c r="J305" i="24" l="1" a="1"/>
  <c r="J305" i="24" s="1"/>
  <c r="Q305" i="24" a="1"/>
  <c r="Q305" i="24" s="1"/>
  <c r="O305" i="24" a="1"/>
  <c r="O305" i="24" s="1"/>
  <c r="H305" i="24" a="1"/>
  <c r="H305" i="24" s="1"/>
  <c r="E305" i="24" a="1"/>
  <c r="E305" i="24" s="1"/>
  <c r="F305" i="24" a="1"/>
  <c r="F305" i="24" s="1"/>
  <c r="P305" i="24" a="1"/>
  <c r="P305" i="24" s="1"/>
  <c r="K305" i="24" a="1"/>
  <c r="K305" i="24" s="1"/>
  <c r="L305" i="24" a="1"/>
  <c r="L305" i="24" s="1"/>
  <c r="M305" i="24" a="1"/>
  <c r="M305" i="24" s="1"/>
  <c r="G305" i="24" a="1"/>
  <c r="G305" i="24" s="1"/>
  <c r="N305" i="24" a="1"/>
  <c r="N305" i="24" s="1"/>
  <c r="I305" i="24" a="1"/>
  <c r="I305" i="24" s="1"/>
  <c r="D305" i="24" a="1"/>
  <c r="D305" i="24" s="1"/>
  <c r="C306" i="24"/>
  <c r="J306" i="24" l="1" a="1"/>
  <c r="J306" i="24" s="1"/>
  <c r="Q306" i="24" a="1"/>
  <c r="Q306" i="24" s="1"/>
  <c r="O306" i="24" a="1"/>
  <c r="O306" i="24" s="1"/>
  <c r="F306" i="24" a="1"/>
  <c r="F306" i="24" s="1"/>
  <c r="H306" i="24" a="1"/>
  <c r="H306" i="24" s="1"/>
  <c r="H81" i="25" s="1"/>
  <c r="K306" i="24" a="1"/>
  <c r="K306" i="24" s="1"/>
  <c r="E306" i="24" a="1"/>
  <c r="E306" i="24" s="1"/>
  <c r="G306" i="24" a="1"/>
  <c r="G306" i="24" s="1"/>
  <c r="P306" i="24" a="1"/>
  <c r="P306" i="24" s="1"/>
  <c r="L306" i="24" a="1"/>
  <c r="L306" i="24" s="1"/>
  <c r="M306" i="24" a="1"/>
  <c r="M306" i="24" s="1"/>
  <c r="N306" i="24" a="1"/>
  <c r="N306" i="24" s="1"/>
  <c r="I306" i="24" a="1"/>
  <c r="I306" i="24" s="1"/>
  <c r="I81" i="25" s="1"/>
  <c r="D306" i="24" a="1"/>
  <c r="D306" i="24" s="1"/>
  <c r="C307" i="24"/>
  <c r="J307" i="24" l="1" a="1"/>
  <c r="J307" i="24" s="1"/>
  <c r="Q307" i="24" a="1"/>
  <c r="Q307" i="24" s="1"/>
  <c r="H307" i="24" a="1"/>
  <c r="H307" i="24" s="1"/>
  <c r="F307" i="24" a="1"/>
  <c r="F307" i="24" s="1"/>
  <c r="E307" i="24" a="1"/>
  <c r="E307" i="24" s="1"/>
  <c r="O307" i="24" a="1"/>
  <c r="O307" i="24" s="1"/>
  <c r="K307" i="24" a="1"/>
  <c r="K307" i="24" s="1"/>
  <c r="P307" i="24" a="1"/>
  <c r="P307" i="24" s="1"/>
  <c r="G307" i="24" a="1"/>
  <c r="G307" i="24" s="1"/>
  <c r="L307" i="24" a="1"/>
  <c r="L307" i="24" s="1"/>
  <c r="M307" i="24" a="1"/>
  <c r="M307" i="24" s="1"/>
  <c r="N307" i="24" a="1"/>
  <c r="N307" i="24" s="1"/>
  <c r="I307" i="24" a="1"/>
  <c r="I307" i="24" s="1"/>
  <c r="D307" i="24" a="1"/>
  <c r="D307" i="24" s="1"/>
  <c r="C308" i="24"/>
  <c r="J308" i="24" l="1" a="1"/>
  <c r="J308" i="24" s="1"/>
  <c r="Q308" i="24" a="1"/>
  <c r="Q308" i="24" s="1"/>
  <c r="H308" i="24" a="1"/>
  <c r="H308" i="24" s="1"/>
  <c r="O308" i="24" a="1"/>
  <c r="O308" i="24" s="1"/>
  <c r="F308" i="24" a="1"/>
  <c r="F308" i="24" s="1"/>
  <c r="E308" i="24" a="1"/>
  <c r="E308" i="24" s="1"/>
  <c r="P308" i="24" a="1"/>
  <c r="P308" i="24" s="1"/>
  <c r="K308" i="24" a="1"/>
  <c r="K308" i="24" s="1"/>
  <c r="G308" i="24" a="1"/>
  <c r="G308" i="24" s="1"/>
  <c r="M308" i="24" a="1"/>
  <c r="M308" i="24" s="1"/>
  <c r="L308" i="24" a="1"/>
  <c r="L308" i="24" s="1"/>
  <c r="N308" i="24" a="1"/>
  <c r="N308" i="24" s="1"/>
  <c r="I308" i="24" a="1"/>
  <c r="I308" i="24" s="1"/>
  <c r="D308" i="24" a="1"/>
  <c r="D308" i="24" s="1"/>
  <c r="C309" i="24"/>
  <c r="J309" i="24" l="1" a="1"/>
  <c r="J309" i="24" s="1"/>
  <c r="Q309" i="24" a="1"/>
  <c r="Q309" i="24" s="1"/>
  <c r="H309" i="24" a="1"/>
  <c r="H309" i="24" s="1"/>
  <c r="F309" i="24" a="1"/>
  <c r="F309" i="24" s="1"/>
  <c r="O309" i="24" a="1"/>
  <c r="O309" i="24" s="1"/>
  <c r="E309" i="24" a="1"/>
  <c r="E309" i="24" s="1"/>
  <c r="P309" i="24" a="1"/>
  <c r="P309" i="24" s="1"/>
  <c r="K309" i="24" a="1"/>
  <c r="K309" i="24" s="1"/>
  <c r="G309" i="24" a="1"/>
  <c r="G309" i="24" s="1"/>
  <c r="L309" i="24" a="1"/>
  <c r="L309" i="24" s="1"/>
  <c r="M309" i="24" a="1"/>
  <c r="M309" i="24" s="1"/>
  <c r="N309" i="24" a="1"/>
  <c r="N309" i="24" s="1"/>
  <c r="I309" i="24" a="1"/>
  <c r="I309" i="24" s="1"/>
  <c r="D309" i="24" a="1"/>
  <c r="D309" i="24" s="1"/>
  <c r="C310" i="24"/>
  <c r="J310" i="24" l="1" a="1"/>
  <c r="J310" i="24" s="1"/>
  <c r="Q310" i="24" a="1"/>
  <c r="Q310" i="24" s="1"/>
  <c r="F310" i="24" a="1"/>
  <c r="F310" i="24" s="1"/>
  <c r="H310" i="24" a="1"/>
  <c r="H310" i="24" s="1"/>
  <c r="H82" i="25" s="1"/>
  <c r="O310" i="24" a="1"/>
  <c r="O310" i="24" s="1"/>
  <c r="E310" i="24" a="1"/>
  <c r="E310" i="24" s="1"/>
  <c r="E82" i="25" s="1"/>
  <c r="P310" i="24" a="1"/>
  <c r="P310" i="24" s="1"/>
  <c r="G310" i="24" a="1"/>
  <c r="G310" i="24" s="1"/>
  <c r="K310" i="24" a="1"/>
  <c r="K310" i="24" s="1"/>
  <c r="M310" i="24" a="1"/>
  <c r="M310" i="24" s="1"/>
  <c r="L310" i="24" a="1"/>
  <c r="L310" i="24" s="1"/>
  <c r="K82" i="25" s="1"/>
  <c r="N310" i="24" a="1"/>
  <c r="N310" i="24" s="1"/>
  <c r="M82" i="25" s="1"/>
  <c r="I310" i="24" a="1"/>
  <c r="I310" i="24" s="1"/>
  <c r="D310" i="24" a="1"/>
  <c r="D310" i="24" s="1"/>
  <c r="C311" i="24"/>
  <c r="J311" i="24" l="1" a="1"/>
  <c r="J311" i="24" s="1"/>
  <c r="Q311" i="24" a="1"/>
  <c r="Q311" i="24" s="1"/>
  <c r="H311" i="24" a="1"/>
  <c r="H311" i="24" s="1"/>
  <c r="O311" i="24" a="1"/>
  <c r="O311" i="24" s="1"/>
  <c r="F311" i="24" a="1"/>
  <c r="F311" i="24" s="1"/>
  <c r="K311" i="24" a="1"/>
  <c r="K311" i="24" s="1"/>
  <c r="P311" i="24" a="1"/>
  <c r="P311" i="24" s="1"/>
  <c r="E311" i="24" a="1"/>
  <c r="E311" i="24" s="1"/>
  <c r="M311" i="24" a="1"/>
  <c r="M311" i="24" s="1"/>
  <c r="G311" i="24" a="1"/>
  <c r="G311" i="24" s="1"/>
  <c r="I311" i="24" a="1"/>
  <c r="I311" i="24" s="1"/>
  <c r="L311" i="24" a="1"/>
  <c r="L311" i="24" s="1"/>
  <c r="N311" i="24" a="1"/>
  <c r="N311" i="24" s="1"/>
  <c r="D311" i="24" a="1"/>
  <c r="D311" i="24" s="1"/>
  <c r="C312" i="24"/>
  <c r="J312" i="24" l="1" a="1"/>
  <c r="J312" i="24" s="1"/>
  <c r="Q312" i="24" a="1"/>
  <c r="Q312" i="24" s="1"/>
  <c r="O312" i="24" a="1"/>
  <c r="O312" i="24" s="1"/>
  <c r="F312" i="24" a="1"/>
  <c r="F312" i="24" s="1"/>
  <c r="H312" i="24" a="1"/>
  <c r="H312" i="24" s="1"/>
  <c r="E312" i="24" a="1"/>
  <c r="E312" i="24" s="1"/>
  <c r="P312" i="24" a="1"/>
  <c r="P312" i="24" s="1"/>
  <c r="K312" i="24" a="1"/>
  <c r="K312" i="24" s="1"/>
  <c r="G312" i="24" a="1"/>
  <c r="G312" i="24" s="1"/>
  <c r="M312" i="24" a="1"/>
  <c r="M312" i="24" s="1"/>
  <c r="L312" i="24" a="1"/>
  <c r="L312" i="24" s="1"/>
  <c r="N312" i="24" a="1"/>
  <c r="N312" i="24" s="1"/>
  <c r="I312" i="24" a="1"/>
  <c r="I312" i="24" s="1"/>
  <c r="D312" i="24" a="1"/>
  <c r="D312" i="24" s="1"/>
  <c r="C313" i="24"/>
  <c r="J313" i="24" l="1" a="1"/>
  <c r="J313" i="24" s="1"/>
  <c r="Q313" i="24" a="1"/>
  <c r="Q313" i="24" s="1"/>
  <c r="H313" i="24" a="1"/>
  <c r="H313" i="24" s="1"/>
  <c r="F313" i="24" a="1"/>
  <c r="F313" i="24" s="1"/>
  <c r="E313" i="24" a="1"/>
  <c r="E313" i="24" s="1"/>
  <c r="O313" i="24" a="1"/>
  <c r="O313" i="24" s="1"/>
  <c r="P313" i="24" a="1"/>
  <c r="P313" i="24" s="1"/>
  <c r="K313" i="24" a="1"/>
  <c r="K313" i="24" s="1"/>
  <c r="L313" i="24" a="1"/>
  <c r="L313" i="24" s="1"/>
  <c r="M313" i="24" a="1"/>
  <c r="M313" i="24" s="1"/>
  <c r="G313" i="24" a="1"/>
  <c r="G313" i="24" s="1"/>
  <c r="N313" i="24" a="1"/>
  <c r="N313" i="24" s="1"/>
  <c r="I313" i="24" a="1"/>
  <c r="I313" i="24" s="1"/>
  <c r="D313" i="24" a="1"/>
  <c r="D313" i="24" s="1"/>
  <c r="C314" i="24"/>
  <c r="J314" i="24" l="1" a="1"/>
  <c r="J314" i="24" s="1"/>
  <c r="Q314" i="24" a="1"/>
  <c r="Q314" i="24" s="1"/>
  <c r="H314" i="24" a="1"/>
  <c r="H314" i="24" s="1"/>
  <c r="H83" i="25" s="1"/>
  <c r="O314" i="24" a="1"/>
  <c r="O314" i="24" s="1"/>
  <c r="F314" i="24" a="1"/>
  <c r="F314" i="24" s="1"/>
  <c r="K314" i="24" a="1"/>
  <c r="K314" i="24" s="1"/>
  <c r="E314" i="24" a="1"/>
  <c r="E314" i="24" s="1"/>
  <c r="P314" i="24" a="1"/>
  <c r="P314" i="24" s="1"/>
  <c r="G314" i="24" a="1"/>
  <c r="G314" i="24" s="1"/>
  <c r="L314" i="24" a="1"/>
  <c r="L314" i="24" s="1"/>
  <c r="M314" i="24" a="1"/>
  <c r="M314" i="24" s="1"/>
  <c r="N314" i="24" a="1"/>
  <c r="N314" i="24" s="1"/>
  <c r="I314" i="24" a="1"/>
  <c r="I314" i="24" s="1"/>
  <c r="I83" i="25" s="1"/>
  <c r="D314" i="24" a="1"/>
  <c r="D314" i="24" s="1"/>
  <c r="C315" i="24"/>
  <c r="J315" i="24" l="1" a="1"/>
  <c r="J315" i="24" s="1"/>
  <c r="Q315" i="24" a="1"/>
  <c r="Q315" i="24" s="1"/>
  <c r="O315" i="24" a="1"/>
  <c r="O315" i="24" s="1"/>
  <c r="H315" i="24" a="1"/>
  <c r="H315" i="24" s="1"/>
  <c r="F315" i="24" a="1"/>
  <c r="F315" i="24" s="1"/>
  <c r="E315" i="24" a="1"/>
  <c r="E315" i="24" s="1"/>
  <c r="P315" i="24" a="1"/>
  <c r="P315" i="24" s="1"/>
  <c r="G315" i="24" a="1"/>
  <c r="G315" i="24" s="1"/>
  <c r="K315" i="24" a="1"/>
  <c r="K315" i="24" s="1"/>
  <c r="M315" i="24" a="1"/>
  <c r="M315" i="24" s="1"/>
  <c r="L315" i="24" a="1"/>
  <c r="L315" i="24" s="1"/>
  <c r="N315" i="24" a="1"/>
  <c r="N315" i="24" s="1"/>
  <c r="I315" i="24" a="1"/>
  <c r="I315" i="24" s="1"/>
  <c r="D315" i="24" a="1"/>
  <c r="D315" i="24" s="1"/>
  <c r="C316" i="24"/>
  <c r="J316" i="24" l="1" a="1"/>
  <c r="J316" i="24" s="1"/>
  <c r="Q316" i="24" a="1"/>
  <c r="Q316" i="24" s="1"/>
  <c r="H316" i="24" a="1"/>
  <c r="H316" i="24" s="1"/>
  <c r="O316" i="24" a="1"/>
  <c r="O316" i="24" s="1"/>
  <c r="F316" i="24" a="1"/>
  <c r="F316" i="24" s="1"/>
  <c r="E316" i="24" a="1"/>
  <c r="E316" i="24" s="1"/>
  <c r="P316" i="24" a="1"/>
  <c r="P316" i="24" s="1"/>
  <c r="K316" i="24" a="1"/>
  <c r="K316" i="24" s="1"/>
  <c r="G316" i="24" a="1"/>
  <c r="G316" i="24" s="1"/>
  <c r="M316" i="24" a="1"/>
  <c r="M316" i="24" s="1"/>
  <c r="N316" i="24" a="1"/>
  <c r="N316" i="24" s="1"/>
  <c r="I316" i="24" a="1"/>
  <c r="I316" i="24" s="1"/>
  <c r="L316" i="24" a="1"/>
  <c r="L316" i="24" s="1"/>
  <c r="D316" i="24" a="1"/>
  <c r="D316" i="24" s="1"/>
  <c r="C317" i="24"/>
  <c r="J317" i="24" l="1" a="1"/>
  <c r="J317" i="24" s="1"/>
  <c r="Q317" i="24" a="1"/>
  <c r="Q317" i="24" s="1"/>
  <c r="O317" i="24" a="1"/>
  <c r="O317" i="24" s="1"/>
  <c r="H317" i="24" a="1"/>
  <c r="H317" i="24" s="1"/>
  <c r="E317" i="24" a="1"/>
  <c r="E317" i="24" s="1"/>
  <c r="P317" i="24" a="1"/>
  <c r="P317" i="24" s="1"/>
  <c r="K317" i="24" a="1"/>
  <c r="K317" i="24" s="1"/>
  <c r="G317" i="24" a="1"/>
  <c r="G317" i="24" s="1"/>
  <c r="F317" i="24" a="1"/>
  <c r="F317" i="24" s="1"/>
  <c r="M317" i="24" a="1"/>
  <c r="M317" i="24" s="1"/>
  <c r="L317" i="24" a="1"/>
  <c r="L317" i="24" s="1"/>
  <c r="I317" i="24" a="1"/>
  <c r="I317" i="24" s="1"/>
  <c r="N317" i="24" a="1"/>
  <c r="N317" i="24" s="1"/>
  <c r="D317" i="24" a="1"/>
  <c r="D317" i="24" s="1"/>
  <c r="C318" i="24"/>
  <c r="J318" i="24" l="1" a="1"/>
  <c r="J318" i="24" s="1"/>
  <c r="Q318" i="24" a="1"/>
  <c r="Q318" i="24" s="1"/>
  <c r="H318" i="24" a="1"/>
  <c r="H318" i="24" s="1"/>
  <c r="O318" i="24" a="1"/>
  <c r="O318" i="24" s="1"/>
  <c r="N84" i="25" s="1"/>
  <c r="F318" i="24" a="1"/>
  <c r="F318" i="24" s="1"/>
  <c r="E318" i="24" a="1"/>
  <c r="E318" i="24" s="1"/>
  <c r="P318" i="24" a="1"/>
  <c r="P318" i="24" s="1"/>
  <c r="K318" i="24" a="1"/>
  <c r="K318" i="24" s="1"/>
  <c r="G318" i="24" a="1"/>
  <c r="G318" i="24" s="1"/>
  <c r="L318" i="24" a="1"/>
  <c r="L318" i="24" s="1"/>
  <c r="M318" i="24" a="1"/>
  <c r="M318" i="24" s="1"/>
  <c r="I318" i="24" a="1"/>
  <c r="I318" i="24" s="1"/>
  <c r="I84" i="25" s="1"/>
  <c r="N318" i="24" a="1"/>
  <c r="N318" i="24" s="1"/>
  <c r="D318" i="24" a="1"/>
  <c r="D318" i="24" s="1"/>
  <c r="C319" i="24"/>
  <c r="J319" i="24" l="1" a="1"/>
  <c r="J319" i="24" s="1"/>
  <c r="Q319" i="24" a="1"/>
  <c r="Q319" i="24" s="1"/>
  <c r="O319" i="24" a="1"/>
  <c r="O319" i="24" s="1"/>
  <c r="H319" i="24" a="1"/>
  <c r="H319" i="24" s="1"/>
  <c r="F319" i="24" a="1"/>
  <c r="F319" i="24" s="1"/>
  <c r="K319" i="24" a="1"/>
  <c r="K319" i="24" s="1"/>
  <c r="P319" i="24" a="1"/>
  <c r="P319" i="24" s="1"/>
  <c r="E319" i="24" a="1"/>
  <c r="E319" i="24" s="1"/>
  <c r="G319" i="24" a="1"/>
  <c r="G319" i="24" s="1"/>
  <c r="M319" i="24" a="1"/>
  <c r="M319" i="24" s="1"/>
  <c r="L319" i="24" a="1"/>
  <c r="L319" i="24" s="1"/>
  <c r="N319" i="24" a="1"/>
  <c r="N319" i="24" s="1"/>
  <c r="I319" i="24" a="1"/>
  <c r="I319" i="24" s="1"/>
  <c r="D319" i="24" a="1"/>
  <c r="D319" i="24" s="1"/>
  <c r="C320" i="24"/>
  <c r="J320" i="24" l="1" a="1"/>
  <c r="J320" i="24" s="1"/>
  <c r="Q320" i="24" a="1"/>
  <c r="Q320" i="24" s="1"/>
  <c r="H320" i="24" a="1"/>
  <c r="H320" i="24" s="1"/>
  <c r="O320" i="24" a="1"/>
  <c r="O320" i="24" s="1"/>
  <c r="F320" i="24" a="1"/>
  <c r="F320" i="24" s="1"/>
  <c r="P320" i="24" a="1"/>
  <c r="P320" i="24" s="1"/>
  <c r="K320" i="24" a="1"/>
  <c r="K320" i="24" s="1"/>
  <c r="E320" i="24" a="1"/>
  <c r="E320" i="24" s="1"/>
  <c r="G320" i="24" a="1"/>
  <c r="G320" i="24" s="1"/>
  <c r="M320" i="24" a="1"/>
  <c r="M320" i="24" s="1"/>
  <c r="L320" i="24" a="1"/>
  <c r="L320" i="24" s="1"/>
  <c r="I320" i="24" a="1"/>
  <c r="I320" i="24" s="1"/>
  <c r="N320" i="24" a="1"/>
  <c r="N320" i="24" s="1"/>
  <c r="D320" i="24" a="1"/>
  <c r="D320" i="24" s="1"/>
  <c r="C321" i="24"/>
  <c r="J321" i="24" l="1" a="1"/>
  <c r="J321" i="24" s="1"/>
  <c r="Q321" i="24" a="1"/>
  <c r="Q321" i="24" s="1"/>
  <c r="H321" i="24" a="1"/>
  <c r="H321" i="24" s="1"/>
  <c r="F321" i="24" a="1"/>
  <c r="F321" i="24" s="1"/>
  <c r="O321" i="24" a="1"/>
  <c r="O321" i="24" s="1"/>
  <c r="E321" i="24" a="1"/>
  <c r="E321" i="24" s="1"/>
  <c r="K321" i="24" a="1"/>
  <c r="K321" i="24" s="1"/>
  <c r="P321" i="24" a="1"/>
  <c r="P321" i="24" s="1"/>
  <c r="G321" i="24" a="1"/>
  <c r="G321" i="24" s="1"/>
  <c r="L321" i="24" a="1"/>
  <c r="L321" i="24" s="1"/>
  <c r="M321" i="24" a="1"/>
  <c r="M321" i="24" s="1"/>
  <c r="N321" i="24" a="1"/>
  <c r="N321" i="24" s="1"/>
  <c r="I321" i="24" a="1"/>
  <c r="I321" i="24" s="1"/>
  <c r="D321" i="24" a="1"/>
  <c r="D321" i="24" s="1"/>
  <c r="C322" i="24"/>
  <c r="J322" i="24" l="1" a="1"/>
  <c r="J322" i="24" s="1"/>
  <c r="Q322" i="24" a="1"/>
  <c r="Q322" i="24" s="1"/>
  <c r="F85" i="25"/>
  <c r="H322" i="24" a="1"/>
  <c r="H322" i="24" s="1"/>
  <c r="H85" i="25" s="1"/>
  <c r="O322" i="24" a="1"/>
  <c r="O322" i="24" s="1"/>
  <c r="F322" i="24" a="1"/>
  <c r="F322" i="24" s="1"/>
  <c r="E322" i="24" a="1"/>
  <c r="E322" i="24" s="1"/>
  <c r="P322" i="24" a="1"/>
  <c r="P322" i="24" s="1"/>
  <c r="K322" i="24" a="1"/>
  <c r="K322" i="24" s="1"/>
  <c r="J85" i="25" s="1"/>
  <c r="G322" i="24" a="1"/>
  <c r="G322" i="24" s="1"/>
  <c r="M322" i="24" a="1"/>
  <c r="M322" i="24" s="1"/>
  <c r="L322" i="24" a="1"/>
  <c r="L322" i="24" s="1"/>
  <c r="N322" i="24" a="1"/>
  <c r="N322" i="24" s="1"/>
  <c r="I322" i="24" a="1"/>
  <c r="I322" i="24" s="1"/>
  <c r="D322" i="24" a="1"/>
  <c r="D322" i="24" s="1"/>
  <c r="C323" i="24"/>
  <c r="J323" i="24" l="1" a="1"/>
  <c r="J323" i="24" s="1"/>
  <c r="Q323" i="24" a="1"/>
  <c r="Q323" i="24" s="1"/>
  <c r="H323" i="24" a="1"/>
  <c r="H323" i="24" s="1"/>
  <c r="O323" i="24" a="1"/>
  <c r="O323" i="24" s="1"/>
  <c r="F323" i="24" a="1"/>
  <c r="F323" i="24" s="1"/>
  <c r="E323" i="24" a="1"/>
  <c r="E323" i="24" s="1"/>
  <c r="K323" i="24" a="1"/>
  <c r="K323" i="24" s="1"/>
  <c r="P323" i="24" a="1"/>
  <c r="P323" i="24" s="1"/>
  <c r="G323" i="24" a="1"/>
  <c r="G323" i="24" s="1"/>
  <c r="M323" i="24" a="1"/>
  <c r="M323" i="24" s="1"/>
  <c r="L323" i="24" a="1"/>
  <c r="L323" i="24" s="1"/>
  <c r="N323" i="24" a="1"/>
  <c r="N323" i="24" s="1"/>
  <c r="I323" i="24" a="1"/>
  <c r="I323" i="24" s="1"/>
  <c r="D323" i="24" a="1"/>
  <c r="D323" i="24" s="1"/>
  <c r="C324" i="24"/>
  <c r="J324" i="24" l="1" a="1"/>
  <c r="J324" i="24" s="1"/>
  <c r="Q324" i="24" a="1"/>
  <c r="Q324" i="24" s="1"/>
  <c r="H324" i="24" a="1"/>
  <c r="H324" i="24" s="1"/>
  <c r="F324" i="24" a="1"/>
  <c r="F324" i="24" s="1"/>
  <c r="O324" i="24" a="1"/>
  <c r="O324" i="24" s="1"/>
  <c r="E324" i="24" a="1"/>
  <c r="E324" i="24" s="1"/>
  <c r="P324" i="24" a="1"/>
  <c r="P324" i="24" s="1"/>
  <c r="K324" i="24" a="1"/>
  <c r="K324" i="24" s="1"/>
  <c r="G324" i="24" a="1"/>
  <c r="G324" i="24" s="1"/>
  <c r="M324" i="24" a="1"/>
  <c r="M324" i="24" s="1"/>
  <c r="L324" i="24" a="1"/>
  <c r="L324" i="24" s="1"/>
  <c r="N324" i="24" a="1"/>
  <c r="N324" i="24" s="1"/>
  <c r="I324" i="24" a="1"/>
  <c r="I324" i="24" s="1"/>
  <c r="D324" i="24" a="1"/>
  <c r="D324" i="24" s="1"/>
  <c r="C325" i="24"/>
  <c r="J325" i="24" l="1" a="1"/>
  <c r="J325" i="24" s="1"/>
  <c r="Q325" i="24" a="1"/>
  <c r="Q325" i="24" s="1"/>
  <c r="H325" i="24" a="1"/>
  <c r="H325" i="24" s="1"/>
  <c r="O325" i="24" a="1"/>
  <c r="O325" i="24" s="1"/>
  <c r="F325" i="24" a="1"/>
  <c r="F325" i="24" s="1"/>
  <c r="P325" i="24" a="1"/>
  <c r="P325" i="24" s="1"/>
  <c r="E325" i="24" a="1"/>
  <c r="E325" i="24" s="1"/>
  <c r="K325" i="24" a="1"/>
  <c r="K325" i="24" s="1"/>
  <c r="G325" i="24" a="1"/>
  <c r="G325" i="24" s="1"/>
  <c r="M325" i="24" a="1"/>
  <c r="M325" i="24" s="1"/>
  <c r="I325" i="24" a="1"/>
  <c r="I325" i="24" s="1"/>
  <c r="L325" i="24" a="1"/>
  <c r="L325" i="24" s="1"/>
  <c r="N325" i="24" a="1"/>
  <c r="N325" i="24" s="1"/>
  <c r="D325" i="24" a="1"/>
  <c r="D325" i="24" s="1"/>
  <c r="C326" i="24"/>
  <c r="J326" i="24" l="1" a="1"/>
  <c r="J326" i="24" s="1"/>
  <c r="Q326" i="24" a="1"/>
  <c r="Q326" i="24" s="1"/>
  <c r="H326" i="24" a="1"/>
  <c r="H326" i="24" s="1"/>
  <c r="H86" i="25" s="1"/>
  <c r="O326" i="24" a="1"/>
  <c r="O326" i="24" s="1"/>
  <c r="F326" i="24" a="1"/>
  <c r="F326" i="24" s="1"/>
  <c r="E326" i="24" a="1"/>
  <c r="E326" i="24" s="1"/>
  <c r="P326" i="24" a="1"/>
  <c r="P326" i="24" s="1"/>
  <c r="L326" i="24" a="1"/>
  <c r="L326" i="24" s="1"/>
  <c r="K86" i="25" s="1"/>
  <c r="K326" i="24" a="1"/>
  <c r="K326" i="24" s="1"/>
  <c r="G326" i="24" a="1"/>
  <c r="G326" i="24" s="1"/>
  <c r="M326" i="24" a="1"/>
  <c r="M326" i="24" s="1"/>
  <c r="N326" i="24" a="1"/>
  <c r="N326" i="24" s="1"/>
  <c r="I326" i="24" a="1"/>
  <c r="I326" i="24" s="1"/>
  <c r="D326" i="24" a="1"/>
  <c r="D326" i="24" s="1"/>
  <c r="C327" i="24"/>
  <c r="J327" i="24" l="1" a="1"/>
  <c r="J327" i="24" s="1"/>
  <c r="Q327" i="24" a="1"/>
  <c r="Q327" i="24" s="1"/>
  <c r="H327" i="24" a="1"/>
  <c r="H327" i="24" s="1"/>
  <c r="O327" i="24" a="1"/>
  <c r="O327" i="24" s="1"/>
  <c r="F327" i="24" a="1"/>
  <c r="F327" i="24" s="1"/>
  <c r="E327" i="24" a="1"/>
  <c r="E327" i="24" s="1"/>
  <c r="P327" i="24" a="1"/>
  <c r="P327" i="24" s="1"/>
  <c r="G327" i="24" a="1"/>
  <c r="G327" i="24" s="1"/>
  <c r="K327" i="24" a="1"/>
  <c r="K327" i="24" s="1"/>
  <c r="L327" i="24" a="1"/>
  <c r="L327" i="24" s="1"/>
  <c r="M327" i="24" a="1"/>
  <c r="M327" i="24" s="1"/>
  <c r="N327" i="24" a="1"/>
  <c r="N327" i="24" s="1"/>
  <c r="I327" i="24" a="1"/>
  <c r="I327" i="24" s="1"/>
  <c r="D327" i="24" a="1"/>
  <c r="D327" i="24" s="1"/>
  <c r="C328" i="24"/>
  <c r="J328" i="24" l="1" a="1"/>
  <c r="J328" i="24" s="1"/>
  <c r="Q328" i="24" a="1"/>
  <c r="Q328" i="24" s="1"/>
  <c r="H328" i="24" a="1"/>
  <c r="H328" i="24" s="1"/>
  <c r="O328" i="24" a="1"/>
  <c r="O328" i="24" s="1"/>
  <c r="F328" i="24" a="1"/>
  <c r="F328" i="24" s="1"/>
  <c r="E328" i="24" a="1"/>
  <c r="E328" i="24" s="1"/>
  <c r="P328" i="24" a="1"/>
  <c r="P328" i="24" s="1"/>
  <c r="K328" i="24" a="1"/>
  <c r="K328" i="24" s="1"/>
  <c r="G328" i="24" a="1"/>
  <c r="G328" i="24" s="1"/>
  <c r="M328" i="24" a="1"/>
  <c r="M328" i="24" s="1"/>
  <c r="I328" i="24" a="1"/>
  <c r="I328" i="24" s="1"/>
  <c r="N328" i="24" a="1"/>
  <c r="N328" i="24" s="1"/>
  <c r="L328" i="24" a="1"/>
  <c r="L328" i="24" s="1"/>
  <c r="D328" i="24" a="1"/>
  <c r="D328" i="24" s="1"/>
  <c r="C329" i="24"/>
  <c r="J329" i="24" l="1" a="1"/>
  <c r="J329" i="24" s="1"/>
  <c r="Q329" i="24" a="1"/>
  <c r="Q329" i="24" s="1"/>
  <c r="H329" i="24" a="1"/>
  <c r="H329" i="24" s="1"/>
  <c r="O329" i="24" a="1"/>
  <c r="O329" i="24" s="1"/>
  <c r="E329" i="24" a="1"/>
  <c r="E329" i="24" s="1"/>
  <c r="F329" i="24" a="1"/>
  <c r="F329" i="24" s="1"/>
  <c r="P329" i="24" a="1"/>
  <c r="P329" i="24" s="1"/>
  <c r="K329" i="24" a="1"/>
  <c r="K329" i="24" s="1"/>
  <c r="G329" i="24" a="1"/>
  <c r="G329" i="24" s="1"/>
  <c r="M329" i="24" a="1"/>
  <c r="M329" i="24" s="1"/>
  <c r="L329" i="24" a="1"/>
  <c r="L329" i="24" s="1"/>
  <c r="I329" i="24" a="1"/>
  <c r="I329" i="24" s="1"/>
  <c r="N329" i="24" a="1"/>
  <c r="N329" i="24" s="1"/>
  <c r="D329" i="24" a="1"/>
  <c r="D329" i="24" s="1"/>
  <c r="C330" i="24"/>
  <c r="J330" i="24" l="1" a="1"/>
  <c r="J330" i="24" s="1"/>
  <c r="Q330" i="24" a="1"/>
  <c r="Q330" i="24" s="1"/>
  <c r="H330" i="24" a="1"/>
  <c r="H330" i="24" s="1"/>
  <c r="H87" i="25" s="1"/>
  <c r="O330" i="24" a="1"/>
  <c r="O330" i="24" s="1"/>
  <c r="F330" i="24" a="1"/>
  <c r="F330" i="24" s="1"/>
  <c r="E330" i="24" a="1"/>
  <c r="E330" i="24" s="1"/>
  <c r="E87" i="25" s="1"/>
  <c r="P330" i="24" a="1"/>
  <c r="P330" i="24" s="1"/>
  <c r="M330" i="24" a="1"/>
  <c r="M330" i="24" s="1"/>
  <c r="G330" i="24" a="1"/>
  <c r="G330" i="24" s="1"/>
  <c r="L330" i="24" a="1"/>
  <c r="L330" i="24" s="1"/>
  <c r="K330" i="24" a="1"/>
  <c r="K330" i="24" s="1"/>
  <c r="N330" i="24" a="1"/>
  <c r="N330" i="24" s="1"/>
  <c r="I330" i="24" a="1"/>
  <c r="I330" i="24" s="1"/>
  <c r="D330" i="24" a="1"/>
  <c r="D330" i="24" s="1"/>
  <c r="D87" i="25" s="1"/>
  <c r="C331" i="24"/>
  <c r="J331" i="24" l="1" a="1"/>
  <c r="J331" i="24" s="1"/>
  <c r="Q331" i="24" a="1"/>
  <c r="Q331" i="24" s="1"/>
  <c r="O331" i="24" a="1"/>
  <c r="O331" i="24" s="1"/>
  <c r="H331" i="24" a="1"/>
  <c r="H331" i="24" s="1"/>
  <c r="E331" i="24" a="1"/>
  <c r="E331" i="24" s="1"/>
  <c r="F331" i="24" a="1"/>
  <c r="F331" i="24" s="1"/>
  <c r="P331" i="24" a="1"/>
  <c r="P331" i="24" s="1"/>
  <c r="K331" i="24" a="1"/>
  <c r="K331" i="24" s="1"/>
  <c r="M331" i="24" a="1"/>
  <c r="M331" i="24" s="1"/>
  <c r="L331" i="24" a="1"/>
  <c r="L331" i="24" s="1"/>
  <c r="G331" i="24" a="1"/>
  <c r="G331" i="24" s="1"/>
  <c r="N331" i="24" a="1"/>
  <c r="N331" i="24" s="1"/>
  <c r="I331" i="24" a="1"/>
  <c r="I331" i="24" s="1"/>
  <c r="D331" i="24" a="1"/>
  <c r="D331" i="24" s="1"/>
  <c r="C332" i="24"/>
  <c r="J332" i="24" l="1" a="1"/>
  <c r="J332" i="24" s="1"/>
  <c r="Q332" i="24" a="1"/>
  <c r="Q332" i="24" s="1"/>
  <c r="H332" i="24" a="1"/>
  <c r="H332" i="24" s="1"/>
  <c r="O332" i="24" a="1"/>
  <c r="O332" i="24" s="1"/>
  <c r="F332" i="24" a="1"/>
  <c r="F332" i="24" s="1"/>
  <c r="E332" i="24" a="1"/>
  <c r="E332" i="24" s="1"/>
  <c r="K332" i="24" a="1"/>
  <c r="K332" i="24" s="1"/>
  <c r="P332" i="24" a="1"/>
  <c r="P332" i="24" s="1"/>
  <c r="G332" i="24" a="1"/>
  <c r="G332" i="24" s="1"/>
  <c r="M332" i="24" a="1"/>
  <c r="M332" i="24" s="1"/>
  <c r="L332" i="24" a="1"/>
  <c r="L332" i="24" s="1"/>
  <c r="N332" i="24" a="1"/>
  <c r="N332" i="24" s="1"/>
  <c r="I332" i="24" a="1"/>
  <c r="I332" i="24" s="1"/>
  <c r="D332" i="24" a="1"/>
  <c r="D332" i="24" s="1"/>
  <c r="C333" i="24"/>
  <c r="J333" i="24" l="1" a="1"/>
  <c r="J333" i="24" s="1"/>
  <c r="Q333" i="24" a="1"/>
  <c r="Q333" i="24" s="1"/>
  <c r="H333" i="24" a="1"/>
  <c r="H333" i="24" s="1"/>
  <c r="F333" i="24" a="1"/>
  <c r="F333" i="24" s="1"/>
  <c r="O333" i="24" a="1"/>
  <c r="O333" i="24" s="1"/>
  <c r="P333" i="24" a="1"/>
  <c r="P333" i="24" s="1"/>
  <c r="K333" i="24" a="1"/>
  <c r="K333" i="24" s="1"/>
  <c r="G333" i="24" a="1"/>
  <c r="G333" i="24" s="1"/>
  <c r="E333" i="24" a="1"/>
  <c r="E333" i="24" s="1"/>
  <c r="L333" i="24" a="1"/>
  <c r="L333" i="24" s="1"/>
  <c r="M333" i="24" a="1"/>
  <c r="M333" i="24" s="1"/>
  <c r="N333" i="24" a="1"/>
  <c r="N333" i="24" s="1"/>
  <c r="I333" i="24" a="1"/>
  <c r="I333" i="24" s="1"/>
  <c r="D333" i="24" a="1"/>
  <c r="D333" i="24" s="1"/>
  <c r="C334" i="24"/>
  <c r="J334" i="24" l="1" a="1"/>
  <c r="J334" i="24" s="1"/>
  <c r="Q334" i="24" a="1"/>
  <c r="Q334" i="24" s="1"/>
  <c r="H334" i="24" a="1"/>
  <c r="H334" i="24" s="1"/>
  <c r="H88" i="25" s="1"/>
  <c r="O334" i="24" a="1"/>
  <c r="O334" i="24" s="1"/>
  <c r="N88" i="25" s="1"/>
  <c r="F334" i="24" a="1"/>
  <c r="F334" i="24" s="1"/>
  <c r="E334" i="24" a="1"/>
  <c r="E334" i="24" s="1"/>
  <c r="P334" i="24" a="1"/>
  <c r="P334" i="24" s="1"/>
  <c r="K334" i="24" a="1"/>
  <c r="K334" i="24" s="1"/>
  <c r="J88" i="25" s="1"/>
  <c r="M334" i="24" a="1"/>
  <c r="M334" i="24" s="1"/>
  <c r="G334" i="24" a="1"/>
  <c r="G334" i="24" s="1"/>
  <c r="L334" i="24" a="1"/>
  <c r="L334" i="24" s="1"/>
  <c r="N334" i="24" a="1"/>
  <c r="N334" i="24" s="1"/>
  <c r="I334" i="24" a="1"/>
  <c r="I334" i="24" s="1"/>
  <c r="D334" i="24" a="1"/>
  <c r="D334" i="24" s="1"/>
  <c r="C335" i="24"/>
  <c r="J335" i="24" l="1" a="1"/>
  <c r="J335" i="24" s="1"/>
  <c r="Q335" i="24" a="1"/>
  <c r="Q335" i="24" s="1"/>
  <c r="H335" i="24" a="1"/>
  <c r="H335" i="24" s="1"/>
  <c r="F335" i="24" a="1"/>
  <c r="F335" i="24" s="1"/>
  <c r="O335" i="24" a="1"/>
  <c r="O335" i="24" s="1"/>
  <c r="P335" i="24" a="1"/>
  <c r="P335" i="24" s="1"/>
  <c r="K335" i="24" a="1"/>
  <c r="K335" i="24" s="1"/>
  <c r="E335" i="24" a="1"/>
  <c r="E335" i="24" s="1"/>
  <c r="G335" i="24" a="1"/>
  <c r="G335" i="24" s="1"/>
  <c r="M335" i="24" a="1"/>
  <c r="M335" i="24" s="1"/>
  <c r="L335" i="24" a="1"/>
  <c r="L335" i="24" s="1"/>
  <c r="N335" i="24" a="1"/>
  <c r="N335" i="24" s="1"/>
  <c r="I335" i="24" a="1"/>
  <c r="I335" i="24" s="1"/>
  <c r="D335" i="24" a="1"/>
  <c r="D335" i="24" s="1"/>
  <c r="C336" i="24"/>
  <c r="J336" i="24" l="1" a="1"/>
  <c r="J336" i="24" s="1"/>
  <c r="Q336" i="24" a="1"/>
  <c r="Q336" i="24" s="1"/>
  <c r="H336" i="24" a="1"/>
  <c r="H336" i="24" s="1"/>
  <c r="O336" i="24" a="1"/>
  <c r="O336" i="24" s="1"/>
  <c r="F336" i="24" a="1"/>
  <c r="F336" i="24" s="1"/>
  <c r="P336" i="24" a="1"/>
  <c r="P336" i="24" s="1"/>
  <c r="E336" i="24" a="1"/>
  <c r="E336" i="24" s="1"/>
  <c r="K336" i="24" a="1"/>
  <c r="K336" i="24" s="1"/>
  <c r="G336" i="24" a="1"/>
  <c r="G336" i="24" s="1"/>
  <c r="M336" i="24" a="1"/>
  <c r="M336" i="24" s="1"/>
  <c r="L336" i="24" a="1"/>
  <c r="L336" i="24" s="1"/>
  <c r="I336" i="24" a="1"/>
  <c r="I336" i="24" s="1"/>
  <c r="N336" i="24" a="1"/>
  <c r="N336" i="24" s="1"/>
  <c r="D336" i="24" a="1"/>
  <c r="D336" i="24" s="1"/>
  <c r="C337" i="24"/>
  <c r="J337" i="24" l="1" a="1"/>
  <c r="J337" i="24" s="1"/>
  <c r="Q337" i="24" a="1"/>
  <c r="Q337" i="24" s="1"/>
  <c r="H337" i="24" a="1"/>
  <c r="H337" i="24" s="1"/>
  <c r="F337" i="24" a="1"/>
  <c r="F337" i="24" s="1"/>
  <c r="O337" i="24" a="1"/>
  <c r="O337" i="24" s="1"/>
  <c r="E337" i="24" a="1"/>
  <c r="E337" i="24" s="1"/>
  <c r="P337" i="24" a="1"/>
  <c r="P337" i="24" s="1"/>
  <c r="G337" i="24" a="1"/>
  <c r="G337" i="24" s="1"/>
  <c r="M337" i="24" a="1"/>
  <c r="M337" i="24" s="1"/>
  <c r="K337" i="24" a="1"/>
  <c r="K337" i="24" s="1"/>
  <c r="L337" i="24" a="1"/>
  <c r="L337" i="24" s="1"/>
  <c r="N337" i="24" a="1"/>
  <c r="N337" i="24" s="1"/>
  <c r="I337" i="24" a="1"/>
  <c r="I337" i="24" s="1"/>
  <c r="D337" i="24" a="1"/>
  <c r="D337" i="24" s="1"/>
  <c r="C338" i="24"/>
  <c r="J338" i="24" l="1" a="1"/>
  <c r="J338" i="24" s="1"/>
  <c r="Q338" i="24" a="1"/>
  <c r="Q338" i="24" s="1"/>
  <c r="F89" i="25"/>
  <c r="H338" i="24" a="1"/>
  <c r="H338" i="24" s="1"/>
  <c r="H89" i="25" s="1"/>
  <c r="O338" i="24" a="1"/>
  <c r="O338" i="24" s="1"/>
  <c r="N89" i="25" s="1"/>
  <c r="F338" i="24" a="1"/>
  <c r="F338" i="24" s="1"/>
  <c r="E338" i="24" a="1"/>
  <c r="E338" i="24" s="1"/>
  <c r="P338" i="24" a="1"/>
  <c r="P338" i="24" s="1"/>
  <c r="K338" i="24" a="1"/>
  <c r="K338" i="24" s="1"/>
  <c r="G338" i="24" a="1"/>
  <c r="G338" i="24" s="1"/>
  <c r="L338" i="24" a="1"/>
  <c r="L338" i="24" s="1"/>
  <c r="K89" i="25" s="1"/>
  <c r="M338" i="24" a="1"/>
  <c r="M338" i="24" s="1"/>
  <c r="N338" i="24" a="1"/>
  <c r="N338" i="24" s="1"/>
  <c r="M89" i="25" s="1"/>
  <c r="I338" i="24" a="1"/>
  <c r="I338" i="24" s="1"/>
  <c r="D338" i="24" a="1"/>
  <c r="D338" i="24" s="1"/>
  <c r="C339" i="24"/>
  <c r="J339" i="24" l="1" a="1"/>
  <c r="J339" i="24" s="1"/>
  <c r="Q339" i="24" a="1"/>
  <c r="Q339" i="24" s="1"/>
  <c r="H339" i="24" a="1"/>
  <c r="H339" i="24" s="1"/>
  <c r="O339" i="24" a="1"/>
  <c r="O339" i="24" s="1"/>
  <c r="E339" i="24" a="1"/>
  <c r="E339" i="24" s="1"/>
  <c r="F339" i="24" a="1"/>
  <c r="F339" i="24" s="1"/>
  <c r="K339" i="24" a="1"/>
  <c r="K339" i="24" s="1"/>
  <c r="P339" i="24" a="1"/>
  <c r="P339" i="24" s="1"/>
  <c r="G339" i="24" a="1"/>
  <c r="G339" i="24" s="1"/>
  <c r="M339" i="24" a="1"/>
  <c r="M339" i="24" s="1"/>
  <c r="L339" i="24" a="1"/>
  <c r="L339" i="24" s="1"/>
  <c r="N339" i="24" a="1"/>
  <c r="N339" i="24" s="1"/>
  <c r="I339" i="24" a="1"/>
  <c r="I339" i="24" s="1"/>
  <c r="D339" i="24" a="1"/>
  <c r="D339" i="24" s="1"/>
  <c r="C340" i="24"/>
  <c r="J340" i="24" l="1" a="1"/>
  <c r="J340" i="24" s="1"/>
  <c r="Q340" i="24" a="1"/>
  <c r="Q340" i="24" s="1"/>
  <c r="H340" i="24" a="1"/>
  <c r="H340" i="24" s="1"/>
  <c r="O340" i="24" a="1"/>
  <c r="O340" i="24" s="1"/>
  <c r="F340" i="24" a="1"/>
  <c r="F340" i="24" s="1"/>
  <c r="P340" i="24" a="1"/>
  <c r="P340" i="24" s="1"/>
  <c r="E340" i="24" a="1"/>
  <c r="E340" i="24" s="1"/>
  <c r="K340" i="24" a="1"/>
  <c r="K340" i="24" s="1"/>
  <c r="M340" i="24" a="1"/>
  <c r="M340" i="24" s="1"/>
  <c r="G340" i="24" a="1"/>
  <c r="G340" i="24" s="1"/>
  <c r="N340" i="24" a="1"/>
  <c r="N340" i="24" s="1"/>
  <c r="L340" i="24" a="1"/>
  <c r="L340" i="24" s="1"/>
  <c r="I340" i="24" a="1"/>
  <c r="I340" i="24" s="1"/>
  <c r="D340" i="24" a="1"/>
  <c r="D340" i="24" s="1"/>
  <c r="C341" i="24"/>
  <c r="J341" i="24" l="1" a="1"/>
  <c r="J341" i="24" s="1"/>
  <c r="Q341" i="24" a="1"/>
  <c r="Q341" i="24" s="1"/>
  <c r="F341" i="24" a="1"/>
  <c r="F341" i="24" s="1"/>
  <c r="O341" i="24" a="1"/>
  <c r="O341" i="24" s="1"/>
  <c r="H341" i="24" a="1"/>
  <c r="H341" i="24" s="1"/>
  <c r="E341" i="24" a="1"/>
  <c r="E341" i="24" s="1"/>
  <c r="K341" i="24" a="1"/>
  <c r="K341" i="24" s="1"/>
  <c r="G341" i="24" a="1"/>
  <c r="G341" i="24" s="1"/>
  <c r="L341" i="24" a="1"/>
  <c r="L341" i="24" s="1"/>
  <c r="P341" i="24" a="1"/>
  <c r="P341" i="24" s="1"/>
  <c r="M341" i="24" a="1"/>
  <c r="M341" i="24" s="1"/>
  <c r="N341" i="24" a="1"/>
  <c r="N341" i="24" s="1"/>
  <c r="I341" i="24" a="1"/>
  <c r="I341" i="24" s="1"/>
  <c r="D341" i="24" a="1"/>
  <c r="D341" i="24" s="1"/>
  <c r="C342" i="24"/>
  <c r="J342" i="24" l="1" a="1"/>
  <c r="J342" i="24" s="1"/>
  <c r="Q342" i="24" a="1"/>
  <c r="Q342" i="24" s="1"/>
  <c r="H90" i="25"/>
  <c r="H342" i="24" a="1"/>
  <c r="H342" i="24" s="1"/>
  <c r="O342" i="24" a="1"/>
  <c r="O342" i="24" s="1"/>
  <c r="N90" i="25" s="1"/>
  <c r="F342" i="24" a="1"/>
  <c r="F342" i="24" s="1"/>
  <c r="F90" i="25" s="1"/>
  <c r="E342" i="24" a="1"/>
  <c r="E342" i="24" s="1"/>
  <c r="P342" i="24" a="1"/>
  <c r="P342" i="24" s="1"/>
  <c r="G342" i="24" a="1"/>
  <c r="G342" i="24" s="1"/>
  <c r="M342" i="24" a="1"/>
  <c r="M342" i="24" s="1"/>
  <c r="L90" i="25" s="1"/>
  <c r="K342" i="24" a="1"/>
  <c r="K342" i="24" s="1"/>
  <c r="L342" i="24" a="1"/>
  <c r="L342" i="24" s="1"/>
  <c r="K90" i="25" s="1"/>
  <c r="N342" i="24" a="1"/>
  <c r="N342" i="24" s="1"/>
  <c r="I342" i="24" a="1"/>
  <c r="I342" i="24" s="1"/>
  <c r="D342" i="24" a="1"/>
  <c r="D342" i="24" s="1"/>
  <c r="C343" i="24"/>
  <c r="J343" i="24" l="1" a="1"/>
  <c r="J343" i="24" s="1"/>
  <c r="Q343" i="24" a="1"/>
  <c r="Q343" i="24" s="1"/>
  <c r="H343" i="24" a="1"/>
  <c r="H343" i="24" s="1"/>
  <c r="O343" i="24" a="1"/>
  <c r="O343" i="24" s="1"/>
  <c r="E343" i="24" a="1"/>
  <c r="E343" i="24" s="1"/>
  <c r="F343" i="24" a="1"/>
  <c r="F343" i="24" s="1"/>
  <c r="P343" i="24" a="1"/>
  <c r="P343" i="24" s="1"/>
  <c r="K343" i="24" a="1"/>
  <c r="K343" i="24" s="1"/>
  <c r="G343" i="24" a="1"/>
  <c r="G343" i="24" s="1"/>
  <c r="M343" i="24" a="1"/>
  <c r="M343" i="24" s="1"/>
  <c r="L343" i="24" a="1"/>
  <c r="L343" i="24" s="1"/>
  <c r="N343" i="24" a="1"/>
  <c r="N343" i="24" s="1"/>
  <c r="I343" i="24" a="1"/>
  <c r="I343" i="24" s="1"/>
  <c r="D343" i="24" a="1"/>
  <c r="D343" i="24" s="1"/>
  <c r="C344" i="24"/>
  <c r="J344" i="24" l="1" a="1"/>
  <c r="J344" i="24" s="1"/>
  <c r="Q344" i="24" a="1"/>
  <c r="Q344" i="24" s="1"/>
  <c r="H344" i="24" a="1"/>
  <c r="H344" i="24" s="1"/>
  <c r="O344" i="24" a="1"/>
  <c r="O344" i="24" s="1"/>
  <c r="F344" i="24" a="1"/>
  <c r="F344" i="24" s="1"/>
  <c r="E344" i="24" a="1"/>
  <c r="E344" i="24" s="1"/>
  <c r="P344" i="24" a="1"/>
  <c r="P344" i="24" s="1"/>
  <c r="K344" i="24" a="1"/>
  <c r="K344" i="24" s="1"/>
  <c r="G344" i="24" a="1"/>
  <c r="G344" i="24" s="1"/>
  <c r="M344" i="24" a="1"/>
  <c r="M344" i="24" s="1"/>
  <c r="L344" i="24" a="1"/>
  <c r="L344" i="24" s="1"/>
  <c r="N344" i="24" a="1"/>
  <c r="N344" i="24" s="1"/>
  <c r="I344" i="24" a="1"/>
  <c r="I344" i="24" s="1"/>
  <c r="D344" i="24" a="1"/>
  <c r="D344" i="24" s="1"/>
  <c r="C345" i="24"/>
  <c r="J345" i="24" l="1" a="1"/>
  <c r="J345" i="24" s="1"/>
  <c r="Q345" i="24" a="1"/>
  <c r="Q345" i="24" s="1"/>
  <c r="H345" i="24" a="1"/>
  <c r="H345" i="24" s="1"/>
  <c r="O345" i="24" a="1"/>
  <c r="O345" i="24" s="1"/>
  <c r="F345" i="24" a="1"/>
  <c r="F345" i="24" s="1"/>
  <c r="E345" i="24" a="1"/>
  <c r="E345" i="24" s="1"/>
  <c r="P345" i="24" a="1"/>
  <c r="P345" i="24" s="1"/>
  <c r="K345" i="24" a="1"/>
  <c r="K345" i="24" s="1"/>
  <c r="G345" i="24" a="1"/>
  <c r="G345" i="24" s="1"/>
  <c r="L345" i="24" a="1"/>
  <c r="L345" i="24" s="1"/>
  <c r="M345" i="24" a="1"/>
  <c r="M345" i="24" s="1"/>
  <c r="I345" i="24" a="1"/>
  <c r="I345" i="24" s="1"/>
  <c r="N345" i="24" a="1"/>
  <c r="N345" i="24" s="1"/>
  <c r="D345" i="24" a="1"/>
  <c r="D345" i="24" s="1"/>
  <c r="C346" i="24"/>
  <c r="J346" i="24" l="1" a="1"/>
  <c r="J346" i="24" s="1"/>
  <c r="Q346" i="24" a="1"/>
  <c r="Q346" i="24" s="1"/>
  <c r="F91" i="25"/>
  <c r="H346" i="24" a="1"/>
  <c r="H346" i="24" s="1"/>
  <c r="H91" i="25" s="1"/>
  <c r="O346" i="24" a="1"/>
  <c r="O346" i="24" s="1"/>
  <c r="N91" i="25" s="1"/>
  <c r="E346" i="24" a="1"/>
  <c r="E346" i="24" s="1"/>
  <c r="F346" i="24" a="1"/>
  <c r="F346" i="24" s="1"/>
  <c r="P346" i="24" a="1"/>
  <c r="P346" i="24" s="1"/>
  <c r="K346" i="24" a="1"/>
  <c r="K346" i="24" s="1"/>
  <c r="M346" i="24" a="1"/>
  <c r="M346" i="24" s="1"/>
  <c r="L91" i="25" s="1"/>
  <c r="G346" i="24" a="1"/>
  <c r="G346" i="24" s="1"/>
  <c r="L346" i="24" a="1"/>
  <c r="L346" i="24" s="1"/>
  <c r="K91" i="25" s="1"/>
  <c r="I346" i="24" a="1"/>
  <c r="I346" i="24" s="1"/>
  <c r="N346" i="24" a="1"/>
  <c r="N346" i="24" s="1"/>
  <c r="D346" i="24" a="1"/>
  <c r="D346" i="24" s="1"/>
  <c r="D91" i="25" s="1"/>
  <c r="C347" i="24"/>
  <c r="J347" i="24" l="1" a="1"/>
  <c r="J347" i="24" s="1"/>
  <c r="Q347" i="24" a="1"/>
  <c r="Q347" i="24" s="1"/>
  <c r="H347" i="24" a="1"/>
  <c r="H347" i="24" s="1"/>
  <c r="O347" i="24" a="1"/>
  <c r="O347" i="24" s="1"/>
  <c r="E347" i="24" a="1"/>
  <c r="E347" i="24" s="1"/>
  <c r="F347" i="24" a="1"/>
  <c r="F347" i="24" s="1"/>
  <c r="P347" i="24" a="1"/>
  <c r="P347" i="24" s="1"/>
  <c r="K347" i="24" a="1"/>
  <c r="K347" i="24" s="1"/>
  <c r="G347" i="24" a="1"/>
  <c r="G347" i="24" s="1"/>
  <c r="M347" i="24" a="1"/>
  <c r="M347" i="24" s="1"/>
  <c r="N347" i="24" a="1"/>
  <c r="N347" i="24" s="1"/>
  <c r="I347" i="24" a="1"/>
  <c r="I347" i="24" s="1"/>
  <c r="L347" i="24" a="1"/>
  <c r="L347" i="24" s="1"/>
  <c r="D347" i="24" a="1"/>
  <c r="D347" i="24" s="1"/>
  <c r="C348" i="24"/>
  <c r="J348" i="24" l="1" a="1"/>
  <c r="J348" i="24" s="1"/>
  <c r="Q348" i="24" a="1"/>
  <c r="Q348" i="24" s="1"/>
  <c r="H348" i="24" a="1"/>
  <c r="H348" i="24" s="1"/>
  <c r="O348" i="24" a="1"/>
  <c r="O348" i="24" s="1"/>
  <c r="E348" i="24" a="1"/>
  <c r="E348" i="24" s="1"/>
  <c r="P348" i="24" a="1"/>
  <c r="P348" i="24" s="1"/>
  <c r="F348" i="24" a="1"/>
  <c r="F348" i="24" s="1"/>
  <c r="G348" i="24" a="1"/>
  <c r="G348" i="24" s="1"/>
  <c r="K348" i="24" a="1"/>
  <c r="K348" i="24" s="1"/>
  <c r="M348" i="24" a="1"/>
  <c r="M348" i="24" s="1"/>
  <c r="L348" i="24" a="1"/>
  <c r="L348" i="24" s="1"/>
  <c r="N348" i="24" a="1"/>
  <c r="N348" i="24" s="1"/>
  <c r="I348" i="24" a="1"/>
  <c r="I348" i="24" s="1"/>
  <c r="D348" i="24" a="1"/>
  <c r="D348" i="24" s="1"/>
  <c r="C349" i="24"/>
  <c r="J349" i="24" l="1" a="1"/>
  <c r="J349" i="24" s="1"/>
  <c r="Q349" i="24" a="1"/>
  <c r="Q349" i="24" s="1"/>
  <c r="O349" i="24" a="1"/>
  <c r="O349" i="24" s="1"/>
  <c r="H349" i="24" a="1"/>
  <c r="H349" i="24" s="1"/>
  <c r="E349" i="24" a="1"/>
  <c r="E349" i="24" s="1"/>
  <c r="F349" i="24" a="1"/>
  <c r="F349" i="24" s="1"/>
  <c r="P349" i="24" a="1"/>
  <c r="P349" i="24" s="1"/>
  <c r="G349" i="24" a="1"/>
  <c r="G349" i="24" s="1"/>
  <c r="K349" i="24" a="1"/>
  <c r="K349" i="24" s="1"/>
  <c r="M349" i="24" a="1"/>
  <c r="M349" i="24" s="1"/>
  <c r="L349" i="24" a="1"/>
  <c r="L349" i="24" s="1"/>
  <c r="I349" i="24" a="1"/>
  <c r="I349" i="24" s="1"/>
  <c r="N349" i="24" a="1"/>
  <c r="N349" i="24" s="1"/>
  <c r="D349" i="24" a="1"/>
  <c r="D349" i="24" s="1"/>
  <c r="C350" i="24"/>
  <c r="J350" i="24" l="1" a="1"/>
  <c r="J350" i="24" s="1"/>
  <c r="Q350" i="24" a="1"/>
  <c r="Q350" i="24" s="1"/>
  <c r="H350" i="24" a="1"/>
  <c r="H350" i="24" s="1"/>
  <c r="H92" i="25" s="1"/>
  <c r="F350" i="24" a="1"/>
  <c r="F350" i="24" s="1"/>
  <c r="E350" i="24" a="1"/>
  <c r="E350" i="24" s="1"/>
  <c r="K350" i="24" a="1"/>
  <c r="K350" i="24" s="1"/>
  <c r="P350" i="24" a="1"/>
  <c r="P350" i="24" s="1"/>
  <c r="O350" i="24" a="1"/>
  <c r="O350" i="24" s="1"/>
  <c r="N92" i="25" s="1"/>
  <c r="G350" i="24" a="1"/>
  <c r="G350" i="24" s="1"/>
  <c r="M350" i="24" a="1"/>
  <c r="M350" i="24" s="1"/>
  <c r="L350" i="24" a="1"/>
  <c r="L350" i="24" s="1"/>
  <c r="K92" i="25" s="1"/>
  <c r="I350" i="24" a="1"/>
  <c r="I350" i="24" s="1"/>
  <c r="I92" i="25" s="1"/>
  <c r="N350" i="24" a="1"/>
  <c r="N350" i="24" s="1"/>
  <c r="M92" i="25" s="1"/>
  <c r="D350" i="24" a="1"/>
  <c r="D350" i="24" s="1"/>
  <c r="C351" i="24"/>
  <c r="J351" i="24" l="1" a="1"/>
  <c r="J351" i="24" s="1"/>
  <c r="Q351" i="24" a="1"/>
  <c r="Q351" i="24" s="1"/>
  <c r="H351" i="24" a="1"/>
  <c r="H351" i="24" s="1"/>
  <c r="O351" i="24" a="1"/>
  <c r="O351" i="24" s="1"/>
  <c r="F351" i="24" a="1"/>
  <c r="F351" i="24" s="1"/>
  <c r="E351" i="24" a="1"/>
  <c r="E351" i="24" s="1"/>
  <c r="K351" i="24" a="1"/>
  <c r="K351" i="24" s="1"/>
  <c r="P351" i="24" a="1"/>
  <c r="P351" i="24" s="1"/>
  <c r="G351" i="24" a="1"/>
  <c r="G351" i="24" s="1"/>
  <c r="M351" i="24" a="1"/>
  <c r="M351" i="24" s="1"/>
  <c r="L351" i="24" a="1"/>
  <c r="L351" i="24" s="1"/>
  <c r="N351" i="24" a="1"/>
  <c r="N351" i="24" s="1"/>
  <c r="I351" i="24" a="1"/>
  <c r="I351" i="24" s="1"/>
  <c r="D351" i="24" a="1"/>
  <c r="D351" i="24" s="1"/>
  <c r="C352" i="24"/>
  <c r="J352" i="24" l="1" a="1"/>
  <c r="J352" i="24" s="1"/>
  <c r="Q352" i="24" a="1"/>
  <c r="Q352" i="24" s="1"/>
  <c r="O352" i="24" a="1"/>
  <c r="O352" i="24" s="1"/>
  <c r="H352" i="24" a="1"/>
  <c r="H352" i="24" s="1"/>
  <c r="F352" i="24" a="1"/>
  <c r="F352" i="24" s="1"/>
  <c r="E352" i="24" a="1"/>
  <c r="E352" i="24" s="1"/>
  <c r="P352" i="24" a="1"/>
  <c r="P352" i="24" s="1"/>
  <c r="K352" i="24" a="1"/>
  <c r="K352" i="24" s="1"/>
  <c r="G352" i="24" a="1"/>
  <c r="G352" i="24" s="1"/>
  <c r="L352" i="24" a="1"/>
  <c r="L352" i="24" s="1"/>
  <c r="M352" i="24" a="1"/>
  <c r="M352" i="24" s="1"/>
  <c r="N352" i="24" a="1"/>
  <c r="N352" i="24" s="1"/>
  <c r="I352" i="24" a="1"/>
  <c r="I352" i="24" s="1"/>
  <c r="D352" i="24" a="1"/>
  <c r="D352" i="24" s="1"/>
  <c r="C353" i="24"/>
  <c r="J353" i="24" l="1" a="1"/>
  <c r="J353" i="24" s="1"/>
  <c r="Q353" i="24" a="1"/>
  <c r="Q353" i="24" s="1"/>
  <c r="H353" i="24" a="1"/>
  <c r="H353" i="24" s="1"/>
  <c r="O353" i="24" a="1"/>
  <c r="O353" i="24" s="1"/>
  <c r="E353" i="24" a="1"/>
  <c r="E353" i="24" s="1"/>
  <c r="P353" i="24" a="1"/>
  <c r="P353" i="24" s="1"/>
  <c r="F353" i="24" a="1"/>
  <c r="F353" i="24" s="1"/>
  <c r="G353" i="24" a="1"/>
  <c r="G353" i="24" s="1"/>
  <c r="K353" i="24" a="1"/>
  <c r="K353" i="24" s="1"/>
  <c r="M353" i="24" a="1"/>
  <c r="M353" i="24" s="1"/>
  <c r="L353" i="24" a="1"/>
  <c r="L353" i="24" s="1"/>
  <c r="N353" i="24" a="1"/>
  <c r="N353" i="24" s="1"/>
  <c r="I353" i="24" a="1"/>
  <c r="I353" i="24" s="1"/>
  <c r="D353" i="24" a="1"/>
  <c r="D353" i="24" s="1"/>
  <c r="C354" i="24"/>
  <c r="J354" i="24" l="1" a="1"/>
  <c r="J354" i="24" s="1"/>
  <c r="Q354" i="24" a="1"/>
  <c r="Q354" i="24" s="1"/>
  <c r="N93" i="25"/>
  <c r="H93" i="25"/>
  <c r="H354" i="24" a="1"/>
  <c r="H354" i="24" s="1"/>
  <c r="O354" i="24" a="1"/>
  <c r="O354" i="24" s="1"/>
  <c r="E354" i="24" a="1"/>
  <c r="E354" i="24" s="1"/>
  <c r="F354" i="24" a="1"/>
  <c r="F354" i="24" s="1"/>
  <c r="F93" i="25" s="1"/>
  <c r="K354" i="24" a="1"/>
  <c r="K354" i="24" s="1"/>
  <c r="G354" i="24" a="1"/>
  <c r="G354" i="24" s="1"/>
  <c r="G93" i="25" s="1"/>
  <c r="M354" i="24" a="1"/>
  <c r="M354" i="24" s="1"/>
  <c r="L93" i="25" s="1"/>
  <c r="P354" i="24" a="1"/>
  <c r="P354" i="24" s="1"/>
  <c r="N354" i="24" a="1"/>
  <c r="N354" i="24" s="1"/>
  <c r="M93" i="25" s="1"/>
  <c r="I354" i="24" a="1"/>
  <c r="I354" i="24" s="1"/>
  <c r="I93" i="25" s="1"/>
  <c r="L354" i="24" a="1"/>
  <c r="L354" i="24" s="1"/>
  <c r="D354" i="24" a="1"/>
  <c r="D354" i="24" s="1"/>
  <c r="C355" i="24"/>
  <c r="J355" i="24" l="1" a="1"/>
  <c r="J355" i="24" s="1"/>
  <c r="Q355" i="24" a="1"/>
  <c r="Q355" i="24" s="1"/>
  <c r="H355" i="24" a="1"/>
  <c r="H355" i="24" s="1"/>
  <c r="F355" i="24" a="1"/>
  <c r="F355" i="24" s="1"/>
  <c r="E355" i="24" a="1"/>
  <c r="E355" i="24" s="1"/>
  <c r="O355" i="24" a="1"/>
  <c r="O355" i="24" s="1"/>
  <c r="P355" i="24" a="1"/>
  <c r="P355" i="24" s="1"/>
  <c r="L355" i="24" a="1"/>
  <c r="L355" i="24" s="1"/>
  <c r="K355" i="24" a="1"/>
  <c r="K355" i="24" s="1"/>
  <c r="G355" i="24" a="1"/>
  <c r="G355" i="24" s="1"/>
  <c r="M355" i="24" a="1"/>
  <c r="M355" i="24" s="1"/>
  <c r="N355" i="24" a="1"/>
  <c r="N355" i="24" s="1"/>
  <c r="I355" i="24" a="1"/>
  <c r="I355" i="24" s="1"/>
  <c r="D355" i="24" a="1"/>
  <c r="D355" i="24" s="1"/>
  <c r="C356" i="24"/>
  <c r="J356" i="24" l="1" a="1"/>
  <c r="J356" i="24" s="1"/>
  <c r="Q356" i="24" a="1"/>
  <c r="Q356" i="24" s="1"/>
  <c r="H356" i="24" a="1"/>
  <c r="H356" i="24" s="1"/>
  <c r="O356" i="24" a="1"/>
  <c r="O356" i="24" s="1"/>
  <c r="F356" i="24" a="1"/>
  <c r="F356" i="24" s="1"/>
  <c r="E356" i="24" a="1"/>
  <c r="E356" i="24" s="1"/>
  <c r="P356" i="24" a="1"/>
  <c r="P356" i="24" s="1"/>
  <c r="G356" i="24" a="1"/>
  <c r="G356" i="24" s="1"/>
  <c r="M356" i="24" a="1"/>
  <c r="M356" i="24" s="1"/>
  <c r="K356" i="24" a="1"/>
  <c r="K356" i="24" s="1"/>
  <c r="L356" i="24" a="1"/>
  <c r="L356" i="24" s="1"/>
  <c r="N356" i="24" a="1"/>
  <c r="N356" i="24" s="1"/>
  <c r="I356" i="24" a="1"/>
  <c r="I356" i="24" s="1"/>
  <c r="D356" i="24" a="1"/>
  <c r="D356" i="24" s="1"/>
  <c r="C357" i="24"/>
  <c r="J357" i="24" l="1" a="1"/>
  <c r="J357" i="24" s="1"/>
  <c r="Q357" i="24" a="1"/>
  <c r="Q357" i="24" s="1"/>
  <c r="H357" i="24" a="1"/>
  <c r="H357" i="24" s="1"/>
  <c r="O357" i="24" a="1"/>
  <c r="O357" i="24" s="1"/>
  <c r="E357" i="24" a="1"/>
  <c r="E357" i="24" s="1"/>
  <c r="F357" i="24" a="1"/>
  <c r="F357" i="24" s="1"/>
  <c r="P357" i="24" a="1"/>
  <c r="P357" i="24" s="1"/>
  <c r="K357" i="24" a="1"/>
  <c r="K357" i="24" s="1"/>
  <c r="G357" i="24" a="1"/>
  <c r="G357" i="24" s="1"/>
  <c r="M357" i="24" a="1"/>
  <c r="M357" i="24" s="1"/>
  <c r="L357" i="24" a="1"/>
  <c r="L357" i="24" s="1"/>
  <c r="N357" i="24" a="1"/>
  <c r="N357" i="24" s="1"/>
  <c r="I357" i="24" a="1"/>
  <c r="I357" i="24" s="1"/>
  <c r="D357" i="24" a="1"/>
  <c r="D357" i="24" s="1"/>
  <c r="C358" i="24"/>
  <c r="J358" i="24" l="1" a="1"/>
  <c r="J358" i="24" s="1"/>
  <c r="Q358" i="24" a="1"/>
  <c r="Q358" i="24" s="1"/>
  <c r="H358" i="24" a="1"/>
  <c r="H358" i="24" s="1"/>
  <c r="O358" i="24" a="1"/>
  <c r="O358" i="24" s="1"/>
  <c r="F358" i="24" a="1"/>
  <c r="F358" i="24" s="1"/>
  <c r="F94" i="25" s="1"/>
  <c r="E358" i="24" a="1"/>
  <c r="E358" i="24" s="1"/>
  <c r="P358" i="24" a="1"/>
  <c r="P358" i="24" s="1"/>
  <c r="K358" i="24" a="1"/>
  <c r="K358" i="24" s="1"/>
  <c r="G358" i="24" a="1"/>
  <c r="G358" i="24" s="1"/>
  <c r="G94" i="25" s="1"/>
  <c r="M358" i="24" a="1"/>
  <c r="M358" i="24" s="1"/>
  <c r="L358" i="24" a="1"/>
  <c r="L358" i="24" s="1"/>
  <c r="I358" i="24" a="1"/>
  <c r="I358" i="24" s="1"/>
  <c r="I94" i="25" s="1"/>
  <c r="N358" i="24" a="1"/>
  <c r="N358" i="24" s="1"/>
  <c r="D358" i="24" a="1"/>
  <c r="D358" i="24" s="1"/>
  <c r="C6" i="24"/>
  <c r="J6" i="24" l="1" a="1"/>
  <c r="J6" i="24" s="1"/>
  <c r="Q6" i="24" a="1"/>
  <c r="Q6" i="24" s="1"/>
  <c r="K8" i="25"/>
  <c r="K9" i="25"/>
  <c r="K10" i="25"/>
  <c r="K11" i="25"/>
  <c r="K12" i="25"/>
  <c r="K13" i="25"/>
  <c r="K14" i="25"/>
  <c r="K15" i="25"/>
  <c r="K16" i="25"/>
  <c r="K17" i="25"/>
  <c r="K18" i="25"/>
  <c r="K19" i="25"/>
  <c r="K20" i="25"/>
  <c r="K21" i="25"/>
  <c r="K22" i="25"/>
  <c r="K24" i="25"/>
  <c r="K25" i="25"/>
  <c r="K26" i="25"/>
  <c r="K27" i="25"/>
  <c r="K28" i="25"/>
  <c r="K29" i="25"/>
  <c r="K30" i="25"/>
  <c r="K31" i="25"/>
  <c r="K32" i="25"/>
  <c r="K33" i="25"/>
  <c r="K34" i="25"/>
  <c r="K35" i="25"/>
  <c r="K36" i="25"/>
  <c r="K37" i="25"/>
  <c r="K38" i="25"/>
  <c r="K39" i="25"/>
  <c r="K40" i="25"/>
  <c r="K41" i="25"/>
  <c r="K42" i="25"/>
  <c r="K43" i="25"/>
  <c r="K44" i="25"/>
  <c r="K46" i="25"/>
  <c r="K47" i="25"/>
  <c r="K48" i="25"/>
  <c r="K49" i="25"/>
  <c r="K50" i="25"/>
  <c r="K51" i="25"/>
  <c r="K52" i="25"/>
  <c r="K53" i="25"/>
  <c r="K54" i="25"/>
  <c r="K55" i="25"/>
  <c r="K56" i="25"/>
  <c r="K62" i="25"/>
  <c r="K65" i="25"/>
  <c r="K66" i="25"/>
  <c r="K67" i="25"/>
  <c r="K68" i="25"/>
  <c r="K69" i="25"/>
  <c r="K70" i="25"/>
  <c r="K71" i="25"/>
  <c r="K72" i="25"/>
  <c r="K73" i="25"/>
  <c r="K74" i="25"/>
  <c r="K75" i="25"/>
  <c r="K76" i="25"/>
  <c r="K77" i="25"/>
  <c r="K78" i="25"/>
  <c r="K79" i="25"/>
  <c r="K80" i="25"/>
  <c r="K81" i="25"/>
  <c r="K83" i="25"/>
  <c r="K84" i="25"/>
  <c r="K85" i="25"/>
  <c r="K87" i="25"/>
  <c r="K88" i="25"/>
  <c r="K93" i="25"/>
  <c r="J11" i="25"/>
  <c r="J12" i="25"/>
  <c r="J13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33" i="25"/>
  <c r="J34" i="25"/>
  <c r="J35" i="25"/>
  <c r="J36" i="25"/>
  <c r="J37" i="25"/>
  <c r="J38" i="25"/>
  <c r="J39" i="25"/>
  <c r="J40" i="25"/>
  <c r="J41" i="25"/>
  <c r="J42" i="25"/>
  <c r="J43" i="25"/>
  <c r="J44" i="25"/>
  <c r="J45" i="25"/>
  <c r="J46" i="25"/>
  <c r="J47" i="25"/>
  <c r="J48" i="25"/>
  <c r="J49" i="25"/>
  <c r="J50" i="25"/>
  <c r="J51" i="25"/>
  <c r="J52" i="25"/>
  <c r="J53" i="25"/>
  <c r="J54" i="25"/>
  <c r="J55" i="25"/>
  <c r="J56" i="25"/>
  <c r="J62" i="25"/>
  <c r="J64" i="25"/>
  <c r="J65" i="25"/>
  <c r="J66" i="25"/>
  <c r="J67" i="25"/>
  <c r="J68" i="25"/>
  <c r="J69" i="25"/>
  <c r="J70" i="25"/>
  <c r="J71" i="25"/>
  <c r="J72" i="25"/>
  <c r="J73" i="25"/>
  <c r="J74" i="25"/>
  <c r="J75" i="25"/>
  <c r="J76" i="25"/>
  <c r="J77" i="25"/>
  <c r="J78" i="25"/>
  <c r="J79" i="25"/>
  <c r="J80" i="25"/>
  <c r="J81" i="25"/>
  <c r="J82" i="25"/>
  <c r="J83" i="25"/>
  <c r="J84" i="25"/>
  <c r="J86" i="25"/>
  <c r="J87" i="25"/>
  <c r="J89" i="25"/>
  <c r="J90" i="25"/>
  <c r="J91" i="25"/>
  <c r="J92" i="25"/>
  <c r="J93" i="25"/>
  <c r="O8" i="25"/>
  <c r="O9" i="25"/>
  <c r="O10" i="25"/>
  <c r="O11" i="25"/>
  <c r="O12" i="25"/>
  <c r="O13" i="25"/>
  <c r="O14" i="25"/>
  <c r="O15" i="25"/>
  <c r="O16" i="25"/>
  <c r="O17" i="25"/>
  <c r="O18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9" i="25"/>
  <c r="O40" i="25"/>
  <c r="O41" i="25"/>
  <c r="O42" i="25"/>
  <c r="O43" i="25"/>
  <c r="O44" i="25"/>
  <c r="O45" i="25"/>
  <c r="O46" i="25"/>
  <c r="O48" i="25"/>
  <c r="O49" i="25"/>
  <c r="O50" i="25"/>
  <c r="O51" i="25"/>
  <c r="O52" i="25"/>
  <c r="O53" i="25"/>
  <c r="O54" i="25"/>
  <c r="O55" i="25"/>
  <c r="O57" i="25"/>
  <c r="O58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K94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9" i="25"/>
  <c r="D40" i="25"/>
  <c r="D41" i="25"/>
  <c r="D42" i="25"/>
  <c r="D43" i="25"/>
  <c r="D44" i="25"/>
  <c r="D46" i="25"/>
  <c r="D47" i="25"/>
  <c r="D49" i="25"/>
  <c r="D50" i="25"/>
  <c r="D51" i="25"/>
  <c r="D52" i="25"/>
  <c r="D53" i="25"/>
  <c r="D55" i="25"/>
  <c r="D56" i="25"/>
  <c r="D64" i="25"/>
  <c r="D65" i="25"/>
  <c r="D66" i="25"/>
  <c r="D67" i="25"/>
  <c r="D68" i="25"/>
  <c r="D69" i="25"/>
  <c r="D70" i="25"/>
  <c r="D72" i="25"/>
  <c r="D74" i="25"/>
  <c r="D75" i="25"/>
  <c r="D76" i="25"/>
  <c r="D77" i="25"/>
  <c r="D80" i="25"/>
  <c r="D81" i="25"/>
  <c r="D82" i="25"/>
  <c r="D83" i="25"/>
  <c r="D84" i="25"/>
  <c r="D85" i="25"/>
  <c r="D86" i="25"/>
  <c r="D88" i="25"/>
  <c r="D89" i="25"/>
  <c r="D90" i="25"/>
  <c r="D92" i="25"/>
  <c r="D93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40" i="25"/>
  <c r="E41" i="25"/>
  <c r="E42" i="25"/>
  <c r="E43" i="25"/>
  <c r="E44" i="25"/>
  <c r="E46" i="25"/>
  <c r="E47" i="25"/>
  <c r="E48" i="25"/>
  <c r="E50" i="25"/>
  <c r="E51" i="25"/>
  <c r="E53" i="25"/>
  <c r="E54" i="25"/>
  <c r="E56" i="25"/>
  <c r="E64" i="25"/>
  <c r="E65" i="25"/>
  <c r="E66" i="25"/>
  <c r="E67" i="25"/>
  <c r="E68" i="25"/>
  <c r="E69" i="25"/>
  <c r="E71" i="25"/>
  <c r="E72" i="25"/>
  <c r="E74" i="25"/>
  <c r="E75" i="25"/>
  <c r="E76" i="25"/>
  <c r="E78" i="25"/>
  <c r="E79" i="25"/>
  <c r="E80" i="25"/>
  <c r="E81" i="25"/>
  <c r="E83" i="25"/>
  <c r="E84" i="25"/>
  <c r="E85" i="25"/>
  <c r="E86" i="25"/>
  <c r="E88" i="25"/>
  <c r="E89" i="25"/>
  <c r="E90" i="25"/>
  <c r="E91" i="25"/>
  <c r="E92" i="25"/>
  <c r="E93" i="25"/>
  <c r="M8" i="25"/>
  <c r="M9" i="25"/>
  <c r="M10" i="25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2" i="25"/>
  <c r="M43" i="25"/>
  <c r="M44" i="25"/>
  <c r="M47" i="25"/>
  <c r="M48" i="25"/>
  <c r="M50" i="25"/>
  <c r="M51" i="25"/>
  <c r="M53" i="25"/>
  <c r="M54" i="25"/>
  <c r="M56" i="25"/>
  <c r="M57" i="25"/>
  <c r="M58" i="25"/>
  <c r="M59" i="25"/>
  <c r="M60" i="25"/>
  <c r="M61" i="25"/>
  <c r="M62" i="25"/>
  <c r="M63" i="25"/>
  <c r="M64" i="25"/>
  <c r="M65" i="25"/>
  <c r="M66" i="25"/>
  <c r="M67" i="25"/>
  <c r="M68" i="25"/>
  <c r="M70" i="25"/>
  <c r="M71" i="25"/>
  <c r="M72" i="25"/>
  <c r="M73" i="25"/>
  <c r="M74" i="25"/>
  <c r="M75" i="25"/>
  <c r="M76" i="25"/>
  <c r="M77" i="25"/>
  <c r="M78" i="25"/>
  <c r="M79" i="25"/>
  <c r="M80" i="25"/>
  <c r="M81" i="25"/>
  <c r="M83" i="25"/>
  <c r="M84" i="25"/>
  <c r="M85" i="25"/>
  <c r="M86" i="25"/>
  <c r="M87" i="25"/>
  <c r="M88" i="25"/>
  <c r="M90" i="25"/>
  <c r="M91" i="25"/>
  <c r="M94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7" i="25"/>
  <c r="F28" i="25"/>
  <c r="F29" i="25"/>
  <c r="F31" i="25"/>
  <c r="F32" i="25"/>
  <c r="F33" i="25"/>
  <c r="F39" i="25"/>
  <c r="F43" i="25"/>
  <c r="F45" i="25"/>
  <c r="F48" i="25"/>
  <c r="F50" i="25"/>
  <c r="F52" i="25"/>
  <c r="F54" i="25"/>
  <c r="F55" i="25"/>
  <c r="F56" i="25"/>
  <c r="F64" i="25"/>
  <c r="F66" i="25"/>
  <c r="F67" i="25"/>
  <c r="F69" i="25"/>
  <c r="F73" i="25"/>
  <c r="F77" i="25"/>
  <c r="F78" i="25"/>
  <c r="F79" i="25"/>
  <c r="F81" i="25"/>
  <c r="F82" i="25"/>
  <c r="F83" i="25"/>
  <c r="F84" i="25"/>
  <c r="F86" i="25"/>
  <c r="F87" i="25"/>
  <c r="F88" i="25"/>
  <c r="F92" i="25"/>
  <c r="D94" i="25"/>
  <c r="I8" i="25"/>
  <c r="I9" i="25"/>
  <c r="I10" i="25"/>
  <c r="I11" i="25"/>
  <c r="I13" i="25"/>
  <c r="I14" i="25"/>
  <c r="I15" i="25"/>
  <c r="I16" i="25"/>
  <c r="I17" i="25"/>
  <c r="I18" i="25"/>
  <c r="I19" i="25"/>
  <c r="I20" i="25"/>
  <c r="I21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38" i="25"/>
  <c r="I39" i="25"/>
  <c r="I40" i="25"/>
  <c r="I41" i="25"/>
  <c r="I42" i="25"/>
  <c r="I43" i="25"/>
  <c r="I44" i="25"/>
  <c r="I46" i="25"/>
  <c r="I47" i="25"/>
  <c r="I48" i="25"/>
  <c r="I49" i="25"/>
  <c r="I50" i="25"/>
  <c r="I51" i="25"/>
  <c r="I52" i="25"/>
  <c r="I53" i="25"/>
  <c r="I60" i="25"/>
  <c r="I61" i="25"/>
  <c r="I62" i="25"/>
  <c r="I63" i="25"/>
  <c r="I65" i="25"/>
  <c r="I66" i="25"/>
  <c r="I67" i="25"/>
  <c r="I68" i="25"/>
  <c r="I69" i="25"/>
  <c r="I70" i="25"/>
  <c r="I71" i="25"/>
  <c r="I72" i="25"/>
  <c r="I73" i="25"/>
  <c r="I74" i="25"/>
  <c r="I75" i="25"/>
  <c r="I77" i="25"/>
  <c r="I78" i="25"/>
  <c r="I79" i="25"/>
  <c r="I82" i="25"/>
  <c r="I85" i="25"/>
  <c r="I86" i="25"/>
  <c r="I87" i="25"/>
  <c r="I88" i="25"/>
  <c r="I89" i="25"/>
  <c r="I90" i="25"/>
  <c r="I91" i="25"/>
  <c r="N8" i="25"/>
  <c r="N9" i="25"/>
  <c r="N10" i="25"/>
  <c r="N11" i="25"/>
  <c r="N15" i="25"/>
  <c r="N16" i="25"/>
  <c r="N17" i="25"/>
  <c r="N18" i="25"/>
  <c r="N19" i="25"/>
  <c r="N20" i="25"/>
  <c r="N21" i="25"/>
  <c r="N23" i="25"/>
  <c r="N24" i="25"/>
  <c r="N26" i="25"/>
  <c r="N28" i="25"/>
  <c r="N29" i="25"/>
  <c r="N30" i="25"/>
  <c r="N32" i="25"/>
  <c r="N33" i="25"/>
  <c r="N34" i="25"/>
  <c r="N35" i="25"/>
  <c r="N36" i="25"/>
  <c r="N37" i="25"/>
  <c r="N39" i="25"/>
  <c r="N40" i="25"/>
  <c r="N41" i="25"/>
  <c r="N42" i="25"/>
  <c r="N43" i="25"/>
  <c r="N44" i="25"/>
  <c r="N45" i="25"/>
  <c r="N46" i="25"/>
  <c r="N47" i="25"/>
  <c r="N48" i="25"/>
  <c r="N50" i="25"/>
  <c r="N51" i="25"/>
  <c r="N52" i="25"/>
  <c r="N56" i="25"/>
  <c r="N58" i="25"/>
  <c r="N59" i="25"/>
  <c r="N60" i="25"/>
  <c r="N61" i="25"/>
  <c r="N62" i="25"/>
  <c r="N64" i="25"/>
  <c r="N65" i="25"/>
  <c r="N67" i="25"/>
  <c r="N68" i="25"/>
  <c r="N70" i="25"/>
  <c r="N73" i="25"/>
  <c r="N74" i="25"/>
  <c r="N75" i="25"/>
  <c r="N76" i="25"/>
  <c r="N77" i="25"/>
  <c r="N78" i="25"/>
  <c r="N79" i="25"/>
  <c r="N81" i="25"/>
  <c r="N82" i="25"/>
  <c r="N83" i="25"/>
  <c r="N85" i="25"/>
  <c r="N86" i="25"/>
  <c r="N87" i="25"/>
  <c r="N94" i="25"/>
  <c r="J94" i="25"/>
  <c r="H8" i="25"/>
  <c r="H9" i="25"/>
  <c r="H10" i="25"/>
  <c r="H11" i="25"/>
  <c r="H12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30" i="25"/>
  <c r="H31" i="25"/>
  <c r="H32" i="25"/>
  <c r="H33" i="25"/>
  <c r="H34" i="25"/>
  <c r="H35" i="25"/>
  <c r="H36" i="25"/>
  <c r="H37" i="25"/>
  <c r="H38" i="25"/>
  <c r="H39" i="25"/>
  <c r="H40" i="25"/>
  <c r="H42" i="25"/>
  <c r="H44" i="25"/>
  <c r="H46" i="25"/>
  <c r="H47" i="25"/>
  <c r="H51" i="25"/>
  <c r="H52" i="25"/>
  <c r="H53" i="25"/>
  <c r="H55" i="25"/>
  <c r="H57" i="25"/>
  <c r="H59" i="25"/>
  <c r="H60" i="25"/>
  <c r="H61" i="25"/>
  <c r="H63" i="25"/>
  <c r="H64" i="25"/>
  <c r="H65" i="25"/>
  <c r="H67" i="25"/>
  <c r="H68" i="25"/>
  <c r="H70" i="25"/>
  <c r="H72" i="25"/>
  <c r="H73" i="25"/>
  <c r="H74" i="25"/>
  <c r="H75" i="25"/>
  <c r="H76" i="25"/>
  <c r="H77" i="25"/>
  <c r="H80" i="25"/>
  <c r="H84" i="25"/>
  <c r="O94" i="25"/>
  <c r="L8" i="25"/>
  <c r="L10" i="25"/>
  <c r="L11" i="25"/>
  <c r="L14" i="25"/>
  <c r="L15" i="25"/>
  <c r="L16" i="25"/>
  <c r="L19" i="25"/>
  <c r="L23" i="25"/>
  <c r="L24" i="25"/>
  <c r="L25" i="25"/>
  <c r="L26" i="25"/>
  <c r="L27" i="25"/>
  <c r="L30" i="25"/>
  <c r="L31" i="25"/>
  <c r="L32" i="25"/>
  <c r="L33" i="25"/>
  <c r="L34" i="25"/>
  <c r="L35" i="25"/>
  <c r="L36" i="25"/>
  <c r="L37" i="25"/>
  <c r="L38" i="25"/>
  <c r="L39" i="25"/>
  <c r="L40" i="25"/>
  <c r="L41" i="25"/>
  <c r="L42" i="25"/>
  <c r="L43" i="25"/>
  <c r="L44" i="25"/>
  <c r="L45" i="25"/>
  <c r="L46" i="25"/>
  <c r="L47" i="25"/>
  <c r="L48" i="25"/>
  <c r="L49" i="25"/>
  <c r="L50" i="25"/>
  <c r="L51" i="25"/>
  <c r="L52" i="25"/>
  <c r="L54" i="25"/>
  <c r="L55" i="25"/>
  <c r="L56" i="25"/>
  <c r="L64" i="25"/>
  <c r="L65" i="25"/>
  <c r="L67" i="25"/>
  <c r="L68" i="25"/>
  <c r="L69" i="25"/>
  <c r="L70" i="25"/>
  <c r="L71" i="25"/>
  <c r="L72" i="25"/>
  <c r="L73" i="25"/>
  <c r="L74" i="25"/>
  <c r="L75" i="25"/>
  <c r="L76" i="25"/>
  <c r="L77" i="25"/>
  <c r="L78" i="25"/>
  <c r="L79" i="25"/>
  <c r="L81" i="25"/>
  <c r="L82" i="25"/>
  <c r="L83" i="25"/>
  <c r="L84" i="25"/>
  <c r="L85" i="25"/>
  <c r="L86" i="25"/>
  <c r="L87" i="25"/>
  <c r="L88" i="25"/>
  <c r="L89" i="25"/>
  <c r="L92" i="25"/>
  <c r="H94" i="25"/>
  <c r="G8" i="25"/>
  <c r="G9" i="25"/>
  <c r="G11" i="25"/>
  <c r="G12" i="25"/>
  <c r="G13" i="25"/>
  <c r="G15" i="25"/>
  <c r="G16" i="25"/>
  <c r="G17" i="25"/>
  <c r="G18" i="25"/>
  <c r="G19" i="25"/>
  <c r="G20" i="25"/>
  <c r="G21" i="25"/>
  <c r="G22" i="25"/>
  <c r="G23" i="25"/>
  <c r="G24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G51" i="25"/>
  <c r="G52" i="25"/>
  <c r="G53" i="25"/>
  <c r="G54" i="25"/>
  <c r="G55" i="25"/>
  <c r="G56" i="25"/>
  <c r="G57" i="25"/>
  <c r="G58" i="25"/>
  <c r="G61" i="25"/>
  <c r="G62" i="25"/>
  <c r="G63" i="25"/>
  <c r="G64" i="25"/>
  <c r="G65" i="25"/>
  <c r="G66" i="25"/>
  <c r="G67" i="25"/>
  <c r="G68" i="25"/>
  <c r="G69" i="25"/>
  <c r="G70" i="25"/>
  <c r="G71" i="25"/>
  <c r="G72" i="25"/>
  <c r="G73" i="25"/>
  <c r="G74" i="25"/>
  <c r="G75" i="25"/>
  <c r="G76" i="25"/>
  <c r="G77" i="25"/>
  <c r="G78" i="25"/>
  <c r="G79" i="25"/>
  <c r="G80" i="25"/>
  <c r="G81" i="25"/>
  <c r="G82" i="25"/>
  <c r="G83" i="25"/>
  <c r="G84" i="25"/>
  <c r="G85" i="25"/>
  <c r="G86" i="25"/>
  <c r="G87" i="25"/>
  <c r="G88" i="25"/>
  <c r="G89" i="25"/>
  <c r="G90" i="25"/>
  <c r="G91" i="25"/>
  <c r="G92" i="25"/>
  <c r="E94" i="25"/>
  <c r="L94" i="25"/>
  <c r="D6" i="24" a="1"/>
  <c r="D6" i="24" s="1"/>
  <c r="D6" i="25" s="1"/>
  <c r="O6" i="24" a="1"/>
  <c r="O6" i="24" s="1"/>
  <c r="N6" i="25" s="1"/>
  <c r="K6" i="24" a="1"/>
  <c r="K6" i="24" s="1"/>
  <c r="J6" i="25" s="1"/>
  <c r="N6" i="24" a="1"/>
  <c r="N6" i="24" s="1"/>
  <c r="M6" i="25" s="1"/>
  <c r="M6" i="24" a="1"/>
  <c r="M6" i="24" s="1"/>
  <c r="L6" i="25" s="1"/>
  <c r="L6" i="24" a="1"/>
  <c r="L6" i="24" s="1"/>
  <c r="K6" i="25" s="1"/>
  <c r="P6" i="24" a="1"/>
  <c r="P6" i="24" s="1"/>
  <c r="O6" i="25" s="1"/>
  <c r="H6" i="24" a="1"/>
  <c r="H6" i="24" s="1"/>
  <c r="H6" i="25" s="1"/>
  <c r="G6" i="24" a="1"/>
  <c r="G6" i="24" s="1"/>
  <c r="G6" i="25" s="1"/>
  <c r="F6" i="24" a="1"/>
  <c r="F6" i="24" s="1"/>
  <c r="F6" i="25" s="1"/>
  <c r="E6" i="24" a="1"/>
  <c r="E6" i="24" s="1"/>
  <c r="E6" i="25" s="1"/>
  <c r="I6" i="24" a="1"/>
  <c r="I6" i="24" s="1"/>
  <c r="I6" i="25" s="1"/>
  <c r="T4" i="8"/>
  <c r="U4" i="8"/>
  <c r="T5" i="8"/>
  <c r="U5" i="8"/>
  <c r="T6" i="8"/>
  <c r="U6" i="8"/>
  <c r="T7" i="8"/>
  <c r="U7" i="8"/>
  <c r="T8" i="8"/>
  <c r="U8" i="8"/>
  <c r="T9" i="8"/>
  <c r="U9" i="8"/>
  <c r="T10" i="8"/>
  <c r="U10" i="8"/>
  <c r="T11" i="8"/>
  <c r="U11" i="8"/>
  <c r="T12" i="8"/>
  <c r="U12" i="8"/>
  <c r="T13" i="8"/>
  <c r="U13" i="8"/>
  <c r="T14" i="8"/>
  <c r="U14" i="8"/>
  <c r="T15" i="8"/>
  <c r="U15" i="8"/>
  <c r="T16" i="8"/>
  <c r="U16" i="8"/>
  <c r="T17" i="8"/>
  <c r="U17" i="8"/>
  <c r="T18" i="8"/>
  <c r="U18" i="8"/>
  <c r="T19" i="8"/>
  <c r="U19" i="8"/>
  <c r="T20" i="8"/>
  <c r="U20" i="8"/>
  <c r="T21" i="8"/>
  <c r="U21" i="8"/>
  <c r="T22" i="8"/>
  <c r="U22" i="8"/>
  <c r="T23" i="8"/>
  <c r="U23" i="8"/>
  <c r="T24" i="8"/>
  <c r="U24" i="8"/>
  <c r="T25" i="8"/>
  <c r="U25" i="8"/>
  <c r="T26" i="8"/>
  <c r="U26" i="8"/>
  <c r="T27" i="8"/>
  <c r="U27" i="8"/>
  <c r="T28" i="8"/>
  <c r="U28" i="8"/>
  <c r="T29" i="8"/>
  <c r="U29" i="8"/>
  <c r="T30" i="8"/>
  <c r="U30" i="8"/>
  <c r="T31" i="8"/>
  <c r="U31" i="8"/>
  <c r="T32" i="8"/>
  <c r="U32" i="8"/>
  <c r="T33" i="8"/>
  <c r="U33" i="8"/>
  <c r="T34" i="8"/>
  <c r="U34" i="8"/>
  <c r="T35" i="8"/>
  <c r="U35" i="8"/>
  <c r="T36" i="8"/>
  <c r="U36" i="8"/>
  <c r="T37" i="8"/>
  <c r="U37" i="8"/>
  <c r="T38" i="8"/>
  <c r="U38" i="8"/>
  <c r="T39" i="8"/>
  <c r="U39" i="8"/>
  <c r="T40" i="8"/>
  <c r="U40" i="8"/>
  <c r="T41" i="8"/>
  <c r="U41" i="8"/>
  <c r="T42" i="8"/>
  <c r="U42" i="8"/>
  <c r="T43" i="8"/>
  <c r="U43" i="8"/>
  <c r="T44" i="8"/>
  <c r="U44" i="8"/>
  <c r="T45" i="8"/>
  <c r="U45" i="8"/>
  <c r="T46" i="8"/>
  <c r="U46" i="8"/>
  <c r="T47" i="8"/>
  <c r="U47" i="8"/>
  <c r="T48" i="8"/>
  <c r="U48" i="8"/>
  <c r="T49" i="8"/>
  <c r="U49" i="8"/>
  <c r="T50" i="8"/>
  <c r="U50" i="8"/>
  <c r="T51" i="8"/>
  <c r="U51" i="8"/>
  <c r="T52" i="8"/>
  <c r="U52" i="8"/>
  <c r="T53" i="8"/>
  <c r="U53" i="8"/>
  <c r="T54" i="8"/>
  <c r="U54" i="8"/>
  <c r="T55" i="8"/>
  <c r="U55" i="8"/>
  <c r="T56" i="8"/>
  <c r="U56" i="8"/>
  <c r="T57" i="8"/>
  <c r="U57" i="8"/>
  <c r="T58" i="8"/>
  <c r="U58" i="8"/>
  <c r="T59" i="8"/>
  <c r="U59" i="8"/>
  <c r="T60" i="8"/>
  <c r="U60" i="8"/>
  <c r="T61" i="8"/>
  <c r="U61" i="8"/>
  <c r="T62" i="8"/>
  <c r="U62" i="8"/>
  <c r="T63" i="8"/>
  <c r="U63" i="8"/>
  <c r="T64" i="8"/>
  <c r="U64" i="8"/>
  <c r="T65" i="8"/>
  <c r="U65" i="8"/>
  <c r="T66" i="8"/>
  <c r="U66" i="8"/>
  <c r="T67" i="8"/>
  <c r="U67" i="8"/>
  <c r="T68" i="8"/>
  <c r="U68" i="8"/>
  <c r="T69" i="8"/>
  <c r="U69" i="8"/>
  <c r="T70" i="8"/>
  <c r="U70" i="8"/>
  <c r="T71" i="8"/>
  <c r="U71" i="8"/>
  <c r="T72" i="8"/>
  <c r="U72" i="8"/>
  <c r="T73" i="8"/>
  <c r="U73" i="8"/>
  <c r="T74" i="8"/>
  <c r="U74" i="8"/>
  <c r="T75" i="8"/>
  <c r="U75" i="8"/>
  <c r="T76" i="8"/>
  <c r="U76" i="8"/>
  <c r="T77" i="8"/>
  <c r="U77" i="8"/>
  <c r="T78" i="8"/>
  <c r="U78" i="8"/>
  <c r="T79" i="8"/>
  <c r="U79" i="8"/>
  <c r="T80" i="8"/>
  <c r="U80" i="8"/>
  <c r="T81" i="8"/>
  <c r="U81" i="8"/>
  <c r="T82" i="8"/>
  <c r="U82" i="8"/>
  <c r="T83" i="8"/>
  <c r="U83" i="8"/>
  <c r="T84" i="8"/>
  <c r="U84" i="8"/>
  <c r="T85" i="8"/>
  <c r="U85" i="8"/>
  <c r="T86" i="8"/>
  <c r="U86" i="8"/>
  <c r="T87" i="8"/>
  <c r="U87" i="8"/>
  <c r="T88" i="8"/>
  <c r="U88" i="8"/>
  <c r="T89" i="8"/>
  <c r="U89" i="8"/>
  <c r="T90" i="8"/>
  <c r="U90" i="8"/>
  <c r="T91" i="8"/>
  <c r="U91" i="8"/>
  <c r="T92" i="8"/>
  <c r="U92" i="8"/>
  <c r="T93" i="8"/>
  <c r="U93" i="8"/>
  <c r="T94" i="8"/>
  <c r="U94" i="8"/>
  <c r="T95" i="8"/>
  <c r="U95" i="8"/>
  <c r="T96" i="8"/>
  <c r="U96" i="8"/>
  <c r="T97" i="8"/>
  <c r="U97" i="8"/>
  <c r="T98" i="8"/>
  <c r="U98" i="8"/>
  <c r="T99" i="8"/>
  <c r="U99" i="8"/>
  <c r="T100" i="8"/>
  <c r="U100" i="8"/>
  <c r="T101" i="8"/>
  <c r="U101" i="8"/>
  <c r="T102" i="8"/>
  <c r="U102" i="8"/>
  <c r="T103" i="8"/>
  <c r="U103" i="8"/>
  <c r="T104" i="8"/>
  <c r="U104" i="8"/>
  <c r="T105" i="8"/>
  <c r="U105" i="8"/>
  <c r="T106" i="8"/>
  <c r="U106" i="8"/>
  <c r="T107" i="8"/>
  <c r="U107" i="8"/>
  <c r="T108" i="8"/>
  <c r="U108" i="8"/>
  <c r="T109" i="8"/>
  <c r="U109" i="8"/>
  <c r="T110" i="8"/>
  <c r="U110" i="8"/>
  <c r="T111" i="8"/>
  <c r="U111" i="8"/>
  <c r="T112" i="8"/>
  <c r="U112" i="8"/>
  <c r="T113" i="8"/>
  <c r="U113" i="8"/>
  <c r="T114" i="8"/>
  <c r="U114" i="8"/>
  <c r="T115" i="8"/>
  <c r="U115" i="8"/>
  <c r="T116" i="8"/>
  <c r="U116" i="8"/>
  <c r="T117" i="8"/>
  <c r="U117" i="8"/>
  <c r="T118" i="8"/>
  <c r="U118" i="8"/>
  <c r="T119" i="8"/>
  <c r="U119" i="8"/>
  <c r="T120" i="8"/>
  <c r="U120" i="8"/>
  <c r="T121" i="8"/>
  <c r="U121" i="8"/>
  <c r="T122" i="8"/>
  <c r="U122" i="8"/>
  <c r="T123" i="8"/>
  <c r="U123" i="8"/>
  <c r="T124" i="8"/>
  <c r="U124" i="8"/>
  <c r="T125" i="8"/>
  <c r="U125" i="8"/>
  <c r="T126" i="8"/>
  <c r="U126" i="8"/>
  <c r="T127" i="8"/>
  <c r="U127" i="8"/>
  <c r="T128" i="8"/>
  <c r="U128" i="8"/>
  <c r="T129" i="8"/>
  <c r="U129" i="8"/>
  <c r="T130" i="8"/>
  <c r="U130" i="8"/>
  <c r="T131" i="8"/>
  <c r="U131" i="8"/>
  <c r="T132" i="8"/>
  <c r="U132" i="8"/>
  <c r="T133" i="8"/>
  <c r="U133" i="8"/>
  <c r="T134" i="8"/>
  <c r="U134" i="8"/>
  <c r="T135" i="8"/>
  <c r="U135" i="8"/>
  <c r="T136" i="8"/>
  <c r="U136" i="8"/>
  <c r="T137" i="8"/>
  <c r="U137" i="8"/>
  <c r="T138" i="8"/>
  <c r="U138" i="8"/>
  <c r="T139" i="8"/>
  <c r="U139" i="8"/>
  <c r="T140" i="8"/>
  <c r="U140" i="8"/>
  <c r="T141" i="8"/>
  <c r="U141" i="8"/>
  <c r="T142" i="8"/>
  <c r="U142" i="8"/>
  <c r="T143" i="8"/>
  <c r="U143" i="8"/>
  <c r="T144" i="8"/>
  <c r="U144" i="8"/>
  <c r="T145" i="8"/>
  <c r="U145" i="8"/>
  <c r="T146" i="8"/>
  <c r="U146" i="8"/>
  <c r="T147" i="8"/>
  <c r="U147" i="8"/>
  <c r="T148" i="8"/>
  <c r="U148" i="8"/>
  <c r="T149" i="8"/>
  <c r="U149" i="8"/>
  <c r="T150" i="8"/>
  <c r="U150" i="8"/>
  <c r="T151" i="8"/>
  <c r="U151" i="8"/>
  <c r="T152" i="8"/>
  <c r="U152" i="8"/>
  <c r="T153" i="8"/>
  <c r="U153" i="8"/>
  <c r="T154" i="8"/>
  <c r="U154" i="8"/>
  <c r="T155" i="8"/>
  <c r="U155" i="8"/>
  <c r="T156" i="8"/>
  <c r="U156" i="8"/>
  <c r="T157" i="8"/>
  <c r="U157" i="8"/>
  <c r="T158" i="8"/>
  <c r="U158" i="8"/>
  <c r="T159" i="8"/>
  <c r="U159" i="8"/>
  <c r="T160" i="8"/>
  <c r="U160" i="8"/>
  <c r="T161" i="8"/>
  <c r="U161" i="8"/>
  <c r="T162" i="8"/>
  <c r="U162" i="8"/>
  <c r="T163" i="8"/>
  <c r="U163" i="8"/>
  <c r="T164" i="8"/>
  <c r="U164" i="8"/>
  <c r="T165" i="8"/>
  <c r="U165" i="8"/>
  <c r="T166" i="8"/>
  <c r="U166" i="8"/>
  <c r="T167" i="8"/>
  <c r="U167" i="8"/>
  <c r="T168" i="8"/>
  <c r="U168" i="8"/>
  <c r="T169" i="8"/>
  <c r="U169" i="8"/>
  <c r="T170" i="8"/>
  <c r="U170" i="8"/>
  <c r="T171" i="8"/>
  <c r="U171" i="8"/>
  <c r="T172" i="8"/>
  <c r="U172" i="8"/>
  <c r="T173" i="8"/>
  <c r="U173" i="8"/>
  <c r="T174" i="8"/>
  <c r="U174" i="8"/>
  <c r="T175" i="8"/>
  <c r="U175" i="8"/>
  <c r="T176" i="8"/>
  <c r="U176" i="8"/>
  <c r="T177" i="8"/>
  <c r="U177" i="8"/>
  <c r="T178" i="8"/>
  <c r="U178" i="8"/>
  <c r="T179" i="8"/>
  <c r="U179" i="8"/>
  <c r="T180" i="8"/>
  <c r="U180" i="8"/>
  <c r="T181" i="8"/>
  <c r="U181" i="8"/>
  <c r="T182" i="8"/>
  <c r="U182" i="8"/>
  <c r="T183" i="8"/>
  <c r="U183" i="8"/>
  <c r="T184" i="8"/>
  <c r="U184" i="8"/>
  <c r="T185" i="8"/>
  <c r="U185" i="8"/>
  <c r="T186" i="8"/>
  <c r="U186" i="8"/>
  <c r="T187" i="8"/>
  <c r="U187" i="8"/>
  <c r="T188" i="8"/>
  <c r="U188" i="8"/>
  <c r="T189" i="8"/>
  <c r="U189" i="8"/>
  <c r="T190" i="8"/>
  <c r="U190" i="8"/>
  <c r="T191" i="8"/>
  <c r="U191" i="8"/>
  <c r="T192" i="8"/>
  <c r="U192" i="8"/>
  <c r="T193" i="8"/>
  <c r="U193" i="8"/>
  <c r="T194" i="8"/>
  <c r="U194" i="8"/>
  <c r="T195" i="8"/>
  <c r="U195" i="8"/>
  <c r="T196" i="8"/>
  <c r="U196" i="8"/>
  <c r="T197" i="8"/>
  <c r="U197" i="8"/>
  <c r="T198" i="8"/>
  <c r="U198" i="8"/>
  <c r="T199" i="8"/>
  <c r="U199" i="8"/>
  <c r="T200" i="8"/>
  <c r="U200" i="8"/>
  <c r="T201" i="8"/>
  <c r="U201" i="8"/>
  <c r="T202" i="8"/>
  <c r="U202" i="8"/>
  <c r="T203" i="8"/>
  <c r="U203" i="8"/>
  <c r="T204" i="8"/>
  <c r="U204" i="8"/>
  <c r="T205" i="8"/>
  <c r="U205" i="8"/>
  <c r="T206" i="8"/>
  <c r="U206" i="8"/>
  <c r="T207" i="8"/>
  <c r="U207" i="8"/>
  <c r="T208" i="8"/>
  <c r="U208" i="8"/>
  <c r="T209" i="8"/>
  <c r="U209" i="8"/>
  <c r="T210" i="8"/>
  <c r="U210" i="8"/>
  <c r="T211" i="8"/>
  <c r="U211" i="8"/>
  <c r="T212" i="8"/>
  <c r="U212" i="8"/>
  <c r="T213" i="8"/>
  <c r="U213" i="8"/>
  <c r="T214" i="8"/>
  <c r="U214" i="8"/>
  <c r="T215" i="8"/>
  <c r="U215" i="8"/>
  <c r="T216" i="8"/>
  <c r="U216" i="8"/>
  <c r="T217" i="8"/>
  <c r="U217" i="8"/>
  <c r="T218" i="8"/>
  <c r="U218" i="8"/>
  <c r="T219" i="8"/>
  <c r="U219" i="8"/>
  <c r="T220" i="8"/>
  <c r="U220" i="8"/>
  <c r="T221" i="8"/>
  <c r="U221" i="8"/>
  <c r="T222" i="8"/>
  <c r="U222" i="8"/>
  <c r="T223" i="8"/>
  <c r="U223" i="8"/>
  <c r="T224" i="8"/>
  <c r="U224" i="8"/>
  <c r="U3" i="8"/>
  <c r="T3" i="8"/>
  <c r="S4" i="8"/>
  <c r="S5" i="8" s="1"/>
  <c r="S6" i="8" s="1"/>
  <c r="S7" i="8" s="1"/>
  <c r="S8" i="8" s="1"/>
  <c r="S9" i="8" s="1"/>
  <c r="S10" i="8" s="1"/>
  <c r="S11" i="8" s="1"/>
  <c r="S12" i="8" s="1"/>
  <c r="S13" i="8" s="1"/>
  <c r="S14" i="8" s="1"/>
  <c r="S15" i="8" s="1"/>
  <c r="S16" i="8" s="1"/>
  <c r="S17" i="8" s="1"/>
  <c r="S18" i="8" s="1"/>
  <c r="S19" i="8" s="1"/>
  <c r="S20" i="8" s="1"/>
  <c r="S21" i="8" s="1"/>
  <c r="S22" i="8" s="1"/>
  <c r="S23" i="8" s="1"/>
  <c r="S24" i="8" s="1"/>
  <c r="S25" i="8" s="1"/>
  <c r="S26" i="8" s="1"/>
  <c r="S27" i="8" s="1"/>
  <c r="S28" i="8" s="1"/>
  <c r="S29" i="8" s="1"/>
  <c r="S30" i="8" s="1"/>
  <c r="S31" i="8" s="1"/>
  <c r="S32" i="8" s="1"/>
  <c r="S33" i="8" s="1"/>
  <c r="S34" i="8" s="1"/>
  <c r="S35" i="8" s="1"/>
  <c r="S36" i="8" s="1"/>
  <c r="S37" i="8" s="1"/>
  <c r="S38" i="8" s="1"/>
  <c r="S39" i="8" s="1"/>
  <c r="S40" i="8" s="1"/>
  <c r="S41" i="8" s="1"/>
  <c r="S42" i="8" s="1"/>
  <c r="S43" i="8" s="1"/>
  <c r="S44" i="8" s="1"/>
  <c r="S45" i="8" s="1"/>
  <c r="S46" i="8" s="1"/>
  <c r="S47" i="8" s="1"/>
  <c r="S48" i="8" s="1"/>
  <c r="S49" i="8" s="1"/>
  <c r="S50" i="8" s="1"/>
  <c r="S51" i="8" s="1"/>
  <c r="S52" i="8" s="1"/>
  <c r="S53" i="8" s="1"/>
  <c r="S54" i="8" s="1"/>
  <c r="S55" i="8" s="1"/>
  <c r="S56" i="8" s="1"/>
  <c r="S57" i="8" s="1"/>
  <c r="S58" i="8" s="1"/>
  <c r="S59" i="8" s="1"/>
  <c r="S60" i="8" s="1"/>
  <c r="S61" i="8" s="1"/>
  <c r="S62" i="8" s="1"/>
  <c r="S63" i="8" s="1"/>
  <c r="S64" i="8" s="1"/>
  <c r="S65" i="8" s="1"/>
  <c r="S66" i="8" s="1"/>
  <c r="S67" i="8" s="1"/>
  <c r="S68" i="8" s="1"/>
  <c r="S69" i="8" s="1"/>
  <c r="S70" i="8" s="1"/>
  <c r="S71" i="8" s="1"/>
  <c r="S72" i="8" s="1"/>
  <c r="S73" i="8" s="1"/>
  <c r="S74" i="8" s="1"/>
  <c r="S75" i="8" s="1"/>
  <c r="S76" i="8" s="1"/>
  <c r="S77" i="8" s="1"/>
  <c r="S78" i="8" s="1"/>
  <c r="S79" i="8" s="1"/>
  <c r="S80" i="8" s="1"/>
  <c r="S81" i="8" s="1"/>
  <c r="S82" i="8" s="1"/>
  <c r="S83" i="8" s="1"/>
  <c r="S84" i="8" s="1"/>
  <c r="S85" i="8" s="1"/>
  <c r="S86" i="8" s="1"/>
  <c r="S87" i="8" s="1"/>
  <c r="S88" i="8" s="1"/>
  <c r="S89" i="8" s="1"/>
  <c r="S90" i="8" s="1"/>
  <c r="S91" i="8" s="1"/>
  <c r="S92" i="8" s="1"/>
  <c r="S93" i="8" s="1"/>
  <c r="S94" i="8" s="1"/>
  <c r="S95" i="8" s="1"/>
  <c r="S96" i="8" s="1"/>
  <c r="S97" i="8" s="1"/>
  <c r="S98" i="8" s="1"/>
  <c r="S99" i="8" s="1"/>
  <c r="S100" i="8" s="1"/>
  <c r="S101" i="8" s="1"/>
  <c r="S102" i="8" s="1"/>
  <c r="S103" i="8" s="1"/>
  <c r="S104" i="8" s="1"/>
  <c r="S105" i="8" s="1"/>
  <c r="S106" i="8" s="1"/>
  <c r="S107" i="8" s="1"/>
  <c r="S108" i="8" s="1"/>
  <c r="S109" i="8" s="1"/>
  <c r="S110" i="8" s="1"/>
  <c r="S111" i="8" s="1"/>
  <c r="S112" i="8" s="1"/>
  <c r="S113" i="8" s="1"/>
  <c r="S114" i="8" s="1"/>
  <c r="S115" i="8" s="1"/>
  <c r="S116" i="8" s="1"/>
  <c r="S117" i="8" s="1"/>
  <c r="S118" i="8" s="1"/>
  <c r="S119" i="8" s="1"/>
  <c r="S120" i="8" s="1"/>
  <c r="S121" i="8" s="1"/>
  <c r="S122" i="8" s="1"/>
  <c r="S123" i="8" s="1"/>
  <c r="S124" i="8" s="1"/>
  <c r="S125" i="8" s="1"/>
  <c r="S126" i="8" s="1"/>
  <c r="S127" i="8" s="1"/>
  <c r="S128" i="8" s="1"/>
  <c r="S129" i="8" s="1"/>
  <c r="S130" i="8" s="1"/>
  <c r="S131" i="8" s="1"/>
  <c r="S132" i="8" s="1"/>
  <c r="S133" i="8" s="1"/>
  <c r="S134" i="8" s="1"/>
  <c r="S135" i="8" s="1"/>
  <c r="S136" i="8" s="1"/>
  <c r="S137" i="8" s="1"/>
  <c r="S138" i="8" s="1"/>
  <c r="S139" i="8" s="1"/>
  <c r="S140" i="8" s="1"/>
  <c r="S141" i="8" s="1"/>
  <c r="S142" i="8" s="1"/>
  <c r="S143" i="8" s="1"/>
  <c r="S144" i="8" s="1"/>
  <c r="S145" i="8" s="1"/>
  <c r="S146" i="8" s="1"/>
  <c r="S147" i="8" s="1"/>
  <c r="S148" i="8" s="1"/>
  <c r="S149" i="8" s="1"/>
  <c r="S150" i="8" s="1"/>
  <c r="S151" i="8" s="1"/>
  <c r="S152" i="8" s="1"/>
  <c r="S153" i="8" s="1"/>
  <c r="S154" i="8" s="1"/>
  <c r="S155" i="8" s="1"/>
  <c r="S156" i="8" s="1"/>
  <c r="S157" i="8" s="1"/>
  <c r="S158" i="8" s="1"/>
  <c r="S159" i="8" s="1"/>
  <c r="S160" i="8" s="1"/>
  <c r="S161" i="8" s="1"/>
  <c r="S162" i="8" s="1"/>
  <c r="S163" i="8" s="1"/>
  <c r="S164" i="8" s="1"/>
  <c r="S165" i="8" s="1"/>
  <c r="S166" i="8" s="1"/>
  <c r="S167" i="8" s="1"/>
  <c r="S168" i="8" s="1"/>
  <c r="S169" i="8" s="1"/>
  <c r="S170" i="8" s="1"/>
  <c r="S171" i="8" s="1"/>
  <c r="S172" i="8" s="1"/>
  <c r="S173" i="8" s="1"/>
  <c r="S174" i="8" s="1"/>
  <c r="S175" i="8" s="1"/>
  <c r="S176" i="8" s="1"/>
  <c r="S177" i="8" s="1"/>
  <c r="S178" i="8" s="1"/>
  <c r="S179" i="8" s="1"/>
  <c r="S180" i="8" s="1"/>
  <c r="S181" i="8" s="1"/>
  <c r="S182" i="8" s="1"/>
  <c r="S183" i="8" s="1"/>
  <c r="S184" i="8" s="1"/>
  <c r="S185" i="8" s="1"/>
  <c r="S186" i="8" s="1"/>
  <c r="S187" i="8" s="1"/>
  <c r="S188" i="8" s="1"/>
  <c r="S189" i="8" s="1"/>
  <c r="S190" i="8" s="1"/>
  <c r="S191" i="8" s="1"/>
  <c r="S192" i="8" s="1"/>
  <c r="S193" i="8" s="1"/>
  <c r="S194" i="8" s="1"/>
  <c r="S195" i="8" s="1"/>
  <c r="S196" i="8" s="1"/>
  <c r="S197" i="8" s="1"/>
  <c r="S198" i="8" s="1"/>
  <c r="S199" i="8" s="1"/>
  <c r="S200" i="8" s="1"/>
  <c r="S201" i="8" s="1"/>
  <c r="S202" i="8" s="1"/>
  <c r="S203" i="8" s="1"/>
  <c r="S204" i="8" s="1"/>
  <c r="S205" i="8" s="1"/>
  <c r="S206" i="8" s="1"/>
  <c r="S207" i="8" s="1"/>
  <c r="S208" i="8" s="1"/>
  <c r="S209" i="8" s="1"/>
  <c r="S210" i="8" s="1"/>
  <c r="S211" i="8" s="1"/>
  <c r="S212" i="8" s="1"/>
  <c r="S213" i="8" s="1"/>
  <c r="S214" i="8" s="1"/>
  <c r="S215" i="8" s="1"/>
  <c r="S216" i="8" s="1"/>
  <c r="S217" i="8" s="1"/>
  <c r="S218" i="8" s="1"/>
  <c r="S219" i="8" s="1"/>
  <c r="S220" i="8" s="1"/>
  <c r="S221" i="8" s="1"/>
  <c r="S222" i="8" s="1"/>
  <c r="S223" i="8" s="1"/>
  <c r="S224" i="8" s="1"/>
  <c r="P4" i="8"/>
  <c r="P5" i="8"/>
  <c r="P6" i="8"/>
  <c r="P7" i="8"/>
  <c r="P8" i="8"/>
  <c r="Q8" i="8"/>
  <c r="P9" i="8"/>
  <c r="P10" i="8"/>
  <c r="P11" i="8"/>
  <c r="P12" i="8"/>
  <c r="P13" i="8"/>
  <c r="P14" i="8"/>
  <c r="P15" i="8"/>
  <c r="P16" i="8"/>
  <c r="Q16" i="8"/>
  <c r="O33" i="8" s="1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Q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Q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Q104" i="8"/>
  <c r="P105" i="8"/>
  <c r="P106" i="8"/>
  <c r="P107" i="8"/>
  <c r="P108" i="8"/>
  <c r="P109" i="8"/>
  <c r="P110" i="8"/>
  <c r="P111" i="8"/>
  <c r="P112" i="8"/>
  <c r="Q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Q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Q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Q200" i="8"/>
  <c r="O200" i="8" s="1"/>
  <c r="P201" i="8"/>
  <c r="P202" i="8"/>
  <c r="P203" i="8"/>
  <c r="P204" i="8"/>
  <c r="P205" i="8"/>
  <c r="P206" i="8"/>
  <c r="P207" i="8"/>
  <c r="P208" i="8"/>
  <c r="Q208" i="8"/>
  <c r="O208" i="8" s="1"/>
  <c r="P209" i="8"/>
  <c r="P210" i="8"/>
  <c r="P211" i="8"/>
  <c r="P212" i="8"/>
  <c r="P213" i="8"/>
  <c r="P214" i="8"/>
  <c r="P215" i="8"/>
  <c r="P216" i="8"/>
  <c r="P217" i="8"/>
  <c r="P218" i="8"/>
  <c r="P219" i="8"/>
  <c r="P220" i="8"/>
  <c r="Q220" i="8"/>
  <c r="P221" i="8"/>
  <c r="P222" i="8"/>
  <c r="P223" i="8"/>
  <c r="P224" i="8"/>
  <c r="P3" i="8"/>
  <c r="G4" i="8"/>
  <c r="D224" i="8"/>
  <c r="Q224" i="8" s="1"/>
  <c r="C224" i="8"/>
  <c r="C226" i="8"/>
  <c r="D226" i="8"/>
  <c r="C3" i="8"/>
  <c r="D3" i="8"/>
  <c r="Q3" i="8" s="1"/>
  <c r="C4" i="8"/>
  <c r="D4" i="8"/>
  <c r="Q4" i="8" s="1"/>
  <c r="C5" i="8"/>
  <c r="D5" i="8"/>
  <c r="Q5" i="8" s="1"/>
  <c r="C6" i="8"/>
  <c r="D6" i="8"/>
  <c r="Q6" i="8" s="1"/>
  <c r="C7" i="8"/>
  <c r="D7" i="8"/>
  <c r="Q7" i="8" s="1"/>
  <c r="C8" i="8"/>
  <c r="D8" i="8"/>
  <c r="C9" i="8"/>
  <c r="D9" i="8"/>
  <c r="Q9" i="8" s="1"/>
  <c r="C10" i="8"/>
  <c r="D10" i="8"/>
  <c r="Q10" i="8" s="1"/>
  <c r="C11" i="8"/>
  <c r="D11" i="8"/>
  <c r="Q11" i="8" s="1"/>
  <c r="C12" i="8"/>
  <c r="D12" i="8"/>
  <c r="Q12" i="8" s="1"/>
  <c r="C13" i="8"/>
  <c r="D13" i="8"/>
  <c r="Q13" i="8" s="1"/>
  <c r="C14" i="8"/>
  <c r="D14" i="8"/>
  <c r="Q14" i="8" s="1"/>
  <c r="C15" i="8"/>
  <c r="D15" i="8"/>
  <c r="Q15" i="8" s="1"/>
  <c r="C16" i="8"/>
  <c r="D16" i="8"/>
  <c r="C17" i="8"/>
  <c r="D17" i="8"/>
  <c r="Q17" i="8" s="1"/>
  <c r="C18" i="8"/>
  <c r="D18" i="8"/>
  <c r="Q18" i="8" s="1"/>
  <c r="C19" i="8"/>
  <c r="D19" i="8"/>
  <c r="Q19" i="8" s="1"/>
  <c r="C20" i="8"/>
  <c r="D20" i="8"/>
  <c r="Q20" i="8" s="1"/>
  <c r="C21" i="8"/>
  <c r="D21" i="8"/>
  <c r="Q21" i="8" s="1"/>
  <c r="C22" i="8"/>
  <c r="D22" i="8"/>
  <c r="Q22" i="8" s="1"/>
  <c r="C23" i="8"/>
  <c r="D23" i="8"/>
  <c r="Q23" i="8" s="1"/>
  <c r="C24" i="8"/>
  <c r="D24" i="8"/>
  <c r="Q24" i="8" s="1"/>
  <c r="C25" i="8"/>
  <c r="D25" i="8"/>
  <c r="Q25" i="8" s="1"/>
  <c r="C26" i="8"/>
  <c r="D26" i="8"/>
  <c r="Q26" i="8" s="1"/>
  <c r="C27" i="8"/>
  <c r="D27" i="8"/>
  <c r="Q27" i="8" s="1"/>
  <c r="C28" i="8"/>
  <c r="D28" i="8"/>
  <c r="Q28" i="8" s="1"/>
  <c r="C29" i="8"/>
  <c r="D29" i="8"/>
  <c r="Q29" i="8" s="1"/>
  <c r="C30" i="8"/>
  <c r="D30" i="8"/>
  <c r="Q30" i="8" s="1"/>
  <c r="C31" i="8"/>
  <c r="D31" i="8"/>
  <c r="Q31" i="8" s="1"/>
  <c r="C32" i="8"/>
  <c r="D32" i="8"/>
  <c r="Q32" i="8" s="1"/>
  <c r="C33" i="8"/>
  <c r="D33" i="8"/>
  <c r="Q33" i="8" s="1"/>
  <c r="C34" i="8"/>
  <c r="D34" i="8"/>
  <c r="Q34" i="8" s="1"/>
  <c r="C35" i="8"/>
  <c r="D35" i="8"/>
  <c r="Q35" i="8" s="1"/>
  <c r="C36" i="8"/>
  <c r="D36" i="8"/>
  <c r="Q36" i="8" s="1"/>
  <c r="C37" i="8"/>
  <c r="D37" i="8"/>
  <c r="Q37" i="8" s="1"/>
  <c r="C38" i="8"/>
  <c r="D38" i="8"/>
  <c r="Q38" i="8" s="1"/>
  <c r="C39" i="8"/>
  <c r="D39" i="8"/>
  <c r="Q39" i="8" s="1"/>
  <c r="C40" i="8"/>
  <c r="D40" i="8"/>
  <c r="C41" i="8"/>
  <c r="D41" i="8"/>
  <c r="Q41" i="8" s="1"/>
  <c r="C42" i="8"/>
  <c r="D42" i="8"/>
  <c r="Q42" i="8" s="1"/>
  <c r="C43" i="8"/>
  <c r="D43" i="8"/>
  <c r="Q43" i="8" s="1"/>
  <c r="C44" i="8"/>
  <c r="D44" i="8"/>
  <c r="Q44" i="8" s="1"/>
  <c r="C45" i="8"/>
  <c r="D45" i="8"/>
  <c r="Q45" i="8" s="1"/>
  <c r="C46" i="8"/>
  <c r="D46" i="8"/>
  <c r="Q46" i="8" s="1"/>
  <c r="C47" i="8"/>
  <c r="D47" i="8"/>
  <c r="Q47" i="8" s="1"/>
  <c r="C48" i="8"/>
  <c r="D48" i="8"/>
  <c r="Q48" i="8" s="1"/>
  <c r="C49" i="8"/>
  <c r="D49" i="8"/>
  <c r="Q49" i="8" s="1"/>
  <c r="C50" i="8"/>
  <c r="D50" i="8"/>
  <c r="Q50" i="8" s="1"/>
  <c r="C51" i="8"/>
  <c r="D51" i="8"/>
  <c r="Q51" i="8" s="1"/>
  <c r="C52" i="8"/>
  <c r="D52" i="8"/>
  <c r="Q52" i="8" s="1"/>
  <c r="C53" i="8"/>
  <c r="D53" i="8"/>
  <c r="Q53" i="8" s="1"/>
  <c r="C54" i="8"/>
  <c r="D54" i="8"/>
  <c r="Q54" i="8" s="1"/>
  <c r="C55" i="8"/>
  <c r="D55" i="8"/>
  <c r="Q55" i="8" s="1"/>
  <c r="C56" i="8"/>
  <c r="D56" i="8"/>
  <c r="Q56" i="8" s="1"/>
  <c r="C57" i="8"/>
  <c r="D57" i="8"/>
  <c r="Q57" i="8" s="1"/>
  <c r="C58" i="8"/>
  <c r="D58" i="8"/>
  <c r="Q58" i="8" s="1"/>
  <c r="C59" i="8"/>
  <c r="D59" i="8"/>
  <c r="Q59" i="8" s="1"/>
  <c r="C60" i="8"/>
  <c r="D60" i="8"/>
  <c r="C61" i="8"/>
  <c r="D61" i="8"/>
  <c r="Q61" i="8" s="1"/>
  <c r="C62" i="8"/>
  <c r="D62" i="8"/>
  <c r="Q62" i="8" s="1"/>
  <c r="C63" i="8"/>
  <c r="D63" i="8"/>
  <c r="Q63" i="8" s="1"/>
  <c r="C64" i="8"/>
  <c r="D64" i="8"/>
  <c r="Q64" i="8" s="1"/>
  <c r="C65" i="8"/>
  <c r="D65" i="8"/>
  <c r="Q65" i="8" s="1"/>
  <c r="C66" i="8"/>
  <c r="D66" i="8"/>
  <c r="Q66" i="8" s="1"/>
  <c r="C67" i="8"/>
  <c r="D67" i="8"/>
  <c r="Q67" i="8" s="1"/>
  <c r="C68" i="8"/>
  <c r="D68" i="8"/>
  <c r="Q68" i="8" s="1"/>
  <c r="C69" i="8"/>
  <c r="D69" i="8"/>
  <c r="Q69" i="8" s="1"/>
  <c r="C70" i="8"/>
  <c r="D70" i="8"/>
  <c r="Q70" i="8" s="1"/>
  <c r="C71" i="8"/>
  <c r="D71" i="8"/>
  <c r="Q71" i="8" s="1"/>
  <c r="C72" i="8"/>
  <c r="D72" i="8"/>
  <c r="Q72" i="8" s="1"/>
  <c r="C73" i="8"/>
  <c r="D73" i="8"/>
  <c r="Q73" i="8" s="1"/>
  <c r="C74" i="8"/>
  <c r="D74" i="8"/>
  <c r="Q74" i="8" s="1"/>
  <c r="C75" i="8"/>
  <c r="D75" i="8"/>
  <c r="Q75" i="8" s="1"/>
  <c r="C76" i="8"/>
  <c r="D76" i="8"/>
  <c r="Q76" i="8" s="1"/>
  <c r="C77" i="8"/>
  <c r="D77" i="8"/>
  <c r="Q77" i="8" s="1"/>
  <c r="C78" i="8"/>
  <c r="D78" i="8"/>
  <c r="Q78" i="8" s="1"/>
  <c r="C79" i="8"/>
  <c r="D79" i="8"/>
  <c r="Q79" i="8" s="1"/>
  <c r="C80" i="8"/>
  <c r="D80" i="8"/>
  <c r="Q80" i="8" s="1"/>
  <c r="C81" i="8"/>
  <c r="D81" i="8"/>
  <c r="Q81" i="8" s="1"/>
  <c r="C82" i="8"/>
  <c r="D82" i="8"/>
  <c r="Q82" i="8" s="1"/>
  <c r="C83" i="8"/>
  <c r="D83" i="8"/>
  <c r="Q83" i="8" s="1"/>
  <c r="C84" i="8"/>
  <c r="D84" i="8"/>
  <c r="Q84" i="8" s="1"/>
  <c r="C85" i="8"/>
  <c r="D85" i="8"/>
  <c r="Q85" i="8" s="1"/>
  <c r="C86" i="8"/>
  <c r="D86" i="8"/>
  <c r="Q86" i="8" s="1"/>
  <c r="C87" i="8"/>
  <c r="D87" i="8"/>
  <c r="Q87" i="8" s="1"/>
  <c r="C88" i="8"/>
  <c r="D88" i="8"/>
  <c r="Q88" i="8" s="1"/>
  <c r="C89" i="8"/>
  <c r="D89" i="8"/>
  <c r="Q89" i="8" s="1"/>
  <c r="C90" i="8"/>
  <c r="D90" i="8"/>
  <c r="Q90" i="8" s="1"/>
  <c r="C91" i="8"/>
  <c r="D91" i="8"/>
  <c r="Q91" i="8" s="1"/>
  <c r="C92" i="8"/>
  <c r="D92" i="8"/>
  <c r="Q92" i="8" s="1"/>
  <c r="C93" i="8"/>
  <c r="D93" i="8"/>
  <c r="Q93" i="8" s="1"/>
  <c r="C94" i="8"/>
  <c r="D94" i="8"/>
  <c r="Q94" i="8" s="1"/>
  <c r="C95" i="8"/>
  <c r="D95" i="8"/>
  <c r="Q95" i="8" s="1"/>
  <c r="C96" i="8"/>
  <c r="D96" i="8"/>
  <c r="Q96" i="8" s="1"/>
  <c r="C97" i="8"/>
  <c r="D97" i="8"/>
  <c r="Q97" i="8" s="1"/>
  <c r="C98" i="8"/>
  <c r="D98" i="8"/>
  <c r="Q98" i="8" s="1"/>
  <c r="C99" i="8"/>
  <c r="D99" i="8"/>
  <c r="Q99" i="8" s="1"/>
  <c r="C100" i="8"/>
  <c r="D100" i="8"/>
  <c r="Q100" i="8" s="1"/>
  <c r="C101" i="8"/>
  <c r="D101" i="8"/>
  <c r="Q101" i="8" s="1"/>
  <c r="C102" i="8"/>
  <c r="D102" i="8"/>
  <c r="Q102" i="8" s="1"/>
  <c r="C103" i="8"/>
  <c r="D103" i="8"/>
  <c r="Q103" i="8" s="1"/>
  <c r="C104" i="8"/>
  <c r="D104" i="8"/>
  <c r="C105" i="8"/>
  <c r="D105" i="8"/>
  <c r="Q105" i="8" s="1"/>
  <c r="C106" i="8"/>
  <c r="D106" i="8"/>
  <c r="Q106" i="8" s="1"/>
  <c r="C107" i="8"/>
  <c r="D107" i="8"/>
  <c r="Q107" i="8" s="1"/>
  <c r="C108" i="8"/>
  <c r="D108" i="8"/>
  <c r="Q108" i="8" s="1"/>
  <c r="C109" i="8"/>
  <c r="D109" i="8"/>
  <c r="Q109" i="8" s="1"/>
  <c r="C110" i="8"/>
  <c r="D110" i="8"/>
  <c r="Q110" i="8" s="1"/>
  <c r="C111" i="8"/>
  <c r="D111" i="8"/>
  <c r="Q111" i="8" s="1"/>
  <c r="C112" i="8"/>
  <c r="D112" i="8"/>
  <c r="C113" i="8"/>
  <c r="D113" i="8"/>
  <c r="Q113" i="8" s="1"/>
  <c r="O113" i="8" s="1"/>
  <c r="C114" i="8"/>
  <c r="D114" i="8"/>
  <c r="Q114" i="8" s="1"/>
  <c r="C115" i="8"/>
  <c r="D115" i="8"/>
  <c r="Q115" i="8" s="1"/>
  <c r="C116" i="8"/>
  <c r="D116" i="8"/>
  <c r="Q116" i="8" s="1"/>
  <c r="C117" i="8"/>
  <c r="D117" i="8"/>
  <c r="Q117" i="8" s="1"/>
  <c r="C118" i="8"/>
  <c r="D118" i="8"/>
  <c r="Q118" i="8" s="1"/>
  <c r="C119" i="8"/>
  <c r="D119" i="8"/>
  <c r="Q119" i="8" s="1"/>
  <c r="C120" i="8"/>
  <c r="D120" i="8"/>
  <c r="Q120" i="8" s="1"/>
  <c r="C121" i="8"/>
  <c r="D121" i="8"/>
  <c r="Q121" i="8" s="1"/>
  <c r="O121" i="8" s="1"/>
  <c r="C122" i="8"/>
  <c r="D122" i="8"/>
  <c r="Q122" i="8" s="1"/>
  <c r="C123" i="8"/>
  <c r="D123" i="8"/>
  <c r="Q123" i="8" s="1"/>
  <c r="C124" i="8"/>
  <c r="D124" i="8"/>
  <c r="Q124" i="8" s="1"/>
  <c r="C125" i="8"/>
  <c r="D125" i="8"/>
  <c r="Q125" i="8" s="1"/>
  <c r="C126" i="8"/>
  <c r="D126" i="8"/>
  <c r="Q126" i="8" s="1"/>
  <c r="C127" i="8"/>
  <c r="D127" i="8"/>
  <c r="Q127" i="8" s="1"/>
  <c r="C128" i="8"/>
  <c r="D128" i="8"/>
  <c r="Q128" i="8" s="1"/>
  <c r="C129" i="8"/>
  <c r="D129" i="8"/>
  <c r="Q129" i="8" s="1"/>
  <c r="C130" i="8"/>
  <c r="D130" i="8"/>
  <c r="Q130" i="8" s="1"/>
  <c r="C131" i="8"/>
  <c r="D131" i="8"/>
  <c r="Q131" i="8" s="1"/>
  <c r="C132" i="8"/>
  <c r="D132" i="8"/>
  <c r="Q132" i="8" s="1"/>
  <c r="C133" i="8"/>
  <c r="D133" i="8"/>
  <c r="Q133" i="8" s="1"/>
  <c r="C134" i="8"/>
  <c r="D134" i="8"/>
  <c r="Q134" i="8" s="1"/>
  <c r="C135" i="8"/>
  <c r="D135" i="8"/>
  <c r="Q135" i="8" s="1"/>
  <c r="C136" i="8"/>
  <c r="D136" i="8"/>
  <c r="Q136" i="8" s="1"/>
  <c r="C137" i="8"/>
  <c r="D137" i="8"/>
  <c r="Q137" i="8" s="1"/>
  <c r="O137" i="8" s="1"/>
  <c r="C138" i="8"/>
  <c r="D138" i="8"/>
  <c r="Q138" i="8" s="1"/>
  <c r="C139" i="8"/>
  <c r="D139" i="8"/>
  <c r="Q139" i="8" s="1"/>
  <c r="C140" i="8"/>
  <c r="D140" i="8"/>
  <c r="Q140" i="8" s="1"/>
  <c r="C141" i="8"/>
  <c r="D141" i="8"/>
  <c r="Q141" i="8" s="1"/>
  <c r="C142" i="8"/>
  <c r="D142" i="8"/>
  <c r="Q142" i="8" s="1"/>
  <c r="C143" i="8"/>
  <c r="D143" i="8"/>
  <c r="Q143" i="8" s="1"/>
  <c r="C144" i="8"/>
  <c r="D144" i="8"/>
  <c r="Q144" i="8" s="1"/>
  <c r="C145" i="8"/>
  <c r="D145" i="8"/>
  <c r="Q145" i="8" s="1"/>
  <c r="O145" i="8" s="1"/>
  <c r="C146" i="8"/>
  <c r="D146" i="8"/>
  <c r="Q146" i="8" s="1"/>
  <c r="C147" i="8"/>
  <c r="D147" i="8"/>
  <c r="Q147" i="8" s="1"/>
  <c r="C148" i="8"/>
  <c r="D148" i="8"/>
  <c r="Q148" i="8" s="1"/>
  <c r="C149" i="8"/>
  <c r="D149" i="8"/>
  <c r="Q149" i="8" s="1"/>
  <c r="C150" i="8"/>
  <c r="D150" i="8"/>
  <c r="Q150" i="8" s="1"/>
  <c r="C151" i="8"/>
  <c r="D151" i="8"/>
  <c r="Q151" i="8" s="1"/>
  <c r="C152" i="8"/>
  <c r="D152" i="8"/>
  <c r="Q152" i="8" s="1"/>
  <c r="C153" i="8"/>
  <c r="D153" i="8"/>
  <c r="Q153" i="8" s="1"/>
  <c r="C154" i="8"/>
  <c r="D154" i="8"/>
  <c r="Q154" i="8" s="1"/>
  <c r="C155" i="8"/>
  <c r="D155" i="8"/>
  <c r="Q155" i="8" s="1"/>
  <c r="C156" i="8"/>
  <c r="D156" i="8"/>
  <c r="C157" i="8"/>
  <c r="D157" i="8"/>
  <c r="Q157" i="8" s="1"/>
  <c r="C158" i="8"/>
  <c r="D158" i="8"/>
  <c r="Q158" i="8" s="1"/>
  <c r="C159" i="8"/>
  <c r="D159" i="8"/>
  <c r="Q159" i="8" s="1"/>
  <c r="C160" i="8"/>
  <c r="D160" i="8"/>
  <c r="Q160" i="8" s="1"/>
  <c r="C161" i="8"/>
  <c r="D161" i="8"/>
  <c r="Q161" i="8" s="1"/>
  <c r="C162" i="8"/>
  <c r="D162" i="8"/>
  <c r="Q162" i="8" s="1"/>
  <c r="C163" i="8"/>
  <c r="D163" i="8"/>
  <c r="Q163" i="8" s="1"/>
  <c r="C164" i="8"/>
  <c r="D164" i="8"/>
  <c r="Q164" i="8" s="1"/>
  <c r="C165" i="8"/>
  <c r="D165" i="8"/>
  <c r="Q165" i="8" s="1"/>
  <c r="C166" i="8"/>
  <c r="D166" i="8"/>
  <c r="Q166" i="8" s="1"/>
  <c r="C167" i="8"/>
  <c r="D167" i="8"/>
  <c r="Q167" i="8" s="1"/>
  <c r="C168" i="8"/>
  <c r="D168" i="8"/>
  <c r="Q168" i="8" s="1"/>
  <c r="O168" i="8" s="1"/>
  <c r="C169" i="8"/>
  <c r="D169" i="8"/>
  <c r="Q169" i="8" s="1"/>
  <c r="O169" i="8" s="1"/>
  <c r="C170" i="8"/>
  <c r="D170" i="8"/>
  <c r="Q170" i="8" s="1"/>
  <c r="C171" i="8"/>
  <c r="D171" i="8"/>
  <c r="Q171" i="8" s="1"/>
  <c r="C172" i="8"/>
  <c r="D172" i="8"/>
  <c r="Q172" i="8" s="1"/>
  <c r="C173" i="8"/>
  <c r="D173" i="8"/>
  <c r="Q173" i="8" s="1"/>
  <c r="C174" i="8"/>
  <c r="D174" i="8"/>
  <c r="Q174" i="8" s="1"/>
  <c r="C175" i="8"/>
  <c r="D175" i="8"/>
  <c r="Q175" i="8" s="1"/>
  <c r="C176" i="8"/>
  <c r="D176" i="8"/>
  <c r="C177" i="8"/>
  <c r="D177" i="8"/>
  <c r="Q177" i="8" s="1"/>
  <c r="O177" i="8" s="1"/>
  <c r="C178" i="8"/>
  <c r="D178" i="8"/>
  <c r="Q178" i="8" s="1"/>
  <c r="C179" i="8"/>
  <c r="D179" i="8"/>
  <c r="Q179" i="8" s="1"/>
  <c r="C180" i="8"/>
  <c r="D180" i="8"/>
  <c r="Q180" i="8" s="1"/>
  <c r="C181" i="8"/>
  <c r="D181" i="8"/>
  <c r="Q181" i="8" s="1"/>
  <c r="C182" i="8"/>
  <c r="D182" i="8"/>
  <c r="Q182" i="8" s="1"/>
  <c r="C183" i="8"/>
  <c r="D183" i="8"/>
  <c r="Q183" i="8" s="1"/>
  <c r="C184" i="8"/>
  <c r="D184" i="8"/>
  <c r="Q184" i="8" s="1"/>
  <c r="C185" i="8"/>
  <c r="D185" i="8"/>
  <c r="Q185" i="8" s="1"/>
  <c r="C186" i="8"/>
  <c r="D186" i="8"/>
  <c r="Q186" i="8" s="1"/>
  <c r="C187" i="8"/>
  <c r="D187" i="8"/>
  <c r="Q187" i="8" s="1"/>
  <c r="C188" i="8"/>
  <c r="D188" i="8"/>
  <c r="Q188" i="8" s="1"/>
  <c r="O188" i="8" s="1"/>
  <c r="C189" i="8"/>
  <c r="D189" i="8"/>
  <c r="Q189" i="8" s="1"/>
  <c r="C190" i="8"/>
  <c r="D190" i="8"/>
  <c r="Q190" i="8" s="1"/>
  <c r="C191" i="8"/>
  <c r="D191" i="8"/>
  <c r="Q191" i="8" s="1"/>
  <c r="C192" i="8"/>
  <c r="D192" i="8"/>
  <c r="Q192" i="8" s="1"/>
  <c r="O192" i="8" s="1"/>
  <c r="C193" i="8"/>
  <c r="D193" i="8"/>
  <c r="Q193" i="8" s="1"/>
  <c r="O193" i="8" s="1"/>
  <c r="C194" i="8"/>
  <c r="D194" i="8"/>
  <c r="Q194" i="8" s="1"/>
  <c r="C195" i="8"/>
  <c r="D195" i="8"/>
  <c r="Q195" i="8" s="1"/>
  <c r="C196" i="8"/>
  <c r="D196" i="8"/>
  <c r="Q196" i="8" s="1"/>
  <c r="C197" i="8"/>
  <c r="D197" i="8"/>
  <c r="Q197" i="8" s="1"/>
  <c r="C198" i="8"/>
  <c r="D198" i="8"/>
  <c r="Q198" i="8" s="1"/>
  <c r="C199" i="8"/>
  <c r="D199" i="8"/>
  <c r="Q199" i="8" s="1"/>
  <c r="C200" i="8"/>
  <c r="D200" i="8"/>
  <c r="C201" i="8"/>
  <c r="D201" i="8"/>
  <c r="Q201" i="8" s="1"/>
  <c r="C202" i="8"/>
  <c r="D202" i="8"/>
  <c r="Q202" i="8" s="1"/>
  <c r="C203" i="8"/>
  <c r="D203" i="8"/>
  <c r="Q203" i="8" s="1"/>
  <c r="C204" i="8"/>
  <c r="D204" i="8"/>
  <c r="Q204" i="8" s="1"/>
  <c r="C205" i="8"/>
  <c r="D205" i="8"/>
  <c r="Q205" i="8" s="1"/>
  <c r="C206" i="8"/>
  <c r="D206" i="8"/>
  <c r="Q206" i="8" s="1"/>
  <c r="C207" i="8"/>
  <c r="D207" i="8"/>
  <c r="Q207" i="8" s="1"/>
  <c r="C208" i="8"/>
  <c r="D208" i="8"/>
  <c r="C209" i="8"/>
  <c r="D209" i="8"/>
  <c r="Q209" i="8" s="1"/>
  <c r="O209" i="8" s="1"/>
  <c r="C210" i="8"/>
  <c r="D210" i="8"/>
  <c r="Q210" i="8" s="1"/>
  <c r="C211" i="8"/>
  <c r="D211" i="8"/>
  <c r="Q211" i="8" s="1"/>
  <c r="C212" i="8"/>
  <c r="D212" i="8"/>
  <c r="Q212" i="8" s="1"/>
  <c r="C213" i="8"/>
  <c r="D213" i="8"/>
  <c r="Q213" i="8" s="1"/>
  <c r="C214" i="8"/>
  <c r="D214" i="8"/>
  <c r="Q214" i="8" s="1"/>
  <c r="C215" i="8"/>
  <c r="D215" i="8"/>
  <c r="Q215" i="8" s="1"/>
  <c r="C216" i="8"/>
  <c r="D216" i="8"/>
  <c r="Q216" i="8" s="1"/>
  <c r="O216" i="8" s="1"/>
  <c r="C217" i="8"/>
  <c r="D217" i="8"/>
  <c r="Q217" i="8" s="1"/>
  <c r="O217" i="8" s="1"/>
  <c r="C218" i="8"/>
  <c r="D218" i="8"/>
  <c r="Q218" i="8" s="1"/>
  <c r="C219" i="8"/>
  <c r="D219" i="8"/>
  <c r="Q219" i="8" s="1"/>
  <c r="C220" i="8"/>
  <c r="D220" i="8"/>
  <c r="C221" i="8"/>
  <c r="D221" i="8"/>
  <c r="Q221" i="8" s="1"/>
  <c r="C222" i="8"/>
  <c r="D222" i="8"/>
  <c r="Q222" i="8" s="1"/>
  <c r="C223" i="8"/>
  <c r="D223" i="8"/>
  <c r="Q223" i="8" s="1"/>
  <c r="D23" i="3"/>
  <c r="E23" i="3" s="1"/>
  <c r="F23" i="3" s="1"/>
  <c r="G23" i="3" s="1"/>
  <c r="H23" i="3" s="1"/>
  <c r="I23" i="3" s="1"/>
  <c r="J23" i="3" s="1"/>
  <c r="K23" i="3" s="1"/>
  <c r="L23" i="3" s="1"/>
  <c r="M23" i="3" s="1"/>
  <c r="N23" i="3" s="1"/>
  <c r="O23" i="3" s="1"/>
  <c r="P23" i="3" s="1"/>
  <c r="Q23" i="3" s="1"/>
  <c r="R23" i="3" s="1"/>
  <c r="S23" i="3" s="1"/>
  <c r="T23" i="3" s="1"/>
  <c r="U23" i="3" s="1"/>
  <c r="V23" i="3" s="1"/>
  <c r="W23" i="3" s="1"/>
  <c r="X23" i="3" s="1"/>
  <c r="Y23" i="3" s="1"/>
  <c r="Z23" i="3" s="1"/>
  <c r="AA23" i="3" s="1"/>
  <c r="AB23" i="3" s="1"/>
  <c r="AC23" i="3" s="1"/>
  <c r="AD23" i="3" s="1"/>
  <c r="AE23" i="3" s="1"/>
  <c r="AF23" i="3" s="1"/>
  <c r="AG23" i="3" s="1"/>
  <c r="AH23" i="3" s="1"/>
  <c r="AI23" i="3" s="1"/>
  <c r="AJ23" i="3" s="1"/>
  <c r="AK23" i="3" s="1"/>
  <c r="AL23" i="3" s="1"/>
  <c r="AM23" i="3" s="1"/>
  <c r="AN23" i="3" s="1"/>
  <c r="AO23" i="3" s="1"/>
  <c r="AP23" i="3" s="1"/>
  <c r="AQ23" i="3" s="1"/>
  <c r="AR23" i="3" s="1"/>
  <c r="AS23" i="3" s="1"/>
  <c r="AT23" i="3" s="1"/>
  <c r="AU23" i="3" s="1"/>
  <c r="AV23" i="3" s="1"/>
  <c r="AW23" i="3" s="1"/>
  <c r="AX23" i="3" s="1"/>
  <c r="AY23" i="3" s="1"/>
  <c r="AZ23" i="3" s="1"/>
  <c r="BA23" i="3" s="1"/>
  <c r="BB23" i="3" s="1"/>
  <c r="BC23" i="3" s="1"/>
  <c r="BD23" i="3" s="1"/>
  <c r="BE23" i="3" s="1"/>
  <c r="BF23" i="3" s="1"/>
  <c r="BG23" i="3" s="1"/>
  <c r="BH23" i="3" s="1"/>
  <c r="BI23" i="3" s="1"/>
  <c r="BJ23" i="3" s="1"/>
  <c r="BK23" i="3" s="1"/>
  <c r="BL23" i="3" s="1"/>
  <c r="BM23" i="3" s="1"/>
  <c r="BN23" i="3" s="1"/>
  <c r="BO23" i="3" s="1"/>
  <c r="BP23" i="3" s="1"/>
  <c r="BQ23" i="3" s="1"/>
  <c r="BR23" i="3" s="1"/>
  <c r="BS23" i="3" s="1"/>
  <c r="BT23" i="3" s="1"/>
  <c r="D25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BF4" i="3"/>
  <c r="BH4" i="3"/>
  <c r="BI4" i="3"/>
  <c r="BL4" i="3"/>
  <c r="BM4" i="3"/>
  <c r="BN4" i="3"/>
  <c r="BQ4" i="3"/>
  <c r="BR4" i="3"/>
  <c r="BT4" i="3"/>
  <c r="C22" i="3"/>
  <c r="O176" i="8" l="1"/>
  <c r="O105" i="8"/>
  <c r="O89" i="8"/>
  <c r="O81" i="8"/>
  <c r="O57" i="8"/>
  <c r="O49" i="8"/>
  <c r="O25" i="8"/>
  <c r="O17" i="8"/>
  <c r="O58" i="8"/>
  <c r="O136" i="8"/>
  <c r="O124" i="8"/>
  <c r="O80" i="8"/>
  <c r="O72" i="8"/>
  <c r="O48" i="8"/>
  <c r="O28" i="8"/>
  <c r="O34" i="8"/>
  <c r="O129" i="8"/>
  <c r="O202" i="8"/>
  <c r="O73" i="8"/>
  <c r="O130" i="8"/>
  <c r="O66" i="8"/>
  <c r="O154" i="8"/>
  <c r="O3" i="8"/>
  <c r="O161" i="8"/>
  <c r="O97" i="8"/>
  <c r="O184" i="8"/>
  <c r="O41" i="8"/>
  <c r="O98" i="8"/>
  <c r="O185" i="8"/>
  <c r="O114" i="8"/>
  <c r="O144" i="8"/>
  <c r="O92" i="8"/>
  <c r="O77" i="8"/>
  <c r="O45" i="8"/>
  <c r="O29" i="8"/>
  <c r="O21" i="8"/>
  <c r="O9" i="8"/>
  <c r="O220" i="8"/>
  <c r="O8" i="8"/>
  <c r="O194" i="8"/>
  <c r="O146" i="8"/>
  <c r="O206" i="8"/>
  <c r="O182" i="8"/>
  <c r="O150" i="8"/>
  <c r="O126" i="8"/>
  <c r="O110" i="8"/>
  <c r="O70" i="8"/>
  <c r="O46" i="8"/>
  <c r="O30" i="8"/>
  <c r="O156" i="8"/>
  <c r="O104" i="8"/>
  <c r="O224" i="8"/>
  <c r="O153" i="8"/>
  <c r="O65" i="8"/>
  <c r="O205" i="8"/>
  <c r="O197" i="8"/>
  <c r="O173" i="8"/>
  <c r="O149" i="8"/>
  <c r="O133" i="8"/>
  <c r="O117" i="8"/>
  <c r="O109" i="8"/>
  <c r="O85" i="8"/>
  <c r="O69" i="8"/>
  <c r="O53" i="8"/>
  <c r="O37" i="8"/>
  <c r="O212" i="8"/>
  <c r="O132" i="8"/>
  <c r="O120" i="8"/>
  <c r="O100" i="8"/>
  <c r="O88" i="8"/>
  <c r="O68" i="8"/>
  <c r="O52" i="8"/>
  <c r="O44" i="8"/>
  <c r="O36" i="8"/>
  <c r="O20" i="8"/>
  <c r="O12" i="8"/>
  <c r="O4" i="8"/>
  <c r="O170" i="8"/>
  <c r="O82" i="8"/>
  <c r="O50" i="8"/>
  <c r="O18" i="8"/>
  <c r="O214" i="8"/>
  <c r="O190" i="8"/>
  <c r="O166" i="8"/>
  <c r="O142" i="8"/>
  <c r="O118" i="8"/>
  <c r="O94" i="8"/>
  <c r="O78" i="8"/>
  <c r="O54" i="8"/>
  <c r="O22" i="8"/>
  <c r="O60" i="8"/>
  <c r="O201" i="8"/>
  <c r="O122" i="8"/>
  <c r="O213" i="8"/>
  <c r="O189" i="8"/>
  <c r="O165" i="8"/>
  <c r="O125" i="8"/>
  <c r="O101" i="8"/>
  <c r="O93" i="8"/>
  <c r="O61" i="8"/>
  <c r="O13" i="8"/>
  <c r="O5" i="8"/>
  <c r="O218" i="8"/>
  <c r="O152" i="8"/>
  <c r="O90" i="8"/>
  <c r="O26" i="8"/>
  <c r="O204" i="8"/>
  <c r="O180" i="8"/>
  <c r="O164" i="8"/>
  <c r="O140" i="8"/>
  <c r="O128" i="8"/>
  <c r="O116" i="8"/>
  <c r="O84" i="8"/>
  <c r="O76" i="8"/>
  <c r="O64" i="8"/>
  <c r="O56" i="8"/>
  <c r="O32" i="8"/>
  <c r="O24" i="8"/>
  <c r="O210" i="8"/>
  <c r="O138" i="8"/>
  <c r="O106" i="8"/>
  <c r="O40" i="8"/>
  <c r="O222" i="8"/>
  <c r="O198" i="8"/>
  <c r="O174" i="8"/>
  <c r="O158" i="8"/>
  <c r="O134" i="8"/>
  <c r="O102" i="8"/>
  <c r="O86" i="8"/>
  <c r="O62" i="8"/>
  <c r="O38" i="8"/>
  <c r="O10" i="8"/>
  <c r="O112" i="8"/>
  <c r="O16" i="8"/>
  <c r="O178" i="8"/>
  <c r="O96" i="8"/>
  <c r="O221" i="8"/>
  <c r="O181" i="8"/>
  <c r="O157" i="8"/>
  <c r="O141" i="8"/>
  <c r="O196" i="8"/>
  <c r="O172" i="8"/>
  <c r="O160" i="8"/>
  <c r="O148" i="8"/>
  <c r="O108" i="8"/>
  <c r="O223" i="8"/>
  <c r="O219" i="8"/>
  <c r="O215" i="8"/>
  <c r="O211" i="8"/>
  <c r="O207" i="8"/>
  <c r="O203" i="8"/>
  <c r="O199" i="8"/>
  <c r="O195" i="8"/>
  <c r="O191" i="8"/>
  <c r="O187" i="8"/>
  <c r="O183" i="8"/>
  <c r="O179" i="8"/>
  <c r="O175" i="8"/>
  <c r="O171" i="8"/>
  <c r="O167" i="8"/>
  <c r="O163" i="8"/>
  <c r="O159" i="8"/>
  <c r="O155" i="8"/>
  <c r="O151" i="8"/>
  <c r="O147" i="8"/>
  <c r="O143" i="8"/>
  <c r="O139" i="8"/>
  <c r="O135" i="8"/>
  <c r="O131" i="8"/>
  <c r="O127" i="8"/>
  <c r="O123" i="8"/>
  <c r="O119" i="8"/>
  <c r="O115" i="8"/>
  <c r="O111" i="8"/>
  <c r="O107" i="8"/>
  <c r="O103" i="8"/>
  <c r="O99" i="8"/>
  <c r="O95" i="8"/>
  <c r="O91" i="8"/>
  <c r="O87" i="8"/>
  <c r="O83" i="8"/>
  <c r="O79" i="8"/>
  <c r="O75" i="8"/>
  <c r="O71" i="8"/>
  <c r="O67" i="8"/>
  <c r="O63" i="8"/>
  <c r="O59" i="8"/>
  <c r="O55" i="8"/>
  <c r="O51" i="8"/>
  <c r="O47" i="8"/>
  <c r="O43" i="8"/>
  <c r="O39" i="8"/>
  <c r="O35" i="8"/>
  <c r="O31" i="8"/>
  <c r="O27" i="8"/>
  <c r="O23" i="8"/>
  <c r="O19" i="8"/>
  <c r="O15" i="8"/>
  <c r="O11" i="8"/>
  <c r="O186" i="8"/>
  <c r="O162" i="8"/>
  <c r="O74" i="8"/>
  <c r="O42" i="8"/>
  <c r="O7" i="8"/>
  <c r="O14" i="8"/>
  <c r="O6" i="8"/>
  <c r="E178" i="8"/>
  <c r="E170" i="8"/>
  <c r="E162" i="8"/>
  <c r="E154" i="8"/>
  <c r="E146" i="8"/>
  <c r="E138" i="8"/>
  <c r="E130" i="8"/>
  <c r="E114" i="8"/>
  <c r="E106" i="8"/>
  <c r="E98" i="8"/>
  <c r="E90" i="8"/>
  <c r="E82" i="8"/>
  <c r="E74" i="8"/>
  <c r="E66" i="8"/>
  <c r="E50" i="8"/>
  <c r="E42" i="8"/>
  <c r="E34" i="8"/>
  <c r="E26" i="8"/>
  <c r="E18" i="8"/>
  <c r="E10" i="8"/>
  <c r="E226" i="8"/>
  <c r="E73" i="8"/>
  <c r="E69" i="8"/>
  <c r="E65" i="8"/>
  <c r="E61" i="8"/>
  <c r="E57" i="8"/>
  <c r="E53" i="8"/>
  <c r="E49" i="8"/>
  <c r="E45" i="8"/>
  <c r="E17" i="8"/>
  <c r="E13" i="8"/>
  <c r="G5" i="8"/>
  <c r="E218" i="8"/>
  <c r="E210" i="8"/>
  <c r="E202" i="8"/>
  <c r="E194" i="8"/>
  <c r="E9" i="8"/>
  <c r="E220" i="8"/>
  <c r="E216" i="8"/>
  <c r="E212" i="8"/>
  <c r="E208" i="8"/>
  <c r="E204" i="8"/>
  <c r="E200" i="8"/>
  <c r="E196" i="8"/>
  <c r="E192" i="8"/>
  <c r="E188" i="8"/>
  <c r="E184" i="8"/>
  <c r="E180" i="8"/>
  <c r="E176" i="8"/>
  <c r="E172" i="8"/>
  <c r="E168" i="8"/>
  <c r="E164" i="8"/>
  <c r="E160" i="8"/>
  <c r="E156" i="8"/>
  <c r="E152" i="8"/>
  <c r="E148" i="8"/>
  <c r="E144" i="8"/>
  <c r="E140" i="8"/>
  <c r="E136" i="8"/>
  <c r="E132" i="8"/>
  <c r="E128" i="8"/>
  <c r="E124" i="8"/>
  <c r="E120" i="8"/>
  <c r="E116" i="8"/>
  <c r="E112" i="8"/>
  <c r="E108" i="8"/>
  <c r="E104" i="8"/>
  <c r="E100" i="8"/>
  <c r="E96" i="8"/>
  <c r="E92" i="8"/>
  <c r="E88" i="8"/>
  <c r="E84" i="8"/>
  <c r="E80" i="8"/>
  <c r="E76" i="8"/>
  <c r="E72" i="8"/>
  <c r="E68" i="8"/>
  <c r="E64" i="8"/>
  <c r="E60" i="8"/>
  <c r="E56" i="8"/>
  <c r="E52" i="8"/>
  <c r="E48" i="8"/>
  <c r="E44" i="8"/>
  <c r="E40" i="8"/>
  <c r="E36" i="8"/>
  <c r="E32" i="8"/>
  <c r="E28" i="8"/>
  <c r="E24" i="8"/>
  <c r="E20" i="8"/>
  <c r="E16" i="8"/>
  <c r="E12" i="8"/>
  <c r="E8" i="8"/>
  <c r="E4" i="8"/>
  <c r="E223" i="8"/>
  <c r="E219" i="8"/>
  <c r="E215" i="8"/>
  <c r="E211" i="8"/>
  <c r="E207" i="8"/>
  <c r="E203" i="8"/>
  <c r="E199" i="8"/>
  <c r="E195" i="8"/>
  <c r="E191" i="8"/>
  <c r="E187" i="8"/>
  <c r="E183" i="8"/>
  <c r="E179" i="8"/>
  <c r="E175" i="8"/>
  <c r="E171" i="8"/>
  <c r="E167" i="8"/>
  <c r="E163" i="8"/>
  <c r="E159" i="8"/>
  <c r="E155" i="8"/>
  <c r="E151" i="8"/>
  <c r="E147" i="8"/>
  <c r="E143" i="8"/>
  <c r="E139" i="8"/>
  <c r="E135" i="8"/>
  <c r="E131" i="8"/>
  <c r="E127" i="8"/>
  <c r="E123" i="8"/>
  <c r="E119" i="8"/>
  <c r="E115" i="8"/>
  <c r="E111" i="8"/>
  <c r="E107" i="8"/>
  <c r="E103" i="8"/>
  <c r="E99" i="8"/>
  <c r="E95" i="8"/>
  <c r="E91" i="8"/>
  <c r="E87" i="8"/>
  <c r="E83" i="8"/>
  <c r="E79" i="8"/>
  <c r="E75" i="8"/>
  <c r="E71" i="8"/>
  <c r="E67" i="8"/>
  <c r="E63" i="8"/>
  <c r="E59" i="8"/>
  <c r="E55" i="8"/>
  <c r="E51" i="8"/>
  <c r="E47" i="8"/>
  <c r="E43" i="8"/>
  <c r="E39" i="8"/>
  <c r="E35" i="8"/>
  <c r="E27" i="8"/>
  <c r="E23" i="8"/>
  <c r="E19" i="8"/>
  <c r="E15" i="8"/>
  <c r="E11" i="8"/>
  <c r="E7" i="8"/>
  <c r="E186" i="8"/>
  <c r="E122" i="8"/>
  <c r="E58" i="8"/>
  <c r="E221" i="8"/>
  <c r="E217" i="8"/>
  <c r="E213" i="8"/>
  <c r="E209" i="8"/>
  <c r="E205" i="8"/>
  <c r="E201" i="8"/>
  <c r="E197" i="8"/>
  <c r="E193" i="8"/>
  <c r="E189" i="8"/>
  <c r="E185" i="8"/>
  <c r="E181" i="8"/>
  <c r="E177" i="8"/>
  <c r="E173" i="8"/>
  <c r="E169" i="8"/>
  <c r="E165" i="8"/>
  <c r="E161" i="8"/>
  <c r="E157" i="8"/>
  <c r="E153" i="8"/>
  <c r="E149" i="8"/>
  <c r="E145" i="8"/>
  <c r="E141" i="8"/>
  <c r="E137" i="8"/>
  <c r="E133" i="8"/>
  <c r="E129" i="8"/>
  <c r="E125" i="8"/>
  <c r="E121" i="8"/>
  <c r="E117" i="8"/>
  <c r="E109" i="8"/>
  <c r="E105" i="8"/>
  <c r="E101" i="8"/>
  <c r="E97" i="8"/>
  <c r="E93" i="8"/>
  <c r="E89" i="8"/>
  <c r="E85" i="8"/>
  <c r="E81" i="8"/>
  <c r="E77" i="8"/>
  <c r="E41" i="8"/>
  <c r="E37" i="8"/>
  <c r="E33" i="8"/>
  <c r="E29" i="8"/>
  <c r="E25" i="8"/>
  <c r="E21" i="8"/>
  <c r="E5" i="8"/>
  <c r="E214" i="8"/>
  <c r="E190" i="8"/>
  <c r="E166" i="8"/>
  <c r="E126" i="8"/>
  <c r="E94" i="8"/>
  <c r="E70" i="8"/>
  <c r="E46" i="8"/>
  <c r="E38" i="8"/>
  <c r="E30" i="8"/>
  <c r="E22" i="8"/>
  <c r="E14" i="8"/>
  <c r="E206" i="8"/>
  <c r="E150" i="8"/>
  <c r="E86" i="8"/>
  <c r="E62" i="8"/>
  <c r="E54" i="8"/>
  <c r="E113" i="8"/>
  <c r="E142" i="8"/>
  <c r="E110" i="8"/>
  <c r="E78" i="8"/>
  <c r="E6" i="8"/>
  <c r="E198" i="8"/>
  <c r="E174" i="8"/>
  <c r="E102" i="8"/>
  <c r="E222" i="8"/>
  <c r="E158" i="8"/>
  <c r="E134" i="8"/>
  <c r="E118" i="8"/>
  <c r="E182" i="8"/>
  <c r="E31" i="8"/>
  <c r="E3" i="8"/>
  <c r="E224" i="8"/>
  <c r="D22" i="3"/>
  <c r="E25" i="3"/>
  <c r="B4" i="3"/>
  <c r="A61" i="8" l="1"/>
  <c r="A114" i="8"/>
  <c r="A90" i="8"/>
  <c r="A182" i="8"/>
  <c r="A6" i="8"/>
  <c r="A150" i="8"/>
  <c r="A94" i="8"/>
  <c r="A10" i="8"/>
  <c r="A82" i="8"/>
  <c r="A161" i="8"/>
  <c r="A95" i="8"/>
  <c r="A32" i="8"/>
  <c r="A160" i="8"/>
  <c r="A78" i="8"/>
  <c r="A133" i="8"/>
  <c r="A67" i="8"/>
  <c r="A195" i="8"/>
  <c r="A132" i="8"/>
  <c r="A110" i="8"/>
  <c r="A137" i="8"/>
  <c r="A71" i="8"/>
  <c r="A40" i="8"/>
  <c r="A200" i="8"/>
  <c r="A142" i="8"/>
  <c r="A205" i="8"/>
  <c r="A139" i="8"/>
  <c r="A108" i="8"/>
  <c r="A13" i="8"/>
  <c r="A98" i="8"/>
  <c r="A193" i="8"/>
  <c r="A127" i="8"/>
  <c r="A64" i="8"/>
  <c r="A9" i="8"/>
  <c r="A126" i="8"/>
  <c r="A122" i="8"/>
  <c r="A163" i="8"/>
  <c r="A100" i="8"/>
  <c r="A134" i="8"/>
  <c r="A101" i="8"/>
  <c r="A39" i="8"/>
  <c r="A199" i="8"/>
  <c r="A202" i="8"/>
  <c r="A41" i="8"/>
  <c r="A7" i="8"/>
  <c r="A171" i="8"/>
  <c r="A76" i="8"/>
  <c r="A210" i="8"/>
  <c r="A214" i="8"/>
  <c r="A145" i="8"/>
  <c r="A177" i="8"/>
  <c r="A209" i="8"/>
  <c r="A11" i="8"/>
  <c r="A47" i="8"/>
  <c r="A79" i="8"/>
  <c r="A111" i="8"/>
  <c r="A143" i="8"/>
  <c r="A175" i="8"/>
  <c r="A207" i="8"/>
  <c r="A16" i="8"/>
  <c r="A48" i="8"/>
  <c r="A80" i="8"/>
  <c r="A112" i="8"/>
  <c r="A144" i="8"/>
  <c r="A176" i="8"/>
  <c r="A208" i="8"/>
  <c r="A218" i="8"/>
  <c r="A17" i="8"/>
  <c r="A73" i="8"/>
  <c r="A34" i="8"/>
  <c r="A106" i="8"/>
  <c r="A93" i="8"/>
  <c r="A27" i="8"/>
  <c r="A159" i="8"/>
  <c r="A96" i="8"/>
  <c r="A206" i="8"/>
  <c r="A165" i="8"/>
  <c r="A35" i="8"/>
  <c r="A4" i="8"/>
  <c r="A196" i="8"/>
  <c r="A162" i="8"/>
  <c r="A37" i="8"/>
  <c r="A186" i="8"/>
  <c r="A167" i="8"/>
  <c r="A104" i="8"/>
  <c r="A178" i="8"/>
  <c r="A190" i="8"/>
  <c r="A173" i="8"/>
  <c r="A107" i="8"/>
  <c r="A44" i="8"/>
  <c r="A204" i="8"/>
  <c r="A69" i="8"/>
  <c r="A30" i="8"/>
  <c r="A109" i="8"/>
  <c r="A224" i="8"/>
  <c r="A102" i="8"/>
  <c r="A54" i="8"/>
  <c r="A38" i="8"/>
  <c r="A5" i="8"/>
  <c r="A81" i="8"/>
  <c r="A117" i="8"/>
  <c r="A149" i="8"/>
  <c r="A181" i="8"/>
  <c r="A213" i="8"/>
  <c r="A15" i="8"/>
  <c r="A51" i="8"/>
  <c r="A83" i="8"/>
  <c r="A115" i="8"/>
  <c r="A147" i="8"/>
  <c r="A179" i="8"/>
  <c r="A211" i="8"/>
  <c r="A20" i="8"/>
  <c r="A52" i="8"/>
  <c r="A84" i="8"/>
  <c r="A116" i="8"/>
  <c r="A148" i="8"/>
  <c r="A180" i="8"/>
  <c r="A212" i="8"/>
  <c r="A45" i="8"/>
  <c r="A154" i="8"/>
  <c r="A42" i="8"/>
  <c r="A129" i="8"/>
  <c r="A63" i="8"/>
  <c r="A223" i="8"/>
  <c r="A192" i="8"/>
  <c r="A57" i="8"/>
  <c r="A118" i="8"/>
  <c r="A97" i="8"/>
  <c r="A99" i="8"/>
  <c r="A36" i="8"/>
  <c r="A164" i="8"/>
  <c r="A14" i="8"/>
  <c r="A169" i="8"/>
  <c r="A135" i="8"/>
  <c r="A72" i="8"/>
  <c r="A168" i="8"/>
  <c r="A65" i="8"/>
  <c r="A22" i="8"/>
  <c r="A141" i="8"/>
  <c r="A75" i="8"/>
  <c r="A12" i="8"/>
  <c r="A172" i="8"/>
  <c r="A222" i="8"/>
  <c r="A3" i="8"/>
  <c r="A174" i="8"/>
  <c r="A62" i="8"/>
  <c r="A46" i="8"/>
  <c r="A21" i="8"/>
  <c r="A85" i="8"/>
  <c r="A121" i="8"/>
  <c r="A153" i="8"/>
  <c r="A185" i="8"/>
  <c r="A217" i="8"/>
  <c r="A19" i="8"/>
  <c r="A55" i="8"/>
  <c r="A87" i="8"/>
  <c r="A119" i="8"/>
  <c r="A151" i="8"/>
  <c r="A183" i="8"/>
  <c r="A215" i="8"/>
  <c r="A24" i="8"/>
  <c r="A56" i="8"/>
  <c r="A88" i="8"/>
  <c r="A120" i="8"/>
  <c r="A152" i="8"/>
  <c r="A184" i="8"/>
  <c r="A216" i="8"/>
  <c r="A49" i="8"/>
  <c r="A170" i="8"/>
  <c r="A50" i="8"/>
  <c r="A130" i="8"/>
  <c r="A29" i="8"/>
  <c r="A58" i="8"/>
  <c r="A191" i="8"/>
  <c r="A128" i="8"/>
  <c r="A74" i="8"/>
  <c r="A33" i="8"/>
  <c r="A197" i="8"/>
  <c r="A131" i="8"/>
  <c r="A68" i="8"/>
  <c r="A194" i="8"/>
  <c r="A166" i="8"/>
  <c r="A201" i="8"/>
  <c r="A103" i="8"/>
  <c r="A8" i="8"/>
  <c r="A136" i="8"/>
  <c r="A18" i="8"/>
  <c r="A158" i="8"/>
  <c r="A105" i="8"/>
  <c r="A43" i="8"/>
  <c r="A203" i="8"/>
  <c r="A140" i="8"/>
  <c r="A26" i="8"/>
  <c r="A113" i="8"/>
  <c r="A77" i="8"/>
  <c r="A31" i="8"/>
  <c r="A198" i="8"/>
  <c r="A86" i="8"/>
  <c r="A70" i="8"/>
  <c r="A25" i="8"/>
  <c r="A89" i="8"/>
  <c r="A125" i="8"/>
  <c r="A157" i="8"/>
  <c r="A189" i="8"/>
  <c r="A221" i="8"/>
  <c r="A23" i="8"/>
  <c r="A59" i="8"/>
  <c r="A91" i="8"/>
  <c r="A123" i="8"/>
  <c r="A155" i="8"/>
  <c r="A187" i="8"/>
  <c r="A219" i="8"/>
  <c r="A28" i="8"/>
  <c r="A60" i="8"/>
  <c r="A92" i="8"/>
  <c r="A124" i="8"/>
  <c r="A156" i="8"/>
  <c r="A188" i="8"/>
  <c r="A220" i="8"/>
  <c r="G6" i="8"/>
  <c r="A53" i="8"/>
  <c r="A146" i="8"/>
  <c r="A66" i="8"/>
  <c r="A138" i="8"/>
  <c r="E22" i="3"/>
  <c r="F22" i="3"/>
  <c r="F25" i="3"/>
  <c r="BD21" i="3"/>
  <c r="BE2" i="3"/>
  <c r="BE55" i="3" s="1"/>
  <c r="BF2" i="3"/>
  <c r="BF55" i="3" s="1"/>
  <c r="BG2" i="3"/>
  <c r="BG55" i="3" s="1"/>
  <c r="BH2" i="3"/>
  <c r="BH55" i="3" s="1"/>
  <c r="BI2" i="3"/>
  <c r="BI55" i="3" s="1"/>
  <c r="BJ2" i="3"/>
  <c r="BJ55" i="3" s="1"/>
  <c r="BK21" i="3"/>
  <c r="BL2" i="3"/>
  <c r="BL55" i="3" s="1"/>
  <c r="BM2" i="3"/>
  <c r="BM55" i="3" s="1"/>
  <c r="BN2" i="3"/>
  <c r="BN55" i="3" s="1"/>
  <c r="BO2" i="3"/>
  <c r="BO55" i="3" s="1"/>
  <c r="BP21" i="3"/>
  <c r="BQ2" i="3"/>
  <c r="BQ55" i="3" s="1"/>
  <c r="BR2" i="3"/>
  <c r="BR55" i="3" s="1"/>
  <c r="BS21" i="3"/>
  <c r="BT2" i="3"/>
  <c r="BT55" i="3" s="1"/>
  <c r="D2" i="3"/>
  <c r="D55" i="3" s="1"/>
  <c r="E2" i="3"/>
  <c r="E55" i="3" s="1"/>
  <c r="F2" i="3"/>
  <c r="F55" i="3" s="1"/>
  <c r="G2" i="3"/>
  <c r="G55" i="3" s="1"/>
  <c r="H2" i="3"/>
  <c r="H55" i="3" s="1"/>
  <c r="I2" i="3"/>
  <c r="I55" i="3" s="1"/>
  <c r="J2" i="3"/>
  <c r="J55" i="3" s="1"/>
  <c r="K2" i="3"/>
  <c r="K55" i="3" s="1"/>
  <c r="L2" i="3"/>
  <c r="L55" i="3" s="1"/>
  <c r="M2" i="3"/>
  <c r="M55" i="3" s="1"/>
  <c r="N2" i="3"/>
  <c r="N55" i="3" s="1"/>
  <c r="O2" i="3"/>
  <c r="O55" i="3" s="1"/>
  <c r="P2" i="3"/>
  <c r="P55" i="3" s="1"/>
  <c r="Q2" i="3"/>
  <c r="Q55" i="3" s="1"/>
  <c r="R2" i="3"/>
  <c r="R55" i="3" s="1"/>
  <c r="S2" i="3"/>
  <c r="S55" i="3" s="1"/>
  <c r="T2" i="3"/>
  <c r="T55" i="3" s="1"/>
  <c r="U2" i="3"/>
  <c r="U55" i="3" s="1"/>
  <c r="V2" i="3"/>
  <c r="V55" i="3" s="1"/>
  <c r="W2" i="3"/>
  <c r="W55" i="3" s="1"/>
  <c r="X2" i="3"/>
  <c r="X55" i="3" s="1"/>
  <c r="Y2" i="3"/>
  <c r="Y55" i="3" s="1"/>
  <c r="Z2" i="3"/>
  <c r="Z55" i="3" s="1"/>
  <c r="AA2" i="3"/>
  <c r="AA55" i="3" s="1"/>
  <c r="AB2" i="3"/>
  <c r="AB55" i="3" s="1"/>
  <c r="AC2" i="3"/>
  <c r="AC55" i="3" s="1"/>
  <c r="AD2" i="3"/>
  <c r="AD55" i="3" s="1"/>
  <c r="AE2" i="3"/>
  <c r="AE55" i="3" s="1"/>
  <c r="AF2" i="3"/>
  <c r="AF55" i="3" s="1"/>
  <c r="AG2" i="3"/>
  <c r="AG55" i="3" s="1"/>
  <c r="AH2" i="3"/>
  <c r="AH55" i="3" s="1"/>
  <c r="AI2" i="3"/>
  <c r="AI55" i="3" s="1"/>
  <c r="AJ2" i="3"/>
  <c r="AJ55" i="3" s="1"/>
  <c r="AK2" i="3"/>
  <c r="AK55" i="3" s="1"/>
  <c r="AL2" i="3"/>
  <c r="AL55" i="3" s="1"/>
  <c r="AM2" i="3"/>
  <c r="AM55" i="3" s="1"/>
  <c r="AN2" i="3"/>
  <c r="AN55" i="3" s="1"/>
  <c r="AO2" i="3"/>
  <c r="AO55" i="3" s="1"/>
  <c r="AP2" i="3"/>
  <c r="AP55" i="3" s="1"/>
  <c r="AQ2" i="3"/>
  <c r="AQ55" i="3" s="1"/>
  <c r="AR2" i="3"/>
  <c r="AR55" i="3" s="1"/>
  <c r="AS2" i="3"/>
  <c r="AS55" i="3" s="1"/>
  <c r="AT2" i="3"/>
  <c r="AT55" i="3" s="1"/>
  <c r="AU2" i="3"/>
  <c r="AU55" i="3" s="1"/>
  <c r="AV2" i="3"/>
  <c r="AV55" i="3" s="1"/>
  <c r="AW21" i="3"/>
  <c r="AX21" i="3"/>
  <c r="AY21" i="3"/>
  <c r="AZ21" i="3"/>
  <c r="BA21" i="3"/>
  <c r="BB21" i="3"/>
  <c r="BC2" i="3"/>
  <c r="BC55" i="3" s="1"/>
  <c r="C2" i="3"/>
  <c r="C55" i="3" s="1"/>
  <c r="G49" i="3" l="1"/>
  <c r="G47" i="3" s="1"/>
  <c r="I49" i="3"/>
  <c r="I47" i="3" s="1"/>
  <c r="J49" i="3"/>
  <c r="J47" i="3" s="1"/>
  <c r="L49" i="3"/>
  <c r="L47" i="3" s="1"/>
  <c r="O49" i="3"/>
  <c r="O47" i="3" s="1"/>
  <c r="P49" i="3"/>
  <c r="P47" i="3" s="1"/>
  <c r="Q49" i="3"/>
  <c r="Q47" i="3" s="1"/>
  <c r="R49" i="3"/>
  <c r="R47" i="3" s="1"/>
  <c r="S49" i="3"/>
  <c r="S47" i="3" s="1"/>
  <c r="U49" i="3"/>
  <c r="U47" i="3" s="1"/>
  <c r="AL21" i="3"/>
  <c r="AL35" i="3"/>
  <c r="AL41" i="3" s="1"/>
  <c r="AG45" i="3" s="1"/>
  <c r="AG49" i="3" s="1"/>
  <c r="AG47" i="3" s="1"/>
  <c r="F21" i="3"/>
  <c r="F35" i="3"/>
  <c r="F41" i="3" s="1"/>
  <c r="Z45" i="3" s="1"/>
  <c r="Z49" i="3" s="1"/>
  <c r="Z47" i="3" s="1"/>
  <c r="AS21" i="3"/>
  <c r="AS35" i="3"/>
  <c r="AS41" i="3" s="1"/>
  <c r="V45" i="3" s="1"/>
  <c r="V49" i="3" s="1"/>
  <c r="V47" i="3" s="1"/>
  <c r="AK21" i="3"/>
  <c r="AK35" i="3"/>
  <c r="AK41" i="3" s="1"/>
  <c r="AM45" i="3" s="1"/>
  <c r="AM49" i="3" s="1"/>
  <c r="AM47" i="3" s="1"/>
  <c r="AC21" i="3"/>
  <c r="AC35" i="3"/>
  <c r="AC41" i="3" s="1"/>
  <c r="BH45" i="3" s="1"/>
  <c r="BH49" i="3" s="1"/>
  <c r="BH47" i="3" s="1"/>
  <c r="U21" i="3"/>
  <c r="U35" i="3"/>
  <c r="U41" i="3" s="1"/>
  <c r="AY45" i="3" s="1"/>
  <c r="AY49" i="3" s="1"/>
  <c r="AY47" i="3" s="1"/>
  <c r="M21" i="3"/>
  <c r="M35" i="3"/>
  <c r="M41" i="3" s="1"/>
  <c r="T45" i="3" s="1"/>
  <c r="T49" i="3" s="1"/>
  <c r="T47" i="3" s="1"/>
  <c r="E21" i="3"/>
  <c r="E35" i="3"/>
  <c r="E41" i="3" s="1"/>
  <c r="BB45" i="3" s="1"/>
  <c r="BB49" i="3" s="1"/>
  <c r="BB47" i="3" s="1"/>
  <c r="BN21" i="3"/>
  <c r="BN35" i="3"/>
  <c r="BN41" i="3" s="1"/>
  <c r="AU45" i="3" s="1"/>
  <c r="AU49" i="3" s="1"/>
  <c r="AU47" i="3" s="1"/>
  <c r="BF21" i="3"/>
  <c r="BF35" i="3"/>
  <c r="BF41" i="3" s="1"/>
  <c r="M45" i="3" s="1"/>
  <c r="M49" i="3" s="1"/>
  <c r="M47" i="3" s="1"/>
  <c r="AR21" i="3"/>
  <c r="AR35" i="3"/>
  <c r="AR41" i="3" s="1"/>
  <c r="AF45" i="3" s="1"/>
  <c r="AF49" i="3" s="1"/>
  <c r="AF47" i="3" s="1"/>
  <c r="T21" i="3"/>
  <c r="T35" i="3"/>
  <c r="T41" i="3" s="1"/>
  <c r="BE45" i="3" s="1"/>
  <c r="BE49" i="3" s="1"/>
  <c r="BE47" i="3" s="1"/>
  <c r="L21" i="3"/>
  <c r="L35" i="3"/>
  <c r="L41" i="3" s="1"/>
  <c r="AR45" i="3" s="1"/>
  <c r="AR49" i="3" s="1"/>
  <c r="AR47" i="3" s="1"/>
  <c r="D21" i="3"/>
  <c r="D35" i="3"/>
  <c r="D41" i="3" s="1"/>
  <c r="BM45" i="3" s="1"/>
  <c r="BM49" i="3" s="1"/>
  <c r="BM47" i="3" s="1"/>
  <c r="BM21" i="3"/>
  <c r="BM35" i="3"/>
  <c r="BM41" i="3" s="1"/>
  <c r="AH45" i="3" s="1"/>
  <c r="AH49" i="3" s="1"/>
  <c r="AH47" i="3" s="1"/>
  <c r="BE21" i="3"/>
  <c r="BE35" i="3"/>
  <c r="BE41" i="3" s="1"/>
  <c r="Y45" i="3" s="1"/>
  <c r="Y49" i="3" s="1"/>
  <c r="Y47" i="3" s="1"/>
  <c r="AT21" i="3"/>
  <c r="AT35" i="3"/>
  <c r="AT41" i="3" s="1"/>
  <c r="AS45" i="3" s="1"/>
  <c r="AS49" i="3" s="1"/>
  <c r="AS47" i="3" s="1"/>
  <c r="N21" i="3"/>
  <c r="N35" i="3"/>
  <c r="N41" i="3" s="1"/>
  <c r="BQ45" i="3" s="1"/>
  <c r="BQ49" i="3" s="1"/>
  <c r="BQ47" i="3" s="1"/>
  <c r="AB21" i="3"/>
  <c r="AB35" i="3"/>
  <c r="AB41" i="3" s="1"/>
  <c r="F45" i="3" s="1"/>
  <c r="F49" i="3" s="1"/>
  <c r="F47" i="3" s="1"/>
  <c r="AQ21" i="3"/>
  <c r="AQ35" i="3"/>
  <c r="AQ41" i="3" s="1"/>
  <c r="AI45" i="3" s="1"/>
  <c r="AI49" i="3" s="1"/>
  <c r="AI47" i="3" s="1"/>
  <c r="AI21" i="3"/>
  <c r="AI35" i="3"/>
  <c r="AI41" i="3" s="1"/>
  <c r="AL45" i="3" s="1"/>
  <c r="AL49" i="3" s="1"/>
  <c r="AL47" i="3" s="1"/>
  <c r="AA21" i="3"/>
  <c r="AA35" i="3"/>
  <c r="AA41" i="3" s="1"/>
  <c r="S21" i="3"/>
  <c r="S35" i="3"/>
  <c r="S41" i="3" s="1"/>
  <c r="BJ45" i="3" s="1"/>
  <c r="BJ49" i="3" s="1"/>
  <c r="BJ47" i="3" s="1"/>
  <c r="K21" i="3"/>
  <c r="K35" i="3"/>
  <c r="K41" i="3" s="1"/>
  <c r="BD45" i="3" s="1"/>
  <c r="BD49" i="3" s="1"/>
  <c r="BD47" i="3" s="1"/>
  <c r="BT21" i="3"/>
  <c r="BT35" i="3"/>
  <c r="BT41" i="3" s="1"/>
  <c r="AX45" i="3" s="1"/>
  <c r="AX49" i="3" s="1"/>
  <c r="AX47" i="3" s="1"/>
  <c r="BL21" i="3"/>
  <c r="BL35" i="3"/>
  <c r="BL41" i="3" s="1"/>
  <c r="AT45" i="3" s="1"/>
  <c r="AT49" i="3" s="1"/>
  <c r="AT47" i="3" s="1"/>
  <c r="V21" i="3"/>
  <c r="V35" i="3"/>
  <c r="V41" i="3" s="1"/>
  <c r="AN45" i="3" s="1"/>
  <c r="AN49" i="3" s="1"/>
  <c r="AN47" i="3" s="1"/>
  <c r="AJ21" i="3"/>
  <c r="AJ35" i="3"/>
  <c r="AJ41" i="3" s="1"/>
  <c r="BF45" i="3" s="1"/>
  <c r="BF49" i="3" s="1"/>
  <c r="BF47" i="3" s="1"/>
  <c r="AP21" i="3"/>
  <c r="AP35" i="3"/>
  <c r="AP41" i="3" s="1"/>
  <c r="BC45" i="3" s="1"/>
  <c r="BC49" i="3" s="1"/>
  <c r="BC47" i="3" s="1"/>
  <c r="AH21" i="3"/>
  <c r="AH35" i="3"/>
  <c r="AH41" i="3" s="1"/>
  <c r="D45" i="3" s="1"/>
  <c r="D49" i="3" s="1"/>
  <c r="D47" i="3" s="1"/>
  <c r="Z21" i="3"/>
  <c r="Z35" i="3"/>
  <c r="Z41" i="3" s="1"/>
  <c r="BP45" i="3" s="1"/>
  <c r="BP49" i="3" s="1"/>
  <c r="BP47" i="3" s="1"/>
  <c r="R21" i="3"/>
  <c r="R35" i="3"/>
  <c r="R41" i="3" s="1"/>
  <c r="J21" i="3"/>
  <c r="J35" i="3"/>
  <c r="J41" i="3" s="1"/>
  <c r="BI45" i="3" s="1"/>
  <c r="BI49" i="3" s="1"/>
  <c r="BI47" i="3" s="1"/>
  <c r="BG21" i="3"/>
  <c r="BG35" i="3"/>
  <c r="BG41" i="3" s="1"/>
  <c r="BO45" i="3" s="1"/>
  <c r="BO49" i="3" s="1"/>
  <c r="BO47" i="3" s="1"/>
  <c r="AO21" i="3"/>
  <c r="AO35" i="3"/>
  <c r="AO41" i="3" s="1"/>
  <c r="AE45" i="3" s="1"/>
  <c r="AE49" i="3" s="1"/>
  <c r="AE47" i="3" s="1"/>
  <c r="AG21" i="3"/>
  <c r="AG35" i="3"/>
  <c r="AG41" i="3" s="1"/>
  <c r="AV45" i="3" s="1"/>
  <c r="AV49" i="3" s="1"/>
  <c r="AV47" i="3" s="1"/>
  <c r="Y21" i="3"/>
  <c r="Y35" i="3"/>
  <c r="Y41" i="3" s="1"/>
  <c r="AB45" i="3" s="1"/>
  <c r="AB49" i="3" s="1"/>
  <c r="AB47" i="3" s="1"/>
  <c r="Q21" i="3"/>
  <c r="Q35" i="3"/>
  <c r="Q41" i="3" s="1"/>
  <c r="BL45" i="3" s="1"/>
  <c r="BL49" i="3" s="1"/>
  <c r="BL47" i="3" s="1"/>
  <c r="I21" i="3"/>
  <c r="I35" i="3"/>
  <c r="I41" i="3" s="1"/>
  <c r="BK45" i="3" s="1"/>
  <c r="BK49" i="3" s="1"/>
  <c r="BK47" i="3" s="1"/>
  <c r="BR21" i="3"/>
  <c r="BR35" i="3"/>
  <c r="BR41" i="3" s="1"/>
  <c r="AJ45" i="3" s="1"/>
  <c r="AJ49" i="3" s="1"/>
  <c r="AJ47" i="3" s="1"/>
  <c r="BJ21" i="3"/>
  <c r="BJ35" i="3"/>
  <c r="BJ41" i="3" s="1"/>
  <c r="AD45" i="3" s="1"/>
  <c r="AD49" i="3" s="1"/>
  <c r="AD47" i="3" s="1"/>
  <c r="AD21" i="3"/>
  <c r="AD35" i="3"/>
  <c r="AD41" i="3" s="1"/>
  <c r="AZ45" i="3" s="1"/>
  <c r="AZ49" i="3" s="1"/>
  <c r="AZ47" i="3" s="1"/>
  <c r="AV21" i="3"/>
  <c r="AV35" i="3"/>
  <c r="AV41" i="3" s="1"/>
  <c r="AC45" i="3" s="1"/>
  <c r="AC49" i="3" s="1"/>
  <c r="AC47" i="3" s="1"/>
  <c r="AN21" i="3"/>
  <c r="AN35" i="3"/>
  <c r="AN41" i="3" s="1"/>
  <c r="K45" i="3" s="1"/>
  <c r="K49" i="3" s="1"/>
  <c r="K47" i="3" s="1"/>
  <c r="AF21" i="3"/>
  <c r="AF35" i="3"/>
  <c r="AF41" i="3" s="1"/>
  <c r="H45" i="3" s="1"/>
  <c r="H49" i="3" s="1"/>
  <c r="H47" i="3" s="1"/>
  <c r="X21" i="3"/>
  <c r="X35" i="3"/>
  <c r="X41" i="3" s="1"/>
  <c r="BN45" i="3" s="1"/>
  <c r="BN49" i="3" s="1"/>
  <c r="BN47" i="3" s="1"/>
  <c r="P21" i="3"/>
  <c r="P35" i="3"/>
  <c r="P41" i="3" s="1"/>
  <c r="AQ45" i="3" s="1"/>
  <c r="AQ49" i="3" s="1"/>
  <c r="AQ47" i="3" s="1"/>
  <c r="H21" i="3"/>
  <c r="H35" i="3"/>
  <c r="H41" i="3" s="1"/>
  <c r="BG45" i="3" s="1"/>
  <c r="BG49" i="3" s="1"/>
  <c r="BG47" i="3" s="1"/>
  <c r="BQ21" i="3"/>
  <c r="BQ35" i="3"/>
  <c r="BQ41" i="3" s="1"/>
  <c r="C45" i="3" s="1"/>
  <c r="C49" i="3" s="1"/>
  <c r="C47" i="3" s="1"/>
  <c r="BI21" i="3"/>
  <c r="BI35" i="3"/>
  <c r="BI41" i="3" s="1"/>
  <c r="AO45" i="3" s="1"/>
  <c r="AO49" i="3" s="1"/>
  <c r="AO47" i="3" s="1"/>
  <c r="BO21" i="3"/>
  <c r="BO35" i="3"/>
  <c r="BO41" i="3" s="1"/>
  <c r="X45" i="3" s="1"/>
  <c r="X49" i="3" s="1"/>
  <c r="X47" i="3" s="1"/>
  <c r="C21" i="3"/>
  <c r="C35" i="3"/>
  <c r="C41" i="3" s="1"/>
  <c r="AW45" i="3" s="1"/>
  <c r="AW49" i="3" s="1"/>
  <c r="AW47" i="3" s="1"/>
  <c r="BC21" i="3"/>
  <c r="BC35" i="3"/>
  <c r="BC41" i="3" s="1"/>
  <c r="AA45" i="3" s="1"/>
  <c r="AA49" i="3" s="1"/>
  <c r="AA47" i="3" s="1"/>
  <c r="AU21" i="3"/>
  <c r="AU35" i="3"/>
  <c r="AU41" i="3" s="1"/>
  <c r="W45" i="3" s="1"/>
  <c r="W49" i="3" s="1"/>
  <c r="W47" i="3" s="1"/>
  <c r="AM21" i="3"/>
  <c r="AM35" i="3"/>
  <c r="AM41" i="3" s="1"/>
  <c r="AK45" i="3" s="1"/>
  <c r="AK49" i="3" s="1"/>
  <c r="AK47" i="3" s="1"/>
  <c r="AE21" i="3"/>
  <c r="AE35" i="3"/>
  <c r="AE41" i="3" s="1"/>
  <c r="E45" i="3" s="1"/>
  <c r="E49" i="3" s="1"/>
  <c r="E47" i="3" s="1"/>
  <c r="W21" i="3"/>
  <c r="W35" i="3"/>
  <c r="W41" i="3" s="1"/>
  <c r="AP45" i="3" s="1"/>
  <c r="AP49" i="3" s="1"/>
  <c r="AP47" i="3" s="1"/>
  <c r="O21" i="3"/>
  <c r="O35" i="3"/>
  <c r="O41" i="3" s="1"/>
  <c r="G21" i="3"/>
  <c r="G35" i="3"/>
  <c r="G41" i="3" s="1"/>
  <c r="BA45" i="3" s="1"/>
  <c r="BA49" i="3" s="1"/>
  <c r="BA47" i="3" s="1"/>
  <c r="BH21" i="3"/>
  <c r="BH35" i="3"/>
  <c r="BH41" i="3" s="1"/>
  <c r="N45" i="3" s="1"/>
  <c r="N49" i="3" s="1"/>
  <c r="N47" i="3" s="1"/>
  <c r="H5" i="8"/>
  <c r="L5" i="8" s="1"/>
  <c r="I5" i="8"/>
  <c r="M5" i="8" s="1"/>
  <c r="I3" i="8"/>
  <c r="M3" i="8" s="1"/>
  <c r="H3" i="8"/>
  <c r="L3" i="8" s="1"/>
  <c r="I4" i="8"/>
  <c r="M4" i="8" s="1"/>
  <c r="H4" i="8"/>
  <c r="L4" i="8" s="1"/>
  <c r="G7" i="8"/>
  <c r="H6" i="8"/>
  <c r="L6" i="8" s="1"/>
  <c r="I6" i="8"/>
  <c r="M6" i="8" s="1"/>
  <c r="G22" i="3"/>
  <c r="G25" i="3"/>
  <c r="G8" i="8" l="1"/>
  <c r="H7" i="8"/>
  <c r="L7" i="8" s="1"/>
  <c r="I7" i="8"/>
  <c r="M7" i="8" s="1"/>
  <c r="H22" i="3"/>
  <c r="H25" i="3"/>
  <c r="G9" i="8" l="1"/>
  <c r="H8" i="8"/>
  <c r="L8" i="8" s="1"/>
  <c r="I8" i="8"/>
  <c r="M8" i="8" s="1"/>
  <c r="I22" i="3"/>
  <c r="I25" i="3"/>
  <c r="G10" i="8" l="1"/>
  <c r="H9" i="8"/>
  <c r="L9" i="8" s="1"/>
  <c r="I9" i="8"/>
  <c r="M9" i="8" s="1"/>
  <c r="J22" i="3"/>
  <c r="J25" i="3"/>
  <c r="G11" i="8" l="1"/>
  <c r="H10" i="8"/>
  <c r="L10" i="8" s="1"/>
  <c r="I10" i="8"/>
  <c r="M10" i="8" s="1"/>
  <c r="K22" i="3"/>
  <c r="K25" i="3"/>
  <c r="G12" i="8" l="1"/>
  <c r="H11" i="8"/>
  <c r="L11" i="8" s="1"/>
  <c r="I11" i="8"/>
  <c r="M11" i="8" s="1"/>
  <c r="L22" i="3"/>
  <c r="L25" i="3"/>
  <c r="G13" i="8" l="1"/>
  <c r="H12" i="8"/>
  <c r="I12" i="8"/>
  <c r="M22" i="3"/>
  <c r="M25" i="3"/>
  <c r="G14" i="8" l="1"/>
  <c r="H13" i="8"/>
  <c r="I13" i="8"/>
  <c r="N22" i="3"/>
  <c r="N25" i="3"/>
  <c r="G15" i="8" l="1"/>
  <c r="H14" i="8"/>
  <c r="I14" i="8"/>
  <c r="O22" i="3"/>
  <c r="O25" i="3"/>
  <c r="G16" i="8" l="1"/>
  <c r="H15" i="8"/>
  <c r="I15" i="8"/>
  <c r="P22" i="3"/>
  <c r="P25" i="3"/>
  <c r="G17" i="8" l="1"/>
  <c r="H16" i="8"/>
  <c r="I16" i="8"/>
  <c r="Q22" i="3"/>
  <c r="Q25" i="3"/>
  <c r="G18" i="8" l="1"/>
  <c r="H17" i="8"/>
  <c r="I17" i="8"/>
  <c r="R22" i="3"/>
  <c r="R25" i="3"/>
  <c r="G19" i="8" l="1"/>
  <c r="H18" i="8"/>
  <c r="I18" i="8"/>
  <c r="S22" i="3"/>
  <c r="S25" i="3"/>
  <c r="G20" i="8" l="1"/>
  <c r="H19" i="8"/>
  <c r="I19" i="8"/>
  <c r="T22" i="3"/>
  <c r="T25" i="3"/>
  <c r="G21" i="8" l="1"/>
  <c r="H20" i="8"/>
  <c r="I20" i="8"/>
  <c r="U22" i="3"/>
  <c r="U25" i="3"/>
  <c r="G22" i="8" l="1"/>
  <c r="H21" i="8"/>
  <c r="I21" i="8"/>
  <c r="V22" i="3"/>
  <c r="V25" i="3"/>
  <c r="G23" i="8" l="1"/>
  <c r="H22" i="8"/>
  <c r="I22" i="8"/>
  <c r="W22" i="3"/>
  <c r="W25" i="3"/>
  <c r="G24" i="8" l="1"/>
  <c r="H23" i="8"/>
  <c r="I23" i="8"/>
  <c r="X22" i="3"/>
  <c r="X25" i="3"/>
  <c r="G25" i="8" l="1"/>
  <c r="H24" i="8"/>
  <c r="I24" i="8"/>
  <c r="Y22" i="3"/>
  <c r="Y25" i="3"/>
  <c r="G26" i="8" l="1"/>
  <c r="H25" i="8"/>
  <c r="I25" i="8"/>
  <c r="Z22" i="3"/>
  <c r="Z25" i="3"/>
  <c r="G27" i="8" l="1"/>
  <c r="H26" i="8"/>
  <c r="I26" i="8"/>
  <c r="AA22" i="3"/>
  <c r="AA25" i="3"/>
  <c r="G28" i="8" l="1"/>
  <c r="H27" i="8"/>
  <c r="I27" i="8"/>
  <c r="AB22" i="3"/>
  <c r="AB25" i="3"/>
  <c r="G29" i="8" l="1"/>
  <c r="H28" i="8"/>
  <c r="I28" i="8"/>
  <c r="AC22" i="3"/>
  <c r="AC25" i="3"/>
  <c r="G30" i="8" l="1"/>
  <c r="H29" i="8"/>
  <c r="I29" i="8"/>
  <c r="AD22" i="3"/>
  <c r="AD25" i="3"/>
  <c r="G31" i="8" l="1"/>
  <c r="H30" i="8"/>
  <c r="I30" i="8"/>
  <c r="AE22" i="3"/>
  <c r="AE25" i="3"/>
  <c r="G32" i="8" l="1"/>
  <c r="H31" i="8"/>
  <c r="I31" i="8"/>
  <c r="AF22" i="3"/>
  <c r="AF25" i="3"/>
  <c r="G33" i="8" l="1"/>
  <c r="H32" i="8"/>
  <c r="I32" i="8"/>
  <c r="AG22" i="3"/>
  <c r="AG25" i="3"/>
  <c r="G34" i="8" l="1"/>
  <c r="H33" i="8"/>
  <c r="I33" i="8"/>
  <c r="AH22" i="3"/>
  <c r="AH25" i="3"/>
  <c r="G35" i="8" l="1"/>
  <c r="H34" i="8"/>
  <c r="I34" i="8"/>
  <c r="AI22" i="3"/>
  <c r="AI25" i="3"/>
  <c r="G36" i="8" l="1"/>
  <c r="H35" i="8"/>
  <c r="I35" i="8"/>
  <c r="AJ22" i="3"/>
  <c r="AJ25" i="3"/>
  <c r="G37" i="8" l="1"/>
  <c r="H36" i="8"/>
  <c r="I36" i="8"/>
  <c r="AK22" i="3"/>
  <c r="AK25" i="3"/>
  <c r="G38" i="8" l="1"/>
  <c r="H37" i="8"/>
  <c r="I37" i="8"/>
  <c r="AL22" i="3"/>
  <c r="AL25" i="3"/>
  <c r="G39" i="8" l="1"/>
  <c r="H38" i="8"/>
  <c r="I38" i="8"/>
  <c r="AM22" i="3"/>
  <c r="AM25" i="3"/>
  <c r="G40" i="8" l="1"/>
  <c r="H39" i="8"/>
  <c r="I39" i="8"/>
  <c r="AN22" i="3"/>
  <c r="AN25" i="3"/>
  <c r="G41" i="8" l="1"/>
  <c r="H40" i="8"/>
  <c r="I40" i="8"/>
  <c r="AO22" i="3"/>
  <c r="AO25" i="3"/>
  <c r="G42" i="8" l="1"/>
  <c r="H41" i="8"/>
  <c r="I41" i="8"/>
  <c r="AP22" i="3"/>
  <c r="AP25" i="3"/>
  <c r="G43" i="8" l="1"/>
  <c r="H42" i="8"/>
  <c r="I42" i="8"/>
  <c r="AQ22" i="3"/>
  <c r="AQ25" i="3"/>
  <c r="G44" i="8" l="1"/>
  <c r="H43" i="8"/>
  <c r="I43" i="8"/>
  <c r="AR22" i="3"/>
  <c r="AR25" i="3"/>
  <c r="G45" i="8" l="1"/>
  <c r="H44" i="8"/>
  <c r="I44" i="8"/>
  <c r="AS22" i="3"/>
  <c r="AS25" i="3"/>
  <c r="G46" i="8" l="1"/>
  <c r="H45" i="8"/>
  <c r="I45" i="8"/>
  <c r="AT22" i="3"/>
  <c r="AT25" i="3"/>
  <c r="G47" i="8" l="1"/>
  <c r="H46" i="8"/>
  <c r="I46" i="8"/>
  <c r="AU22" i="3"/>
  <c r="AU25" i="3"/>
  <c r="G48" i="8" l="1"/>
  <c r="H47" i="8"/>
  <c r="I47" i="8"/>
  <c r="AV22" i="3"/>
  <c r="AV25" i="3"/>
  <c r="G49" i="8" l="1"/>
  <c r="H48" i="8"/>
  <c r="I48" i="8"/>
  <c r="AW22" i="3"/>
  <c r="AW25" i="3"/>
  <c r="AX25" i="3" s="1"/>
  <c r="AY25" i="3" s="1"/>
  <c r="AZ25" i="3" s="1"/>
  <c r="BA25" i="3" s="1"/>
  <c r="BB25" i="3" s="1"/>
  <c r="BC25" i="3" s="1"/>
  <c r="BD25" i="3" s="1"/>
  <c r="BE25" i="3" s="1"/>
  <c r="BF25" i="3" s="1"/>
  <c r="BG25" i="3" s="1"/>
  <c r="BH25" i="3" s="1"/>
  <c r="BI25" i="3" s="1"/>
  <c r="BJ25" i="3" s="1"/>
  <c r="BK25" i="3" s="1"/>
  <c r="BL25" i="3" s="1"/>
  <c r="BM25" i="3" s="1"/>
  <c r="BN25" i="3" s="1"/>
  <c r="BO25" i="3" s="1"/>
  <c r="BP25" i="3" s="1"/>
  <c r="BQ25" i="3" s="1"/>
  <c r="BR25" i="3" s="1"/>
  <c r="BS25" i="3" s="1"/>
  <c r="BT25" i="3" s="1"/>
  <c r="G50" i="8" l="1"/>
  <c r="H49" i="8"/>
  <c r="I49" i="8"/>
  <c r="G51" i="8" l="1"/>
  <c r="H50" i="8"/>
  <c r="I50" i="8"/>
  <c r="AX22" i="3"/>
  <c r="G52" i="8" l="1"/>
  <c r="H51" i="8"/>
  <c r="I51" i="8"/>
  <c r="G53" i="8" l="1"/>
  <c r="H52" i="8"/>
  <c r="I52" i="8"/>
  <c r="G54" i="8" l="1"/>
  <c r="H53" i="8"/>
  <c r="I53" i="8"/>
  <c r="AY22" i="3"/>
  <c r="G55" i="8" l="1"/>
  <c r="H54" i="8"/>
  <c r="I54" i="8"/>
  <c r="G56" i="8" l="1"/>
  <c r="H55" i="8"/>
  <c r="I55" i="8"/>
  <c r="G57" i="8" l="1"/>
  <c r="H56" i="8"/>
  <c r="I56" i="8"/>
  <c r="AZ22" i="3"/>
  <c r="G58" i="8" l="1"/>
  <c r="H57" i="8"/>
  <c r="I57" i="8"/>
  <c r="G59" i="8" l="1"/>
  <c r="H58" i="8"/>
  <c r="I58" i="8"/>
  <c r="BA22" i="3"/>
  <c r="G60" i="8" l="1"/>
  <c r="H59" i="8"/>
  <c r="I59" i="8"/>
  <c r="G61" i="8" l="1"/>
  <c r="H60" i="8"/>
  <c r="I60" i="8"/>
  <c r="G62" i="8" l="1"/>
  <c r="H61" i="8"/>
  <c r="I61" i="8"/>
  <c r="BB22" i="3"/>
  <c r="G63" i="8" l="1"/>
  <c r="H62" i="8"/>
  <c r="I62" i="8"/>
  <c r="G64" i="8" l="1"/>
  <c r="H63" i="8"/>
  <c r="I63" i="8"/>
  <c r="G65" i="8" l="1"/>
  <c r="H64" i="8"/>
  <c r="I64" i="8"/>
  <c r="BC22" i="3"/>
  <c r="G66" i="8" l="1"/>
  <c r="H65" i="8"/>
  <c r="I65" i="8"/>
  <c r="G67" i="8" l="1"/>
  <c r="H66" i="8"/>
  <c r="I66" i="8"/>
  <c r="G68" i="8" l="1"/>
  <c r="H67" i="8"/>
  <c r="I67" i="8"/>
  <c r="BD22" i="3"/>
  <c r="G69" i="8" l="1"/>
  <c r="H68" i="8"/>
  <c r="I68" i="8"/>
  <c r="G70" i="8" l="1"/>
  <c r="H69" i="8"/>
  <c r="I69" i="8"/>
  <c r="G71" i="8" l="1"/>
  <c r="H70" i="8"/>
  <c r="I70" i="8"/>
  <c r="BE22" i="3"/>
  <c r="G72" i="8" l="1"/>
  <c r="H71" i="8"/>
  <c r="I71" i="8"/>
  <c r="G73" i="8" l="1"/>
  <c r="H72" i="8"/>
  <c r="I72" i="8"/>
  <c r="G74" i="8" l="1"/>
  <c r="H73" i="8"/>
  <c r="I73" i="8"/>
  <c r="BF22" i="3"/>
  <c r="G75" i="8" l="1"/>
  <c r="H74" i="8"/>
  <c r="I74" i="8"/>
  <c r="BG22" i="3"/>
  <c r="G76" i="8" l="1"/>
  <c r="H75" i="8"/>
  <c r="I75" i="8"/>
  <c r="G77" i="8" l="1"/>
  <c r="H76" i="8"/>
  <c r="I76" i="8"/>
  <c r="BH22" i="3"/>
  <c r="G78" i="8" l="1"/>
  <c r="H77" i="8"/>
  <c r="I77" i="8"/>
  <c r="BI22" i="3"/>
  <c r="G79" i="8" l="1"/>
  <c r="H78" i="8"/>
  <c r="I78" i="8"/>
  <c r="BJ22" i="3"/>
  <c r="G80" i="8" l="1"/>
  <c r="H79" i="8"/>
  <c r="I79" i="8"/>
  <c r="G81" i="8" l="1"/>
  <c r="H80" i="8"/>
  <c r="I80" i="8"/>
  <c r="G82" i="8" l="1"/>
  <c r="H81" i="8"/>
  <c r="I81" i="8"/>
  <c r="BK22" i="3"/>
  <c r="G83" i="8" l="1"/>
  <c r="H82" i="8"/>
  <c r="I82" i="8"/>
  <c r="G84" i="8" l="1"/>
  <c r="H83" i="8"/>
  <c r="I83" i="8"/>
  <c r="G85" i="8" l="1"/>
  <c r="H84" i="8"/>
  <c r="I84" i="8"/>
  <c r="BL22" i="3"/>
  <c r="G86" i="8" l="1"/>
  <c r="H85" i="8"/>
  <c r="I85" i="8"/>
  <c r="BM22" i="3"/>
  <c r="G87" i="8" l="1"/>
  <c r="H86" i="8"/>
  <c r="I86" i="8"/>
  <c r="BN22" i="3"/>
  <c r="G88" i="8" l="1"/>
  <c r="H87" i="8"/>
  <c r="I87" i="8"/>
  <c r="BO22" i="3"/>
  <c r="G89" i="8" l="1"/>
  <c r="H88" i="8"/>
  <c r="I88" i="8"/>
  <c r="G90" i="8" l="1"/>
  <c r="H89" i="8"/>
  <c r="I89" i="8"/>
  <c r="G91" i="8" l="1"/>
  <c r="H90" i="8"/>
  <c r="I90" i="8"/>
  <c r="BP22" i="3"/>
  <c r="G92" i="8" l="1"/>
  <c r="H91" i="8"/>
  <c r="I91" i="8"/>
  <c r="G93" i="8" l="1"/>
  <c r="H92" i="8"/>
  <c r="I92" i="8"/>
  <c r="G94" i="8" l="1"/>
  <c r="H93" i="8"/>
  <c r="I93" i="8"/>
  <c r="BQ22" i="3"/>
  <c r="G95" i="8" l="1"/>
  <c r="H94" i="8"/>
  <c r="I94" i="8"/>
  <c r="BR22" i="3"/>
  <c r="G96" i="8" l="1"/>
  <c r="H95" i="8"/>
  <c r="I95" i="8"/>
  <c r="BS22" i="3"/>
  <c r="G97" i="8" l="1"/>
  <c r="H96" i="8"/>
  <c r="I96" i="8"/>
  <c r="G98" i="8" l="1"/>
  <c r="H97" i="8"/>
  <c r="I97" i="8"/>
  <c r="BT22" i="3"/>
  <c r="BT20" i="3" l="1"/>
  <c r="D20" i="3"/>
  <c r="C20" i="3"/>
  <c r="G20" i="3"/>
  <c r="F20" i="3"/>
  <c r="H20" i="3"/>
  <c r="E20" i="3"/>
  <c r="K20" i="3"/>
  <c r="J20" i="3"/>
  <c r="M20" i="3"/>
  <c r="I20" i="3"/>
  <c r="L20" i="3"/>
  <c r="P20" i="3"/>
  <c r="Q20" i="3"/>
  <c r="N20" i="3"/>
  <c r="O20" i="3"/>
  <c r="U20" i="3"/>
  <c r="R20" i="3"/>
  <c r="T20" i="3"/>
  <c r="S20" i="3"/>
  <c r="V20" i="3"/>
  <c r="W20" i="3"/>
  <c r="X20" i="3"/>
  <c r="Y20" i="3"/>
  <c r="Z20" i="3"/>
  <c r="AA20" i="3"/>
  <c r="AB20" i="3"/>
  <c r="AD20" i="3"/>
  <c r="AC20" i="3"/>
  <c r="AF20" i="3"/>
  <c r="AE20" i="3"/>
  <c r="AG20" i="3"/>
  <c r="AI20" i="3"/>
  <c r="AK20" i="3"/>
  <c r="AH20" i="3"/>
  <c r="AN20" i="3"/>
  <c r="AL20" i="3"/>
  <c r="AJ20" i="3"/>
  <c r="AM20" i="3"/>
  <c r="AO20" i="3"/>
  <c r="AP20" i="3"/>
  <c r="AQ20" i="3"/>
  <c r="AS20" i="3"/>
  <c r="AR20" i="3"/>
  <c r="AT20" i="3"/>
  <c r="AU20" i="3"/>
  <c r="AV20" i="3"/>
  <c r="AW20" i="3"/>
  <c r="AX20" i="3"/>
  <c r="AY20" i="3"/>
  <c r="AZ20" i="3"/>
  <c r="BA20" i="3"/>
  <c r="BB20" i="3"/>
  <c r="BC20" i="3"/>
  <c r="BE20" i="3"/>
  <c r="BD20" i="3"/>
  <c r="BG20" i="3"/>
  <c r="BF20" i="3"/>
  <c r="BI20" i="3"/>
  <c r="BH20" i="3"/>
  <c r="BK20" i="3"/>
  <c r="BJ20" i="3"/>
  <c r="BL20" i="3"/>
  <c r="BR20" i="3"/>
  <c r="BP20" i="3"/>
  <c r="BQ20" i="3"/>
  <c r="BN20" i="3"/>
  <c r="BS20" i="3"/>
  <c r="BO20" i="3"/>
  <c r="BM20" i="3"/>
  <c r="G99" i="8"/>
  <c r="H98" i="8"/>
  <c r="I98" i="8"/>
  <c r="K27" i="3" l="1"/>
  <c r="J27" i="3"/>
  <c r="P27" i="3"/>
  <c r="R27" i="3"/>
  <c r="Q27" i="3"/>
  <c r="I27" i="3"/>
  <c r="I31" i="3" s="1"/>
  <c r="F26" i="3"/>
  <c r="F30" i="3" s="1"/>
  <c r="E26" i="3"/>
  <c r="E30" i="3" s="1"/>
  <c r="G26" i="3"/>
  <c r="G30" i="3" s="1"/>
  <c r="D26" i="3"/>
  <c r="D30" i="3" s="1"/>
  <c r="C26" i="3"/>
  <c r="H26" i="3"/>
  <c r="H30" i="3" s="1"/>
  <c r="I26" i="3"/>
  <c r="I30" i="3" s="1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C27" i="3"/>
  <c r="C31" i="3" s="1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X27" i="3"/>
  <c r="E27" i="3"/>
  <c r="E31" i="3" s="1"/>
  <c r="AY26" i="3"/>
  <c r="AZ27" i="3"/>
  <c r="AZ26" i="3"/>
  <c r="BA26" i="3"/>
  <c r="BB26" i="3"/>
  <c r="BB27" i="3"/>
  <c r="BC26" i="3"/>
  <c r="BC27" i="3"/>
  <c r="BD26" i="3"/>
  <c r="BD27" i="3"/>
  <c r="BE26" i="3"/>
  <c r="BE27" i="3"/>
  <c r="U27" i="3"/>
  <c r="D27" i="3"/>
  <c r="D31" i="3" s="1"/>
  <c r="BF27" i="3"/>
  <c r="BF26" i="3"/>
  <c r="BG26" i="3"/>
  <c r="BG27" i="3"/>
  <c r="BH27" i="3"/>
  <c r="BH26" i="3"/>
  <c r="BI27" i="3"/>
  <c r="BI26" i="3"/>
  <c r="BA27" i="3"/>
  <c r="BJ26" i="3"/>
  <c r="BJ27" i="3"/>
  <c r="BK26" i="3"/>
  <c r="BK27" i="3"/>
  <c r="AJ27" i="3"/>
  <c r="AY27" i="3"/>
  <c r="BL27" i="3"/>
  <c r="BL26" i="3"/>
  <c r="S27" i="3"/>
  <c r="BM26" i="3"/>
  <c r="V27" i="3"/>
  <c r="T27" i="3"/>
  <c r="X27" i="3"/>
  <c r="BM27" i="3"/>
  <c r="BN26" i="3"/>
  <c r="BN27" i="3"/>
  <c r="BO26" i="3"/>
  <c r="BO27" i="3"/>
  <c r="W27" i="3"/>
  <c r="AA27" i="3"/>
  <c r="G27" i="3"/>
  <c r="G31" i="3" s="1"/>
  <c r="F27" i="3"/>
  <c r="F31" i="3" s="1"/>
  <c r="AD27" i="3"/>
  <c r="AP27" i="3"/>
  <c r="BP26" i="3"/>
  <c r="BP27" i="3"/>
  <c r="AW27" i="3"/>
  <c r="BQ26" i="3"/>
  <c r="BQ27" i="3"/>
  <c r="O27" i="3"/>
  <c r="Y27" i="3"/>
  <c r="AG27" i="3"/>
  <c r="BR27" i="3"/>
  <c r="AK27" i="3"/>
  <c r="AI27" i="3"/>
  <c r="AB27" i="3"/>
  <c r="AE27" i="3"/>
  <c r="AC27" i="3"/>
  <c r="BR26" i="3"/>
  <c r="Z27" i="3"/>
  <c r="AH27" i="3"/>
  <c r="AF27" i="3"/>
  <c r="AL27" i="3"/>
  <c r="AS27" i="3"/>
  <c r="BS26" i="3"/>
  <c r="BS27" i="3"/>
  <c r="AU27" i="3"/>
  <c r="AQ27" i="3"/>
  <c r="AV27" i="3"/>
  <c r="AN27" i="3"/>
  <c r="AO27" i="3"/>
  <c r="AT27" i="3"/>
  <c r="AR27" i="3"/>
  <c r="AM27" i="3"/>
  <c r="H27" i="3"/>
  <c r="H31" i="3" s="1"/>
  <c r="L27" i="3"/>
  <c r="N27" i="3"/>
  <c r="M27" i="3"/>
  <c r="G100" i="8"/>
  <c r="H99" i="8"/>
  <c r="I99" i="8"/>
  <c r="BT26" i="3"/>
  <c r="BT27" i="3"/>
  <c r="G48" i="3" l="1"/>
  <c r="I48" i="3"/>
  <c r="J48" i="3"/>
  <c r="L48" i="3"/>
  <c r="O48" i="3"/>
  <c r="P48" i="3"/>
  <c r="Q48" i="3"/>
  <c r="R48" i="3"/>
  <c r="S48" i="3"/>
  <c r="U48" i="3"/>
  <c r="C30" i="3"/>
  <c r="AZ48" i="3"/>
  <c r="BL48" i="3"/>
  <c r="M48" i="3"/>
  <c r="BI48" i="3"/>
  <c r="AE48" i="3"/>
  <c r="W48" i="3"/>
  <c r="Y48" i="3"/>
  <c r="BH48" i="3"/>
  <c r="AG48" i="3"/>
  <c r="AN48" i="3"/>
  <c r="AF48" i="3"/>
  <c r="BO48" i="3"/>
  <c r="N48" i="3"/>
  <c r="AY48" i="3"/>
  <c r="BC48" i="3"/>
  <c r="BA48" i="3"/>
  <c r="BP48" i="3"/>
  <c r="X48" i="3"/>
  <c r="K48" i="3"/>
  <c r="BN48" i="3"/>
  <c r="AI48" i="3"/>
  <c r="BJ48" i="3"/>
  <c r="T48" i="3"/>
  <c r="D48" i="3"/>
  <c r="E48" i="3"/>
  <c r="Z48" i="3"/>
  <c r="AX48" i="3"/>
  <c r="AK48" i="3"/>
  <c r="AS48" i="3"/>
  <c r="AU48" i="3"/>
  <c r="AB48" i="3"/>
  <c r="F48" i="3"/>
  <c r="V48" i="3"/>
  <c r="AT48" i="3"/>
  <c r="AW48" i="3"/>
  <c r="AQ48" i="3"/>
  <c r="AL48" i="3"/>
  <c r="BG48" i="3"/>
  <c r="AJ48" i="3"/>
  <c r="AV48" i="3"/>
  <c r="AR48" i="3"/>
  <c r="AH48" i="3"/>
  <c r="BQ48" i="3"/>
  <c r="C48" i="3"/>
  <c r="BK48" i="3"/>
  <c r="BD48" i="3"/>
  <c r="AC48" i="3"/>
  <c r="BE48" i="3"/>
  <c r="BB48" i="3"/>
  <c r="BM48" i="3"/>
  <c r="H48" i="3"/>
  <c r="BF48" i="3"/>
  <c r="AO48" i="3"/>
  <c r="AA48" i="3"/>
  <c r="AP48" i="3"/>
  <c r="AD48" i="3"/>
  <c r="AM48" i="3"/>
  <c r="J31" i="3"/>
  <c r="G101" i="8"/>
  <c r="H100" i="8"/>
  <c r="I100" i="8"/>
  <c r="G102" i="8" l="1"/>
  <c r="H101" i="8"/>
  <c r="I101" i="8"/>
  <c r="G103" i="8" l="1"/>
  <c r="H102" i="8"/>
  <c r="I102" i="8"/>
  <c r="G104" i="8" l="1"/>
  <c r="H103" i="8"/>
  <c r="I103" i="8"/>
  <c r="G105" i="8" l="1"/>
  <c r="H104" i="8"/>
  <c r="I104" i="8"/>
  <c r="G106" i="8" l="1"/>
  <c r="H105" i="8"/>
  <c r="I105" i="8"/>
  <c r="G107" i="8" l="1"/>
  <c r="H106" i="8"/>
  <c r="I106" i="8"/>
  <c r="G108" i="8" l="1"/>
  <c r="H107" i="8"/>
  <c r="I107" i="8"/>
  <c r="G109" i="8" l="1"/>
  <c r="H108" i="8"/>
  <c r="I108" i="8"/>
  <c r="G110" i="8" l="1"/>
  <c r="H109" i="8"/>
  <c r="I109" i="8"/>
  <c r="G111" i="8" l="1"/>
  <c r="H110" i="8"/>
  <c r="I110" i="8"/>
  <c r="G112" i="8" l="1"/>
  <c r="H111" i="8"/>
  <c r="I111" i="8"/>
  <c r="G113" i="8" l="1"/>
  <c r="H112" i="8"/>
  <c r="I112" i="8"/>
  <c r="G114" i="8" l="1"/>
  <c r="H113" i="8"/>
  <c r="I113" i="8"/>
  <c r="G115" i="8" l="1"/>
  <c r="H114" i="8"/>
  <c r="I114" i="8"/>
  <c r="G116" i="8" l="1"/>
  <c r="H115" i="8"/>
  <c r="I115" i="8"/>
  <c r="G117" i="8" l="1"/>
  <c r="H116" i="8"/>
  <c r="I116" i="8"/>
  <c r="G118" i="8" l="1"/>
  <c r="H117" i="8"/>
  <c r="I117" i="8"/>
  <c r="G119" i="8" l="1"/>
  <c r="H118" i="8"/>
  <c r="I118" i="8"/>
  <c r="G120" i="8" l="1"/>
  <c r="H119" i="8"/>
  <c r="I119" i="8"/>
  <c r="G121" i="8" l="1"/>
  <c r="H120" i="8"/>
  <c r="I120" i="8"/>
  <c r="G122" i="8" l="1"/>
  <c r="H121" i="8"/>
  <c r="I121" i="8"/>
  <c r="G123" i="8" l="1"/>
  <c r="H122" i="8"/>
  <c r="I122" i="8"/>
  <c r="G124" i="8" l="1"/>
  <c r="H123" i="8"/>
  <c r="I123" i="8"/>
  <c r="G125" i="8" l="1"/>
  <c r="H124" i="8"/>
  <c r="I124" i="8"/>
  <c r="G126" i="8" l="1"/>
  <c r="H125" i="8"/>
  <c r="I125" i="8"/>
  <c r="G127" i="8" l="1"/>
  <c r="H126" i="8"/>
  <c r="I126" i="8"/>
  <c r="G128" i="8" l="1"/>
  <c r="H127" i="8"/>
  <c r="I127" i="8"/>
  <c r="G129" i="8" l="1"/>
  <c r="H128" i="8"/>
  <c r="I128" i="8"/>
  <c r="G130" i="8" l="1"/>
  <c r="H129" i="8"/>
  <c r="I129" i="8"/>
  <c r="G131" i="8" l="1"/>
  <c r="H130" i="8"/>
  <c r="I130" i="8"/>
  <c r="G132" i="8" l="1"/>
  <c r="H131" i="8"/>
  <c r="I131" i="8"/>
  <c r="G133" i="8" l="1"/>
  <c r="H132" i="8"/>
  <c r="I132" i="8"/>
  <c r="G134" i="8" l="1"/>
  <c r="H133" i="8"/>
  <c r="I133" i="8"/>
  <c r="G135" i="8" l="1"/>
  <c r="H134" i="8"/>
  <c r="I134" i="8"/>
  <c r="G136" i="8" l="1"/>
  <c r="H135" i="8"/>
  <c r="I135" i="8"/>
  <c r="G137" i="8" l="1"/>
  <c r="H136" i="8"/>
  <c r="I136" i="8"/>
  <c r="G138" i="8" l="1"/>
  <c r="H137" i="8"/>
  <c r="I137" i="8"/>
  <c r="G139" i="8" l="1"/>
  <c r="H138" i="8"/>
  <c r="I138" i="8"/>
  <c r="G140" i="8" l="1"/>
  <c r="H139" i="8"/>
  <c r="I139" i="8"/>
  <c r="G141" i="8" l="1"/>
  <c r="H140" i="8"/>
  <c r="I140" i="8"/>
  <c r="G142" i="8" l="1"/>
  <c r="H141" i="8"/>
  <c r="I141" i="8"/>
  <c r="G143" i="8" l="1"/>
  <c r="H142" i="8"/>
  <c r="I142" i="8"/>
  <c r="G144" i="8" l="1"/>
  <c r="H143" i="8"/>
  <c r="I143" i="8"/>
  <c r="G145" i="8" l="1"/>
  <c r="H144" i="8"/>
  <c r="I144" i="8"/>
  <c r="G146" i="8" l="1"/>
  <c r="H145" i="8"/>
  <c r="I145" i="8"/>
  <c r="G147" i="8" l="1"/>
  <c r="H146" i="8"/>
  <c r="I146" i="8"/>
  <c r="G148" i="8" l="1"/>
  <c r="H147" i="8"/>
  <c r="I147" i="8"/>
  <c r="G149" i="8" l="1"/>
  <c r="H148" i="8"/>
  <c r="I148" i="8"/>
  <c r="G150" i="8" l="1"/>
  <c r="H149" i="8"/>
  <c r="I149" i="8"/>
  <c r="G151" i="8" l="1"/>
  <c r="H150" i="8"/>
  <c r="I150" i="8"/>
  <c r="G152" i="8" l="1"/>
  <c r="H151" i="8"/>
  <c r="I151" i="8"/>
  <c r="G153" i="8" l="1"/>
  <c r="H152" i="8"/>
  <c r="I152" i="8"/>
  <c r="G154" i="8" l="1"/>
  <c r="H153" i="8"/>
  <c r="I153" i="8"/>
  <c r="G155" i="8" l="1"/>
  <c r="H154" i="8"/>
  <c r="I154" i="8"/>
  <c r="G156" i="8" l="1"/>
  <c r="H155" i="8"/>
  <c r="I155" i="8"/>
  <c r="G157" i="8" l="1"/>
  <c r="H156" i="8"/>
  <c r="I156" i="8"/>
  <c r="G158" i="8" l="1"/>
  <c r="H157" i="8"/>
  <c r="I157" i="8"/>
  <c r="G159" i="8" l="1"/>
  <c r="H158" i="8"/>
  <c r="I158" i="8"/>
  <c r="G160" i="8" l="1"/>
  <c r="H159" i="8"/>
  <c r="I159" i="8"/>
  <c r="G161" i="8" l="1"/>
  <c r="H160" i="8"/>
  <c r="I160" i="8"/>
  <c r="G162" i="8" l="1"/>
  <c r="H161" i="8"/>
  <c r="I161" i="8"/>
  <c r="G163" i="8" l="1"/>
  <c r="H162" i="8"/>
  <c r="I162" i="8"/>
  <c r="G164" i="8" l="1"/>
  <c r="H163" i="8"/>
  <c r="I163" i="8"/>
  <c r="G165" i="8" l="1"/>
  <c r="H164" i="8"/>
  <c r="I164" i="8"/>
  <c r="G166" i="8" l="1"/>
  <c r="H165" i="8"/>
  <c r="I165" i="8"/>
  <c r="G167" i="8" l="1"/>
  <c r="H166" i="8"/>
  <c r="I166" i="8"/>
  <c r="G168" i="8" l="1"/>
  <c r="H167" i="8"/>
  <c r="I167" i="8"/>
  <c r="G169" i="8" l="1"/>
  <c r="H168" i="8"/>
  <c r="I168" i="8"/>
  <c r="G170" i="8" l="1"/>
  <c r="H169" i="8"/>
  <c r="I169" i="8"/>
  <c r="G171" i="8" l="1"/>
  <c r="H170" i="8"/>
  <c r="I170" i="8"/>
  <c r="G172" i="8" l="1"/>
  <c r="H171" i="8"/>
  <c r="I171" i="8"/>
  <c r="G173" i="8" l="1"/>
  <c r="H172" i="8"/>
  <c r="I172" i="8"/>
  <c r="G174" i="8" l="1"/>
  <c r="H173" i="8"/>
  <c r="I173" i="8"/>
  <c r="G175" i="8" l="1"/>
  <c r="H174" i="8"/>
  <c r="I174" i="8"/>
  <c r="G176" i="8" l="1"/>
  <c r="H175" i="8"/>
  <c r="I175" i="8"/>
  <c r="G177" i="8" l="1"/>
  <c r="H176" i="8"/>
  <c r="I176" i="8"/>
  <c r="G178" i="8" l="1"/>
  <c r="H177" i="8"/>
  <c r="I177" i="8"/>
  <c r="G179" i="8" l="1"/>
  <c r="H178" i="8"/>
  <c r="I178" i="8"/>
  <c r="G180" i="8" l="1"/>
  <c r="H179" i="8"/>
  <c r="I179" i="8"/>
  <c r="G181" i="8" l="1"/>
  <c r="H180" i="8"/>
  <c r="I180" i="8"/>
  <c r="G182" i="8" l="1"/>
  <c r="H181" i="8"/>
  <c r="I181" i="8"/>
  <c r="G183" i="8" l="1"/>
  <c r="H182" i="8"/>
  <c r="I182" i="8"/>
  <c r="G184" i="8" l="1"/>
  <c r="H183" i="8"/>
  <c r="I183" i="8"/>
  <c r="G185" i="8" l="1"/>
  <c r="H184" i="8"/>
  <c r="I184" i="8"/>
  <c r="G186" i="8" l="1"/>
  <c r="H185" i="8"/>
  <c r="I185" i="8"/>
  <c r="G187" i="8" l="1"/>
  <c r="H186" i="8"/>
  <c r="I186" i="8"/>
  <c r="G188" i="8" l="1"/>
  <c r="H187" i="8"/>
  <c r="I187" i="8"/>
  <c r="G189" i="8" l="1"/>
  <c r="H188" i="8"/>
  <c r="I188" i="8"/>
  <c r="G190" i="8" l="1"/>
  <c r="H189" i="8"/>
  <c r="I189" i="8"/>
  <c r="G191" i="8" l="1"/>
  <c r="H190" i="8"/>
  <c r="I190" i="8"/>
  <c r="G192" i="8" l="1"/>
  <c r="H191" i="8"/>
  <c r="I191" i="8"/>
  <c r="G193" i="8" l="1"/>
  <c r="H192" i="8"/>
  <c r="I192" i="8"/>
  <c r="G194" i="8" l="1"/>
  <c r="H193" i="8"/>
  <c r="I193" i="8"/>
  <c r="G195" i="8" l="1"/>
  <c r="H194" i="8"/>
  <c r="I194" i="8"/>
  <c r="G196" i="8" l="1"/>
  <c r="H195" i="8"/>
  <c r="I195" i="8"/>
  <c r="G197" i="8" l="1"/>
  <c r="H196" i="8"/>
  <c r="I196" i="8"/>
  <c r="G198" i="8" l="1"/>
  <c r="H197" i="8"/>
  <c r="I197" i="8"/>
  <c r="G199" i="8" l="1"/>
  <c r="H198" i="8"/>
  <c r="I198" i="8"/>
  <c r="G200" i="8" l="1"/>
  <c r="H199" i="8"/>
  <c r="I199" i="8"/>
  <c r="G201" i="8" l="1"/>
  <c r="H200" i="8"/>
  <c r="I200" i="8"/>
  <c r="G202" i="8" l="1"/>
  <c r="H201" i="8"/>
  <c r="I201" i="8"/>
  <c r="G203" i="8" l="1"/>
  <c r="H202" i="8"/>
  <c r="I202" i="8"/>
  <c r="G204" i="8" l="1"/>
  <c r="H203" i="8"/>
  <c r="I203" i="8"/>
  <c r="G205" i="8" l="1"/>
  <c r="H204" i="8"/>
  <c r="I204" i="8"/>
  <c r="G206" i="8" l="1"/>
  <c r="H205" i="8"/>
  <c r="I205" i="8"/>
  <c r="G207" i="8" l="1"/>
  <c r="H206" i="8"/>
  <c r="I206" i="8"/>
  <c r="G208" i="8" l="1"/>
  <c r="H207" i="8"/>
  <c r="I207" i="8"/>
  <c r="G209" i="8" l="1"/>
  <c r="H208" i="8"/>
  <c r="I208" i="8"/>
  <c r="G210" i="8" l="1"/>
  <c r="H209" i="8"/>
  <c r="I209" i="8"/>
  <c r="G211" i="8" l="1"/>
  <c r="H210" i="8"/>
  <c r="I210" i="8"/>
  <c r="G212" i="8" l="1"/>
  <c r="H211" i="8"/>
  <c r="I211" i="8"/>
  <c r="G213" i="8" l="1"/>
  <c r="H212" i="8"/>
  <c r="I212" i="8"/>
  <c r="G214" i="8" l="1"/>
  <c r="H213" i="8"/>
  <c r="I213" i="8"/>
  <c r="G215" i="8" l="1"/>
  <c r="H214" i="8"/>
  <c r="I214" i="8"/>
  <c r="G216" i="8" l="1"/>
  <c r="H215" i="8"/>
  <c r="I215" i="8"/>
  <c r="G217" i="8" l="1"/>
  <c r="H216" i="8"/>
  <c r="I216" i="8"/>
  <c r="G218" i="8" l="1"/>
  <c r="H217" i="8"/>
  <c r="I217" i="8"/>
  <c r="G219" i="8" l="1"/>
  <c r="H218" i="8"/>
  <c r="I218" i="8"/>
  <c r="G220" i="8" l="1"/>
  <c r="H219" i="8"/>
  <c r="I219" i="8"/>
  <c r="G221" i="8" l="1"/>
  <c r="H220" i="8"/>
  <c r="I220" i="8"/>
  <c r="G222" i="8" l="1"/>
  <c r="H221" i="8"/>
  <c r="I221" i="8"/>
  <c r="G223" i="8" l="1"/>
  <c r="H222" i="8"/>
  <c r="I222" i="8"/>
  <c r="G224" i="8" l="1"/>
  <c r="H223" i="8"/>
  <c r="I223" i="8"/>
  <c r="H224" i="8" l="1"/>
  <c r="I224" i="8"/>
  <c r="L22" i="8" l="1"/>
  <c r="L15" i="8"/>
  <c r="L18" i="8"/>
  <c r="M16" i="8"/>
  <c r="L17" i="8"/>
  <c r="M14" i="8"/>
  <c r="L12" i="8"/>
  <c r="L16" i="8"/>
  <c r="M23" i="8"/>
  <c r="M12" i="8"/>
  <c r="M19" i="8"/>
  <c r="M17" i="8"/>
  <c r="L14" i="8"/>
  <c r="L19" i="8"/>
  <c r="L23" i="8"/>
  <c r="M15" i="8"/>
  <c r="M20" i="8"/>
  <c r="L20" i="8"/>
  <c r="M21" i="8"/>
  <c r="L21" i="8"/>
  <c r="M22" i="8"/>
  <c r="M18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<sst xmlns="http://schemas.openxmlformats.org/spreadsheetml/2006/main" count="28098" uniqueCount="3285">
  <si>
    <t>CountryName</t>
  </si>
  <si>
    <t>CountryId</t>
  </si>
  <si>
    <t>Year</t>
  </si>
  <si>
    <t>Andorra</t>
  </si>
  <si>
    <t>AD</t>
  </si>
  <si>
    <t>United Arab Emirates</t>
  </si>
  <si>
    <t>AE</t>
  </si>
  <si>
    <t>Afghanistan</t>
  </si>
  <si>
    <t>AF</t>
  </si>
  <si>
    <t>Antigua &amp; Barbuda</t>
  </si>
  <si>
    <t>AG</t>
  </si>
  <si>
    <t>Anguilla</t>
  </si>
  <si>
    <t>AI</t>
  </si>
  <si>
    <t>Albania</t>
  </si>
  <si>
    <t>AL</t>
  </si>
  <si>
    <t>Armenia</t>
  </si>
  <si>
    <t>AM</t>
  </si>
  <si>
    <t>Angola</t>
  </si>
  <si>
    <t>AO</t>
  </si>
  <si>
    <t>Antarctica</t>
  </si>
  <si>
    <t>AQ</t>
  </si>
  <si>
    <t>Argentina</t>
  </si>
  <si>
    <t>AR</t>
  </si>
  <si>
    <t>American Samoa</t>
  </si>
  <si>
    <t>AS</t>
  </si>
  <si>
    <t>Austria</t>
  </si>
  <si>
    <t>AT</t>
  </si>
  <si>
    <t>Australia</t>
  </si>
  <si>
    <t>AU</t>
  </si>
  <si>
    <t>Aruba</t>
  </si>
  <si>
    <t>AW</t>
  </si>
  <si>
    <t>Azerbaijan</t>
  </si>
  <si>
    <t>AZ</t>
  </si>
  <si>
    <t>Bosnia &amp; Herzegovina</t>
  </si>
  <si>
    <t>BA</t>
  </si>
  <si>
    <t>Barbados</t>
  </si>
  <si>
    <t>BB</t>
  </si>
  <si>
    <t>Bangladesh</t>
  </si>
  <si>
    <t>BD</t>
  </si>
  <si>
    <t>Belgium</t>
  </si>
  <si>
    <t>BE</t>
  </si>
  <si>
    <t>Burkina Faso</t>
  </si>
  <si>
    <t>BF</t>
  </si>
  <si>
    <t>Bulgaria</t>
  </si>
  <si>
    <t>BG</t>
  </si>
  <si>
    <t>Bahrain</t>
  </si>
  <si>
    <t>BH</t>
  </si>
  <si>
    <t>Burundi</t>
  </si>
  <si>
    <t>BI</t>
  </si>
  <si>
    <t>Benin</t>
  </si>
  <si>
    <t>BJ</t>
  </si>
  <si>
    <t>Bermuda</t>
  </si>
  <si>
    <t>BM</t>
  </si>
  <si>
    <t>Brunei</t>
  </si>
  <si>
    <t>BN</t>
  </si>
  <si>
    <t>Bolivia</t>
  </si>
  <si>
    <t>BO</t>
  </si>
  <si>
    <t>Bonaire, Sint Eustatius and Saba</t>
  </si>
  <si>
    <t>BQ</t>
  </si>
  <si>
    <t>Brazil</t>
  </si>
  <si>
    <t>BR</t>
  </si>
  <si>
    <t>The Bahamas</t>
  </si>
  <si>
    <t>BS</t>
  </si>
  <si>
    <t>Bhutan</t>
  </si>
  <si>
    <t>BT</t>
  </si>
  <si>
    <t>Bouvet Island</t>
  </si>
  <si>
    <t>BV</t>
  </si>
  <si>
    <t>Botswana</t>
  </si>
  <si>
    <t>BW</t>
  </si>
  <si>
    <t>Belarus</t>
  </si>
  <si>
    <t>BY</t>
  </si>
  <si>
    <t>Belize</t>
  </si>
  <si>
    <t>BZ</t>
  </si>
  <si>
    <t>Canada</t>
  </si>
  <si>
    <t>CA</t>
  </si>
  <si>
    <t>Cocos Islands</t>
  </si>
  <si>
    <t>CC</t>
  </si>
  <si>
    <t>Congo (Democratic Republic)</t>
  </si>
  <si>
    <t>CD</t>
  </si>
  <si>
    <t>Central African Republic</t>
  </si>
  <si>
    <t>CF</t>
  </si>
  <si>
    <t>Congo</t>
  </si>
  <si>
    <t>CG</t>
  </si>
  <si>
    <t>Switzerland</t>
  </si>
  <si>
    <t>CH</t>
  </si>
  <si>
    <t>Ivory Coast</t>
  </si>
  <si>
    <t>CI</t>
  </si>
  <si>
    <t>Cook Islands</t>
  </si>
  <si>
    <t>CK</t>
  </si>
  <si>
    <t>Chile</t>
  </si>
  <si>
    <t>CL</t>
  </si>
  <si>
    <t>Cameroon</t>
  </si>
  <si>
    <t>CM</t>
  </si>
  <si>
    <t>China</t>
  </si>
  <si>
    <t>CN</t>
  </si>
  <si>
    <t>Colombia</t>
  </si>
  <si>
    <t>CO</t>
  </si>
  <si>
    <t>Costa Rica</t>
  </si>
  <si>
    <t>CR</t>
  </si>
  <si>
    <t>Cuba</t>
  </si>
  <si>
    <t>CU</t>
  </si>
  <si>
    <t>Cape Verde</t>
  </si>
  <si>
    <t>CV</t>
  </si>
  <si>
    <t>Curacao</t>
  </si>
  <si>
    <t>CW</t>
  </si>
  <si>
    <t>Christmas Island</t>
  </si>
  <si>
    <t>CX</t>
  </si>
  <si>
    <t>Cyprus</t>
  </si>
  <si>
    <t>CY</t>
  </si>
  <si>
    <t>Czechia</t>
  </si>
  <si>
    <t>CZ</t>
  </si>
  <si>
    <t>Germany</t>
  </si>
  <si>
    <t>DE</t>
  </si>
  <si>
    <t>Djibouti</t>
  </si>
  <si>
    <t>DJ</t>
  </si>
  <si>
    <t>Denmark</t>
  </si>
  <si>
    <t>DK</t>
  </si>
  <si>
    <t>Dominica</t>
  </si>
  <si>
    <t>DM</t>
  </si>
  <si>
    <t>Dominican Republic</t>
  </si>
  <si>
    <t>DO</t>
  </si>
  <si>
    <t>Algeria</t>
  </si>
  <si>
    <t>DZ</t>
  </si>
  <si>
    <t>Ecuador</t>
  </si>
  <si>
    <t>EC</t>
  </si>
  <si>
    <t>Estonia</t>
  </si>
  <si>
    <t>EE</t>
  </si>
  <si>
    <t>Egypt</t>
  </si>
  <si>
    <t>EG</t>
  </si>
  <si>
    <t>Eritrea</t>
  </si>
  <si>
    <t>ER</t>
  </si>
  <si>
    <t>Spain</t>
  </si>
  <si>
    <t>ES</t>
  </si>
  <si>
    <t>Ethiopia</t>
  </si>
  <si>
    <t>ET</t>
  </si>
  <si>
    <t>Finland</t>
  </si>
  <si>
    <t>FI</t>
  </si>
  <si>
    <t>Fiji</t>
  </si>
  <si>
    <t>FJ</t>
  </si>
  <si>
    <t>Falkland Islands</t>
  </si>
  <si>
    <t>FK</t>
  </si>
  <si>
    <t>Micronesia</t>
  </si>
  <si>
    <t>FM</t>
  </si>
  <si>
    <t>Faroe Islands</t>
  </si>
  <si>
    <t>FO</t>
  </si>
  <si>
    <t>France</t>
  </si>
  <si>
    <t>FR</t>
  </si>
  <si>
    <t>Gabon</t>
  </si>
  <si>
    <t>GA</t>
  </si>
  <si>
    <t>Grenada</t>
  </si>
  <si>
    <t>GD</t>
  </si>
  <si>
    <t>Georgia</t>
  </si>
  <si>
    <t>GE</t>
  </si>
  <si>
    <t>Guernsey</t>
  </si>
  <si>
    <t>GG</t>
  </si>
  <si>
    <t>Ghana</t>
  </si>
  <si>
    <t>GH</t>
  </si>
  <si>
    <t>Gibraltar</t>
  </si>
  <si>
    <t>GI</t>
  </si>
  <si>
    <t>Greenland</t>
  </si>
  <si>
    <t>GL</t>
  </si>
  <si>
    <t>The Gambia</t>
  </si>
  <si>
    <t>GM</t>
  </si>
  <si>
    <t>Guinea</t>
  </si>
  <si>
    <t>GN</t>
  </si>
  <si>
    <t>Equatorial Guinea</t>
  </si>
  <si>
    <t>GQ</t>
  </si>
  <si>
    <t>Greece</t>
  </si>
  <si>
    <t>GR</t>
  </si>
  <si>
    <t>South Georgia</t>
  </si>
  <si>
    <t>GS</t>
  </si>
  <si>
    <t>Guatemala</t>
  </si>
  <si>
    <t>GT</t>
  </si>
  <si>
    <t>Guam</t>
  </si>
  <si>
    <t>GU</t>
  </si>
  <si>
    <t>Guinea Bissau</t>
  </si>
  <si>
    <t>GW</t>
  </si>
  <si>
    <t>Guyana</t>
  </si>
  <si>
    <t>GY</t>
  </si>
  <si>
    <t>Hong Kong</t>
  </si>
  <si>
    <t>HK</t>
  </si>
  <si>
    <t>Heard &amp; McDonald Islands</t>
  </si>
  <si>
    <t>HM</t>
  </si>
  <si>
    <t>Honduras</t>
  </si>
  <si>
    <t>HN</t>
  </si>
  <si>
    <t>Croatia</t>
  </si>
  <si>
    <t>HR</t>
  </si>
  <si>
    <t>Haiti</t>
  </si>
  <si>
    <t>HT</t>
  </si>
  <si>
    <t>Hungary</t>
  </si>
  <si>
    <t>HU</t>
  </si>
  <si>
    <t>Indonesia</t>
  </si>
  <si>
    <t>ID</t>
  </si>
  <si>
    <t>Irish Republic</t>
  </si>
  <si>
    <t>IE</t>
  </si>
  <si>
    <t>Israel</t>
  </si>
  <si>
    <t>IL</t>
  </si>
  <si>
    <t>Isle of Man</t>
  </si>
  <si>
    <t>IM</t>
  </si>
  <si>
    <t>India</t>
  </si>
  <si>
    <t>IN</t>
  </si>
  <si>
    <t>British Indian Ocean Territory</t>
  </si>
  <si>
    <t>IO</t>
  </si>
  <si>
    <t>Iraq</t>
  </si>
  <si>
    <t>IQ</t>
  </si>
  <si>
    <t>Iran</t>
  </si>
  <si>
    <t>IR</t>
  </si>
  <si>
    <t>Iceland</t>
  </si>
  <si>
    <t>IS</t>
  </si>
  <si>
    <t>Italy</t>
  </si>
  <si>
    <t>IT</t>
  </si>
  <si>
    <t>Jersey</t>
  </si>
  <si>
    <t>JE</t>
  </si>
  <si>
    <t>Jamaica</t>
  </si>
  <si>
    <t>JM</t>
  </si>
  <si>
    <t>Jordan</t>
  </si>
  <si>
    <t>JO</t>
  </si>
  <si>
    <t>Japan</t>
  </si>
  <si>
    <t>JP</t>
  </si>
  <si>
    <t>Kenya</t>
  </si>
  <si>
    <t>KE</t>
  </si>
  <si>
    <t>Kyrgyzstan</t>
  </si>
  <si>
    <t>KG</t>
  </si>
  <si>
    <t>Cambodia</t>
  </si>
  <si>
    <t>KH</t>
  </si>
  <si>
    <t>Kiribati</t>
  </si>
  <si>
    <t>KI</t>
  </si>
  <si>
    <t>Comoros</t>
  </si>
  <si>
    <t>KM</t>
  </si>
  <si>
    <t>St Kitts &amp; Nevis</t>
  </si>
  <si>
    <t>KN</t>
  </si>
  <si>
    <t>North Korea</t>
  </si>
  <si>
    <t>KP</t>
  </si>
  <si>
    <t>South Korea</t>
  </si>
  <si>
    <t>KR</t>
  </si>
  <si>
    <t>Kuwait</t>
  </si>
  <si>
    <t>KW</t>
  </si>
  <si>
    <t>Cayman Islands</t>
  </si>
  <si>
    <t>KY</t>
  </si>
  <si>
    <t>Kazakhstan</t>
  </si>
  <si>
    <t>KZ</t>
  </si>
  <si>
    <t>Laos</t>
  </si>
  <si>
    <t>LA</t>
  </si>
  <si>
    <t>Lebanon</t>
  </si>
  <si>
    <t>LB</t>
  </si>
  <si>
    <t>St Lucia</t>
  </si>
  <si>
    <t>LC</t>
  </si>
  <si>
    <t>Liechtenstein</t>
  </si>
  <si>
    <t>LI</t>
  </si>
  <si>
    <t>Sri Lanka</t>
  </si>
  <si>
    <t>LK</t>
  </si>
  <si>
    <t>Liberia</t>
  </si>
  <si>
    <t>LR</t>
  </si>
  <si>
    <t>Lesotho</t>
  </si>
  <si>
    <t>LS</t>
  </si>
  <si>
    <t>Lithuania</t>
  </si>
  <si>
    <t>LT</t>
  </si>
  <si>
    <t>Luxembourg</t>
  </si>
  <si>
    <t>LU</t>
  </si>
  <si>
    <t>Latvia</t>
  </si>
  <si>
    <t>LV</t>
  </si>
  <si>
    <t>Libya</t>
  </si>
  <si>
    <t>LY</t>
  </si>
  <si>
    <t>Morocco incl. Western Sahara</t>
  </si>
  <si>
    <t>MA</t>
  </si>
  <si>
    <t>Moldova</t>
  </si>
  <si>
    <t>MD</t>
  </si>
  <si>
    <t>Montenegro</t>
  </si>
  <si>
    <t>ME</t>
  </si>
  <si>
    <t>Madagascar</t>
  </si>
  <si>
    <t>MG</t>
  </si>
  <si>
    <t>Marshall Islands</t>
  </si>
  <si>
    <t>MH</t>
  </si>
  <si>
    <t>North Macedonia</t>
  </si>
  <si>
    <t>MK</t>
  </si>
  <si>
    <t>Mali</t>
  </si>
  <si>
    <t>ML</t>
  </si>
  <si>
    <t>Myanmar (Burma)</t>
  </si>
  <si>
    <t>MM</t>
  </si>
  <si>
    <t>Mongolia</t>
  </si>
  <si>
    <t>MN</t>
  </si>
  <si>
    <t>Macao</t>
  </si>
  <si>
    <t>MO</t>
  </si>
  <si>
    <t>Northern Mariana Islands</t>
  </si>
  <si>
    <t>MP</t>
  </si>
  <si>
    <t>Mauritania</t>
  </si>
  <si>
    <t>MR</t>
  </si>
  <si>
    <t>Montserrat</t>
  </si>
  <si>
    <t>MS</t>
  </si>
  <si>
    <t>Malta</t>
  </si>
  <si>
    <t>MT</t>
  </si>
  <si>
    <t>Mauritius</t>
  </si>
  <si>
    <t>MU</t>
  </si>
  <si>
    <t>Maldives</t>
  </si>
  <si>
    <t>MV</t>
  </si>
  <si>
    <t>Malawi</t>
  </si>
  <si>
    <t>MW</t>
  </si>
  <si>
    <t>Mexico</t>
  </si>
  <si>
    <t>MX</t>
  </si>
  <si>
    <t>Malaysia</t>
  </si>
  <si>
    <t>MY</t>
  </si>
  <si>
    <t>Mozambique</t>
  </si>
  <si>
    <t>MZ</t>
  </si>
  <si>
    <t>Namibia</t>
  </si>
  <si>
    <t>NA</t>
  </si>
  <si>
    <t>New Caledonia</t>
  </si>
  <si>
    <t>NC</t>
  </si>
  <si>
    <t>Niger</t>
  </si>
  <si>
    <t>NE</t>
  </si>
  <si>
    <t>Norfolk Island</t>
  </si>
  <si>
    <t>NF</t>
  </si>
  <si>
    <t>Nigeria</t>
  </si>
  <si>
    <t>NG</t>
  </si>
  <si>
    <t>Nicaragua</t>
  </si>
  <si>
    <t>NI</t>
  </si>
  <si>
    <t>Netherlands</t>
  </si>
  <si>
    <t>NL</t>
  </si>
  <si>
    <t>Norway</t>
  </si>
  <si>
    <t>NO</t>
  </si>
  <si>
    <t>Nepal</t>
  </si>
  <si>
    <t>NP</t>
  </si>
  <si>
    <t>Nauru</t>
  </si>
  <si>
    <t>NR</t>
  </si>
  <si>
    <t>Niue Island</t>
  </si>
  <si>
    <t>NU</t>
  </si>
  <si>
    <t>New Zealand</t>
  </si>
  <si>
    <t>NZ</t>
  </si>
  <si>
    <t>Oman</t>
  </si>
  <si>
    <t>OM</t>
  </si>
  <si>
    <t>Panama</t>
  </si>
  <si>
    <t>PA</t>
  </si>
  <si>
    <t>Peru</t>
  </si>
  <si>
    <t>PE</t>
  </si>
  <si>
    <t>French Polynesia</t>
  </si>
  <si>
    <t>PF</t>
  </si>
  <si>
    <t>Papua New Guinea</t>
  </si>
  <si>
    <t>PG</t>
  </si>
  <si>
    <t>Philippines</t>
  </si>
  <si>
    <t>PH</t>
  </si>
  <si>
    <t>Pakistan</t>
  </si>
  <si>
    <t>PK</t>
  </si>
  <si>
    <t>Poland</t>
  </si>
  <si>
    <t>PL</t>
  </si>
  <si>
    <t>Pitcairn</t>
  </si>
  <si>
    <t>PN</t>
  </si>
  <si>
    <t>Occupied Palestinian Territory</t>
  </si>
  <si>
    <t>PS</t>
  </si>
  <si>
    <t>Portugal</t>
  </si>
  <si>
    <t>PT</t>
  </si>
  <si>
    <t>Palau</t>
  </si>
  <si>
    <t>PW</t>
  </si>
  <si>
    <t>Paraguay</t>
  </si>
  <si>
    <t>PY</t>
  </si>
  <si>
    <t>Qatar</t>
  </si>
  <si>
    <t>QA</t>
  </si>
  <si>
    <t>Romania</t>
  </si>
  <si>
    <t>RO</t>
  </si>
  <si>
    <t>Serbia</t>
  </si>
  <si>
    <t>RS</t>
  </si>
  <si>
    <t>Russia</t>
  </si>
  <si>
    <t>RU</t>
  </si>
  <si>
    <t>Rwanda</t>
  </si>
  <si>
    <t>RW</t>
  </si>
  <si>
    <t>Saudi Arabia</t>
  </si>
  <si>
    <t>SA</t>
  </si>
  <si>
    <t>Solomon Islands</t>
  </si>
  <si>
    <t>SB</t>
  </si>
  <si>
    <t>Seychelles</t>
  </si>
  <si>
    <t>SC</t>
  </si>
  <si>
    <t>Sudan</t>
  </si>
  <si>
    <t>SD</t>
  </si>
  <si>
    <t>Sweden</t>
  </si>
  <si>
    <t>SE</t>
  </si>
  <si>
    <t>Singapore</t>
  </si>
  <si>
    <t>SG</t>
  </si>
  <si>
    <t>St. Helena</t>
  </si>
  <si>
    <t>SH</t>
  </si>
  <si>
    <t>Slovenia</t>
  </si>
  <si>
    <t>SI</t>
  </si>
  <si>
    <t>Slovakia</t>
  </si>
  <si>
    <t>SK</t>
  </si>
  <si>
    <t>Sierra Leone</t>
  </si>
  <si>
    <t>SL</t>
  </si>
  <si>
    <t>San Marino</t>
  </si>
  <si>
    <t>SM</t>
  </si>
  <si>
    <t>Senegal</t>
  </si>
  <si>
    <t>SN</t>
  </si>
  <si>
    <t>Somalia</t>
  </si>
  <si>
    <t>SO</t>
  </si>
  <si>
    <t>Suriname</t>
  </si>
  <si>
    <t>SR</t>
  </si>
  <si>
    <t>South Sudan</t>
  </si>
  <si>
    <t>SS</t>
  </si>
  <si>
    <t>Sao Tome &amp; Principe</t>
  </si>
  <si>
    <t>ST</t>
  </si>
  <si>
    <t>El Salvador</t>
  </si>
  <si>
    <t>SV</t>
  </si>
  <si>
    <t>Sint Maarten</t>
  </si>
  <si>
    <t>SX</t>
  </si>
  <si>
    <t>Syria</t>
  </si>
  <si>
    <t>SY</t>
  </si>
  <si>
    <t>Eswatini</t>
  </si>
  <si>
    <t>SZ</t>
  </si>
  <si>
    <t>Turks &amp; Caicos Islands</t>
  </si>
  <si>
    <t>TC</t>
  </si>
  <si>
    <t>Chad</t>
  </si>
  <si>
    <t>TD</t>
  </si>
  <si>
    <t>French Southern Territories</t>
  </si>
  <si>
    <t>TF</t>
  </si>
  <si>
    <t>Togo</t>
  </si>
  <si>
    <t>TG</t>
  </si>
  <si>
    <t>Thailand</t>
  </si>
  <si>
    <t>TH</t>
  </si>
  <si>
    <t>Tajikistan</t>
  </si>
  <si>
    <t>TJ</t>
  </si>
  <si>
    <t>Tokelau Islands</t>
  </si>
  <si>
    <t>TK</t>
  </si>
  <si>
    <t>East Timor</t>
  </si>
  <si>
    <t>TL</t>
  </si>
  <si>
    <t>Turkmenistan</t>
  </si>
  <si>
    <t>TM</t>
  </si>
  <si>
    <t>Tunisia</t>
  </si>
  <si>
    <t>TN</t>
  </si>
  <si>
    <t>Tonga</t>
  </si>
  <si>
    <t>TO</t>
  </si>
  <si>
    <t>Turkey</t>
  </si>
  <si>
    <t>TR</t>
  </si>
  <si>
    <t>Trinidad &amp; Tobago</t>
  </si>
  <si>
    <t>TT</t>
  </si>
  <si>
    <t>Tuvalu</t>
  </si>
  <si>
    <t>TV</t>
  </si>
  <si>
    <t>Taiwan</t>
  </si>
  <si>
    <t>TW</t>
  </si>
  <si>
    <t>Tanzania</t>
  </si>
  <si>
    <t>TZ</t>
  </si>
  <si>
    <t>Ukraine</t>
  </si>
  <si>
    <t>UA</t>
  </si>
  <si>
    <t>Uganda</t>
  </si>
  <si>
    <t>UG</t>
  </si>
  <si>
    <t>US Minor Outlying Islands</t>
  </si>
  <si>
    <t>UM</t>
  </si>
  <si>
    <t>United States inc Puerto Rico</t>
  </si>
  <si>
    <t>US</t>
  </si>
  <si>
    <t>Uruguay</t>
  </si>
  <si>
    <t>UY</t>
  </si>
  <si>
    <t>Uzbekistan</t>
  </si>
  <si>
    <t>UZ</t>
  </si>
  <si>
    <t>Vatican City</t>
  </si>
  <si>
    <t>VA</t>
  </si>
  <si>
    <t>St Vincent</t>
  </si>
  <si>
    <t>VC</t>
  </si>
  <si>
    <t>Venezuela</t>
  </si>
  <si>
    <t>VE</t>
  </si>
  <si>
    <t>British Virgin Islands</t>
  </si>
  <si>
    <t>VG</t>
  </si>
  <si>
    <t>US Virgin Islands</t>
  </si>
  <si>
    <t>VI</t>
  </si>
  <si>
    <t>Vietnam</t>
  </si>
  <si>
    <t>VN</t>
  </si>
  <si>
    <t>Vanuatu</t>
  </si>
  <si>
    <t>VU</t>
  </si>
  <si>
    <t>Wallis &amp; Futuna</t>
  </si>
  <si>
    <t>WF</t>
  </si>
  <si>
    <t>Samoa</t>
  </si>
  <si>
    <t>WS</t>
  </si>
  <si>
    <t>Kosovo</t>
  </si>
  <si>
    <t>XK</t>
  </si>
  <si>
    <t>Yemen</t>
  </si>
  <si>
    <t>YE</t>
  </si>
  <si>
    <t>South Africa</t>
  </si>
  <si>
    <t>ZA</t>
  </si>
  <si>
    <t>Zambia</t>
  </si>
  <si>
    <t>ZM</t>
  </si>
  <si>
    <t>Zimbabwe</t>
  </si>
  <si>
    <t>ZW</t>
  </si>
  <si>
    <t>Whole World</t>
  </si>
  <si>
    <t>W1</t>
  </si>
  <si>
    <t>Total</t>
  </si>
  <si>
    <t>Live animals</t>
  </si>
  <si>
    <t>Meat &amp; meat preparations</t>
  </si>
  <si>
    <t>Dairy products &amp; eggs</t>
  </si>
  <si>
    <t>Fish and shellfish</t>
  </si>
  <si>
    <t>Cereals</t>
  </si>
  <si>
    <t>Vegetables &amp; fruit</t>
  </si>
  <si>
    <t>Sugar</t>
  </si>
  <si>
    <t>Coffee, tea, cocoa etc</t>
  </si>
  <si>
    <t>Animal feeding stuffs</t>
  </si>
  <si>
    <t>Miscellaneous foods</t>
  </si>
  <si>
    <t>Beverages &amp; tobacco</t>
  </si>
  <si>
    <t>Hides, skins &amp; furskins</t>
  </si>
  <si>
    <t>Oil-seeds &amp; oleaginous fruits</t>
  </si>
  <si>
    <t>Crude rubber</t>
  </si>
  <si>
    <t>Wood &amp; cork</t>
  </si>
  <si>
    <t>Pulp &amp; waste paper</t>
  </si>
  <si>
    <t>Textile fibres</t>
  </si>
  <si>
    <t>Crude minerals &amp; fertilisers</t>
  </si>
  <si>
    <t>Metal ores &amp; scrap</t>
  </si>
  <si>
    <t>Other crude animal &amp; vegetable materials</t>
  </si>
  <si>
    <t>Coal, coke &amp; briquettes</t>
  </si>
  <si>
    <t>Crude oil</t>
  </si>
  <si>
    <t>Refined oil</t>
  </si>
  <si>
    <t>Gas</t>
  </si>
  <si>
    <t>Electricity</t>
  </si>
  <si>
    <t>Animal oils &amp; fats</t>
  </si>
  <si>
    <t>Vegetable oils &amp; fats</t>
  </si>
  <si>
    <t>Processed oils &amp; fats</t>
  </si>
  <si>
    <t>Organic chemicals</t>
  </si>
  <si>
    <t>Inorganic chemicals</t>
  </si>
  <si>
    <t>Dyeing, tanning &amp; colouring materials</t>
  </si>
  <si>
    <t>Medicinal &amp; pharmaceutical products</t>
  </si>
  <si>
    <t>Toilet &amp; cleansing preparations</t>
  </si>
  <si>
    <t>Processed fertilisers</t>
  </si>
  <si>
    <t>Plastics in primary forms</t>
  </si>
  <si>
    <t>Plastics in non-primary forms</t>
  </si>
  <si>
    <t>Other chemicals</t>
  </si>
  <si>
    <t>Leather manufactures</t>
  </si>
  <si>
    <t>Rubber manufactures</t>
  </si>
  <si>
    <t>Wood &amp; cork manufactures</t>
  </si>
  <si>
    <t>Paper &amp; paperboard</t>
  </si>
  <si>
    <t>Textile fabrics</t>
  </si>
  <si>
    <t>Mineral manufactures</t>
  </si>
  <si>
    <t>Iron &amp; steel</t>
  </si>
  <si>
    <t>Non-ferrous metals</t>
  </si>
  <si>
    <t>Miscellaneous metal manufactures</t>
  </si>
  <si>
    <t>Electric motors (intermediate)</t>
  </si>
  <si>
    <t>Electric motors (capital)</t>
  </si>
  <si>
    <t>Mechanical power generators (consumer)</t>
  </si>
  <si>
    <t>Mechanical power generators (intermediate)</t>
  </si>
  <si>
    <t>Mechanical power generators (capital)</t>
  </si>
  <si>
    <t>Specialised machinery (consumer)</t>
  </si>
  <si>
    <t>Specialised machinery (intermediate)</t>
  </si>
  <si>
    <t>Specialised machinery (capital)</t>
  </si>
  <si>
    <t>Metal working machinery (intermediate)</t>
  </si>
  <si>
    <t>Metal working machinery (capital)</t>
  </si>
  <si>
    <t>General industrial machinery (consumer)</t>
  </si>
  <si>
    <t>General industrial machinery (intermediate)</t>
  </si>
  <si>
    <t>General industrial machinery (capital)</t>
  </si>
  <si>
    <t>Office machinery (consumer)</t>
  </si>
  <si>
    <t>Office machinery (intermediate)</t>
  </si>
  <si>
    <t>Office machinery (capital)</t>
  </si>
  <si>
    <t>Telecoms &amp; sound equipment (consumer)</t>
  </si>
  <si>
    <t>Telecoms &amp; sound equipment (intermediate)</t>
  </si>
  <si>
    <t>Telecoms &amp; sound equipment (capital)</t>
  </si>
  <si>
    <t>Miscellaneous electrical goods (consumer)</t>
  </si>
  <si>
    <t>Miscellaneous electrical goods (intermediate)</t>
  </si>
  <si>
    <t>Miscellaneous electrical goods (capital)</t>
  </si>
  <si>
    <t>Road vehicles other than cars (consumer)</t>
  </si>
  <si>
    <t>Road vehicles other than cars (intermediate)</t>
  </si>
  <si>
    <t>Road vehicles other than cars (capital)</t>
  </si>
  <si>
    <t>Cars</t>
  </si>
  <si>
    <t>Railway equipment (intermediate)</t>
  </si>
  <si>
    <t>Railway equipment (capital)</t>
  </si>
  <si>
    <t>Aircraft</t>
  </si>
  <si>
    <t>Ships</t>
  </si>
  <si>
    <t>Plumbing, heating &amp; lighting fixtures (consumer)</t>
  </si>
  <si>
    <t>Plumbing, heating &amp; lighting fixtures (intermediate)</t>
  </si>
  <si>
    <t>Plumbing, heating &amp; lighting fixtures (capital)</t>
  </si>
  <si>
    <t>Furniture (consumer)</t>
  </si>
  <si>
    <t>Furniture (intermediate)</t>
  </si>
  <si>
    <t>Furniture (capital)</t>
  </si>
  <si>
    <t>Travel goods, handbags etc</t>
  </si>
  <si>
    <t>Clothing</t>
  </si>
  <si>
    <t>Footwear</t>
  </si>
  <si>
    <t>Scientific instruments (consumer)</t>
  </si>
  <si>
    <t>Scientific instruments (intermediate)</t>
  </si>
  <si>
    <t>Scientific instruments (capital)</t>
  </si>
  <si>
    <t>Photographic &amp; optical goods &amp; clocks (consumer)</t>
  </si>
  <si>
    <t>Photographic &amp; optical goods &amp; clocks (intermediate)</t>
  </si>
  <si>
    <t>Photographic &amp; optical goods &amp; clocks (capital)</t>
  </si>
  <si>
    <t>Works of art</t>
  </si>
  <si>
    <t>Jewellery</t>
  </si>
  <si>
    <t>Other manufactures (intermediate)</t>
  </si>
  <si>
    <t>Other manufactures (capital)</t>
  </si>
  <si>
    <t>Other manufactures (consumer)</t>
  </si>
  <si>
    <t>Unspecified goods</t>
  </si>
  <si>
    <t>Exports</t>
  </si>
  <si>
    <t>Imports</t>
  </si>
  <si>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</si>
  <si>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</si>
  <si>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</si>
  <si>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</si>
  <si>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</si>
  <si>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</si>
  <si>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</si>
  <si>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</si>
  <si>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</si>
  <si>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</si>
  <si>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</si>
  <si>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</si>
  <si>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</si>
  <si>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</si>
  <si>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</si>
  <si>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</si>
  <si>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</si>
  <si>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</si>
  <si>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</si>
  <si>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</si>
  <si>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</si>
  <si>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</si>
  <si>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</si>
  <si>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</si>
  <si>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</si>
  <si>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</si>
  <si>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</si>
  <si>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</si>
  <si>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</si>
  <si>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</si>
  <si>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</si>
  <si>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</si>
  <si>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</si>
  <si>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</si>
  <si>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</si>
  <si>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</si>
  <si>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</si>
  <si>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</si>
  <si>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</si>
  <si>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</si>
  <si>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</si>
  <si>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</si>
  <si>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</si>
  <si>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</si>
  <si>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</si>
  <si>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</si>
  <si>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</si>
  <si>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</si>
  <si>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A</t>
  </si>
  <si>
    <t>2023</t>
  </si>
  <si>
    <t>USA</t>
  </si>
  <si>
    <t>X</t>
  </si>
  <si>
    <t>Export</t>
  </si>
  <si>
    <t>PRK</t>
  </si>
  <si>
    <t>Dem. People's Rep. of Korea</t>
  </si>
  <si>
    <t>W00</t>
  </si>
  <si>
    <t>World</t>
  </si>
  <si>
    <t>H6</t>
  </si>
  <si>
    <t>HS</t>
  </si>
  <si>
    <t>TOTAL</t>
  </si>
  <si>
    <t>All Commodities</t>
  </si>
  <si>
    <t>C00</t>
  </si>
  <si>
    <t>TOTAL CPC</t>
  </si>
  <si>
    <t>0</t>
  </si>
  <si>
    <t>TOTAL MOT</t>
  </si>
  <si>
    <t>N/A</t>
  </si>
  <si>
    <t>NIU</t>
  </si>
  <si>
    <t>Niue</t>
  </si>
  <si>
    <t>NFK</t>
  </si>
  <si>
    <t>Norfolk Isds</t>
  </si>
  <si>
    <t>ARE</t>
  </si>
  <si>
    <t>IDN</t>
  </si>
  <si>
    <t>MRT</t>
  </si>
  <si>
    <t>MAR</t>
  </si>
  <si>
    <t>Morocco</t>
  </si>
  <si>
    <t>LSO</t>
  </si>
  <si>
    <t>LVA</t>
  </si>
  <si>
    <t>MLI</t>
  </si>
  <si>
    <t>CHL</t>
  </si>
  <si>
    <t>COM</t>
  </si>
  <si>
    <t>COG</t>
  </si>
  <si>
    <t>BGR</t>
  </si>
  <si>
    <t>DOM</t>
  </si>
  <si>
    <t>Dominican Rep.</t>
  </si>
  <si>
    <t>BHS</t>
  </si>
  <si>
    <t>Bahamas</t>
  </si>
  <si>
    <t>BRN</t>
  </si>
  <si>
    <t>Brunei Darussalam</t>
  </si>
  <si>
    <t>BTN</t>
  </si>
  <si>
    <t>SMR</t>
  </si>
  <si>
    <t>STP</t>
  </si>
  <si>
    <t>Sao Tome and Principe</t>
  </si>
  <si>
    <t>SAU</t>
  </si>
  <si>
    <t>TCD</t>
  </si>
  <si>
    <t>BOL</t>
  </si>
  <si>
    <t>Bolivia (Plurinational State of)</t>
  </si>
  <si>
    <t>SEN</t>
  </si>
  <si>
    <t>TUV</t>
  </si>
  <si>
    <t>UGA</t>
  </si>
  <si>
    <t>AGO</t>
  </si>
  <si>
    <t>AFG</t>
  </si>
  <si>
    <t>ALB</t>
  </si>
  <si>
    <t>S19</t>
  </si>
  <si>
    <t>UZB</t>
  </si>
  <si>
    <t>MSR</t>
  </si>
  <si>
    <t>AZE</t>
  </si>
  <si>
    <t>ARG</t>
  </si>
  <si>
    <t>AUS</t>
  </si>
  <si>
    <t>AUT</t>
  </si>
  <si>
    <t>BHR</t>
  </si>
  <si>
    <t>BGD</t>
  </si>
  <si>
    <t>ARM</t>
  </si>
  <si>
    <t>BRB</t>
  </si>
  <si>
    <t>BEL</t>
  </si>
  <si>
    <t>HRV</t>
  </si>
  <si>
    <t>CUB</t>
  </si>
  <si>
    <t>CYP</t>
  </si>
  <si>
    <t>CZE</t>
  </si>
  <si>
    <t>BEN</t>
  </si>
  <si>
    <t>DNK</t>
  </si>
  <si>
    <t>DMA</t>
  </si>
  <si>
    <t>ECU</t>
  </si>
  <si>
    <t>SLV</t>
  </si>
  <si>
    <t>GNQ</t>
  </si>
  <si>
    <t>BMU</t>
  </si>
  <si>
    <t>BIH</t>
  </si>
  <si>
    <t>Bosnia Herzegovina</t>
  </si>
  <si>
    <t>BWA</t>
  </si>
  <si>
    <t>BRA</t>
  </si>
  <si>
    <t>BLZ</t>
  </si>
  <si>
    <t>IOT</t>
  </si>
  <si>
    <t>Br. Indian Ocean Terr.</t>
  </si>
  <si>
    <t>SLB</t>
  </si>
  <si>
    <t>Solomon Isds</t>
  </si>
  <si>
    <t>VGB</t>
  </si>
  <si>
    <t>Br. Virgin Isds</t>
  </si>
  <si>
    <t>MMR</t>
  </si>
  <si>
    <t>Myanmar</t>
  </si>
  <si>
    <t>BDI</t>
  </si>
  <si>
    <t>BLR</t>
  </si>
  <si>
    <t>KHM</t>
  </si>
  <si>
    <t>CMR</t>
  </si>
  <si>
    <t>CAN</t>
  </si>
  <si>
    <t>ETH</t>
  </si>
  <si>
    <t>ERI</t>
  </si>
  <si>
    <t>EST</t>
  </si>
  <si>
    <t>FRO</t>
  </si>
  <si>
    <t>Faeroe Isds</t>
  </si>
  <si>
    <t>FLK</t>
  </si>
  <si>
    <t>Falkland Isds (Malvinas)</t>
  </si>
  <si>
    <t>FJI</t>
  </si>
  <si>
    <t>FIN</t>
  </si>
  <si>
    <t>FRA</t>
  </si>
  <si>
    <t>PYF</t>
  </si>
  <si>
    <t>ATF</t>
  </si>
  <si>
    <t>Fr. South Antarctic Terr.</t>
  </si>
  <si>
    <t>DJI</t>
  </si>
  <si>
    <t>GAB</t>
  </si>
  <si>
    <t>GEO</t>
  </si>
  <si>
    <t>GMB</t>
  </si>
  <si>
    <t>Gambia</t>
  </si>
  <si>
    <t>PSE</t>
  </si>
  <si>
    <t>State of Palestine</t>
  </si>
  <si>
    <t>DEU</t>
  </si>
  <si>
    <t>GHA</t>
  </si>
  <si>
    <t>GIB</t>
  </si>
  <si>
    <t>KIR</t>
  </si>
  <si>
    <t>GRC</t>
  </si>
  <si>
    <t>GRL</t>
  </si>
  <si>
    <t>GRD</t>
  </si>
  <si>
    <t>AIA</t>
  </si>
  <si>
    <t>LCA</t>
  </si>
  <si>
    <t>Saint Lucia</t>
  </si>
  <si>
    <t>SPM</t>
  </si>
  <si>
    <t>Saint Pierre and Miquelon</t>
  </si>
  <si>
    <t>VCT</t>
  </si>
  <si>
    <t>Saint Vincent and the Grenadines</t>
  </si>
  <si>
    <t>SRB</t>
  </si>
  <si>
    <t>SYC</t>
  </si>
  <si>
    <t>SLE</t>
  </si>
  <si>
    <t>IND</t>
  </si>
  <si>
    <t>SGP</t>
  </si>
  <si>
    <t>SVK</t>
  </si>
  <si>
    <t>VNM</t>
  </si>
  <si>
    <t>IRL</t>
  </si>
  <si>
    <t>Ireland</t>
  </si>
  <si>
    <t>ISR</t>
  </si>
  <si>
    <t>ITA</t>
  </si>
  <si>
    <t>CIV</t>
  </si>
  <si>
    <t>Côte d'Ivoire</t>
  </si>
  <si>
    <t>JAM</t>
  </si>
  <si>
    <t>JPN</t>
  </si>
  <si>
    <t>KAZ</t>
  </si>
  <si>
    <t>JOR</t>
  </si>
  <si>
    <t>CPV</t>
  </si>
  <si>
    <t>Cabo Verde</t>
  </si>
  <si>
    <t>CYM</t>
  </si>
  <si>
    <t>Cayman Isds</t>
  </si>
  <si>
    <t>CAF</t>
  </si>
  <si>
    <t>Central African Rep.</t>
  </si>
  <si>
    <t>LKA</t>
  </si>
  <si>
    <t>CHN</t>
  </si>
  <si>
    <t>CXR</t>
  </si>
  <si>
    <t>Christmas Isds</t>
  </si>
  <si>
    <t>CCK</t>
  </si>
  <si>
    <t>Cocos Isds</t>
  </si>
  <si>
    <t>COL</t>
  </si>
  <si>
    <t>COD</t>
  </si>
  <si>
    <t>Dem. Rep. of the Congo</t>
  </si>
  <si>
    <t>COK</t>
  </si>
  <si>
    <t>Cook Isds</t>
  </si>
  <si>
    <t>CRI</t>
  </si>
  <si>
    <t>DZA</t>
  </si>
  <si>
    <t>AND</t>
  </si>
  <si>
    <t>ATG</t>
  </si>
  <si>
    <t>Antigua and Barbuda</t>
  </si>
  <si>
    <t>KEN</t>
  </si>
  <si>
    <t>KOR</t>
  </si>
  <si>
    <t>Rep. of Korea</t>
  </si>
  <si>
    <t>KWT</t>
  </si>
  <si>
    <t>KGZ</t>
  </si>
  <si>
    <t>LAO</t>
  </si>
  <si>
    <t>Lao People's Dem. Rep.</t>
  </si>
  <si>
    <t>LBN</t>
  </si>
  <si>
    <t>LBR</t>
  </si>
  <si>
    <t>LBY</t>
  </si>
  <si>
    <t>LTU</t>
  </si>
  <si>
    <t>LUX</t>
  </si>
  <si>
    <t>MAC</t>
  </si>
  <si>
    <t>China, Macao SAR</t>
  </si>
  <si>
    <t>MDG</t>
  </si>
  <si>
    <t>MWI</t>
  </si>
  <si>
    <t>MYS</t>
  </si>
  <si>
    <t>MDV</t>
  </si>
  <si>
    <t>MLT</t>
  </si>
  <si>
    <t>MUS</t>
  </si>
  <si>
    <t>MEX</t>
  </si>
  <si>
    <t>MNG</t>
  </si>
  <si>
    <t>MDA</t>
  </si>
  <si>
    <t>Rep. of Moldova</t>
  </si>
  <si>
    <t>MNE</t>
  </si>
  <si>
    <t>MOZ</t>
  </si>
  <si>
    <t>OMN</t>
  </si>
  <si>
    <t>NAM</t>
  </si>
  <si>
    <t>NRU</t>
  </si>
  <si>
    <t>NPL</t>
  </si>
  <si>
    <t>NLD</t>
  </si>
  <si>
    <t>CUW</t>
  </si>
  <si>
    <t>Curaçao</t>
  </si>
  <si>
    <t>GTM</t>
  </si>
  <si>
    <t>GIN</t>
  </si>
  <si>
    <t>GUY</t>
  </si>
  <si>
    <t>HTI</t>
  </si>
  <si>
    <t>HMD</t>
  </si>
  <si>
    <t>Heard Island and McDonald Islands</t>
  </si>
  <si>
    <t>VAT</t>
  </si>
  <si>
    <t>Holy See (Vatican City State)</t>
  </si>
  <si>
    <t>HND</t>
  </si>
  <si>
    <t>HKG</t>
  </si>
  <si>
    <t>HUN</t>
  </si>
  <si>
    <t>ISL</t>
  </si>
  <si>
    <t>IRN</t>
  </si>
  <si>
    <t>IRQ</t>
  </si>
  <si>
    <t>SVN</t>
  </si>
  <si>
    <t>SOM</t>
  </si>
  <si>
    <t>ZAF</t>
  </si>
  <si>
    <t>ZWE</t>
  </si>
  <si>
    <t>ESP</t>
  </si>
  <si>
    <t>SSD</t>
  </si>
  <si>
    <t>SDN</t>
  </si>
  <si>
    <t>SUR</t>
  </si>
  <si>
    <t>SWZ</t>
  </si>
  <si>
    <t>SWE</t>
  </si>
  <si>
    <t>CHE</t>
  </si>
  <si>
    <t>SYR</t>
  </si>
  <si>
    <t>TJK</t>
  </si>
  <si>
    <t>THA</t>
  </si>
  <si>
    <t>TGO</t>
  </si>
  <si>
    <t>TKL</t>
  </si>
  <si>
    <t>Tokelau</t>
  </si>
  <si>
    <t>TON</t>
  </si>
  <si>
    <t>TTO</t>
  </si>
  <si>
    <t>Trinidad and Tobago</t>
  </si>
  <si>
    <t>ABW</t>
  </si>
  <si>
    <t>SXM</t>
  </si>
  <si>
    <t>NCL</t>
  </si>
  <si>
    <t>VUT</t>
  </si>
  <si>
    <t>NZL</t>
  </si>
  <si>
    <t>NIC</t>
  </si>
  <si>
    <t>NER</t>
  </si>
  <si>
    <t>NGA</t>
  </si>
  <si>
    <t>NOR</t>
  </si>
  <si>
    <t>FSM</t>
  </si>
  <si>
    <t>FS Micronesia</t>
  </si>
  <si>
    <t>MHL</t>
  </si>
  <si>
    <t>Marshall Isds</t>
  </si>
  <si>
    <t>PLW</t>
  </si>
  <si>
    <t>PAK</t>
  </si>
  <si>
    <t>PAN</t>
  </si>
  <si>
    <t>PNG</t>
  </si>
  <si>
    <t>PRY</t>
  </si>
  <si>
    <t>PER</t>
  </si>
  <si>
    <t>PHL</t>
  </si>
  <si>
    <t>PCN</t>
  </si>
  <si>
    <t>POL</t>
  </si>
  <si>
    <t>PRT</t>
  </si>
  <si>
    <t>GNB</t>
  </si>
  <si>
    <t>Guinea-Bissau</t>
  </si>
  <si>
    <t>TLS</t>
  </si>
  <si>
    <t>Timor-Leste</t>
  </si>
  <si>
    <t>QAT</t>
  </si>
  <si>
    <t>ROU</t>
  </si>
  <si>
    <t>RUS</t>
  </si>
  <si>
    <t>Russian Federation</t>
  </si>
  <si>
    <t>RWA</t>
  </si>
  <si>
    <t>SHN</t>
  </si>
  <si>
    <t>Saint Helena</t>
  </si>
  <si>
    <t>KNA</t>
  </si>
  <si>
    <t>Saint Kitts and Nevis</t>
  </si>
  <si>
    <t>TUN</t>
  </si>
  <si>
    <t>TUR</t>
  </si>
  <si>
    <t>Türkiye</t>
  </si>
  <si>
    <t>TKM</t>
  </si>
  <si>
    <t>TCA</t>
  </si>
  <si>
    <t>Turks and Caicos Isds</t>
  </si>
  <si>
    <t>UKR</t>
  </si>
  <si>
    <t>MKD</t>
  </si>
  <si>
    <t>EGY</t>
  </si>
  <si>
    <t>GBR</t>
  </si>
  <si>
    <t>United Kingdom</t>
  </si>
  <si>
    <t>TZA</t>
  </si>
  <si>
    <t>United Rep. of Tanzania</t>
  </si>
  <si>
    <t>BFA</t>
  </si>
  <si>
    <t>URY</t>
  </si>
  <si>
    <t>VEN</t>
  </si>
  <si>
    <t>WLF</t>
  </si>
  <si>
    <t>Wallis and Futuna Isds</t>
  </si>
  <si>
    <t>WSM</t>
  </si>
  <si>
    <t>YEM</t>
  </si>
  <si>
    <t>ZMB</t>
  </si>
  <si>
    <t>M</t>
  </si>
  <si>
    <t>Import</t>
  </si>
  <si>
    <t>UK trade with US by sector</t>
  </si>
  <si>
    <t>S</t>
  </si>
  <si>
    <t>2021</t>
  </si>
  <si>
    <t>EB10</t>
  </si>
  <si>
    <t>EB</t>
  </si>
  <si>
    <t>200</t>
  </si>
  <si>
    <t>Total EBOPS 2010 Services</t>
  </si>
  <si>
    <t>TWN</t>
  </si>
  <si>
    <t>Taiwan, Province of China</t>
  </si>
  <si>
    <t>A79</t>
  </si>
  <si>
    <t>LAIA, nes</t>
  </si>
  <si>
    <t>F19</t>
  </si>
  <si>
    <t>Other Africa, nes</t>
  </si>
  <si>
    <t xml:space="preserve">_X </t>
  </si>
  <si>
    <t>Areas, nes</t>
  </si>
  <si>
    <t>Exports to</t>
  </si>
  <si>
    <t>Imports from</t>
  </si>
  <si>
    <t>2023 US goods trade</t>
  </si>
  <si>
    <t>GDP</t>
  </si>
  <si>
    <t>Trade balance ($bn)</t>
  </si>
  <si>
    <t>Ranking</t>
  </si>
  <si>
    <t>Limited ranking</t>
  </si>
  <si>
    <t>Goods trade balance ($bn)</t>
  </si>
  <si>
    <t>Other Asia</t>
  </si>
  <si>
    <t>Hong Kong SAR</t>
  </si>
  <si>
    <t>Share of US imports</t>
  </si>
  <si>
    <t xml:space="preserve">9.3: Trade in goods and services </t>
  </si>
  <si>
    <t>All tables in this worksheet are in pounds million.</t>
  </si>
  <si>
    <t>This worksheet is divided into 3 sections: credits, debits and balance.</t>
  </si>
  <si>
    <t>These tables refer to CDIDs which stands for Central Database Identifier, the codes used to identify specific datasets.</t>
  </si>
  <si>
    <t>Table 9.3.1: Exports (Credits), (£ million)</t>
  </si>
  <si>
    <t>Country</t>
  </si>
  <si>
    <t>CDID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</si>
  <si>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</si>
  <si>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</si>
  <si>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</si>
  <si>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</si>
  <si>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</si>
  <si>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</si>
  <si>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</si>
  <si>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</si>
  <si>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</si>
  <si>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</si>
  <si>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</si>
  <si>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</si>
  <si>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</si>
  <si>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</si>
  <si>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</si>
  <si>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</si>
  <si>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</si>
  <si>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</si>
  <si>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</si>
  <si>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</si>
  <si>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</si>
  <si>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</si>
  <si>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2022</t>
  </si>
  <si>
    <t>European Union (EU), Austria</t>
  </si>
  <si>
    <t>LGHT</t>
  </si>
  <si>
    <t>European Union (EU), Belgium</t>
  </si>
  <si>
    <t>A7RS</t>
  </si>
  <si>
    <t>European Union (EU), Bulgaria</t>
  </si>
  <si>
    <t>ZWLR</t>
  </si>
  <si>
    <t>European Union (EU), Croatia</t>
  </si>
  <si>
    <t>ZWMC</t>
  </si>
  <si>
    <t>European Union (EU), Cyprus</t>
  </si>
  <si>
    <t>A7RT</t>
  </si>
  <si>
    <t>European Union (EU), Czech Republic</t>
  </si>
  <si>
    <t>LGIN</t>
  </si>
  <si>
    <t>European Union (EU), Denmark</t>
  </si>
  <si>
    <t>LGHV</t>
  </si>
  <si>
    <t>European Union (EU), Estonia</t>
  </si>
  <si>
    <t>ZWLX</t>
  </si>
  <si>
    <t>European Union (EU), Finland</t>
  </si>
  <si>
    <t>LGHW</t>
  </si>
  <si>
    <t>European Union (EU), France</t>
  </si>
  <si>
    <t>LGHX</t>
  </si>
  <si>
    <t>European Union (EU), Germany</t>
  </si>
  <si>
    <t>LGHY</t>
  </si>
  <si>
    <t>European Union (EU), Greece</t>
  </si>
  <si>
    <t>LGHZ</t>
  </si>
  <si>
    <t>European Union (EU), Hungary</t>
  </si>
  <si>
    <t>XUXI</t>
  </si>
  <si>
    <t>European Union (EU), Ireland</t>
  </si>
  <si>
    <t>LGIA</t>
  </si>
  <si>
    <t>European Union (EU), Italy</t>
  </si>
  <si>
    <t>LGIB</t>
  </si>
  <si>
    <t>European Union (EU), Latvia</t>
  </si>
  <si>
    <t>ZWMF</t>
  </si>
  <si>
    <t>European Union (EU), Lithuania</t>
  </si>
  <si>
    <t>ZWME</t>
  </si>
  <si>
    <t>European Union (EU), Luxembourg</t>
  </si>
  <si>
    <t>A7RV</t>
  </si>
  <si>
    <t>European Union (EU), Malta</t>
  </si>
  <si>
    <t>A7RW</t>
  </si>
  <si>
    <t>European Union (EU), Netherlands</t>
  </si>
  <si>
    <t>LGIC</t>
  </si>
  <si>
    <t>European Union (EU), Poland</t>
  </si>
  <si>
    <t>LGIO</t>
  </si>
  <si>
    <t>European Union (EU), Portugal</t>
  </si>
  <si>
    <t>LGID</t>
  </si>
  <si>
    <t>European Union (EU), Romania</t>
  </si>
  <si>
    <t>ZWMH</t>
  </si>
  <si>
    <t>European Union (EU), Slovak Republic</t>
  </si>
  <si>
    <t>ZWMJ</t>
  </si>
  <si>
    <t>European Union (EU), Slovenia</t>
  </si>
  <si>
    <t>ZWMI</t>
  </si>
  <si>
    <t>European Union (EU), Spain</t>
  </si>
  <si>
    <t>LGIE</t>
  </si>
  <si>
    <t>European Union (EU), Sweden</t>
  </si>
  <si>
    <t>LGIF</t>
  </si>
  <si>
    <t>European Central Bank</t>
  </si>
  <si>
    <t>ZWLL</t>
  </si>
  <si>
    <t>EU Institutions</t>
  </si>
  <si>
    <t>LGIG</t>
  </si>
  <si>
    <t>Total EU</t>
  </si>
  <si>
    <t>L7D7</t>
  </si>
  <si>
    <t>European Free Trade Association (EFTA), Iceland</t>
  </si>
  <si>
    <t>LGII</t>
  </si>
  <si>
    <t>European Free Trade Association (EFTA), Liechtenstein</t>
  </si>
  <si>
    <t>LGIJ</t>
  </si>
  <si>
    <t>European Free Trade Association (EFTA), Norway</t>
  </si>
  <si>
    <t>LGIK</t>
  </si>
  <si>
    <t>European Free Trade Association (EFTA), Switzerland</t>
  </si>
  <si>
    <t>LGIL</t>
  </si>
  <si>
    <t>Total EFTA</t>
  </si>
  <si>
    <t>LGIM</t>
  </si>
  <si>
    <t>Other Europe, Albania</t>
  </si>
  <si>
    <t>ZWLP</t>
  </si>
  <si>
    <t>Other Europe, Belarus</t>
  </si>
  <si>
    <t>ZWLS</t>
  </si>
  <si>
    <t>Other Europe, Russia</t>
  </si>
  <si>
    <t>LGIP</t>
  </si>
  <si>
    <t>Other Europe, Turkey</t>
  </si>
  <si>
    <t>LGIQ</t>
  </si>
  <si>
    <t>Other Europe, Ukraine</t>
  </si>
  <si>
    <t>ZWMK</t>
  </si>
  <si>
    <t>Other Europe, Serbia and Montenegro</t>
  </si>
  <si>
    <t>ZWMN</t>
  </si>
  <si>
    <t>Other Europe, of which: Serbia</t>
  </si>
  <si>
    <t>KN9Z</t>
  </si>
  <si>
    <t>Other Europe, Montenegro</t>
  </si>
  <si>
    <t>KNA2</t>
  </si>
  <si>
    <t>Other</t>
  </si>
  <si>
    <t>ZWLM</t>
  </si>
  <si>
    <t>Total Europe</t>
  </si>
  <si>
    <t>LGIS</t>
  </si>
  <si>
    <t>Americas , Argentina</t>
  </si>
  <si>
    <t>ZWLQ</t>
  </si>
  <si>
    <t>Americas, Brazil</t>
  </si>
  <si>
    <t>LGIT</t>
  </si>
  <si>
    <t>Americas, Canada</t>
  </si>
  <si>
    <t>LGIU</t>
  </si>
  <si>
    <t>Americas, Chile</t>
  </si>
  <si>
    <t>ZWLT</t>
  </si>
  <si>
    <t>Americas, Colombia</t>
  </si>
  <si>
    <t>ZWLU</t>
  </si>
  <si>
    <t>Americas, Mexico</t>
  </si>
  <si>
    <t>LGIV</t>
  </si>
  <si>
    <t>Americas, United States of America</t>
  </si>
  <si>
    <t>LGIW</t>
  </si>
  <si>
    <t>Americas, Uruguay</t>
  </si>
  <si>
    <t>ZWML</t>
  </si>
  <si>
    <t>Americas, Venezuela</t>
  </si>
  <si>
    <t>ZWMM</t>
  </si>
  <si>
    <t>Americas, Other Central American Countries</t>
  </si>
  <si>
    <t>ZWLW</t>
  </si>
  <si>
    <t>Americas, Other</t>
  </si>
  <si>
    <t>ZWLZ</t>
  </si>
  <si>
    <t>Total Americas</t>
  </si>
  <si>
    <t>LGIY</t>
  </si>
  <si>
    <t>Asia, China</t>
  </si>
  <si>
    <t>LGIZ</t>
  </si>
  <si>
    <t>Asia, Hong Kong</t>
  </si>
  <si>
    <t>LGJA</t>
  </si>
  <si>
    <t>Asia, India</t>
  </si>
  <si>
    <t>LGJB</t>
  </si>
  <si>
    <t>Asia, Indonesia</t>
  </si>
  <si>
    <t>LGJC</t>
  </si>
  <si>
    <t>Asia, Iran</t>
  </si>
  <si>
    <t>ZWMD</t>
  </si>
  <si>
    <t>Asia, Israel</t>
  </si>
  <si>
    <t>LGJD</t>
  </si>
  <si>
    <t>Asia, Japan</t>
  </si>
  <si>
    <t>LGJE</t>
  </si>
  <si>
    <t>Asia, Malaysia</t>
  </si>
  <si>
    <t>LGJF</t>
  </si>
  <si>
    <t>Asia, Pakistan</t>
  </si>
  <si>
    <t>LGJG</t>
  </si>
  <si>
    <t>Asia, Philippines</t>
  </si>
  <si>
    <t>LGJH</t>
  </si>
  <si>
    <t>Asia, Saudi Arabia</t>
  </si>
  <si>
    <t>LGJI</t>
  </si>
  <si>
    <t>Asia, Singapore</t>
  </si>
  <si>
    <t>LGJJ</t>
  </si>
  <si>
    <t>Asia, South Korea</t>
  </si>
  <si>
    <t>LGJK</t>
  </si>
  <si>
    <t>Asia, Taiwan</t>
  </si>
  <si>
    <t>LGJL</t>
  </si>
  <si>
    <t>Asia, Thailand</t>
  </si>
  <si>
    <t>LGJM</t>
  </si>
  <si>
    <t>Asia, Residual Gulf Arabian Countries</t>
  </si>
  <si>
    <t>ZWMA</t>
  </si>
  <si>
    <t>Asia, Other Near and Middle Eastern Countries</t>
  </si>
  <si>
    <t>ZWMB</t>
  </si>
  <si>
    <t>ZWLN</t>
  </si>
  <si>
    <t>Total Asia</t>
  </si>
  <si>
    <t>LGJO</t>
  </si>
  <si>
    <t>Australasia and Oceania, Australia</t>
  </si>
  <si>
    <t>LGJP</t>
  </si>
  <si>
    <t>Australasia and Oceania, New Zealand</t>
  </si>
  <si>
    <t>LGJQ</t>
  </si>
  <si>
    <t>LGJR</t>
  </si>
  <si>
    <t>Total Australasia and Oceania</t>
  </si>
  <si>
    <t>LGJS</t>
  </si>
  <si>
    <t>Africa, Egypt</t>
  </si>
  <si>
    <t>ZWLY</t>
  </si>
  <si>
    <t>Africa, Morocco incl. Western Sahara</t>
  </si>
  <si>
    <t>ZWMG</t>
  </si>
  <si>
    <t>Africa, South Africa</t>
  </si>
  <si>
    <t>LGJT</t>
  </si>
  <si>
    <t>Africa, Other North Africa</t>
  </si>
  <si>
    <t>ZWLV</t>
  </si>
  <si>
    <t>ZWLO</t>
  </si>
  <si>
    <t>Total Africa</t>
  </si>
  <si>
    <t>LGJV</t>
  </si>
  <si>
    <t>International Organisations</t>
  </si>
  <si>
    <t>LGJW</t>
  </si>
  <si>
    <t>World total</t>
  </si>
  <si>
    <t>KTMW</t>
  </si>
  <si>
    <t>Table 9.3.2: Imports (Debits), (£ million)</t>
  </si>
  <si>
    <t>LGJY</t>
  </si>
  <si>
    <t>A8EO</t>
  </si>
  <si>
    <t>ZWNX</t>
  </si>
  <si>
    <t>ZWOI</t>
  </si>
  <si>
    <t>A8EP</t>
  </si>
  <si>
    <t>LGKS</t>
  </si>
  <si>
    <t>LGKA</t>
  </si>
  <si>
    <t>ZWOD</t>
  </si>
  <si>
    <t>LGKB</t>
  </si>
  <si>
    <t>LGKC</t>
  </si>
  <si>
    <t>LGKD</t>
  </si>
  <si>
    <t>LGKE</t>
  </si>
  <si>
    <t>ZWOJ</t>
  </si>
  <si>
    <t>LGKF</t>
  </si>
  <si>
    <t>LGKG</t>
  </si>
  <si>
    <t>ZWOM</t>
  </si>
  <si>
    <t>ZWOL</t>
  </si>
  <si>
    <t>A8ER</t>
  </si>
  <si>
    <t>A8ES</t>
  </si>
  <si>
    <t>LGKH</t>
  </si>
  <si>
    <t>LGKT</t>
  </si>
  <si>
    <t>LGKI</t>
  </si>
  <si>
    <t>ZWOO</t>
  </si>
  <si>
    <t>ZWOQ</t>
  </si>
  <si>
    <t>ZWOP</t>
  </si>
  <si>
    <t>LGKJ</t>
  </si>
  <si>
    <t>LGKK</t>
  </si>
  <si>
    <t>ZWNR</t>
  </si>
  <si>
    <t>EU Institutions [note 1]</t>
  </si>
  <si>
    <t>LGKL</t>
  </si>
  <si>
    <t>L7PX</t>
  </si>
  <si>
    <t>LGKN</t>
  </si>
  <si>
    <t>LGKO</t>
  </si>
  <si>
    <t>LGKP</t>
  </si>
  <si>
    <t>LGKQ</t>
  </si>
  <si>
    <t>LGKR</t>
  </si>
  <si>
    <t>ZWNV</t>
  </si>
  <si>
    <t>ZWNY</t>
  </si>
  <si>
    <t>LGKU</t>
  </si>
  <si>
    <t>LGKV</t>
  </si>
  <si>
    <t>ZWOR</t>
  </si>
  <si>
    <t>ZWOU</t>
  </si>
  <si>
    <t>KNA3</t>
  </si>
  <si>
    <t>KNA4</t>
  </si>
  <si>
    <t>ZWNS</t>
  </si>
  <si>
    <t>LGKX</t>
  </si>
  <si>
    <t>ZWNW</t>
  </si>
  <si>
    <t>LGKY</t>
  </si>
  <si>
    <t>LGKZ</t>
  </si>
  <si>
    <t>ZWNZ</t>
  </si>
  <si>
    <t>ZWOA</t>
  </si>
  <si>
    <t>LGLA</t>
  </si>
  <si>
    <t>LGLB</t>
  </si>
  <si>
    <t>ZWOS</t>
  </si>
  <si>
    <t>ZWOT</t>
  </si>
  <si>
    <t>ZWOC</t>
  </si>
  <si>
    <t>ZWOF</t>
  </si>
  <si>
    <t>LGLD</t>
  </si>
  <si>
    <t>LGLE</t>
  </si>
  <si>
    <t>LGLF</t>
  </si>
  <si>
    <t>LGLG</t>
  </si>
  <si>
    <t>LGLH</t>
  </si>
  <si>
    <t>ZWOK</t>
  </si>
  <si>
    <t>LGLI</t>
  </si>
  <si>
    <t>LGLJ</t>
  </si>
  <si>
    <t>LGLK</t>
  </si>
  <si>
    <t>LGLL</t>
  </si>
  <si>
    <t>LGLM</t>
  </si>
  <si>
    <t>LGLN</t>
  </si>
  <si>
    <t>LGLO</t>
  </si>
  <si>
    <t>LGLP</t>
  </si>
  <si>
    <t>LGLQ</t>
  </si>
  <si>
    <t>LGLR</t>
  </si>
  <si>
    <t>ZWOG</t>
  </si>
  <si>
    <t>ZWOH</t>
  </si>
  <si>
    <t>ZWNT</t>
  </si>
  <si>
    <t>LGLT</t>
  </si>
  <si>
    <t>LGLU</t>
  </si>
  <si>
    <t>LGLV</t>
  </si>
  <si>
    <t>LGLW</t>
  </si>
  <si>
    <t>LGLX</t>
  </si>
  <si>
    <t>ZWOE</t>
  </si>
  <si>
    <t>ZWON</t>
  </si>
  <si>
    <t>LGLY</t>
  </si>
  <si>
    <t>ZWOB</t>
  </si>
  <si>
    <t>ZWNU</t>
  </si>
  <si>
    <t>LGMA</t>
  </si>
  <si>
    <t>LGMB</t>
  </si>
  <si>
    <t>KTMX</t>
  </si>
  <si>
    <t>Table 9.3.3: Balances (£ million)</t>
  </si>
  <si>
    <t>LGMD</t>
  </si>
  <si>
    <t>A8HC</t>
  </si>
  <si>
    <t>ZWSK</t>
  </si>
  <si>
    <t>ZWSV</t>
  </si>
  <si>
    <t>A8HD</t>
  </si>
  <si>
    <t>LGMX</t>
  </si>
  <si>
    <t>LGMF</t>
  </si>
  <si>
    <t>ZWSQ</t>
  </si>
  <si>
    <t>LGMG</t>
  </si>
  <si>
    <t>LGMH</t>
  </si>
  <si>
    <t>LGMI</t>
  </si>
  <si>
    <t>LGMJ</t>
  </si>
  <si>
    <t>ZWSW</t>
  </si>
  <si>
    <t>LGMK</t>
  </si>
  <si>
    <t>LGML</t>
  </si>
  <si>
    <t>ZWSZ</t>
  </si>
  <si>
    <t>ZWSY</t>
  </si>
  <si>
    <t>A8HF</t>
  </si>
  <si>
    <t>A8HG</t>
  </si>
  <si>
    <t>LGMM</t>
  </si>
  <si>
    <t>LGMY</t>
  </si>
  <si>
    <t>LGMN</t>
  </si>
  <si>
    <t>ZWTB</t>
  </si>
  <si>
    <t>ZWTD</t>
  </si>
  <si>
    <t>ZWTC</t>
  </si>
  <si>
    <t>LGMO</t>
  </si>
  <si>
    <t>LGMP</t>
  </si>
  <si>
    <t>ZWSE</t>
  </si>
  <si>
    <t>LGMQ</t>
  </si>
  <si>
    <t>L83U</t>
  </si>
  <si>
    <t>LGMS</t>
  </si>
  <si>
    <t>LGMT</t>
  </si>
  <si>
    <t>LGMU</t>
  </si>
  <si>
    <t>LGMV</t>
  </si>
  <si>
    <t>LGMW</t>
  </si>
  <si>
    <t>ZWSI</t>
  </si>
  <si>
    <t>ZWSL</t>
  </si>
  <si>
    <t>LGMZ</t>
  </si>
  <si>
    <t>LGNA</t>
  </si>
  <si>
    <t>ZWTE</t>
  </si>
  <si>
    <t>ZWTH</t>
  </si>
  <si>
    <t>KNA5</t>
  </si>
  <si>
    <t>KNA6</t>
  </si>
  <si>
    <t>ZWSF</t>
  </si>
  <si>
    <t>LGNC</t>
  </si>
  <si>
    <t>ZWSJ</t>
  </si>
  <si>
    <t>LGND</t>
  </si>
  <si>
    <t>LGNE</t>
  </si>
  <si>
    <t>ZWSM</t>
  </si>
  <si>
    <t>ZWSN</t>
  </si>
  <si>
    <t>LGNF</t>
  </si>
  <si>
    <t>LGNG</t>
  </si>
  <si>
    <t>ZWTF</t>
  </si>
  <si>
    <t>ZWTG</t>
  </si>
  <si>
    <t>ZWSP</t>
  </si>
  <si>
    <t>ZWSS</t>
  </si>
  <si>
    <t>LGNI</t>
  </si>
  <si>
    <t>LGNJ</t>
  </si>
  <si>
    <t>LGNK</t>
  </si>
  <si>
    <t>LGNL</t>
  </si>
  <si>
    <t>LGNM</t>
  </si>
  <si>
    <t>ZWSX</t>
  </si>
  <si>
    <t>LGNN</t>
  </si>
  <si>
    <t>LGNO</t>
  </si>
  <si>
    <t>LGNP</t>
  </si>
  <si>
    <t>LGNQ</t>
  </si>
  <si>
    <t>LGNR</t>
  </si>
  <si>
    <t>LGNS</t>
  </si>
  <si>
    <t>LGNT</t>
  </si>
  <si>
    <t>LGNU</t>
  </si>
  <si>
    <t>LGNV</t>
  </si>
  <si>
    <t>LGNW</t>
  </si>
  <si>
    <t>ZWST</t>
  </si>
  <si>
    <t>ZWSU</t>
  </si>
  <si>
    <t>ZWSG</t>
  </si>
  <si>
    <t>LGNY</t>
  </si>
  <si>
    <t>LGNZ</t>
  </si>
  <si>
    <t>LGOA</t>
  </si>
  <si>
    <t>LGOB</t>
  </si>
  <si>
    <t>LGOC</t>
  </si>
  <si>
    <t>ZWSR</t>
  </si>
  <si>
    <t>ZWTA</t>
  </si>
  <si>
    <t>LGOD</t>
  </si>
  <si>
    <t>ZWSO</t>
  </si>
  <si>
    <t>ZWSH</t>
  </si>
  <si>
    <t>LGOF</t>
  </si>
  <si>
    <t>LGOG</t>
  </si>
  <si>
    <t>KTMY</t>
  </si>
  <si>
    <t xml:space="preserve">9.4: Trade in goods </t>
  </si>
  <si>
    <t>Table 9.4.1: Exports (Credits), (£ million)</t>
  </si>
  <si>
    <t>QBRY</t>
  </si>
  <si>
    <t>QDOH</t>
  </si>
  <si>
    <t>QAMF</t>
  </si>
  <si>
    <t>QAMM</t>
  </si>
  <si>
    <t>QDNZ</t>
  </si>
  <si>
    <t>QDLF</t>
  </si>
  <si>
    <t>QBSE</t>
  </si>
  <si>
    <t>QAMN</t>
  </si>
  <si>
    <t>QBSH</t>
  </si>
  <si>
    <t>QDJA</t>
  </si>
  <si>
    <t>QDJD</t>
  </si>
  <si>
    <t>QDJG</t>
  </si>
  <si>
    <t>QDLI</t>
  </si>
  <si>
    <t>QDJJ</t>
  </si>
  <si>
    <t>QDJM</t>
  </si>
  <si>
    <t>QAMO</t>
  </si>
  <si>
    <t>QAMP</t>
  </si>
  <si>
    <t>QDOK</t>
  </si>
  <si>
    <t>QDOC</t>
  </si>
  <si>
    <t>QDJP</t>
  </si>
  <si>
    <t>QDLL</t>
  </si>
  <si>
    <t>QDJT</t>
  </si>
  <si>
    <t>QAMQ</t>
  </si>
  <si>
    <t>QAMR</t>
  </si>
  <si>
    <t>QAMS</t>
  </si>
  <si>
    <t>QDJW</t>
  </si>
  <si>
    <t>QDJZ</t>
  </si>
  <si>
    <t>QARP</t>
  </si>
  <si>
    <t>EOAY</t>
  </si>
  <si>
    <t>L87R</t>
  </si>
  <si>
    <t>QDKW</t>
  </si>
  <si>
    <t>EPOW</t>
  </si>
  <si>
    <t>QDKZ</t>
  </si>
  <si>
    <t>QDLC</t>
  </si>
  <si>
    <t>EPOT</t>
  </si>
  <si>
    <t>QAMC</t>
  </si>
  <si>
    <t>QAME</t>
  </si>
  <si>
    <t>QDLO</t>
  </si>
  <si>
    <t>QDLR</t>
  </si>
  <si>
    <t>QAMT</t>
  </si>
  <si>
    <t>QAMW</t>
  </si>
  <si>
    <t>KN2P</t>
  </si>
  <si>
    <t>KN2M</t>
  </si>
  <si>
    <t>BOQE</t>
  </si>
  <si>
    <t>EPLM</t>
  </si>
  <si>
    <t>QAOM</t>
  </si>
  <si>
    <t>QDLU</t>
  </si>
  <si>
    <t>QATH</t>
  </si>
  <si>
    <t>QAMG</t>
  </si>
  <si>
    <t>QAML</t>
  </si>
  <si>
    <t>QDLX</t>
  </si>
  <si>
    <t>J8V9</t>
  </si>
  <si>
    <t>QAMU</t>
  </si>
  <si>
    <t>QAMV</t>
  </si>
  <si>
    <t>BOQQ</t>
  </si>
  <si>
    <t>BOQT</t>
  </si>
  <si>
    <t>EPLO</t>
  </si>
  <si>
    <t>QDMA</t>
  </si>
  <si>
    <t>QDMD</t>
  </si>
  <si>
    <t>QDMG</t>
  </si>
  <si>
    <t>QDMJ</t>
  </si>
  <si>
    <t>QAON</t>
  </si>
  <si>
    <t>QDMM</t>
  </si>
  <si>
    <t>QAMJ</t>
  </si>
  <si>
    <t>QDMP</t>
  </si>
  <si>
    <t>QDMS</t>
  </si>
  <si>
    <t>QDMV</t>
  </si>
  <si>
    <t>QDMY</t>
  </si>
  <si>
    <t>QDNB</t>
  </si>
  <si>
    <t>QDNE</t>
  </si>
  <si>
    <t>QDNH</t>
  </si>
  <si>
    <t>QDNK</t>
  </si>
  <si>
    <t>BOQW</t>
  </si>
  <si>
    <t>QARJ</t>
  </si>
  <si>
    <t>BORB</t>
  </si>
  <si>
    <t>EPLP</t>
  </si>
  <si>
    <t>QDNN</t>
  </si>
  <si>
    <t>QDNQ</t>
  </si>
  <si>
    <t>EGIZ</t>
  </si>
  <si>
    <t>EPLQ</t>
  </si>
  <si>
    <t>QDNT</t>
  </si>
  <si>
    <t>QAOO</t>
  </si>
  <si>
    <t>QDNW</t>
  </si>
  <si>
    <t>BORU</t>
  </si>
  <si>
    <t>BOQH</t>
  </si>
  <si>
    <t>EPLN</t>
  </si>
  <si>
    <t>EPLR</t>
  </si>
  <si>
    <t>LQAD</t>
  </si>
  <si>
    <t>Table 9.4.2: Imports (Debits), (£ million)</t>
  </si>
  <si>
    <t>QBRZ</t>
  </si>
  <si>
    <t>QDOI</t>
  </si>
  <si>
    <t>QAMZ</t>
  </si>
  <si>
    <t>QANC</t>
  </si>
  <si>
    <t>QDOA</t>
  </si>
  <si>
    <t>QDLG</t>
  </si>
  <si>
    <t>QBSF</t>
  </si>
  <si>
    <t>QAND</t>
  </si>
  <si>
    <t>QBTG</t>
  </si>
  <si>
    <t>QDJB</t>
  </si>
  <si>
    <t>QDJE</t>
  </si>
  <si>
    <t>QDJH</t>
  </si>
  <si>
    <t>QDLJ</t>
  </si>
  <si>
    <t>QDJK</t>
  </si>
  <si>
    <t>QDJN</t>
  </si>
  <si>
    <t>QANE</t>
  </si>
  <si>
    <t>QANF</t>
  </si>
  <si>
    <t>QDOL</t>
  </si>
  <si>
    <t>QDOD</t>
  </si>
  <si>
    <t>QDJQ</t>
  </si>
  <si>
    <t>QDLM</t>
  </si>
  <si>
    <t>QDJU</t>
  </si>
  <si>
    <t>QANG</t>
  </si>
  <si>
    <t>QANH</t>
  </si>
  <si>
    <t>QANI</t>
  </si>
  <si>
    <t>QDJX</t>
  </si>
  <si>
    <t>QDKA</t>
  </si>
  <si>
    <t>QARQ</t>
  </si>
  <si>
    <t>EOBS</t>
  </si>
  <si>
    <t>L87T</t>
  </si>
  <si>
    <t>QDKX</t>
  </si>
  <si>
    <t>EPOX</t>
  </si>
  <si>
    <t>QDLA</t>
  </si>
  <si>
    <t>QDLD</t>
  </si>
  <si>
    <t>EPOU</t>
  </si>
  <si>
    <t>QAMX</t>
  </si>
  <si>
    <t>QAMY</t>
  </si>
  <si>
    <t>QDLP</t>
  </si>
  <si>
    <t>QDLS</t>
  </si>
  <si>
    <t>QANJ</t>
  </si>
  <si>
    <t>QANM</t>
  </si>
  <si>
    <t>KN2Q</t>
  </si>
  <si>
    <t>KN2N</t>
  </si>
  <si>
    <t>BOQF</t>
  </si>
  <si>
    <t>EPMM</t>
  </si>
  <si>
    <t>QAOP</t>
  </si>
  <si>
    <t>QDLV</t>
  </si>
  <si>
    <t>QATI</t>
  </si>
  <si>
    <t>QANA</t>
  </si>
  <si>
    <t>QANB</t>
  </si>
  <si>
    <t>QDLY</t>
  </si>
  <si>
    <t>J8VA</t>
  </si>
  <si>
    <t>QANK</t>
  </si>
  <si>
    <t>QANL</t>
  </si>
  <si>
    <t>BOQR</t>
  </si>
  <si>
    <t>BOQU</t>
  </si>
  <si>
    <t>EPMO</t>
  </si>
  <si>
    <t>QDMB</t>
  </si>
  <si>
    <t>QDME</t>
  </si>
  <si>
    <t>QDMH</t>
  </si>
  <si>
    <t>QDMK</t>
  </si>
  <si>
    <t>QAOQ</t>
  </si>
  <si>
    <t>QDMN</t>
  </si>
  <si>
    <t>QAMK</t>
  </si>
  <si>
    <t>QDMQ</t>
  </si>
  <si>
    <t>QDMT</t>
  </si>
  <si>
    <t>QDMW</t>
  </si>
  <si>
    <t>QDMZ</t>
  </si>
  <si>
    <t>QDNC</t>
  </si>
  <si>
    <t>QDNF</t>
  </si>
  <si>
    <t>QDNI</t>
  </si>
  <si>
    <t>QDNL</t>
  </si>
  <si>
    <t>BOQX</t>
  </si>
  <si>
    <t>QARK</t>
  </si>
  <si>
    <t>BORD</t>
  </si>
  <si>
    <t>EPMP</t>
  </si>
  <si>
    <t>QDNO</t>
  </si>
  <si>
    <t>QDNR</t>
  </si>
  <si>
    <t>HFKF</t>
  </si>
  <si>
    <t>EPMQ</t>
  </si>
  <si>
    <t>QDNU</t>
  </si>
  <si>
    <t>QAOR</t>
  </si>
  <si>
    <t>QDNX</t>
  </si>
  <si>
    <t>BORW</t>
  </si>
  <si>
    <t>BOQJ</t>
  </si>
  <si>
    <t>EPMN</t>
  </si>
  <si>
    <t>EPMR</t>
  </si>
  <si>
    <t>LQBL</t>
  </si>
  <si>
    <t>Table 9.4.3: Balances (£ million)</t>
  </si>
  <si>
    <t>QBSA</t>
  </si>
  <si>
    <t>QDOJ</t>
  </si>
  <si>
    <t>QANP</t>
  </si>
  <si>
    <t>QANS</t>
  </si>
  <si>
    <t>QDOB</t>
  </si>
  <si>
    <t>QDLH</t>
  </si>
  <si>
    <t>QBSG</t>
  </si>
  <si>
    <t>QANT</t>
  </si>
  <si>
    <t>QBTL</t>
  </si>
  <si>
    <t>QDJC</t>
  </si>
  <si>
    <t>QDJF</t>
  </si>
  <si>
    <t>QDJI</t>
  </si>
  <si>
    <t>QDLK</t>
  </si>
  <si>
    <t>QDJL</t>
  </si>
  <si>
    <t>QDJO</t>
  </si>
  <si>
    <t>QANU</t>
  </si>
  <si>
    <t>QANV</t>
  </si>
  <si>
    <t>QDOM</t>
  </si>
  <si>
    <t>QDOE</t>
  </si>
  <si>
    <t>QDJR</t>
  </si>
  <si>
    <t>QDLN</t>
  </si>
  <si>
    <t>QDJV</t>
  </si>
  <si>
    <t>QAOD</t>
  </si>
  <si>
    <t>QAOG</t>
  </si>
  <si>
    <t>QAOH</t>
  </si>
  <si>
    <t>QDJY</t>
  </si>
  <si>
    <t>QDKV</t>
  </si>
  <si>
    <t>QARR</t>
  </si>
  <si>
    <t>EOCM</t>
  </si>
  <si>
    <t>L87P</t>
  </si>
  <si>
    <t>QDKY</t>
  </si>
  <si>
    <t>EPOY</t>
  </si>
  <si>
    <t>QDLB</t>
  </si>
  <si>
    <t>QDLE</t>
  </si>
  <si>
    <t>EPOV</t>
  </si>
  <si>
    <t>QANN</t>
  </si>
  <si>
    <t>QANO</t>
  </si>
  <si>
    <t>QDLQ</t>
  </si>
  <si>
    <t>QDLT</t>
  </si>
  <si>
    <t>QAOI</t>
  </si>
  <si>
    <t>QAOL</t>
  </si>
  <si>
    <t>KN2O</t>
  </si>
  <si>
    <t>KN2L</t>
  </si>
  <si>
    <t>BOQG</t>
  </si>
  <si>
    <t>EPNM</t>
  </si>
  <si>
    <t>QAOS</t>
  </si>
  <si>
    <t>QDLW</t>
  </si>
  <si>
    <t>QBRV</t>
  </si>
  <si>
    <t>QANQ</t>
  </si>
  <si>
    <t>QANR</t>
  </si>
  <si>
    <t>QDLZ</t>
  </si>
  <si>
    <t>J8VB</t>
  </si>
  <si>
    <t>QAOJ</t>
  </si>
  <si>
    <t>QAOK</t>
  </si>
  <si>
    <t>BOQS</t>
  </si>
  <si>
    <t>BOQV</t>
  </si>
  <si>
    <t>EPNO</t>
  </si>
  <si>
    <t>QDMC</t>
  </si>
  <si>
    <t>QDMF</t>
  </si>
  <si>
    <t>QDMI</t>
  </si>
  <si>
    <t>QDML</t>
  </si>
  <si>
    <t>QAOT</t>
  </si>
  <si>
    <t>QDMO</t>
  </si>
  <si>
    <t>QBRR</t>
  </si>
  <si>
    <t>QDMR</t>
  </si>
  <si>
    <t>QDMU</t>
  </si>
  <si>
    <t>QDMX</t>
  </si>
  <si>
    <t>QDNA</t>
  </si>
  <si>
    <t>QDND</t>
  </si>
  <si>
    <t>QDNG</t>
  </si>
  <si>
    <t>QDNJ</t>
  </si>
  <si>
    <t>QDNM</t>
  </si>
  <si>
    <t>BORA</t>
  </si>
  <si>
    <t>QARL</t>
  </si>
  <si>
    <t>BORE</t>
  </si>
  <si>
    <t>EPNP</t>
  </si>
  <si>
    <t>QDNP</t>
  </si>
  <si>
    <t>QDNS</t>
  </si>
  <si>
    <t>HFKK</t>
  </si>
  <si>
    <t>EPNQ</t>
  </si>
  <si>
    <t>QDNV</t>
  </si>
  <si>
    <t>QAOU</t>
  </si>
  <si>
    <t>QDNY</t>
  </si>
  <si>
    <t>BORX</t>
  </si>
  <si>
    <t>BOQK</t>
  </si>
  <si>
    <t>EPNN</t>
  </si>
  <si>
    <t>EPNR</t>
  </si>
  <si>
    <t>LQCT</t>
  </si>
  <si>
    <t>9.5: Trade in services</t>
  </si>
  <si>
    <t>Table 9.5.1: Exports (Credits), (£ million)</t>
  </si>
  <si>
    <t>FYVC</t>
  </si>
  <si>
    <t>A7RX</t>
  </si>
  <si>
    <t>ZWKO</t>
  </si>
  <si>
    <t>ZWKZ</t>
  </si>
  <si>
    <t>A7RY</t>
  </si>
  <si>
    <t>FYVW</t>
  </si>
  <si>
    <t>FYVE</t>
  </si>
  <si>
    <t>ZWKU</t>
  </si>
  <si>
    <t>FYVF</t>
  </si>
  <si>
    <t>FYVG</t>
  </si>
  <si>
    <t>FYVH</t>
  </si>
  <si>
    <t>FYVI</t>
  </si>
  <si>
    <t>GYWV</t>
  </si>
  <si>
    <t>FYVJ</t>
  </si>
  <si>
    <t>FYVK</t>
  </si>
  <si>
    <t>ZWLC</t>
  </si>
  <si>
    <t>ZWLB</t>
  </si>
  <si>
    <t>A7S2</t>
  </si>
  <si>
    <t>A7S3</t>
  </si>
  <si>
    <t>FYVL</t>
  </si>
  <si>
    <t>FYVX</t>
  </si>
  <si>
    <t>FYVM</t>
  </si>
  <si>
    <t>ZWLE</t>
  </si>
  <si>
    <t>ZWLG</t>
  </si>
  <si>
    <t>ZWLF</t>
  </si>
  <si>
    <t>FYVN</t>
  </si>
  <si>
    <t>FYVO</t>
  </si>
  <si>
    <t>KNWZ</t>
  </si>
  <si>
    <t>FYVP</t>
  </si>
  <si>
    <t>L7DB</t>
  </si>
  <si>
    <t>FYVR</t>
  </si>
  <si>
    <t>FYVS</t>
  </si>
  <si>
    <t>FYVT</t>
  </si>
  <si>
    <t>FYVU</t>
  </si>
  <si>
    <t>FYVV</t>
  </si>
  <si>
    <t>ZWKM</t>
  </si>
  <si>
    <t>ZWKP</t>
  </si>
  <si>
    <t>FYVY</t>
  </si>
  <si>
    <t>FYVZ</t>
  </si>
  <si>
    <t>ZWLH</t>
  </si>
  <si>
    <t>ZWLK</t>
  </si>
  <si>
    <t>JOA2</t>
  </si>
  <si>
    <t>JO9Y</t>
  </si>
  <si>
    <t>ZWKJ</t>
  </si>
  <si>
    <t>FYWB</t>
  </si>
  <si>
    <t>ZWKN</t>
  </si>
  <si>
    <t>FYWC</t>
  </si>
  <si>
    <t>FYWD</t>
  </si>
  <si>
    <t>ZWKQ</t>
  </si>
  <si>
    <t>ZWKR</t>
  </si>
  <si>
    <t>FYWE</t>
  </si>
  <si>
    <t>FYWF</t>
  </si>
  <si>
    <t>ZWLI</t>
  </si>
  <si>
    <t>ZWLJ</t>
  </si>
  <si>
    <t>ZWKT</t>
  </si>
  <si>
    <t>ZWKW</t>
  </si>
  <si>
    <t>FYWH</t>
  </si>
  <si>
    <t>FYWI</t>
  </si>
  <si>
    <t>FYWJ</t>
  </si>
  <si>
    <t>FYWK</t>
  </si>
  <si>
    <t>FYWL</t>
  </si>
  <si>
    <t>ZWLA</t>
  </si>
  <si>
    <t>FYWM</t>
  </si>
  <si>
    <t>FYWN</t>
  </si>
  <si>
    <t>FYWO</t>
  </si>
  <si>
    <t>FYWP</t>
  </si>
  <si>
    <t>FYWQ</t>
  </si>
  <si>
    <t>FYWR</t>
  </si>
  <si>
    <t>FYWS</t>
  </si>
  <si>
    <t>FYWT</t>
  </si>
  <si>
    <t>FYWU</t>
  </si>
  <si>
    <t>FYWV</t>
  </si>
  <si>
    <t>ZWKX</t>
  </si>
  <si>
    <t>ZWKY</t>
  </si>
  <si>
    <t>ZWKK</t>
  </si>
  <si>
    <t>FYWX</t>
  </si>
  <si>
    <t>FYWY</t>
  </si>
  <si>
    <t>FYWZ</t>
  </si>
  <si>
    <t>FYXA</t>
  </si>
  <si>
    <t>FYXB</t>
  </si>
  <si>
    <t>ZWKV</t>
  </si>
  <si>
    <t>ZWLD</t>
  </si>
  <si>
    <t>FYXC</t>
  </si>
  <si>
    <t>ZWKS</t>
  </si>
  <si>
    <t>ZWKL</t>
  </si>
  <si>
    <t>FYXE</t>
  </si>
  <si>
    <t>FYXF</t>
  </si>
  <si>
    <t>KTMQ</t>
  </si>
  <si>
    <t>Table 9.5.2: Imports (Debits), (£ million)</t>
  </si>
  <si>
    <t>GGOR</t>
  </si>
  <si>
    <t>A8ET</t>
  </si>
  <si>
    <t>ZWMU</t>
  </si>
  <si>
    <t>ZWNF</t>
  </si>
  <si>
    <t>A8EU</t>
  </si>
  <si>
    <t>GGPL</t>
  </si>
  <si>
    <t>GGOT</t>
  </si>
  <si>
    <t>ZWNA</t>
  </si>
  <si>
    <t>GGOU</t>
  </si>
  <si>
    <t>GGOV</t>
  </si>
  <si>
    <t>GGOW</t>
  </si>
  <si>
    <t>GGOX</t>
  </si>
  <si>
    <t>GYXH</t>
  </si>
  <si>
    <t>GGOY</t>
  </si>
  <si>
    <t>GGOZ</t>
  </si>
  <si>
    <t>ZWNI</t>
  </si>
  <si>
    <t>ZWNH</t>
  </si>
  <si>
    <t>A8EW</t>
  </si>
  <si>
    <t>A8EX</t>
  </si>
  <si>
    <t>GGPA</t>
  </si>
  <si>
    <t>GGPM</t>
  </si>
  <si>
    <t>GGPB</t>
  </si>
  <si>
    <t>ZWNK</t>
  </si>
  <si>
    <t>ZWNM</t>
  </si>
  <si>
    <t>ZWNL</t>
  </si>
  <si>
    <t>GGPC</t>
  </si>
  <si>
    <t>GGPD</t>
  </si>
  <si>
    <t>KOFJ</t>
  </si>
  <si>
    <t>GGPE</t>
  </si>
  <si>
    <t>L7Q3</t>
  </si>
  <si>
    <t>GGPG</t>
  </si>
  <si>
    <t>GGPH</t>
  </si>
  <si>
    <t>GGPI</t>
  </si>
  <si>
    <t>GGPJ</t>
  </si>
  <si>
    <t>GGPK</t>
  </si>
  <si>
    <t>ZWMS</t>
  </si>
  <si>
    <t>ZWMV</t>
  </si>
  <si>
    <t>GGPN</t>
  </si>
  <si>
    <t>GGPO</t>
  </si>
  <si>
    <t>ZWNN</t>
  </si>
  <si>
    <t>ZWNQ</t>
  </si>
  <si>
    <t>JOB2</t>
  </si>
  <si>
    <t>JOA8</t>
  </si>
  <si>
    <t>ZWMP</t>
  </si>
  <si>
    <t>GGPQ</t>
  </si>
  <si>
    <t>ZWMT</t>
  </si>
  <si>
    <t>GGPR</t>
  </si>
  <si>
    <t>GGPS</t>
  </si>
  <si>
    <t>ZWMW</t>
  </si>
  <si>
    <t>ZWMX</t>
  </si>
  <si>
    <t>GGPT</t>
  </si>
  <si>
    <t>GGPU</t>
  </si>
  <si>
    <t>ZWNO</t>
  </si>
  <si>
    <t>ZWNP</t>
  </si>
  <si>
    <t>ZWMZ</t>
  </si>
  <si>
    <t>ZWNC</t>
  </si>
  <si>
    <t>GGPW</t>
  </si>
  <si>
    <t>GGPX</t>
  </si>
  <si>
    <t>GGPY</t>
  </si>
  <si>
    <t>GGPZ</t>
  </si>
  <si>
    <t>GGQA</t>
  </si>
  <si>
    <t>ZWNG</t>
  </si>
  <si>
    <t>GGQB</t>
  </si>
  <si>
    <t>GGQC</t>
  </si>
  <si>
    <t>GGQD</t>
  </si>
  <si>
    <t>GGQE</t>
  </si>
  <si>
    <t>GGQF</t>
  </si>
  <si>
    <t>GGQG</t>
  </si>
  <si>
    <t>GGQH</t>
  </si>
  <si>
    <t>GGQI</t>
  </si>
  <si>
    <t>GGQJ</t>
  </si>
  <si>
    <t>GGQK</t>
  </si>
  <si>
    <t>ZWND</t>
  </si>
  <si>
    <t>ZWNE</t>
  </si>
  <si>
    <t>ZWMQ</t>
  </si>
  <si>
    <t>GGQM</t>
  </si>
  <si>
    <t>GGQN</t>
  </si>
  <si>
    <t>GGQO</t>
  </si>
  <si>
    <t>GGQP</t>
  </si>
  <si>
    <t>GGQQ</t>
  </si>
  <si>
    <t>ZWNB</t>
  </si>
  <si>
    <t>ZWNJ</t>
  </si>
  <si>
    <t>GGQR</t>
  </si>
  <si>
    <t>ZWMY</t>
  </si>
  <si>
    <t>ZWMR</t>
  </si>
  <si>
    <t>GGQT</t>
  </si>
  <si>
    <t>GGQU</t>
  </si>
  <si>
    <t>KTMR</t>
  </si>
  <si>
    <t>Table 9.5.3: Balances</t>
  </si>
  <si>
    <t>GGQW</t>
  </si>
  <si>
    <t>A8HH</t>
  </si>
  <si>
    <t>ZWTO</t>
  </si>
  <si>
    <t>ZWTZ</t>
  </si>
  <si>
    <t>A8HI</t>
  </si>
  <si>
    <t>GGRQ</t>
  </si>
  <si>
    <t>GGQY</t>
  </si>
  <si>
    <t>ZWTU</t>
  </si>
  <si>
    <t>GGQZ</t>
  </si>
  <si>
    <t>GGRA</t>
  </si>
  <si>
    <t>GGRB</t>
  </si>
  <si>
    <t>GGRC</t>
  </si>
  <si>
    <t>GYXT</t>
  </si>
  <si>
    <t>GGRD</t>
  </si>
  <si>
    <t>GGRE</t>
  </si>
  <si>
    <t>ZWUC</t>
  </si>
  <si>
    <t>ZWUB</t>
  </si>
  <si>
    <t>A8HK</t>
  </si>
  <si>
    <t>A8HL</t>
  </si>
  <si>
    <t>GGRF</t>
  </si>
  <si>
    <t>GGRR</t>
  </si>
  <si>
    <t>GGRG</t>
  </si>
  <si>
    <t>ZWUE</t>
  </si>
  <si>
    <t>ZWUG</t>
  </si>
  <si>
    <t>ZWUF</t>
  </si>
  <si>
    <t>GGRH</t>
  </si>
  <si>
    <t>GGRI</t>
  </si>
  <si>
    <t>ZWTI</t>
  </si>
  <si>
    <t>GGRJ</t>
  </si>
  <si>
    <t>L83Y</t>
  </si>
  <si>
    <t>GGRL</t>
  </si>
  <si>
    <t>GGRM</t>
  </si>
  <si>
    <t>GGRN</t>
  </si>
  <si>
    <t>GGRO</t>
  </si>
  <si>
    <t>GGRP</t>
  </si>
  <si>
    <t>ZWTM</t>
  </si>
  <si>
    <t>ZWTP</t>
  </si>
  <si>
    <t>GGRS</t>
  </si>
  <si>
    <t>GGRT</t>
  </si>
  <si>
    <t>ZWUH</t>
  </si>
  <si>
    <t>ZWUK</t>
  </si>
  <si>
    <t>JOB9</t>
  </si>
  <si>
    <t>JOB8</t>
  </si>
  <si>
    <t>ZWTJ</t>
  </si>
  <si>
    <t>GGRV</t>
  </si>
  <si>
    <t>ZWTN</t>
  </si>
  <si>
    <t>GGRW</t>
  </si>
  <si>
    <t>GGRX</t>
  </si>
  <si>
    <t>ZWTQ</t>
  </si>
  <si>
    <t>ZWTR</t>
  </si>
  <si>
    <t>GGRY</t>
  </si>
  <si>
    <t>GGRZ</t>
  </si>
  <si>
    <t>ZWUI</t>
  </si>
  <si>
    <t>ZWUJ</t>
  </si>
  <si>
    <t>ZWTT</t>
  </si>
  <si>
    <t>ZWTW</t>
  </si>
  <si>
    <t>GGSB</t>
  </si>
  <si>
    <t>GGSC</t>
  </si>
  <si>
    <t>GGSD</t>
  </si>
  <si>
    <t>GGSE</t>
  </si>
  <si>
    <t>GGSF</t>
  </si>
  <si>
    <t>ZWUA</t>
  </si>
  <si>
    <t>GGSG</t>
  </si>
  <si>
    <t>GGSH</t>
  </si>
  <si>
    <t>GGSI</t>
  </si>
  <si>
    <t>GGSJ</t>
  </si>
  <si>
    <t>GGSK</t>
  </si>
  <si>
    <t>GGSL</t>
  </si>
  <si>
    <t>GGSM</t>
  </si>
  <si>
    <t>GGSN</t>
  </si>
  <si>
    <t>GGSO</t>
  </si>
  <si>
    <t>GGSP</t>
  </si>
  <si>
    <t>ZWTX</t>
  </si>
  <si>
    <t>ZWTY</t>
  </si>
  <si>
    <t>ZWTK</t>
  </si>
  <si>
    <t>GGSR</t>
  </si>
  <si>
    <t>GGSS</t>
  </si>
  <si>
    <t>GGST</t>
  </si>
  <si>
    <t>GGSU</t>
  </si>
  <si>
    <t>GGSV</t>
  </si>
  <si>
    <t>ZWTV</t>
  </si>
  <si>
    <t>ZWUD</t>
  </si>
  <si>
    <t>GGSW</t>
  </si>
  <si>
    <t>ZWTS</t>
  </si>
  <si>
    <t>ZWTL</t>
  </si>
  <si>
    <t>GGSY</t>
  </si>
  <si>
    <t>GGSZ</t>
  </si>
  <si>
    <t>KTMS</t>
  </si>
  <si>
    <t>9.11: Trade in goods countries by commodity 2023</t>
  </si>
  <si>
    <t>This worksheet contains two tables presented next to each other vertically with one blank row between. Any notes mentioned in this worksheet can be found in the Notes tab</t>
  </si>
  <si>
    <t>Table 1: Exports of goods by country</t>
  </si>
  <si>
    <t>Country Code</t>
  </si>
  <si>
    <t>SITC 0: Food &amp; live animals</t>
  </si>
  <si>
    <t>SITC 1: Beverages &amp; tobacco</t>
  </si>
  <si>
    <t>SITC 2: Crude materials</t>
  </si>
  <si>
    <t>SITC 3: Fuels</t>
  </si>
  <si>
    <t>SITC 4: Animal &amp; vegetable oils &amp; fats</t>
  </si>
  <si>
    <t>SITC 5: Chemicals</t>
  </si>
  <si>
    <t>SITC 6: Material manufactures</t>
  </si>
  <si>
    <t>SITC 7: Machinery &amp; transport equipment</t>
  </si>
  <si>
    <t>SITC 8: Miscellaneous manufactures</t>
  </si>
  <si>
    <t>SITC 9: Unspecified goods</t>
  </si>
  <si>
    <t>B5</t>
  </si>
  <si>
    <t>Total EU27</t>
  </si>
  <si>
    <t>Bosnia and Herzegovina</t>
  </si>
  <si>
    <t>Heard and McDonald Islands</t>
  </si>
  <si>
    <t>St Kitts and Nevis</t>
  </si>
  <si>
    <t>Turks and Caicos Islands</t>
  </si>
  <si>
    <t>United States incl. Puerto Rico</t>
  </si>
  <si>
    <t>Wallis and Futuna</t>
  </si>
  <si>
    <t>D5</t>
  </si>
  <si>
    <t>Total Extra EU27 (Rest of World)</t>
  </si>
  <si>
    <t>World Total</t>
  </si>
  <si>
    <t>Table 2: Imports of goods by country</t>
  </si>
  <si>
    <t>9.13: Trade in services by type of service 2023</t>
  </si>
  <si>
    <t>This worksheet contains two tables presented next to each other vertically with one blank row between. Any notes mentioned in this worksheet can be found in the Notes tab.</t>
  </si>
  <si>
    <t>The Standard International Trade Classification (SITC) is an identifier code for the classification for goods used in statistics on imports and exports.</t>
  </si>
  <si>
    <t>Table  9.13.1: Exports by service type and partner country 2023 (£ million)</t>
  </si>
  <si>
    <t>Country Name</t>
  </si>
  <si>
    <t>0: Total Services</t>
  </si>
  <si>
    <t>1: Manufacturing</t>
  </si>
  <si>
    <t>2: Maintenance and Repair</t>
  </si>
  <si>
    <t>3: Transportation</t>
  </si>
  <si>
    <t>4: Travel</t>
  </si>
  <si>
    <t>5: Construction</t>
  </si>
  <si>
    <t>6: Insurance and Pension</t>
  </si>
  <si>
    <t>7: Financial</t>
  </si>
  <si>
    <t>8: Intellectual property</t>
  </si>
  <si>
    <t>9: Telecommunications, computer and information services</t>
  </si>
  <si>
    <t>10: Other Business Services</t>
  </si>
  <si>
    <t>11: Personal, Cultural and Recreational</t>
  </si>
  <si>
    <t>12: Government</t>
  </si>
  <si>
    <t>Slovak Republic</t>
  </si>
  <si>
    <t>4F</t>
  </si>
  <si>
    <t>4A</t>
  </si>
  <si>
    <t>CS</t>
  </si>
  <si>
    <t>Serbia and Montenegro</t>
  </si>
  <si>
    <t>PB1</t>
  </si>
  <si>
    <t>Other Europe</t>
  </si>
  <si>
    <t>PB2</t>
  </si>
  <si>
    <t>Other Central American Countries</t>
  </si>
  <si>
    <t>PB3</t>
  </si>
  <si>
    <t>Other American Countries</t>
  </si>
  <si>
    <t>PB4</t>
  </si>
  <si>
    <t>Residual Gulf Arabian Countries</t>
  </si>
  <si>
    <t>PB5</t>
  </si>
  <si>
    <t>Other Near &amp; Middle Eastern Countries</t>
  </si>
  <si>
    <t>PB6</t>
  </si>
  <si>
    <t>PB7</t>
  </si>
  <si>
    <t xml:space="preserve">Other Australasia &amp; Oceania </t>
  </si>
  <si>
    <t>PB8</t>
  </si>
  <si>
    <t>Other North Africa</t>
  </si>
  <si>
    <t>PB9</t>
  </si>
  <si>
    <t xml:space="preserve">Other Africa </t>
  </si>
  <si>
    <t>9A</t>
  </si>
  <si>
    <t>Rest of World</t>
  </si>
  <si>
    <t>Table 9.13.2: Imports by service type and partner country 2023 (£ million)</t>
  </si>
  <si>
    <t>Location</t>
  </si>
  <si>
    <t>Indicator</t>
  </si>
  <si>
    <t>Scenario</t>
  </si>
  <si>
    <t>Units</t>
  </si>
  <si>
    <t>Scale</t>
  </si>
  <si>
    <t>Measurement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</si>
  <si>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</si>
  <si>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</si>
  <si>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</si>
  <si>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</si>
  <si>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</si>
  <si>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</si>
  <si>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</si>
  <si>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</si>
  <si>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</si>
  <si>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</si>
  <si>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</si>
  <si>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</si>
  <si>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</si>
  <si>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</si>
  <si>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</si>
  <si>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</si>
  <si>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</si>
  <si>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</si>
  <si>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</si>
  <si>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</si>
  <si>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</si>
  <si>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</si>
  <si>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</si>
  <si>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</si>
  <si>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</si>
  <si>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</si>
  <si>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</si>
  <si>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</si>
  <si>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</si>
  <si>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</si>
  <si>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</si>
  <si>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</si>
  <si>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</si>
  <si>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</si>
  <si>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</si>
  <si>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</si>
  <si>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</si>
  <si>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</si>
  <si>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</si>
  <si>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</si>
  <si>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</si>
  <si>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</si>
  <si>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</si>
  <si>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</si>
  <si>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</si>
  <si>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</si>
  <si>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</si>
  <si>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</si>
  <si>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</si>
  <si>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</si>
  <si>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</si>
  <si>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</si>
  <si>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</si>
  <si>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</si>
  <si>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</si>
  <si>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</si>
  <si>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</si>
  <si>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</si>
  <si>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</si>
  <si>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</si>
  <si>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</si>
  <si>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</si>
  <si>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</si>
  <si>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</si>
  <si>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</si>
  <si>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</si>
  <si>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</si>
  <si>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</si>
  <si>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</si>
  <si>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</si>
  <si>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</si>
  <si>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</si>
  <si>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</si>
  <si>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</si>
  <si>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</si>
  <si>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</si>
  <si>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</si>
  <si>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</si>
  <si>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</si>
  <si>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</si>
  <si>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</si>
  <si>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</si>
  <si>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</si>
  <si>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</si>
  <si>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</si>
  <si>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</si>
  <si>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</si>
  <si>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</si>
  <si>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</si>
  <si>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</si>
  <si>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</si>
  <si>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</si>
  <si>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</si>
  <si>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</si>
  <si>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</si>
  <si>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</si>
  <si>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</si>
  <si>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</si>
  <si>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</si>
  <si>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</si>
  <si>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</si>
  <si>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</si>
  <si>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</si>
  <si>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</si>
  <si>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</si>
  <si>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</si>
  <si>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</si>
  <si>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</si>
  <si>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</si>
  <si>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</si>
  <si>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</si>
  <si>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</si>
  <si>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</si>
  <si>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</si>
  <si>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</si>
  <si>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</si>
  <si>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</si>
  <si>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</si>
  <si>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</si>
  <si>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</si>
  <si>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</si>
  <si>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</si>
  <si>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</si>
  <si>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</si>
  <si>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</si>
  <si>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</si>
  <si>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</si>
  <si>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</si>
  <si>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</si>
  <si>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</si>
  <si>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</si>
  <si>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</si>
  <si>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</si>
  <si>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</si>
  <si>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</si>
  <si>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</si>
  <si>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</si>
  <si>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</si>
  <si>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</si>
  <si>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</si>
  <si>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</si>
  <si>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</si>
  <si>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</si>
  <si>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</si>
  <si>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</si>
  <si>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</si>
  <si>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</si>
  <si>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</si>
  <si>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</si>
  <si>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</si>
  <si>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</si>
  <si>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</si>
  <si>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</si>
  <si>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</si>
  <si>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</si>
  <si>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</si>
  <si>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</si>
  <si>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</si>
  <si>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</si>
  <si>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</si>
  <si>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</si>
  <si>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</si>
  <si>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</si>
  <si>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</si>
  <si>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</si>
  <si>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</si>
  <si>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</si>
  <si>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</si>
  <si>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</si>
  <si>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</si>
  <si>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</si>
  <si>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</si>
  <si>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</si>
  <si>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</si>
  <si>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</si>
  <si>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</si>
  <si>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</si>
  <si>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</si>
  <si>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</si>
  <si>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</si>
  <si>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</si>
  <si>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</si>
  <si>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</si>
  <si>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</si>
  <si>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</si>
  <si>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</si>
  <si>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</si>
  <si>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</si>
  <si>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</si>
  <si>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</si>
  <si>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</si>
  <si>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</si>
  <si>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</si>
  <si>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</si>
  <si>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</si>
  <si>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</si>
  <si>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</si>
  <si>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</si>
  <si>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</si>
  <si>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</si>
  <si>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</si>
  <si>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</si>
  <si>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</si>
  <si>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</si>
  <si>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</si>
  <si>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</si>
  <si>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</si>
  <si>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</si>
  <si>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</si>
  <si>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</si>
  <si>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</si>
  <si>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</si>
  <si>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</si>
  <si>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</si>
  <si>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</si>
  <si>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</si>
  <si>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</si>
  <si>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</si>
  <si>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</si>
  <si>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</si>
  <si>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</si>
  <si>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</si>
  <si>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</si>
  <si>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</si>
  <si>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</si>
  <si>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</si>
  <si>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</si>
  <si>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</si>
  <si>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</si>
  <si>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</si>
  <si>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</si>
  <si>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</si>
  <si>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</si>
  <si>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</si>
  <si>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</si>
  <si>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</si>
  <si>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</si>
  <si>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</si>
  <si>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</si>
  <si>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</si>
  <si>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</si>
  <si>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</si>
  <si>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</si>
  <si>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</si>
  <si>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</si>
  <si>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</si>
  <si>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</si>
  <si>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</si>
  <si>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</si>
  <si>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</si>
  <si>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</si>
  <si>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</si>
  <si>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</si>
  <si>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</si>
  <si>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</si>
  <si>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</si>
  <si>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</si>
  <si>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</si>
  <si>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</si>
  <si>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</si>
  <si>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</si>
  <si>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</si>
  <si>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</si>
  <si>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</si>
  <si>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</si>
  <si>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</si>
  <si>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</si>
  <si>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</si>
  <si>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</si>
  <si>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</si>
  <si>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</si>
  <si>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</si>
  <si>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</si>
  <si>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</si>
  <si>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</si>
  <si>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</si>
  <si>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</si>
  <si>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</si>
  <si>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</si>
  <si>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</si>
  <si>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</si>
  <si>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</si>
  <si>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</si>
  <si>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</si>
  <si>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</si>
  <si>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</si>
  <si>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</si>
  <si>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</si>
  <si>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</si>
  <si>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</si>
  <si>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</si>
  <si>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</si>
  <si>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</si>
  <si>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</si>
  <si>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</si>
  <si>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</si>
  <si>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</si>
  <si>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</si>
  <si>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</si>
  <si>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</si>
  <si>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</si>
  <si>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</si>
  <si>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</si>
  <si>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</si>
  <si>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</si>
  <si>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</si>
  <si>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</si>
  <si>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</si>
  <si>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</si>
  <si>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</si>
  <si>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</si>
  <si>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</si>
  <si>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2051 Q1</t>
  </si>
  <si>
    <t>2051 Q2</t>
  </si>
  <si>
    <t>2051 Q3</t>
  </si>
  <si>
    <t>2051 Q4</t>
  </si>
  <si>
    <t>2052 Q1</t>
  </si>
  <si>
    <t>2052 Q2</t>
  </si>
  <si>
    <t>2052 Q3</t>
  </si>
  <si>
    <t>2052 Q4</t>
  </si>
  <si>
    <t>2053 Q1</t>
  </si>
  <si>
    <t>2053 Q2</t>
  </si>
  <si>
    <t>2053 Q3</t>
  </si>
  <si>
    <t>2053 Q4</t>
  </si>
  <si>
    <t>2054 Q1</t>
  </si>
  <si>
    <t>2054 Q2</t>
  </si>
  <si>
    <t>2054 Q3</t>
  </si>
  <si>
    <t>2054 Q4</t>
  </si>
  <si>
    <t>2055 Q1</t>
  </si>
  <si>
    <t>2055 Q2</t>
  </si>
  <si>
    <t>2055 Q3</t>
  </si>
  <si>
    <t>2055 Q4</t>
  </si>
  <si>
    <t>2056 Q1</t>
  </si>
  <si>
    <t>2056 Q2</t>
  </si>
  <si>
    <t>2056 Q3</t>
  </si>
  <si>
    <t>2056 Q4</t>
  </si>
  <si>
    <t>2057 Q1</t>
  </si>
  <si>
    <t>2057 Q2</t>
  </si>
  <si>
    <t>2057 Q3</t>
  </si>
  <si>
    <t>2057 Q4</t>
  </si>
  <si>
    <t>2058 Q1</t>
  </si>
  <si>
    <t>2058 Q2</t>
  </si>
  <si>
    <t>2058 Q3</t>
  </si>
  <si>
    <t>2058 Q4</t>
  </si>
  <si>
    <t>2059 Q1</t>
  </si>
  <si>
    <t>2059 Q2</t>
  </si>
  <si>
    <t>2059 Q3</t>
  </si>
  <si>
    <t>2059 Q4</t>
  </si>
  <si>
    <t>2060 Q1</t>
  </si>
  <si>
    <t>2060 Q2</t>
  </si>
  <si>
    <t>2060 Q3</t>
  </si>
  <si>
    <t>2060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</si>
  <si>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</si>
  <si>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</si>
  <si>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</si>
  <si>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</si>
  <si>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</si>
  <si>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</si>
  <si>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</si>
  <si>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</si>
  <si>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</si>
  <si>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</si>
  <si>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</si>
  <si>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</si>
  <si>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GDP, real, LCU</t>
  </si>
  <si>
    <t>Nov24_1</t>
  </si>
  <si>
    <t>Pound</t>
  </si>
  <si>
    <t>Millions</t>
  </si>
  <si>
    <t>Level</t>
  </si>
  <si>
    <t>Office for National Statistics\Haver Analytics</t>
  </si>
  <si>
    <t>chained 2022</t>
  </si>
  <si>
    <t>ABMIQ@UK</t>
  </si>
  <si>
    <t>U.K.: Real Gross Domestic Product (SA, Mil.Chn.2022.GBP)</t>
  </si>
  <si>
    <t>Nov24_1.db</t>
  </si>
  <si>
    <t>United States</t>
  </si>
  <si>
    <t>US$</t>
  </si>
  <si>
    <t>Billions</t>
  </si>
  <si>
    <t>Bureau of Economic Analysis\Haver Analytics</t>
  </si>
  <si>
    <t>chained 2017</t>
  </si>
  <si>
    <t>GDPH@USNA / 4</t>
  </si>
  <si>
    <t>Real Gross Domestic Product (SAAR, Bil.Chn.2017$) / 4</t>
  </si>
  <si>
    <t>GDP, real, world, US$</t>
  </si>
  <si>
    <t>Oxford Economics calculation</t>
  </si>
  <si>
    <t>(Sum of GDP, real in US$ for US,JAPAN, GERMANY,FRANCE,ITALY,UK,CANADA, AUSTRALIA,AUSTRIA,DEN,FINLAND,NORWAY,IRELAND,PORT,BEL, MEXICO,NETH,SPAIN,SWEDEN,SWITZ, RESTOECD,OPEC,EASTEUR,AFRICA, LATAMER,INDON,HK,RESTWORLD, CHINA,TAIWAN,KOREA,GREECE,TURKEY)/1000</t>
  </si>
  <si>
    <t>WLD</t>
  </si>
  <si>
    <t>Exports, goods &amp; services, real, LCU</t>
  </si>
  <si>
    <t>IKBKQ@UK</t>
  </si>
  <si>
    <t>U.K.: Exports of Goods &amp; Services (SA, Mil.Chn.2022.Pounds)</t>
  </si>
  <si>
    <t>XH@USNA / 4</t>
  </si>
  <si>
    <t>Real Exports of Goods &amp; Services (SAAR, Bil.Chn.2017$)</t>
  </si>
  <si>
    <t>Imports, goods &amp; services, real, LCU</t>
  </si>
  <si>
    <t>IKBLQ@UK</t>
  </si>
  <si>
    <t>U.K.: Imports of Goods &amp; Services (SA, Mil.Chn.2022.Pounds)</t>
  </si>
  <si>
    <t>MH@USNA /4</t>
  </si>
  <si>
    <t>Real Imports of Goods &amp; Services (SAAR, Bil.Chn.2017$) / 4</t>
  </si>
  <si>
    <t>Consumer price index</t>
  </si>
  <si>
    <t>Index</t>
  </si>
  <si>
    <t>D7BT@UK</t>
  </si>
  <si>
    <t xml:space="preserve">UK: Consumer Price Index: All Items (NSA, 2015=100) </t>
  </si>
  <si>
    <t>CPI</t>
  </si>
  <si>
    <t>Bureau of Labor Statistics\Haver Analytics</t>
  </si>
  <si>
    <t>1982/84</t>
  </si>
  <si>
    <t>PCU@USECON</t>
  </si>
  <si>
    <t>CPI-U: All Items (SA, 1982-84=100)</t>
  </si>
  <si>
    <t>Oxford Economics\Haver Analytics</t>
  </si>
  <si>
    <t>Oxford Economics estimate</t>
  </si>
  <si>
    <t>World: Consumer Prices (2015=100, NSA)</t>
  </si>
  <si>
    <t>GSS_Fullblown_Trump_Presidency_Nov24_1</t>
  </si>
  <si>
    <t>GSS_Fullblown_Trump_Presidency_Nov24_1.db</t>
  </si>
  <si>
    <t>UK</t>
  </si>
  <si>
    <t>L</t>
  </si>
  <si>
    <t>https://comtradeplus.un.org/TradeFlow</t>
  </si>
  <si>
    <t>GDP growth</t>
  </si>
  <si>
    <t>Baseline</t>
  </si>
  <si>
    <t>Full-blown Trump presidency</t>
  </si>
  <si>
    <t>ZERO LINE</t>
  </si>
  <si>
    <t>CPI inflation</t>
  </si>
  <si>
    <t>Difference</t>
  </si>
  <si>
    <t>Electric motors</t>
  </si>
  <si>
    <t>Mechanical power generators</t>
  </si>
  <si>
    <t>Specialised machinery</t>
  </si>
  <si>
    <t>Metal working machinery</t>
  </si>
  <si>
    <t>General industrial machinery</t>
  </si>
  <si>
    <t>Office machinery</t>
  </si>
  <si>
    <t>Telecoms &amp; sound equipment</t>
  </si>
  <si>
    <t>Miscellaneous electrical goods</t>
  </si>
  <si>
    <t>Road vehicles other than cars</t>
  </si>
  <si>
    <t>Railway equipment</t>
  </si>
  <si>
    <t>Plumbing, heating &amp; lighting fixtures</t>
  </si>
  <si>
    <t>Furniture</t>
  </si>
  <si>
    <t>Scientific instruments</t>
  </si>
  <si>
    <t>Photographic &amp; optical goods &amp; clocks</t>
  </si>
  <si>
    <t>Other manufactures</t>
  </si>
  <si>
    <t>US exports as share of total</t>
  </si>
  <si>
    <t>Exports to US</t>
  </si>
  <si>
    <t>Exports to world</t>
  </si>
  <si>
    <t>2023 exports</t>
  </si>
  <si>
    <t>Share of exports to US</t>
  </si>
  <si>
    <t>Min</t>
  </si>
  <si>
    <t>Max</t>
  </si>
  <si>
    <t>Share of UK exports</t>
  </si>
  <si>
    <t>Calcuate UK export share</t>
  </si>
  <si>
    <t>UK exports in 2023</t>
  </si>
  <si>
    <t>UK export share</t>
  </si>
  <si>
    <t>Exchange rate, period average (USD per Pound)</t>
  </si>
  <si>
    <t>US$ per Pound</t>
  </si>
  <si>
    <t>Bank of England\Haver Analytics</t>
  </si>
  <si>
    <t>UNAUSS@UK</t>
  </si>
  <si>
    <t xml:space="preserve">UK: Exchange Rate: United States, Average (US$/GBP) </t>
  </si>
  <si>
    <t>RXD</t>
  </si>
  <si>
    <t>Exchange rate, period average</t>
  </si>
  <si>
    <t>US$ per US$</t>
  </si>
  <si>
    <t>Oxford Economics</t>
  </si>
  <si>
    <t>Set equal to 1</t>
  </si>
  <si>
    <t>Imports from US</t>
  </si>
  <si>
    <t>Imports from world</t>
  </si>
  <si>
    <t>Full blown Trump CPI calculation</t>
  </si>
  <si>
    <t>Tariff increase</t>
  </si>
  <si>
    <t>US share in UK goods imports</t>
  </si>
  <si>
    <t>Goods import share of UK CPI basket</t>
  </si>
  <si>
    <t>CPI Import Intensity of Household purchases, COICOP class level categories</t>
  </si>
  <si>
    <t>COICOP CSDB_Index</t>
  </si>
  <si>
    <t>COICOP Class level item</t>
  </si>
  <si>
    <t>Direct Import Penetration</t>
  </si>
  <si>
    <t xml:space="preserve">Total </t>
  </si>
  <si>
    <t>Group</t>
  </si>
  <si>
    <t xml:space="preserve">D7D5      </t>
  </si>
  <si>
    <t xml:space="preserve">01.1.1 : BREAD &amp; CEREALS </t>
  </si>
  <si>
    <t>25-40%</t>
  </si>
  <si>
    <t xml:space="preserve">D7D6      </t>
  </si>
  <si>
    <t xml:space="preserve">01.1.2 : MEAT </t>
  </si>
  <si>
    <t>40% plus</t>
  </si>
  <si>
    <t xml:space="preserve">D7D7      </t>
  </si>
  <si>
    <t xml:space="preserve">01.1.3 : FISH </t>
  </si>
  <si>
    <t xml:space="preserve">D7D8      </t>
  </si>
  <si>
    <t xml:space="preserve">01.1.4 : MILK, CHEESE &amp; EGGS </t>
  </si>
  <si>
    <t xml:space="preserve">D7D9      </t>
  </si>
  <si>
    <t xml:space="preserve">01.1.5 : OILS &amp; FATS </t>
  </si>
  <si>
    <t xml:space="preserve">D7DA      </t>
  </si>
  <si>
    <t xml:space="preserve">01.1.6 : FRUIT </t>
  </si>
  <si>
    <t xml:space="preserve">D7DB      </t>
  </si>
  <si>
    <t xml:space="preserve">01.1.7 : VEGETABLES INCLUDING POTATOES AND OTHER TUBERS </t>
  </si>
  <si>
    <t xml:space="preserve">D7DC      </t>
  </si>
  <si>
    <t xml:space="preserve">01.1.8 : SUGAR, JAM, HONEY, SYRUPS, CHOCOLATE &amp; CONFECTIONERY </t>
  </si>
  <si>
    <t xml:space="preserve">D7DD      </t>
  </si>
  <si>
    <t xml:space="preserve">01.1.9 : FOOD PRODUCTS </t>
  </si>
  <si>
    <t xml:space="preserve">D7DE      </t>
  </si>
  <si>
    <t xml:space="preserve">01.2.1 : COFFEE, TEA, COCOA </t>
  </si>
  <si>
    <t xml:space="preserve">D7DF      </t>
  </si>
  <si>
    <t xml:space="preserve">01.2.2 : MINERAL WATERS, SOFT DRINKS AND JUICES </t>
  </si>
  <si>
    <t xml:space="preserve">D7DG      </t>
  </si>
  <si>
    <t xml:space="preserve">02.1.1 : SPIRITS </t>
  </si>
  <si>
    <t>0-10%</t>
  </si>
  <si>
    <t xml:space="preserve">D7DH      </t>
  </si>
  <si>
    <t xml:space="preserve">02.1.2 : WINE (INC PERRY) </t>
  </si>
  <si>
    <t xml:space="preserve">D7DI      </t>
  </si>
  <si>
    <t xml:space="preserve">02.1.3 : BEER </t>
  </si>
  <si>
    <t xml:space="preserve">D7CB      </t>
  </si>
  <si>
    <t xml:space="preserve">02.2 : TOBACCO </t>
  </si>
  <si>
    <t xml:space="preserve">D7DK      </t>
  </si>
  <si>
    <t xml:space="preserve">03.1.2 : GARMENTS </t>
  </si>
  <si>
    <t xml:space="preserve">D7DL      </t>
  </si>
  <si>
    <t xml:space="preserve">03.1.3 :OTHER ARTICLES OF CLOTHING &amp; ACCESSORIES </t>
  </si>
  <si>
    <t xml:space="preserve">D7DM      </t>
  </si>
  <si>
    <t xml:space="preserve">03.1.4 : DRY-CLEANING, REPAIR AND HIRE OF CLOTHING </t>
  </si>
  <si>
    <t>10-25%</t>
  </si>
  <si>
    <t xml:space="preserve">D7CD      </t>
  </si>
  <si>
    <t xml:space="preserve">03.2 : FOOTWEAR INCLUDING REPAIRS </t>
  </si>
  <si>
    <t xml:space="preserve">D7CE      </t>
  </si>
  <si>
    <t xml:space="preserve">04.1 : ACTUAL RENTS FOR HOUSING </t>
  </si>
  <si>
    <t xml:space="preserve">D7DN      </t>
  </si>
  <si>
    <t xml:space="preserve">04.3.1 : PRODUCTS FOR THE REGULAR REPAIR OF DWELLING </t>
  </si>
  <si>
    <t xml:space="preserve">D7DO      </t>
  </si>
  <si>
    <t xml:space="preserve">04.3.2 : SERVICES FOR THE REGULAR REPAIR OF DWELLING </t>
  </si>
  <si>
    <t xml:space="preserve">D7DR      </t>
  </si>
  <si>
    <t xml:space="preserve">04.4.1 : WATER SUPPLY </t>
  </si>
  <si>
    <t xml:space="preserve">D7DQ      </t>
  </si>
  <si>
    <t xml:space="preserve">04.4.3 : SEWERAGE COLLECTION </t>
  </si>
  <si>
    <t xml:space="preserve">D7DT      </t>
  </si>
  <si>
    <t xml:space="preserve">04.5.1 : ELECTRICITY </t>
  </si>
  <si>
    <t>Energy</t>
  </si>
  <si>
    <t xml:space="preserve">D7DU      </t>
  </si>
  <si>
    <t xml:space="preserve">04.5.2 : GAS </t>
  </si>
  <si>
    <t xml:space="preserve">D7DV      </t>
  </si>
  <si>
    <t xml:space="preserve">04.5.3 : LIQUID FUELS </t>
  </si>
  <si>
    <t xml:space="preserve">D7DW      </t>
  </si>
  <si>
    <t xml:space="preserve">04.5.4 : SOLID FUELS </t>
  </si>
  <si>
    <t xml:space="preserve">D7DY      </t>
  </si>
  <si>
    <t xml:space="preserve">05.1.1 : FURNITURE, FURNISHINGS </t>
  </si>
  <si>
    <t xml:space="preserve">D7DZ      </t>
  </si>
  <si>
    <t xml:space="preserve">05.1.2 : CARPETS &amp; OTHER FLOOR COVERINGS </t>
  </si>
  <si>
    <t xml:space="preserve">D7CJ      </t>
  </si>
  <si>
    <t xml:space="preserve">05.2 : HOUSEHOLD TEXTILES </t>
  </si>
  <si>
    <t xml:space="preserve">D7E3      </t>
  </si>
  <si>
    <t xml:space="preserve">05.3.1 : MAJOR HH APPLIANCES &amp; SMALL ELECTRICAL HH APPLIANCES </t>
  </si>
  <si>
    <t xml:space="preserve">D7E4      </t>
  </si>
  <si>
    <t xml:space="preserve">05.3.3 : REPAIR OF HOUSEHOLD APPLIANCES </t>
  </si>
  <si>
    <t xml:space="preserve">D7CL      </t>
  </si>
  <si>
    <t xml:space="preserve">05.4 : GLASSWARE, TABLEWARE AND HOUSEHOLD UTENSILS </t>
  </si>
  <si>
    <t xml:space="preserve">D7CM      </t>
  </si>
  <si>
    <t xml:space="preserve">05.5 : TOOLS AND EQUIPMENT FOR HOUSE AND GARDEN </t>
  </si>
  <si>
    <t xml:space="preserve">D7E5      </t>
  </si>
  <si>
    <t xml:space="preserve">05.6.1 : NON-DURABLE HOUSEHOLD GOODS </t>
  </si>
  <si>
    <t xml:space="preserve">D7E6      </t>
  </si>
  <si>
    <t xml:space="preserve">05.6.2 : DOMESTIC SERVICES AND HOME CARE SERVICES </t>
  </si>
  <si>
    <t xml:space="preserve">D7F7      </t>
  </si>
  <si>
    <t xml:space="preserve">06.1.1 : PHARMACEUTICAL PRODUCTS </t>
  </si>
  <si>
    <t xml:space="preserve">D7F8      </t>
  </si>
  <si>
    <t xml:space="preserve">06.1.2 : OTHER MEDICAL AND THERAPEUTIC EQUIPMENT </t>
  </si>
  <si>
    <t xml:space="preserve">D7FA      </t>
  </si>
  <si>
    <t xml:space="preserve">06.2.1 : MEDICAL SERVICES AND PARAMEDICAL SERVICES: </t>
  </si>
  <si>
    <t xml:space="preserve">D7FB      </t>
  </si>
  <si>
    <t xml:space="preserve">06.2.2 : DENTAL SERVICES: </t>
  </si>
  <si>
    <t xml:space="preserve">D7FC      </t>
  </si>
  <si>
    <t xml:space="preserve">06.3 : HOSPITAL SERVICES </t>
  </si>
  <si>
    <t xml:space="preserve">D7E8      </t>
  </si>
  <si>
    <t xml:space="preserve">07.1.1A : NEW CARS </t>
  </si>
  <si>
    <t xml:space="preserve">D7E9      </t>
  </si>
  <si>
    <t xml:space="preserve">07.1.1B : SECOND-HAND CARS </t>
  </si>
  <si>
    <t xml:space="preserve">D7EA      </t>
  </si>
  <si>
    <t xml:space="preserve">07.1.2 : MOTOR CYCLES AND BICYCLES </t>
  </si>
  <si>
    <t xml:space="preserve">D7EB      </t>
  </si>
  <si>
    <t xml:space="preserve">07.2.1 : SPARE PARTS &amp; ACCESSORIES </t>
  </si>
  <si>
    <t xml:space="preserve">D7EC      </t>
  </si>
  <si>
    <t xml:space="preserve">07.2.2 : FUELS &amp; LUBRICANTS </t>
  </si>
  <si>
    <t xml:space="preserve">D7ED      </t>
  </si>
  <si>
    <t xml:space="preserve">07.2.3 : MAINTENANCE &amp; REPAIRS </t>
  </si>
  <si>
    <t xml:space="preserve">D7EE      </t>
  </si>
  <si>
    <t xml:space="preserve">07.2.4 : OTHER SERVICES FOR PERSONAL TRANSPORT EQUIPMENT </t>
  </si>
  <si>
    <t xml:space="preserve">D7EF      </t>
  </si>
  <si>
    <t xml:space="preserve">07.3.1 : PASSENGER TRANSPORT BY RAILWAY </t>
  </si>
  <si>
    <t xml:space="preserve">D7EG      </t>
  </si>
  <si>
    <t xml:space="preserve">07.3.2 : PASSENGER TRANSPORT BY ROAD </t>
  </si>
  <si>
    <t xml:space="preserve">D7EH      </t>
  </si>
  <si>
    <t xml:space="preserve">07.3.3 : PASSENGER TRANSPORT BY AIR </t>
  </si>
  <si>
    <t xml:space="preserve">D7EI      </t>
  </si>
  <si>
    <t xml:space="preserve">07.3.4 : PASSENGER TRANSPORT BY SEA AND INLAND WATERWAY </t>
  </si>
  <si>
    <t xml:space="preserve">D7CR      </t>
  </si>
  <si>
    <t xml:space="preserve">08.1 : POSTAL SERVICES </t>
  </si>
  <si>
    <t xml:space="preserve">D7EM      </t>
  </si>
  <si>
    <t xml:space="preserve">08.2 : TELEPHONE AND TELEFAX EQUIPMENT AND SERVICES </t>
  </si>
  <si>
    <t xml:space="preserve">D7EN      </t>
  </si>
  <si>
    <t xml:space="preserve">09.1.1 : EQUIPMENT FOR SOUND &amp; PICTUR </t>
  </si>
  <si>
    <t xml:space="preserve">D7EO      </t>
  </si>
  <si>
    <t xml:space="preserve">09.1.2 : PHOTOGRAPHIC, CINEMATOGRAPHIC &amp; OPTICAL EQUIPMENT </t>
  </si>
  <si>
    <t xml:space="preserve">D7EP      </t>
  </si>
  <si>
    <t xml:space="preserve">09.1.3 : INFORMATION PROCESSING EQUIPMENT </t>
  </si>
  <si>
    <t xml:space="preserve">D7ES      </t>
  </si>
  <si>
    <t xml:space="preserve">09.1.4 : RECORDING MEDIA </t>
  </si>
  <si>
    <t xml:space="preserve">D7ER      </t>
  </si>
  <si>
    <t>09.1.5 :REPAIR OF AUDIO-VISUAL,PHOTO. &amp; DATA PROCESSING EQUIP.</t>
  </si>
  <si>
    <t xml:space="preserve">D7FD      </t>
  </si>
  <si>
    <t xml:space="preserve">09.2.1 : MAJOR DURABLES FOR IN/OUTDOOR RECREATION: </t>
  </si>
  <si>
    <t xml:space="preserve">D7FF      </t>
  </si>
  <si>
    <t xml:space="preserve">09.3.1 : GAMES TOYS AND HOBBIES </t>
  </si>
  <si>
    <t xml:space="preserve">D7FG      </t>
  </si>
  <si>
    <t xml:space="preserve">09.3.2 : EQUIPMENT FOR SPORT CAMPING AND OPEN-AIR RECREATION </t>
  </si>
  <si>
    <t xml:space="preserve">D7ET      </t>
  </si>
  <si>
    <t xml:space="preserve">09.3.3 : GARDEN PLANTS AND FLOWERS </t>
  </si>
  <si>
    <t xml:space="preserve">D7EU      </t>
  </si>
  <si>
    <t xml:space="preserve">09.3.4 : PETS AND RELATED PRODUCTS </t>
  </si>
  <si>
    <t xml:space="preserve">D7FH      </t>
  </si>
  <si>
    <t xml:space="preserve">09.4.1 : RECREATIONAL AND SPORTING SERVICES </t>
  </si>
  <si>
    <t xml:space="preserve">D7FI      </t>
  </si>
  <si>
    <t xml:space="preserve">09.4.2 : CULTURAL SERVICES </t>
  </si>
  <si>
    <t xml:space="preserve">D7FK      </t>
  </si>
  <si>
    <t xml:space="preserve">09.5.1 : BOOKS </t>
  </si>
  <si>
    <t xml:space="preserve">D7FL      </t>
  </si>
  <si>
    <t xml:space="preserve">09.5.2 : NEWSPAPERS AND PERIODICALS </t>
  </si>
  <si>
    <t xml:space="preserve">D7FM      </t>
  </si>
  <si>
    <t xml:space="preserve">09.5.3 :MISC. PRINTED MATTER STATIONERY &amp; DRAWING MATERIALS </t>
  </si>
  <si>
    <t xml:space="preserve">D7FN      </t>
  </si>
  <si>
    <t xml:space="preserve">09.6 : PACKAGE HOLIDAY </t>
  </si>
  <si>
    <t xml:space="preserve">D7C5      </t>
  </si>
  <si>
    <t xml:space="preserve">10 : EDUCATION- estimated pre-97 </t>
  </si>
  <si>
    <t xml:space="preserve">D7EW      </t>
  </si>
  <si>
    <t xml:space="preserve">11.1.1 : RESTAURANTS &amp; CAFES </t>
  </si>
  <si>
    <t xml:space="preserve">D7EX      </t>
  </si>
  <si>
    <t xml:space="preserve">11.1.2 : CANTEENS </t>
  </si>
  <si>
    <t xml:space="preserve">D7CX      </t>
  </si>
  <si>
    <t xml:space="preserve">11.2 : ACCOMMODATION SERVICES </t>
  </si>
  <si>
    <t xml:space="preserve">D7EY      </t>
  </si>
  <si>
    <t xml:space="preserve">12.1.1 : HAIRDRESSING SALONS &amp; PERSONAL GROOMING ESTABS </t>
  </si>
  <si>
    <t xml:space="preserve">D7EZ      </t>
  </si>
  <si>
    <t xml:space="preserve">12.1.2 : APPLIANCES, ARTICLES &amp; PRODUCTS FOR PERSONAL CARE </t>
  </si>
  <si>
    <t xml:space="preserve">D7FP      </t>
  </si>
  <si>
    <t xml:space="preserve">12.3.1 : JEWELLERY CLOCKS AND WATCHES </t>
  </si>
  <si>
    <t xml:space="preserve">D7FQ      </t>
  </si>
  <si>
    <t xml:space="preserve">12.3.2 : OTHER PERSONAL EFFECTS </t>
  </si>
  <si>
    <t xml:space="preserve">D7D2      </t>
  </si>
  <si>
    <t xml:space="preserve">12.4 : SOCIAL PROTECTION </t>
  </si>
  <si>
    <t xml:space="preserve">D7F2      </t>
  </si>
  <si>
    <t xml:space="preserve">12.5.2 : INSURANCE CONNECTED WITH THE DWELLING </t>
  </si>
  <si>
    <t xml:space="preserve">D7EQ      </t>
  </si>
  <si>
    <t xml:space="preserve">12.5.3 : INSURANCE CONNECTED WITH HEALTH: </t>
  </si>
  <si>
    <t xml:space="preserve">D7F3      </t>
  </si>
  <si>
    <t xml:space="preserve">12.5.4 : INSURANCE CONNECTED WITH TRANSPORT </t>
  </si>
  <si>
    <t xml:space="preserve">D7HD      </t>
  </si>
  <si>
    <t xml:space="preserve">12.6.2 : FINANCIAL SERVICES N.E.C. </t>
  </si>
  <si>
    <t xml:space="preserve">D7OB      </t>
  </si>
  <si>
    <t xml:space="preserve">12.7 : OTHER SERVICES NEC </t>
  </si>
  <si>
    <t xml:space="preserve">Source: Office for National Statistics </t>
  </si>
  <si>
    <t>[note 1]. 'Import intensity' refers to the percentage of final household consumption which is due to total imports.</t>
  </si>
  <si>
    <t>Back to Contents</t>
  </si>
  <si>
    <t>Table 25</t>
  </si>
  <si>
    <r>
      <t xml:space="preserve"> CPI Weights: 2008 to 2024 </t>
    </r>
    <r>
      <rPr>
        <b/>
        <vertAlign val="superscript"/>
        <sz val="11"/>
        <rFont val="Calibri"/>
        <family val="2"/>
      </rPr>
      <t>1, 2</t>
    </r>
  </si>
  <si>
    <t xml:space="preserve"> parts per 1000</t>
  </si>
  <si>
    <t>2015=100</t>
  </si>
  <si>
    <t>2017 
Jan</t>
  </si>
  <si>
    <t>2017 
Feb-Dec</t>
  </si>
  <si>
    <t>2018
Jan</t>
  </si>
  <si>
    <t>2018
Feb-Dec</t>
  </si>
  <si>
    <t>2019
Jan</t>
  </si>
  <si>
    <t>2019
Feb-Dec</t>
  </si>
  <si>
    <t>2020
Jan</t>
  </si>
  <si>
    <t>2020
Feb-Dec</t>
  </si>
  <si>
    <t>2021
Jan</t>
  </si>
  <si>
    <t>2021
Feb-Dec</t>
  </si>
  <si>
    <t>2022
Jan</t>
  </si>
  <si>
    <t>2022
Feb -Dec</t>
  </si>
  <si>
    <t>2023
Jan</t>
  </si>
  <si>
    <t>2023
Feb-Dec</t>
  </si>
  <si>
    <r>
      <t>2024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
Jan</t>
    </r>
  </si>
  <si>
    <r>
      <t>2024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
Feb-Dec</t>
    </r>
  </si>
  <si>
    <t>CHZQ</t>
  </si>
  <si>
    <t xml:space="preserve"> CPI (overall index)</t>
  </si>
  <si>
    <t>CHZR</t>
  </si>
  <si>
    <t xml:space="preserve"> 01    Food and non-alcoholic beverages</t>
  </si>
  <si>
    <t>CHZS</t>
  </si>
  <si>
    <t xml:space="preserve"> 02    Alcoholic beverages and tobacco</t>
  </si>
  <si>
    <t>CHZT</t>
  </si>
  <si>
    <t xml:space="preserve"> 03    Clothing and footwear</t>
  </si>
  <si>
    <t>CHZU</t>
  </si>
  <si>
    <t xml:space="preserve"> 04    Housing, water, electricity, gas and other fuels</t>
  </si>
  <si>
    <t>CHZV</t>
  </si>
  <si>
    <t xml:space="preserve"> 05    Furniture, household equipment and maintenance</t>
  </si>
  <si>
    <t>CHZW</t>
  </si>
  <si>
    <t xml:space="preserve"> 06    Health</t>
  </si>
  <si>
    <t>CHZX</t>
  </si>
  <si>
    <t xml:space="preserve"> 07    Transport</t>
  </si>
  <si>
    <t>CHZY</t>
  </si>
  <si>
    <t xml:space="preserve"> 08    Communication</t>
  </si>
  <si>
    <t>CHZZ</t>
  </si>
  <si>
    <t xml:space="preserve"> 09    Recreation and culture</t>
  </si>
  <si>
    <t>CJUU</t>
  </si>
  <si>
    <t xml:space="preserve"> 10    Education</t>
  </si>
  <si>
    <t>CJUV</t>
  </si>
  <si>
    <t xml:space="preserve"> 11    Restaurants and hotels</t>
  </si>
  <si>
    <t>CJUW</t>
  </si>
  <si>
    <t xml:space="preserve"> 12    Miscellaneous goods and services </t>
  </si>
  <si>
    <t>ICVH</t>
  </si>
  <si>
    <t xml:space="preserve"> All goods</t>
  </si>
  <si>
    <t>ICVI</t>
  </si>
  <si>
    <t xml:space="preserve"> All services</t>
  </si>
  <si>
    <t>CJUX</t>
  </si>
  <si>
    <t xml:space="preserve"> 01.1 Food</t>
  </si>
  <si>
    <t>CJWB</t>
  </si>
  <si>
    <t xml:space="preserve"> 01.1.1 Bread and cereals</t>
  </si>
  <si>
    <t>L83B</t>
  </si>
  <si>
    <t>01.1.1.1 Rice</t>
  </si>
  <si>
    <t xml:space="preserve"> ..</t>
  </si>
  <si>
    <t>L83C</t>
  </si>
  <si>
    <t>01.1.1.2 Flours and other cereals</t>
  </si>
  <si>
    <t>L83H</t>
  </si>
  <si>
    <t>01.1.1.3 Bread</t>
  </si>
  <si>
    <t>L83S</t>
  </si>
  <si>
    <t>01.1.1.4 Other bakery products</t>
  </si>
  <si>
    <t>L83T</t>
  </si>
  <si>
    <t>01.1.1.5 Pizza and quiche</t>
  </si>
  <si>
    <t>L844</t>
  </si>
  <si>
    <t>01.1.1.6 Pasta products and couscous</t>
  </si>
  <si>
    <t>L846</t>
  </si>
  <si>
    <t>01.1.1.7/8 Breakfast cereals and other cereal products</t>
  </si>
  <si>
    <t>CJWC</t>
  </si>
  <si>
    <t xml:space="preserve"> 01.1.2 Meat</t>
  </si>
  <si>
    <t>L848</t>
  </si>
  <si>
    <t>01.1.2.1 Beef and veal</t>
  </si>
  <si>
    <t>L849</t>
  </si>
  <si>
    <t>01.1.2.2 Pork</t>
  </si>
  <si>
    <t>L84A</t>
  </si>
  <si>
    <t>01.1.2.3 Lamb and goat</t>
  </si>
  <si>
    <t>L84B</t>
  </si>
  <si>
    <t>01.1.2.4 Poultry</t>
  </si>
  <si>
    <t>L84C</t>
  </si>
  <si>
    <t>01.1.2.6 Edible offal</t>
  </si>
  <si>
    <t>L84D</t>
  </si>
  <si>
    <t>01.1.2.7 Dried, salted or smoked meat</t>
  </si>
  <si>
    <t>L84E</t>
  </si>
  <si>
    <t>01.1.2.8 Other meat preparations</t>
  </si>
  <si>
    <t>CJWD</t>
  </si>
  <si>
    <t xml:space="preserve"> 01.1.3 Fish</t>
  </si>
  <si>
    <t>L84F</t>
  </si>
  <si>
    <t>01.1.3.1 Fresh or chilled fish</t>
  </si>
  <si>
    <t>L84G</t>
  </si>
  <si>
    <t>01.1.3.4 Frozen seafood</t>
  </si>
  <si>
    <t>L84H</t>
  </si>
  <si>
    <t>01.1.3.6 Other preserved or processed fish and seafood based preps</t>
  </si>
  <si>
    <t>CJWE</t>
  </si>
  <si>
    <t xml:space="preserve"> 01.1.4 Milk, cheese and eggs</t>
  </si>
  <si>
    <t>L84I</t>
  </si>
  <si>
    <t>01.1.4.1 Whole milk</t>
  </si>
  <si>
    <t>L84J</t>
  </si>
  <si>
    <t>01.1.4.2 Low fat milk</t>
  </si>
  <si>
    <t>L84L</t>
  </si>
  <si>
    <t>01.1.4.4 Yoghurt</t>
  </si>
  <si>
    <t>L84M</t>
  </si>
  <si>
    <t>01.1.4.5 Cheese and curd</t>
  </si>
  <si>
    <t>L84N</t>
  </si>
  <si>
    <t>01.1.4.6 Other milk products</t>
  </si>
  <si>
    <t>L84O</t>
  </si>
  <si>
    <t>01.1.4.7 Eggs</t>
  </si>
  <si>
    <t>CJWF</t>
  </si>
  <si>
    <t xml:space="preserve"> 01.1.5 Oils and fats</t>
  </si>
  <si>
    <t>L84P</t>
  </si>
  <si>
    <t>01.1.5.1 Butter</t>
  </si>
  <si>
    <t>L84U</t>
  </si>
  <si>
    <t>01.1.5.2 Margarine and other vegetable fats</t>
  </si>
  <si>
    <t>L84V</t>
  </si>
  <si>
    <t>01.1.5.3 Olive oil</t>
  </si>
  <si>
    <t>CJWG</t>
  </si>
  <si>
    <t xml:space="preserve"> 01.1.6 Fruit</t>
  </si>
  <si>
    <t>L84W</t>
  </si>
  <si>
    <t>01.1.6.1 Fresh or chilled fruit</t>
  </si>
  <si>
    <t>L84X</t>
  </si>
  <si>
    <t>01.1.6.3 Dried fruit and nuts</t>
  </si>
  <si>
    <t>L852</t>
  </si>
  <si>
    <t>01.1.6.4 Preserved fruit and fruit-based products</t>
  </si>
  <si>
    <t>CJWH</t>
  </si>
  <si>
    <t xml:space="preserve"> 01.1.7 Vegetables including potatoes and tubers</t>
  </si>
  <si>
    <t>L853</t>
  </si>
  <si>
    <t xml:space="preserve">01.1.7.1 Fresh or chilled vegetables other than potatoes and other tubers </t>
  </si>
  <si>
    <t>L856</t>
  </si>
  <si>
    <t xml:space="preserve">01.1.7.2 Frozen vegetables other than potatoes and other tubers </t>
  </si>
  <si>
    <t>L857</t>
  </si>
  <si>
    <t>01.1.7.3 Dried vegetables, other preserved or processed vegetables</t>
  </si>
  <si>
    <t>L858</t>
  </si>
  <si>
    <t>01.1.7.4 Potatoes</t>
  </si>
  <si>
    <t>L859</t>
  </si>
  <si>
    <t>01.1.7.5 Crisps</t>
  </si>
  <si>
    <t>L85A</t>
  </si>
  <si>
    <t>01.1.7.6 Other tubers and products of tuber vegetables</t>
  </si>
  <si>
    <t>CJWI</t>
  </si>
  <si>
    <t xml:space="preserve"> 01.1.8 Sugar, jam, syrups, chocolate and confectionery</t>
  </si>
  <si>
    <t>L85B</t>
  </si>
  <si>
    <t>01.1.8.1 Sugar</t>
  </si>
  <si>
    <t>L85C</t>
  </si>
  <si>
    <t>01.1.8.2 Jams, marmalades and honey</t>
  </si>
  <si>
    <t>L85D</t>
  </si>
  <si>
    <t>01.1.8.3 Chocolate</t>
  </si>
  <si>
    <t>L85E</t>
  </si>
  <si>
    <t>01.1.8.4 Confectionery products</t>
  </si>
  <si>
    <t>L85F</t>
  </si>
  <si>
    <t>01.1.8.5 Edible ices and ice cream</t>
  </si>
  <si>
    <t>CJWJ</t>
  </si>
  <si>
    <t xml:space="preserve"> 01.1.9 Food products (nec)</t>
  </si>
  <si>
    <t>L85G</t>
  </si>
  <si>
    <t>01.1.9.1/2 Sauces, condiments, salt, spices and culinary herbs</t>
  </si>
  <si>
    <t>L85H</t>
  </si>
  <si>
    <t>01.1.9.4 Ready-made meals</t>
  </si>
  <si>
    <t>L85I</t>
  </si>
  <si>
    <t xml:space="preserve">01.1.9.9 Other food products n.e.c.  </t>
  </si>
  <si>
    <t>CJUY</t>
  </si>
  <si>
    <t>01.2 Non-alcoholic beverages</t>
  </si>
  <si>
    <t>CJWK</t>
  </si>
  <si>
    <t>01.2.1 Coffee, tea and cocoa</t>
  </si>
  <si>
    <t>L85J</t>
  </si>
  <si>
    <t>01.2.1.1 Coffee</t>
  </si>
  <si>
    <t>L85K</t>
  </si>
  <si>
    <t>01.2.1.2 Tea</t>
  </si>
  <si>
    <t>L85L</t>
  </si>
  <si>
    <t>01.2.1.3 Cocoa and powdered chocolate</t>
  </si>
  <si>
    <t>CJWL</t>
  </si>
  <si>
    <t>01.2.2 Mineral waters, soft drinks and juices</t>
  </si>
  <si>
    <t>L85M</t>
  </si>
  <si>
    <t>01.2.2.1 Mineral or spring waters</t>
  </si>
  <si>
    <t>L85N</t>
  </si>
  <si>
    <t>01.2.2.2 Soft drinks</t>
  </si>
  <si>
    <t>L85O</t>
  </si>
  <si>
    <t>01.2.2.3 Fruit and vegetable juices</t>
  </si>
  <si>
    <t>CJUZ</t>
  </si>
  <si>
    <t>02.1 Alcoholic beverages</t>
  </si>
  <si>
    <t>CJWM</t>
  </si>
  <si>
    <t>02.1.1 Spirits</t>
  </si>
  <si>
    <t>CJWN</t>
  </si>
  <si>
    <t>02.1.2 Wine</t>
  </si>
  <si>
    <t>L85Q</t>
  </si>
  <si>
    <t>02.1.2.1 Wine from grapes</t>
  </si>
  <si>
    <t>L85R</t>
  </si>
  <si>
    <t>02.1.2.2 Wine from other fruits</t>
  </si>
  <si>
    <t>L85S</t>
  </si>
  <si>
    <t>02.1.2.3 Fortified wines</t>
  </si>
  <si>
    <t>CJWO</t>
  </si>
  <si>
    <t>02.1.3 Beer</t>
  </si>
  <si>
    <t>L85T</t>
  </si>
  <si>
    <t>02.1.3.1 Lager beer</t>
  </si>
  <si>
    <t>L85Y</t>
  </si>
  <si>
    <t>02.1.3.2 Other alcoholic beer</t>
  </si>
  <si>
    <t>CJWP</t>
  </si>
  <si>
    <t>02.2 Tobacco</t>
  </si>
  <si>
    <t>L85Z</t>
  </si>
  <si>
    <t>02.2.0.1 Cigarettes</t>
  </si>
  <si>
    <t>L862</t>
  </si>
  <si>
    <t>02.2.0.2 Cigars</t>
  </si>
  <si>
    <t>L863</t>
  </si>
  <si>
    <t>02.2.0.3 Other tobacco products</t>
  </si>
  <si>
    <t>CJVA</t>
  </si>
  <si>
    <t>03.1 Clothing</t>
  </si>
  <si>
    <t>CJWR</t>
  </si>
  <si>
    <t>03.1.2 Garments</t>
  </si>
  <si>
    <t>L866</t>
  </si>
  <si>
    <t>03.1.2.1 Garments for men</t>
  </si>
  <si>
    <t>L867</t>
  </si>
  <si>
    <t>03.1.2.2 Garments for women</t>
  </si>
  <si>
    <t>L86A</t>
  </si>
  <si>
    <t xml:space="preserve">03.1.2.3 Garments for infants  (0 to 2 years) and children (3 to 13 years)       </t>
  </si>
  <si>
    <t>CJWS</t>
  </si>
  <si>
    <t>03.1.3 Other clothing and clothing accessories</t>
  </si>
  <si>
    <t>L86B</t>
  </si>
  <si>
    <t>03.1.3.1 Other articles of clothing</t>
  </si>
  <si>
    <t>L86G</t>
  </si>
  <si>
    <t>03.1.3.2 Clothing accessories</t>
  </si>
  <si>
    <t>CJWT</t>
  </si>
  <si>
    <t>03.1.4 Cleaning, repair and hire of clothing</t>
  </si>
  <si>
    <t>L86H</t>
  </si>
  <si>
    <t>03.1.4.1 Cleaning of clothing</t>
  </si>
  <si>
    <t>L86K</t>
  </si>
  <si>
    <t>03.1.4.2 Repair and hire of clothing</t>
  </si>
  <si>
    <t>CJVB</t>
  </si>
  <si>
    <t>03.2 Footwear including repairs</t>
  </si>
  <si>
    <t>L86L</t>
  </si>
  <si>
    <t>03.2.1.1 Footwear for men</t>
  </si>
  <si>
    <t>L86O</t>
  </si>
  <si>
    <t>03.2.1.2 Footwear for women</t>
  </si>
  <si>
    <t>L86P</t>
  </si>
  <si>
    <t>03.2.1.3 Footwear for infants and children</t>
  </si>
  <si>
    <t>CJVC</t>
  </si>
  <si>
    <t>04.1 Actual rentals for housing</t>
  </si>
  <si>
    <t>CJVD</t>
  </si>
  <si>
    <t>04.3 Regular maintenance and repair of the dwelling</t>
  </si>
  <si>
    <t>CJWU</t>
  </si>
  <si>
    <t>04.3.1 Materials for maintenance and repair</t>
  </si>
  <si>
    <t>CJWV</t>
  </si>
  <si>
    <t>04.3.2 Services for maintenance and repair</t>
  </si>
  <si>
    <t>L89O</t>
  </si>
  <si>
    <t>04.3.2.1 Services of plumbers</t>
  </si>
  <si>
    <t>L89P</t>
  </si>
  <si>
    <t>04.3.2.2 Services of electricians</t>
  </si>
  <si>
    <t>L89Q</t>
  </si>
  <si>
    <t>04.3.2.4 Services of painters</t>
  </si>
  <si>
    <t>L89R</t>
  </si>
  <si>
    <t>04.3.2.5 Services of carpenters</t>
  </si>
  <si>
    <t>CJVE</t>
  </si>
  <si>
    <t>04.4 Water supply and misc. services for the dwelling</t>
  </si>
  <si>
    <t>CJWW</t>
  </si>
  <si>
    <t>04.4.1 Water supply</t>
  </si>
  <si>
    <t>CJWY</t>
  </si>
  <si>
    <t>04.4.3 Sewerage collection</t>
  </si>
  <si>
    <t>CJVF</t>
  </si>
  <si>
    <t>04.5 Electricity, gas and other fuels</t>
  </si>
  <si>
    <t>CJXA</t>
  </si>
  <si>
    <t>04.5.1 Electricity</t>
  </si>
  <si>
    <t>CJXB</t>
  </si>
  <si>
    <t>04.5.2 Gas</t>
  </si>
  <si>
    <t>L89X</t>
  </si>
  <si>
    <t>04.5.2.1 Natural gas and town gas</t>
  </si>
  <si>
    <t>L89Y</t>
  </si>
  <si>
    <t>04.5.2.2 Liquefied hydrocarbons (butane, propane, etc.)</t>
  </si>
  <si>
    <t>CJXC</t>
  </si>
  <si>
    <t>04.5.3 Liquid fuels</t>
  </si>
  <si>
    <t>CJXD</t>
  </si>
  <si>
    <t>04.5.4 Solid fuels</t>
  </si>
  <si>
    <t>CJVG</t>
  </si>
  <si>
    <t>05.1 Furniture, furnishings and carpets</t>
  </si>
  <si>
    <t>CJXF</t>
  </si>
  <si>
    <t>05.1.1 Furniture and furnishings</t>
  </si>
  <si>
    <t>L8A3</t>
  </si>
  <si>
    <t>05.1.1.1 Household furniture</t>
  </si>
  <si>
    <t>L8A4</t>
  </si>
  <si>
    <t>05.1.1.2 Garden furniture</t>
  </si>
  <si>
    <t>L8A7</t>
  </si>
  <si>
    <t>05.1.1.3 Lighting equipment</t>
  </si>
  <si>
    <t>L8A8</t>
  </si>
  <si>
    <t>05.1.1.9 Other furniture and furnishings</t>
  </si>
  <si>
    <t>CJXG</t>
  </si>
  <si>
    <t>05.1.2 Carpets and other floor coverings</t>
  </si>
  <si>
    <t>L8A9</t>
  </si>
  <si>
    <t>05.1.2.1 Carpets and rugs</t>
  </si>
  <si>
    <t>L8AC</t>
  </si>
  <si>
    <t>05.1.2.2 Other floor coverings</t>
  </si>
  <si>
    <t>CJVH</t>
  </si>
  <si>
    <t>05.2 Household textiles</t>
  </si>
  <si>
    <t>L8AD</t>
  </si>
  <si>
    <t>05.2.0.1 Furnishings fabrics and curtains</t>
  </si>
  <si>
    <t>L8AE</t>
  </si>
  <si>
    <t>05.2.0.2 Bed linen</t>
  </si>
  <si>
    <t>L8AF</t>
  </si>
  <si>
    <t>05.2.0.3 Table linen and bathroom linen</t>
  </si>
  <si>
    <t>CJVI</t>
  </si>
  <si>
    <t xml:space="preserve">05.3 Household appliances, fitting and repairs </t>
  </si>
  <si>
    <t>CJXI</t>
  </si>
  <si>
    <t>05.3.1/2 Major appliances and small electric goods</t>
  </si>
  <si>
    <t>L8AG</t>
  </si>
  <si>
    <t>05.3.1.1 Refrigerators, freezers and fridge-freezers</t>
  </si>
  <si>
    <t>L8AH</t>
  </si>
  <si>
    <t>05.3.1.2 Clothes washing machines, clothes drying machines and dish washing machines</t>
  </si>
  <si>
    <t>L8AI</t>
  </si>
  <si>
    <t>05.3.1.3 Cookers</t>
  </si>
  <si>
    <t>L8AJ</t>
  </si>
  <si>
    <t>05.3.1.4 Heaters, air conditioners</t>
  </si>
  <si>
    <t>L8AK</t>
  </si>
  <si>
    <t>05.3.1.5 Cleaning equipment</t>
  </si>
  <si>
    <t>L8AL</t>
  </si>
  <si>
    <t>05.3.2.2 Coffee machines, tea makers and similar appliances</t>
  </si>
  <si>
    <t>L8AN</t>
  </si>
  <si>
    <t>05.3.2.3 Irons</t>
  </si>
  <si>
    <t>L8AO</t>
  </si>
  <si>
    <t>05.3.2.9 Other small electric household appliances</t>
  </si>
  <si>
    <t>CJXJ</t>
  </si>
  <si>
    <t>05.3.3 Repair of household appliances</t>
  </si>
  <si>
    <t>CJVJ</t>
  </si>
  <si>
    <t>05.4 Glassware, tableware and household utensils</t>
  </si>
  <si>
    <t>L8AQ</t>
  </si>
  <si>
    <t>05.4.0.1 Glassware, crystal-ware, ceramic ware and chinaware</t>
  </si>
  <si>
    <t>L8AR</t>
  </si>
  <si>
    <t>05.4.0.2 Cutlery, flatware and silverware</t>
  </si>
  <si>
    <t>L8AS</t>
  </si>
  <si>
    <t>05.4.0.3 Non electric kitchen utensils and articles</t>
  </si>
  <si>
    <t>CJVK</t>
  </si>
  <si>
    <t>05.5 Tools and equipment for house and garden</t>
  </si>
  <si>
    <t>L8AV</t>
  </si>
  <si>
    <t>05.5.1.1 Motorized major tools and equipment</t>
  </si>
  <si>
    <t>L8AW</t>
  </si>
  <si>
    <t>05.5.1.2 Repair, leasing and rental of major tools and equipment</t>
  </si>
  <si>
    <t>L8AX</t>
  </si>
  <si>
    <t>05.5.2.1 Non-motorized small tools</t>
  </si>
  <si>
    <t>L8AY</t>
  </si>
  <si>
    <t>05.5.2.2 Miscellaneous small tool accessories</t>
  </si>
  <si>
    <t>CJVL</t>
  </si>
  <si>
    <t>05.6 Goods and services for routine maintenance</t>
  </si>
  <si>
    <t>CJXK</t>
  </si>
  <si>
    <t>05.6.1 Non-durable household goods</t>
  </si>
  <si>
    <t>L8AZ</t>
  </si>
  <si>
    <t>05.6.1.1 Cleaning and maintanance products</t>
  </si>
  <si>
    <t>L8B2</t>
  </si>
  <si>
    <t>05.6.1.2 Other non-durable small household articles</t>
  </si>
  <si>
    <t>CJXL</t>
  </si>
  <si>
    <t>05.6.2 Domestic services and household services</t>
  </si>
  <si>
    <t>L8B3</t>
  </si>
  <si>
    <t>05.6.2.1 Domestic services by paid staff</t>
  </si>
  <si>
    <t>L8B4</t>
  </si>
  <si>
    <t>05.6.2.9 Other domestic services and household services</t>
  </si>
  <si>
    <t>JKWO</t>
  </si>
  <si>
    <t>06.1 Medical products, appliances and equipment</t>
  </si>
  <si>
    <t>CJYA</t>
  </si>
  <si>
    <t>06.1.1 Pharmaceutical products</t>
  </si>
  <si>
    <t>CJYH</t>
  </si>
  <si>
    <t>06.1.2/3 Other medical and therapeutic equipment</t>
  </si>
  <si>
    <t>L8B8</t>
  </si>
  <si>
    <t xml:space="preserve">06.1.2.1 Pregnancy tests and mechanical contraceptive devices     </t>
  </si>
  <si>
    <t>L8B9</t>
  </si>
  <si>
    <t>06.1.2.9 Other medical products n.e.c</t>
  </si>
  <si>
    <t>L8BA</t>
  </si>
  <si>
    <t xml:space="preserve">06.1.3.1 Corrective eye-glasses and contact lenses </t>
  </si>
  <si>
    <t>ICVJ</t>
  </si>
  <si>
    <t>06.2 Out-patient services</t>
  </si>
  <si>
    <t>ICVK</t>
  </si>
  <si>
    <t>06.2.1/3 Medical services &amp; paramedical services</t>
  </si>
  <si>
    <t>ICVL</t>
  </si>
  <si>
    <t>06.2.2 Dental services</t>
  </si>
  <si>
    <t>ICVM</t>
  </si>
  <si>
    <t>06.3 Hospital services</t>
  </si>
  <si>
    <t>CJVM</t>
  </si>
  <si>
    <t>07.1 Purchase of vehicles</t>
  </si>
  <si>
    <t>CJXN</t>
  </si>
  <si>
    <t>07.1.1A New cars</t>
  </si>
  <si>
    <t>CJXO</t>
  </si>
  <si>
    <t>07.1.1B Second-hand cars</t>
  </si>
  <si>
    <t>CJXP</t>
  </si>
  <si>
    <t>07.1.2/3 Motorcycles and bicycles</t>
  </si>
  <si>
    <t>L8BF</t>
  </si>
  <si>
    <t xml:space="preserve">07.1.2.0 Motor cycles </t>
  </si>
  <si>
    <t>L8BG</t>
  </si>
  <si>
    <t>07.1.3.0 Bicycles</t>
  </si>
  <si>
    <t>CJVN</t>
  </si>
  <si>
    <t xml:space="preserve">07.2 Operation of personal transport equipment </t>
  </si>
  <si>
    <t>CJXQ</t>
  </si>
  <si>
    <t>07.2.1 Spare parts and accessories</t>
  </si>
  <si>
    <t>L8BH</t>
  </si>
  <si>
    <t>07.2.1.1 Tyres</t>
  </si>
  <si>
    <t>L8BI</t>
  </si>
  <si>
    <t>07.2.1.2 Spare parts for personal transport</t>
  </si>
  <si>
    <t>CJXR</t>
  </si>
  <si>
    <t>07.2.2 Fuels and lubricants</t>
  </si>
  <si>
    <t>L8BJ</t>
  </si>
  <si>
    <t>07.2.2.1 Diesel</t>
  </si>
  <si>
    <t>L8BK</t>
  </si>
  <si>
    <t>07.2.2.2 Petrol</t>
  </si>
  <si>
    <t>L8BL</t>
  </si>
  <si>
    <t>07.2.2.4 Lubricants</t>
  </si>
  <si>
    <t>CJXS</t>
  </si>
  <si>
    <t>07.2.3 Maintenance and repairs</t>
  </si>
  <si>
    <t>CJXT</t>
  </si>
  <si>
    <t>07.2.4 Other services</t>
  </si>
  <si>
    <t>L8BO</t>
  </si>
  <si>
    <t>07.2.4.1 Hire of garages, parking spaces and personal transport equipment</t>
  </si>
  <si>
    <t>L8BP</t>
  </si>
  <si>
    <t>07.2.4.2 Toll facilities and parking meters</t>
  </si>
  <si>
    <t>L8BQ</t>
  </si>
  <si>
    <t>07.2.4.3 Driving lessons, test licences and road worthiness tests</t>
  </si>
  <si>
    <t>CJVO</t>
  </si>
  <si>
    <t>07.3 Transport services</t>
  </si>
  <si>
    <t>CJXU</t>
  </si>
  <si>
    <t>07.3.1 Passenger transport by railway</t>
  </si>
  <si>
    <t>L8BR</t>
  </si>
  <si>
    <t>07.3.1.1 Passenger transport by train</t>
  </si>
  <si>
    <t>L8BS</t>
  </si>
  <si>
    <t>07.3.1.2 Passenger transport by underground and tram</t>
  </si>
  <si>
    <t>CJXV</t>
  </si>
  <si>
    <t>07.3.2/6 Passenger transport by road and other transport services</t>
  </si>
  <si>
    <t>L8BV</t>
  </si>
  <si>
    <t>07.3.2.1 Passenger transport by bus and coach</t>
  </si>
  <si>
    <t>L8BW</t>
  </si>
  <si>
    <t>07.3.2.2 Passenger transport by taxi and hired car with driver</t>
  </si>
  <si>
    <t>L8BX</t>
  </si>
  <si>
    <t xml:space="preserve">07.3.6.2 Removal and storage services </t>
  </si>
  <si>
    <t>CJXW</t>
  </si>
  <si>
    <t>07.3.3 Passenger transport by air</t>
  </si>
  <si>
    <t>CJXX</t>
  </si>
  <si>
    <t>07.3.4 Passenger transport by sea and inland waterway</t>
  </si>
  <si>
    <t>CJVP</t>
  </si>
  <si>
    <t>08.1 Postal services</t>
  </si>
  <si>
    <t>CJYB</t>
  </si>
  <si>
    <t>08.2/3 Telephone and telefax equipment and services</t>
  </si>
  <si>
    <t>L8C2</t>
  </si>
  <si>
    <t>08.2.0.1 Fixed telephone equipment</t>
  </si>
  <si>
    <t>L8C3</t>
  </si>
  <si>
    <t>08.2.0.2 Mobile telephone equipment</t>
  </si>
  <si>
    <t>L8C4</t>
  </si>
  <si>
    <t>08.3.0.1 Wired telephone services</t>
  </si>
  <si>
    <t>L8C7</t>
  </si>
  <si>
    <t>08.3.0.2 Wireless telephone services</t>
  </si>
  <si>
    <t>L8C8</t>
  </si>
  <si>
    <t>08.3.0.3 Internet access provision services</t>
  </si>
  <si>
    <t>L8C9</t>
  </si>
  <si>
    <t>08.3.0.4 Bundled telecommunication services</t>
  </si>
  <si>
    <t>CJVQ</t>
  </si>
  <si>
    <t>09.1 Audio-visual equipment and related products</t>
  </si>
  <si>
    <t>CJYC</t>
  </si>
  <si>
    <t>09.1.1 Reception and reproduction of sound and pictures</t>
  </si>
  <si>
    <t>L8CA</t>
  </si>
  <si>
    <t>09.1.1.1 Equipment for the reception, recording and reproduction of sound</t>
  </si>
  <si>
    <t>L8CD</t>
  </si>
  <si>
    <t>09.1.1.2 Equipment for the reception, recording and reproduction of sound and vision</t>
  </si>
  <si>
    <t>L8CE</t>
  </si>
  <si>
    <t>09.1.1.3 Portable sound and vision devices</t>
  </si>
  <si>
    <t>L8CF</t>
  </si>
  <si>
    <t>09.1.1.9 Other equipment for the reception, recording and reproduction of sound and picture</t>
  </si>
  <si>
    <t>CJYD</t>
  </si>
  <si>
    <t>09.1.2 Photographic, cinematographic and optical equipment</t>
  </si>
  <si>
    <t>CJYE</t>
  </si>
  <si>
    <t>09.1.3 Data processing equipment</t>
  </si>
  <si>
    <t>L8CH</t>
  </si>
  <si>
    <t>09.1.3.1 Personal computers</t>
  </si>
  <si>
    <t>L8CI</t>
  </si>
  <si>
    <t>09.1.3.2 Accessories for information processing equipment</t>
  </si>
  <si>
    <t>L8CJ</t>
  </si>
  <si>
    <t>09.1.3.3 Software</t>
  </si>
  <si>
    <t>CJYF</t>
  </si>
  <si>
    <t>09.1.4 Recording media</t>
  </si>
  <si>
    <t>L8CK</t>
  </si>
  <si>
    <t>09.1.4.1 Pre-recorded recording media</t>
  </si>
  <si>
    <t>L8CL</t>
  </si>
  <si>
    <t>09.1.4.2 Unrecorded recording media</t>
  </si>
  <si>
    <t>L8CM</t>
  </si>
  <si>
    <t>09.1.4.9 Other recording media</t>
  </si>
  <si>
    <t>CJYG</t>
  </si>
  <si>
    <t>09.1.5 Repair of audio-visual equipment &amp; related products</t>
  </si>
  <si>
    <t>CJVR</t>
  </si>
  <si>
    <t>09.2 Oth. major durables for recreation &amp; culture</t>
  </si>
  <si>
    <t>ICVN</t>
  </si>
  <si>
    <t>09.2.1/2/3 Major durables for in/outdoor recreation and their maintenance</t>
  </si>
  <si>
    <t>L8CO</t>
  </si>
  <si>
    <t>09.2.1.1 Camper vans, caravans and trailers</t>
  </si>
  <si>
    <t>L8CP</t>
  </si>
  <si>
    <t>09.2.1.3 Boats, outboard motors and fitting out of boats</t>
  </si>
  <si>
    <t>L8CR</t>
  </si>
  <si>
    <t>09.2.1.5 Major items for games and sport</t>
  </si>
  <si>
    <t>L8CS</t>
  </si>
  <si>
    <t xml:space="preserve">09.2.2.1 Musical instruments </t>
  </si>
  <si>
    <t>L8CQ</t>
  </si>
  <si>
    <t>09.2.3.0 Maintenance and repair of other major durables for recreation and culture</t>
  </si>
  <si>
    <t>CJVS</t>
  </si>
  <si>
    <t>09.3 Other recreational items, gardens and pets</t>
  </si>
  <si>
    <t>ICVP</t>
  </si>
  <si>
    <t>09.3.1 Games, toys and hobbies</t>
  </si>
  <si>
    <t>L8CT</t>
  </si>
  <si>
    <t>09.3.1.1 Games and hobbies</t>
  </si>
  <si>
    <t>L8CU</t>
  </si>
  <si>
    <t>09.3.1.2 Toys and celebration articles</t>
  </si>
  <si>
    <t>ICVQ</t>
  </si>
  <si>
    <t>09.3.2 Equipment for sport and open-air recreation</t>
  </si>
  <si>
    <t>L8CV</t>
  </si>
  <si>
    <t>09.3.2.1 Equipment for sport</t>
  </si>
  <si>
    <t>L8CW</t>
  </si>
  <si>
    <t>09.3.2.2 Equipment for camping and open-air recreation</t>
  </si>
  <si>
    <t>CJYI</t>
  </si>
  <si>
    <t>09.3.3 Gardens, plants and flowers</t>
  </si>
  <si>
    <t>L8CX</t>
  </si>
  <si>
    <t>09.3.3.1 Garden products</t>
  </si>
  <si>
    <t>L8CY</t>
  </si>
  <si>
    <t>09.3.3.2 Plants and flowers</t>
  </si>
  <si>
    <t>CJYJ</t>
  </si>
  <si>
    <t>09.3.4/5 Pets, related products and services</t>
  </si>
  <si>
    <t>L8CZ</t>
  </si>
  <si>
    <t xml:space="preserve">09.3.4.1 Purchase of pets </t>
  </si>
  <si>
    <t>L8D2</t>
  </si>
  <si>
    <t>09.3.4.2 Products for pets</t>
  </si>
  <si>
    <t>L8D3</t>
  </si>
  <si>
    <t>09.3.5.0 Veterinary and other services for pets</t>
  </si>
  <si>
    <t>CJVT</t>
  </si>
  <si>
    <t>09.4 Recreational and cultural services</t>
  </si>
  <si>
    <t>ICVR</t>
  </si>
  <si>
    <t>09.4.1 Recreational and sporting services</t>
  </si>
  <si>
    <t>L8D4</t>
  </si>
  <si>
    <t xml:space="preserve">09.4.1.1 Recreational and sporting services - Attendance        </t>
  </si>
  <si>
    <t>L8D5</t>
  </si>
  <si>
    <t>09.4.1.2 Recreational and sporting services - Participation</t>
  </si>
  <si>
    <t>ICVS</t>
  </si>
  <si>
    <t>09.4.2 Cultural services</t>
  </si>
  <si>
    <t>L8D6</t>
  </si>
  <si>
    <t>09.4.2.1 Cinemas, theatres, concerts</t>
  </si>
  <si>
    <t>L8D7</t>
  </si>
  <si>
    <t>09.4.2.2 Museums, libraries, zoological gardens</t>
  </si>
  <si>
    <t>L8D8</t>
  </si>
  <si>
    <t>09.4.2.3 Television and radio licence fees, subscriptions</t>
  </si>
  <si>
    <t>L8D9</t>
  </si>
  <si>
    <t>09.4.2.4 Hire of equipment and accessories for culture</t>
  </si>
  <si>
    <t>L8DA</t>
  </si>
  <si>
    <t>09.4.2.5 Photographic services</t>
  </si>
  <si>
    <t>ICVT</t>
  </si>
  <si>
    <t>09.5 Books, newspapers and stationery</t>
  </si>
  <si>
    <t>ICVU</t>
  </si>
  <si>
    <t>09.5.1 Books</t>
  </si>
  <si>
    <t>L8DB</t>
  </si>
  <si>
    <t>09.5.1.1 Fiction books</t>
  </si>
  <si>
    <t>L8DC</t>
  </si>
  <si>
    <t>09.5.1.3 Other non-fiction books</t>
  </si>
  <si>
    <t>L8DD</t>
  </si>
  <si>
    <t>09.5.1.4 Binding services and e-book downloads</t>
  </si>
  <si>
    <t>ICVV</t>
  </si>
  <si>
    <t>09.5.2 Newspapers and periodicals</t>
  </si>
  <si>
    <t>L8DE</t>
  </si>
  <si>
    <t>09.5.2.1 Newspapers</t>
  </si>
  <si>
    <t>L8DL</t>
  </si>
  <si>
    <t>09.5.2.2 Magazines and periodicals</t>
  </si>
  <si>
    <t>ICVW</t>
  </si>
  <si>
    <t>09.5.3/4 Misc. printed matter, stationery, drawing materials</t>
  </si>
  <si>
    <t>L8DN</t>
  </si>
  <si>
    <t xml:space="preserve">09.5.3.0 Miscellaneous printed matter </t>
  </si>
  <si>
    <t>L8DO</t>
  </si>
  <si>
    <t>09.5.4.1 Paper products</t>
  </si>
  <si>
    <t>L8DP</t>
  </si>
  <si>
    <t>09.5.4.9 Other stationery and drawing materials</t>
  </si>
  <si>
    <t>ICVX</t>
  </si>
  <si>
    <t>09.6 Package holidays</t>
  </si>
  <si>
    <t>10.0 Education</t>
  </si>
  <si>
    <t>L8DT</t>
  </si>
  <si>
    <t xml:space="preserve">10.1/2/5 Pre-primary, primary and secondary education(incl not definable by level) </t>
  </si>
  <si>
    <t>L8LF</t>
  </si>
  <si>
    <t>10.4 Tertiary education</t>
  </si>
  <si>
    <t>CJVU</t>
  </si>
  <si>
    <t>11.1 Catering services</t>
  </si>
  <si>
    <t>CJYL</t>
  </si>
  <si>
    <t>11.1.1 Restaurants &amp; cafes</t>
  </si>
  <si>
    <t>L8LL</t>
  </si>
  <si>
    <t xml:space="preserve">11.1.1.1 Restaurants, cafes and dancing establishments </t>
  </si>
  <si>
    <t>L8LM</t>
  </si>
  <si>
    <t>11.1.1.2 Fast food and take away food services</t>
  </si>
  <si>
    <t>CJYM</t>
  </si>
  <si>
    <t>11.1.2 Canteens</t>
  </si>
  <si>
    <t>CJVV</t>
  </si>
  <si>
    <t>11.2 Accommodation services</t>
  </si>
  <si>
    <t>L8U9</t>
  </si>
  <si>
    <t xml:space="preserve">11.2.0.1 Hotels, motel, inns and similar accommodation services </t>
  </si>
  <si>
    <t>L8UD</t>
  </si>
  <si>
    <t>11.2.0.2 Holiday centres, camping sites, youth hostels and similar accommodation services</t>
  </si>
  <si>
    <t>L8UE</t>
  </si>
  <si>
    <t>11.2.0.3 Accommodation services of other establishments</t>
  </si>
  <si>
    <t>CJVW</t>
  </si>
  <si>
    <t>12.1 Personal care</t>
  </si>
  <si>
    <t>CJYN</t>
  </si>
  <si>
    <t>12.1.1 Hairdressing and personal grooming establishments</t>
  </si>
  <si>
    <t>L8UF</t>
  </si>
  <si>
    <t>12.1.1.1 Hairdressing for men and children</t>
  </si>
  <si>
    <t>L8UG</t>
  </si>
  <si>
    <t>12.1.1.2 Hairdressing for women</t>
  </si>
  <si>
    <t>L8UH</t>
  </si>
  <si>
    <t>12.1.1.3 Personal grooming treatments</t>
  </si>
  <si>
    <t>CJYO</t>
  </si>
  <si>
    <t>12.1.2/3 Appliances and products for personal care</t>
  </si>
  <si>
    <t>L8UI</t>
  </si>
  <si>
    <t xml:space="preserve">12.1.2.1 Electric appliances for personal care </t>
  </si>
  <si>
    <t>L8UJ</t>
  </si>
  <si>
    <t>12.1.3.1 Non electric appliances</t>
  </si>
  <si>
    <t>L8UK</t>
  </si>
  <si>
    <t>12.1.3.2 Articles for personal hygiene and wellness</t>
  </si>
  <si>
    <t>CJVX</t>
  </si>
  <si>
    <t>12.3 Personal effects (nec)</t>
  </si>
  <si>
    <t>ICVZ</t>
  </si>
  <si>
    <t>12.3.1 Jewellery, clocks and watches</t>
  </si>
  <si>
    <t>L8UL</t>
  </si>
  <si>
    <t>12.3.1.1 Jewellery</t>
  </si>
  <si>
    <t>L8UM</t>
  </si>
  <si>
    <t>12.3.1.2 Clocks and watches</t>
  </si>
  <si>
    <t>L8UN</t>
  </si>
  <si>
    <t>12.3.1.3 Repair of jewellery, clocks and watches</t>
  </si>
  <si>
    <t>ICWA</t>
  </si>
  <si>
    <t>12.3.2 Other personal effects</t>
  </si>
  <si>
    <t>L8UO</t>
  </si>
  <si>
    <t>12.3.2.1 Travel goods</t>
  </si>
  <si>
    <t>L8UP</t>
  </si>
  <si>
    <t>12.3.2.2 Articles for babies</t>
  </si>
  <si>
    <t>L8UQ</t>
  </si>
  <si>
    <t>12.3.2.9 Other personal effects n.e.c.</t>
  </si>
  <si>
    <t>CJVY</t>
  </si>
  <si>
    <t>12.4 Social protection</t>
  </si>
  <si>
    <t>L8UR</t>
  </si>
  <si>
    <t>12.4.0.1 Child care services</t>
  </si>
  <si>
    <t>L8US</t>
  </si>
  <si>
    <t xml:space="preserve">12.4.0.2 Retirement homes for elderly persons and residences for disabled persons  </t>
  </si>
  <si>
    <t>L8UT</t>
  </si>
  <si>
    <t>12.4.0.3 Services to maintain people in their private homes</t>
  </si>
  <si>
    <t>CJVZ</t>
  </si>
  <si>
    <t>12.5 Insurance</t>
  </si>
  <si>
    <t>CJYP</t>
  </si>
  <si>
    <t>12.5.2 House contents insurance</t>
  </si>
  <si>
    <t>JKWP</t>
  </si>
  <si>
    <t>12.5.3/5 Health insurance and other insurance</t>
  </si>
  <si>
    <t>CJYQ</t>
  </si>
  <si>
    <t>12.5.4 Transport insurance</t>
  </si>
  <si>
    <t>L8UW</t>
  </si>
  <si>
    <t>12.5.4.1 Motor vehicle insurance</t>
  </si>
  <si>
    <t>L8UX</t>
  </si>
  <si>
    <t>12.5.4.2 Travel insurance</t>
  </si>
  <si>
    <t>CJWA</t>
  </si>
  <si>
    <t>12.6 Financial services (nec)</t>
  </si>
  <si>
    <t>CJYK</t>
  </si>
  <si>
    <t>12.6.2 Other financial services (nec)</t>
  </si>
  <si>
    <t>L8UY</t>
  </si>
  <si>
    <t>12.6.2.1 Charges by banks and post offices</t>
  </si>
  <si>
    <t>L8UZ</t>
  </si>
  <si>
    <t>12.6.2.2 Fees and service charges of brokers, investment counsellors</t>
  </si>
  <si>
    <t>ICVY</t>
  </si>
  <si>
    <t>12.7 Other services (nec)</t>
  </si>
  <si>
    <t>L8V2</t>
  </si>
  <si>
    <t>12.7.0.1 Administrative fees</t>
  </si>
  <si>
    <t>L8V3</t>
  </si>
  <si>
    <t>12.7.0.2 Legal services and accountancy</t>
  </si>
  <si>
    <t>L8V4</t>
  </si>
  <si>
    <t>12.7.0.3 Funeral services</t>
  </si>
  <si>
    <t>L8V5</t>
  </si>
  <si>
    <t>12.7.0.4 Other fees and services</t>
  </si>
  <si>
    <r>
      <t xml:space="preserve"> </t>
    </r>
    <r>
      <rPr>
        <b/>
        <sz val="11"/>
        <rFont val="Calibri"/>
        <family val="2"/>
      </rPr>
      <t xml:space="preserve">Key:    </t>
    </r>
    <r>
      <rPr>
        <sz val="11"/>
        <rFont val="Calibri"/>
        <family val="2"/>
      </rPr>
      <t>- zero or negligible   ..  not available (nec) not elsewhere covered</t>
    </r>
  </si>
  <si>
    <t>As of 21 March 2017, an additional level of detail (COICOP5-level) is provided for CPIH and CPI. These are given 5-digit reference codes in these tables.</t>
  </si>
  <si>
    <t xml:space="preserve">Some of the 2015 and 2016 weights for the COICOP5 level of data, fully introduced in 2017, do not sum to the COICOP4 totals in this table. </t>
  </si>
  <si>
    <t xml:space="preserve">This is because the lower level series for those earlier years were constructed after the higher level aggregates and using different, later, expenditure data. </t>
  </si>
  <si>
    <t>They were constructed purely to give users a back series when the new level was introduced in 2017.</t>
  </si>
  <si>
    <t xml:space="preserve">The Consumer Prices Index weights are produced to 9 decimal places but rounded to 4 decimal places for presentational purposes.  </t>
  </si>
  <si>
    <t>Therefore, the published weights may not sum to the total because of rounding.</t>
  </si>
  <si>
    <t xml:space="preserve">Source: </t>
  </si>
  <si>
    <t>Office for National Statistics</t>
  </si>
  <si>
    <t>Prices Division</t>
  </si>
  <si>
    <t>2.001 Cardiff Road</t>
  </si>
  <si>
    <t>Newport</t>
  </si>
  <si>
    <t>South Wales</t>
  </si>
  <si>
    <t>NP10 8XG</t>
  </si>
  <si>
    <t>Tel: +44 (0) 1633 456900</t>
  </si>
  <si>
    <t>http://www.ons.gov.uk</t>
  </si>
  <si>
    <t>CPI weight</t>
  </si>
  <si>
    <t>https://www.ons.gov.uk/economy/inflationandpriceindices/datasets/contributionstothe12monthrateofcpibyimportintensity</t>
  </si>
  <si>
    <t>Goods?</t>
  </si>
  <si>
    <t>G</t>
  </si>
  <si>
    <t>Goods direct import penetration</t>
  </si>
  <si>
    <t>Goods total import penetration</t>
  </si>
  <si>
    <t>Goods weight check</t>
  </si>
  <si>
    <t>GDP!</t>
  </si>
  <si>
    <t>Share of total exports</t>
  </si>
  <si>
    <t>Share of GDP</t>
  </si>
  <si>
    <t>Goods exports to US as % of total exports</t>
  </si>
  <si>
    <t>Goods exports to other countries</t>
  </si>
  <si>
    <t>Services exports</t>
  </si>
  <si>
    <t>Exports to US - 10% tariff</t>
  </si>
  <si>
    <t>Share</t>
  </si>
  <si>
    <t>Exports to US - goods currently exempt</t>
  </si>
  <si>
    <t>Steel/aluminium</t>
  </si>
  <si>
    <t>Cars &amp; car parts</t>
  </si>
  <si>
    <t>Copper</t>
  </si>
  <si>
    <t>Pharma</t>
  </si>
  <si>
    <t>Semiconductors</t>
  </si>
  <si>
    <t>Lumber</t>
  </si>
  <si>
    <t>Total exports to US</t>
  </si>
  <si>
    <t>Exports to US - sector-specific tariffs</t>
  </si>
  <si>
    <t>Pre-trade deal</t>
  </si>
  <si>
    <t>Pre steel increase</t>
  </si>
  <si>
    <t>Exports to US - steel &amp; aluminium</t>
  </si>
  <si>
    <t>Original deal</t>
  </si>
  <si>
    <t>Aerospace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</si>
</sst>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##0.0;\-###0.0;0.0;@"/>
    <numFmt numFmtId="166" formatCode="0.000%"/>
    <numFmt numFmtId="167" formatCode="0.0%"/>
    <numFmt numFmtId="168" formatCode="0.0000"/>
    <numFmt numFmtId="169" formatCode="0.00000"/>
  </numFmts>
  <fonts count="4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7"/>
      <color indexed="12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5"/>
      <color theme="3"/>
      <name val="Arial"/>
      <family val="2"/>
    </font>
    <font>
      <b/>
      <sz val="18"/>
      <name val="Arial"/>
      <family val="2"/>
    </font>
    <font>
      <b/>
      <sz val="13"/>
      <color theme="3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indexed="16"/>
      <name val="Calibri"/>
      <family val="2"/>
      <scheme val="minor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</font>
    <font>
      <u/>
      <sz val="11"/>
      <color rgb="FF0000FF"/>
      <name val="Calibri"/>
      <family val="2"/>
      <scheme val="minor"/>
    </font>
    <font>
      <sz val="11"/>
      <color indexed="10"/>
      <name val="Calibri"/>
      <family val="2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u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4A80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55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9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1" fillId="0" borderId="0"/>
    <xf numFmtId="0" fontId="29" fillId="0" borderId="1" applyNumberFormat="0" applyFill="0" applyAlignment="0" applyProtection="0"/>
    <xf numFmtId="0" fontId="3" fillId="0" borderId="0"/>
    <xf numFmtId="0" fontId="31" fillId="0" borderId="2" applyNumberFormat="0" applyFill="0" applyAlignment="0" applyProtection="0"/>
    <xf numFmtId="0" fontId="5" fillId="0" borderId="1"/>
    <xf numFmtId="0" fontId="6" fillId="0" borderId="2"/>
    <xf numFmtId="0" fontId="32" fillId="0" borderId="0"/>
    <xf numFmtId="0" fontId="3" fillId="0" borderId="0"/>
    <xf numFmtId="9" fontId="3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</cellStyleXfs>
  <cellXfs count="109">
    <xf numFmtId="0" fontId="0" fillId="0" borderId="0" xfId="0"/>
    <xf numFmtId="0" fontId="1" fillId="0" borderId="0" xfId="0" applyFont="1"/>
    <xf numFmtId="0" fontId="21" fillId="0" borderId="0" xfId="0" applyFont="1"/>
    <xf numFmtId="1" fontId="1" fillId="0" borderId="0" xfId="0" applyNumberFormat="1" applyFont="1"/>
    <xf numFmtId="0" fontId="22" fillId="0" borderId="0" xfId="0" applyFont="1"/>
    <xf numFmtId="0" fontId="23" fillId="0" borderId="0" xfId="0" applyFont="1"/>
    <xf numFmtId="0" fontId="0" fillId="0" borderId="0" xfId="0" quotePrefix="1"/>
    <xf numFmtId="0" fontId="2" fillId="0" borderId="0" xfId="0" applyFont="1"/>
    <xf numFmtId="0" fontId="24" fillId="0" borderId="0" xfId="44"/>
    <xf numFmtId="1" fontId="0" fillId="0" borderId="0" xfId="0" applyNumberFormat="1"/>
    <xf numFmtId="1" fontId="2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0" fontId="0" fillId="0" borderId="0" xfId="0" applyFont="1"/>
    <xf numFmtId="1" fontId="0" fillId="0" borderId="0" xfId="0" applyNumberFormat="1" applyFont="1"/>
    <xf numFmtId="164" fontId="0" fillId="0" borderId="0" xfId="0" applyNumberFormat="1" applyFont="1"/>
    <xf numFmtId="0" fontId="25" fillId="0" borderId="0" xfId="45" applyFont="1"/>
    <xf numFmtId="0" fontId="1" fillId="0" borderId="0" xfId="45"/>
    <xf numFmtId="0" fontId="1" fillId="0" borderId="0" xfId="45" applyAlignment="1">
      <alignment horizontal="right"/>
    </xf>
    <xf numFmtId="0" fontId="21" fillId="0" borderId="0" xfId="45" applyFont="1"/>
    <xf numFmtId="0" fontId="21" fillId="0" borderId="0" xfId="45" applyFont="1" applyAlignment="1">
      <alignment horizontal="right"/>
    </xf>
    <xf numFmtId="0" fontId="26" fillId="0" borderId="0" xfId="45" applyFont="1"/>
    <xf numFmtId="0" fontId="27" fillId="0" borderId="0" xfId="45" applyFont="1"/>
    <xf numFmtId="0" fontId="28" fillId="0" borderId="0" xfId="45" applyFont="1"/>
    <xf numFmtId="0" fontId="28" fillId="0" borderId="0" xfId="45" applyFont="1" applyAlignment="1">
      <alignment horizontal="right"/>
    </xf>
    <xf numFmtId="0" fontId="28" fillId="0" borderId="0" xfId="45" applyFont="1" applyAlignment="1">
      <alignment horizontal="left"/>
    </xf>
    <xf numFmtId="0" fontId="1" fillId="0" borderId="0" xfId="45" applyAlignment="1">
      <alignment horizontal="left"/>
    </xf>
    <xf numFmtId="0" fontId="30" fillId="0" borderId="0" xfId="46" applyFont="1" applyFill="1" applyBorder="1"/>
    <xf numFmtId="0" fontId="3" fillId="0" borderId="0" xfId="47"/>
    <xf numFmtId="0" fontId="27" fillId="0" borderId="0" xfId="48" applyFont="1" applyFill="1" applyBorder="1"/>
    <xf numFmtId="0" fontId="28" fillId="0" borderId="0" xfId="45" applyFont="1" applyAlignment="1">
      <alignment horizontal="left" wrapText="1"/>
    </xf>
    <xf numFmtId="0" fontId="28" fillId="0" borderId="0" xfId="45" applyFont="1" applyAlignment="1">
      <alignment horizontal="right" wrapText="1"/>
    </xf>
    <xf numFmtId="0" fontId="3" fillId="0" borderId="0" xfId="47" applyAlignment="1">
      <alignment horizontal="right" wrapText="1"/>
    </xf>
    <xf numFmtId="0" fontId="3" fillId="0" borderId="0" xfId="47" applyAlignment="1">
      <alignment horizontal="right"/>
    </xf>
    <xf numFmtId="0" fontId="3" fillId="0" borderId="0" xfId="47" applyAlignment="1">
      <alignment wrapText="1"/>
    </xf>
    <xf numFmtId="0" fontId="28" fillId="0" borderId="0" xfId="45" applyFont="1" applyAlignment="1">
      <alignment wrapText="1"/>
    </xf>
    <xf numFmtId="0" fontId="1" fillId="0" borderId="0" xfId="47" applyFont="1"/>
    <xf numFmtId="0" fontId="1" fillId="0" borderId="0" xfId="47" applyFont="1" applyAlignment="1">
      <alignment horizontal="right"/>
    </xf>
    <xf numFmtId="0" fontId="30" fillId="0" borderId="0" xfId="49" applyFont="1" applyBorder="1"/>
    <xf numFmtId="0" fontId="21" fillId="0" borderId="0" xfId="47" applyFont="1" applyAlignment="1">
      <alignment wrapText="1"/>
    </xf>
    <xf numFmtId="0" fontId="21" fillId="0" borderId="0" xfId="47" applyFont="1" applyAlignment="1">
      <alignment horizontal="right"/>
    </xf>
    <xf numFmtId="0" fontId="21" fillId="0" borderId="0" xfId="47" applyFont="1"/>
    <xf numFmtId="0" fontId="21" fillId="0" borderId="0" xfId="49" applyFont="1" applyBorder="1"/>
    <xf numFmtId="0" fontId="27" fillId="0" borderId="0" xfId="50" applyFont="1" applyBorder="1"/>
    <xf numFmtId="0" fontId="27" fillId="0" borderId="0" xfId="47" applyFont="1" applyAlignment="1">
      <alignment wrapText="1"/>
    </xf>
    <xf numFmtId="0" fontId="27" fillId="0" borderId="0" xfId="47" applyFont="1" applyAlignment="1">
      <alignment horizontal="right" wrapText="1"/>
    </xf>
    <xf numFmtId="0" fontId="33" fillId="33" borderId="10" xfId="51" applyFont="1" applyFill="1" applyBorder="1" applyAlignment="1">
      <alignment horizontal="left" wrapText="1"/>
    </xf>
    <xf numFmtId="165" fontId="0" fillId="0" borderId="0" xfId="0" applyNumberFormat="1"/>
    <xf numFmtId="165" fontId="34" fillId="0" borderId="0" xfId="0" applyNumberFormat="1" applyFont="1"/>
    <xf numFmtId="0" fontId="3" fillId="0" borderId="0" xfId="52"/>
    <xf numFmtId="0" fontId="0" fillId="0" borderId="0" xfId="52" applyFont="1"/>
    <xf numFmtId="0" fontId="3" fillId="0" borderId="0" xfId="52" applyAlignment="1">
      <alignment horizontal="right"/>
    </xf>
    <xf numFmtId="2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36" fillId="0" borderId="0" xfId="0" applyFont="1"/>
    <xf numFmtId="0" fontId="0" fillId="0" borderId="11" xfId="0" applyBorder="1"/>
    <xf numFmtId="0" fontId="0" fillId="0" borderId="11" xfId="0" applyBorder="1" applyAlignment="1">
      <alignment horizontal="center"/>
    </xf>
    <xf numFmtId="0" fontId="3" fillId="0" borderId="0" xfId="0" applyFont="1"/>
    <xf numFmtId="167" fontId="3" fillId="0" borderId="0" xfId="53" applyNumberFormat="1" applyFont="1" applyFill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3" fillId="0" borderId="0" xfId="47" applyFont="1" applyAlignment="1">
      <alignment horizontal="left"/>
    </xf>
    <xf numFmtId="168" fontId="0" fillId="0" borderId="0" xfId="0" applyNumberFormat="1"/>
    <xf numFmtId="169" fontId="0" fillId="0" borderId="0" xfId="0" applyNumberFormat="1"/>
    <xf numFmtId="167" fontId="0" fillId="0" borderId="0" xfId="53" applyNumberFormat="1" applyFont="1" applyFill="1"/>
    <xf numFmtId="167" fontId="3" fillId="0" borderId="11" xfId="53" applyNumberFormat="1" applyFont="1" applyFill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0" fontId="38" fillId="0" borderId="0" xfId="54" applyFont="1" applyAlignment="1" applyProtection="1"/>
    <xf numFmtId="0" fontId="39" fillId="0" borderId="0" xfId="0" applyFont="1"/>
    <xf numFmtId="0" fontId="40" fillId="0" borderId="0" xfId="0" applyFont="1"/>
    <xf numFmtId="0" fontId="0" fillId="0" borderId="12" xfId="0" applyBorder="1"/>
    <xf numFmtId="0" fontId="23" fillId="0" borderId="12" xfId="0" applyFont="1" applyBorder="1" applyAlignment="1">
      <alignment vertical="top"/>
    </xf>
    <xf numFmtId="0" fontId="23" fillId="0" borderId="13" xfId="0" applyFont="1" applyBorder="1" applyAlignment="1">
      <alignment vertical="top"/>
    </xf>
    <xf numFmtId="0" fontId="23" fillId="0" borderId="12" xfId="0" applyFont="1" applyBorder="1" applyAlignment="1">
      <alignment horizontal="right" wrapText="1"/>
    </xf>
    <xf numFmtId="0" fontId="0" fillId="0" borderId="13" xfId="0" applyBorder="1" applyAlignment="1">
      <alignment horizontal="right" wrapText="1"/>
    </xf>
    <xf numFmtId="0" fontId="23" fillId="0" borderId="13" xfId="0" applyFont="1" applyBorder="1" applyAlignment="1">
      <alignment horizontal="right" wrapText="1"/>
    </xf>
    <xf numFmtId="0" fontId="0" fillId="0" borderId="12" xfId="0" applyBorder="1" applyAlignment="1">
      <alignment horizontal="right" wrapText="1"/>
    </xf>
    <xf numFmtId="0" fontId="23" fillId="0" borderId="0" xfId="0" applyFont="1" applyAlignment="1">
      <alignment horizontal="left"/>
    </xf>
    <xf numFmtId="0" fontId="0" fillId="0" borderId="0" xfId="0" applyAlignment="1">
      <alignment horizontal="right"/>
    </xf>
    <xf numFmtId="168" fontId="0" fillId="0" borderId="14" xfId="0" applyNumberFormat="1" applyBorder="1" applyAlignment="1">
      <alignment horizontal="right"/>
    </xf>
    <xf numFmtId="168" fontId="0" fillId="0" borderId="0" xfId="0" applyNumberFormat="1" applyAlignment="1">
      <alignment horizontal="right"/>
    </xf>
    <xf numFmtId="0" fontId="23" fillId="0" borderId="0" xfId="0" applyFont="1" applyAlignment="1">
      <alignment horizontal="left" vertical="center"/>
    </xf>
    <xf numFmtId="2" fontId="0" fillId="0" borderId="0" xfId="0" applyNumberFormat="1" applyAlignment="1">
      <alignment horizontal="right"/>
    </xf>
    <xf numFmtId="0" fontId="35" fillId="0" borderId="0" xfId="0" applyFont="1" applyAlignment="1">
      <alignment horizontal="left" vertical="center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35" fillId="0" borderId="0" xfId="0" applyFont="1"/>
    <xf numFmtId="0" fontId="35" fillId="0" borderId="0" xfId="0" applyFont="1" applyAlignment="1">
      <alignment horizontal="left"/>
    </xf>
    <xf numFmtId="0" fontId="0" fillId="0" borderId="12" xfId="0" applyBorder="1" applyAlignment="1">
      <alignment horizontal="right"/>
    </xf>
    <xf numFmtId="2" fontId="0" fillId="0" borderId="12" xfId="0" applyNumberFormat="1" applyBorder="1" applyAlignment="1">
      <alignment horizontal="right"/>
    </xf>
    <xf numFmtId="2" fontId="0" fillId="0" borderId="12" xfId="0" applyNumberFormat="1" applyBorder="1"/>
    <xf numFmtId="168" fontId="0" fillId="0" borderId="12" xfId="0" applyNumberFormat="1" applyBorder="1" applyAlignment="1">
      <alignment horizontal="right"/>
    </xf>
    <xf numFmtId="168" fontId="0" fillId="0" borderId="12" xfId="0" applyNumberFormat="1" applyBorder="1"/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44" fillId="0" borderId="0" xfId="0" applyFont="1"/>
    <xf numFmtId="0" fontId="45" fillId="0" borderId="0" xfId="0" applyFont="1" applyAlignment="1">
      <alignment vertical="center"/>
    </xf>
    <xf numFmtId="0" fontId="16" fillId="0" borderId="0" xfId="0" applyFont="1"/>
    <xf numFmtId="0" fontId="24" fillId="0" borderId="0" xfId="0" applyFont="1" applyAlignment="1">
      <alignment vertical="center"/>
    </xf>
    <xf numFmtId="0" fontId="40" fillId="0" borderId="0" xfId="0" applyFont="1" applyAlignment="1">
      <alignment horizontal="left"/>
    </xf>
    <xf numFmtId="0" fontId="46" fillId="0" borderId="0" xfId="54" applyFont="1" applyFill="1" applyAlignment="1" applyProtection="1"/>
    <xf numFmtId="0" fontId="0" fillId="0" borderId="0" xfId="0" applyAlignment="1">
      <alignment horizontal="center" vertical="center"/>
    </xf>
    <xf numFmtId="0" fontId="0" fillId="0" borderId="11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Fill="1" applyBorder="1" applyAlignment="1">
      <alignment horizontal="center" wrapText="1"/>
    </xf>
    <xf numFmtId="0" fontId="2" fillId="0" borderId="0" xfId="0" applyFont="1" applyFill="1" applyBorder="1"/>
    <xf numFmtId="167" fontId="2" fillId="0" borderId="0" xfId="0" applyNumberFormat="1" applyFont="1"/>
  </cellXfs>
  <cellStyles count="5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" xr:uid="{25BE09FD-0517-4337-8488-83C0744536DC}"/>
    <cellStyle name="Heading 1 2 2" xfId="49" xr:uid="{347D0413-F8C3-432B-BEEF-AD71EA05AD5E}"/>
    <cellStyle name="Heading 2" xfId="3" builtinId="17" customBuiltin="1"/>
    <cellStyle name="Heading 2 2" xfId="48" xr:uid="{A1B44BA2-7C44-4C99-857A-D10B7B5D0B0E}"/>
    <cellStyle name="Heading 2 2 2" xfId="50" xr:uid="{AC721032-EE02-4557-84C8-F4F8CD6BA080}"/>
    <cellStyle name="Heading 3" xfId="4" builtinId="18" customBuiltin="1"/>
    <cellStyle name="Heading 4" xfId="5" builtinId="19" customBuiltin="1"/>
    <cellStyle name="Hyperlink 2" xfId="43" xr:uid="{00000000-0005-0000-0000-000021000000}"/>
    <cellStyle name="Hyperlink 3" xfId="54" xr:uid="{471BFD2A-E85E-4516-9004-7709362AE906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6000000}"/>
    <cellStyle name="Normal 2 3" xfId="47" xr:uid="{0BBFBC98-294E-4732-A7A7-A2555C4C0966}"/>
    <cellStyle name="Normal 2 5" xfId="52" xr:uid="{2F4C1FA9-4FD2-4432-8865-604A66B5BD7B}"/>
    <cellStyle name="Normal 3" xfId="44" xr:uid="{04BDB2A3-DC1D-4511-B6C0-42953C4C14E2}"/>
    <cellStyle name="Normal 4" xfId="45" xr:uid="{4262806F-6BBF-4A04-8AB6-0C3C72DE28FE}"/>
    <cellStyle name="Normal 5" xfId="51" xr:uid="{76AF5776-3F67-414A-A9DB-E634F1DB745E}"/>
    <cellStyle name="Note" xfId="15" builtinId="10" customBuiltin="1"/>
    <cellStyle name="Output" xfId="10" builtinId="21" customBuiltin="1"/>
    <cellStyle name="Percent" xfId="53" builtinId="5"/>
    <cellStyle name="Title" xfId="1" builtinId="15" customBuiltin="1"/>
    <cellStyle name="Total" xfId="17" builtinId="25" customBuiltin="1"/>
    <cellStyle name="Warning Text" xfId="14" builtinId="11" customBuiltin="1"/>
  </cellStyles>
  <dxfs count="327"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6" Type="http://schemas.openxmlformats.org/officeDocument/2006/relationships/chartsheet" Target="chartsheets/sheet5.xml"/><Relationship Id="rId21" Type="http://schemas.openxmlformats.org/officeDocument/2006/relationships/worksheet" Target="worksheets/sheet19.xml"/><Relationship Id="rId34" Type="http://schemas.openxmlformats.org/officeDocument/2006/relationships/sheetMetadata" Target="metadata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25" Type="http://schemas.openxmlformats.org/officeDocument/2006/relationships/chartsheet" Target="chartsheets/sheet4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3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14.xml"/><Relationship Id="rId20" Type="http://schemas.openxmlformats.org/officeDocument/2006/relationships/worksheet" Target="worksheets/sheet18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24" Type="http://schemas.openxmlformats.org/officeDocument/2006/relationships/chartsheet" Target="chartsheets/sheet3.xml"/><Relationship Id="rId32" Type="http://schemas.openxmlformats.org/officeDocument/2006/relationships/styles" Target="styles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23" Type="http://schemas.openxmlformats.org/officeDocument/2006/relationships/worksheet" Target="worksheets/sheet21.xml"/><Relationship Id="rId28" Type="http://schemas.openxmlformats.org/officeDocument/2006/relationships/chartsheet" Target="chartsheets/sheet7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31" Type="http://schemas.openxmlformats.org/officeDocument/2006/relationships/theme" Target="theme/theme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22" Type="http://schemas.openxmlformats.org/officeDocument/2006/relationships/worksheet" Target="worksheets/sheet20.xml"/><Relationship Id="rId27" Type="http://schemas.openxmlformats.org/officeDocument/2006/relationships/chartsheet" Target="chartsheets/sheet6.xml"/><Relationship Id="rId30" Type="http://schemas.openxmlformats.org/officeDocument/2006/relationships/externalLink" Target="externalLinks/externalLink2.xml"/><Relationship Id="rId35" Type="http://schemas.openxmlformats.org/officeDocument/2006/relationships/calcChain" Target="calcChain.xml"/><Relationship Id="rId8" Type="http://schemas.openxmlformats.org/officeDocument/2006/relationships/worksheet" Target="worksheets/sheet6.xml"/><Relationship Id="rId3" Type="http://schemas.openxmlformats.org/officeDocument/2006/relationships/chartsheet" Target="chartsheets/sheet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2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3.xml"/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chartUserShapes" Target="../drawings/drawing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0587622641330365"/>
          <c:y val="8.607163378833857E-2"/>
          <c:w val="0.47045860829150887"/>
          <c:h val="0.671807374142491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'Chart Data'!$B$47</c:f>
              <c:strCache>
                <c:ptCount val="1"/>
                <c:pt idx="0">
                  <c:v>UK export share</c:v>
                </c:pt>
              </c:strCache>
            </c:strRef>
          </c:tx>
          <c:spPr>
            <a:solidFill>
              <a:schemeClr val="accent1"/>
            </a:solidFill>
            <a:ln w="6350">
              <a:solidFill>
                <a:srgbClr val="495057"/>
              </a:solidFill>
            </a:ln>
            <a:effectLst/>
          </c:spPr>
          <c:invertIfNegative val="0"/>
          <c:cat>
            <c:strRef>
              <c:f>'Chart Data'!$C$45:$U$45</c:f>
              <c:strCache>
                <c:ptCount val="19"/>
                <c:pt idx="0">
                  <c:v>Works of art</c:v>
                </c:pt>
                <c:pt idx="1">
                  <c:v>Medicinal &amp; pharmaceutical products</c:v>
                </c:pt>
                <c:pt idx="2">
                  <c:v>Organic chemicals</c:v>
                </c:pt>
                <c:pt idx="3">
                  <c:v>Animal oils &amp; fats</c:v>
                </c:pt>
                <c:pt idx="4">
                  <c:v>Specialised machinery</c:v>
                </c:pt>
                <c:pt idx="5">
                  <c:v>Inorganic chemicals</c:v>
                </c:pt>
                <c:pt idx="6">
                  <c:v>Furniture</c:v>
                </c:pt>
                <c:pt idx="7">
                  <c:v>Office machinery</c:v>
                </c:pt>
                <c:pt idx="8">
                  <c:v>Leather manufactures</c:v>
                </c:pt>
                <c:pt idx="9">
                  <c:v>General industrial machinery</c:v>
                </c:pt>
                <c:pt idx="10">
                  <c:v>Cars</c:v>
                </c:pt>
                <c:pt idx="11">
                  <c:v>Aircraft</c:v>
                </c:pt>
                <c:pt idx="12">
                  <c:v>Other manufactures</c:v>
                </c:pt>
                <c:pt idx="13">
                  <c:v>Metal working machinery</c:v>
                </c:pt>
                <c:pt idx="14">
                  <c:v>Photographic &amp; optical goods &amp; clocks</c:v>
                </c:pt>
                <c:pt idx="15">
                  <c:v>Electric motors</c:v>
                </c:pt>
                <c:pt idx="16">
                  <c:v>Mechanical power generators</c:v>
                </c:pt>
                <c:pt idx="17">
                  <c:v>Beverages &amp; tobacco</c:v>
                </c:pt>
                <c:pt idx="18">
                  <c:v>Miscellaneous electrical goods</c:v>
                </c:pt>
              </c:strCache>
            </c:strRef>
          </c:cat>
          <c:val>
            <c:numRef>
              <c:f>'Chart Data'!$C$47:$U$47</c:f>
              <c:numCache>
                <c:formatCode>0.0</c:formatCode>
                <c:ptCount val="19"/>
                <c:pt idx="0">
                  <c:v>0</c:v>
                </c:pt>
                <c:pt idx="1">
                  <c:v>33.856294811502586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18.486067222062623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16.313218082250618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8-4B7C-9EA6-494068611454}"/>
            </c:ext>
          </c:extLst>
        </c:ser>
        <c:ser>
          <c:idx val="1"/>
          <c:order val="1"/>
          <c:tx>
            <c:strRef>
              <c:f>'Chart Data'!$B$48</c:f>
              <c:strCache>
                <c:ptCount val="1"/>
                <c:pt idx="0">
                  <c:v>UK export share</c:v>
                </c:pt>
              </c:strCache>
            </c:strRef>
          </c:tx>
          <c:spPr>
            <a:solidFill>
              <a:schemeClr val="accent2"/>
            </a:solidFill>
            <a:ln w="6350">
              <a:solidFill>
                <a:srgbClr val="495057"/>
              </a:solidFill>
            </a:ln>
            <a:effectLst/>
          </c:spPr>
          <c:invertIfNegative val="0"/>
          <c:cat>
            <c:strRef>
              <c:f>'Chart Data'!$C$45:$U$45</c:f>
              <c:strCache>
                <c:ptCount val="19"/>
                <c:pt idx="0">
                  <c:v>Works of art</c:v>
                </c:pt>
                <c:pt idx="1">
                  <c:v>Medicinal &amp; pharmaceutical products</c:v>
                </c:pt>
                <c:pt idx="2">
                  <c:v>Organic chemicals</c:v>
                </c:pt>
                <c:pt idx="3">
                  <c:v>Animal oils &amp; fats</c:v>
                </c:pt>
                <c:pt idx="4">
                  <c:v>Specialised machinery</c:v>
                </c:pt>
                <c:pt idx="5">
                  <c:v>Inorganic chemicals</c:v>
                </c:pt>
                <c:pt idx="6">
                  <c:v>Furniture</c:v>
                </c:pt>
                <c:pt idx="7">
                  <c:v>Office machinery</c:v>
                </c:pt>
                <c:pt idx="8">
                  <c:v>Leather manufactures</c:v>
                </c:pt>
                <c:pt idx="9">
                  <c:v>General industrial machinery</c:v>
                </c:pt>
                <c:pt idx="10">
                  <c:v>Cars</c:v>
                </c:pt>
                <c:pt idx="11">
                  <c:v>Aircraft</c:v>
                </c:pt>
                <c:pt idx="12">
                  <c:v>Other manufactures</c:v>
                </c:pt>
                <c:pt idx="13">
                  <c:v>Metal working machinery</c:v>
                </c:pt>
                <c:pt idx="14">
                  <c:v>Photographic &amp; optical goods &amp; clocks</c:v>
                </c:pt>
                <c:pt idx="15">
                  <c:v>Electric motors</c:v>
                </c:pt>
                <c:pt idx="16">
                  <c:v>Mechanical power generators</c:v>
                </c:pt>
                <c:pt idx="17">
                  <c:v>Beverages &amp; tobacco</c:v>
                </c:pt>
                <c:pt idx="18">
                  <c:v>Miscellaneous electrical goods</c:v>
                </c:pt>
              </c:strCache>
            </c:strRef>
          </c:cat>
          <c:val>
            <c:numRef>
              <c:f>'Chart Data'!$C$48:$U$48</c:f>
              <c:numCache>
                <c:formatCode>General</c:formatCode>
                <c:ptCount val="19"/>
                <c:pt idx="0">
                  <c:v>36.067169627646628</c:v>
                </c:pt>
                <c:pt idx="1">
                  <c:v>0</c:v>
                </c:pt>
                <c:pt idx="2">
                  <c:v>27.95869737887212</c:v>
                </c:pt>
                <c:pt idx="3">
                  <c:v>26.190476190476193</c:v>
                </c:pt>
                <c:pt idx="4">
                  <c:v>22.167925366503777</c:v>
                </c:pt>
                <c:pt idx="5">
                  <c:v>21.914967162115452</c:v>
                </c:pt>
                <c:pt idx="6">
                  <c:v>21.744471744471745</c:v>
                </c:pt>
                <c:pt idx="7">
                  <c:v>21.395308727147292</c:v>
                </c:pt>
                <c:pt idx="8">
                  <c:v>21.100917431192663</c:v>
                </c:pt>
                <c:pt idx="9">
                  <c:v>19.949114699620957</c:v>
                </c:pt>
                <c:pt idx="10">
                  <c:v>0</c:v>
                </c:pt>
                <c:pt idx="11">
                  <c:v>17.972663214194753</c:v>
                </c:pt>
                <c:pt idx="12">
                  <c:v>17.821080602302921</c:v>
                </c:pt>
                <c:pt idx="13">
                  <c:v>17.621527777777779</c:v>
                </c:pt>
                <c:pt idx="14">
                  <c:v>17.454545454545457</c:v>
                </c:pt>
                <c:pt idx="15">
                  <c:v>16.866096866096868</c:v>
                </c:pt>
                <c:pt idx="16">
                  <c:v>0</c:v>
                </c:pt>
                <c:pt idx="17">
                  <c:v>15.886454183266933</c:v>
                </c:pt>
                <c:pt idx="18">
                  <c:v>15.869470810844344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678A-442A-AA98-2E9571863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100"/>
        <c:axId val="1639976431"/>
        <c:axId val="1631339631"/>
      </c:barChart>
      <c:catAx>
        <c:axId val="1639976431"/>
        <c:scaling>
          <c:orientation val="minMax"/>
        </c:scaling>
        <c:delete val="0"/>
        <c:axPos val="l"/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General" sourceLinked="0"/>
        <c:majorTickMark val="out"/>
        <c:minorTickMark val="none"/>
        <c:tickLblPos val="nextTo"/>
        <c:spPr>
          <a:noFill/>
          <a:ln w="9525">
            <a:solidFill>
              <a:srgbClr val="495057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31339631"/>
        <c:crosses val="autoZero"/>
        <c:auto val="0"/>
        <c:lblAlgn val="ctr"/>
        <c:lblOffset val="100"/>
        <c:tickLblSkip val="1"/>
        <c:noMultiLvlLbl val="0"/>
      </c:catAx>
      <c:valAx>
        <c:axId val="163133963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>
            <a:solidFill>
              <a:srgbClr val="495057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3997643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4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view3D>
      <c:rotX val="75"/>
      <c:rotY val="53"/>
      <c:rAngAx val="0"/>
    </c:view3D>
    <c:floor>
      <c:thickness val="0"/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0.11898118050487488"/>
          <c:y val="9.0666672219306257E-2"/>
          <c:w val="0.63858253840591073"/>
          <c:h val="0.80088893793720528"/>
        </c:manualLayout>
      </c:layout>
      <c:pie3DChart>
        <c:varyColors val="1"/>
        <c:ser>
          <c:idx val="0"/>
          <c:order val="0"/>
          <c:tx>
            <c:strRef>
              <c:f>'Chart Data'!$CY$2</c:f>
              <c:strCache>
                <c:ptCount val="1"/>
                <c:pt idx="0">
                  <c:v>Share</c:v>
                </c:pt>
              </c:strCache>
            </c:strRef>
          </c:tx>
          <c:spPr>
            <a:ln w="6350">
              <a:solidFill>
                <a:srgbClr val="495057"/>
              </a:solidFill>
            </a:ln>
          </c:spPr>
          <c:explosion val="10"/>
          <c:dPt>
            <c:idx val="0"/>
            <c:bubble3D val="0"/>
            <c:spPr>
              <a:solidFill>
                <a:srgbClr val="BD1B21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A82D-44A4-817D-9CEEE4E77BAE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A82D-44A4-817D-9CEEE4E77BA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9-A82D-44A4-817D-9CEEE4E77BAE}"/>
              </c:ext>
            </c:extLst>
          </c:dPt>
          <c:dPt>
            <c:idx val="4"/>
            <c:bubble3D val="0"/>
            <c:spPr>
              <a:solidFill>
                <a:srgbClr val="7B7C77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0EB6-4D5B-90DF-87CEDDC47B2C}"/>
              </c:ext>
            </c:extLst>
          </c:dPt>
          <c:dPt>
            <c:idx val="5"/>
            <c:bubble3D val="0"/>
            <c:spPr>
              <a:solidFill>
                <a:srgbClr val="00ADDC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A82D-44A4-817D-9CEEE4E77BAE}"/>
              </c:ext>
            </c:extLst>
          </c:dPt>
          <c:dPt>
            <c:idx val="6"/>
            <c:bubble3D val="0"/>
            <c:spPr>
              <a:solidFill>
                <a:srgbClr val="00793F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A82D-44A4-817D-9CEEE4E77BAE}"/>
              </c:ext>
            </c:extLst>
          </c:dPt>
          <c:dPt>
            <c:idx val="7"/>
            <c:bubble3D val="0"/>
            <c:spPr>
              <a:solidFill>
                <a:srgbClr val="DE6328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A82D-44A4-817D-9CEEE4E77BAE}"/>
              </c:ext>
            </c:extLst>
          </c:dPt>
          <c:dPt>
            <c:idx val="8"/>
            <c:bubble3D val="0"/>
            <c:spPr>
              <a:solidFill>
                <a:srgbClr val="00793F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A82D-44A4-817D-9CEEE4E77BAE}"/>
              </c:ext>
            </c:extLst>
          </c:dPt>
          <c:dLbls>
            <c:dLbl>
              <c:idx val="0"/>
              <c:layout>
                <c:manualLayout>
                  <c:x val="-1.4140605305693825E-3"/>
                  <c:y val="-2.0413636414260097E-2"/>
                </c:manualLayout>
              </c:layout>
              <c:tx>
                <c:rich>
                  <a:bodyPr/>
                  <a:lstStyle/>
                  <a:p>
                    <a:fld id="{306165F9-41FC-4FE4-914D-9EC0653A542C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BEDBBA5-BEB1-460D-9C65-32CFBB755972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A82D-44A4-817D-9CEEE4E77BAE}"/>
                </c:ext>
              </c:extLst>
            </c:dLbl>
            <c:dLbl>
              <c:idx val="1"/>
              <c:layout>
                <c:manualLayout>
                  <c:x val="9.0539021605349074E-3"/>
                  <c:y val="3.3410774148280899E-2"/>
                </c:manualLayout>
              </c:layout>
              <c:tx>
                <c:rich>
                  <a:bodyPr/>
                  <a:lstStyle/>
                  <a:p>
                    <a:fld id="{4F0BA74A-1DDE-46BA-A034-C96C822E8C51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46ACA59-27BB-40EF-9837-FA2C6921F946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A82D-44A4-817D-9CEEE4E77BA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3467F8C-372A-47A5-9A16-9E735F8F6C31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E5F4BA5E-0915-4E86-BFBE-7ABF598C658B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82D-44A4-817D-9CEEE4E77BAE}"/>
                </c:ext>
              </c:extLst>
            </c:dLbl>
            <c:dLbl>
              <c:idx val="3"/>
              <c:layout>
                <c:manualLayout>
                  <c:x val="8.5672853814548741E-2"/>
                  <c:y val="-0.10388889525128857"/>
                </c:manualLayout>
              </c:layout>
              <c:tx>
                <c:rich>
                  <a:bodyPr/>
                  <a:lstStyle/>
                  <a:p>
                    <a:fld id="{B2AB88C8-997A-4CEA-812B-DF36B4DEF057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92558EB-DA52-4245-B78E-61509EC1C363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A82D-44A4-817D-9CEEE4E77BAE}"/>
                </c:ext>
              </c:extLst>
            </c:dLbl>
            <c:dLbl>
              <c:idx val="4"/>
              <c:layout>
                <c:manualLayout>
                  <c:x val="-1.9929851741361266E-2"/>
                  <c:y val="4.2507439173683922E-2"/>
                </c:manualLayout>
              </c:layout>
              <c:tx>
                <c:rich>
                  <a:bodyPr/>
                  <a:lstStyle/>
                  <a:p>
                    <a:fld id="{F4CA2BB2-18E5-4E0F-9E26-966E77853C2E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32C3527-4A90-4C87-9ED0-EE2223293014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0EB6-4D5B-90DF-87CEDDC47B2C}"/>
                </c:ext>
              </c:extLst>
            </c:dLbl>
            <c:dLbl>
              <c:idx val="5"/>
              <c:layout>
                <c:manualLayout>
                  <c:x val="-4.686318972033255E-2"/>
                  <c:y val="-6.369426751592357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D-A82D-44A4-817D-9CEEE4E77BAE}"/>
                </c:ext>
              </c:extLst>
            </c:dLbl>
            <c:dLbl>
              <c:idx val="6"/>
              <c:layout>
                <c:manualLayout>
                  <c:x val="-3.7792894935752025E-2"/>
                  <c:y val="-5.095541401273885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F-A82D-44A4-817D-9CEEE4E77BAE}"/>
                </c:ext>
              </c:extLst>
            </c:dLbl>
            <c:dLbl>
              <c:idx val="7"/>
              <c:layout>
                <c:manualLayout>
                  <c:x val="9.0702947845804991E-3"/>
                  <c:y val="-7.2186836518046707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1-A82D-44A4-817D-9CEEE4E77BAE}"/>
                </c:ext>
              </c:extLst>
            </c:dLbl>
            <c:numFmt formatCode="0%" sourceLinked="0"/>
            <c:spPr>
              <a:noFill/>
              <a:ln w="25400">
                <a:noFill/>
              </a:ln>
              <a:effectLst/>
            </c:spPr>
            <c:txPr>
              <a:bodyPr/>
              <a:lstStyle/>
              <a:p>
                <a:pPr>
                  <a:defRPr sz="1800" b="0" i="0" u="none" strike="noStrike" baseline="0">
                    <a:solidFill>
                      <a:srgbClr val="495057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'Chart Data'!$CX$3:$CX$7</c:f>
              <c:strCache>
                <c:ptCount val="5"/>
                <c:pt idx="0">
                  <c:v>Exports to US - 10% tariff</c:v>
                </c:pt>
                <c:pt idx="1">
                  <c:v>Exports to US - goods currently exempt</c:v>
                </c:pt>
                <c:pt idx="2">
                  <c:v>Exports to US - steel &amp; aluminium</c:v>
                </c:pt>
                <c:pt idx="3">
                  <c:v>Goods exports to other countries</c:v>
                </c:pt>
                <c:pt idx="4">
                  <c:v>Services exports</c:v>
                </c:pt>
              </c:strCache>
            </c:strRef>
          </c:cat>
          <c:val>
            <c:numRef>
              <c:f>'Chart Data'!$CY$3:$CY$7</c:f>
              <c:numCache>
                <c:formatCode>0.0</c:formatCode>
                <c:ptCount val="5"/>
                <c:pt idx="0">
                  <c:v>5.2227766070950707</c:v>
                </c:pt>
                <c:pt idx="1">
                  <c:v>1.7779960821066265</c:v>
                </c:pt>
                <c:pt idx="2">
                  <c:v>0.22995323318879685</c:v>
                </c:pt>
                <c:pt idx="3">
                  <c:v>38.586268374537632</c:v>
                </c:pt>
                <c:pt idx="4">
                  <c:v>54.183005703071871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Data'!$CX$3:$CX$7</c15:f>
                <c15:dlblRangeCache>
                  <c:ptCount val="5"/>
                  <c:pt idx="0">
                    <c:v>Exports to US - 10% tariff</c:v>
                  </c:pt>
                  <c:pt idx="1">
                    <c:v>Exports to US - goods currently exempt</c:v>
                  </c:pt>
                  <c:pt idx="2">
                    <c:v>Exports to US - steel &amp; aluminium</c:v>
                  </c:pt>
                  <c:pt idx="3">
                    <c:v>Goods exports to other countries</c:v>
                  </c:pt>
                  <c:pt idx="4">
                    <c:v>Services exports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4-A82D-44A4-817D-9CEEE4E77B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380414312617702"/>
          <c:y val="8.687440982058546E-2"/>
          <c:w val="0.63126177024482111"/>
          <c:h val="0.79131255901794151"/>
        </c:manualLayout>
      </c:layout>
      <c:pieChart>
        <c:varyColors val="1"/>
        <c:ser>
          <c:idx val="0"/>
          <c:order val="0"/>
          <c:tx>
            <c:strRef>
              <c:f>'Chart Data'!$B$31</c:f>
              <c:strCache>
                <c:ptCount val="1"/>
                <c:pt idx="0">
                  <c:v>2023 exports</c:v>
                </c:pt>
              </c:strCache>
            </c:strRef>
          </c:tx>
          <c:spPr>
            <a:ln w="6350">
              <a:solidFill>
                <a:srgbClr val="495057"/>
              </a:solidFill>
            </a:ln>
          </c:spPr>
          <c:dPt>
            <c:idx val="0"/>
            <c:bubble3D val="0"/>
            <c:spPr>
              <a:solidFill>
                <a:srgbClr val="BD1B21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A82D-44A4-817D-9CEEE4E77BAE}"/>
              </c:ext>
            </c:extLst>
          </c:dPt>
          <c:dPt>
            <c:idx val="1"/>
            <c:bubble3D val="0"/>
            <c:spPr>
              <a:solidFill>
                <a:srgbClr val="003469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A82D-44A4-817D-9CEEE4E77BAE}"/>
              </c:ext>
            </c:extLst>
          </c:dPt>
          <c:dPt>
            <c:idx val="2"/>
            <c:bubble3D val="0"/>
            <c:spPr>
              <a:solidFill>
                <a:srgbClr val="D1A21E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A82D-44A4-817D-9CEEE4E77BA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9-A82D-44A4-817D-9CEEE4E77BAE}"/>
              </c:ext>
            </c:extLst>
          </c:dPt>
          <c:dPt>
            <c:idx val="4"/>
            <c:bubble3D val="0"/>
            <c:spPr>
              <a:solidFill>
                <a:srgbClr val="965793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A82D-44A4-817D-9CEEE4E77BAE}"/>
              </c:ext>
            </c:extLst>
          </c:dPt>
          <c:dPt>
            <c:idx val="5"/>
            <c:bubble3D val="0"/>
            <c:spPr>
              <a:solidFill>
                <a:srgbClr val="00ADDC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A82D-44A4-817D-9CEEE4E77BAE}"/>
              </c:ext>
            </c:extLst>
          </c:dPt>
          <c:dPt>
            <c:idx val="6"/>
            <c:bubble3D val="0"/>
            <c:spPr>
              <a:solidFill>
                <a:srgbClr val="00793F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A82D-44A4-817D-9CEEE4E77BAE}"/>
              </c:ext>
            </c:extLst>
          </c:dPt>
          <c:dPt>
            <c:idx val="7"/>
            <c:bubble3D val="0"/>
            <c:spPr>
              <a:solidFill>
                <a:srgbClr val="EEECE1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A82D-44A4-817D-9CEEE4E77BAE}"/>
              </c:ext>
            </c:extLst>
          </c:dPt>
          <c:dPt>
            <c:idx val="8"/>
            <c:bubble3D val="0"/>
            <c:spPr>
              <a:solidFill>
                <a:srgbClr val="00793F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A82D-44A4-817D-9CEEE4E77BAE}"/>
              </c:ext>
            </c:extLst>
          </c:dPt>
          <c:dLbls>
            <c:dLbl>
              <c:idx val="0"/>
              <c:layout>
                <c:manualLayout>
                  <c:x val="1.5147886175244932E-2"/>
                  <c:y val="-4.299212598425197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82D-44A4-817D-9CEEE4E77BAE}"/>
                </c:ext>
              </c:extLst>
            </c:dLbl>
            <c:dLbl>
              <c:idx val="1"/>
              <c:layout>
                <c:manualLayout>
                  <c:x val="-7.0743123211293502E-2"/>
                  <c:y val="-3.181146974191979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2D-44A4-817D-9CEEE4E77BAE}"/>
                </c:ext>
              </c:extLst>
            </c:dLbl>
            <c:dLbl>
              <c:idx val="2"/>
              <c:layout>
                <c:manualLayout>
                  <c:x val="1.2068152497886916E-2"/>
                  <c:y val="3.049378034544410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82D-44A4-817D-9CEEE4E77BAE}"/>
                </c:ext>
              </c:extLst>
            </c:dLbl>
            <c:dLbl>
              <c:idx val="3"/>
              <c:layout>
                <c:manualLayout>
                  <c:x val="1.3477467858890519E-3"/>
                  <c:y val="6.537232421018193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82D-44A4-817D-9CEEE4E77BAE}"/>
                </c:ext>
              </c:extLst>
            </c:dLbl>
            <c:dLbl>
              <c:idx val="4"/>
              <c:layout>
                <c:manualLayout>
                  <c:x val="1.3938935599151791E-3"/>
                  <c:y val="1.417025421397396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82D-44A4-817D-9CEEE4E77BAE}"/>
                </c:ext>
              </c:extLst>
            </c:dLbl>
            <c:dLbl>
              <c:idx val="5"/>
              <c:layout>
                <c:manualLayout>
                  <c:x val="0"/>
                  <c:y val="-8.257976251552159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82D-44A4-817D-9CEEE4E77BAE}"/>
                </c:ext>
              </c:extLst>
            </c:dLbl>
            <c:dLbl>
              <c:idx val="6"/>
              <c:layout>
                <c:manualLayout>
                  <c:x val="3.0003707163723178E-2"/>
                  <c:y val="-2.640390206181734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82D-44A4-817D-9CEEE4E77BAE}"/>
                </c:ext>
              </c:extLst>
            </c:dLbl>
            <c:dLbl>
              <c:idx val="7"/>
              <c:layout>
                <c:manualLayout>
                  <c:x val="0.10908694040363588"/>
                  <c:y val="8.498583569405099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82D-44A4-817D-9CEEE4E77BAE}"/>
                </c:ext>
              </c:extLst>
            </c:dLbl>
            <c:numFmt formatCode="0%" sourceLinked="0"/>
            <c:spPr>
              <a:noFill/>
              <a:ln w="25400">
                <a:noFill/>
              </a:ln>
              <a:effectLst/>
            </c:spPr>
            <c:txPr>
              <a:bodyPr/>
              <a:lstStyle/>
              <a:p>
                <a:pPr>
                  <a:defRPr sz="1600" b="0" i="0" u="none" strike="noStrike" baseline="0">
                    <a:solidFill>
                      <a:srgbClr val="495057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12700">
                  <a:noFill/>
                  <a:prstDash val="solid"/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Data'!$C$30:$J$30</c:f>
              <c:strCache>
                <c:ptCount val="8"/>
                <c:pt idx="0">
                  <c:v>Medicinal &amp; pharmaceutical products</c:v>
                </c:pt>
                <c:pt idx="1">
                  <c:v>Cars</c:v>
                </c:pt>
                <c:pt idx="2">
                  <c:v>Mechanical power generators</c:v>
                </c:pt>
                <c:pt idx="3">
                  <c:v>General industrial machinery</c:v>
                </c:pt>
                <c:pt idx="4">
                  <c:v>Organic chemicals</c:v>
                </c:pt>
                <c:pt idx="5">
                  <c:v>Miscellaneous electrical goods</c:v>
                </c:pt>
                <c:pt idx="6">
                  <c:v>Specialised machinery</c:v>
                </c:pt>
                <c:pt idx="7">
                  <c:v>Other</c:v>
                </c:pt>
              </c:strCache>
            </c:strRef>
          </c:cat>
          <c:val>
            <c:numRef>
              <c:f>'Chart Data'!$C$31:$J$31</c:f>
              <c:numCache>
                <c:formatCode>0</c:formatCode>
                <c:ptCount val="8"/>
                <c:pt idx="0">
                  <c:v>8783.0319999999992</c:v>
                </c:pt>
                <c:pt idx="1">
                  <c:v>6435.0559999999996</c:v>
                </c:pt>
                <c:pt idx="2">
                  <c:v>6077.0479999999998</c:v>
                </c:pt>
                <c:pt idx="3">
                  <c:v>3842.0509999999999</c:v>
                </c:pt>
                <c:pt idx="4">
                  <c:v>2816.029</c:v>
                </c:pt>
                <c:pt idx="5">
                  <c:v>2558.0540000000001</c:v>
                </c:pt>
                <c:pt idx="6">
                  <c:v>2495.049</c:v>
                </c:pt>
                <c:pt idx="7">
                  <c:v>24941.681000000004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A82D-44A4-817D-9CEEE4E77B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1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704420422023505E-2"/>
          <c:y val="0.14725688325786473"/>
          <c:w val="0.88901297507303123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Data'!$BW$2</c:f>
              <c:strCache>
                <c:ptCount val="1"/>
                <c:pt idx="0">
                  <c:v>Baseline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Data'!$BV$7:$BV$30</c:f>
              <c:numCache>
                <c:formatCode>General</c:formatCode>
                <c:ptCount val="24"/>
                <c:pt idx="0">
                  <c:v>2024</c:v>
                </c:pt>
                <c:pt idx="4">
                  <c:v>2025</c:v>
                </c:pt>
                <c:pt idx="8">
                  <c:v>2026</c:v>
                </c:pt>
                <c:pt idx="12">
                  <c:v>2027</c:v>
                </c:pt>
                <c:pt idx="16">
                  <c:v>2028</c:v>
                </c:pt>
                <c:pt idx="20">
                  <c:v>2029</c:v>
                </c:pt>
              </c:numCache>
            </c:numRef>
          </c:cat>
          <c:val>
            <c:numRef>
              <c:f>'Chart Data'!$BW$7:$BW$30</c:f>
              <c:numCache>
                <c:formatCode>0.0</c:formatCode>
                <c:ptCount val="24"/>
                <c:pt idx="0">
                  <c:v>0.25369832275468074</c:v>
                </c:pt>
                <c:pt idx="1">
                  <c:v>0.7045116478418656</c:v>
                </c:pt>
                <c:pt idx="2">
                  <c:v>1.0703897431367571</c:v>
                </c:pt>
                <c:pt idx="3">
                  <c:v>1.9092153681794732</c:v>
                </c:pt>
                <c:pt idx="4">
                  <c:v>1.5549918110345118</c:v>
                </c:pt>
                <c:pt idx="5">
                  <c:v>1.47918541061971</c:v>
                </c:pt>
                <c:pt idx="6">
                  <c:v>1.6055609295351214</c:v>
                </c:pt>
                <c:pt idx="7">
                  <c:v>1.5139436538565088</c:v>
                </c:pt>
                <c:pt idx="8">
                  <c:v>1.5938953301207093</c:v>
                </c:pt>
                <c:pt idx="9">
                  <c:v>1.6329544564445797</c:v>
                </c:pt>
                <c:pt idx="10">
                  <c:v>1.6810456917991212</c:v>
                </c:pt>
                <c:pt idx="11">
                  <c:v>1.7161233469392689</c:v>
                </c:pt>
                <c:pt idx="12">
                  <c:v>1.7314997739230398</c:v>
                </c:pt>
                <c:pt idx="13">
                  <c:v>1.7667292887735719</c:v>
                </c:pt>
                <c:pt idx="14">
                  <c:v>1.7717328218928463</c:v>
                </c:pt>
                <c:pt idx="15">
                  <c:v>1.7665854657840319</c:v>
                </c:pt>
                <c:pt idx="16">
                  <c:v>1.746175458542143</c:v>
                </c:pt>
                <c:pt idx="17">
                  <c:v>1.7007558765927744</c:v>
                </c:pt>
                <c:pt idx="18">
                  <c:v>1.6754148497154064</c:v>
                </c:pt>
                <c:pt idx="19">
                  <c:v>1.6450526634411267</c:v>
                </c:pt>
                <c:pt idx="20">
                  <c:v>1.6147268338631671</c:v>
                </c:pt>
                <c:pt idx="21">
                  <c:v>1.5892728225537445</c:v>
                </c:pt>
                <c:pt idx="22">
                  <c:v>1.5590613047711255</c:v>
                </c:pt>
                <c:pt idx="23">
                  <c:v>1.5388333308129498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Data'!$BX$2</c:f>
              <c:strCache>
                <c:ptCount val="1"/>
                <c:pt idx="0">
                  <c:v>Full-blown Trump presidency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Data'!$BV$7:$BV$30</c:f>
              <c:numCache>
                <c:formatCode>General</c:formatCode>
                <c:ptCount val="24"/>
                <c:pt idx="0">
                  <c:v>2024</c:v>
                </c:pt>
                <c:pt idx="4">
                  <c:v>2025</c:v>
                </c:pt>
                <c:pt idx="8">
                  <c:v>2026</c:v>
                </c:pt>
                <c:pt idx="12">
                  <c:v>2027</c:v>
                </c:pt>
                <c:pt idx="16">
                  <c:v>2028</c:v>
                </c:pt>
                <c:pt idx="20">
                  <c:v>2029</c:v>
                </c:pt>
              </c:numCache>
            </c:numRef>
          </c:cat>
          <c:val>
            <c:numRef>
              <c:f>'Chart Data'!$BX$7:$BX$30</c:f>
              <c:numCache>
                <c:formatCode>0.0</c:formatCode>
                <c:ptCount val="24"/>
                <c:pt idx="0">
                  <c:v>0.25369832275468074</c:v>
                </c:pt>
                <c:pt idx="1">
                  <c:v>0.7045116478418656</c:v>
                </c:pt>
                <c:pt idx="2">
                  <c:v>1.0703897431367571</c:v>
                </c:pt>
                <c:pt idx="3">
                  <c:v>1.910196652554097</c:v>
                </c:pt>
                <c:pt idx="4">
                  <c:v>1.5514238740565345</c:v>
                </c:pt>
                <c:pt idx="5">
                  <c:v>1.4683106580398952</c:v>
                </c:pt>
                <c:pt idx="6">
                  <c:v>1.5896574876182568</c:v>
                </c:pt>
                <c:pt idx="7">
                  <c:v>1.4992061582797644</c:v>
                </c:pt>
                <c:pt idx="8">
                  <c:v>1.5591575509698696</c:v>
                </c:pt>
                <c:pt idx="9">
                  <c:v>1.5737906044437144</c:v>
                </c:pt>
                <c:pt idx="10">
                  <c:v>1.5889329593438362</c:v>
                </c:pt>
                <c:pt idx="11">
                  <c:v>1.5841850185617679</c:v>
                </c:pt>
                <c:pt idx="12">
                  <c:v>1.5741898278500033</c:v>
                </c:pt>
                <c:pt idx="13">
                  <c:v>1.6195156224997564</c:v>
                </c:pt>
                <c:pt idx="14">
                  <c:v>1.6590948752869927</c:v>
                </c:pt>
                <c:pt idx="15">
                  <c:v>1.6966390159493638</c:v>
                </c:pt>
                <c:pt idx="16">
                  <c:v>1.7286690950905292</c:v>
                </c:pt>
                <c:pt idx="17">
                  <c:v>1.7109679643942277</c:v>
                </c:pt>
                <c:pt idx="18">
                  <c:v>1.689482630716066</c:v>
                </c:pt>
                <c:pt idx="19">
                  <c:v>1.6502045130314835</c:v>
                </c:pt>
                <c:pt idx="20">
                  <c:v>1.6138388290911188</c:v>
                </c:pt>
                <c:pt idx="21">
                  <c:v>1.5832445290828723</c:v>
                </c:pt>
                <c:pt idx="22">
                  <c:v>1.5526068144951166</c:v>
                </c:pt>
                <c:pt idx="23">
                  <c:v>1.5334258867467865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43225113809926302"/>
          <c:y val="0.10666369253418394"/>
          <c:w val="0.49362077197977366"/>
          <c:h val="0.12220115545046956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704420422023505E-2"/>
          <c:y val="0.14725688325786473"/>
          <c:w val="0.88901297507303123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Data'!$CD$2</c:f>
              <c:strCache>
                <c:ptCount val="1"/>
                <c:pt idx="0">
                  <c:v>Baseline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Data'!$CC$7:$CC$30</c:f>
              <c:numCache>
                <c:formatCode>General</c:formatCode>
                <c:ptCount val="24"/>
                <c:pt idx="0">
                  <c:v>2024</c:v>
                </c:pt>
                <c:pt idx="4">
                  <c:v>2025</c:v>
                </c:pt>
                <c:pt idx="8">
                  <c:v>2026</c:v>
                </c:pt>
                <c:pt idx="12">
                  <c:v>2027</c:v>
                </c:pt>
                <c:pt idx="16">
                  <c:v>2028</c:v>
                </c:pt>
                <c:pt idx="20">
                  <c:v>2029</c:v>
                </c:pt>
              </c:numCache>
            </c:numRef>
          </c:cat>
          <c:val>
            <c:numRef>
              <c:f>'Chart Data'!$CD$7:$CD$30</c:f>
              <c:numCache>
                <c:formatCode>0.0</c:formatCode>
                <c:ptCount val="24"/>
                <c:pt idx="0">
                  <c:v>3.5491136610421803</c:v>
                </c:pt>
                <c:pt idx="1">
                  <c:v>2.110833644243737</c:v>
                </c:pt>
                <c:pt idx="2">
                  <c:v>2.0547945205479312</c:v>
                </c:pt>
                <c:pt idx="3">
                  <c:v>2.4228081781237032</c:v>
                </c:pt>
                <c:pt idx="4">
                  <c:v>2.4920104606828586</c:v>
                </c:pt>
                <c:pt idx="5">
                  <c:v>2.316389119897666</c:v>
                </c:pt>
                <c:pt idx="6">
                  <c:v>2.7128262490678567</c:v>
                </c:pt>
                <c:pt idx="7">
                  <c:v>2.5821964428398125</c:v>
                </c:pt>
                <c:pt idx="8">
                  <c:v>2.5346924082417788</c:v>
                </c:pt>
                <c:pt idx="9">
                  <c:v>2.4845654895007341</c:v>
                </c:pt>
                <c:pt idx="10">
                  <c:v>2.4281624737998886</c:v>
                </c:pt>
                <c:pt idx="11">
                  <c:v>2.359611176581744</c:v>
                </c:pt>
                <c:pt idx="12">
                  <c:v>2.3175003543193684</c:v>
                </c:pt>
                <c:pt idx="13">
                  <c:v>2.2369234891217893</c:v>
                </c:pt>
                <c:pt idx="14">
                  <c:v>2.1843263227730558</c:v>
                </c:pt>
                <c:pt idx="15">
                  <c:v>2.1139200103715838</c:v>
                </c:pt>
                <c:pt idx="16">
                  <c:v>2.1307099835325749</c:v>
                </c:pt>
                <c:pt idx="17">
                  <c:v>2.1394697884227876</c:v>
                </c:pt>
                <c:pt idx="18">
                  <c:v>2.1573332057010175</c:v>
                </c:pt>
                <c:pt idx="19">
                  <c:v>2.1554433604437095</c:v>
                </c:pt>
                <c:pt idx="20">
                  <c:v>2.1118688059593715</c:v>
                </c:pt>
                <c:pt idx="21">
                  <c:v>2.0792333245077899</c:v>
                </c:pt>
                <c:pt idx="22">
                  <c:v>2.0588806457614295</c:v>
                </c:pt>
                <c:pt idx="23">
                  <c:v>2.0308017769684383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AB-49CA-92D8-3D78CD081690}"/>
            </c:ext>
          </c:extLst>
        </c:ser>
        <c:ser>
          <c:idx val="1"/>
          <c:order val="1"/>
          <c:tx>
            <c:strRef>
              <c:f>'Chart Data'!$CE$2</c:f>
              <c:strCache>
                <c:ptCount val="1"/>
                <c:pt idx="0">
                  <c:v>Full-blown Trump presidency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Data'!$CC$7:$CC$30</c:f>
              <c:numCache>
                <c:formatCode>General</c:formatCode>
                <c:ptCount val="24"/>
                <c:pt idx="0">
                  <c:v>2024</c:v>
                </c:pt>
                <c:pt idx="4">
                  <c:v>2025</c:v>
                </c:pt>
                <c:pt idx="8">
                  <c:v>2026</c:v>
                </c:pt>
                <c:pt idx="12">
                  <c:v>2027</c:v>
                </c:pt>
                <c:pt idx="16">
                  <c:v>2028</c:v>
                </c:pt>
                <c:pt idx="20">
                  <c:v>2029</c:v>
                </c:pt>
              </c:numCache>
            </c:numRef>
          </c:cat>
          <c:val>
            <c:numRef>
              <c:f>'Chart Data'!$CE$7:$CE$30</c:f>
              <c:numCache>
                <c:formatCode>0.0</c:formatCode>
                <c:ptCount val="24"/>
                <c:pt idx="0">
                  <c:v>3.5491136610421803</c:v>
                </c:pt>
                <c:pt idx="1">
                  <c:v>2.110833644243737</c:v>
                </c:pt>
                <c:pt idx="2">
                  <c:v>2.0547945205479312</c:v>
                </c:pt>
                <c:pt idx="3">
                  <c:v>2.4272790029606028</c:v>
                </c:pt>
                <c:pt idx="4">
                  <c:v>2.5084923113678714</c:v>
                </c:pt>
                <c:pt idx="5">
                  <c:v>2.3495647196923208</c:v>
                </c:pt>
                <c:pt idx="6">
                  <c:v>2.760477255779259</c:v>
                </c:pt>
                <c:pt idx="7">
                  <c:v>2.664572512075547</c:v>
                </c:pt>
                <c:pt idx="8">
                  <c:v>2.6753775871301011</c:v>
                </c:pt>
                <c:pt idx="9">
                  <c:v>2.6578029432506645</c:v>
                </c:pt>
                <c:pt idx="10">
                  <c:v>2.5469914035955998</c:v>
                </c:pt>
                <c:pt idx="11">
                  <c:v>2.3683520259188517</c:v>
                </c:pt>
                <c:pt idx="12">
                  <c:v>2.2046949975576879</c:v>
                </c:pt>
                <c:pt idx="13">
                  <c:v>2.0658036217166442</c:v>
                </c:pt>
                <c:pt idx="14">
                  <c:v>2.074705827405543</c:v>
                </c:pt>
                <c:pt idx="15">
                  <c:v>2.115541376703356</c:v>
                </c:pt>
                <c:pt idx="16">
                  <c:v>2.2128714123861748</c:v>
                </c:pt>
                <c:pt idx="17">
                  <c:v>2.2644406866341615</c:v>
                </c:pt>
                <c:pt idx="18">
                  <c:v>2.2963962302607888</c:v>
                </c:pt>
                <c:pt idx="19">
                  <c:v>2.2780368597200562</c:v>
                </c:pt>
                <c:pt idx="20">
                  <c:v>2.2227234189440059</c:v>
                </c:pt>
                <c:pt idx="21">
                  <c:v>2.1685143006255236</c:v>
                </c:pt>
                <c:pt idx="22">
                  <c:v>2.1232645548328044</c:v>
                </c:pt>
                <c:pt idx="23">
                  <c:v>2.0833319291680752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AB-49CA-92D8-3D78CD081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43225113809926302"/>
          <c:y val="0.10666369253418394"/>
          <c:w val="0.49362077197977366"/>
          <c:h val="0.12220115545046956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704420422023505E-2"/>
          <c:y val="0.14725688325786473"/>
          <c:w val="0.38882465115589365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Data'!$BW$2</c:f>
              <c:strCache>
                <c:ptCount val="1"/>
                <c:pt idx="0">
                  <c:v>Baseline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Data'!$BV$7:$BV$30</c:f>
              <c:numCache>
                <c:formatCode>General</c:formatCode>
                <c:ptCount val="24"/>
                <c:pt idx="0">
                  <c:v>2024</c:v>
                </c:pt>
                <c:pt idx="4">
                  <c:v>2025</c:v>
                </c:pt>
                <c:pt idx="8">
                  <c:v>2026</c:v>
                </c:pt>
                <c:pt idx="12">
                  <c:v>2027</c:v>
                </c:pt>
                <c:pt idx="16">
                  <c:v>2028</c:v>
                </c:pt>
                <c:pt idx="20">
                  <c:v>2029</c:v>
                </c:pt>
              </c:numCache>
            </c:numRef>
          </c:cat>
          <c:val>
            <c:numRef>
              <c:f>'Chart Data'!$BW$7:$BW$30</c:f>
              <c:numCache>
                <c:formatCode>0.0</c:formatCode>
                <c:ptCount val="24"/>
                <c:pt idx="0">
                  <c:v>0.25369832275468074</c:v>
                </c:pt>
                <c:pt idx="1">
                  <c:v>0.7045116478418656</c:v>
                </c:pt>
                <c:pt idx="2">
                  <c:v>1.0703897431367571</c:v>
                </c:pt>
                <c:pt idx="3">
                  <c:v>1.9092153681794732</c:v>
                </c:pt>
                <c:pt idx="4">
                  <c:v>1.5549918110345118</c:v>
                </c:pt>
                <c:pt idx="5">
                  <c:v>1.47918541061971</c:v>
                </c:pt>
                <c:pt idx="6">
                  <c:v>1.6055609295351214</c:v>
                </c:pt>
                <c:pt idx="7">
                  <c:v>1.5139436538565088</c:v>
                </c:pt>
                <c:pt idx="8">
                  <c:v>1.5938953301207093</c:v>
                </c:pt>
                <c:pt idx="9">
                  <c:v>1.6329544564445797</c:v>
                </c:pt>
                <c:pt idx="10">
                  <c:v>1.6810456917991212</c:v>
                </c:pt>
                <c:pt idx="11">
                  <c:v>1.7161233469392689</c:v>
                </c:pt>
                <c:pt idx="12">
                  <c:v>1.7314997739230398</c:v>
                </c:pt>
                <c:pt idx="13">
                  <c:v>1.7667292887735719</c:v>
                </c:pt>
                <c:pt idx="14">
                  <c:v>1.7717328218928463</c:v>
                </c:pt>
                <c:pt idx="15">
                  <c:v>1.7665854657840319</c:v>
                </c:pt>
                <c:pt idx="16">
                  <c:v>1.746175458542143</c:v>
                </c:pt>
                <c:pt idx="17">
                  <c:v>1.7007558765927744</c:v>
                </c:pt>
                <c:pt idx="18">
                  <c:v>1.6754148497154064</c:v>
                </c:pt>
                <c:pt idx="19">
                  <c:v>1.6450526634411267</c:v>
                </c:pt>
                <c:pt idx="20">
                  <c:v>1.6147268338631671</c:v>
                </c:pt>
                <c:pt idx="21">
                  <c:v>1.5892728225537445</c:v>
                </c:pt>
                <c:pt idx="22">
                  <c:v>1.5590613047711255</c:v>
                </c:pt>
                <c:pt idx="23">
                  <c:v>1.5388333308129498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E6-4412-809E-87E0441D861E}"/>
            </c:ext>
          </c:extLst>
        </c:ser>
        <c:ser>
          <c:idx val="1"/>
          <c:order val="1"/>
          <c:tx>
            <c:strRef>
              <c:f>'Chart Data'!$BX$2</c:f>
              <c:strCache>
                <c:ptCount val="1"/>
                <c:pt idx="0">
                  <c:v>Full-blown Trump presidency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Data'!$BV$7:$BV$30</c:f>
              <c:numCache>
                <c:formatCode>General</c:formatCode>
                <c:ptCount val="24"/>
                <c:pt idx="0">
                  <c:v>2024</c:v>
                </c:pt>
                <c:pt idx="4">
                  <c:v>2025</c:v>
                </c:pt>
                <c:pt idx="8">
                  <c:v>2026</c:v>
                </c:pt>
                <c:pt idx="12">
                  <c:v>2027</c:v>
                </c:pt>
                <c:pt idx="16">
                  <c:v>2028</c:v>
                </c:pt>
                <c:pt idx="20">
                  <c:v>2029</c:v>
                </c:pt>
              </c:numCache>
            </c:numRef>
          </c:cat>
          <c:val>
            <c:numRef>
              <c:f>'Chart Data'!$BX$7:$BX$30</c:f>
              <c:numCache>
                <c:formatCode>0.0</c:formatCode>
                <c:ptCount val="24"/>
                <c:pt idx="0">
                  <c:v>0.25369832275468074</c:v>
                </c:pt>
                <c:pt idx="1">
                  <c:v>0.7045116478418656</c:v>
                </c:pt>
                <c:pt idx="2">
                  <c:v>1.0703897431367571</c:v>
                </c:pt>
                <c:pt idx="3">
                  <c:v>1.910196652554097</c:v>
                </c:pt>
                <c:pt idx="4">
                  <c:v>1.5514238740565345</c:v>
                </c:pt>
                <c:pt idx="5">
                  <c:v>1.4683106580398952</c:v>
                </c:pt>
                <c:pt idx="6">
                  <c:v>1.5896574876182568</c:v>
                </c:pt>
                <c:pt idx="7">
                  <c:v>1.4992061582797644</c:v>
                </c:pt>
                <c:pt idx="8">
                  <c:v>1.5591575509698696</c:v>
                </c:pt>
                <c:pt idx="9">
                  <c:v>1.5737906044437144</c:v>
                </c:pt>
                <c:pt idx="10">
                  <c:v>1.5889329593438362</c:v>
                </c:pt>
                <c:pt idx="11">
                  <c:v>1.5841850185617679</c:v>
                </c:pt>
                <c:pt idx="12">
                  <c:v>1.5741898278500033</c:v>
                </c:pt>
                <c:pt idx="13">
                  <c:v>1.6195156224997564</c:v>
                </c:pt>
                <c:pt idx="14">
                  <c:v>1.6590948752869927</c:v>
                </c:pt>
                <c:pt idx="15">
                  <c:v>1.6966390159493638</c:v>
                </c:pt>
                <c:pt idx="16">
                  <c:v>1.7286690950905292</c:v>
                </c:pt>
                <c:pt idx="17">
                  <c:v>1.7109679643942277</c:v>
                </c:pt>
                <c:pt idx="18">
                  <c:v>1.689482630716066</c:v>
                </c:pt>
                <c:pt idx="19">
                  <c:v>1.6502045130314835</c:v>
                </c:pt>
                <c:pt idx="20">
                  <c:v>1.6138388290911188</c:v>
                </c:pt>
                <c:pt idx="21">
                  <c:v>1.5832445290828723</c:v>
                </c:pt>
                <c:pt idx="22">
                  <c:v>1.5526068144951166</c:v>
                </c:pt>
                <c:pt idx="23">
                  <c:v>1.5334258867467865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E6-4412-809E-87E0441D8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8.2862523540489647E-2"/>
          <c:y val="0.70911883889867855"/>
          <c:w val="0.40774506576508451"/>
          <c:h val="0.12220115545046956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704420422023505E-2"/>
          <c:y val="0.14725688325786473"/>
          <c:w val="0.78855230855958247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Data'!$CD$2</c:f>
              <c:strCache>
                <c:ptCount val="1"/>
                <c:pt idx="0">
                  <c:v>Baseline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Data'!$CC$7:$CC$30</c:f>
              <c:numCache>
                <c:formatCode>General</c:formatCode>
                <c:ptCount val="24"/>
                <c:pt idx="0">
                  <c:v>2024</c:v>
                </c:pt>
                <c:pt idx="4">
                  <c:v>2025</c:v>
                </c:pt>
                <c:pt idx="8">
                  <c:v>2026</c:v>
                </c:pt>
                <c:pt idx="12">
                  <c:v>2027</c:v>
                </c:pt>
                <c:pt idx="16">
                  <c:v>2028</c:v>
                </c:pt>
                <c:pt idx="20">
                  <c:v>2029</c:v>
                </c:pt>
              </c:numCache>
            </c:numRef>
          </c:cat>
          <c:val>
            <c:numRef>
              <c:f>'Chart Data'!$CD$7:$CD$30</c:f>
              <c:numCache>
                <c:formatCode>0.0</c:formatCode>
                <c:ptCount val="24"/>
                <c:pt idx="0">
                  <c:v>3.5491136610421803</c:v>
                </c:pt>
                <c:pt idx="1">
                  <c:v>2.110833644243737</c:v>
                </c:pt>
                <c:pt idx="2">
                  <c:v>2.0547945205479312</c:v>
                </c:pt>
                <c:pt idx="3">
                  <c:v>2.4228081781237032</c:v>
                </c:pt>
                <c:pt idx="4">
                  <c:v>2.4920104606828586</c:v>
                </c:pt>
                <c:pt idx="5">
                  <c:v>2.316389119897666</c:v>
                </c:pt>
                <c:pt idx="6">
                  <c:v>2.7128262490678567</c:v>
                </c:pt>
                <c:pt idx="7">
                  <c:v>2.5821964428398125</c:v>
                </c:pt>
                <c:pt idx="8">
                  <c:v>2.5346924082417788</c:v>
                </c:pt>
                <c:pt idx="9">
                  <c:v>2.4845654895007341</c:v>
                </c:pt>
                <c:pt idx="10">
                  <c:v>2.4281624737998886</c:v>
                </c:pt>
                <c:pt idx="11">
                  <c:v>2.359611176581744</c:v>
                </c:pt>
                <c:pt idx="12">
                  <c:v>2.3175003543193684</c:v>
                </c:pt>
                <c:pt idx="13">
                  <c:v>2.2369234891217893</c:v>
                </c:pt>
                <c:pt idx="14">
                  <c:v>2.1843263227730558</c:v>
                </c:pt>
                <c:pt idx="15">
                  <c:v>2.1139200103715838</c:v>
                </c:pt>
                <c:pt idx="16">
                  <c:v>2.1307099835325749</c:v>
                </c:pt>
                <c:pt idx="17">
                  <c:v>2.1394697884227876</c:v>
                </c:pt>
                <c:pt idx="18">
                  <c:v>2.1573332057010175</c:v>
                </c:pt>
                <c:pt idx="19">
                  <c:v>2.1554433604437095</c:v>
                </c:pt>
                <c:pt idx="20">
                  <c:v>2.1118688059593715</c:v>
                </c:pt>
                <c:pt idx="21">
                  <c:v>2.0792333245077899</c:v>
                </c:pt>
                <c:pt idx="22">
                  <c:v>2.0588806457614295</c:v>
                </c:pt>
                <c:pt idx="23">
                  <c:v>2.0308017769684383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E6-467E-97E9-0FEBE04403EA}"/>
            </c:ext>
          </c:extLst>
        </c:ser>
        <c:ser>
          <c:idx val="1"/>
          <c:order val="1"/>
          <c:tx>
            <c:strRef>
              <c:f>'Chart Data'!$CE$2</c:f>
              <c:strCache>
                <c:ptCount val="1"/>
                <c:pt idx="0">
                  <c:v>Full-blown Trump presidency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Data'!$CC$7:$CC$30</c:f>
              <c:numCache>
                <c:formatCode>General</c:formatCode>
                <c:ptCount val="24"/>
                <c:pt idx="0">
                  <c:v>2024</c:v>
                </c:pt>
                <c:pt idx="4">
                  <c:v>2025</c:v>
                </c:pt>
                <c:pt idx="8">
                  <c:v>2026</c:v>
                </c:pt>
                <c:pt idx="12">
                  <c:v>2027</c:v>
                </c:pt>
                <c:pt idx="16">
                  <c:v>2028</c:v>
                </c:pt>
                <c:pt idx="20">
                  <c:v>2029</c:v>
                </c:pt>
              </c:numCache>
            </c:numRef>
          </c:cat>
          <c:val>
            <c:numRef>
              <c:f>'Chart Data'!$CE$7:$CE$30</c:f>
              <c:numCache>
                <c:formatCode>0.0</c:formatCode>
                <c:ptCount val="24"/>
                <c:pt idx="0">
                  <c:v>3.5491136610421803</c:v>
                </c:pt>
                <c:pt idx="1">
                  <c:v>2.110833644243737</c:v>
                </c:pt>
                <c:pt idx="2">
                  <c:v>2.0547945205479312</c:v>
                </c:pt>
                <c:pt idx="3">
                  <c:v>2.4272790029606028</c:v>
                </c:pt>
                <c:pt idx="4">
                  <c:v>2.5084923113678714</c:v>
                </c:pt>
                <c:pt idx="5">
                  <c:v>2.3495647196923208</c:v>
                </c:pt>
                <c:pt idx="6">
                  <c:v>2.760477255779259</c:v>
                </c:pt>
                <c:pt idx="7">
                  <c:v>2.664572512075547</c:v>
                </c:pt>
                <c:pt idx="8">
                  <c:v>2.6753775871301011</c:v>
                </c:pt>
                <c:pt idx="9">
                  <c:v>2.6578029432506645</c:v>
                </c:pt>
                <c:pt idx="10">
                  <c:v>2.5469914035955998</c:v>
                </c:pt>
                <c:pt idx="11">
                  <c:v>2.3683520259188517</c:v>
                </c:pt>
                <c:pt idx="12">
                  <c:v>2.2046949975576879</c:v>
                </c:pt>
                <c:pt idx="13">
                  <c:v>2.0658036217166442</c:v>
                </c:pt>
                <c:pt idx="14">
                  <c:v>2.074705827405543</c:v>
                </c:pt>
                <c:pt idx="15">
                  <c:v>2.115541376703356</c:v>
                </c:pt>
                <c:pt idx="16">
                  <c:v>2.2128714123861748</c:v>
                </c:pt>
                <c:pt idx="17">
                  <c:v>2.2644406866341615</c:v>
                </c:pt>
                <c:pt idx="18">
                  <c:v>2.2963962302607888</c:v>
                </c:pt>
                <c:pt idx="19">
                  <c:v>2.2780368597200562</c:v>
                </c:pt>
                <c:pt idx="20">
                  <c:v>2.2227234189440059</c:v>
                </c:pt>
                <c:pt idx="21">
                  <c:v>2.1685143006255236</c:v>
                </c:pt>
                <c:pt idx="22">
                  <c:v>2.1232645548328044</c:v>
                </c:pt>
                <c:pt idx="23">
                  <c:v>2.0833319291680752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E6-467E-97E9-0FEBE0440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8923176201383854"/>
          <c:y val="0.10051482856953083"/>
          <c:w val="0.67226013544371521"/>
          <c:h val="0.747946191075442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'COMtrade aggregation'!$M$2</c:f>
              <c:strCache>
                <c:ptCount val="1"/>
                <c:pt idx="0">
                  <c:v>Goods trade balance ($bn)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  <a:prstDash val="solid"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002060"/>
              </a:solidFill>
              <a:ln w="6350">
                <a:solidFill>
                  <a:srgbClr val="495057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AA49-4D12-8DA9-E693607395B9}"/>
              </c:ext>
            </c:extLst>
          </c:dPt>
          <c:cat>
            <c:strRef>
              <c:f>'COMtrade aggregation'!$L$3:$L$23</c:f>
              <c:strCache>
                <c:ptCount val="21"/>
                <c:pt idx="0">
                  <c:v>Netherlands</c:v>
                </c:pt>
                <c:pt idx="1">
                  <c:v>Hong Kong SAR</c:v>
                </c:pt>
                <c:pt idx="2">
                  <c:v>Australia</c:v>
                </c:pt>
                <c:pt idx="3">
                  <c:v>United Arab Emirates</c:v>
                </c:pt>
                <c:pt idx="4">
                  <c:v>Belgium</c:v>
                </c:pt>
                <c:pt idx="5">
                  <c:v>Panama</c:v>
                </c:pt>
                <c:pt idx="6">
                  <c:v>United Kingdom</c:v>
                </c:pt>
                <c:pt idx="7">
                  <c:v>Dominican Rep.</c:v>
                </c:pt>
                <c:pt idx="8">
                  <c:v>Brazil</c:v>
                </c:pt>
                <c:pt idx="9">
                  <c:v>Argentina</c:v>
                </c:pt>
                <c:pt idx="11">
                  <c:v>Italy</c:v>
                </c:pt>
                <c:pt idx="12">
                  <c:v>Other Asia</c:v>
                </c:pt>
                <c:pt idx="13">
                  <c:v>Rep. of Korea</c:v>
                </c:pt>
                <c:pt idx="14">
                  <c:v>Ireland</c:v>
                </c:pt>
                <c:pt idx="15">
                  <c:v>Canada</c:v>
                </c:pt>
                <c:pt idx="16">
                  <c:v>Japan</c:v>
                </c:pt>
                <c:pt idx="17">
                  <c:v>Germany</c:v>
                </c:pt>
                <c:pt idx="18">
                  <c:v>Vietnam</c:v>
                </c:pt>
                <c:pt idx="19">
                  <c:v>Mexico</c:v>
                </c:pt>
                <c:pt idx="20">
                  <c:v>China</c:v>
                </c:pt>
              </c:strCache>
            </c:strRef>
          </c:cat>
          <c:val>
            <c:numRef>
              <c:f>'COMtrade aggregation'!$M$3:$M$23</c:f>
              <c:numCache>
                <c:formatCode>0.0</c:formatCode>
                <c:ptCount val="21"/>
                <c:pt idx="0">
                  <c:v>43.800625005999997</c:v>
                </c:pt>
                <c:pt idx="1">
                  <c:v>23.561322538999999</c:v>
                </c:pt>
                <c:pt idx="2">
                  <c:v>18.791017100000001</c:v>
                </c:pt>
                <c:pt idx="3">
                  <c:v>18.280463182999998</c:v>
                </c:pt>
                <c:pt idx="4">
                  <c:v>15.804544294999999</c:v>
                </c:pt>
                <c:pt idx="5">
                  <c:v>10.676618331</c:v>
                </c:pt>
                <c:pt idx="6">
                  <c:v>10.477876235</c:v>
                </c:pt>
                <c:pt idx="7">
                  <c:v>6.0038327130000004</c:v>
                </c:pt>
                <c:pt idx="8">
                  <c:v>5.685479419</c:v>
                </c:pt>
                <c:pt idx="9">
                  <c:v>5.0036702149999996</c:v>
                </c:pt>
                <c:pt idx="11">
                  <c:v>-44.010525495000003</c:v>
                </c:pt>
                <c:pt idx="12">
                  <c:v>-47.978183735999998</c:v>
                </c:pt>
                <c:pt idx="13">
                  <c:v>-51.390315123000001</c:v>
                </c:pt>
                <c:pt idx="14">
                  <c:v>-65.347905609999998</c:v>
                </c:pt>
                <c:pt idx="15">
                  <c:v>-66.746180590999998</c:v>
                </c:pt>
                <c:pt idx="16">
                  <c:v>-71.186272009999996</c:v>
                </c:pt>
                <c:pt idx="17">
                  <c:v>-83.126796928000005</c:v>
                </c:pt>
                <c:pt idx="18">
                  <c:v>-104.626253699</c:v>
                </c:pt>
                <c:pt idx="19">
                  <c:v>-152.349086167</c:v>
                </c:pt>
                <c:pt idx="20">
                  <c:v>-279.40554563900002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8-4B7C-9EA6-494068611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639976431"/>
        <c:axId val="1631339631"/>
      </c:barChart>
      <c:catAx>
        <c:axId val="163997643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low"/>
        <c:spPr>
          <a:noFill/>
          <a:ln w="9525">
            <a:solidFill>
              <a:srgbClr val="495057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31339631"/>
        <c:crosses val="autoZero"/>
        <c:auto val="0"/>
        <c:lblAlgn val="ctr"/>
        <c:lblOffset val="100"/>
        <c:tickLblSkip val="1"/>
        <c:noMultiLvlLbl val="0"/>
      </c:catAx>
      <c:valAx>
        <c:axId val="163133963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>
            <a:solidFill>
              <a:srgbClr val="495057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39976431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E5C0D46-018D-4625-9839-32876700DDAA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0928955-8D3A-4B31-873E-94C51753212A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9AD743D-910A-409D-A732-1B1D848DF59C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255963-D64D-42C7-9DA5-708A39EBAB43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88A8754-E781-4A3E-A909-412BB63F1E84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D20152-2B26-4939-8B07-82FAD628BC35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4F7B7D-37B1-45FF-AA63-8F620371E930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E968C8-D005-6168-9CFE-EC9FC7872F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0.96116</cdr:x>
      <cdr:y>0.09191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34D77D2-33DF-4E99-9A57-F27C7E82782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Share of total exports that go to the US*</a:t>
          </a:r>
        </a:p>
      </cdr:txBody>
    </cdr:sp>
  </cdr:relSizeAnchor>
  <cdr:relSizeAnchor xmlns:cdr="http://schemas.openxmlformats.org/drawingml/2006/chartDrawing">
    <cdr:from>
      <cdr:x>0.00546</cdr:x>
      <cdr:y>0.93712</cdr:y>
    </cdr:from>
    <cdr:to>
      <cdr:x>0.96116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790728D-612A-4B9A-843A-EF1138D2A4B5}"/>
            </a:ext>
          </a:extLst>
        </cdr:cNvPr>
        <cdr:cNvSpPr/>
      </cdr:nvSpPr>
      <cdr:spPr>
        <a:xfrm xmlns:a="http://schemas.openxmlformats.org/drawingml/2006/main">
          <a:off x="50800" y="569751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ONS</a:t>
          </a:r>
        </a:p>
      </cdr:txBody>
    </cdr:sp>
  </cdr:relSizeAnchor>
  <cdr:relSizeAnchor xmlns:cdr="http://schemas.openxmlformats.org/drawingml/2006/chartDrawing">
    <cdr:from>
      <cdr:x>0</cdr:x>
      <cdr:y>0.8577</cdr:y>
    </cdr:from>
    <cdr:to>
      <cdr:x>1</cdr:x>
      <cdr:y>0.96668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B300F34-9BDF-4C95-A36F-EFD9A7AD9610}"/>
            </a:ext>
          </a:extLst>
        </cdr:cNvPr>
        <cdr:cNvSpPr txBox="1"/>
      </cdr:nvSpPr>
      <cdr:spPr>
        <a:xfrm xmlns:a="http://schemas.openxmlformats.org/drawingml/2006/main">
          <a:off x="0" y="5772151"/>
          <a:ext cx="8430070" cy="7334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 algn="r">
            <a:lnSpc>
              <a:spcPct val="90000"/>
            </a:lnSpc>
          </a:pPr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* chart shows all sectors with above-average reliance on the US. </a:t>
          </a:r>
        </a:p>
        <a:p xmlns:a="http://schemas.openxmlformats.org/drawingml/2006/main">
          <a:pPr indent="0" algn="r">
            <a:lnSpc>
              <a:spcPct val="90000"/>
            </a:lnSpc>
          </a:pPr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Sectors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in red account for more than 5% of UK exports 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0.69036</cdr:x>
      <cdr:y>0.81226</cdr:y>
    </cdr:from>
    <cdr:to>
      <cdr:x>0.98523</cdr:x>
      <cdr:y>0.86323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507BC0A-A947-4886-8A83-C17A58E39CF4}"/>
            </a:ext>
          </a:extLst>
        </cdr:cNvPr>
        <cdr:cNvSpPr txBox="1"/>
      </cdr:nvSpPr>
      <cdr:spPr>
        <a:xfrm xmlns:a="http://schemas.openxmlformats.org/drawingml/2006/main">
          <a:off x="5819775" y="5466329"/>
          <a:ext cx="2485800" cy="3430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total exports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71FB6E-33E2-C294-3A5D-F9C3FE83DBA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0.00806</cdr:y>
    </cdr:from>
    <cdr:to>
      <cdr:x>1</cdr:x>
      <cdr:y>0.08869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D6B3870-EC9D-C11C-0068-497E43AFD839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Composition of UK exports</a:t>
          </a:r>
        </a:p>
      </cdr:txBody>
    </cdr:sp>
  </cdr:relSizeAnchor>
  <cdr:relSizeAnchor xmlns:cdr="http://schemas.openxmlformats.org/drawingml/2006/chartDrawing">
    <cdr:from>
      <cdr:x>0</cdr:x>
      <cdr:y>0.93933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6792DDCA-974D-11C0-36EB-C23A615EBF85}"/>
            </a:ext>
          </a:extLst>
        </cdr:cNvPr>
        <cdr:cNvSpPr/>
      </cdr:nvSpPr>
      <cdr:spPr>
        <a:xfrm xmlns:a="http://schemas.openxmlformats.org/drawingml/2006/main">
          <a:off x="50800" y="5918212"/>
          <a:ext cx="8677362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246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7E880-352E-70CB-B4D0-7B03EB77B1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85ACFF0-910A-2429-21AE-7CAA78DF25F0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Exports to US by type, 2023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DDDEBB4-1759-2096-80D0-58634B40523C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ONS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246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1DFF42-817F-3631-2EC7-1F6948ED7F4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775704-FA4D-450D-FDEC-47562388C70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GDP growth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88C9EC9-A68A-138B-4039-7F7CA00B41C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0.11709</cdr:x>
      <cdr:y>0.14667</cdr:y>
    </cdr:from>
    <cdr:to>
      <cdr:x>0.11709</cdr:x>
      <cdr:y>0.85868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E883F946-9910-917D-6E7A-DE38C0C8ECA4}"/>
            </a:ext>
          </a:extLst>
        </cdr:cNvPr>
        <cdr:cNvCxnSpPr/>
      </cdr:nvCxnSpPr>
      <cdr:spPr>
        <a:xfrm xmlns:a="http://schemas.openxmlformats.org/drawingml/2006/main">
          <a:off x="987054" y="986295"/>
          <a:ext cx="0" cy="4788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0.2444</cdr:x>
      <cdr:y>0.67729</cdr:y>
    </cdr:from>
    <cdr:to>
      <cdr:x>0.39505</cdr:x>
      <cdr:y>0.75654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8CA7019-DC6C-41C9-C6DF-81BC5A458B66}"/>
            </a:ext>
          </a:extLst>
        </cdr:cNvPr>
        <cdr:cNvSpPr txBox="1"/>
      </cdr:nvSpPr>
      <cdr:spPr>
        <a:xfrm xmlns:a="http://schemas.openxmlformats.org/drawingml/2006/main">
          <a:off x="2060200" y="4554508"/>
          <a:ext cx="1269933" cy="5329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0.07548</cdr:y>
    </cdr:from>
    <cdr:to>
      <cdr:x>0.21353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C83CDFB-E1E8-02E9-2D69-AB3099984F17}"/>
            </a:ext>
          </a:extLst>
        </cdr:cNvPr>
        <cdr:cNvSpPr txBox="1"/>
      </cdr:nvSpPr>
      <cdr:spPr>
        <a:xfrm xmlns:a="http://schemas.openxmlformats.org/drawingml/2006/main">
          <a:off x="0" y="507610"/>
          <a:ext cx="1800000" cy="3426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246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AD51CA-57B3-DC36-7367-FCBDE585D8B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775704-FA4D-450D-FDEC-47562388C70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88C9EC9-A68A-138B-4039-7F7CA00B41C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0.15099</cdr:x>
      <cdr:y>0.14242</cdr:y>
    </cdr:from>
    <cdr:to>
      <cdr:x>0.15099</cdr:x>
      <cdr:y>0.85978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E883F946-9910-917D-6E7A-DE38C0C8ECA4}"/>
            </a:ext>
          </a:extLst>
        </cdr:cNvPr>
        <cdr:cNvCxnSpPr/>
      </cdr:nvCxnSpPr>
      <cdr:spPr>
        <a:xfrm xmlns:a="http://schemas.openxmlformats.org/drawingml/2006/main">
          <a:off x="1272828" y="957725"/>
          <a:ext cx="0" cy="4823995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0.27265</cdr:x>
      <cdr:y>0.6263</cdr:y>
    </cdr:from>
    <cdr:to>
      <cdr:x>0.4233</cdr:x>
      <cdr:y>0.70556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8CA7019-DC6C-41C9-C6DF-81BC5A458B66}"/>
            </a:ext>
          </a:extLst>
        </cdr:cNvPr>
        <cdr:cNvSpPr txBox="1"/>
      </cdr:nvSpPr>
      <cdr:spPr>
        <a:xfrm xmlns:a="http://schemas.openxmlformats.org/drawingml/2006/main">
          <a:off x="2298301" y="4211616"/>
          <a:ext cx="1269923" cy="5329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0.07548</cdr:y>
    </cdr:from>
    <cdr:to>
      <cdr:x>0.21353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C83CDFB-E1E8-02E9-2D69-AB3099984F17}"/>
            </a:ext>
          </a:extLst>
        </cdr:cNvPr>
        <cdr:cNvSpPr txBox="1"/>
      </cdr:nvSpPr>
      <cdr:spPr>
        <a:xfrm xmlns:a="http://schemas.openxmlformats.org/drawingml/2006/main">
          <a:off x="0" y="507610"/>
          <a:ext cx="1800000" cy="3426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C079A-6107-B3F2-54F4-FA72F360A5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775704-FA4D-450D-FDEC-47562388C70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Baseline &amp; full-blown Trump presidency scenario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88C9EC9-A68A-138B-4039-7F7CA00B41C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0.07548</cdr:y>
    </cdr:from>
    <cdr:to>
      <cdr:x>0.21353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C83CDFB-E1E8-02E9-2D69-AB3099984F17}"/>
            </a:ext>
          </a:extLst>
        </cdr:cNvPr>
        <cdr:cNvSpPr txBox="1"/>
      </cdr:nvSpPr>
      <cdr:spPr>
        <a:xfrm xmlns:a="http://schemas.openxmlformats.org/drawingml/2006/main">
          <a:off x="0" y="507610"/>
          <a:ext cx="1800000" cy="3426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0.5096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7C5F0D59-DB75-FF8A-5233-6B9670239E93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0.07458</cdr:x>
      <cdr:y>0.10387</cdr:y>
    </cdr:from>
    <cdr:to>
      <cdr:x>0.46328</cdr:x>
      <cdr:y>0.18312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0943D12A-0FC2-4A2D-3CA6-65F3FBD93862}"/>
            </a:ext>
          </a:extLst>
        </cdr:cNvPr>
        <cdr:cNvSpPr txBox="1"/>
      </cdr:nvSpPr>
      <cdr:spPr>
        <a:xfrm xmlns:a="http://schemas.openxmlformats.org/drawingml/2006/main">
          <a:off x="628651" y="698500"/>
          <a:ext cx="3276600" cy="5329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GDP growth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0.07548</cdr:y>
    </cdr:from>
    <cdr:to>
      <cdr:x>0.32692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C83CDFB-E1E8-02E9-2D69-AB3099984F17}"/>
            </a:ext>
          </a:extLst>
        </cdr:cNvPr>
        <cdr:cNvSpPr txBox="1"/>
      </cdr:nvSpPr>
      <cdr:spPr>
        <a:xfrm xmlns:a="http://schemas.openxmlformats.org/drawingml/2006/main">
          <a:off x="0" y="507577"/>
          <a:ext cx="1351451" cy="342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 algn="l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0.12903</cdr:x>
      <cdr:y>0.10246</cdr:y>
    </cdr:from>
    <cdr:to>
      <cdr:x>0.94009</cdr:x>
      <cdr:y>0.18171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A4F60A37-C106-DDBA-9E39-5918EC9B05BA}"/>
            </a:ext>
          </a:extLst>
        </cdr:cNvPr>
        <cdr:cNvSpPr txBox="1"/>
      </cdr:nvSpPr>
      <cdr:spPr>
        <a:xfrm xmlns:a="http://schemas.openxmlformats.org/drawingml/2006/main">
          <a:off x="533400" y="688975"/>
          <a:ext cx="3352800" cy="5329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CPI inflation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F2C06A-AD31-13F0-021B-59E937915FB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0.96116</cdr:x>
      <cdr:y>0.09191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34D77D2-33DF-4E99-9A57-F27C7E82782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US: Goods trade balance by partner country in 2023</a:t>
          </a:r>
        </a:p>
      </cdr:txBody>
    </cdr:sp>
  </cdr:relSizeAnchor>
  <cdr:relSizeAnchor xmlns:cdr="http://schemas.openxmlformats.org/drawingml/2006/chartDrawing">
    <cdr:from>
      <cdr:x>0.00546</cdr:x>
      <cdr:y>0.93712</cdr:y>
    </cdr:from>
    <cdr:to>
      <cdr:x>0.96116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790728D-612A-4B9A-843A-EF1138D2A4B5}"/>
            </a:ext>
          </a:extLst>
        </cdr:cNvPr>
        <cdr:cNvSpPr/>
      </cdr:nvSpPr>
      <cdr:spPr>
        <a:xfrm xmlns:a="http://schemas.openxmlformats.org/drawingml/2006/main">
          <a:off x="50800" y="569751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UN Comtrade database</a:t>
          </a:r>
        </a:p>
      </cdr:txBody>
    </cdr:sp>
  </cdr:relSizeAnchor>
  <cdr:relSizeAnchor xmlns:cdr="http://schemas.openxmlformats.org/drawingml/2006/chartDrawing">
    <cdr:from>
      <cdr:x>0.91521</cdr:x>
      <cdr:y>0.10049</cdr:y>
    </cdr:from>
    <cdr:to>
      <cdr:x>0.96718</cdr:x>
      <cdr:y>0.45857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B300F34-9BDF-4C95-A36F-EFD9A7AD9610}"/>
            </a:ext>
          </a:extLst>
        </cdr:cNvPr>
        <cdr:cNvSpPr txBox="1"/>
      </cdr:nvSpPr>
      <cdr:spPr>
        <a:xfrm xmlns:a="http://schemas.openxmlformats.org/drawingml/2006/main">
          <a:off x="7715250" y="676275"/>
          <a:ext cx="438150" cy="24098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" rtlCol="0" anchor="ctr"/>
        <a:lstStyle xmlns:a="http://schemas.openxmlformats.org/drawingml/2006/main"/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Top 10 US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deficits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0.90504</cdr:x>
      <cdr:y>0.90425</cdr:y>
    </cdr:from>
    <cdr:to>
      <cdr:x>0.99045</cdr:x>
      <cdr:y>0.95522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507BC0A-A947-4886-8A83-C17A58E39CF4}"/>
            </a:ext>
          </a:extLst>
        </cdr:cNvPr>
        <cdr:cNvSpPr txBox="1"/>
      </cdr:nvSpPr>
      <cdr:spPr>
        <a:xfrm xmlns:a="http://schemas.openxmlformats.org/drawingml/2006/main">
          <a:off x="7629525" y="6085454"/>
          <a:ext cx="720000" cy="3430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$bn</a:t>
          </a:r>
        </a:p>
      </cdr:txBody>
    </cdr:sp>
  </cdr:relSizeAnchor>
  <cdr:relSizeAnchor xmlns:cdr="http://schemas.openxmlformats.org/drawingml/2006/chartDrawing">
    <cdr:from>
      <cdr:x>0.91332</cdr:x>
      <cdr:y>0.49254</cdr:y>
    </cdr:from>
    <cdr:to>
      <cdr:x>0.96982</cdr:x>
      <cdr:y>0.84779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3EF605A7-5445-4595-5F16-3F5066AAFD6D}"/>
            </a:ext>
          </a:extLst>
        </cdr:cNvPr>
        <cdr:cNvSpPr txBox="1"/>
      </cdr:nvSpPr>
      <cdr:spPr>
        <a:xfrm xmlns:a="http://schemas.openxmlformats.org/drawingml/2006/main">
          <a:off x="7699375" y="3314700"/>
          <a:ext cx="476250" cy="23907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Top 10 US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surpluses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lobal%20macro%20team/Key%20Charts/PMI/Table_PM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  <sheetName val="MACRO CHARTS"/>
      <sheetName val="Income_Statement"/>
      <sheetName val="Income_Statement1"/>
      <sheetName val="Income_Statement2"/>
      <sheetName val="Income_Statement3"/>
      <sheetName val="Income_Statement4"/>
      <sheetName val="Income_Statement5"/>
      <sheetName val="Income_Statement6"/>
      <sheetName val="Income_Statement7"/>
      <sheetName val="Income_Statement8"/>
      <sheetName val="Income Statement"/>
      <sheetName val="Income_Statement10"/>
      <sheetName val="Income_Statement9"/>
      <sheetName val="US_IP 12 (2)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MI Dashboard_manuf"/>
      <sheetName val="SCATTER"/>
      <sheetName val="momentum"/>
      <sheetName val="BBG"/>
      <sheetName val="BBG services"/>
      <sheetName val="BBG_Tickers"/>
      <sheetName val="PMI Dashboard_services"/>
      <sheetName val="PMI Dashobard_EM"/>
    </sheetNames>
    <sheetDataSet>
      <sheetData sheetId="0"/>
      <sheetData sheetId="1"/>
      <sheetData sheetId="2" refreshError="1"/>
      <sheetData sheetId="3"/>
      <sheetData sheetId="4"/>
      <sheetData sheetId="5">
        <row r="1">
          <cell r="B1" t="str">
            <v>Strat date</v>
          </cell>
          <cell r="C1">
            <v>42370</v>
          </cell>
        </row>
        <row r="2">
          <cell r="B2" t="str">
            <v>End Date</v>
          </cell>
          <cell r="C2">
            <v>43315</v>
          </cell>
        </row>
        <row r="5">
          <cell r="B5" t="str">
            <v>ID-Variable</v>
          </cell>
          <cell r="C5" t="str">
            <v>2-1</v>
          </cell>
          <cell r="D5" t="str">
            <v>2-2</v>
          </cell>
          <cell r="E5" t="str">
            <v>2-3</v>
          </cell>
        </row>
        <row r="6">
          <cell r="B6" t="str">
            <v>Variable</v>
          </cell>
          <cell r="C6">
            <v>2</v>
          </cell>
          <cell r="D6">
            <v>2</v>
          </cell>
          <cell r="E6">
            <v>2</v>
          </cell>
        </row>
        <row r="7">
          <cell r="B7" t="str">
            <v>Country ID</v>
          </cell>
          <cell r="C7">
            <v>1</v>
          </cell>
          <cell r="D7">
            <v>2</v>
          </cell>
          <cell r="E7">
            <v>3</v>
          </cell>
        </row>
      </sheetData>
      <sheetData sheetId="6">
        <row r="3">
          <cell r="B3" t="str">
            <v># Countries</v>
          </cell>
        </row>
      </sheetData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0A3FF4-7AEC-43B3-B4CB-20A2BAD4F600}" name="Table_9.3.1_Credits" displayName="Table_9.3.1_Credits" ref="A6:AA94" totalsRowShown="0" headerRowDxfId="326" dataDxfId="325">
  <autoFilter ref="A6:AA94" xr:uid="{E65E4605-E516-4DC5-A8E4-EA456B89FBB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xr3:uid="{2F86616D-519F-4639-9CBE-B5FD4AFB1907}" name="Country" dataDxfId="324"/>
    <tableColumn id="2" xr3:uid="{6184F469-4BC7-4972-9139-BFCB4B6B7172}" name="CDID" dataDxfId="323"/>
    <tableColumn id="3" xr3:uid="{CC1979BF-2989-4660-A72F-2EF40285739F}" name="1999" dataDxfId="322"/>
    <tableColumn id="4" xr3:uid="{56445B40-5078-470A-B5BC-8F8D7568BBC8}" name="2000" dataDxfId="321"/>
    <tableColumn id="5" xr3:uid="{5D07A882-BE8F-4505-AB13-0B19210E8B50}" name="2001" dataDxfId="320"/>
    <tableColumn id="6" xr3:uid="{510B9773-BDCB-40D9-BF1E-3335013F671D}" name="2002" dataDxfId="319"/>
    <tableColumn id="7" xr3:uid="{57DFAD66-1B71-4947-B907-18980B76CB18}" name="2003" dataDxfId="318"/>
    <tableColumn id="8" xr3:uid="{14493078-AA2E-4EEE-A279-3DCC19E49D59}" name="2004" dataDxfId="317"/>
    <tableColumn id="9" xr3:uid="{E2FF2B17-810A-4BE1-AE0D-CE5706DDB65F}" name="2005" dataDxfId="316"/>
    <tableColumn id="10" xr3:uid="{4F73FCC6-FD9E-4BAB-B413-B285F743E932}" name="2006" dataDxfId="315"/>
    <tableColumn id="11" xr3:uid="{7CD194FB-4B55-441D-9B61-45A6376CEEE9}" name="2007" dataDxfId="314"/>
    <tableColumn id="12" xr3:uid="{E9081184-BB4F-4A97-9E73-A79D2E3701B6}" name="2008" dataDxfId="313"/>
    <tableColumn id="13" xr3:uid="{A7F1838B-3445-4E1F-94BE-05EE10011BD2}" name="2009" dataDxfId="312"/>
    <tableColumn id="14" xr3:uid="{D02A0C61-05BA-48E5-BE8F-B4CF542590E8}" name="2010" dataDxfId="311"/>
    <tableColumn id="15" xr3:uid="{F48DC4C4-5F01-4232-A722-2B045A123F4C}" name="2011" dataDxfId="310"/>
    <tableColumn id="16" xr3:uid="{9DE7B847-E13B-4DF1-8740-EB888DC71099}" name="2012" dataDxfId="309"/>
    <tableColumn id="17" xr3:uid="{E3CD951A-D4F3-46DA-ADB3-1517485427D2}" name="2013" dataDxfId="308"/>
    <tableColumn id="18" xr3:uid="{DE48CF6D-D354-44A3-9C37-322EA01711A6}" name="2014" dataDxfId="307"/>
    <tableColumn id="19" xr3:uid="{8F1AAB52-3A1D-49F0-9ECB-B7B427BFE1B0}" name="2015" dataDxfId="306"/>
    <tableColumn id="20" xr3:uid="{7794B9C7-A83F-4950-9E1A-B260B2B75125}" name="2016" dataDxfId="305"/>
    <tableColumn id="21" xr3:uid="{4F82F337-98B0-42E3-847D-D1BC88CEB110}" name="2017" dataDxfId="304"/>
    <tableColumn id="22" xr3:uid="{4901FD62-061A-4FB3-B8A9-3F5B13CA2EE8}" name="2018" dataDxfId="303"/>
    <tableColumn id="23" xr3:uid="{73BB17F8-8632-459A-85BC-63CC9AA4CE14}" name="2019" dataDxfId="302"/>
    <tableColumn id="24" xr3:uid="{04B85084-448E-41E5-9C45-D8947CE68F91}" name="2020" dataDxfId="301"/>
    <tableColumn id="25" xr3:uid="{ABDC2BFE-FB48-4964-89F2-1B013CD5B154}" name="2021" dataDxfId="300"/>
    <tableColumn id="26" xr3:uid="{4E76D65E-0B3C-41F1-A98A-F34FA976E934}" name="2022" dataDxfId="299"/>
    <tableColumn id="27" xr3:uid="{48286326-F6B0-4838-A81F-58E32AB8043B}" name="2023" dataDxfId="298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8B7B61-62A3-424C-BABE-871BE4ECEA6D}" name="Table_9.3.3_Balances" displayName="Table_9.3.3_Balances" ref="A188:AA276" totalsRowShown="0" headerRowDxfId="297" dataDxfId="296">
  <autoFilter ref="A188:AA276" xr:uid="{42BBE67B-AD40-4ABC-846E-4C61B85B11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xr3:uid="{79AED3AC-8B3C-47CB-953C-2685DCBF202E}" name="Country" dataDxfId="295"/>
    <tableColumn id="2" xr3:uid="{F0753071-6124-41D5-BD1C-9DDC153757E1}" name="CDID" dataDxfId="294"/>
    <tableColumn id="3" xr3:uid="{DEF6559B-87B1-4636-A104-D2A707FB1C1A}" name="1999" dataDxfId="293"/>
    <tableColumn id="4" xr3:uid="{1C021D75-1568-4BD6-A22C-253E14F11098}" name="2000" dataDxfId="292"/>
    <tableColumn id="5" xr3:uid="{CEFAED5F-A9CF-4022-AFB2-18F5940208FE}" name="2001" dataDxfId="291"/>
    <tableColumn id="6" xr3:uid="{6645E3DE-53A5-45C3-88CB-73E3ED906C00}" name="2002" dataDxfId="290"/>
    <tableColumn id="7" xr3:uid="{0BE66267-501B-444E-B703-5A554FAFCC36}" name="2003" dataDxfId="289"/>
    <tableColumn id="8" xr3:uid="{48EF28CA-17F9-4656-8922-EB88A3F8D244}" name="2004" dataDxfId="288"/>
    <tableColumn id="9" xr3:uid="{19874553-3C48-4D4B-97DA-92A71ED4B977}" name="2005" dataDxfId="287"/>
    <tableColumn id="10" xr3:uid="{6D04FF92-5D4D-4B93-ADD6-74BD5F2A5598}" name="2006" dataDxfId="286"/>
    <tableColumn id="11" xr3:uid="{F13A74D3-2AE6-4EAC-AA51-4DB9EC952C87}" name="2007" dataDxfId="285"/>
    <tableColumn id="12" xr3:uid="{A0228659-62A0-44C2-86D4-29DC81BD5929}" name="2008" dataDxfId="284"/>
    <tableColumn id="13" xr3:uid="{D29CC5A4-6091-4278-9325-D22CED293CB4}" name="2009" dataDxfId="283"/>
    <tableColumn id="14" xr3:uid="{BDF83715-E51F-460B-BF62-615C780AB953}" name="2010" dataDxfId="282"/>
    <tableColumn id="15" xr3:uid="{EE214D08-2881-48E8-8DAA-50502A2C2275}" name="2011" dataDxfId="281"/>
    <tableColumn id="16" xr3:uid="{543E9395-C109-46D2-900E-38404F7740C1}" name="2012" dataDxfId="280"/>
    <tableColumn id="17" xr3:uid="{22861F55-AF99-49AB-A885-D0077F9A9877}" name="2013" dataDxfId="279"/>
    <tableColumn id="18" xr3:uid="{0997A35F-224D-45CF-A1EF-C5B0ADD23649}" name="2014" dataDxfId="278"/>
    <tableColumn id="19" xr3:uid="{F948E128-AFD5-4C48-B1FD-F8D08FB871DA}" name="2015" dataDxfId="277"/>
    <tableColumn id="20" xr3:uid="{196AAA7D-A67F-4D84-9027-1A1E7632C26A}" name="2016" dataDxfId="276"/>
    <tableColumn id="21" xr3:uid="{2673753F-5697-4C12-8B03-B2C4C783975F}" name="2017" dataDxfId="275"/>
    <tableColumn id="22" xr3:uid="{8419F616-95F7-4C84-B808-82778784328D}" name="2018" dataDxfId="274"/>
    <tableColumn id="23" xr3:uid="{F9E23008-52CA-4021-A141-7F60EE3FDE0D}" name="2019" dataDxfId="273"/>
    <tableColumn id="24" xr3:uid="{9664687C-4F83-4E41-8618-A740A9160F92}" name="2020" dataDxfId="272"/>
    <tableColumn id="25" xr3:uid="{055D2735-831D-4F74-B371-ED23EDCD7D24}" name="2021" dataDxfId="271"/>
    <tableColumn id="26" xr3:uid="{946E8BF3-D936-49E3-9365-79A5F2BA4771}" name="2022" dataDxfId="270"/>
    <tableColumn id="27" xr3:uid="{E6C9ECBC-C8D0-4E51-BC05-A5B5952C3DA7}" name="2023" dataDxfId="269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F461A3-3648-4A15-AEE7-97AAFDCB4803}" name="Table_9.3.3_Debits" displayName="Table_9.3.3_Debits" ref="A97:AA185" totalsRowShown="0" headerRowDxfId="268" dataDxfId="267">
  <autoFilter ref="A97:AA185" xr:uid="{C18EF12F-4C1E-4F53-B62B-6479D213BA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xr3:uid="{147CD332-9A35-4357-BF5C-5F4488AA5908}" name="Country" dataDxfId="266"/>
    <tableColumn id="2" xr3:uid="{94725FCF-13A9-473D-BF83-E2AD079AF756}" name="CDID" dataDxfId="265"/>
    <tableColumn id="3" xr3:uid="{69F595D3-EE2C-427F-BCFD-0E84A123EEF2}" name="1999" dataDxfId="264"/>
    <tableColumn id="4" xr3:uid="{0E2F0F44-8B6F-464F-A78F-7BB4E62C3CC4}" name="2000" dataDxfId="263"/>
    <tableColumn id="5" xr3:uid="{C1987F16-A53D-4D5E-869E-E6AD82A42503}" name="2001" dataDxfId="262"/>
    <tableColumn id="6" xr3:uid="{BF5A9DB3-79ED-4772-B00F-DC3F6B3A7C06}" name="2002" dataDxfId="261"/>
    <tableColumn id="7" xr3:uid="{195A6AD9-2904-4E94-9C54-EDD71155A713}" name="2003" dataDxfId="260"/>
    <tableColumn id="8" xr3:uid="{E9E0B315-37E7-4473-8BD8-AE2DA4EBA717}" name="2004" dataDxfId="259"/>
    <tableColumn id="9" xr3:uid="{D194FC68-333D-4624-88C1-37D997DC7E11}" name="2005" dataDxfId="258"/>
    <tableColumn id="10" xr3:uid="{1C474AD3-6429-490D-81CE-B01E861A9FDC}" name="2006" dataDxfId="257"/>
    <tableColumn id="11" xr3:uid="{4A26D1C0-C3A9-4206-BFA4-4698AAE4C61E}" name="2007" dataDxfId="256"/>
    <tableColumn id="12" xr3:uid="{EF12165C-39D8-43B4-8EE1-8C66BFE418A3}" name="2008" dataDxfId="255"/>
    <tableColumn id="13" xr3:uid="{07495C3B-AA40-4917-A89D-9FA636D71AD2}" name="2009" dataDxfId="254"/>
    <tableColumn id="14" xr3:uid="{B240D608-F655-42C0-BDA5-CB12DA65C416}" name="2010" dataDxfId="253"/>
    <tableColumn id="15" xr3:uid="{2861BBA8-9E3E-42BC-BA0A-4AF2BE470EA7}" name="2011" dataDxfId="252"/>
    <tableColumn id="16" xr3:uid="{330693C7-8A35-426C-A022-845D922E34CD}" name="2012" dataDxfId="251"/>
    <tableColumn id="17" xr3:uid="{DF58A387-01E7-47CA-AE3C-15CEBA654A30}" name="2013" dataDxfId="250"/>
    <tableColumn id="18" xr3:uid="{12CF1DDB-325D-4371-97E6-67AEF7B903ED}" name="2014" dataDxfId="249"/>
    <tableColumn id="19" xr3:uid="{DA32C909-EC97-4538-8436-10D8F2BA98C7}" name="2015" dataDxfId="248"/>
    <tableColumn id="20" xr3:uid="{8F2FEDBA-EEEE-4C89-AC99-8F2F8D7D39FE}" name="2016" dataDxfId="247"/>
    <tableColumn id="21" xr3:uid="{821B7ECE-02EB-4183-998C-094304F0554B}" name="2017" dataDxfId="246"/>
    <tableColumn id="22" xr3:uid="{2B187AE4-D26B-4F84-AB72-AD5FFFEC3BD3}" name="2018" dataDxfId="245"/>
    <tableColumn id="23" xr3:uid="{775A9F6B-75A5-4F0F-B80B-C0402D942CC4}" name="2019" dataDxfId="244"/>
    <tableColumn id="24" xr3:uid="{391C96B2-A50A-46AB-8CE0-77AB2AE67F69}" name="2020" dataDxfId="243"/>
    <tableColumn id="25" xr3:uid="{D60734DC-EAB7-4062-9819-290AF98A825D}" name="2021" dataDxfId="242"/>
    <tableColumn id="26" xr3:uid="{2A9879CF-9970-4ED0-8EB8-6FB03601ED9D}" name="2022" dataDxfId="241"/>
    <tableColumn id="27" xr3:uid="{BAAC4657-DBB9-4371-B6A4-9848C4F3368A}" name="2023" dataDxfId="24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253AA8-91A6-4ACE-9D00-F89C87B884AC}" name="Table_9.4.1_credits" displayName="Table_9.4.1_credits" ref="A6:AA94" totalsRowShown="0" headerRowDxfId="239" dataDxfId="238">
  <autoFilter ref="A6:AA94" xr:uid="{909884E7-C1E2-4DD0-AB53-B89ADCB18D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xr3:uid="{1FC0175B-D1D5-44FF-ABEB-2E06EBDDAFCE}" name="Country" dataDxfId="237"/>
    <tableColumn id="2" xr3:uid="{214814C8-B272-4C36-9516-E014A249DC4C}" name="CDID" dataDxfId="236"/>
    <tableColumn id="3" xr3:uid="{24A513C2-5D33-43A7-A01A-CC4AEEFD058A}" name="1999" dataDxfId="235"/>
    <tableColumn id="4" xr3:uid="{E5A65AD6-BD63-47A6-B066-9115023E6F6E}" name="2000" dataDxfId="234"/>
    <tableColumn id="5" xr3:uid="{804FAAAF-EFFE-4EBD-A695-5D1B8D512F51}" name="2001" dataDxfId="233"/>
    <tableColumn id="6" xr3:uid="{AA6019B7-ADFD-495F-96ED-8E59555C9D53}" name="2002" dataDxfId="232"/>
    <tableColumn id="7" xr3:uid="{3C179D5A-094B-4BF4-8B01-501BB8D15D6B}" name="2003" dataDxfId="231"/>
    <tableColumn id="8" xr3:uid="{0DF615FB-EC3B-4B4C-B1FD-D079AE2818C6}" name="2004" dataDxfId="230"/>
    <tableColumn id="9" xr3:uid="{096443E8-8EB6-40DE-96E3-149400681FD3}" name="2005" dataDxfId="229"/>
    <tableColumn id="10" xr3:uid="{4EBE15F5-FF7E-4ADF-BECC-4342CA7F6F41}" name="2006" dataDxfId="228"/>
    <tableColumn id="11" xr3:uid="{DE2AFB2E-A674-4577-9229-C5AC4559FC2D}" name="2007" dataDxfId="227"/>
    <tableColumn id="12" xr3:uid="{943179DA-F366-4232-BDB6-5C239E52C964}" name="2008" dataDxfId="226"/>
    <tableColumn id="13" xr3:uid="{EBEB136E-03C2-45CD-A8A9-DC520D746190}" name="2009" dataDxfId="225"/>
    <tableColumn id="14" xr3:uid="{62E9AB2D-1B9F-4F0B-A962-A86DCC409B24}" name="2010" dataDxfId="224"/>
    <tableColumn id="15" xr3:uid="{EEAF6537-5A93-456F-ACB3-360279C3B9DD}" name="2011" dataDxfId="223"/>
    <tableColumn id="16" xr3:uid="{594C58B0-7843-4A5C-A6A0-B077580FE409}" name="2012" dataDxfId="222"/>
    <tableColumn id="17" xr3:uid="{8BEA1C85-E2EE-468D-8DD7-E72A5157A26A}" name="2013" dataDxfId="221"/>
    <tableColumn id="18" xr3:uid="{FD265F11-B8C9-42C3-88F9-E0402661C7D4}" name="2014" dataDxfId="220"/>
    <tableColumn id="19" xr3:uid="{42F16E64-D622-4786-834F-759855C7CE35}" name="2015" dataDxfId="219"/>
    <tableColumn id="20" xr3:uid="{374F39B7-5D56-4049-A6FC-E1D957A6DBBB}" name="2016" dataDxfId="218"/>
    <tableColumn id="21" xr3:uid="{7FE66FA0-1BB8-424E-8009-4223363D035C}" name="2017" dataDxfId="217"/>
    <tableColumn id="22" xr3:uid="{C06E4641-9169-4FAE-B7C6-AAA63EBA7903}" name="2018" dataDxfId="216"/>
    <tableColumn id="23" xr3:uid="{EF7FAFD7-DD51-4C2F-AA6E-7AF548163266}" name="2019" dataDxfId="215"/>
    <tableColumn id="24" xr3:uid="{4D4E961D-BA0C-450A-BEBE-391E203AF11A}" name="2020" dataDxfId="214"/>
    <tableColumn id="25" xr3:uid="{E0AD41D2-1501-4E6A-9CDF-C0FD7E597B12}" name="2021" dataDxfId="213"/>
    <tableColumn id="26" xr3:uid="{9A843BA3-E4D6-4A29-8D1A-5915B927EB56}" name="2022" dataDxfId="212"/>
    <tableColumn id="27" xr3:uid="{79392CBF-89A7-4E32-9C3B-0C71D4C47E35}" name="2023" dataDxfId="211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690BD7-8F10-4116-9926-0D1A26745005}" name="Table_9.4.2_Credits" displayName="Table_9.4.2_Credits" ref="A97:AA185" totalsRowShown="0" headerRowDxfId="210" dataDxfId="209">
  <autoFilter ref="A97:AA185" xr:uid="{01321951-011E-47EE-BDDE-0A377EBD5C5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xr3:uid="{3D9AA07B-A33F-4D20-999A-392568A5D2C8}" name="Country" dataDxfId="208"/>
    <tableColumn id="2" xr3:uid="{4238A5A7-6D9F-4B22-96FD-C88706A6F6D8}" name="CDID" dataDxfId="207"/>
    <tableColumn id="3" xr3:uid="{FBCE47E8-0A29-4EEC-A8CB-4D91CD17579B}" name="1999" dataDxfId="206"/>
    <tableColumn id="4" xr3:uid="{93446078-DFF1-4578-B4A4-51180D41D55F}" name="2000" dataDxfId="205"/>
    <tableColumn id="5" xr3:uid="{6F119A83-03C2-4D6B-A44E-0E246463D091}" name="2001" dataDxfId="204"/>
    <tableColumn id="6" xr3:uid="{AEFF68F6-EC76-4DE1-833D-302792A6B17A}" name="2002" dataDxfId="203"/>
    <tableColumn id="7" xr3:uid="{13855971-6856-4436-A774-387BF33E015D}" name="2003" dataDxfId="202"/>
    <tableColumn id="8" xr3:uid="{9E7CEAB4-B97B-4820-AA3F-2D7AB7A09846}" name="2004" dataDxfId="201"/>
    <tableColumn id="9" xr3:uid="{235798A6-99C9-4D67-B64D-3633559D9B09}" name="2005" dataDxfId="200"/>
    <tableColumn id="10" xr3:uid="{6B615F4C-9B34-4DBA-A60E-93131E40807B}" name="2006" dataDxfId="199"/>
    <tableColumn id="11" xr3:uid="{025069BE-875C-4298-AAA6-EF9A94D0529E}" name="2007" dataDxfId="198"/>
    <tableColumn id="12" xr3:uid="{330FCFF5-1A1F-45EA-87ED-77DCE1539185}" name="2008" dataDxfId="197"/>
    <tableColumn id="13" xr3:uid="{25B60041-CC29-4802-8005-BB220E69A0DE}" name="2009" dataDxfId="196"/>
    <tableColumn id="14" xr3:uid="{52DEF419-E5F6-4DB6-8062-FAD9AC00528C}" name="2010" dataDxfId="195"/>
    <tableColumn id="15" xr3:uid="{E006F4D5-E71A-4D10-A7DF-6C368E534045}" name="2011" dataDxfId="194"/>
    <tableColumn id="16" xr3:uid="{12C24A75-9583-465C-88BD-D559D8B8834D}" name="2012" dataDxfId="193"/>
    <tableColumn id="17" xr3:uid="{AC5EE842-B85B-4EC6-9F73-E9AFA8A02C67}" name="2013" dataDxfId="192"/>
    <tableColumn id="18" xr3:uid="{AD340D5C-143B-438D-9401-E3BF5A30FB58}" name="2014" dataDxfId="191"/>
    <tableColumn id="19" xr3:uid="{72BB7D49-03C9-4B1F-9EE3-09EEE7325EC9}" name="2015" dataDxfId="190"/>
    <tableColumn id="20" xr3:uid="{F0868CCF-C172-42B1-A1C7-A111E2DE9AC9}" name="2016" dataDxfId="189"/>
    <tableColumn id="21" xr3:uid="{43107AE0-047F-40F0-A30E-FE4564C21AC7}" name="2017" dataDxfId="188"/>
    <tableColumn id="22" xr3:uid="{9A996D7A-09B1-418B-A76C-4E9B12AC10F8}" name="2018" dataDxfId="187"/>
    <tableColumn id="23" xr3:uid="{179F14A4-D4B7-4E13-AEC8-108286131A19}" name="2019" dataDxfId="186"/>
    <tableColumn id="24" xr3:uid="{3D14F8E5-9060-4F25-982F-99F6131BD7B5}" name="2020" dataDxfId="185"/>
    <tableColumn id="25" xr3:uid="{DEA29C07-AAC3-469A-B8F2-96E1DEA3B91E}" name="2021" dataDxfId="184"/>
    <tableColumn id="26" xr3:uid="{3F71555B-DD27-4A04-A07A-92B52B1FC3F0}" name="2022" dataDxfId="183"/>
    <tableColumn id="27" xr3:uid="{F11C3CC0-4327-4A1E-AC75-4CC1EC9BD520}" name="2023" dataDxfId="182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8378A0-94A0-40A7-99C7-21CE56610BE9}" name="Table_9.4.3_Balances" displayName="Table_9.4.3_Balances" ref="A188:AA276" totalsRowShown="0" headerRowDxfId="181" dataDxfId="180">
  <autoFilter ref="A188:AA276" xr:uid="{4711347C-8F06-41D1-B839-6D51F21D41C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xr3:uid="{6D4E4488-45F4-4CE1-8F03-20EB53AB226A}" name="Country" dataDxfId="179"/>
    <tableColumn id="2" xr3:uid="{51860F74-4070-4234-A639-381763551766}" name="CDID" dataDxfId="178"/>
    <tableColumn id="3" xr3:uid="{0C8DAD6F-1378-4DE1-8B42-1AA78D18AD73}" name="1999" dataDxfId="177"/>
    <tableColumn id="4" xr3:uid="{BA6E02A8-D01F-4D17-A49B-98466BF50467}" name="2000" dataDxfId="176"/>
    <tableColumn id="5" xr3:uid="{C67BCE53-B9E0-4937-8426-A11C070D4E8F}" name="2001" dataDxfId="175"/>
    <tableColumn id="6" xr3:uid="{EA7ACFFD-2F31-43DD-B2A2-202EE985A49B}" name="2002" dataDxfId="174"/>
    <tableColumn id="7" xr3:uid="{0691B8A9-09F0-43BC-978A-B5DB826AC53C}" name="2003" dataDxfId="173"/>
    <tableColumn id="8" xr3:uid="{7F2D61F9-0F33-42DA-B1B2-34B28C1CCE3E}" name="2004" dataDxfId="172"/>
    <tableColumn id="9" xr3:uid="{7E9FB088-6551-4815-B471-DD1C6B37CADF}" name="2005" dataDxfId="171"/>
    <tableColumn id="10" xr3:uid="{FFDEBA03-B26E-4F22-BD7A-036BC16FC98E}" name="2006" dataDxfId="170"/>
    <tableColumn id="11" xr3:uid="{56789E5E-737A-491E-AEA5-B585D41E868E}" name="2007" dataDxfId="169"/>
    <tableColumn id="12" xr3:uid="{5E180022-4886-45CC-B91A-399F1CD4B423}" name="2008" dataDxfId="168"/>
    <tableColumn id="13" xr3:uid="{753FF47E-15F2-45F7-9588-2DFA0DD4EB3A}" name="2009" dataDxfId="167"/>
    <tableColumn id="14" xr3:uid="{50D507A7-6CB4-4C00-96A7-1481A109D7F2}" name="2010" dataDxfId="166"/>
    <tableColumn id="15" xr3:uid="{A426D840-70A4-4F76-B2D7-7BCE1BB40B41}" name="2011" dataDxfId="165"/>
    <tableColumn id="16" xr3:uid="{8316F5A6-1595-4711-83B5-A028A7B9F0CE}" name="2012" dataDxfId="164"/>
    <tableColumn id="17" xr3:uid="{292309A6-3FE3-4646-951A-AE12A898F6AB}" name="2013" dataDxfId="163"/>
    <tableColumn id="18" xr3:uid="{0AA65F93-AFC8-45A7-98BB-A1162225A2CD}" name="2014" dataDxfId="162"/>
    <tableColumn id="19" xr3:uid="{C21FE7F8-9F88-4325-85B3-16D77839BEEA}" name="2015" dataDxfId="161"/>
    <tableColumn id="20" xr3:uid="{49F10754-553C-46AF-A464-BA41DD800354}" name="2016" dataDxfId="160"/>
    <tableColumn id="21" xr3:uid="{4A31182E-AE1E-451D-BD9E-E012EEDFD1F9}" name="2017" dataDxfId="159"/>
    <tableColumn id="22" xr3:uid="{6A5260E6-642B-4D93-BC0B-6C3BD568579E}" name="2018" dataDxfId="158"/>
    <tableColumn id="23" xr3:uid="{9F59047F-7E7A-4223-BD62-AC83E6FC1075}" name="2019" dataDxfId="157"/>
    <tableColumn id="24" xr3:uid="{BAC1F936-BA07-4CE5-B77C-2B833BF7DFA9}" name="2020" dataDxfId="156"/>
    <tableColumn id="25" xr3:uid="{A9D5E765-4B33-4945-AFA0-F557A5CCDE21}" name="2021" dataDxfId="155"/>
    <tableColumn id="26" xr3:uid="{3B36ACD8-D3E3-420C-8923-7652D0C7247D}" name="2022" dataDxfId="154"/>
    <tableColumn id="27" xr3:uid="{91D1AC3E-8E15-4807-AF83-A518A26B057C}" name="2023" dataDxfId="153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C2B6EA-5CD6-45E7-83CB-3A6BF0C68807}" name="Table_9.5.1_Credits" displayName="Table_9.5.1_Credits" ref="A6:AA94" totalsRowShown="0" headerRowDxfId="152" dataDxfId="151">
  <autoFilter ref="A6:AA94" xr:uid="{6B26ACD4-3A0D-48D9-A99F-9A0212BD67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xr3:uid="{9A8E9410-053B-477F-9A69-D7FBB6DBA408}" name="Country" dataDxfId="150"/>
    <tableColumn id="2" xr3:uid="{8072D32A-2BBE-48B3-99FC-C436C8430354}" name="CDID" dataDxfId="149"/>
    <tableColumn id="3" xr3:uid="{8D087963-D654-428E-AA4E-69718675CAEE}" name="1999" dataDxfId="148"/>
    <tableColumn id="4" xr3:uid="{1CCB9977-EBBD-417A-A7CE-268B9080DD3E}" name="2000" dataDxfId="147"/>
    <tableColumn id="5" xr3:uid="{D01CACF7-276D-4E0C-85C7-7CDEC6FE0569}" name="2001" dataDxfId="146"/>
    <tableColumn id="6" xr3:uid="{6B4CD17E-C558-4C02-A77B-4C5282840D16}" name="2002" dataDxfId="145"/>
    <tableColumn id="7" xr3:uid="{EC1AAE53-1656-4087-A6C4-9C660B296898}" name="2003" dataDxfId="144"/>
    <tableColumn id="8" xr3:uid="{2E7C80A8-78F7-4608-B4A8-5349380DB6D1}" name="2004" dataDxfId="143"/>
    <tableColumn id="9" xr3:uid="{D68298FD-F3BB-4B68-9C90-41111CFA1BD0}" name="2005" dataDxfId="142"/>
    <tableColumn id="10" xr3:uid="{EFD869C5-1B54-4CAA-9C97-FA7EC77E2CE9}" name="2006" dataDxfId="141"/>
    <tableColumn id="11" xr3:uid="{D4C92D95-59DE-4D83-8639-3CC2C4102BBB}" name="2007" dataDxfId="140"/>
    <tableColumn id="12" xr3:uid="{71FDF4C8-97DE-44C2-A34D-03337701FC33}" name="2008" dataDxfId="139"/>
    <tableColumn id="13" xr3:uid="{433CDAFD-9B3A-4F2C-86D2-F45F20A42C81}" name="2009" dataDxfId="138"/>
    <tableColumn id="14" xr3:uid="{493E0219-22A1-4B0C-9A15-339BD827515C}" name="2010" dataDxfId="137"/>
    <tableColumn id="15" xr3:uid="{64A82D0E-7ED1-4D00-A3F8-D9F63BCD220D}" name="2011" dataDxfId="136"/>
    <tableColumn id="16" xr3:uid="{A955C59A-CEBC-49AF-94AA-1D664DBDCBF1}" name="2012" dataDxfId="135"/>
    <tableColumn id="17" xr3:uid="{5AFAA15D-B254-497B-9CEC-B892C7EA0433}" name="2013" dataDxfId="134"/>
    <tableColumn id="18" xr3:uid="{00D52A37-D38F-4461-BDF2-425AF7C6036A}" name="2014" dataDxfId="133"/>
    <tableColumn id="19" xr3:uid="{D2C7F796-EDE3-4B7F-872D-57C1B3203D82}" name="2015" dataDxfId="132"/>
    <tableColumn id="20" xr3:uid="{386523A8-A37A-4850-8678-0FB5800A1110}" name="2016" dataDxfId="131"/>
    <tableColumn id="21" xr3:uid="{383E6376-AC63-4668-A7C6-E330F9AAC4FE}" name="2017" dataDxfId="130"/>
    <tableColumn id="22" xr3:uid="{E916DC09-291A-4F00-A931-DAD777074B74}" name="2018" dataDxfId="129"/>
    <tableColumn id="23" xr3:uid="{58BB7AA6-CDA7-4CA8-8B2F-215FDC2EC310}" name="2019" dataDxfId="128"/>
    <tableColumn id="24" xr3:uid="{CE52D028-1BAA-4C48-8868-0572A7983F53}" name="2020" dataDxfId="127"/>
    <tableColumn id="25" xr3:uid="{28237B32-49BE-4DCB-9EDA-10CBF01899E1}" name="2021" dataDxfId="126"/>
    <tableColumn id="26" xr3:uid="{73DC00FB-9BDC-4471-9D0D-172FA20FF6C4}" name="2022" dataDxfId="125"/>
    <tableColumn id="27" xr3:uid="{ACB15208-5095-4872-8189-1C3FA5DBE6BB}" name="2023" dataDxfId="124"/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95A5C9-4FFC-4F06-9762-BB70F98FA313}" name="Table_9.5.3_Balances" displayName="Table_9.5.3_Balances" ref="A188:AA276" totalsRowShown="0" headerRowDxfId="123" dataDxfId="122">
  <autoFilter ref="A188:AA276" xr:uid="{81D82552-442A-4118-8CA4-2391F66323D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xr3:uid="{B8FA4F86-64B9-4919-986B-14E51F5B360E}" name="Country" dataDxfId="121"/>
    <tableColumn id="2" xr3:uid="{CC361887-7BC2-454A-8DC5-A5BC12F09592}" name="CDID" dataDxfId="120"/>
    <tableColumn id="3" xr3:uid="{195D461D-360A-4D14-9E14-EACF882A7F98}" name="1999" dataDxfId="119"/>
    <tableColumn id="4" xr3:uid="{00AFC6C9-FE79-4B37-9EEA-D7089429B597}" name="2000" dataDxfId="118"/>
    <tableColumn id="5" xr3:uid="{98D9054F-E037-4668-8150-CD42D54F34DF}" name="2001" dataDxfId="117"/>
    <tableColumn id="6" xr3:uid="{0E2564B7-F23D-41E0-B24E-FACB70AC1C5A}" name="2002" dataDxfId="116"/>
    <tableColumn id="7" xr3:uid="{D2C95EC4-05A1-429A-A983-A78FD953E17D}" name="2003" dataDxfId="115"/>
    <tableColumn id="8" xr3:uid="{3C2F5BFB-7817-429E-8E8B-100179001341}" name="2004" dataDxfId="114"/>
    <tableColumn id="9" xr3:uid="{5B62AC2C-FE6E-4B6B-847F-8196F4DF2A26}" name="2005" dataDxfId="113"/>
    <tableColumn id="10" xr3:uid="{7DB55F79-655B-431B-9C62-F8BB1D208944}" name="2006" dataDxfId="112"/>
    <tableColumn id="11" xr3:uid="{8B06F0CB-D01A-423F-A801-84B3A1938418}" name="2007" dataDxfId="111"/>
    <tableColumn id="12" xr3:uid="{FE86154B-0D12-418A-9B08-98E71E41E6F0}" name="2008" dataDxfId="110"/>
    <tableColumn id="13" xr3:uid="{2A890F3F-206A-4227-91E1-B25FF22D34B5}" name="2009" dataDxfId="109"/>
    <tableColumn id="14" xr3:uid="{B8BE9E7A-4124-4577-9A66-FAB47BAD7151}" name="2010" dataDxfId="108"/>
    <tableColumn id="15" xr3:uid="{B14C1C3E-972A-4F46-ABC8-E948684565C5}" name="2011" dataDxfId="107"/>
    <tableColumn id="16" xr3:uid="{E520DFEA-108E-4C88-B5DB-AF67DAB37A45}" name="2012" dataDxfId="106"/>
    <tableColumn id="17" xr3:uid="{3C7652B6-1C94-419B-A25F-AFB5D15F32B6}" name="2013" dataDxfId="105"/>
    <tableColumn id="18" xr3:uid="{D71D21E6-72B5-4D78-9D00-A1AA7B07D0A4}" name="2014" dataDxfId="104"/>
    <tableColumn id="19" xr3:uid="{86F83D20-29DB-4E4C-AEAB-7EECCCC7E072}" name="2015" dataDxfId="103"/>
    <tableColumn id="20" xr3:uid="{44BE96C9-72E9-4A75-9B7F-0B8B62720F41}" name="2016" dataDxfId="102"/>
    <tableColumn id="21" xr3:uid="{31350EDF-DA83-4AAC-9404-570E3AC11BF1}" name="2017" dataDxfId="101"/>
    <tableColumn id="22" xr3:uid="{A8F527CC-F134-4BB3-B3BD-53033B1361B0}" name="2018" dataDxfId="100"/>
    <tableColumn id="23" xr3:uid="{E91E1E10-3960-4BFE-B748-6B06450CB33D}" name="2019" dataDxfId="99"/>
    <tableColumn id="24" xr3:uid="{84B02D3D-F735-46C1-AEAF-E90AD5C712FC}" name="2020" dataDxfId="98"/>
    <tableColumn id="25" xr3:uid="{519D72D6-91AA-481D-A0D0-3FEA197707B6}" name="2021" dataDxfId="97"/>
    <tableColumn id="26" xr3:uid="{F9F5C150-D4D1-4819-AA21-98A84B5B9C16}" name="2022" dataDxfId="96"/>
    <tableColumn id="27" xr3:uid="{CF6B65C0-DC6D-48EB-A116-E38590B92EB9}" name="2023" dataDxfId="95"/>
  </tableColumns>
  <tableStyleInfo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55A75B5-9257-4EAC-A866-AA65348D9EC7}" name="Table_9.5.2_Debits" displayName="Table_9.5.2_Debits" ref="A97:AA185" totalsRowShown="0" headerRowDxfId="94" dataDxfId="93">
  <autoFilter ref="A97:AA185" xr:uid="{4924E0FE-15D9-4C56-B37B-4B7089A9AD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xr3:uid="{871E552C-740D-4F41-B03F-7F7FF7501387}" name="Country" dataDxfId="92"/>
    <tableColumn id="2" xr3:uid="{B75579EB-4652-42E5-9EB3-2DD0670DD2E7}" name="CDID" dataDxfId="91"/>
    <tableColumn id="3" xr3:uid="{C323168E-1C18-4F3B-9987-29E130C03A15}" name="1999" dataDxfId="90"/>
    <tableColumn id="4" xr3:uid="{71D1E433-46B1-4291-AFA0-E25628E6F79D}" name="2000" dataDxfId="89"/>
    <tableColumn id="5" xr3:uid="{B5930935-62B8-4BF0-86B4-31240E151ED4}" name="2001" dataDxfId="88"/>
    <tableColumn id="6" xr3:uid="{3E32B7E5-5A75-4968-83D1-C8F20F3666A5}" name="2002" dataDxfId="87"/>
    <tableColumn id="7" xr3:uid="{E7AED8DE-3843-4C5D-B8A2-00537A1BC8DA}" name="2003" dataDxfId="86"/>
    <tableColumn id="8" xr3:uid="{E421D19A-6956-463A-B45A-6AE9FE16FD2B}" name="2004" dataDxfId="85"/>
    <tableColumn id="9" xr3:uid="{070E2ACF-EFA0-494D-9C34-7178DD470333}" name="2005" dataDxfId="84"/>
    <tableColumn id="10" xr3:uid="{2C2F4A32-2284-4131-8CDA-163BD393EDDF}" name="2006" dataDxfId="83"/>
    <tableColumn id="11" xr3:uid="{1CCCC4CF-1191-4FCC-9AF9-174E24BFBC44}" name="2007" dataDxfId="82"/>
    <tableColumn id="12" xr3:uid="{90BF8784-A15C-4288-BC3D-42BC8F009FF6}" name="2008" dataDxfId="81"/>
    <tableColumn id="13" xr3:uid="{CEEAFD9B-5B8C-4552-B39B-95D2CD0DE2E9}" name="2009" dataDxfId="80"/>
    <tableColumn id="14" xr3:uid="{138680CA-C338-47D1-AF1E-2FFA6C03E5BB}" name="2010" dataDxfId="79"/>
    <tableColumn id="15" xr3:uid="{4627545C-BDB3-496F-8E5E-B2FB89CC3961}" name="2011" dataDxfId="78"/>
    <tableColumn id="16" xr3:uid="{AC1F2EF9-1F71-4AA6-B473-1A5CFBA299B2}" name="2012" dataDxfId="77"/>
    <tableColumn id="17" xr3:uid="{D5102CB7-DB76-4D59-9488-CD27CE1B88BF}" name="2013" dataDxfId="76"/>
    <tableColumn id="18" xr3:uid="{05B3B1D6-D3E3-41BF-BF00-92ADE1EA8C44}" name="2014" dataDxfId="75"/>
    <tableColumn id="19" xr3:uid="{DA751078-5E7A-4070-AF68-3B215F0F5349}" name="2015" dataDxfId="74"/>
    <tableColumn id="20" xr3:uid="{0FF1F2C0-6892-4B52-A02E-629863BAF0D0}" name="2016" dataDxfId="73"/>
    <tableColumn id="21" xr3:uid="{69CD0D5F-2E03-47F5-91BD-E0C1247A463F}" name="2017" dataDxfId="72"/>
    <tableColumn id="22" xr3:uid="{0D178A80-A361-43D0-939E-543DC489E57C}" name="2018" dataDxfId="71"/>
    <tableColumn id="23" xr3:uid="{1ADD7DA4-AE38-49D8-A63C-9391DFA01EA6}" name="2019" dataDxfId="70"/>
    <tableColumn id="24" xr3:uid="{BB2A617C-71AF-4F67-9DA1-5BD4843A03E9}" name="2020" dataDxfId="69"/>
    <tableColumn id="25" xr3:uid="{27B406D2-5C6B-4671-8B53-01313D11908C}" name="2021" dataDxfId="68"/>
    <tableColumn id="26" xr3:uid="{2B85A90B-C725-4C78-8658-DDB1DDEBFDE7}" name="2022" dataDxfId="67"/>
    <tableColumn id="27" xr3:uid="{01BD3BC7-7F78-4683-9B02-CC60CF2168BF}" name="2023" dataDxfId="66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DE184F1-0F67-4159-8376-23DF3B3D80FB}" name="Table_9.10.1_Exports" displayName="Table_9.10.1_Exports" ref="A4:M243" totalsRowShown="0" headerRowDxfId="65" dataDxfId="64">
  <autoFilter ref="A4:M243" xr:uid="{7C3D870E-36C0-4A85-9BA3-DD8F894BFD7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2F54DDB9-190B-46C2-9977-0DBC955C205E}" name="Country Code" dataDxfId="63"/>
    <tableColumn id="2" xr3:uid="{45072995-548D-4B31-9B23-28213B5A35C7}" name="Country" dataDxfId="62"/>
    <tableColumn id="3" xr3:uid="{F6712184-F92D-41F9-AD49-DF1403742E88}" name="Total" dataDxfId="61"/>
    <tableColumn id="4" xr3:uid="{B4D95661-CE77-49FB-982D-5CEC20A3FBFA}" name="SITC 0: Food &amp; live animals" dataDxfId="60"/>
    <tableColumn id="5" xr3:uid="{D86CC3C1-BAC5-42BA-ABC8-3825BFB84F4B}" name="SITC 1: Beverages &amp; tobacco" dataDxfId="59"/>
    <tableColumn id="6" xr3:uid="{74983C6E-D142-46BC-A2FB-EA7E7936C3CB}" name="SITC 2: Crude materials" dataDxfId="58"/>
    <tableColumn id="7" xr3:uid="{7D9818CA-1776-40B7-97AC-5C79B234F8C8}" name="SITC 3: Fuels" dataDxfId="57"/>
    <tableColumn id="8" xr3:uid="{4BB6179E-A34A-4852-B55C-4CD26EED8BA8}" name="SITC 4: Animal &amp; vegetable oils &amp; fats" dataDxfId="56"/>
    <tableColumn id="9" xr3:uid="{BB9D80A6-BCA2-4CD4-91AC-719D6BFA2268}" name="SITC 5: Chemicals" dataDxfId="55"/>
    <tableColumn id="10" xr3:uid="{3CBDDCF4-DF54-48ED-B2E6-D9E46B2241BB}" name="SITC 6: Material manufactures" dataDxfId="54"/>
    <tableColumn id="11" xr3:uid="{3E533BAB-B346-4DF2-97A3-2730E0E19357}" name="SITC 7: Machinery &amp; transport equipment" dataDxfId="53"/>
    <tableColumn id="12" xr3:uid="{3C675667-511A-44E9-AB4F-2C68ACAFDE92}" name="SITC 8: Miscellaneous manufactures" dataDxfId="52"/>
    <tableColumn id="13" xr3:uid="{772A621D-DB67-4733-AE77-EAC8DA694C8A}" name="SITC 9: Unspecified goods" dataDxfId="51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8328C81-890E-4DCF-80E4-74370599A658}" name="Table_9.10.2_Imports" displayName="Table_9.10.2_Imports" ref="A246:M485" totalsRowShown="0" headerRowDxfId="50" dataDxfId="49">
  <autoFilter ref="A246:M485" xr:uid="{D2AEFA0A-F05A-409F-AE41-07C36460E82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D46D7B34-CCD9-4B44-AA90-577E7E32EDA8}" name="Country Code" dataDxfId="48"/>
    <tableColumn id="2" xr3:uid="{0400C463-5B64-4D0C-B738-C09761821335}" name="Country" dataDxfId="47"/>
    <tableColumn id="3" xr3:uid="{DD6F83D9-ED6E-4555-88E1-636AB6E2550F}" name="Total" dataDxfId="46"/>
    <tableColumn id="4" xr3:uid="{A289E058-23DC-4C95-B68D-DF57F705542A}" name="SITC 0: Food &amp; live animals" dataDxfId="45"/>
    <tableColumn id="5" xr3:uid="{C111EE02-01D0-4CEB-B05D-D217B19DAC44}" name="SITC 1: Beverages &amp; tobacco" dataDxfId="44"/>
    <tableColumn id="6" xr3:uid="{58FB7BDD-D0D8-49E7-9A75-4056E001C6A9}" name="SITC 2: Crude materials" dataDxfId="43"/>
    <tableColumn id="7" xr3:uid="{3689A640-A057-48E6-90F5-C0AFD3D8959D}" name="SITC 3: Fuels" dataDxfId="42"/>
    <tableColumn id="8" xr3:uid="{9F96D2FD-2AE1-4BCB-BB8A-F244193FB1AC}" name="SITC 4: Animal &amp; vegetable oils &amp; fats" dataDxfId="41"/>
    <tableColumn id="9" xr3:uid="{7D90319E-B03B-40E8-BDF1-CC9EC1F727CF}" name="SITC 5: Chemicals" dataDxfId="40"/>
    <tableColumn id="10" xr3:uid="{41EE773F-9D86-455B-8BB4-1CC703D809BF}" name="SITC 6: Material manufactures" dataDxfId="39"/>
    <tableColumn id="11" xr3:uid="{A77698E7-7E63-4DC3-8DAE-3EE3F52E32B3}" name="SITC 7: Machinery &amp; transport equipment" dataDxfId="38"/>
    <tableColumn id="12" xr3:uid="{A52958CC-D8D2-4DC2-9D66-48D7BCBD1A2D}" name="SITC 8: Miscellaneous manufactures" dataDxfId="37"/>
    <tableColumn id="13" xr3:uid="{48B7AF87-FB90-4E55-BE7E-2CB1AD78F489}" name="SITC 9: Unspecified goods" dataDxfId="36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952C7A1-D1BA-4DB4-B405-E01F2C6D595B}" name="Table_9.13.1" displayName="Table_9.13.1" ref="A6:O89" headerRowDxfId="35" dataDxfId="34" totalsRowDxfId="33">
  <tableColumns count="15">
    <tableColumn id="1" xr3:uid="{74C4A4E7-B48A-466F-A6FC-834429C74654}" name="Country Code" dataDxfId="32"/>
    <tableColumn id="2" xr3:uid="{C5EC790B-52C1-439B-9F3C-CBC030054CCB}" name="Country Name" dataDxfId="31"/>
    <tableColumn id="3" xr3:uid="{418B7172-C85D-4191-9C6A-F7B3C779A3DD}" name="0: Total Services" dataDxfId="30"/>
    <tableColumn id="4" xr3:uid="{C5AD320A-DBFB-494D-9AD5-0A57124DEFC4}" name="1: Manufacturing" dataDxfId="29"/>
    <tableColumn id="5" xr3:uid="{FC942D70-A43C-4034-94E6-55CEEB5AA18E}" name="2: Maintenance and Repair" dataDxfId="28"/>
    <tableColumn id="6" xr3:uid="{127FF82C-4B3C-47F9-AEA5-AC27890378B6}" name="3: Transportation" dataDxfId="27"/>
    <tableColumn id="11" xr3:uid="{5C8DDF73-5177-4AB0-BAC9-524F1302A70E}" name="4: Travel" dataDxfId="26"/>
    <tableColumn id="14" xr3:uid="{3C9139AB-FB23-412E-9B8D-F39254B04A66}" name="5: Construction" dataDxfId="25"/>
    <tableColumn id="17" xr3:uid="{3D9B19C7-6A29-48A8-9907-CB52FDCCE7CF}" name="6: Insurance and Pension" dataDxfId="24"/>
    <tableColumn id="22" xr3:uid="{4D5234CA-1A36-47BE-B798-D9D4C49789F4}" name="7: Financial" dataDxfId="23"/>
    <tableColumn id="25" xr3:uid="{D017003A-0396-42F4-9C93-8B9033963344}" name="8: Intellectual property" dataDxfId="22"/>
    <tableColumn id="26" xr3:uid="{875BFB6C-94B6-44CF-8A77-78116F180ED0}" name="9: Telecommunications, computer and information services" dataDxfId="21"/>
    <tableColumn id="30" xr3:uid="{995C2250-4360-4925-9BBB-E891AFAB8894}" name="10: Other Business Services" dataDxfId="20"/>
    <tableColumn id="46" xr3:uid="{01754C98-2E61-46EE-8F67-42EBE9E9A7CC}" name="11: Personal, Cultural and Recreational" dataDxfId="19"/>
    <tableColumn id="49" xr3:uid="{FA235DBD-772A-4C65-A8A6-5666F680EFCA}" name="12: Government" dataDxfId="18"/>
  </tableColumns>
  <tableStyleInfo name="None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12F4ABF-00C9-4BC5-B8AB-176EF64899FA}" name="Table_9.13.2" displayName="Table_9.13.2" ref="A92:O175" headerRowDxfId="17" dataDxfId="16" totalsRowDxfId="15">
  <tableColumns count="15">
    <tableColumn id="1" xr3:uid="{5C212B42-E331-4A91-B8BC-290C966C239F}" name="Country Code" dataDxfId="14"/>
    <tableColumn id="2" xr3:uid="{69D36F02-4D62-4677-90CF-EAB2F3F570EF}" name="Country Name" dataDxfId="13"/>
    <tableColumn id="3" xr3:uid="{51CDA651-726F-435A-B1CC-84EBE857E1EC}" name="0: Total Services" dataDxfId="12"/>
    <tableColumn id="4" xr3:uid="{DED15B9B-6DE7-4229-A596-DFD7CE36FD31}" name="1: Manufacturing" dataDxfId="11"/>
    <tableColumn id="5" xr3:uid="{B14FEA4A-156F-4F93-8D1F-AF4A6065864A}" name="2: Maintenance and Repair" dataDxfId="10"/>
    <tableColumn id="6" xr3:uid="{23B18C52-3514-4652-BC6A-988A45299426}" name="3: Transportation" dataDxfId="9"/>
    <tableColumn id="11" xr3:uid="{73E8ABEF-33B4-4DBB-AD2C-11EB11FE53E7}" name="4: Travel" dataDxfId="8"/>
    <tableColumn id="14" xr3:uid="{2ECB6F5F-CB9A-4712-B25E-3C74BDB5EB70}" name="5: Construction" dataDxfId="7"/>
    <tableColumn id="17" xr3:uid="{9AD78026-8AB6-4F36-9499-4EE36EAB6AE5}" name="6: Insurance and Pension" dataDxfId="6"/>
    <tableColumn id="22" xr3:uid="{4095E54A-F882-45A1-A03B-1DCB16CBF7F5}" name="7: Financial" dataDxfId="5"/>
    <tableColumn id="25" xr3:uid="{9EAB28AC-F4C7-420F-B02F-0FB7DD0FF161}" name="8: Intellectual property" dataDxfId="4"/>
    <tableColumn id="26" xr3:uid="{EA854785-BA9B-4244-A184-1B9179A57316}" name="9: Telecommunications, computer and information services" dataDxfId="3"/>
    <tableColumn id="30" xr3:uid="{4696F86E-310F-4384-833F-240DEEAE435F}" name="10: Other Business Services" dataDxfId="2"/>
    <tableColumn id="46" xr3:uid="{064A3E41-6364-4F44-AFA2-8AA8D8071056}" name="11: Personal, Cultural and Recreational" dataDxfId="1"/>
    <tableColumn id="49" xr3:uid="{94305352-4ED1-4A1C-AB74-89F0D803E972}" name="12: Government" dataDxfId="0"/>
  </tableColumns>
  <tableStyleInfo name="None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C5C"/>
    </a:dk2>
    <a:lt2>
      <a:srgbClr val="E8ECF4"/>
    </a:lt2>
    <a:accent1>
      <a:srgbClr val="BD1B21"/>
    </a:accent1>
    <a:accent2>
      <a:srgbClr val="002060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C5C"/>
    </a:dk2>
    <a:lt2>
      <a:srgbClr val="E8ECF4"/>
    </a:lt2>
    <a:accent1>
      <a:srgbClr val="BD1B21"/>
    </a:accent1>
    <a:accent2>
      <a:srgbClr val="002060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ons.gov.uk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8EB8-A6DC-4859-B46B-57D6EB0C2F2B}">
  <sheetPr>
    <tabColor rgb="FFC0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35DF-FF0A-4718-9798-8AD7E86619FF}">
  <sheetPr>
    <tabColor rgb="FFC00000"/>
  </sheetPr>
  <dimension ref="A1"/>
  <sheetViews>
    <sheetView workbookViewId="0">
      <selection activeCell="H38" sqref="H38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80E1-AF16-4540-B0F0-A6A7F7A6B5C6}">
  <dimension ref="A1:DE62"/>
  <sheetViews>
    <sheetView tabSelected="1" topLeftCell="CE1" workbookViewId="0">
      <selection activeCell="CZ5" sqref="CZ5"/>
    </sheetView>
  </sheetViews>
  <sheetFormatPr defaultRowHeight="15" x14ac:dyDescent="0.25"/>
  <cols>
    <col min="1" max="1" width="17.5703125" customWidth="1"/>
    <col min="3" max="3" width="11" bestFit="1" customWidth="1"/>
    <col min="72" max="72" width="16.5703125" customWidth="1"/>
    <col min="73" max="73" width="2.7109375" customWidth="1"/>
    <col min="78" max="78" width="2.7109375" customWidth="1"/>
    <col min="80" max="80" width="2.7109375" customWidth="1"/>
    <col min="84" max="84" width="2.7109375" customWidth="1"/>
    <col min="86" max="86" width="2.7109375" customWidth="1"/>
    <col min="90" max="90" width="2.7109375" customWidth="1"/>
    <col min="92" max="92" width="2.7109375" customWidth="1"/>
    <col min="96" max="96" width="2.7109375" customWidth="1"/>
    <col min="98" max="98" width="2.7109375" customWidth="1"/>
    <col min="99" max="99" width="15.5703125" customWidth="1"/>
    <col min="101" max="101" width="2.7109375" customWidth="1"/>
    <col min="102" max="102" width="38.28515625" bestFit="1" customWidth="1"/>
  </cols>
  <sheetData>
    <row r="1" spans="1:109" x14ac:dyDescent="0.25">
      <c r="A1" s="7" t="s">
        <v>919</v>
      </c>
      <c r="AX1" t="s">
        <v>526</v>
      </c>
      <c r="AY1" t="s">
        <v>2358</v>
      </c>
      <c r="AZ1" t="s">
        <v>2359</v>
      </c>
      <c r="BA1" t="s">
        <v>2360</v>
      </c>
      <c r="BB1" t="s">
        <v>2361</v>
      </c>
      <c r="BC1" t="s">
        <v>2362</v>
      </c>
      <c r="BD1" t="s">
        <v>2363</v>
      </c>
      <c r="BE1" t="s">
        <v>2364</v>
      </c>
      <c r="BF1" t="s">
        <v>549</v>
      </c>
      <c r="BG1" t="s">
        <v>2365</v>
      </c>
      <c r="BH1" t="s">
        <v>552</v>
      </c>
      <c r="BI1" t="s">
        <v>553</v>
      </c>
      <c r="BJ1" t="s">
        <v>2366</v>
      </c>
      <c r="BK1" t="s">
        <v>2367</v>
      </c>
      <c r="BL1" t="s">
        <v>560</v>
      </c>
      <c r="BM1" t="s">
        <v>561</v>
      </c>
      <c r="BN1" t="s">
        <v>562</v>
      </c>
      <c r="BO1" t="s">
        <v>2368</v>
      </c>
      <c r="BP1" t="s">
        <v>2369</v>
      </c>
      <c r="BQ1" t="s">
        <v>569</v>
      </c>
      <c r="BR1" t="s">
        <v>570</v>
      </c>
      <c r="BS1" t="s">
        <v>2370</v>
      </c>
      <c r="BT1" t="s">
        <v>574</v>
      </c>
      <c r="BV1" s="7" t="s">
        <v>2350</v>
      </c>
      <c r="CC1" s="7" t="s">
        <v>2354</v>
      </c>
      <c r="CI1" s="7" t="s">
        <v>575</v>
      </c>
      <c r="CO1" s="7" t="s">
        <v>2387</v>
      </c>
      <c r="CU1" s="7" t="s">
        <v>2394</v>
      </c>
      <c r="CX1" s="7" t="s">
        <v>3266</v>
      </c>
    </row>
    <row r="2" spans="1:109" x14ac:dyDescent="0.25">
      <c r="B2" t="s">
        <v>477</v>
      </c>
      <c r="C2" t="str">
        <f>'ONS - UK Exports by type'!E1</f>
        <v>Live animals</v>
      </c>
      <c r="D2" t="str">
        <f>'ONS - UK Exports by type'!F1</f>
        <v>Meat &amp; meat preparations</v>
      </c>
      <c r="E2" t="str">
        <f>'ONS - UK Exports by type'!G1</f>
        <v>Dairy products &amp; eggs</v>
      </c>
      <c r="F2" t="str">
        <f>'ONS - UK Exports by type'!H1</f>
        <v>Fish and shellfish</v>
      </c>
      <c r="G2" t="str">
        <f>'ONS - UK Exports by type'!I1</f>
        <v>Cereals</v>
      </c>
      <c r="H2" t="str">
        <f>'ONS - UK Exports by type'!J1</f>
        <v>Vegetables &amp; fruit</v>
      </c>
      <c r="I2" t="str">
        <f>'ONS - UK Exports by type'!K1</f>
        <v>Sugar</v>
      </c>
      <c r="J2" t="str">
        <f>'ONS - UK Exports by type'!L1</f>
        <v>Coffee, tea, cocoa etc</v>
      </c>
      <c r="K2" t="str">
        <f>'ONS - UK Exports by type'!M1</f>
        <v>Animal feeding stuffs</v>
      </c>
      <c r="L2" t="str">
        <f>'ONS - UK Exports by type'!N1</f>
        <v>Miscellaneous foods</v>
      </c>
      <c r="M2" t="str">
        <f>'ONS - UK Exports by type'!O1</f>
        <v>Beverages &amp; tobacco</v>
      </c>
      <c r="N2" t="str">
        <f>'ONS - UK Exports by type'!P1</f>
        <v>Hides, skins &amp; furskins</v>
      </c>
      <c r="O2" t="str">
        <f>'ONS - UK Exports by type'!Q1</f>
        <v>Oil-seeds &amp; oleaginous fruits</v>
      </c>
      <c r="P2" t="str">
        <f>'ONS - UK Exports by type'!R1</f>
        <v>Crude rubber</v>
      </c>
      <c r="Q2" t="str">
        <f>'ONS - UK Exports by type'!S1</f>
        <v>Wood &amp; cork</v>
      </c>
      <c r="R2" t="str">
        <f>'ONS - UK Exports by type'!T1</f>
        <v>Pulp &amp; waste paper</v>
      </c>
      <c r="S2" t="str">
        <f>'ONS - UK Exports by type'!U1</f>
        <v>Textile fibres</v>
      </c>
      <c r="T2" t="str">
        <f>'ONS - UK Exports by type'!V1</f>
        <v>Crude minerals &amp; fertilisers</v>
      </c>
      <c r="U2" t="str">
        <f>'ONS - UK Exports by type'!W1</f>
        <v>Metal ores &amp; scrap</v>
      </c>
      <c r="V2" t="str">
        <f>'ONS - UK Exports by type'!X1</f>
        <v>Other crude animal &amp; vegetable materials</v>
      </c>
      <c r="W2" t="str">
        <f>'ONS - UK Exports by type'!Y1</f>
        <v>Coal, coke &amp; briquettes</v>
      </c>
      <c r="X2" t="str">
        <f>'ONS - UK Exports by type'!Z1</f>
        <v>Crude oil</v>
      </c>
      <c r="Y2" t="str">
        <f>'ONS - UK Exports by type'!AA1</f>
        <v>Refined oil</v>
      </c>
      <c r="Z2" t="str">
        <f>'ONS - UK Exports by type'!AB1</f>
        <v>Gas</v>
      </c>
      <c r="AA2" t="str">
        <f>'ONS - UK Exports by type'!AC1</f>
        <v>Electricity</v>
      </c>
      <c r="AB2" t="str">
        <f>'ONS - UK Exports by type'!AD1</f>
        <v>Animal oils &amp; fats</v>
      </c>
      <c r="AC2" t="str">
        <f>'ONS - UK Exports by type'!AE1</f>
        <v>Vegetable oils &amp; fats</v>
      </c>
      <c r="AD2" t="str">
        <f>'ONS - UK Exports by type'!AF1</f>
        <v>Processed oils &amp; fats</v>
      </c>
      <c r="AE2" t="str">
        <f>'ONS - UK Exports by type'!AG1</f>
        <v>Organic chemicals</v>
      </c>
      <c r="AF2" t="str">
        <f>'ONS - UK Exports by type'!AH1</f>
        <v>Inorganic chemicals</v>
      </c>
      <c r="AG2" t="str">
        <f>'ONS - UK Exports by type'!AI1</f>
        <v>Dyeing, tanning &amp; colouring materials</v>
      </c>
      <c r="AH2" t="str">
        <f>'ONS - UK Exports by type'!AJ1</f>
        <v>Medicinal &amp; pharmaceutical products</v>
      </c>
      <c r="AI2" t="str">
        <f>'ONS - UK Exports by type'!AK1</f>
        <v>Toilet &amp; cleansing preparations</v>
      </c>
      <c r="AJ2" t="str">
        <f>'ONS - UK Exports by type'!AL1</f>
        <v>Processed fertilisers</v>
      </c>
      <c r="AK2" t="str">
        <f>'ONS - UK Exports by type'!AM1</f>
        <v>Plastics in primary forms</v>
      </c>
      <c r="AL2" t="str">
        <f>'ONS - UK Exports by type'!AN1</f>
        <v>Plastics in non-primary forms</v>
      </c>
      <c r="AM2" t="str">
        <f>'ONS - UK Exports by type'!AO1</f>
        <v>Other chemicals</v>
      </c>
      <c r="AN2" t="str">
        <f>'ONS - UK Exports by type'!AP1</f>
        <v>Leather manufactures</v>
      </c>
      <c r="AO2" t="str">
        <f>'ONS - UK Exports by type'!AQ1</f>
        <v>Rubber manufactures</v>
      </c>
      <c r="AP2" t="str">
        <f>'ONS - UK Exports by type'!AR1</f>
        <v>Wood &amp; cork manufactures</v>
      </c>
      <c r="AQ2" t="str">
        <f>'ONS - UK Exports by type'!AS1</f>
        <v>Paper &amp; paperboard</v>
      </c>
      <c r="AR2" t="str">
        <f>'ONS - UK Exports by type'!AT1</f>
        <v>Textile fabrics</v>
      </c>
      <c r="AS2" t="str">
        <f>'ONS - UK Exports by type'!AU1</f>
        <v>Mineral manufactures</v>
      </c>
      <c r="AT2" t="str">
        <f>'ONS - UK Exports by type'!AV1</f>
        <v>Iron &amp; steel</v>
      </c>
      <c r="AU2" t="str">
        <f>'ONS - UK Exports by type'!AW1</f>
        <v>Non-ferrous metals</v>
      </c>
      <c r="AV2" t="str">
        <f>'ONS - UK Exports by type'!AX1</f>
        <v>Miscellaneous metal manufactures</v>
      </c>
      <c r="AW2" t="s">
        <v>2356</v>
      </c>
      <c r="AX2" t="s">
        <v>2357</v>
      </c>
      <c r="AY2" t="s">
        <v>2358</v>
      </c>
      <c r="AZ2" t="s">
        <v>2359</v>
      </c>
      <c r="BA2" t="s">
        <v>2360</v>
      </c>
      <c r="BB2" t="s">
        <v>2361</v>
      </c>
      <c r="BC2" t="str">
        <f>'ONS - UK Exports by type'!BO1</f>
        <v>Telecoms &amp; sound equipment (consumer)</v>
      </c>
      <c r="BD2" t="s">
        <v>2363</v>
      </c>
      <c r="BE2" t="str">
        <f>'ONS - UK Exports by type'!BU1</f>
        <v>Road vehicles other than cars (consumer)</v>
      </c>
      <c r="BF2" t="str">
        <f>'ONS - UK Exports by type'!BX1</f>
        <v>Cars</v>
      </c>
      <c r="BG2" t="str">
        <f>'ONS - UK Exports by type'!BY1</f>
        <v>Railway equipment (intermediate)</v>
      </c>
      <c r="BH2" t="str">
        <f>'ONS - UK Exports by type'!CA1</f>
        <v>Aircraft</v>
      </c>
      <c r="BI2" t="str">
        <f>'ONS - UK Exports by type'!CB1</f>
        <v>Ships</v>
      </c>
      <c r="BJ2" t="str">
        <f>'ONS - UK Exports by type'!CC1</f>
        <v>Plumbing, heating &amp; lighting fixtures (consumer)</v>
      </c>
      <c r="BK2" t="s">
        <v>2367</v>
      </c>
      <c r="BL2" t="str">
        <f>'ONS - UK Exports by type'!CI1</f>
        <v>Travel goods, handbags etc</v>
      </c>
      <c r="BM2" t="str">
        <f>'ONS - UK Exports by type'!CJ1</f>
        <v>Clothing</v>
      </c>
      <c r="BN2" t="str">
        <f>'ONS - UK Exports by type'!CK1</f>
        <v>Footwear</v>
      </c>
      <c r="BO2" t="str">
        <f>'ONS - UK Exports by type'!CL1</f>
        <v>Scientific instruments (consumer)</v>
      </c>
      <c r="BP2" t="s">
        <v>2369</v>
      </c>
      <c r="BQ2" t="str">
        <f>'ONS - UK Exports by type'!CR1</f>
        <v>Works of art</v>
      </c>
      <c r="BR2" t="str">
        <f>'ONS - UK Exports by type'!CS1</f>
        <v>Jewellery</v>
      </c>
      <c r="BS2" t="s">
        <v>2370</v>
      </c>
      <c r="BT2" t="str">
        <f>'ONS - UK Exports by type'!CW1</f>
        <v>Unspecified goods</v>
      </c>
      <c r="BW2" t="s">
        <v>2351</v>
      </c>
      <c r="BX2" t="s">
        <v>2352</v>
      </c>
      <c r="BY2" t="s">
        <v>2353</v>
      </c>
      <c r="CA2" t="s">
        <v>2355</v>
      </c>
      <c r="CD2" t="s">
        <v>2351</v>
      </c>
      <c r="CE2" t="s">
        <v>2352</v>
      </c>
      <c r="CG2" t="s">
        <v>2355</v>
      </c>
      <c r="CJ2" t="s">
        <v>2351</v>
      </c>
      <c r="CK2" t="s">
        <v>2352</v>
      </c>
      <c r="CM2" t="s">
        <v>2355</v>
      </c>
      <c r="CP2" t="s">
        <v>2351</v>
      </c>
      <c r="CQ2" t="s">
        <v>2352</v>
      </c>
      <c r="CS2" t="s">
        <v>2355</v>
      </c>
      <c r="CU2" t="s">
        <v>2395</v>
      </c>
      <c r="CV2" s="53">
        <v>6.2E-2</v>
      </c>
      <c r="CY2" t="s">
        <v>3270</v>
      </c>
      <c r="CZ2" t="s">
        <v>2306</v>
      </c>
      <c r="DA2" t="s">
        <v>3283</v>
      </c>
      <c r="DB2" t="s">
        <v>3281</v>
      </c>
      <c r="DC2" t="s">
        <v>3280</v>
      </c>
    </row>
    <row r="3" spans="1:109" x14ac:dyDescent="0.25">
      <c r="A3" t="s">
        <v>575</v>
      </c>
      <c r="BV3">
        <v>2023</v>
      </c>
      <c r="BW3" s="11">
        <f>100*((DataQ!D207/DataQ!D203)-1)</f>
        <v>0.86831577257533432</v>
      </c>
      <c r="BX3" s="11">
        <f>100*((DataQ!K207/DataQ!K203)-1)</f>
        <v>0.86831577257533432</v>
      </c>
      <c r="BY3">
        <v>0</v>
      </c>
      <c r="CA3" s="11">
        <f>100*((DataQ!K207/DataQ!D207)-1)</f>
        <v>0</v>
      </c>
      <c r="CC3">
        <v>2023</v>
      </c>
      <c r="CD3" s="11">
        <f>100*((DataQ!E207/DataQ!E203)-1)</f>
        <v>10.178266296223782</v>
      </c>
      <c r="CE3" s="11">
        <f>100*((DataQ!L207/DataQ!L203)-1)</f>
        <v>10.178266296223782</v>
      </c>
      <c r="CG3" s="11">
        <f>100*((DataQ!L207/DataQ!E207)-1)</f>
        <v>0</v>
      </c>
      <c r="CI3">
        <v>2023</v>
      </c>
      <c r="CJ3" s="11">
        <f>100*((DataQ!F207/DataQ!F203)-1)</f>
        <v>9.1534852651849121</v>
      </c>
      <c r="CK3" s="11">
        <f>100*((DataQ!M207/DataQ!M203)-1)</f>
        <v>9.1534852651849121</v>
      </c>
      <c r="CM3" s="11">
        <f>100*((DataQ!M207/DataQ!F207)-1)</f>
        <v>0</v>
      </c>
      <c r="CO3">
        <v>2023</v>
      </c>
      <c r="CP3" s="52">
        <f>DataQ!J207</f>
        <v>1.215133</v>
      </c>
      <c r="CQ3" s="52">
        <f>DataQ!Q207</f>
        <v>1.215133</v>
      </c>
      <c r="CS3" s="11">
        <f>100*((DataQ!Q207/DataQ!J207)-1)</f>
        <v>0</v>
      </c>
      <c r="CU3" t="s">
        <v>2396</v>
      </c>
      <c r="CV3" s="53">
        <f>B62/100</f>
        <v>9.9705261419184316E-2</v>
      </c>
      <c r="CX3" t="s">
        <v>3269</v>
      </c>
      <c r="CY3" s="11">
        <f>100*(CZ3/$CZ$8)</f>
        <v>5.2227766070950707</v>
      </c>
      <c r="CZ3" s="9">
        <f>DD4-CZ10-CZ4</f>
        <v>45084</v>
      </c>
      <c r="DA3" s="9">
        <f>DD4-DA10-DA4</f>
        <v>47201</v>
      </c>
      <c r="DB3" s="9">
        <f>DD4-CZ10-CZ4</f>
        <v>45084</v>
      </c>
      <c r="DC3" s="9">
        <f>DD4-DC10-DC4</f>
        <v>38781</v>
      </c>
      <c r="DE3">
        <f>CY3/SUM($CY$3:$CY$4)</f>
        <v>0.74602859412231937</v>
      </c>
    </row>
    <row r="4" spans="1:109" x14ac:dyDescent="0.25">
      <c r="A4">
        <v>2018</v>
      </c>
      <c r="B4">
        <f>'ONS - UK Exports by type'!D221</f>
        <v>52715</v>
      </c>
      <c r="C4">
        <f>'ONS - UK Exports by type'!E221</f>
        <v>22</v>
      </c>
      <c r="D4">
        <f>'ONS - UK Exports by type'!F221</f>
        <v>39</v>
      </c>
      <c r="E4">
        <f>'ONS - UK Exports by type'!G221</f>
        <v>65</v>
      </c>
      <c r="F4">
        <f>'ONS - UK Exports by type'!H221</f>
        <v>201</v>
      </c>
      <c r="G4">
        <f>'ONS - UK Exports by type'!I221</f>
        <v>109</v>
      </c>
      <c r="H4">
        <f>'ONS - UK Exports by type'!J221</f>
        <v>26</v>
      </c>
      <c r="I4">
        <f>'ONS - UK Exports by type'!K221</f>
        <v>26</v>
      </c>
      <c r="J4">
        <f>'ONS - UK Exports by type'!L221</f>
        <v>53</v>
      </c>
      <c r="K4">
        <f>'ONS - UK Exports by type'!M221</f>
        <v>16</v>
      </c>
      <c r="L4">
        <f>'ONS - UK Exports by type'!N221</f>
        <v>98</v>
      </c>
      <c r="M4">
        <f>'ONS - UK Exports by type'!O221</f>
        <v>1786</v>
      </c>
      <c r="N4">
        <f>'ONS - UK Exports by type'!P221</f>
        <v>0</v>
      </c>
      <c r="O4">
        <f>'ONS - UK Exports by type'!Q221</f>
        <v>1</v>
      </c>
      <c r="P4">
        <f>'ONS - UK Exports by type'!R221</f>
        <v>16</v>
      </c>
      <c r="Q4">
        <f>'ONS - UK Exports by type'!S221</f>
        <v>3</v>
      </c>
      <c r="R4">
        <f>'ONS - UK Exports by type'!T221</f>
        <v>0</v>
      </c>
      <c r="S4">
        <f>'ONS - UK Exports by type'!U221</f>
        <v>12</v>
      </c>
      <c r="T4">
        <f>'ONS - UK Exports by type'!V221</f>
        <v>17</v>
      </c>
      <c r="U4">
        <f>'ONS - UK Exports by type'!W221</f>
        <v>367</v>
      </c>
      <c r="V4">
        <f>'ONS - UK Exports by type'!X221</f>
        <v>19</v>
      </c>
      <c r="W4">
        <f>'ONS - UK Exports by type'!Y221</f>
        <v>4</v>
      </c>
      <c r="X4">
        <f>'ONS - UK Exports by type'!Z221</f>
        <v>1399</v>
      </c>
      <c r="Y4">
        <f>'ONS - UK Exports by type'!AA221</f>
        <v>2702</v>
      </c>
      <c r="Z4">
        <f>'ONS - UK Exports by type'!AB221</f>
        <v>52</v>
      </c>
      <c r="AA4">
        <f>'ONS - UK Exports by type'!AC221</f>
        <v>0</v>
      </c>
      <c r="AB4">
        <f>'ONS - UK Exports by type'!AD221</f>
        <v>3</v>
      </c>
      <c r="AC4">
        <f>'ONS - UK Exports by type'!AE221</f>
        <v>6</v>
      </c>
      <c r="AD4">
        <f>'ONS - UK Exports by type'!AF221</f>
        <v>1</v>
      </c>
      <c r="AE4">
        <f>'ONS - UK Exports by type'!AG221</f>
        <v>2601</v>
      </c>
      <c r="AF4">
        <f>'ONS - UK Exports by type'!AH221</f>
        <v>233</v>
      </c>
      <c r="AG4">
        <f>'ONS - UK Exports by type'!AI221</f>
        <v>128</v>
      </c>
      <c r="AH4">
        <f>'ONS - UK Exports by type'!AJ221</f>
        <v>5621</v>
      </c>
      <c r="AI4">
        <f>'ONS - UK Exports by type'!AK221</f>
        <v>441</v>
      </c>
      <c r="AJ4">
        <f>'ONS - UK Exports by type'!AL221</f>
        <v>8</v>
      </c>
      <c r="AK4">
        <f>'ONS - UK Exports by type'!AM221</f>
        <v>228</v>
      </c>
      <c r="AL4">
        <f>'ONS - UK Exports by type'!AN221</f>
        <v>314</v>
      </c>
      <c r="AM4">
        <f>'ONS - UK Exports by type'!AO221</f>
        <v>658</v>
      </c>
      <c r="AN4">
        <f>'ONS - UK Exports by type'!AP221</f>
        <v>55</v>
      </c>
      <c r="AO4">
        <f>'ONS - UK Exports by type'!AQ221</f>
        <v>195</v>
      </c>
      <c r="AP4">
        <f>'ONS - UK Exports by type'!AR221</f>
        <v>17</v>
      </c>
      <c r="AQ4">
        <f>'ONS - UK Exports by type'!AS221</f>
        <v>193</v>
      </c>
      <c r="AR4">
        <f>'ONS - UK Exports by type'!AT221</f>
        <v>236</v>
      </c>
      <c r="AS4">
        <f>'ONS - UK Exports by type'!AU221</f>
        <v>509</v>
      </c>
      <c r="AT4">
        <f>'ONS - UK Exports by type'!AV221</f>
        <v>366</v>
      </c>
      <c r="AU4">
        <f>'ONS - UK Exports by type'!AW221</f>
        <v>699</v>
      </c>
      <c r="AV4">
        <f>'ONS - UK Exports by type'!AX221</f>
        <v>715</v>
      </c>
      <c r="AW4">
        <f>'ONS - UK Exports by type'!AY221+'ONS - UK Exports by type'!AZ221</f>
        <v>194</v>
      </c>
      <c r="AX4">
        <f>'ONS - UK Exports by type'!BA221+'ONS - UK Exports by type'!BB221+'ONS - UK Exports by type'!BC221</f>
        <v>4849</v>
      </c>
      <c r="AY4">
        <f>'ONS - UK Exports by type'!BD221+'ONS - UK Exports by type'!BE221+'ONS - UK Exports by type'!BF221</f>
        <v>1604</v>
      </c>
      <c r="AZ4">
        <f>'ONS - UK Exports by type'!BG221+'ONS - UK Exports by type'!BH221</f>
        <v>186</v>
      </c>
      <c r="BA4">
        <f>'ONS - UK Exports by type'!BI221+'ONS - UK Exports by type'!BJ221+'ONS - UK Exports by type'!BK221</f>
        <v>2232</v>
      </c>
      <c r="BB4">
        <f>'ONS - UK Exports by type'!BL221+'ONS - UK Exports by type'!BK221+'ONS - UK Exports by type'!BM221</f>
        <v>1217</v>
      </c>
      <c r="BC4">
        <f>'ONS - UK Exports by type'!BO221+'ONS - UK Exports by type'!BP221+'ONS - UK Exports by type'!BQ221</f>
        <v>748</v>
      </c>
      <c r="BD4">
        <f>'ONS - UK Exports by type'!BR221+'ONS - UK Exports by type'!BS221+'ONS - UK Exports by type'!BT221</f>
        <v>1951</v>
      </c>
      <c r="BE4">
        <f>'ONS - UK Exports by type'!BU221+'ONS - UK Exports by type'!BV221+'ONS - UK Exports by type'!BW221</f>
        <v>832</v>
      </c>
      <c r="BF4">
        <f>'ONS - UK Exports by type'!BX221</f>
        <v>7898</v>
      </c>
      <c r="BG4">
        <f>'ONS - UK Exports by type'!BY221+'ONS - UK Exports by type'!BZ221</f>
        <v>9</v>
      </c>
      <c r="BH4">
        <f>'ONS - UK Exports by type'!CA221</f>
        <v>2355</v>
      </c>
      <c r="BI4">
        <f>'ONS - UK Exports by type'!CB221</f>
        <v>375</v>
      </c>
      <c r="BJ4">
        <f>'ONS - UK Exports by type'!CC221+'ONS - UK Exports by type'!CD221+'ONS - UK Exports by type'!CE221</f>
        <v>60</v>
      </c>
      <c r="BK4">
        <f>'ONS - UK Exports by type'!CF221+'ONS - UK Exports by type'!CG221+'ONS - UK Exports by type'!CH221</f>
        <v>554</v>
      </c>
      <c r="BL4">
        <f>'ONS - UK Exports by type'!CI221</f>
        <v>39</v>
      </c>
      <c r="BM4">
        <f>'ONS - UK Exports by type'!CJ221</f>
        <v>316</v>
      </c>
      <c r="BN4">
        <f>'ONS - UK Exports by type'!CK221</f>
        <v>53</v>
      </c>
      <c r="BO4">
        <f>'ONS - UK Exports by type'!CL221+'ONS - UK Exports by type'!CK221+'ONS - UK Exports by type'!CM221</f>
        <v>353</v>
      </c>
      <c r="BP4">
        <f>'ONS - UK Exports by type'!CO221+'ONS - UK Exports by type'!CP221+'ONS - UK Exports by type'!CQ221</f>
        <v>416</v>
      </c>
      <c r="BQ4">
        <f>'ONS - UK Exports by type'!CR221</f>
        <v>3181</v>
      </c>
      <c r="BR4">
        <f>'ONS - UK Exports by type'!CS221</f>
        <v>231</v>
      </c>
      <c r="BS4">
        <f>'ONS - UK Exports by type'!CT221+'ONS - UK Exports by type'!CU221+'ONS - UK Exports by type'!CV221</f>
        <v>1321</v>
      </c>
      <c r="BT4">
        <f>'ONS - UK Exports by type'!CW221</f>
        <v>279</v>
      </c>
      <c r="BW4" s="11">
        <f>100*((DataQ!D208/DataQ!D204)-1)</f>
        <v>0.53322096512045114</v>
      </c>
      <c r="BX4" s="11">
        <f>100*((DataQ!K208/DataQ!K204)-1)</f>
        <v>0.53322096512045114</v>
      </c>
      <c r="BY4">
        <v>0</v>
      </c>
      <c r="CA4" s="11">
        <f>100*((DataQ!K208/DataQ!D208)-1)</f>
        <v>0</v>
      </c>
      <c r="CD4" s="11">
        <f>100*((DataQ!E208/DataQ!E204)-1)</f>
        <v>8.4390489688226822</v>
      </c>
      <c r="CE4" s="11">
        <f>100*((DataQ!L208/DataQ!L204)-1)</f>
        <v>8.4390489688226822</v>
      </c>
      <c r="CG4" s="11">
        <f>100*((DataQ!L208/DataQ!E208)-1)</f>
        <v>0</v>
      </c>
      <c r="CJ4" s="11">
        <f>100*((DataQ!F208/DataQ!F204)-1)</f>
        <v>2.0102585105656878</v>
      </c>
      <c r="CK4" s="11">
        <f>100*((DataQ!M208/DataQ!M204)-1)</f>
        <v>2.0102585105656878</v>
      </c>
      <c r="CM4" s="11">
        <f>100*((DataQ!M208/DataQ!F208)-1)</f>
        <v>0</v>
      </c>
      <c r="CP4" s="52">
        <f>DataQ!J208</f>
        <v>1.2518670000000001</v>
      </c>
      <c r="CQ4" s="52">
        <f>DataQ!Q208</f>
        <v>1.2518670000000001</v>
      </c>
      <c r="CS4" s="11">
        <f>100*((DataQ!Q208/DataQ!J208)-1)</f>
        <v>0</v>
      </c>
      <c r="CU4" t="s">
        <v>2397</v>
      </c>
      <c r="CV4" s="53">
        <v>0.3</v>
      </c>
      <c r="CX4" t="s">
        <v>3271</v>
      </c>
      <c r="CY4" s="11">
        <f>100*(CZ4/$CZ$8)</f>
        <v>1.7779960821066265</v>
      </c>
      <c r="CZ4" s="9">
        <f>((CY17+CY18+CY19+CY20+CY21)/$CZ$23)*$DD$4</f>
        <v>15348</v>
      </c>
      <c r="DA4" s="9">
        <f>((CY17+CY18+CY19+CY20)/$CZ$23)*$DD$4</f>
        <v>13231</v>
      </c>
      <c r="DB4" s="9">
        <f>((CY13+CY17+CY18+CY19+CY20)/$CZ$23)*$DD$4</f>
        <v>15216.000000000002</v>
      </c>
      <c r="DC4" s="9">
        <f>((CY17+CY18+CY19+CY20)/$CZ$23)*$DD$4</f>
        <v>13231</v>
      </c>
      <c r="DD4">
        <f>'ONS Pink Book - 9.4'!AA58</f>
        <v>60432</v>
      </c>
      <c r="DE4">
        <f>CY4/SUM($CY$3:$CY$4)</f>
        <v>0.25397140587768069</v>
      </c>
    </row>
    <row r="5" spans="1:109" x14ac:dyDescent="0.25">
      <c r="A5">
        <v>2019</v>
      </c>
      <c r="B5">
        <f>'ONS - UK Exports by type'!D457</f>
        <v>58893</v>
      </c>
      <c r="C5">
        <f>'ONS - UK Exports by type'!E457</f>
        <v>29</v>
      </c>
      <c r="D5">
        <f>'ONS - UK Exports by type'!F457</f>
        <v>41</v>
      </c>
      <c r="E5">
        <f>'ONS - UK Exports by type'!G457</f>
        <v>75</v>
      </c>
      <c r="F5">
        <f>'ONS - UK Exports by type'!H457</f>
        <v>331</v>
      </c>
      <c r="G5">
        <f>'ONS - UK Exports by type'!I457</f>
        <v>115</v>
      </c>
      <c r="H5">
        <f>'ONS - UK Exports by type'!J457</f>
        <v>25</v>
      </c>
      <c r="I5">
        <f>'ONS - UK Exports by type'!K457</f>
        <v>20</v>
      </c>
      <c r="J5">
        <f>'ONS - UK Exports by type'!L457</f>
        <v>62</v>
      </c>
      <c r="K5">
        <f>'ONS - UK Exports by type'!M457</f>
        <v>18</v>
      </c>
      <c r="L5">
        <f>'ONS - UK Exports by type'!N457</f>
        <v>104</v>
      </c>
      <c r="M5">
        <f>'ONS - UK Exports by type'!O457</f>
        <v>1826</v>
      </c>
      <c r="N5">
        <f>'ONS - UK Exports by type'!P457</f>
        <v>0</v>
      </c>
      <c r="O5">
        <f>'ONS - UK Exports by type'!Q457</f>
        <v>0</v>
      </c>
      <c r="P5">
        <f>'ONS - UK Exports by type'!R457</f>
        <v>18</v>
      </c>
      <c r="Q5">
        <f>'ONS - UK Exports by type'!S457</f>
        <v>3</v>
      </c>
      <c r="R5">
        <f>'ONS - UK Exports by type'!T457</f>
        <v>0</v>
      </c>
      <c r="S5">
        <f>'ONS - UK Exports by type'!U457</f>
        <v>10</v>
      </c>
      <c r="T5">
        <f>'ONS - UK Exports by type'!V457</f>
        <v>19</v>
      </c>
      <c r="U5">
        <f>'ONS - UK Exports by type'!W457</f>
        <v>423</v>
      </c>
      <c r="V5">
        <f>'ONS - UK Exports by type'!X457</f>
        <v>24</v>
      </c>
      <c r="W5">
        <f>'ONS - UK Exports by type'!Y457</f>
        <v>1</v>
      </c>
      <c r="X5">
        <f>'ONS - UK Exports by type'!Z457</f>
        <v>1096</v>
      </c>
      <c r="Y5">
        <f>'ONS - UK Exports by type'!AA457</f>
        <v>2428</v>
      </c>
      <c r="Z5">
        <f>'ONS - UK Exports by type'!AB457</f>
        <v>6</v>
      </c>
      <c r="AA5">
        <f>'ONS - UK Exports by type'!AC457</f>
        <v>0</v>
      </c>
      <c r="AB5">
        <f>'ONS - UK Exports by type'!AD457</f>
        <v>5</v>
      </c>
      <c r="AC5">
        <f>'ONS - UK Exports by type'!AE457</f>
        <v>7</v>
      </c>
      <c r="AD5">
        <f>'ONS - UK Exports by type'!AF457</f>
        <v>1</v>
      </c>
      <c r="AE5">
        <f>'ONS - UK Exports by type'!AG457</f>
        <v>3321</v>
      </c>
      <c r="AF5">
        <f>'ONS - UK Exports by type'!AH457</f>
        <v>227</v>
      </c>
      <c r="AG5">
        <f>'ONS - UK Exports by type'!AI457</f>
        <v>142</v>
      </c>
      <c r="AH5">
        <f>'ONS - UK Exports by type'!AJ457</f>
        <v>5919</v>
      </c>
      <c r="AI5">
        <f>'ONS - UK Exports by type'!AK457</f>
        <v>452</v>
      </c>
      <c r="AJ5">
        <f>'ONS - UK Exports by type'!AL457</f>
        <v>13</v>
      </c>
      <c r="AK5">
        <f>'ONS - UK Exports by type'!AM457</f>
        <v>245</v>
      </c>
      <c r="AL5">
        <f>'ONS - UK Exports by type'!AN457</f>
        <v>330</v>
      </c>
      <c r="AM5">
        <f>'ONS - UK Exports by type'!AO457</f>
        <v>837</v>
      </c>
      <c r="AN5">
        <f>'ONS - UK Exports by type'!AP457</f>
        <v>57</v>
      </c>
      <c r="AO5">
        <f>'ONS - UK Exports by type'!AQ457</f>
        <v>190</v>
      </c>
      <c r="AP5">
        <f>'ONS - UK Exports by type'!AR457</f>
        <v>17</v>
      </c>
      <c r="AQ5">
        <f>'ONS - UK Exports by type'!AS457</f>
        <v>236</v>
      </c>
      <c r="AR5">
        <f>'ONS - UK Exports by type'!AT457</f>
        <v>262</v>
      </c>
      <c r="AS5">
        <f>'ONS - UK Exports by type'!AU457</f>
        <v>437</v>
      </c>
      <c r="AT5">
        <f>'ONS - UK Exports by type'!AV457</f>
        <v>355</v>
      </c>
      <c r="AU5">
        <f>'ONS - UK Exports by type'!AW457</f>
        <v>850</v>
      </c>
      <c r="AV5">
        <f>'ONS - UK Exports by type'!AX457</f>
        <v>755</v>
      </c>
      <c r="AW5">
        <f>'ONS - UK Exports by type'!AY457+'ONS - UK Exports by type'!AZ457</f>
        <v>211</v>
      </c>
      <c r="AX5">
        <f>'ONS - UK Exports by type'!BA457+'ONS - UK Exports by type'!BB457+'ONS - UK Exports by type'!BC457</f>
        <v>5425</v>
      </c>
      <c r="AY5">
        <f>'ONS - UK Exports by type'!BD457+'ONS - UK Exports by type'!BE457+'ONS - UK Exports by type'!BF457</f>
        <v>1772</v>
      </c>
      <c r="AZ5">
        <f>'ONS - UK Exports by type'!BG457+'ONS - UK Exports by type'!BH457</f>
        <v>181</v>
      </c>
      <c r="BA5">
        <f>'ONS - UK Exports by type'!BI457+'ONS - UK Exports by type'!BJ457+'ONS - UK Exports by type'!BK457</f>
        <v>2561</v>
      </c>
      <c r="BB5">
        <f>'ONS - UK Exports by type'!BL457+'ONS - UK Exports by type'!BK457+'ONS - UK Exports by type'!BM457</f>
        <v>1359</v>
      </c>
      <c r="BC5">
        <f>'ONS - UK Exports by type'!BO457+'ONS - UK Exports by type'!BP457+'ONS - UK Exports by type'!BQ457</f>
        <v>855</v>
      </c>
      <c r="BD5">
        <f>'ONS - UK Exports by type'!BR457+'ONS - UK Exports by type'!BS457+'ONS - UK Exports by type'!BT457</f>
        <v>2170</v>
      </c>
      <c r="BE5">
        <f>'ONS - UK Exports by type'!BU457+'ONS - UK Exports by type'!BV457+'ONS - UK Exports by type'!BW457</f>
        <v>866</v>
      </c>
      <c r="BF5">
        <f>'ONS - UK Exports by type'!BX457</f>
        <v>8685</v>
      </c>
      <c r="BG5">
        <f>'ONS - UK Exports by type'!BY457+'ONS - UK Exports by type'!BZ457</f>
        <v>5</v>
      </c>
      <c r="BH5">
        <f>'ONS - UK Exports by type'!CA457</f>
        <v>2438</v>
      </c>
      <c r="BI5">
        <f>'ONS - UK Exports by type'!CB457</f>
        <v>253</v>
      </c>
      <c r="BJ5">
        <f>'ONS - UK Exports by type'!CC457+'ONS - UK Exports by type'!CD457+'ONS - UK Exports by type'!CE457</f>
        <v>77</v>
      </c>
      <c r="BK5">
        <f>'ONS - UK Exports by type'!CF457+'ONS - UK Exports by type'!CG457+'ONS - UK Exports by type'!CH457</f>
        <v>624</v>
      </c>
      <c r="BL5">
        <f>'ONS - UK Exports by type'!CI457</f>
        <v>41</v>
      </c>
      <c r="BM5">
        <f>'ONS - UK Exports by type'!CJ457</f>
        <v>399</v>
      </c>
      <c r="BN5">
        <f>'ONS - UK Exports by type'!CK457</f>
        <v>57</v>
      </c>
      <c r="BO5">
        <f>'ONS - UK Exports by type'!CL457+'ONS - UK Exports by type'!CK457+'ONS - UK Exports by type'!CM457</f>
        <v>368</v>
      </c>
      <c r="BP5">
        <f>'ONS - UK Exports by type'!CO457+'ONS - UK Exports by type'!CP457+'ONS - UK Exports by type'!CQ457</f>
        <v>418</v>
      </c>
      <c r="BQ5">
        <f>'ONS - UK Exports by type'!CR457</f>
        <v>2739</v>
      </c>
      <c r="BR5">
        <f>'ONS - UK Exports by type'!CS457</f>
        <v>286</v>
      </c>
      <c r="BS5">
        <f>'ONS - UK Exports by type'!CT457+'ONS - UK Exports by type'!CU457+'ONS - UK Exports by type'!CV457</f>
        <v>1545</v>
      </c>
      <c r="BT5">
        <f>'ONS - UK Exports by type'!CW457</f>
        <v>2964</v>
      </c>
      <c r="BW5" s="11">
        <f>100*((DataQ!D209/DataQ!D205)-1)</f>
        <v>0.31314430746689492</v>
      </c>
      <c r="BX5" s="11">
        <f>100*((DataQ!K209/DataQ!K205)-1)</f>
        <v>0.31314430746689492</v>
      </c>
      <c r="BY5">
        <v>0</v>
      </c>
      <c r="CA5" s="11">
        <f>100*((DataQ!K209/DataQ!D209)-1)</f>
        <v>0</v>
      </c>
      <c r="CD5" s="11">
        <f>100*((DataQ!E209/DataQ!E205)-1)</f>
        <v>6.7136184931289922</v>
      </c>
      <c r="CE5" s="11">
        <f>100*((DataQ!L209/DataQ!L205)-1)</f>
        <v>6.7136184931289922</v>
      </c>
      <c r="CG5" s="11">
        <f>100*((DataQ!L209/DataQ!E209)-1)</f>
        <v>0</v>
      </c>
      <c r="CJ5" s="11">
        <f>100*((DataQ!F209/DataQ!F205)-1)</f>
        <v>-8.5368403724746074</v>
      </c>
      <c r="CK5" s="11">
        <f>100*((DataQ!M209/DataQ!M205)-1)</f>
        <v>-8.5368403724746074</v>
      </c>
      <c r="CM5" s="11">
        <f>100*((DataQ!M209/DataQ!F209)-1)</f>
        <v>0</v>
      </c>
      <c r="CP5" s="52">
        <f>DataQ!J209</f>
        <v>1.2659</v>
      </c>
      <c r="CQ5" s="52">
        <f>DataQ!Q209</f>
        <v>1.2659</v>
      </c>
      <c r="CS5" s="11">
        <f>100*((DataQ!Q209/DataQ!J209)-1)</f>
        <v>0</v>
      </c>
      <c r="CV5" s="53">
        <f>CV2*CV3*CV4</f>
        <v>1.854517862396828E-3</v>
      </c>
      <c r="CX5" t="s">
        <v>3282</v>
      </c>
      <c r="CY5" s="11">
        <f>100*(CZ5/$CZ$8)</f>
        <v>0.22995323318879685</v>
      </c>
      <c r="CZ5" s="9">
        <f>(CY13/$CZ$23)*$DD$4</f>
        <v>1985.0000000000002</v>
      </c>
      <c r="DA5" s="9">
        <f>(CY13/$CZ$23)*$DD$4</f>
        <v>1985.0000000000002</v>
      </c>
      <c r="DB5" s="9"/>
      <c r="DC5" s="9"/>
    </row>
    <row r="6" spans="1:109" x14ac:dyDescent="0.25">
      <c r="A6">
        <v>2020</v>
      </c>
      <c r="B6">
        <f>'ONS - UK Exports by type'!D693</f>
        <v>47423</v>
      </c>
      <c r="C6">
        <f>'ONS - UK Exports by type'!E693</f>
        <v>23</v>
      </c>
      <c r="D6">
        <f>'ONS - UK Exports by type'!F693</f>
        <v>31</v>
      </c>
      <c r="E6">
        <f>'ONS - UK Exports by type'!G693</f>
        <v>67</v>
      </c>
      <c r="F6">
        <f>'ONS - UK Exports by type'!H693</f>
        <v>204</v>
      </c>
      <c r="G6">
        <f>'ONS - UK Exports by type'!I693</f>
        <v>104</v>
      </c>
      <c r="H6">
        <f>'ONS - UK Exports by type'!J693</f>
        <v>29</v>
      </c>
      <c r="I6">
        <f>'ONS - UK Exports by type'!K693</f>
        <v>56</v>
      </c>
      <c r="J6">
        <f>'ONS - UK Exports by type'!L693</f>
        <v>61</v>
      </c>
      <c r="K6">
        <f>'ONS - UK Exports by type'!M693</f>
        <v>23</v>
      </c>
      <c r="L6">
        <f>'ONS - UK Exports by type'!N693</f>
        <v>112</v>
      </c>
      <c r="M6">
        <f>'ONS - UK Exports by type'!O693</f>
        <v>1495</v>
      </c>
      <c r="N6">
        <f>'ONS - UK Exports by type'!P693</f>
        <v>0</v>
      </c>
      <c r="O6">
        <f>'ONS - UK Exports by type'!Q693</f>
        <v>0</v>
      </c>
      <c r="P6">
        <f>'ONS - UK Exports by type'!R693</f>
        <v>15</v>
      </c>
      <c r="Q6">
        <f>'ONS - UK Exports by type'!S693</f>
        <v>2</v>
      </c>
      <c r="R6">
        <f>'ONS - UK Exports by type'!T693</f>
        <v>1</v>
      </c>
      <c r="S6">
        <f>'ONS - UK Exports by type'!U693</f>
        <v>6</v>
      </c>
      <c r="T6">
        <f>'ONS - UK Exports by type'!V693</f>
        <v>18</v>
      </c>
      <c r="U6">
        <f>'ONS - UK Exports by type'!W693</f>
        <v>829</v>
      </c>
      <c r="V6">
        <f>'ONS - UK Exports by type'!X693</f>
        <v>20</v>
      </c>
      <c r="W6">
        <f>'ONS - UK Exports by type'!Y693</f>
        <v>1</v>
      </c>
      <c r="X6">
        <f>'ONS - UK Exports by type'!Z693</f>
        <v>665</v>
      </c>
      <c r="Y6">
        <f>'ONS - UK Exports by type'!AA693</f>
        <v>977</v>
      </c>
      <c r="Z6">
        <f>'ONS - UK Exports by type'!AB693</f>
        <v>19</v>
      </c>
      <c r="AA6">
        <f>'ONS - UK Exports by type'!AC693</f>
        <v>0</v>
      </c>
      <c r="AB6">
        <f>'ONS - UK Exports by type'!AD693</f>
        <v>7</v>
      </c>
      <c r="AC6">
        <f>'ONS - UK Exports by type'!AE693</f>
        <v>8</v>
      </c>
      <c r="AD6">
        <f>'ONS - UK Exports by type'!AF693</f>
        <v>2</v>
      </c>
      <c r="AE6">
        <f>'ONS - UK Exports by type'!AG693</f>
        <v>3582</v>
      </c>
      <c r="AF6">
        <f>'ONS - UK Exports by type'!AH693</f>
        <v>159</v>
      </c>
      <c r="AG6">
        <f>'ONS - UK Exports by type'!AI693</f>
        <v>132</v>
      </c>
      <c r="AH6">
        <f>'ONS - UK Exports by type'!AJ693</f>
        <v>4717</v>
      </c>
      <c r="AI6">
        <f>'ONS - UK Exports by type'!AK693</f>
        <v>394</v>
      </c>
      <c r="AJ6">
        <f>'ONS - UK Exports by type'!AL693</f>
        <v>10</v>
      </c>
      <c r="AK6">
        <f>'ONS - UK Exports by type'!AM693</f>
        <v>223</v>
      </c>
      <c r="AL6">
        <f>'ONS - UK Exports by type'!AN693</f>
        <v>330</v>
      </c>
      <c r="AM6">
        <f>'ONS - UK Exports by type'!AO693</f>
        <v>976</v>
      </c>
      <c r="AN6">
        <f>'ONS - UK Exports by type'!AP693</f>
        <v>29</v>
      </c>
      <c r="AO6">
        <f>'ONS - UK Exports by type'!AQ693</f>
        <v>141</v>
      </c>
      <c r="AP6">
        <f>'ONS - UK Exports by type'!AR693</f>
        <v>14</v>
      </c>
      <c r="AQ6">
        <f>'ONS - UK Exports by type'!AS693</f>
        <v>238</v>
      </c>
      <c r="AR6">
        <f>'ONS - UK Exports by type'!AT693</f>
        <v>246</v>
      </c>
      <c r="AS6">
        <f>'ONS - UK Exports by type'!AU693</f>
        <v>342</v>
      </c>
      <c r="AT6">
        <f>'ONS - UK Exports by type'!AV693</f>
        <v>277</v>
      </c>
      <c r="AU6">
        <f>'ONS - UK Exports by type'!AW693</f>
        <v>1733</v>
      </c>
      <c r="AV6">
        <f>'ONS - UK Exports by type'!AX693</f>
        <v>721</v>
      </c>
      <c r="AW6">
        <f>'ONS - UK Exports by type'!AY693+'ONS - UK Exports by type'!AZ693</f>
        <v>205</v>
      </c>
      <c r="AX6">
        <f>'ONS - UK Exports by type'!BA693+'ONS - UK Exports by type'!BB693+'ONS - UK Exports by type'!BC693</f>
        <v>3775</v>
      </c>
      <c r="AY6">
        <f>'ONS - UK Exports by type'!BD693+'ONS - UK Exports by type'!BE693+'ONS - UK Exports by type'!BF693</f>
        <v>1315</v>
      </c>
      <c r="AZ6">
        <f>'ONS - UK Exports by type'!BG693+'ONS - UK Exports by type'!BH693</f>
        <v>208</v>
      </c>
      <c r="BA6">
        <f>'ONS - UK Exports by type'!BI693+'ONS - UK Exports by type'!BJ693+'ONS - UK Exports by type'!BK693</f>
        <v>2594</v>
      </c>
      <c r="BB6">
        <f>'ONS - UK Exports by type'!BL693+'ONS - UK Exports by type'!BK693+'ONS - UK Exports by type'!BM693</f>
        <v>1590</v>
      </c>
      <c r="BC6">
        <f>'ONS - UK Exports by type'!BO693+'ONS - UK Exports by type'!BP693+'ONS - UK Exports by type'!BQ693</f>
        <v>803</v>
      </c>
      <c r="BD6">
        <f>'ONS - UK Exports by type'!BR693+'ONS - UK Exports by type'!BS693+'ONS - UK Exports by type'!BT693</f>
        <v>2130</v>
      </c>
      <c r="BE6">
        <f>'ONS - UK Exports by type'!BU693+'ONS - UK Exports by type'!BV693+'ONS - UK Exports by type'!BW693</f>
        <v>698</v>
      </c>
      <c r="BF6">
        <f>'ONS - UK Exports by type'!BX693</f>
        <v>5850</v>
      </c>
      <c r="BG6">
        <f>'ONS - UK Exports by type'!BY693+'ONS - UK Exports by type'!BZ693</f>
        <v>11</v>
      </c>
      <c r="BH6">
        <f>'ONS - UK Exports by type'!CA693</f>
        <v>2205</v>
      </c>
      <c r="BI6">
        <f>'ONS - UK Exports by type'!CB693</f>
        <v>379</v>
      </c>
      <c r="BJ6">
        <f>'ONS - UK Exports by type'!CC693+'ONS - UK Exports by type'!CD693+'ONS - UK Exports by type'!CE693</f>
        <v>73</v>
      </c>
      <c r="BK6">
        <f>'ONS - UK Exports by type'!CF693+'ONS - UK Exports by type'!CG693+'ONS - UK Exports by type'!CH693</f>
        <v>492</v>
      </c>
      <c r="BL6">
        <f>'ONS - UK Exports by type'!CI693</f>
        <v>44</v>
      </c>
      <c r="BM6">
        <f>'ONS - UK Exports by type'!CJ693</f>
        <v>340</v>
      </c>
      <c r="BN6">
        <f>'ONS - UK Exports by type'!CK693</f>
        <v>43</v>
      </c>
      <c r="BO6">
        <f>'ONS - UK Exports by type'!CL693+'ONS - UK Exports by type'!CK693+'ONS - UK Exports by type'!CM693</f>
        <v>303</v>
      </c>
      <c r="BP6">
        <f>'ONS - UK Exports by type'!CO693+'ONS - UK Exports by type'!CP693+'ONS - UK Exports by type'!CQ693</f>
        <v>322</v>
      </c>
      <c r="BQ6">
        <f>'ONS - UK Exports by type'!CR693</f>
        <v>1626</v>
      </c>
      <c r="BR6">
        <f>'ONS - UK Exports by type'!CS693</f>
        <v>167</v>
      </c>
      <c r="BS6">
        <f>'ONS - UK Exports by type'!CT693+'ONS - UK Exports by type'!CU693+'ONS - UK Exports by type'!CV693</f>
        <v>1410</v>
      </c>
      <c r="BT6">
        <f>'ONS - UK Exports by type'!CW693</f>
        <v>983</v>
      </c>
      <c r="BW6" s="11">
        <f>100*((DataQ!D210/DataQ!D206)-1)</f>
        <v>-0.34997571146482276</v>
      </c>
      <c r="BX6" s="11">
        <f>100*((DataQ!K210/DataQ!K206)-1)</f>
        <v>-0.34997571146482276</v>
      </c>
      <c r="BY6">
        <v>0</v>
      </c>
      <c r="CA6" s="11">
        <f>100*((DataQ!K210/DataQ!D210)-1)</f>
        <v>0</v>
      </c>
      <c r="CD6" s="11">
        <f>100*((DataQ!E210/DataQ!E206)-1)</f>
        <v>4.1568271507498089</v>
      </c>
      <c r="CE6" s="11">
        <f>100*((DataQ!L210/DataQ!L206)-1)</f>
        <v>4.1568271507498089</v>
      </c>
      <c r="CG6" s="11">
        <f>100*((DataQ!L210/DataQ!E210)-1)</f>
        <v>0</v>
      </c>
      <c r="CJ6" s="11">
        <f>100*((DataQ!F210/DataQ!F206)-1)</f>
        <v>-9.1616092512082581</v>
      </c>
      <c r="CK6" s="11">
        <f>100*((DataQ!M210/DataQ!M206)-1)</f>
        <v>-9.1616092512082581</v>
      </c>
      <c r="CM6" s="11">
        <f>100*((DataQ!M210/DataQ!F210)-1)</f>
        <v>0</v>
      </c>
      <c r="CP6" s="52">
        <f>DataQ!J210</f>
        <v>1.2417</v>
      </c>
      <c r="CQ6" s="52">
        <f>DataQ!Q210</f>
        <v>1.2417</v>
      </c>
      <c r="CS6" s="11">
        <f>100*((DataQ!Q210/DataQ!J210)-1)</f>
        <v>0</v>
      </c>
      <c r="CX6" t="s">
        <v>3267</v>
      </c>
      <c r="CY6" s="11">
        <f>100*(CZ6/$CZ$8)</f>
        <v>38.586268374537632</v>
      </c>
      <c r="CZ6">
        <f>'ONS Pink Book - 9.4'!AA94-'ONS Pink Book - 9.4'!AA58</f>
        <v>333084</v>
      </c>
      <c r="DA6">
        <f>'ONS Pink Book - 9.4'!AA94-'ONS Pink Book - 9.4'!AA58</f>
        <v>333084</v>
      </c>
      <c r="DB6">
        <f>'ONS Pink Book - 9.4'!AA94-'ONS Pink Book - 9.4'!AA58</f>
        <v>333084</v>
      </c>
      <c r="DC6">
        <f>'ONS Pink Book - 9.4'!AA94-'ONS Pink Book - 9.4'!AA58</f>
        <v>333084</v>
      </c>
    </row>
    <row r="7" spans="1:109" x14ac:dyDescent="0.25">
      <c r="A7">
        <v>2021</v>
      </c>
      <c r="B7">
        <f>'ONS - UK Exports by type'!D929</f>
        <v>49720</v>
      </c>
      <c r="C7">
        <f>'ONS - UK Exports by type'!E929</f>
        <v>44</v>
      </c>
      <c r="D7">
        <f>'ONS - UK Exports by type'!F929</f>
        <v>42</v>
      </c>
      <c r="E7">
        <f>'ONS - UK Exports by type'!G929</f>
        <v>78</v>
      </c>
      <c r="F7">
        <f>'ONS - UK Exports by type'!H929</f>
        <v>226</v>
      </c>
      <c r="G7">
        <f>'ONS - UK Exports by type'!I929</f>
        <v>124</v>
      </c>
      <c r="H7">
        <f>'ONS - UK Exports by type'!J929</f>
        <v>23</v>
      </c>
      <c r="I7">
        <f>'ONS - UK Exports by type'!K929</f>
        <v>23</v>
      </c>
      <c r="J7">
        <f>'ONS - UK Exports by type'!L929</f>
        <v>83</v>
      </c>
      <c r="K7">
        <f>'ONS - UK Exports by type'!M929</f>
        <v>45</v>
      </c>
      <c r="L7">
        <f>'ONS - UK Exports by type'!N929</f>
        <v>110</v>
      </c>
      <c r="M7">
        <f>'ONS - UK Exports by type'!O929</f>
        <v>1474</v>
      </c>
      <c r="N7">
        <f>'ONS - UK Exports by type'!P929</f>
        <v>0</v>
      </c>
      <c r="O7">
        <f>'ONS - UK Exports by type'!Q929</f>
        <v>2</v>
      </c>
      <c r="P7">
        <f>'ONS - UK Exports by type'!R929</f>
        <v>18</v>
      </c>
      <c r="Q7">
        <f>'ONS - UK Exports by type'!S929</f>
        <v>2</v>
      </c>
      <c r="R7">
        <f>'ONS - UK Exports by type'!T929</f>
        <v>0</v>
      </c>
      <c r="S7">
        <f>'ONS - UK Exports by type'!U929</f>
        <v>10</v>
      </c>
      <c r="T7">
        <f>'ONS - UK Exports by type'!V929</f>
        <v>20</v>
      </c>
      <c r="U7">
        <f>'ONS - UK Exports by type'!W929</f>
        <v>799</v>
      </c>
      <c r="V7">
        <f>'ONS - UK Exports by type'!X929</f>
        <v>19</v>
      </c>
      <c r="W7">
        <f>'ONS - UK Exports by type'!Y929</f>
        <v>0</v>
      </c>
      <c r="X7">
        <f>'ONS - UK Exports by type'!Z929</f>
        <v>1321</v>
      </c>
      <c r="Y7">
        <f>'ONS - UK Exports by type'!AA929</f>
        <v>1943</v>
      </c>
      <c r="Z7">
        <f>'ONS - UK Exports by type'!AB929</f>
        <v>1</v>
      </c>
      <c r="AA7">
        <f>'ONS - UK Exports by type'!AC929</f>
        <v>0</v>
      </c>
      <c r="AB7">
        <f>'ONS - UK Exports by type'!AD929</f>
        <v>4</v>
      </c>
      <c r="AC7">
        <f>'ONS - UK Exports by type'!AE929</f>
        <v>6</v>
      </c>
      <c r="AD7">
        <f>'ONS - UK Exports by type'!AF929</f>
        <v>0</v>
      </c>
      <c r="AE7">
        <f>'ONS - UK Exports by type'!AG929</f>
        <v>2233</v>
      </c>
      <c r="AF7">
        <f>'ONS - UK Exports by type'!AH929</f>
        <v>398</v>
      </c>
      <c r="AG7">
        <f>'ONS - UK Exports by type'!AI929</f>
        <v>155</v>
      </c>
      <c r="AH7">
        <f>'ONS - UK Exports by type'!AJ929</f>
        <v>4999</v>
      </c>
      <c r="AI7">
        <f>'ONS - UK Exports by type'!AK929</f>
        <v>476</v>
      </c>
      <c r="AJ7">
        <f>'ONS - UK Exports by type'!AL929</f>
        <v>15</v>
      </c>
      <c r="AK7">
        <f>'ONS - UK Exports by type'!AM929</f>
        <v>317</v>
      </c>
      <c r="AL7">
        <f>'ONS - UK Exports by type'!AN929</f>
        <v>379</v>
      </c>
      <c r="AM7">
        <f>'ONS - UK Exports by type'!AO929</f>
        <v>1081</v>
      </c>
      <c r="AN7">
        <f>'ONS - UK Exports by type'!AP929</f>
        <v>35</v>
      </c>
      <c r="AO7">
        <f>'ONS - UK Exports by type'!AQ929</f>
        <v>155</v>
      </c>
      <c r="AP7">
        <f>'ONS - UK Exports by type'!AR929</f>
        <v>28</v>
      </c>
      <c r="AQ7">
        <f>'ONS - UK Exports by type'!AS929</f>
        <v>242</v>
      </c>
      <c r="AR7">
        <f>'ONS - UK Exports by type'!AT929</f>
        <v>262</v>
      </c>
      <c r="AS7">
        <f>'ONS - UK Exports by type'!AU929</f>
        <v>482</v>
      </c>
      <c r="AT7">
        <f>'ONS - UK Exports by type'!AV929</f>
        <v>438</v>
      </c>
      <c r="AU7">
        <f>'ONS - UK Exports by type'!AW929</f>
        <v>1714</v>
      </c>
      <c r="AV7">
        <f>'ONS - UK Exports by type'!AX929</f>
        <v>720</v>
      </c>
      <c r="AW7">
        <f>'ONS - UK Exports by type'!AY929+'ONS - UK Exports by type'!AZ929</f>
        <v>191</v>
      </c>
      <c r="AX7">
        <f>'ONS - UK Exports by type'!BA929+'ONS - UK Exports by type'!BB929+'ONS - UK Exports by type'!BC929</f>
        <v>3558</v>
      </c>
      <c r="AY7">
        <f>'ONS - UK Exports by type'!BD929+'ONS - UK Exports by type'!BE929+'ONS - UK Exports by type'!BF929</f>
        <v>1530</v>
      </c>
      <c r="AZ7">
        <f>'ONS - UK Exports by type'!BG929+'ONS - UK Exports by type'!BH929</f>
        <v>235</v>
      </c>
      <c r="BA7">
        <f>'ONS - UK Exports by type'!BI929+'ONS - UK Exports by type'!BJ929+'ONS - UK Exports by type'!BK929</f>
        <v>2639</v>
      </c>
      <c r="BB7">
        <f>'ONS - UK Exports by type'!BL929+'ONS - UK Exports by type'!BK929+'ONS - UK Exports by type'!BM929</f>
        <v>1689</v>
      </c>
      <c r="BC7">
        <f>'ONS - UK Exports by type'!BO929+'ONS - UK Exports by type'!BP929+'ONS - UK Exports by type'!BQ929</f>
        <v>777</v>
      </c>
      <c r="BD7">
        <f>'ONS - UK Exports by type'!BR929+'ONS - UK Exports by type'!BS929+'ONS - UK Exports by type'!BT929</f>
        <v>2153</v>
      </c>
      <c r="BE7">
        <f>'ONS - UK Exports by type'!BU929+'ONS - UK Exports by type'!BV929+'ONS - UK Exports by type'!BW929</f>
        <v>886</v>
      </c>
      <c r="BF7">
        <f>'ONS - UK Exports by type'!BX929</f>
        <v>6803</v>
      </c>
      <c r="BG7">
        <f>'ONS - UK Exports by type'!BY929+'ONS - UK Exports by type'!BZ929</f>
        <v>17</v>
      </c>
      <c r="BH7">
        <f>'ONS - UK Exports by type'!CA929</f>
        <v>1985</v>
      </c>
      <c r="BI7">
        <f>'ONS - UK Exports by type'!CB929</f>
        <v>411</v>
      </c>
      <c r="BJ7">
        <f>'ONS - UK Exports by type'!CC929+'ONS - UK Exports by type'!CD929+'ONS - UK Exports by type'!CE929</f>
        <v>88</v>
      </c>
      <c r="BK7">
        <f>'ONS - UK Exports by type'!CF929+'ONS - UK Exports by type'!CG929+'ONS - UK Exports by type'!CH929</f>
        <v>369</v>
      </c>
      <c r="BL7">
        <f>'ONS - UK Exports by type'!CI929</f>
        <v>47</v>
      </c>
      <c r="BM7">
        <f>'ONS - UK Exports by type'!CJ929</f>
        <v>603</v>
      </c>
      <c r="BN7">
        <f>'ONS - UK Exports by type'!CK929</f>
        <v>55</v>
      </c>
      <c r="BO7">
        <f>'ONS - UK Exports by type'!CL929+'ONS - UK Exports by type'!CK929+'ONS - UK Exports by type'!CM929</f>
        <v>321</v>
      </c>
      <c r="BP7">
        <f>'ONS - UK Exports by type'!CO929+'ONS - UK Exports by type'!CP929+'ONS - UK Exports by type'!CQ929</f>
        <v>275</v>
      </c>
      <c r="BQ7">
        <f>'ONS - UK Exports by type'!CR929</f>
        <v>1426</v>
      </c>
      <c r="BR7">
        <f>'ONS - UK Exports by type'!CS929</f>
        <v>240</v>
      </c>
      <c r="BS7">
        <f>'ONS - UK Exports by type'!CT929+'ONS - UK Exports by type'!CU929+'ONS - UK Exports by type'!CV929</f>
        <v>1666</v>
      </c>
      <c r="BT7">
        <f>'ONS - UK Exports by type'!CW929</f>
        <v>253</v>
      </c>
      <c r="BV7">
        <v>2024</v>
      </c>
      <c r="BW7" s="11">
        <f>100*((DataQ!D211/DataQ!D207)-1)</f>
        <v>0.25369832275468074</v>
      </c>
      <c r="BX7" s="11">
        <f>100*((DataQ!K211/DataQ!K207)-1)</f>
        <v>0.25369832275468074</v>
      </c>
      <c r="BY7">
        <v>0</v>
      </c>
      <c r="CA7" s="11">
        <f>100*((DataQ!K211/DataQ!D211)-1)</f>
        <v>0</v>
      </c>
      <c r="CC7">
        <v>2024</v>
      </c>
      <c r="CD7" s="11">
        <f>100*((DataQ!E211/DataQ!E207)-1)</f>
        <v>3.5491136610421803</v>
      </c>
      <c r="CE7" s="11">
        <f>100*((DataQ!L211/DataQ!L207)-1)</f>
        <v>3.5491136610421803</v>
      </c>
      <c r="CG7" s="11">
        <f>100*((DataQ!L211/DataQ!E211)-1)</f>
        <v>0</v>
      </c>
      <c r="CI7">
        <v>2024</v>
      </c>
      <c r="CJ7" s="11">
        <f>100*((DataQ!F211/DataQ!F207)-1)</f>
        <v>-2.5841337534244002</v>
      </c>
      <c r="CK7" s="11">
        <f>100*((DataQ!M211/DataQ!M207)-1)</f>
        <v>-2.5841337534244002</v>
      </c>
      <c r="CM7" s="11">
        <f>100*((DataQ!M211/DataQ!F211)-1)</f>
        <v>0</v>
      </c>
      <c r="CO7">
        <v>2024</v>
      </c>
      <c r="CP7" s="52">
        <f>DataQ!J211</f>
        <v>1.2679670000000001</v>
      </c>
      <c r="CQ7" s="52">
        <f>DataQ!Q211</f>
        <v>1.2679670000000001</v>
      </c>
      <c r="CS7" s="11">
        <f>100*((DataQ!Q211/DataQ!J211)-1)</f>
        <v>0</v>
      </c>
      <c r="CX7" t="s">
        <v>3268</v>
      </c>
      <c r="CY7" s="11">
        <f>100*(CZ7/$CZ$8)</f>
        <v>54.183005703071871</v>
      </c>
      <c r="CZ7">
        <f>'ONS Pink Book - 9.5'!AA94</f>
        <v>467718</v>
      </c>
      <c r="DA7">
        <f>'ONS Pink Book - 9.5'!AA94</f>
        <v>467718</v>
      </c>
      <c r="DB7">
        <f>'ONS Pink Book - 9.5'!AA94</f>
        <v>467718</v>
      </c>
      <c r="DC7">
        <f>'ONS Pink Book - 9.5'!AA94</f>
        <v>467718</v>
      </c>
    </row>
    <row r="8" spans="1:109" x14ac:dyDescent="0.25">
      <c r="A8">
        <v>2022</v>
      </c>
      <c r="B8">
        <f>'ONS - UK Exports by type'!D1165</f>
        <v>59940</v>
      </c>
      <c r="C8">
        <f>'ONS - UK Exports by type'!E1165</f>
        <v>69</v>
      </c>
      <c r="D8">
        <f>'ONS - UK Exports by type'!F1165</f>
        <v>41</v>
      </c>
      <c r="E8">
        <f>'ONS - UK Exports by type'!G1165</f>
        <v>127</v>
      </c>
      <c r="F8">
        <f>'ONS - UK Exports by type'!H1165</f>
        <v>257</v>
      </c>
      <c r="G8">
        <f>'ONS - UK Exports by type'!I1165</f>
        <v>166</v>
      </c>
      <c r="H8">
        <f>'ONS - UK Exports by type'!J1165</f>
        <v>27</v>
      </c>
      <c r="I8">
        <f>'ONS - UK Exports by type'!K1165</f>
        <v>22</v>
      </c>
      <c r="J8">
        <f>'ONS - UK Exports by type'!L1165</f>
        <v>133</v>
      </c>
      <c r="K8">
        <f>'ONS - UK Exports by type'!M1165</f>
        <v>39</v>
      </c>
      <c r="L8">
        <f>'ONS - UK Exports by type'!N1165</f>
        <v>124</v>
      </c>
      <c r="M8">
        <f>'ONS - UK Exports by type'!O1165</f>
        <v>2077</v>
      </c>
      <c r="N8">
        <f>'ONS - UK Exports by type'!P1165</f>
        <v>0</v>
      </c>
      <c r="O8">
        <f>'ONS - UK Exports by type'!Q1165</f>
        <v>0</v>
      </c>
      <c r="P8">
        <f>'ONS - UK Exports by type'!R1165</f>
        <v>24</v>
      </c>
      <c r="Q8">
        <f>'ONS - UK Exports by type'!S1165</f>
        <v>2</v>
      </c>
      <c r="R8">
        <f>'ONS - UK Exports by type'!T1165</f>
        <v>0</v>
      </c>
      <c r="S8">
        <f>'ONS - UK Exports by type'!U1165</f>
        <v>12</v>
      </c>
      <c r="T8">
        <f>'ONS - UK Exports by type'!V1165</f>
        <v>23</v>
      </c>
      <c r="U8">
        <f>'ONS - UK Exports by type'!W1165</f>
        <v>630</v>
      </c>
      <c r="V8">
        <f>'ONS - UK Exports by type'!X1165</f>
        <v>28</v>
      </c>
      <c r="W8">
        <f>'ONS - UK Exports by type'!Y1165</f>
        <v>0</v>
      </c>
      <c r="X8">
        <f>'ONS - UK Exports by type'!Z1165</f>
        <v>2904</v>
      </c>
      <c r="Y8">
        <f>'ONS - UK Exports by type'!AA1165</f>
        <v>2922</v>
      </c>
      <c r="Z8">
        <f>'ONS - UK Exports by type'!AB1165</f>
        <v>0</v>
      </c>
      <c r="AA8">
        <f>'ONS - UK Exports by type'!AC1165</f>
        <v>0</v>
      </c>
      <c r="AB8">
        <f>'ONS - UK Exports by type'!AD1165</f>
        <v>8</v>
      </c>
      <c r="AC8">
        <f>'ONS - UK Exports by type'!AE1165</f>
        <v>7</v>
      </c>
      <c r="AD8">
        <f>'ONS - UK Exports by type'!AF1165</f>
        <v>1</v>
      </c>
      <c r="AE8">
        <f>'ONS - UK Exports by type'!AG1165</f>
        <v>2076</v>
      </c>
      <c r="AF8">
        <f>'ONS - UK Exports by type'!AH1165</f>
        <v>323</v>
      </c>
      <c r="AG8">
        <f>'ONS - UK Exports by type'!AI1165</f>
        <v>187</v>
      </c>
      <c r="AH8">
        <f>'ONS - UK Exports by type'!AJ1165</f>
        <v>7594</v>
      </c>
      <c r="AI8">
        <f>'ONS - UK Exports by type'!AK1165</f>
        <v>500</v>
      </c>
      <c r="AJ8">
        <f>'ONS - UK Exports by type'!AL1165</f>
        <v>30</v>
      </c>
      <c r="AK8">
        <f>'ONS - UK Exports by type'!AM1165</f>
        <v>358</v>
      </c>
      <c r="AL8">
        <f>'ONS - UK Exports by type'!AN1165</f>
        <v>436</v>
      </c>
      <c r="AM8">
        <f>'ONS - UK Exports by type'!AO1165</f>
        <v>722</v>
      </c>
      <c r="AN8">
        <f>'ONS - UK Exports by type'!AP1165</f>
        <v>50</v>
      </c>
      <c r="AO8">
        <f>'ONS - UK Exports by type'!AQ1165</f>
        <v>196</v>
      </c>
      <c r="AP8">
        <f>'ONS - UK Exports by type'!AR1165</f>
        <v>31</v>
      </c>
      <c r="AQ8">
        <f>'ONS - UK Exports by type'!AS1165</f>
        <v>290</v>
      </c>
      <c r="AR8">
        <f>'ONS - UK Exports by type'!AT1165</f>
        <v>317</v>
      </c>
      <c r="AS8">
        <f>'ONS - UK Exports by type'!AU1165</f>
        <v>579</v>
      </c>
      <c r="AT8">
        <f>'ONS - UK Exports by type'!AV1165</f>
        <v>608</v>
      </c>
      <c r="AU8">
        <f>'ONS - UK Exports by type'!AW1165</f>
        <v>1424</v>
      </c>
      <c r="AV8">
        <f>'ONS - UK Exports by type'!AX1165</f>
        <v>882</v>
      </c>
      <c r="AW8">
        <f>'ONS - UK Exports by type'!AY1165+'ONS - UK Exports by type'!AZ1165</f>
        <v>244</v>
      </c>
      <c r="AX8">
        <f>'ONS - UK Exports by type'!BA1165+'ONS - UK Exports by type'!BB1165+'ONS - UK Exports by type'!BC1165</f>
        <v>4475</v>
      </c>
      <c r="AY8">
        <f>'ONS - UK Exports by type'!BD1165+'ONS - UK Exports by type'!BE1165+'ONS - UK Exports by type'!BF1165</f>
        <v>2004</v>
      </c>
      <c r="AZ8">
        <f>'ONS - UK Exports by type'!BG1165+'ONS - UK Exports by type'!BH1165</f>
        <v>240</v>
      </c>
      <c r="BA8">
        <f>'ONS - UK Exports by type'!BI1165+'ONS - UK Exports by type'!BJ1165+'ONS - UK Exports by type'!BK1165</f>
        <v>3380</v>
      </c>
      <c r="BB8">
        <f>'ONS - UK Exports by type'!BL1165+'ONS - UK Exports by type'!BK1165+'ONS - UK Exports by type'!BM1165</f>
        <v>2218</v>
      </c>
      <c r="BC8">
        <f>'ONS - UK Exports by type'!BO1165+'ONS - UK Exports by type'!BP1165+'ONS - UK Exports by type'!BQ1165</f>
        <v>952</v>
      </c>
      <c r="BD8">
        <f>'ONS - UK Exports by type'!BR1165+'ONS - UK Exports by type'!BS1165+'ONS - UK Exports by type'!BT1165</f>
        <v>2416</v>
      </c>
      <c r="BE8">
        <f>'ONS - UK Exports by type'!BU1165+'ONS - UK Exports by type'!BV1165+'ONS - UK Exports by type'!BW1165</f>
        <v>1268</v>
      </c>
      <c r="BF8">
        <f>'ONS - UK Exports by type'!BX1165</f>
        <v>7238</v>
      </c>
      <c r="BG8">
        <f>'ONS - UK Exports by type'!BY1165+'ONS - UK Exports by type'!BZ1165</f>
        <v>14</v>
      </c>
      <c r="BH8">
        <f>'ONS - UK Exports by type'!CA1165</f>
        <v>1925</v>
      </c>
      <c r="BI8">
        <f>'ONS - UK Exports by type'!CB1165</f>
        <v>242</v>
      </c>
      <c r="BJ8">
        <f>'ONS - UK Exports by type'!CC1165+'ONS - UK Exports by type'!CD1165+'ONS - UK Exports by type'!CE1165</f>
        <v>110</v>
      </c>
      <c r="BK8">
        <f>'ONS - UK Exports by type'!CF1165+'ONS - UK Exports by type'!CG1165+'ONS - UK Exports by type'!CH1165</f>
        <v>464</v>
      </c>
      <c r="BL8">
        <f>'ONS - UK Exports by type'!CI1165</f>
        <v>68</v>
      </c>
      <c r="BM8">
        <f>'ONS - UK Exports by type'!CJ1165</f>
        <v>501</v>
      </c>
      <c r="BN8">
        <f>'ONS - UK Exports by type'!CK1165</f>
        <v>55</v>
      </c>
      <c r="BO8">
        <f>'ONS - UK Exports by type'!CL1165+'ONS - UK Exports by type'!CK1165+'ONS - UK Exports by type'!CM1165</f>
        <v>350</v>
      </c>
      <c r="BP8">
        <f>'ONS - UK Exports by type'!CO1165+'ONS - UK Exports by type'!CP1165+'ONS - UK Exports by type'!CQ1165</f>
        <v>324</v>
      </c>
      <c r="BQ8">
        <f>'ONS - UK Exports by type'!CR1165</f>
        <v>1925</v>
      </c>
      <c r="BR8">
        <f>'ONS - UK Exports by type'!CS1165</f>
        <v>326</v>
      </c>
      <c r="BS8">
        <f>'ONS - UK Exports by type'!CT1165+'ONS - UK Exports by type'!CU1165+'ONS - UK Exports by type'!CV1165</f>
        <v>2021</v>
      </c>
      <c r="BT8">
        <f>'ONS - UK Exports by type'!CW1165</f>
        <v>295</v>
      </c>
      <c r="BW8" s="11">
        <f>100*((DataQ!D212/DataQ!D208)-1)</f>
        <v>0.7045116478418656</v>
      </c>
      <c r="BX8" s="11">
        <f>100*((DataQ!K212/DataQ!K208)-1)</f>
        <v>0.7045116478418656</v>
      </c>
      <c r="BY8">
        <v>0</v>
      </c>
      <c r="CA8" s="11">
        <f>100*((DataQ!K212/DataQ!D212)-1)</f>
        <v>0</v>
      </c>
      <c r="CD8" s="11">
        <f>100*((DataQ!E212/DataQ!E208)-1)</f>
        <v>2.110833644243737</v>
      </c>
      <c r="CE8" s="11">
        <f>100*((DataQ!L212/DataQ!L208)-1)</f>
        <v>2.110833644243737</v>
      </c>
      <c r="CG8" s="11">
        <f>100*((DataQ!L212/DataQ!E212)-1)</f>
        <v>0</v>
      </c>
      <c r="CJ8" s="11">
        <f>100*((DataQ!F212/DataQ!F208)-1)</f>
        <v>-2.8735165208081392</v>
      </c>
      <c r="CK8" s="11">
        <f>100*((DataQ!M212/DataQ!M208)-1)</f>
        <v>-2.8735165208081392</v>
      </c>
      <c r="CM8" s="11">
        <f>100*((DataQ!M212/DataQ!F212)-1)</f>
        <v>0</v>
      </c>
      <c r="CP8" s="52">
        <f>DataQ!J212</f>
        <v>1.2618670000000001</v>
      </c>
      <c r="CQ8" s="52">
        <f>DataQ!Q212</f>
        <v>1.2618670000000001</v>
      </c>
      <c r="CS8" s="11">
        <f>100*((DataQ!Q212/DataQ!J212)-1)</f>
        <v>0</v>
      </c>
      <c r="CZ8" s="9">
        <f>SUM(CZ3:CZ7)</f>
        <v>863219</v>
      </c>
      <c r="DA8" s="9">
        <f>SUM(DA3:DA7)</f>
        <v>863219</v>
      </c>
      <c r="DB8" s="9">
        <f>SUM(DB3:DB7)</f>
        <v>861102</v>
      </c>
      <c r="DC8">
        <f>SUM(DC3:DC7)</f>
        <v>852814</v>
      </c>
      <c r="DD8">
        <f>'ONS Pink Book - 9.3'!AA94</f>
        <v>861234</v>
      </c>
    </row>
    <row r="9" spans="1:109" x14ac:dyDescent="0.25">
      <c r="A9">
        <v>2023</v>
      </c>
      <c r="B9">
        <f>'ONS - UK Exports by type'!D1401</f>
        <v>60432</v>
      </c>
      <c r="C9">
        <f>'ONS - UK Exports by type'!E1401</f>
        <v>41</v>
      </c>
      <c r="D9">
        <f>'ONS - UK Exports by type'!F1401</f>
        <v>33</v>
      </c>
      <c r="E9">
        <f>'ONS - UK Exports by type'!G1401</f>
        <v>99</v>
      </c>
      <c r="F9">
        <f>'ONS - UK Exports by type'!H1401</f>
        <v>245</v>
      </c>
      <c r="G9">
        <f>'ONS - UK Exports by type'!I1401</f>
        <v>137</v>
      </c>
      <c r="H9">
        <f>'ONS - UK Exports by type'!J1401</f>
        <v>30</v>
      </c>
      <c r="I9">
        <f>'ONS - UK Exports by type'!K1401</f>
        <v>10</v>
      </c>
      <c r="J9">
        <f>'ONS - UK Exports by type'!L1401</f>
        <v>56</v>
      </c>
      <c r="K9">
        <f>'ONS - UK Exports by type'!M1401</f>
        <v>50</v>
      </c>
      <c r="L9">
        <f>'ONS - UK Exports by type'!N1401</f>
        <v>190</v>
      </c>
      <c r="M9">
        <f>'ONS - UK Exports by type'!O1401</f>
        <v>1914</v>
      </c>
      <c r="N9">
        <f>'ONS - UK Exports by type'!P1401</f>
        <v>0</v>
      </c>
      <c r="O9">
        <f>'ONS - UK Exports by type'!Q1401</f>
        <v>0</v>
      </c>
      <c r="P9">
        <f>'ONS - UK Exports by type'!R1401</f>
        <v>27</v>
      </c>
      <c r="Q9">
        <f>'ONS - UK Exports by type'!S1401</f>
        <v>3</v>
      </c>
      <c r="R9">
        <f>'ONS - UK Exports by type'!T1401</f>
        <v>0</v>
      </c>
      <c r="S9">
        <f>'ONS - UK Exports by type'!U1401</f>
        <v>12</v>
      </c>
      <c r="T9">
        <f>'ONS - UK Exports by type'!V1401</f>
        <v>19</v>
      </c>
      <c r="U9">
        <f>'ONS - UK Exports by type'!W1401</f>
        <v>350</v>
      </c>
      <c r="V9">
        <f>'ONS - UK Exports by type'!X1401</f>
        <v>34</v>
      </c>
      <c r="W9">
        <f>'ONS - UK Exports by type'!Y1401</f>
        <v>16</v>
      </c>
      <c r="X9">
        <f>'ONS - UK Exports by type'!Z1401</f>
        <v>319</v>
      </c>
      <c r="Y9">
        <f>'ONS - UK Exports by type'!AA1401</f>
        <v>1614</v>
      </c>
      <c r="Z9">
        <f>'ONS - UK Exports by type'!AB1401</f>
        <v>2</v>
      </c>
      <c r="AA9">
        <f>'ONS - UK Exports by type'!AC1401</f>
        <v>0</v>
      </c>
      <c r="AB9">
        <f>'ONS - UK Exports by type'!AD1401</f>
        <v>33</v>
      </c>
      <c r="AC9">
        <f>'ONS - UK Exports by type'!AE1401</f>
        <v>7</v>
      </c>
      <c r="AD9">
        <f>'ONS - UK Exports by type'!AF1401</f>
        <v>13</v>
      </c>
      <c r="AE9">
        <f>'ONS - UK Exports by type'!AG1401</f>
        <v>2816</v>
      </c>
      <c r="AF9">
        <f>'ONS - UK Exports by type'!AH1401</f>
        <v>634</v>
      </c>
      <c r="AG9">
        <f>'ONS - UK Exports by type'!AI1401</f>
        <v>171</v>
      </c>
      <c r="AH9">
        <f>'ONS - UK Exports by type'!AJ1401</f>
        <v>8783</v>
      </c>
      <c r="AI9">
        <f>'ONS - UK Exports by type'!AK1401</f>
        <v>510</v>
      </c>
      <c r="AJ9">
        <f>'ONS - UK Exports by type'!AL1401</f>
        <v>12</v>
      </c>
      <c r="AK9">
        <f>'ONS - UK Exports by type'!AM1401</f>
        <v>304</v>
      </c>
      <c r="AL9">
        <f>'ONS - UK Exports by type'!AN1401</f>
        <v>355</v>
      </c>
      <c r="AM9">
        <f>'ONS - UK Exports by type'!AO1401</f>
        <v>568</v>
      </c>
      <c r="AN9">
        <f>'ONS - UK Exports by type'!AP1401</f>
        <v>46</v>
      </c>
      <c r="AO9">
        <f>'ONS - UK Exports by type'!AQ1401</f>
        <v>203</v>
      </c>
      <c r="AP9">
        <f>'ONS - UK Exports by type'!AR1401</f>
        <v>21</v>
      </c>
      <c r="AQ9">
        <f>'ONS - UK Exports by type'!AS1401</f>
        <v>242</v>
      </c>
      <c r="AR9">
        <f>'ONS - UK Exports by type'!AT1401</f>
        <v>299</v>
      </c>
      <c r="AS9">
        <f>'ONS - UK Exports by type'!AU1401</f>
        <v>471</v>
      </c>
      <c r="AT9">
        <f>'ONS - UK Exports by type'!AV1401</f>
        <v>415</v>
      </c>
      <c r="AU9">
        <f>'ONS - UK Exports by type'!AW1401</f>
        <v>1570</v>
      </c>
      <c r="AV9">
        <f>'ONS - UK Exports by type'!AX1401</f>
        <v>931</v>
      </c>
      <c r="AW9">
        <f>'ONS - UK Exports by type'!AY1401+'ONS - UK Exports by type'!AZ1401</f>
        <v>296</v>
      </c>
      <c r="AX9">
        <f>'ONS - UK Exports by type'!BA1401+'ONS - UK Exports by type'!BB1401+'ONS - UK Exports by type'!BC1401</f>
        <v>6077</v>
      </c>
      <c r="AY9">
        <f>'ONS - UK Exports by type'!BD1401+'ONS - UK Exports by type'!BE1401+'ONS - UK Exports by type'!BF1401</f>
        <v>2495</v>
      </c>
      <c r="AZ9">
        <f>'ONS - UK Exports by type'!BG1401+'ONS - UK Exports by type'!BH1401</f>
        <v>203</v>
      </c>
      <c r="BA9">
        <f>'ONS - UK Exports by type'!BI1401+'ONS - UK Exports by type'!BJ1401+'ONS - UK Exports by type'!BK1401</f>
        <v>3842</v>
      </c>
      <c r="BB9">
        <f>'ONS - UK Exports by type'!BL1401+'ONS - UK Exports by type'!BK1401+'ONS - UK Exports by type'!BM1401</f>
        <v>2481</v>
      </c>
      <c r="BC9">
        <f>'ONS - UK Exports by type'!BO1401+'ONS - UK Exports by type'!BP1401+'ONS - UK Exports by type'!BQ1401</f>
        <v>968</v>
      </c>
      <c r="BD9">
        <f>'ONS - UK Exports by type'!BR1401+'ONS - UK Exports by type'!BS1401+'ONS - UK Exports by type'!BT1401</f>
        <v>2558</v>
      </c>
      <c r="BE9">
        <f>'ONS - UK Exports by type'!BU1401+'ONS - UK Exports by type'!BV1401+'ONS - UK Exports by type'!BW1401</f>
        <v>1333</v>
      </c>
      <c r="BF9">
        <f>'ONS - UK Exports by type'!BX1401</f>
        <v>6435</v>
      </c>
      <c r="BG9">
        <f>'ONS - UK Exports by type'!BY1401+'ONS - UK Exports by type'!BZ1401</f>
        <v>7</v>
      </c>
      <c r="BH9">
        <f>'ONS - UK Exports by type'!CA1401</f>
        <v>2117</v>
      </c>
      <c r="BI9">
        <f>'ONS - UK Exports by type'!CB1401</f>
        <v>290</v>
      </c>
      <c r="BJ9">
        <f>'ONS - UK Exports by type'!CC1401+'ONS - UK Exports by type'!CD1401+'ONS - UK Exports by type'!CE1401</f>
        <v>109</v>
      </c>
      <c r="BK9">
        <f>'ONS - UK Exports by type'!CF1401+'ONS - UK Exports by type'!CG1401+'ONS - UK Exports by type'!CH1401</f>
        <v>531</v>
      </c>
      <c r="BL9">
        <f>'ONS - UK Exports by type'!CI1401</f>
        <v>56</v>
      </c>
      <c r="BM9">
        <f>'ONS - UK Exports by type'!CJ1401</f>
        <v>409</v>
      </c>
      <c r="BN9">
        <f>'ONS - UK Exports by type'!CK1401</f>
        <v>54</v>
      </c>
      <c r="BO9">
        <f>'ONS - UK Exports by type'!CL1401+'ONS - UK Exports by type'!CK1401+'ONS - UK Exports by type'!CM1401</f>
        <v>396</v>
      </c>
      <c r="BP9">
        <f>'ONS - UK Exports by type'!CO1401+'ONS - UK Exports by type'!CP1401+'ONS - UK Exports by type'!CQ1401</f>
        <v>336</v>
      </c>
      <c r="BQ9">
        <f>'ONS - UK Exports by type'!CR1401</f>
        <v>1482</v>
      </c>
      <c r="BR9">
        <f>'ONS - UK Exports by type'!CS1401</f>
        <v>277</v>
      </c>
      <c r="BS9">
        <f>'ONS - UK Exports by type'!CT1401+'ONS - UK Exports by type'!CU1401+'ONS - UK Exports by type'!CV1401</f>
        <v>2012</v>
      </c>
      <c r="BT9">
        <f>'ONS - UK Exports by type'!CW1401</f>
        <v>1206</v>
      </c>
      <c r="BW9" s="11">
        <f>100*((DataQ!D213/DataQ!D209)-1)</f>
        <v>1.0703897431367571</v>
      </c>
      <c r="BX9" s="11">
        <f>100*((DataQ!K213/DataQ!K209)-1)</f>
        <v>1.0703897431367571</v>
      </c>
      <c r="BY9">
        <v>0</v>
      </c>
      <c r="CA9" s="11">
        <f>100*((DataQ!K213/DataQ!D213)-1)</f>
        <v>0</v>
      </c>
      <c r="CD9" s="11">
        <f>100*((DataQ!E213/DataQ!E209)-1)</f>
        <v>2.0547945205479312</v>
      </c>
      <c r="CE9" s="11">
        <f>100*((DataQ!L213/DataQ!L209)-1)</f>
        <v>2.0547945205479312</v>
      </c>
      <c r="CG9" s="11">
        <f>100*((DataQ!L213/DataQ!E213)-1)</f>
        <v>0</v>
      </c>
      <c r="CJ9" s="11">
        <f>100*((DataQ!F213/DataQ!F209)-1)</f>
        <v>0.73738076359939342</v>
      </c>
      <c r="CK9" s="11">
        <f>100*((DataQ!M213/DataQ!M209)-1)</f>
        <v>0.73738076359939342</v>
      </c>
      <c r="CM9" s="11">
        <f>100*((DataQ!M213/DataQ!F213)-1)</f>
        <v>0</v>
      </c>
      <c r="CP9" s="52">
        <f>DataQ!J213</f>
        <v>1.300467</v>
      </c>
      <c r="CQ9" s="52">
        <f>DataQ!Q213</f>
        <v>1.300467</v>
      </c>
      <c r="CS9" s="11">
        <f>100*((DataQ!Q213/DataQ!J213)-1)</f>
        <v>0</v>
      </c>
    </row>
    <row r="10" spans="1:109" x14ac:dyDescent="0.25">
      <c r="BW10" s="11">
        <f>100*((DataQ!D214/DataQ!D210)-1)</f>
        <v>1.9092153681794732</v>
      </c>
      <c r="BX10" s="11">
        <f>100*((DataQ!K214/DataQ!K210)-1)</f>
        <v>1.910196652554097</v>
      </c>
      <c r="BY10">
        <v>0</v>
      </c>
      <c r="CA10" s="11">
        <f>100*((DataQ!K214/DataQ!D214)-1)</f>
        <v>9.6290052973291296E-4</v>
      </c>
      <c r="CD10" s="11">
        <f>100*((DataQ!E214/DataQ!E210)-1)</f>
        <v>2.4228081781237032</v>
      </c>
      <c r="CE10" s="11">
        <f>100*((DataQ!L214/DataQ!L210)-1)</f>
        <v>2.4272790029606028</v>
      </c>
      <c r="CG10" s="11">
        <f>100*((DataQ!L214/DataQ!E214)-1)</f>
        <v>4.3650676215811757E-3</v>
      </c>
      <c r="CJ10" s="11">
        <f>100*((DataQ!F214/DataQ!F210)-1)</f>
        <v>1.7531388478581933</v>
      </c>
      <c r="CK10" s="11">
        <f>100*((DataQ!M214/DataQ!M210)-1)</f>
        <v>1.7640713674881514</v>
      </c>
      <c r="CM10" s="11">
        <f>100*((DataQ!M214/DataQ!F214)-1)</f>
        <v>1.0744159594233693E-2</v>
      </c>
      <c r="CP10" s="52">
        <f>DataQ!J214</f>
        <v>1.303542</v>
      </c>
      <c r="CQ10" s="52">
        <f>DataQ!Q214</f>
        <v>1.303544</v>
      </c>
      <c r="CS10" s="11">
        <f>100*((DataQ!Q214/DataQ!J214)-1)</f>
        <v>1.5342812123009253E-4</v>
      </c>
      <c r="CX10" t="s">
        <v>3279</v>
      </c>
      <c r="CY10" s="11">
        <f>100*(CZ10/$CZ$8)</f>
        <v>0</v>
      </c>
      <c r="CZ10" s="9">
        <v>0</v>
      </c>
      <c r="DA10" s="9"/>
      <c r="DB10" s="9"/>
      <c r="DC10" s="9">
        <f>((CY13+CY14)/$CZ$23)*$DD$4</f>
        <v>8420</v>
      </c>
      <c r="DE10">
        <f>CY10/SUM($CY$3:$CY$4)</f>
        <v>0</v>
      </c>
    </row>
    <row r="11" spans="1:109" x14ac:dyDescent="0.25">
      <c r="A11" t="s">
        <v>576</v>
      </c>
      <c r="BV11">
        <v>2025</v>
      </c>
      <c r="BW11" s="11">
        <f>100*((DataQ!D215/DataQ!D211)-1)</f>
        <v>1.5549918110345118</v>
      </c>
      <c r="BX11" s="11">
        <f>100*((DataQ!K215/DataQ!K211)-1)</f>
        <v>1.5514238740565345</v>
      </c>
      <c r="BY11">
        <v>0</v>
      </c>
      <c r="CA11" s="11">
        <f>100*((DataQ!K215/DataQ!D215)-1)</f>
        <v>-3.51330536720873E-3</v>
      </c>
      <c r="CC11">
        <v>2025</v>
      </c>
      <c r="CD11" s="11">
        <f>100*((DataQ!E215/DataQ!E211)-1)</f>
        <v>2.4920104606828586</v>
      </c>
      <c r="CE11" s="11">
        <f>100*((DataQ!L215/DataQ!L211)-1)</f>
        <v>2.5084923113678714</v>
      </c>
      <c r="CG11" s="11">
        <f>100*((DataQ!L215/DataQ!E215)-1)</f>
        <v>1.608110779651728E-2</v>
      </c>
      <c r="CI11">
        <v>2025</v>
      </c>
      <c r="CJ11" s="11">
        <f>100*((DataQ!F215/DataQ!F211)-1)</f>
        <v>3.28324073892301</v>
      </c>
      <c r="CK11" s="11">
        <f>100*((DataQ!M215/DataQ!M211)-1)</f>
        <v>3.2933508706492143</v>
      </c>
      <c r="CM11" s="11">
        <f>100*((DataQ!M215/DataQ!F215)-1)</f>
        <v>9.7887437050303561E-3</v>
      </c>
      <c r="CO11">
        <v>2025</v>
      </c>
      <c r="CP11" s="52">
        <f>DataQ!J215</f>
        <v>1.2721450000000001</v>
      </c>
      <c r="CQ11" s="52">
        <f>DataQ!Q215</f>
        <v>1.2721439999999999</v>
      </c>
      <c r="CS11" s="11">
        <f>100*((DataQ!Q215/DataQ!J215)-1)</f>
        <v>-7.8607391462703902E-5</v>
      </c>
    </row>
    <row r="12" spans="1:109" x14ac:dyDescent="0.25">
      <c r="A12">
        <v>2018</v>
      </c>
      <c r="B12">
        <f>'ONS - UK Imports by type'!D221</f>
        <v>41613</v>
      </c>
      <c r="C12">
        <f>'ONS - UK Imports by type'!E221</f>
        <v>40</v>
      </c>
      <c r="D12">
        <f>'ONS - UK Imports by type'!F221</f>
        <v>7</v>
      </c>
      <c r="E12">
        <f>'ONS - UK Imports by type'!G221</f>
        <v>23</v>
      </c>
      <c r="F12">
        <f>'ONS - UK Imports by type'!H221</f>
        <v>67</v>
      </c>
      <c r="G12">
        <f>'ONS - UK Imports by type'!I221</f>
        <v>84</v>
      </c>
      <c r="H12">
        <f>'ONS - UK Imports by type'!J221</f>
        <v>345</v>
      </c>
      <c r="I12">
        <f>'ONS - UK Imports by type'!K221</f>
        <v>26</v>
      </c>
      <c r="J12">
        <f>'ONS - UK Imports by type'!L221</f>
        <v>61</v>
      </c>
      <c r="K12">
        <f>'ONS - UK Imports by type'!M221</f>
        <v>129</v>
      </c>
      <c r="L12">
        <f>'ONS - UK Imports by type'!N221</f>
        <v>284</v>
      </c>
      <c r="M12">
        <f>'ONS - UK Imports by type'!O221</f>
        <v>441</v>
      </c>
      <c r="N12">
        <f>'ONS - UK Imports by type'!P221</f>
        <v>0</v>
      </c>
      <c r="O12">
        <f>'ONS - UK Imports by type'!Q221</f>
        <v>114</v>
      </c>
      <c r="P12">
        <f>'ONS - UK Imports by type'!R221</f>
        <v>54</v>
      </c>
      <c r="Q12">
        <f>'ONS - UK Imports by type'!S221</f>
        <v>807</v>
      </c>
      <c r="R12">
        <f>'ONS - UK Imports by type'!T221</f>
        <v>26</v>
      </c>
      <c r="S12">
        <f>'ONS - UK Imports by type'!U221</f>
        <v>30</v>
      </c>
      <c r="T12">
        <f>'ONS - UK Imports by type'!V221</f>
        <v>52</v>
      </c>
      <c r="U12">
        <f>'ONS - UK Imports by type'!W221</f>
        <v>272</v>
      </c>
      <c r="V12">
        <f>'ONS - UK Imports by type'!X221</f>
        <v>67</v>
      </c>
      <c r="W12">
        <f>'ONS - UK Imports by type'!Y221</f>
        <v>333</v>
      </c>
      <c r="X12">
        <f>'ONS - UK Imports by type'!Z221</f>
        <v>2935</v>
      </c>
      <c r="Y12">
        <f>'ONS - UK Imports by type'!AA221</f>
        <v>1450</v>
      </c>
      <c r="Z12">
        <f>'ONS - UK Imports by type'!AB221</f>
        <v>211</v>
      </c>
      <c r="AA12">
        <f>'ONS - UK Imports by type'!AC221</f>
        <v>0</v>
      </c>
      <c r="AB12">
        <f>'ONS - UK Imports by type'!AD221</f>
        <v>2</v>
      </c>
      <c r="AC12">
        <f>'ONS - UK Imports by type'!AE221</f>
        <v>6</v>
      </c>
      <c r="AD12">
        <f>'ONS - UK Imports by type'!AF221</f>
        <v>38</v>
      </c>
      <c r="AE12">
        <f>'ONS - UK Imports by type'!AG221</f>
        <v>677</v>
      </c>
      <c r="AF12">
        <f>'ONS - UK Imports by type'!AH221</f>
        <v>121</v>
      </c>
      <c r="AG12">
        <f>'ONS - UK Imports by type'!AI221</f>
        <v>124</v>
      </c>
      <c r="AH12">
        <f>'ONS - UK Imports by type'!AJ221</f>
        <v>2111</v>
      </c>
      <c r="AI12">
        <f>'ONS - UK Imports by type'!AK221</f>
        <v>736</v>
      </c>
      <c r="AJ12">
        <f>'ONS - UK Imports by type'!AL221</f>
        <v>9</v>
      </c>
      <c r="AK12">
        <f>'ONS - UK Imports by type'!AM221</f>
        <v>331</v>
      </c>
      <c r="AL12">
        <f>'ONS - UK Imports by type'!AN221</f>
        <v>346</v>
      </c>
      <c r="AM12">
        <f>'ONS - UK Imports by type'!AO221</f>
        <v>597</v>
      </c>
      <c r="AN12">
        <f>'ONS - UK Imports by type'!AP221</f>
        <v>14</v>
      </c>
      <c r="AO12">
        <f>'ONS - UK Imports by type'!AQ221</f>
        <v>171</v>
      </c>
      <c r="AP12">
        <f>'ONS - UK Imports by type'!AR221</f>
        <v>85</v>
      </c>
      <c r="AQ12">
        <f>'ONS - UK Imports by type'!AS221</f>
        <v>279</v>
      </c>
      <c r="AR12">
        <f>'ONS - UK Imports by type'!AT221</f>
        <v>210</v>
      </c>
      <c r="AS12">
        <f>'ONS - UK Imports by type'!AU221</f>
        <v>492</v>
      </c>
      <c r="AT12">
        <f>'ONS - UK Imports by type'!AV221</f>
        <v>155</v>
      </c>
      <c r="AU12">
        <f>'ONS - UK Imports by type'!AW221</f>
        <v>715</v>
      </c>
      <c r="AV12">
        <f>'ONS - UK Imports by type'!AX221</f>
        <v>1021</v>
      </c>
      <c r="AW12">
        <f>'ONS - UK Imports by type'!AY221+'ONS - UK Imports by type'!AZ221</f>
        <v>265</v>
      </c>
      <c r="AX12">
        <f>'ONS - UK Imports by type'!BA221+'ONS - UK Imports by type'!BB221+'ONS - UK Imports by type'!BC221</f>
        <v>6298</v>
      </c>
      <c r="AY12">
        <f>'ONS - UK Imports by type'!BD221+'ONS - UK Imports by type'!BE221+'ONS - UK Imports by type'!BF221</f>
        <v>746</v>
      </c>
      <c r="AZ12">
        <f>'ONS - UK Imports by type'!BG221+'ONS - UK Imports by type'!BH221</f>
        <v>120</v>
      </c>
      <c r="BA12">
        <f>'ONS - UK Imports by type'!BI221+'ONS - UK Imports by type'!BJ221+'ONS - UK Imports by type'!BK221</f>
        <v>2364</v>
      </c>
      <c r="BB12">
        <f>'ONS - UK Imports by type'!BL221+'ONS - UK Imports by type'!BK221+'ONS - UK Imports by type'!BM221</f>
        <v>1371</v>
      </c>
      <c r="BC12">
        <f>'ONS - UK Imports by type'!BO221+'ONS - UK Imports by type'!BP221+'ONS - UK Imports by type'!BQ221</f>
        <v>1280</v>
      </c>
      <c r="BD12">
        <f>'ONS - UK Imports by type'!BR221+'ONS - UK Imports by type'!BS221+'ONS - UK Imports by type'!BT221</f>
        <v>2456</v>
      </c>
      <c r="BE12">
        <f>'ONS - UK Imports by type'!BU221+'ONS - UK Imports by type'!BV221+'ONS - UK Imports by type'!BW221</f>
        <v>607</v>
      </c>
      <c r="BF12">
        <f>'ONS - UK Imports by type'!BX221</f>
        <v>109</v>
      </c>
      <c r="BG12">
        <f>'ONS - UK Imports by type'!BY221+'ONS - UK Imports by type'!BZ221</f>
        <v>7</v>
      </c>
      <c r="BH12">
        <f>'ONS - UK Imports by type'!CA221</f>
        <v>2614</v>
      </c>
      <c r="BI12">
        <f>'ONS - UK Imports by type'!CB221</f>
        <v>63</v>
      </c>
      <c r="BJ12">
        <f>'ONS - UK Imports by type'!CC221+'ONS - UK Imports by type'!CD221+'ONS - UK Imports by type'!CE221</f>
        <v>51</v>
      </c>
      <c r="BK12">
        <f>'ONS - UK Imports by type'!CF221+'ONS - UK Imports by type'!CG221+'ONS - UK Imports by type'!CH221</f>
        <v>362</v>
      </c>
      <c r="BL12">
        <f>'ONS - UK Imports by type'!CI221</f>
        <v>32</v>
      </c>
      <c r="BM12">
        <f>'ONS - UK Imports by type'!CJ221</f>
        <v>355</v>
      </c>
      <c r="BN12">
        <f>'ONS - UK Imports by type'!CK221</f>
        <v>28</v>
      </c>
      <c r="BO12">
        <f>'ONS - UK Imports by type'!CL221+'ONS - UK Imports by type'!CK221+'ONS - UK Imports by type'!CM221</f>
        <v>263</v>
      </c>
      <c r="BP12">
        <f>'ONS - UK Imports by type'!CO221+'ONS - UK Imports by type'!CP221+'ONS - UK Imports by type'!CQ221</f>
        <v>239</v>
      </c>
      <c r="BQ12">
        <f>'ONS - UK Imports by type'!CR221</f>
        <v>1321</v>
      </c>
      <c r="BR12">
        <f>'ONS - UK Imports by type'!CS221</f>
        <v>175</v>
      </c>
      <c r="BS12">
        <f>'ONS - UK Imports by type'!CT221+'ONS - UK Imports by type'!CU221+'ONS - UK Imports by type'!CV221</f>
        <v>1616</v>
      </c>
      <c r="BT12">
        <f>'ONS - UK Imports by type'!CW221</f>
        <v>1651</v>
      </c>
      <c r="BW12" s="11">
        <f>100*((DataQ!D216/DataQ!D212)-1)</f>
        <v>1.47918541061971</v>
      </c>
      <c r="BX12" s="11">
        <f>100*((DataQ!K216/DataQ!K212)-1)</f>
        <v>1.4683106580398952</v>
      </c>
      <c r="BY12">
        <v>0</v>
      </c>
      <c r="CA12" s="11">
        <f>100*((DataQ!K216/DataQ!D216)-1)</f>
        <v>-1.0716239528152371E-2</v>
      </c>
      <c r="CD12" s="11">
        <f>100*((DataQ!E216/DataQ!E212)-1)</f>
        <v>2.316389119897666</v>
      </c>
      <c r="CE12" s="11">
        <f>100*((DataQ!L216/DataQ!L212)-1)</f>
        <v>2.3495647196923208</v>
      </c>
      <c r="CG12" s="11">
        <f>100*((DataQ!L216/DataQ!E216)-1)</f>
        <v>3.2424521701779341E-2</v>
      </c>
      <c r="CJ12" s="11">
        <f>100*((DataQ!F216/DataQ!F212)-1)</f>
        <v>4.0953894758598341</v>
      </c>
      <c r="CK12" s="11">
        <f>100*((DataQ!M216/DataQ!M212)-1)</f>
        <v>4.1028694595219628</v>
      </c>
      <c r="CM12" s="11">
        <f>100*((DataQ!M216/DataQ!F216)-1)</f>
        <v>7.1857012109655116E-3</v>
      </c>
      <c r="CP12" s="52">
        <f>DataQ!J216</f>
        <v>1.2759290000000001</v>
      </c>
      <c r="CQ12" s="52">
        <f>DataQ!Q216</f>
        <v>1.2759290000000001</v>
      </c>
      <c r="CS12" s="11">
        <f>100*((DataQ!Q216/DataQ!J216)-1)</f>
        <v>0</v>
      </c>
      <c r="CX12" t="str">
        <f>CX10</f>
        <v>Exports to US - sector-specific tariffs</v>
      </c>
    </row>
    <row r="13" spans="1:109" x14ac:dyDescent="0.25">
      <c r="A13">
        <v>2019</v>
      </c>
      <c r="B13">
        <f>'ONS - UK Imports by type'!D457</f>
        <v>46839</v>
      </c>
      <c r="C13">
        <f>'ONS - UK Imports by type'!E457</f>
        <v>26</v>
      </c>
      <c r="D13">
        <f>'ONS - UK Imports by type'!F457</f>
        <v>6</v>
      </c>
      <c r="E13">
        <f>'ONS - UK Imports by type'!G457</f>
        <v>20</v>
      </c>
      <c r="F13">
        <f>'ONS - UK Imports by type'!H457</f>
        <v>71</v>
      </c>
      <c r="G13">
        <f>'ONS - UK Imports by type'!I457</f>
        <v>64</v>
      </c>
      <c r="H13">
        <f>'ONS - UK Imports by type'!J457</f>
        <v>339</v>
      </c>
      <c r="I13">
        <f>'ONS - UK Imports by type'!K457</f>
        <v>28</v>
      </c>
      <c r="J13">
        <f>'ONS - UK Imports by type'!L457</f>
        <v>77</v>
      </c>
      <c r="K13">
        <f>'ONS - UK Imports by type'!M457</f>
        <v>110</v>
      </c>
      <c r="L13">
        <f>'ONS - UK Imports by type'!N457</f>
        <v>294</v>
      </c>
      <c r="M13">
        <f>'ONS - UK Imports by type'!O457</f>
        <v>523</v>
      </c>
      <c r="N13">
        <f>'ONS - UK Imports by type'!P457</f>
        <v>0</v>
      </c>
      <c r="O13">
        <f>'ONS - UK Imports by type'!Q457</f>
        <v>91</v>
      </c>
      <c r="P13">
        <f>'ONS - UK Imports by type'!R457</f>
        <v>36</v>
      </c>
      <c r="Q13">
        <f>'ONS - UK Imports by type'!S457</f>
        <v>932</v>
      </c>
      <c r="R13">
        <f>'ONS - UK Imports by type'!T457</f>
        <v>17</v>
      </c>
      <c r="S13">
        <f>'ONS - UK Imports by type'!U457</f>
        <v>26</v>
      </c>
      <c r="T13">
        <f>'ONS - UK Imports by type'!V457</f>
        <v>45</v>
      </c>
      <c r="U13">
        <f>'ONS - UK Imports by type'!W457</f>
        <v>338</v>
      </c>
      <c r="V13">
        <f>'ONS - UK Imports by type'!X457</f>
        <v>77</v>
      </c>
      <c r="W13">
        <f>'ONS - UK Imports by type'!Y457</f>
        <v>162</v>
      </c>
      <c r="X13">
        <f>'ONS - UK Imports by type'!Z457</f>
        <v>4416</v>
      </c>
      <c r="Y13">
        <f>'ONS - UK Imports by type'!AA457</f>
        <v>965</v>
      </c>
      <c r="Z13">
        <f>'ONS - UK Imports by type'!AB457</f>
        <v>375</v>
      </c>
      <c r="AA13">
        <f>'ONS - UK Imports by type'!AC457</f>
        <v>0</v>
      </c>
      <c r="AB13">
        <f>'ONS - UK Imports by type'!AD457</f>
        <v>2</v>
      </c>
      <c r="AC13">
        <f>'ONS - UK Imports by type'!AE457</f>
        <v>6</v>
      </c>
      <c r="AD13">
        <f>'ONS - UK Imports by type'!AF457</f>
        <v>33</v>
      </c>
      <c r="AE13">
        <f>'ONS - UK Imports by type'!AG457</f>
        <v>710</v>
      </c>
      <c r="AF13">
        <f>'ONS - UK Imports by type'!AH457</f>
        <v>131</v>
      </c>
      <c r="AG13">
        <f>'ONS - UK Imports by type'!AI457</f>
        <v>109</v>
      </c>
      <c r="AH13">
        <f>'ONS - UK Imports by type'!AJ457</f>
        <v>1824</v>
      </c>
      <c r="AI13">
        <f>'ONS - UK Imports by type'!AK457</f>
        <v>745</v>
      </c>
      <c r="AJ13">
        <f>'ONS - UK Imports by type'!AL457</f>
        <v>7</v>
      </c>
      <c r="AK13">
        <f>'ONS - UK Imports by type'!AM457</f>
        <v>379</v>
      </c>
      <c r="AL13">
        <f>'ONS - UK Imports by type'!AN457</f>
        <v>373</v>
      </c>
      <c r="AM13">
        <f>'ONS - UK Imports by type'!AO457</f>
        <v>659</v>
      </c>
      <c r="AN13">
        <f>'ONS - UK Imports by type'!AP457</f>
        <v>15</v>
      </c>
      <c r="AO13">
        <f>'ONS - UK Imports by type'!AQ457</f>
        <v>196</v>
      </c>
      <c r="AP13">
        <f>'ONS - UK Imports by type'!AR457</f>
        <v>92</v>
      </c>
      <c r="AQ13">
        <f>'ONS - UK Imports by type'!AS457</f>
        <v>265</v>
      </c>
      <c r="AR13">
        <f>'ONS - UK Imports by type'!AT457</f>
        <v>206</v>
      </c>
      <c r="AS13">
        <f>'ONS - UK Imports by type'!AU457</f>
        <v>532</v>
      </c>
      <c r="AT13">
        <f>'ONS - UK Imports by type'!AV457</f>
        <v>180</v>
      </c>
      <c r="AU13">
        <f>'ONS - UK Imports by type'!AW457</f>
        <v>847</v>
      </c>
      <c r="AV13">
        <f>'ONS - UK Imports by type'!AX457</f>
        <v>1079</v>
      </c>
      <c r="AW13">
        <f>'ONS - UK Imports by type'!AY457+'ONS - UK Imports by type'!AZ457</f>
        <v>289</v>
      </c>
      <c r="AX13">
        <f>'ONS - UK Imports by type'!BA457+'ONS - UK Imports by type'!BB457+'ONS - UK Imports by type'!BC457</f>
        <v>7067</v>
      </c>
      <c r="AY13">
        <f>'ONS - UK Imports by type'!BD457+'ONS - UK Imports by type'!BE457+'ONS - UK Imports by type'!BF457</f>
        <v>731</v>
      </c>
      <c r="AZ13">
        <f>'ONS - UK Imports by type'!BG457+'ONS - UK Imports by type'!BH457</f>
        <v>124</v>
      </c>
      <c r="BA13">
        <f>'ONS - UK Imports by type'!BI457+'ONS - UK Imports by type'!BJ457+'ONS - UK Imports by type'!BK457</f>
        <v>2621</v>
      </c>
      <c r="BB13">
        <f>'ONS - UK Imports by type'!BL457+'ONS - UK Imports by type'!BK457+'ONS - UK Imports by type'!BM457</f>
        <v>1466</v>
      </c>
      <c r="BC13">
        <f>'ONS - UK Imports by type'!BO457+'ONS - UK Imports by type'!BP457+'ONS - UK Imports by type'!BQ457</f>
        <v>1343</v>
      </c>
      <c r="BD13">
        <f>'ONS - UK Imports by type'!BR457+'ONS - UK Imports by type'!BS457+'ONS - UK Imports by type'!BT457</f>
        <v>2731</v>
      </c>
      <c r="BE13">
        <f>'ONS - UK Imports by type'!BU457+'ONS - UK Imports by type'!BV457+'ONS - UK Imports by type'!BW457</f>
        <v>643</v>
      </c>
      <c r="BF13">
        <f>'ONS - UK Imports by type'!BX457</f>
        <v>122</v>
      </c>
      <c r="BG13">
        <f>'ONS - UK Imports by type'!BY457+'ONS - UK Imports by type'!BZ457</f>
        <v>8</v>
      </c>
      <c r="BH13">
        <f>'ONS - UK Imports by type'!CA457</f>
        <v>2176</v>
      </c>
      <c r="BI13">
        <f>'ONS - UK Imports by type'!CB457</f>
        <v>41</v>
      </c>
      <c r="BJ13">
        <f>'ONS - UK Imports by type'!CC457+'ONS - UK Imports by type'!CD457+'ONS - UK Imports by type'!CE457</f>
        <v>64</v>
      </c>
      <c r="BK13">
        <f>'ONS - UK Imports by type'!CF457+'ONS - UK Imports by type'!CG457+'ONS - UK Imports by type'!CH457</f>
        <v>388</v>
      </c>
      <c r="BL13">
        <f>'ONS - UK Imports by type'!CI457</f>
        <v>31</v>
      </c>
      <c r="BM13">
        <f>'ONS - UK Imports by type'!CJ457</f>
        <v>340</v>
      </c>
      <c r="BN13">
        <f>'ONS - UK Imports by type'!CK457</f>
        <v>30</v>
      </c>
      <c r="BO13">
        <f>'ONS - UK Imports by type'!CL457+'ONS - UK Imports by type'!CK457+'ONS - UK Imports by type'!CM457</f>
        <v>277</v>
      </c>
      <c r="BP13">
        <f>'ONS - UK Imports by type'!CO457+'ONS - UK Imports by type'!CP457+'ONS - UK Imports by type'!CQ457</f>
        <v>251</v>
      </c>
      <c r="BQ13">
        <f>'ONS - UK Imports by type'!CR457</f>
        <v>1350</v>
      </c>
      <c r="BR13">
        <f>'ONS - UK Imports by type'!CS457</f>
        <v>208</v>
      </c>
      <c r="BS13">
        <f>'ONS - UK Imports by type'!CT457+'ONS - UK Imports by type'!CU457+'ONS - UK Imports by type'!CV457</f>
        <v>1699</v>
      </c>
      <c r="BT13">
        <f>'ONS - UK Imports by type'!CW457</f>
        <v>4210</v>
      </c>
      <c r="BW13" s="11">
        <f>100*((DataQ!D217/DataQ!D213)-1)</f>
        <v>1.6055609295351214</v>
      </c>
      <c r="BX13" s="11">
        <f>100*((DataQ!K217/DataQ!K213)-1)</f>
        <v>1.5896574876182568</v>
      </c>
      <c r="BY13">
        <v>0</v>
      </c>
      <c r="CA13" s="11">
        <f>100*((DataQ!K217/DataQ!D217)-1)</f>
        <v>-1.5652137315480541E-2</v>
      </c>
      <c r="CD13" s="11">
        <f>100*((DataQ!E217/DataQ!E213)-1)</f>
        <v>2.7128262490678567</v>
      </c>
      <c r="CE13" s="11">
        <f>100*((DataQ!L217/DataQ!L213)-1)</f>
        <v>2.760477255779259</v>
      </c>
      <c r="CG13" s="11">
        <f>100*((DataQ!L217/DataQ!E217)-1)</f>
        <v>4.6392459882138581E-2</v>
      </c>
      <c r="CJ13" s="11">
        <f>100*((DataQ!F217/DataQ!F213)-1)</f>
        <v>2.6564632929154675</v>
      </c>
      <c r="CK13" s="11">
        <f>100*((DataQ!M217/DataQ!M213)-1)</f>
        <v>2.6645272288211785</v>
      </c>
      <c r="CM13" s="11">
        <f>100*((DataQ!M217/DataQ!F217)-1)</f>
        <v>7.8552637087447863E-3</v>
      </c>
      <c r="CP13" s="52">
        <f>DataQ!J217</f>
        <v>1.2797339999999999</v>
      </c>
      <c r="CQ13" s="52">
        <f>DataQ!Q217</f>
        <v>1.279739</v>
      </c>
      <c r="CS13" s="11">
        <f>100*((DataQ!Q217/DataQ!J217)-1)</f>
        <v>3.9070619364256487E-4</v>
      </c>
      <c r="CX13" t="s">
        <v>3272</v>
      </c>
      <c r="CY13">
        <f>'ONS - UK Exports by type'!AV1401+'ONS - UK Exports by type'!AW1401</f>
        <v>1985</v>
      </c>
    </row>
    <row r="14" spans="1:109" x14ac:dyDescent="0.25">
      <c r="A14">
        <v>2020</v>
      </c>
      <c r="B14">
        <f>'ONS - UK Imports by type'!D693</f>
        <v>37577</v>
      </c>
      <c r="C14">
        <f>'ONS - UK Imports by type'!E693</f>
        <v>8</v>
      </c>
      <c r="D14">
        <f>'ONS - UK Imports by type'!F693</f>
        <v>6</v>
      </c>
      <c r="E14">
        <f>'ONS - UK Imports by type'!G693</f>
        <v>23</v>
      </c>
      <c r="F14">
        <f>'ONS - UK Imports by type'!H693</f>
        <v>74</v>
      </c>
      <c r="G14">
        <f>'ONS - UK Imports by type'!I693</f>
        <v>66</v>
      </c>
      <c r="H14">
        <f>'ONS - UK Imports by type'!J693</f>
        <v>326</v>
      </c>
      <c r="I14">
        <f>'ONS - UK Imports by type'!K693</f>
        <v>34</v>
      </c>
      <c r="J14">
        <f>'ONS - UK Imports by type'!L693</f>
        <v>48</v>
      </c>
      <c r="K14">
        <f>'ONS - UK Imports by type'!M693</f>
        <v>86</v>
      </c>
      <c r="L14">
        <f>'ONS - UK Imports by type'!N693</f>
        <v>283</v>
      </c>
      <c r="M14">
        <f>'ONS - UK Imports by type'!O693</f>
        <v>387</v>
      </c>
      <c r="N14">
        <f>'ONS - UK Imports by type'!P693</f>
        <v>0</v>
      </c>
      <c r="O14">
        <f>'ONS - UK Imports by type'!Q693</f>
        <v>76</v>
      </c>
      <c r="P14">
        <f>'ONS - UK Imports by type'!R693</f>
        <v>33</v>
      </c>
      <c r="Q14">
        <f>'ONS - UK Imports by type'!S693</f>
        <v>969</v>
      </c>
      <c r="R14">
        <f>'ONS - UK Imports by type'!T693</f>
        <v>17</v>
      </c>
      <c r="S14">
        <f>'ONS - UK Imports by type'!U693</f>
        <v>18</v>
      </c>
      <c r="T14">
        <f>'ONS - UK Imports by type'!V693</f>
        <v>41</v>
      </c>
      <c r="U14">
        <f>'ONS - UK Imports by type'!W693</f>
        <v>406</v>
      </c>
      <c r="V14">
        <f>'ONS - UK Imports by type'!X693</f>
        <v>79</v>
      </c>
      <c r="W14">
        <f>'ONS - UK Imports by type'!Y693</f>
        <v>101</v>
      </c>
      <c r="X14">
        <f>'ONS - UK Imports by type'!Z693</f>
        <v>3283</v>
      </c>
      <c r="Y14">
        <f>'ONS - UK Imports by type'!AA693</f>
        <v>563</v>
      </c>
      <c r="Z14">
        <f>'ONS - UK Imports by type'!AB693</f>
        <v>530</v>
      </c>
      <c r="AA14">
        <f>'ONS - UK Imports by type'!AC693</f>
        <v>0</v>
      </c>
      <c r="AB14">
        <f>'ONS - UK Imports by type'!AD693</f>
        <v>2</v>
      </c>
      <c r="AC14">
        <f>'ONS - UK Imports by type'!AE693</f>
        <v>10</v>
      </c>
      <c r="AD14">
        <f>'ONS - UK Imports by type'!AF693</f>
        <v>46</v>
      </c>
      <c r="AE14">
        <f>'ONS - UK Imports by type'!AG693</f>
        <v>688</v>
      </c>
      <c r="AF14">
        <f>'ONS - UK Imports by type'!AH693</f>
        <v>118</v>
      </c>
      <c r="AG14">
        <f>'ONS - UK Imports by type'!AI693</f>
        <v>92</v>
      </c>
      <c r="AH14">
        <f>'ONS - UK Imports by type'!AJ693</f>
        <v>2170</v>
      </c>
      <c r="AI14">
        <f>'ONS - UK Imports by type'!AK693</f>
        <v>676</v>
      </c>
      <c r="AJ14">
        <f>'ONS - UK Imports by type'!AL693</f>
        <v>9</v>
      </c>
      <c r="AK14">
        <f>'ONS - UK Imports by type'!AM693</f>
        <v>344</v>
      </c>
      <c r="AL14">
        <f>'ONS - UK Imports by type'!AN693</f>
        <v>332</v>
      </c>
      <c r="AM14">
        <f>'ONS - UK Imports by type'!AO693</f>
        <v>812</v>
      </c>
      <c r="AN14">
        <f>'ONS - UK Imports by type'!AP693</f>
        <v>11</v>
      </c>
      <c r="AO14">
        <f>'ONS - UK Imports by type'!AQ693</f>
        <v>153</v>
      </c>
      <c r="AP14">
        <f>'ONS - UK Imports by type'!AR693</f>
        <v>80</v>
      </c>
      <c r="AQ14">
        <f>'ONS - UK Imports by type'!AS693</f>
        <v>210</v>
      </c>
      <c r="AR14">
        <f>'ONS - UK Imports by type'!AT693</f>
        <v>189</v>
      </c>
      <c r="AS14">
        <f>'ONS - UK Imports by type'!AU693</f>
        <v>384</v>
      </c>
      <c r="AT14">
        <f>'ONS - UK Imports by type'!AV693</f>
        <v>133</v>
      </c>
      <c r="AU14">
        <f>'ONS - UK Imports by type'!AW693</f>
        <v>1509</v>
      </c>
      <c r="AV14">
        <f>'ONS - UK Imports by type'!AX693</f>
        <v>864</v>
      </c>
      <c r="AW14">
        <f>'ONS - UK Imports by type'!AY693+'ONS - UK Imports by type'!AZ693</f>
        <v>238</v>
      </c>
      <c r="AX14">
        <f>'ONS - UK Imports by type'!BA693+'ONS - UK Imports by type'!BB693+'ONS - UK Imports by type'!BC693</f>
        <v>4931</v>
      </c>
      <c r="AY14">
        <f>'ONS - UK Imports by type'!BD693+'ONS - UK Imports by type'!BE693+'ONS - UK Imports by type'!BF693</f>
        <v>704</v>
      </c>
      <c r="AZ14">
        <f>'ONS - UK Imports by type'!BG693+'ONS - UK Imports by type'!BH693</f>
        <v>92</v>
      </c>
      <c r="BA14">
        <f>'ONS - UK Imports by type'!BI693+'ONS - UK Imports by type'!BJ693+'ONS - UK Imports by type'!BK693</f>
        <v>1998</v>
      </c>
      <c r="BB14">
        <f>'ONS - UK Imports by type'!BL693+'ONS - UK Imports by type'!BK693+'ONS - UK Imports by type'!BM693</f>
        <v>1181</v>
      </c>
      <c r="BC14">
        <f>'ONS - UK Imports by type'!BO693+'ONS - UK Imports by type'!BP693+'ONS - UK Imports by type'!BQ693</f>
        <v>1153</v>
      </c>
      <c r="BD14">
        <f>'ONS - UK Imports by type'!BR693+'ONS - UK Imports by type'!BS693+'ONS - UK Imports by type'!BT693</f>
        <v>2146</v>
      </c>
      <c r="BE14">
        <f>'ONS - UK Imports by type'!BU693+'ONS - UK Imports by type'!BV693+'ONS - UK Imports by type'!BW693</f>
        <v>430</v>
      </c>
      <c r="BF14">
        <f>'ONS - UK Imports by type'!BX693</f>
        <v>60</v>
      </c>
      <c r="BG14">
        <f>'ONS - UK Imports by type'!BY693+'ONS - UK Imports by type'!BZ693</f>
        <v>9</v>
      </c>
      <c r="BH14">
        <f>'ONS - UK Imports by type'!CA693</f>
        <v>1733</v>
      </c>
      <c r="BI14">
        <f>'ONS - UK Imports by type'!CB693</f>
        <v>107</v>
      </c>
      <c r="BJ14">
        <f>'ONS - UK Imports by type'!CC693+'ONS - UK Imports by type'!CD693+'ONS - UK Imports by type'!CE693</f>
        <v>48</v>
      </c>
      <c r="BK14">
        <f>'ONS - UK Imports by type'!CF693+'ONS - UK Imports by type'!CG693+'ONS - UK Imports by type'!CH693</f>
        <v>281</v>
      </c>
      <c r="BL14">
        <f>'ONS - UK Imports by type'!CI693</f>
        <v>22</v>
      </c>
      <c r="BM14">
        <f>'ONS - UK Imports by type'!CJ693</f>
        <v>292</v>
      </c>
      <c r="BN14">
        <f>'ONS - UK Imports by type'!CK693</f>
        <v>23</v>
      </c>
      <c r="BO14">
        <f>'ONS - UK Imports by type'!CL693+'ONS - UK Imports by type'!CK693+'ONS - UK Imports by type'!CM693</f>
        <v>207</v>
      </c>
      <c r="BP14">
        <f>'ONS - UK Imports by type'!CO693+'ONS - UK Imports by type'!CP693+'ONS - UK Imports by type'!CQ693</f>
        <v>248</v>
      </c>
      <c r="BQ14">
        <f>'ONS - UK Imports by type'!CR693</f>
        <v>824</v>
      </c>
      <c r="BR14">
        <f>'ONS - UK Imports by type'!CS693</f>
        <v>168</v>
      </c>
      <c r="BS14">
        <f>'ONS - UK Imports by type'!CT693+'ONS - UK Imports by type'!CU693+'ONS - UK Imports by type'!CV693</f>
        <v>1476</v>
      </c>
      <c r="BT14">
        <f>'ONS - UK Imports by type'!CW693</f>
        <v>1781</v>
      </c>
      <c r="BW14" s="11">
        <f>100*((DataQ!D218/DataQ!D214)-1)</f>
        <v>1.5139436538565088</v>
      </c>
      <c r="BX14" s="11">
        <f>100*((DataQ!K218/DataQ!K214)-1)</f>
        <v>1.4992061582797644</v>
      </c>
      <c r="BY14">
        <v>0</v>
      </c>
      <c r="CA14" s="11">
        <f>100*((DataQ!K218/DataQ!D218)-1)</f>
        <v>-1.3554944954063952E-2</v>
      </c>
      <c r="CD14" s="11">
        <f>100*((DataQ!E218/DataQ!E214)-1)</f>
        <v>2.5821964428398125</v>
      </c>
      <c r="CE14" s="11">
        <f>100*((DataQ!L218/DataQ!L214)-1)</f>
        <v>2.664572512075547</v>
      </c>
      <c r="CG14" s="11">
        <f>100*((DataQ!L218/DataQ!E218)-1)</f>
        <v>8.4671073793662899E-2</v>
      </c>
      <c r="CJ14" s="11">
        <f>100*((DataQ!F218/DataQ!F214)-1)</f>
        <v>2.026491754931925</v>
      </c>
      <c r="CK14" s="11">
        <f>100*((DataQ!M218/DataQ!M214)-1)</f>
        <v>2.0449907514660692</v>
      </c>
      <c r="CM14" s="11">
        <f>100*((DataQ!M218/DataQ!F218)-1)</f>
        <v>2.8877669604820966E-2</v>
      </c>
      <c r="CP14" s="52">
        <f>DataQ!J218</f>
        <v>1.283582</v>
      </c>
      <c r="CQ14" s="52">
        <f>DataQ!Q218</f>
        <v>1.276834</v>
      </c>
      <c r="CS14" s="11">
        <f>100*((DataQ!Q218/DataQ!J218)-1)</f>
        <v>-0.52571631574764854</v>
      </c>
      <c r="CX14" t="s">
        <v>3273</v>
      </c>
      <c r="CY14">
        <f>'ONS - UK Exports by type'!BX1401</f>
        <v>6435</v>
      </c>
      <c r="CZ14">
        <f>100*(((CY13+CY14)/'ONS - UK Exports by type'!D1423)*(1-CY7/100))</f>
        <v>0.98033902555457675</v>
      </c>
    </row>
    <row r="15" spans="1:109" x14ac:dyDescent="0.25">
      <c r="A15">
        <v>2021</v>
      </c>
      <c r="B15">
        <f>'ONS - UK Imports by type'!D929</f>
        <v>39247</v>
      </c>
      <c r="C15">
        <f>'ONS - UK Imports by type'!E929</f>
        <v>11</v>
      </c>
      <c r="D15">
        <f>'ONS - UK Imports by type'!F929</f>
        <v>9</v>
      </c>
      <c r="E15">
        <f>'ONS - UK Imports by type'!G929</f>
        <v>23</v>
      </c>
      <c r="F15">
        <f>'ONS - UK Imports by type'!H929</f>
        <v>46</v>
      </c>
      <c r="G15">
        <f>'ONS - UK Imports by type'!I929</f>
        <v>50</v>
      </c>
      <c r="H15">
        <f>'ONS - UK Imports by type'!J929</f>
        <v>268</v>
      </c>
      <c r="I15">
        <f>'ONS - UK Imports by type'!K929</f>
        <v>39</v>
      </c>
      <c r="J15">
        <f>'ONS - UK Imports by type'!L929</f>
        <v>44</v>
      </c>
      <c r="K15">
        <f>'ONS - UK Imports by type'!M929</f>
        <v>156</v>
      </c>
      <c r="L15">
        <f>'ONS - UK Imports by type'!N929</f>
        <v>170</v>
      </c>
      <c r="M15">
        <f>'ONS - UK Imports by type'!O929</f>
        <v>333</v>
      </c>
      <c r="N15">
        <f>'ONS - UK Imports by type'!P929</f>
        <v>0</v>
      </c>
      <c r="O15">
        <f>'ONS - UK Imports by type'!Q929</f>
        <v>56</v>
      </c>
      <c r="P15">
        <f>'ONS - UK Imports by type'!R929</f>
        <v>46</v>
      </c>
      <c r="Q15">
        <f>'ONS - UK Imports by type'!S929</f>
        <v>920</v>
      </c>
      <c r="R15">
        <f>'ONS - UK Imports by type'!T929</f>
        <v>31</v>
      </c>
      <c r="S15">
        <f>'ONS - UK Imports by type'!U929</f>
        <v>20</v>
      </c>
      <c r="T15">
        <f>'ONS - UK Imports by type'!V929</f>
        <v>41</v>
      </c>
      <c r="U15">
        <f>'ONS - UK Imports by type'!W929</f>
        <v>1253</v>
      </c>
      <c r="V15">
        <f>'ONS - UK Imports by type'!X929</f>
        <v>75</v>
      </c>
      <c r="W15">
        <f>'ONS - UK Imports by type'!Y929</f>
        <v>203</v>
      </c>
      <c r="X15">
        <f>'ONS - UK Imports by type'!Z929</f>
        <v>4287</v>
      </c>
      <c r="Y15">
        <f>'ONS - UK Imports by type'!AA929</f>
        <v>454</v>
      </c>
      <c r="Z15">
        <f>'ONS - UK Imports by type'!AB929</f>
        <v>1089</v>
      </c>
      <c r="AA15">
        <f>'ONS - UK Imports by type'!AC929</f>
        <v>0</v>
      </c>
      <c r="AB15">
        <f>'ONS - UK Imports by type'!AD929</f>
        <v>2</v>
      </c>
      <c r="AC15">
        <f>'ONS - UK Imports by type'!AE929</f>
        <v>6</v>
      </c>
      <c r="AD15">
        <f>'ONS - UK Imports by type'!AF929</f>
        <v>84</v>
      </c>
      <c r="AE15">
        <f>'ONS - UK Imports by type'!AG929</f>
        <v>767</v>
      </c>
      <c r="AF15">
        <f>'ONS - UK Imports by type'!AH929</f>
        <v>123</v>
      </c>
      <c r="AG15">
        <f>'ONS - UK Imports by type'!AI929</f>
        <v>92</v>
      </c>
      <c r="AH15">
        <f>'ONS - UK Imports by type'!AJ929</f>
        <v>2655</v>
      </c>
      <c r="AI15">
        <f>'ONS - UK Imports by type'!AK929</f>
        <v>667</v>
      </c>
      <c r="AJ15">
        <f>'ONS - UK Imports by type'!AL929</f>
        <v>19</v>
      </c>
      <c r="AK15">
        <f>'ONS - UK Imports by type'!AM929</f>
        <v>401</v>
      </c>
      <c r="AL15">
        <f>'ONS - UK Imports by type'!AN929</f>
        <v>346</v>
      </c>
      <c r="AM15">
        <f>'ONS - UK Imports by type'!AO929</f>
        <v>1533</v>
      </c>
      <c r="AN15">
        <f>'ONS - UK Imports by type'!AP929</f>
        <v>9</v>
      </c>
      <c r="AO15">
        <f>'ONS - UK Imports by type'!AQ929</f>
        <v>135</v>
      </c>
      <c r="AP15">
        <f>'ONS - UK Imports by type'!AR929</f>
        <v>57</v>
      </c>
      <c r="AQ15">
        <f>'ONS - UK Imports by type'!AS929</f>
        <v>191</v>
      </c>
      <c r="AR15">
        <f>'ONS - UK Imports by type'!AT929</f>
        <v>178</v>
      </c>
      <c r="AS15">
        <f>'ONS - UK Imports by type'!AU929</f>
        <v>499</v>
      </c>
      <c r="AT15">
        <f>'ONS - UK Imports by type'!AV929</f>
        <v>110</v>
      </c>
      <c r="AU15">
        <f>'ONS - UK Imports by type'!AW929</f>
        <v>690</v>
      </c>
      <c r="AV15">
        <f>'ONS - UK Imports by type'!AX929</f>
        <v>766</v>
      </c>
      <c r="AW15">
        <f>'ONS - UK Imports by type'!AY929+'ONS - UK Imports by type'!AZ929</f>
        <v>220</v>
      </c>
      <c r="AX15">
        <f>'ONS - UK Imports by type'!BA929+'ONS - UK Imports by type'!BB929+'ONS - UK Imports by type'!BC929</f>
        <v>3615</v>
      </c>
      <c r="AY15">
        <f>'ONS - UK Imports by type'!BD929+'ONS - UK Imports by type'!BE929+'ONS - UK Imports by type'!BF929</f>
        <v>618</v>
      </c>
      <c r="AZ15">
        <f>'ONS - UK Imports by type'!BG929+'ONS - UK Imports by type'!BH929</f>
        <v>129</v>
      </c>
      <c r="BA15">
        <f>'ONS - UK Imports by type'!BI929+'ONS - UK Imports by type'!BJ929+'ONS - UK Imports by type'!BK929</f>
        <v>1953</v>
      </c>
      <c r="BB15">
        <f>'ONS - UK Imports by type'!BL929+'ONS - UK Imports by type'!BK929+'ONS - UK Imports by type'!BM929</f>
        <v>1246</v>
      </c>
      <c r="BC15">
        <f>'ONS - UK Imports by type'!BO929+'ONS - UK Imports by type'!BP929+'ONS - UK Imports by type'!BQ929</f>
        <v>1145</v>
      </c>
      <c r="BD15">
        <f>'ONS - UK Imports by type'!BR929+'ONS - UK Imports by type'!BS929+'ONS - UK Imports by type'!BT929</f>
        <v>2070</v>
      </c>
      <c r="BE15">
        <f>'ONS - UK Imports by type'!BU929+'ONS - UK Imports by type'!BV929+'ONS - UK Imports by type'!BW929</f>
        <v>375</v>
      </c>
      <c r="BF15">
        <f>'ONS - UK Imports by type'!BX929</f>
        <v>138</v>
      </c>
      <c r="BG15">
        <f>'ONS - UK Imports by type'!BY929+'ONS - UK Imports by type'!BZ929</f>
        <v>8</v>
      </c>
      <c r="BH15">
        <f>'ONS - UK Imports by type'!CA929</f>
        <v>1663</v>
      </c>
      <c r="BI15">
        <f>'ONS - UK Imports by type'!CB929</f>
        <v>35</v>
      </c>
      <c r="BJ15">
        <f>'ONS - UK Imports by type'!CC929+'ONS - UK Imports by type'!CD929+'ONS - UK Imports by type'!CE929</f>
        <v>48</v>
      </c>
      <c r="BK15">
        <f>'ONS - UK Imports by type'!CF929+'ONS - UK Imports by type'!CG929+'ONS - UK Imports by type'!CH929</f>
        <v>260</v>
      </c>
      <c r="BL15">
        <f>'ONS - UK Imports by type'!CI929</f>
        <v>21</v>
      </c>
      <c r="BM15">
        <f>'ONS - UK Imports by type'!CJ929</f>
        <v>222</v>
      </c>
      <c r="BN15">
        <f>'ONS - UK Imports by type'!CK929</f>
        <v>20</v>
      </c>
      <c r="BO15">
        <f>'ONS - UK Imports by type'!CL929+'ONS - UK Imports by type'!CK929+'ONS - UK Imports by type'!CM929</f>
        <v>204</v>
      </c>
      <c r="BP15">
        <f>'ONS - UK Imports by type'!CO929+'ONS - UK Imports by type'!CP929+'ONS - UK Imports by type'!CQ929</f>
        <v>212</v>
      </c>
      <c r="BQ15">
        <f>'ONS - UK Imports by type'!CR929</f>
        <v>646</v>
      </c>
      <c r="BR15">
        <f>'ONS - UK Imports by type'!CS929</f>
        <v>198</v>
      </c>
      <c r="BS15">
        <f>'ONS - UK Imports by type'!CT929+'ONS - UK Imports by type'!CU929+'ONS - UK Imports by type'!CV929</f>
        <v>1668</v>
      </c>
      <c r="BT15">
        <f>'ONS - UK Imports by type'!CW929</f>
        <v>2492</v>
      </c>
      <c r="BV15">
        <v>2026</v>
      </c>
      <c r="BW15" s="11">
        <f>100*((DataQ!D219/DataQ!D215)-1)</f>
        <v>1.5938953301207093</v>
      </c>
      <c r="BX15" s="11">
        <f>100*((DataQ!K219/DataQ!K215)-1)</f>
        <v>1.5591575509698696</v>
      </c>
      <c r="BY15">
        <v>0</v>
      </c>
      <c r="CA15" s="11">
        <f>100*((DataQ!K219/DataQ!D219)-1)</f>
        <v>-3.7704886065736964E-2</v>
      </c>
      <c r="CC15">
        <v>2026</v>
      </c>
      <c r="CD15" s="11">
        <f>100*((DataQ!E219/DataQ!E215)-1)</f>
        <v>2.5346924082417788</v>
      </c>
      <c r="CE15" s="11">
        <f>100*((DataQ!L219/DataQ!L215)-1)</f>
        <v>2.6753775871301011</v>
      </c>
      <c r="CG15" s="11">
        <f>100*((DataQ!L219/DataQ!E219)-1)</f>
        <v>0.15331056576706192</v>
      </c>
      <c r="CI15">
        <v>2026</v>
      </c>
      <c r="CJ15" s="11">
        <f>100*((DataQ!F219/DataQ!F215)-1)</f>
        <v>2.0454197707913346</v>
      </c>
      <c r="CK15" s="11">
        <f>100*((DataQ!M219/DataQ!M215)-1)</f>
        <v>2.0685487089625809</v>
      </c>
      <c r="CM15" s="11">
        <f>100*((DataQ!M219/DataQ!F219)-1)</f>
        <v>3.2456299246153009E-2</v>
      </c>
      <c r="CO15">
        <v>2026</v>
      </c>
      <c r="CP15" s="52">
        <f>DataQ!J219</f>
        <v>1.287893</v>
      </c>
      <c r="CQ15" s="52">
        <f>DataQ!Q219</f>
        <v>1.2694799999999999</v>
      </c>
      <c r="CS15" s="11">
        <f>100*((DataQ!Q219/DataQ!J219)-1)</f>
        <v>-1.4296995169629789</v>
      </c>
    </row>
    <row r="16" spans="1:109" x14ac:dyDescent="0.25">
      <c r="A16">
        <v>2022</v>
      </c>
      <c r="B16">
        <f>'ONS - UK Imports by type'!D1165</f>
        <v>61892</v>
      </c>
      <c r="C16">
        <f>'ONS - UK Imports by type'!E1165</f>
        <v>39</v>
      </c>
      <c r="D16">
        <f>'ONS - UK Imports by type'!F1165</f>
        <v>5</v>
      </c>
      <c r="E16">
        <f>'ONS - UK Imports by type'!G1165</f>
        <v>14</v>
      </c>
      <c r="F16">
        <f>'ONS - UK Imports by type'!H1165</f>
        <v>40</v>
      </c>
      <c r="G16">
        <f>'ONS - UK Imports by type'!I1165</f>
        <v>78</v>
      </c>
      <c r="H16">
        <f>'ONS - UK Imports by type'!J1165</f>
        <v>279</v>
      </c>
      <c r="I16">
        <f>'ONS - UK Imports by type'!K1165</f>
        <v>41</v>
      </c>
      <c r="J16">
        <f>'ONS - UK Imports by type'!L1165</f>
        <v>56</v>
      </c>
      <c r="K16">
        <f>'ONS - UK Imports by type'!M1165</f>
        <v>125</v>
      </c>
      <c r="L16">
        <f>'ONS - UK Imports by type'!N1165</f>
        <v>203</v>
      </c>
      <c r="M16">
        <f>'ONS - UK Imports by type'!O1165</f>
        <v>391</v>
      </c>
      <c r="N16">
        <f>'ONS - UK Imports by type'!P1165</f>
        <v>0</v>
      </c>
      <c r="O16">
        <f>'ONS - UK Imports by type'!Q1165</f>
        <v>152</v>
      </c>
      <c r="P16">
        <f>'ONS - UK Imports by type'!R1165</f>
        <v>61</v>
      </c>
      <c r="Q16">
        <f>'ONS - UK Imports by type'!S1165</f>
        <v>945</v>
      </c>
      <c r="R16">
        <f>'ONS - UK Imports by type'!T1165</f>
        <v>13</v>
      </c>
      <c r="S16">
        <f>'ONS - UK Imports by type'!U1165</f>
        <v>22</v>
      </c>
      <c r="T16">
        <f>'ONS - UK Imports by type'!V1165</f>
        <v>45</v>
      </c>
      <c r="U16">
        <f>'ONS - UK Imports by type'!W1165</f>
        <v>649</v>
      </c>
      <c r="V16">
        <f>'ONS - UK Imports by type'!X1165</f>
        <v>64</v>
      </c>
      <c r="W16">
        <f>'ONS - UK Imports by type'!Y1165</f>
        <v>681</v>
      </c>
      <c r="X16">
        <f>'ONS - UK Imports by type'!Z1165</f>
        <v>9470</v>
      </c>
      <c r="Y16">
        <f>'ONS - UK Imports by type'!AA1165</f>
        <v>2007</v>
      </c>
      <c r="Z16">
        <f>'ONS - UK Imports by type'!AB1165</f>
        <v>11394</v>
      </c>
      <c r="AA16">
        <f>'ONS - UK Imports by type'!AC1165</f>
        <v>0</v>
      </c>
      <c r="AB16">
        <f>'ONS - UK Imports by type'!AD1165</f>
        <v>2</v>
      </c>
      <c r="AC16">
        <f>'ONS - UK Imports by type'!AE1165</f>
        <v>8</v>
      </c>
      <c r="AD16">
        <f>'ONS - UK Imports by type'!AF1165</f>
        <v>47</v>
      </c>
      <c r="AE16">
        <f>'ONS - UK Imports by type'!AG1165</f>
        <v>986</v>
      </c>
      <c r="AF16">
        <f>'ONS - UK Imports by type'!AH1165</f>
        <v>204</v>
      </c>
      <c r="AG16">
        <f>'ONS - UK Imports by type'!AI1165</f>
        <v>103</v>
      </c>
      <c r="AH16">
        <f>'ONS - UK Imports by type'!AJ1165</f>
        <v>4187</v>
      </c>
      <c r="AI16">
        <f>'ONS - UK Imports by type'!AK1165</f>
        <v>737</v>
      </c>
      <c r="AJ16">
        <f>'ONS - UK Imports by type'!AL1165</f>
        <v>49</v>
      </c>
      <c r="AK16">
        <f>'ONS - UK Imports by type'!AM1165</f>
        <v>519</v>
      </c>
      <c r="AL16">
        <f>'ONS - UK Imports by type'!AN1165</f>
        <v>391</v>
      </c>
      <c r="AM16">
        <f>'ONS - UK Imports by type'!AO1165</f>
        <v>549</v>
      </c>
      <c r="AN16">
        <f>'ONS - UK Imports by type'!AP1165</f>
        <v>10</v>
      </c>
      <c r="AO16">
        <f>'ONS - UK Imports by type'!AQ1165</f>
        <v>176</v>
      </c>
      <c r="AP16">
        <f>'ONS - UK Imports by type'!AR1165</f>
        <v>93</v>
      </c>
      <c r="AQ16">
        <f>'ONS - UK Imports by type'!AS1165</f>
        <v>216</v>
      </c>
      <c r="AR16">
        <f>'ONS - UK Imports by type'!AT1165</f>
        <v>168</v>
      </c>
      <c r="AS16">
        <f>'ONS - UK Imports by type'!AU1165</f>
        <v>626</v>
      </c>
      <c r="AT16">
        <f>'ONS - UK Imports by type'!AV1165</f>
        <v>177</v>
      </c>
      <c r="AU16">
        <f>'ONS - UK Imports by type'!AW1165</f>
        <v>736</v>
      </c>
      <c r="AV16">
        <f>'ONS - UK Imports by type'!AX1165</f>
        <v>919</v>
      </c>
      <c r="AW16">
        <f>'ONS - UK Imports by type'!AY1165+'ONS - UK Imports by type'!AZ1165</f>
        <v>252</v>
      </c>
      <c r="AX16">
        <f>'ONS - UK Imports by type'!BA1165+'ONS - UK Imports by type'!BB1165+'ONS - UK Imports by type'!BC1165</f>
        <v>4946</v>
      </c>
      <c r="AY16">
        <f>'ONS - UK Imports by type'!BD1165+'ONS - UK Imports by type'!BE1165+'ONS - UK Imports by type'!BF1165</f>
        <v>672</v>
      </c>
      <c r="AZ16">
        <f>'ONS - UK Imports by type'!BG1165+'ONS - UK Imports by type'!BH1165</f>
        <v>122</v>
      </c>
      <c r="BA16">
        <f>'ONS - UK Imports by type'!BI1165+'ONS - UK Imports by type'!BJ1165+'ONS - UK Imports by type'!BK1165</f>
        <v>2478</v>
      </c>
      <c r="BB16">
        <f>'ONS - UK Imports by type'!BL1165+'ONS - UK Imports by type'!BK1165+'ONS - UK Imports by type'!BM1165</f>
        <v>1456</v>
      </c>
      <c r="BC16">
        <f>'ONS - UK Imports by type'!BO1165+'ONS - UK Imports by type'!BP1165+'ONS - UK Imports by type'!BQ1165</f>
        <v>1470</v>
      </c>
      <c r="BD16">
        <f>'ONS - UK Imports by type'!BR1165+'ONS - UK Imports by type'!BS1165+'ONS - UK Imports by type'!BT1165</f>
        <v>2580</v>
      </c>
      <c r="BE16">
        <f>'ONS - UK Imports by type'!BU1165+'ONS - UK Imports by type'!BV1165+'ONS - UK Imports by type'!BW1165</f>
        <v>336</v>
      </c>
      <c r="BF16">
        <f>'ONS - UK Imports by type'!BX1165</f>
        <v>230</v>
      </c>
      <c r="BG16">
        <f>'ONS - UK Imports by type'!BY1165+'ONS - UK Imports by type'!BZ1165</f>
        <v>18</v>
      </c>
      <c r="BH16">
        <f>'ONS - UK Imports by type'!CA1165</f>
        <v>2703</v>
      </c>
      <c r="BI16">
        <f>'ONS - UK Imports by type'!CB1165</f>
        <v>43</v>
      </c>
      <c r="BJ16">
        <f>'ONS - UK Imports by type'!CC1165+'ONS - UK Imports by type'!CD1165+'ONS - UK Imports by type'!CE1165</f>
        <v>56</v>
      </c>
      <c r="BK16">
        <f>'ONS - UK Imports by type'!CF1165+'ONS - UK Imports by type'!CG1165+'ONS - UK Imports by type'!CH1165</f>
        <v>248</v>
      </c>
      <c r="BL16">
        <f>'ONS - UK Imports by type'!CI1165</f>
        <v>31</v>
      </c>
      <c r="BM16">
        <f>'ONS - UK Imports by type'!CJ1165</f>
        <v>245</v>
      </c>
      <c r="BN16">
        <f>'ONS - UK Imports by type'!CK1165</f>
        <v>27</v>
      </c>
      <c r="BO16">
        <f>'ONS - UK Imports by type'!CL1165+'ONS - UK Imports by type'!CK1165+'ONS - UK Imports by type'!CM1165</f>
        <v>279</v>
      </c>
      <c r="BP16">
        <f>'ONS - UK Imports by type'!CO1165+'ONS - UK Imports by type'!CP1165+'ONS - UK Imports by type'!CQ1165</f>
        <v>206</v>
      </c>
      <c r="BQ16">
        <f>'ONS - UK Imports by type'!CR1165</f>
        <v>866</v>
      </c>
      <c r="BR16">
        <f>'ONS - UK Imports by type'!CS1165</f>
        <v>272</v>
      </c>
      <c r="BS16">
        <f>'ONS - UK Imports by type'!CT1165+'ONS - UK Imports by type'!CU1165+'ONS - UK Imports by type'!CV1165</f>
        <v>1673</v>
      </c>
      <c r="BT16">
        <f>'ONS - UK Imports by type'!CW1165</f>
        <v>1825</v>
      </c>
      <c r="BW16" s="11">
        <f>100*((DataQ!D220/DataQ!D216)-1)</f>
        <v>1.6329544564445797</v>
      </c>
      <c r="BX16" s="11">
        <f>100*((DataQ!K220/DataQ!K216)-1)</f>
        <v>1.5737906044437144</v>
      </c>
      <c r="BY16">
        <v>0</v>
      </c>
      <c r="CA16" s="11">
        <f>100*((DataQ!K220/DataQ!D220)-1)</f>
        <v>-6.8923257298281193E-2</v>
      </c>
      <c r="CD16" s="11">
        <f>100*((DataQ!E220/DataQ!E216)-1)</f>
        <v>2.4845654895007341</v>
      </c>
      <c r="CE16" s="11">
        <f>100*((DataQ!L220/DataQ!L216)-1)</f>
        <v>2.6578029432506645</v>
      </c>
      <c r="CG16" s="11">
        <f>100*((DataQ!L220/DataQ!E220)-1)</f>
        <v>0.20151693511838431</v>
      </c>
      <c r="CJ16" s="11">
        <f>100*((DataQ!F220/DataQ!F216)-1)</f>
        <v>2.0323243096053822</v>
      </c>
      <c r="CK16" s="11">
        <f>100*((DataQ!M220/DataQ!M216)-1)</f>
        <v>2.0537811090143965</v>
      </c>
      <c r="CM16" s="11">
        <f>100*((DataQ!M220/DataQ!F220)-1)</f>
        <v>2.8216625847532484E-2</v>
      </c>
      <c r="CP16" s="52">
        <f>DataQ!J220</f>
        <v>1.29213</v>
      </c>
      <c r="CQ16" s="52">
        <f>DataQ!Q220</f>
        <v>1.2626059999999999</v>
      </c>
      <c r="CS16" s="11">
        <f>100*((DataQ!Q220/DataQ!J220)-1)</f>
        <v>-2.2849094131395575</v>
      </c>
      <c r="CX16" t="str">
        <f>CX4</f>
        <v>Exports to US - goods currently exempt</v>
      </c>
    </row>
    <row r="17" spans="1:104" x14ac:dyDescent="0.25">
      <c r="A17">
        <v>2023</v>
      </c>
      <c r="B17">
        <f>'ONS - UK Imports by type'!D1401</f>
        <v>57948</v>
      </c>
      <c r="C17">
        <f>'ONS - UK Imports by type'!E1401</f>
        <v>10</v>
      </c>
      <c r="D17">
        <f>'ONS - UK Imports by type'!F1401</f>
        <v>4</v>
      </c>
      <c r="E17">
        <f>'ONS - UK Imports by type'!G1401</f>
        <v>18</v>
      </c>
      <c r="F17">
        <f>'ONS - UK Imports by type'!H1401</f>
        <v>31</v>
      </c>
      <c r="G17">
        <f>'ONS - UK Imports by type'!I1401</f>
        <v>67</v>
      </c>
      <c r="H17">
        <f>'ONS - UK Imports by type'!J1401</f>
        <v>245</v>
      </c>
      <c r="I17">
        <f>'ONS - UK Imports by type'!K1401</f>
        <v>46</v>
      </c>
      <c r="J17">
        <f>'ONS - UK Imports by type'!L1401</f>
        <v>50</v>
      </c>
      <c r="K17">
        <f>'ONS - UK Imports by type'!M1401</f>
        <v>261</v>
      </c>
      <c r="L17">
        <f>'ONS - UK Imports by type'!N1401</f>
        <v>197</v>
      </c>
      <c r="M17">
        <f>'ONS - UK Imports by type'!O1401</f>
        <v>346</v>
      </c>
      <c r="N17">
        <f>'ONS - UK Imports by type'!P1401</f>
        <v>2</v>
      </c>
      <c r="O17">
        <f>'ONS - UK Imports by type'!Q1401</f>
        <v>124</v>
      </c>
      <c r="P17">
        <f>'ONS - UK Imports by type'!R1401</f>
        <v>51</v>
      </c>
      <c r="Q17">
        <f>'ONS - UK Imports by type'!S1401</f>
        <v>984</v>
      </c>
      <c r="R17">
        <f>'ONS - UK Imports by type'!T1401</f>
        <v>5</v>
      </c>
      <c r="S17">
        <f>'ONS - UK Imports by type'!U1401</f>
        <v>21</v>
      </c>
      <c r="T17">
        <f>'ONS - UK Imports by type'!V1401</f>
        <v>48</v>
      </c>
      <c r="U17">
        <f>'ONS - UK Imports by type'!W1401</f>
        <v>576</v>
      </c>
      <c r="V17">
        <f>'ONS - UK Imports by type'!X1401</f>
        <v>51</v>
      </c>
      <c r="W17">
        <f>'ONS - UK Imports by type'!Y1401</f>
        <v>190</v>
      </c>
      <c r="X17">
        <f>'ONS - UK Imports by type'!Z1401</f>
        <v>8501</v>
      </c>
      <c r="Y17">
        <f>'ONS - UK Imports by type'!AA1401</f>
        <v>3462</v>
      </c>
      <c r="Z17">
        <f>'ONS - UK Imports by type'!AB1401</f>
        <v>6635</v>
      </c>
      <c r="AA17">
        <f>'ONS - UK Imports by type'!AC1401</f>
        <v>0</v>
      </c>
      <c r="AB17">
        <f>'ONS - UK Imports by type'!AD1401</f>
        <v>11</v>
      </c>
      <c r="AC17">
        <f>'ONS - UK Imports by type'!AE1401</f>
        <v>4</v>
      </c>
      <c r="AD17">
        <f>'ONS - UK Imports by type'!AF1401</f>
        <v>2</v>
      </c>
      <c r="AE17">
        <f>'ONS - UK Imports by type'!AG1401</f>
        <v>1588</v>
      </c>
      <c r="AF17">
        <f>'ONS - UK Imports by type'!AH1401</f>
        <v>327</v>
      </c>
      <c r="AG17">
        <f>'ONS - UK Imports by type'!AI1401</f>
        <v>105</v>
      </c>
      <c r="AH17">
        <f>'ONS - UK Imports by type'!AJ1401</f>
        <v>3801</v>
      </c>
      <c r="AI17">
        <f>'ONS - UK Imports by type'!AK1401</f>
        <v>775</v>
      </c>
      <c r="AJ17">
        <f>'ONS - UK Imports by type'!AL1401</f>
        <v>38</v>
      </c>
      <c r="AK17">
        <f>'ONS - UK Imports by type'!AM1401</f>
        <v>381</v>
      </c>
      <c r="AL17">
        <f>'ONS - UK Imports by type'!AN1401</f>
        <v>313</v>
      </c>
      <c r="AM17">
        <f>'ONS - UK Imports by type'!AO1401</f>
        <v>419</v>
      </c>
      <c r="AN17">
        <f>'ONS - UK Imports by type'!AP1401</f>
        <v>10</v>
      </c>
      <c r="AO17">
        <f>'ONS - UK Imports by type'!AQ1401</f>
        <v>166</v>
      </c>
      <c r="AP17">
        <f>'ONS - UK Imports by type'!AR1401</f>
        <v>138</v>
      </c>
      <c r="AQ17">
        <f>'ONS - UK Imports by type'!AS1401</f>
        <v>208</v>
      </c>
      <c r="AR17">
        <f>'ONS - UK Imports by type'!AT1401</f>
        <v>179</v>
      </c>
      <c r="AS17">
        <f>'ONS - UK Imports by type'!AU1401</f>
        <v>645</v>
      </c>
      <c r="AT17">
        <f>'ONS - UK Imports by type'!AV1401</f>
        <v>170</v>
      </c>
      <c r="AU17">
        <f>'ONS - UK Imports by type'!AW1401</f>
        <v>553</v>
      </c>
      <c r="AV17">
        <f>'ONS - UK Imports by type'!AX1401</f>
        <v>1093</v>
      </c>
      <c r="AW17">
        <f>'ONS - UK Imports by type'!AY1401+'ONS - UK Imports by type'!AZ1401</f>
        <v>328</v>
      </c>
      <c r="AX17">
        <f>'ONS - UK Imports by type'!BA1401+'ONS - UK Imports by type'!BB1401+'ONS - UK Imports by type'!BC1401</f>
        <v>5729</v>
      </c>
      <c r="AY17">
        <f>'ONS - UK Imports by type'!BD1401+'ONS - UK Imports by type'!BE1401+'ONS - UK Imports by type'!BF1401</f>
        <v>676</v>
      </c>
      <c r="AZ17">
        <f>'ONS - UK Imports by type'!BG1401+'ONS - UK Imports by type'!BH1401</f>
        <v>147</v>
      </c>
      <c r="BA17">
        <f>'ONS - UK Imports by type'!BI1401+'ONS - UK Imports by type'!BJ1401+'ONS - UK Imports by type'!BK1401</f>
        <v>2629</v>
      </c>
      <c r="BB17">
        <f>'ONS - UK Imports by type'!BL1401+'ONS - UK Imports by type'!BK1401+'ONS - UK Imports by type'!BM1401</f>
        <v>1415</v>
      </c>
      <c r="BC17">
        <f>'ONS - UK Imports by type'!BO1401+'ONS - UK Imports by type'!BP1401+'ONS - UK Imports by type'!BQ1401</f>
        <v>1874</v>
      </c>
      <c r="BD17">
        <f>'ONS - UK Imports by type'!BR1401+'ONS - UK Imports by type'!BS1401+'ONS - UK Imports by type'!BT1401</f>
        <v>2973</v>
      </c>
      <c r="BE17">
        <f>'ONS - UK Imports by type'!BU1401+'ONS - UK Imports by type'!BV1401+'ONS - UK Imports by type'!BW1401</f>
        <v>307</v>
      </c>
      <c r="BF17">
        <f>'ONS - UK Imports by type'!BX1401</f>
        <v>821</v>
      </c>
      <c r="BG17">
        <f>'ONS - UK Imports by type'!BY1401+'ONS - UK Imports by type'!BZ1401</f>
        <v>34</v>
      </c>
      <c r="BH17">
        <f>'ONS - UK Imports by type'!CA1401</f>
        <v>3118</v>
      </c>
      <c r="BI17">
        <f>'ONS - UK Imports by type'!CB1401</f>
        <v>125</v>
      </c>
      <c r="BJ17">
        <f>'ONS - UK Imports by type'!CC1401+'ONS - UK Imports by type'!CD1401+'ONS - UK Imports by type'!CE1401</f>
        <v>57</v>
      </c>
      <c r="BK17">
        <f>'ONS - UK Imports by type'!CF1401+'ONS - UK Imports by type'!CG1401+'ONS - UK Imports by type'!CH1401</f>
        <v>249</v>
      </c>
      <c r="BL17">
        <f>'ONS - UK Imports by type'!CI1401</f>
        <v>38</v>
      </c>
      <c r="BM17">
        <f>'ONS - UK Imports by type'!CJ1401</f>
        <v>228</v>
      </c>
      <c r="BN17">
        <f>'ONS - UK Imports by type'!CK1401</f>
        <v>26</v>
      </c>
      <c r="BO17">
        <f>'ONS - UK Imports by type'!CL1401+'ONS - UK Imports by type'!CK1401+'ONS - UK Imports by type'!CM1401</f>
        <v>323</v>
      </c>
      <c r="BP17">
        <f>'ONS - UK Imports by type'!CO1401+'ONS - UK Imports by type'!CP1401+'ONS - UK Imports by type'!CQ1401</f>
        <v>183</v>
      </c>
      <c r="BQ17">
        <f>'ONS - UK Imports by type'!CR1401</f>
        <v>526</v>
      </c>
      <c r="BR17">
        <f>'ONS - UK Imports by type'!CS1401</f>
        <v>199</v>
      </c>
      <c r="BS17">
        <f>'ONS - UK Imports by type'!CT1401+'ONS - UK Imports by type'!CU1401+'ONS - UK Imports by type'!CV1401</f>
        <v>1426</v>
      </c>
      <c r="BT17">
        <f>'ONS - UK Imports by type'!CW1401</f>
        <v>244</v>
      </c>
      <c r="BW17" s="11">
        <f>100*((DataQ!D221/DataQ!D217)-1)</f>
        <v>1.6810456917991212</v>
      </c>
      <c r="BX17" s="11">
        <f>100*((DataQ!K221/DataQ!K217)-1)</f>
        <v>1.5889329593438362</v>
      </c>
      <c r="BY17">
        <v>0</v>
      </c>
      <c r="CA17" s="11">
        <f>100*((DataQ!K221/DataQ!D221)-1)</f>
        <v>-0.10622783332382424</v>
      </c>
      <c r="CD17" s="11">
        <f>100*((DataQ!E221/DataQ!E217)-1)</f>
        <v>2.4281624737998886</v>
      </c>
      <c r="CE17" s="11">
        <f>100*((DataQ!L221/DataQ!L217)-1)</f>
        <v>2.5469914035955998</v>
      </c>
      <c r="CG17" s="11">
        <f>100*((DataQ!L221/DataQ!E221)-1)</f>
        <v>0.16245825134815206</v>
      </c>
      <c r="CJ17" s="11">
        <f>100*((DataQ!F221/DataQ!F217)-1)</f>
        <v>2.0035155832909712</v>
      </c>
      <c r="CK17" s="11">
        <f>100*((DataQ!M221/DataQ!M217)-1)</f>
        <v>1.9877429884343822</v>
      </c>
      <c r="CM17" s="11">
        <f>100*((DataQ!M221/DataQ!F221)-1)</f>
        <v>-7.6087462768992253E-3</v>
      </c>
      <c r="CP17" s="52">
        <f>DataQ!J221</f>
        <v>1.2963420000000001</v>
      </c>
      <c r="CQ17" s="52">
        <f>DataQ!Q221</f>
        <v>1.267093</v>
      </c>
      <c r="CS17" s="11">
        <f>100*((DataQ!Q221/DataQ!J221)-1)</f>
        <v>-2.2562718788714742</v>
      </c>
      <c r="CX17" t="s">
        <v>3274</v>
      </c>
      <c r="CY17">
        <f>'ONS - UK Exports by type'!AW1401</f>
        <v>1570</v>
      </c>
    </row>
    <row r="18" spans="1:104" x14ac:dyDescent="0.25">
      <c r="BW18" s="11">
        <f>100*((DataQ!D222/DataQ!D218)-1)</f>
        <v>1.7161233469392689</v>
      </c>
      <c r="BX18" s="11">
        <f>100*((DataQ!K222/DataQ!K218)-1)</f>
        <v>1.5841850185617679</v>
      </c>
      <c r="BY18">
        <v>0</v>
      </c>
      <c r="CA18" s="11">
        <f>100*((DataQ!K222/DataQ!D222)-1)</f>
        <v>-0.14324966774619252</v>
      </c>
      <c r="CD18" s="11">
        <f>100*((DataQ!E222/DataQ!E218)-1)</f>
        <v>2.359611176581744</v>
      </c>
      <c r="CE18" s="11">
        <f>100*((DataQ!L222/DataQ!L218)-1)</f>
        <v>2.3683520259188517</v>
      </c>
      <c r="CG18" s="11">
        <f>100*((DataQ!L222/DataQ!E222)-1)</f>
        <v>9.3217657946853549E-2</v>
      </c>
      <c r="CJ18" s="11">
        <f>100*((DataQ!F222/DataQ!F218)-1)</f>
        <v>1.9487512631055193</v>
      </c>
      <c r="CK18" s="11">
        <f>100*((DataQ!M222/DataQ!M218)-1)</f>
        <v>1.859100811523029</v>
      </c>
      <c r="CM18" s="11">
        <f>100*((DataQ!M222/DataQ!F222)-1)</f>
        <v>-5.9084506912943091E-2</v>
      </c>
      <c r="CP18" s="52">
        <f>DataQ!J222</f>
        <v>1.3015239999999999</v>
      </c>
      <c r="CQ18" s="52">
        <f>DataQ!Q222</f>
        <v>1.2750950000000001</v>
      </c>
      <c r="CS18" s="11">
        <f>100*((DataQ!Q222/DataQ!J222)-1)</f>
        <v>-2.0306194891527074</v>
      </c>
      <c r="CX18" t="s">
        <v>3275</v>
      </c>
      <c r="CY18">
        <f>'ONS - UK Exports by type'!AJ1401</f>
        <v>8783</v>
      </c>
    </row>
    <row r="19" spans="1:104" x14ac:dyDescent="0.25">
      <c r="BV19">
        <v>2027</v>
      </c>
      <c r="BW19" s="11">
        <f>100*((DataQ!D223/DataQ!D219)-1)</f>
        <v>1.7314997739230398</v>
      </c>
      <c r="BX19" s="11">
        <f>100*((DataQ!K223/DataQ!K219)-1)</f>
        <v>1.5741898278500033</v>
      </c>
      <c r="BY19">
        <v>0</v>
      </c>
      <c r="CA19" s="11">
        <f>100*((DataQ!K223/DataQ!D223)-1)</f>
        <v>-0.19227906700926001</v>
      </c>
      <c r="CC19">
        <v>2027</v>
      </c>
      <c r="CD19" s="11">
        <f>100*((DataQ!E223/DataQ!E219)-1)</f>
        <v>2.3175003543193684</v>
      </c>
      <c r="CE19" s="11">
        <f>100*((DataQ!L223/DataQ!L219)-1)</f>
        <v>2.2046949975576879</v>
      </c>
      <c r="CG19" s="11">
        <f>100*((DataQ!L223/DataQ!E223)-1)</f>
        <v>4.2891234859743221E-2</v>
      </c>
      <c r="CI19">
        <v>2027</v>
      </c>
      <c r="CJ19" s="11">
        <f>100*((DataQ!F223/DataQ!F219)-1)</f>
        <v>1.9084024562480373</v>
      </c>
      <c r="CK19" s="11">
        <f>100*((DataQ!M223/DataQ!M219)-1)</f>
        <v>1.7557024485615802</v>
      </c>
      <c r="CM19" s="11">
        <f>100*((DataQ!M223/DataQ!F223)-1)</f>
        <v>-0.11743278229789933</v>
      </c>
      <c r="CO19">
        <v>2027</v>
      </c>
      <c r="CP19" s="52">
        <f>DataQ!J223</f>
        <v>1.3076730000000001</v>
      </c>
      <c r="CQ19" s="52">
        <f>DataQ!Q223</f>
        <v>1.2837750000000001</v>
      </c>
      <c r="CS19" s="11">
        <f>100*((DataQ!Q223/DataQ!J223)-1)</f>
        <v>-1.8275211004585956</v>
      </c>
      <c r="CX19" t="s">
        <v>3276</v>
      </c>
      <c r="CY19">
        <f>'ONS - UK Exports by type'!AY1401+'ONS - UK Exports by type'!AZ1401+'ONS - UK Exports by type'!BR1401+'ONS - UK Exports by type'!BS1401+'ONS - UK Exports by type'!BT1401</f>
        <v>2854</v>
      </c>
    </row>
    <row r="20" spans="1:104" x14ac:dyDescent="0.25">
      <c r="C20">
        <f>RANK(C22,$C$22:$BT$22)</f>
        <v>50</v>
      </c>
      <c r="D20">
        <f t="shared" ref="D20:BO20" si="0">RANK(D22,$C$22:$BT$22)</f>
        <v>53</v>
      </c>
      <c r="E20">
        <f t="shared" si="0"/>
        <v>44</v>
      </c>
      <c r="F20">
        <f t="shared" si="0"/>
        <v>36</v>
      </c>
      <c r="G20">
        <f t="shared" si="0"/>
        <v>42</v>
      </c>
      <c r="H20">
        <f t="shared" si="0"/>
        <v>54</v>
      </c>
      <c r="I20">
        <f t="shared" si="0"/>
        <v>62</v>
      </c>
      <c r="J20">
        <f t="shared" si="0"/>
        <v>46</v>
      </c>
      <c r="K20">
        <f t="shared" si="0"/>
        <v>48</v>
      </c>
      <c r="L20">
        <f t="shared" si="0"/>
        <v>40</v>
      </c>
      <c r="M20">
        <f t="shared" si="0"/>
        <v>11</v>
      </c>
      <c r="N20">
        <f t="shared" si="0"/>
        <v>70</v>
      </c>
      <c r="O20">
        <f t="shared" si="0"/>
        <v>69</v>
      </c>
      <c r="P20">
        <f t="shared" si="0"/>
        <v>55</v>
      </c>
      <c r="Q20">
        <f t="shared" si="0"/>
        <v>65</v>
      </c>
      <c r="R20">
        <f t="shared" si="0"/>
        <v>68</v>
      </c>
      <c r="S20">
        <f t="shared" si="0"/>
        <v>61</v>
      </c>
      <c r="T20">
        <f t="shared" si="0"/>
        <v>57</v>
      </c>
      <c r="U20">
        <f t="shared" si="0"/>
        <v>28</v>
      </c>
      <c r="V20">
        <f t="shared" si="0"/>
        <v>51</v>
      </c>
      <c r="W20">
        <f t="shared" si="0"/>
        <v>58</v>
      </c>
      <c r="X20">
        <f t="shared" si="0"/>
        <v>30</v>
      </c>
      <c r="Y20">
        <f t="shared" si="0"/>
        <v>12</v>
      </c>
      <c r="Z20">
        <f t="shared" si="0"/>
        <v>66</v>
      </c>
      <c r="AA20">
        <f t="shared" si="0"/>
        <v>67</v>
      </c>
      <c r="AB20">
        <f t="shared" si="0"/>
        <v>52</v>
      </c>
      <c r="AC20">
        <f t="shared" si="0"/>
        <v>64</v>
      </c>
      <c r="AD20">
        <f t="shared" si="0"/>
        <v>59</v>
      </c>
      <c r="AE20">
        <f t="shared" si="0"/>
        <v>5</v>
      </c>
      <c r="AF20">
        <f t="shared" si="0"/>
        <v>19</v>
      </c>
      <c r="AG20">
        <f t="shared" si="0"/>
        <v>41</v>
      </c>
      <c r="AH20">
        <f t="shared" si="0"/>
        <v>1</v>
      </c>
      <c r="AI20">
        <f t="shared" si="0"/>
        <v>22</v>
      </c>
      <c r="AJ20">
        <f t="shared" si="0"/>
        <v>60</v>
      </c>
      <c r="AK20">
        <f t="shared" si="0"/>
        <v>31</v>
      </c>
      <c r="AL20">
        <f t="shared" si="0"/>
        <v>27</v>
      </c>
      <c r="AM20">
        <f t="shared" si="0"/>
        <v>20</v>
      </c>
      <c r="AN20">
        <f t="shared" si="0"/>
        <v>49</v>
      </c>
      <c r="AO20">
        <f t="shared" si="0"/>
        <v>39</v>
      </c>
      <c r="AP20">
        <f t="shared" si="0"/>
        <v>56</v>
      </c>
      <c r="AQ20">
        <f t="shared" si="0"/>
        <v>37</v>
      </c>
      <c r="AR20">
        <f t="shared" si="0"/>
        <v>32</v>
      </c>
      <c r="AS20">
        <f t="shared" si="0"/>
        <v>23</v>
      </c>
      <c r="AT20">
        <f t="shared" si="0"/>
        <v>24</v>
      </c>
      <c r="AU20">
        <f t="shared" si="0"/>
        <v>13</v>
      </c>
      <c r="AV20">
        <f t="shared" si="0"/>
        <v>18</v>
      </c>
      <c r="AW20">
        <f t="shared" si="0"/>
        <v>33</v>
      </c>
      <c r="AX20">
        <f t="shared" si="0"/>
        <v>3</v>
      </c>
      <c r="AY20">
        <f t="shared" si="0"/>
        <v>7</v>
      </c>
      <c r="AZ20">
        <f t="shared" si="0"/>
        <v>38</v>
      </c>
      <c r="BA20">
        <f t="shared" si="0"/>
        <v>4</v>
      </c>
      <c r="BB20">
        <f t="shared" si="0"/>
        <v>8</v>
      </c>
      <c r="BC20">
        <f t="shared" si="0"/>
        <v>17</v>
      </c>
      <c r="BD20">
        <f t="shared" si="0"/>
        <v>6</v>
      </c>
      <c r="BE20">
        <f t="shared" si="0"/>
        <v>15</v>
      </c>
      <c r="BF20">
        <f t="shared" si="0"/>
        <v>2</v>
      </c>
      <c r="BG20">
        <f t="shared" si="0"/>
        <v>63</v>
      </c>
      <c r="BH20">
        <f t="shared" si="0"/>
        <v>9</v>
      </c>
      <c r="BI20">
        <f t="shared" si="0"/>
        <v>34</v>
      </c>
      <c r="BJ20">
        <f t="shared" si="0"/>
        <v>43</v>
      </c>
      <c r="BK20">
        <f t="shared" si="0"/>
        <v>21</v>
      </c>
      <c r="BL20">
        <f t="shared" si="0"/>
        <v>45</v>
      </c>
      <c r="BM20">
        <f t="shared" si="0"/>
        <v>25</v>
      </c>
      <c r="BN20">
        <f t="shared" si="0"/>
        <v>47</v>
      </c>
      <c r="BO20">
        <f t="shared" si="0"/>
        <v>26</v>
      </c>
      <c r="BP20">
        <f t="shared" ref="BP20:BT20" si="1">RANK(BP22,$C$22:$BT$22)</f>
        <v>29</v>
      </c>
      <c r="BQ20">
        <f t="shared" si="1"/>
        <v>14</v>
      </c>
      <c r="BR20">
        <f t="shared" si="1"/>
        <v>35</v>
      </c>
      <c r="BS20">
        <f t="shared" si="1"/>
        <v>10</v>
      </c>
      <c r="BT20">
        <f t="shared" si="1"/>
        <v>16</v>
      </c>
      <c r="BW20" s="11">
        <f>100*((DataQ!D224/DataQ!D220)-1)</f>
        <v>1.7667292887735719</v>
      </c>
      <c r="BX20" s="11">
        <f>100*((DataQ!K224/DataQ!K220)-1)</f>
        <v>1.6195156224997564</v>
      </c>
      <c r="BY20">
        <v>0</v>
      </c>
      <c r="CA20" s="11">
        <f>100*((DataQ!K224/DataQ!D224)-1)</f>
        <v>-0.21348150619551198</v>
      </c>
      <c r="CD20" s="11">
        <f>100*((DataQ!E224/DataQ!E220)-1)</f>
        <v>2.2369234891217893</v>
      </c>
      <c r="CE20" s="11">
        <f>100*((DataQ!L224/DataQ!L220)-1)</f>
        <v>2.0658036217166442</v>
      </c>
      <c r="CG20" s="11">
        <f>100*((DataQ!L224/DataQ!E224)-1)</f>
        <v>3.3803845692781387E-2</v>
      </c>
      <c r="CJ20" s="11">
        <f>100*((DataQ!F224/DataQ!F220)-1)</f>
        <v>1.8597026736758782</v>
      </c>
      <c r="CK20" s="11">
        <f>100*((DataQ!M224/DataQ!M220)-1)</f>
        <v>1.6662104181228266</v>
      </c>
      <c r="CM20" s="11">
        <f>100*((DataQ!M224/DataQ!F224)-1)</f>
        <v>-0.1617965466421678</v>
      </c>
      <c r="CP20" s="52">
        <f>DataQ!J224</f>
        <v>1.3137920000000001</v>
      </c>
      <c r="CQ20" s="52">
        <f>DataQ!Q224</f>
        <v>1.2921819999999999</v>
      </c>
      <c r="CS20" s="11">
        <f>100*((DataQ!Q224/DataQ!J224)-1)</f>
        <v>-1.6448570245518379</v>
      </c>
      <c r="CX20" t="s">
        <v>3277</v>
      </c>
      <c r="CY20">
        <f>'ONS - UK Exports by type'!S1401+'ONS - UK Exports by type'!AR1401</f>
        <v>24</v>
      </c>
    </row>
    <row r="21" spans="1:104" x14ac:dyDescent="0.25">
      <c r="C21" t="str">
        <f>C2</f>
        <v>Live animals</v>
      </c>
      <c r="D21" t="str">
        <f t="shared" ref="D21:BC21" si="2">D2</f>
        <v>Meat &amp; meat preparations</v>
      </c>
      <c r="E21" t="str">
        <f t="shared" si="2"/>
        <v>Dairy products &amp; eggs</v>
      </c>
      <c r="F21" t="str">
        <f t="shared" si="2"/>
        <v>Fish and shellfish</v>
      </c>
      <c r="G21" t="str">
        <f t="shared" si="2"/>
        <v>Cereals</v>
      </c>
      <c r="H21" t="str">
        <f t="shared" si="2"/>
        <v>Vegetables &amp; fruit</v>
      </c>
      <c r="I21" t="str">
        <f t="shared" si="2"/>
        <v>Sugar</v>
      </c>
      <c r="J21" t="str">
        <f t="shared" si="2"/>
        <v>Coffee, tea, cocoa etc</v>
      </c>
      <c r="K21" t="str">
        <f t="shared" si="2"/>
        <v>Animal feeding stuffs</v>
      </c>
      <c r="L21" t="str">
        <f t="shared" si="2"/>
        <v>Miscellaneous foods</v>
      </c>
      <c r="M21" t="str">
        <f t="shared" si="2"/>
        <v>Beverages &amp; tobacco</v>
      </c>
      <c r="N21" t="str">
        <f t="shared" si="2"/>
        <v>Hides, skins &amp; furskins</v>
      </c>
      <c r="O21" t="str">
        <f t="shared" si="2"/>
        <v>Oil-seeds &amp; oleaginous fruits</v>
      </c>
      <c r="P21" t="str">
        <f t="shared" si="2"/>
        <v>Crude rubber</v>
      </c>
      <c r="Q21" t="str">
        <f t="shared" si="2"/>
        <v>Wood &amp; cork</v>
      </c>
      <c r="R21" t="str">
        <f t="shared" si="2"/>
        <v>Pulp &amp; waste paper</v>
      </c>
      <c r="S21" t="str">
        <f t="shared" si="2"/>
        <v>Textile fibres</v>
      </c>
      <c r="T21" t="str">
        <f t="shared" si="2"/>
        <v>Crude minerals &amp; fertilisers</v>
      </c>
      <c r="U21" t="str">
        <f t="shared" si="2"/>
        <v>Metal ores &amp; scrap</v>
      </c>
      <c r="V21" t="str">
        <f t="shared" si="2"/>
        <v>Other crude animal &amp; vegetable materials</v>
      </c>
      <c r="W21" t="str">
        <f t="shared" si="2"/>
        <v>Coal, coke &amp; briquettes</v>
      </c>
      <c r="X21" t="str">
        <f t="shared" si="2"/>
        <v>Crude oil</v>
      </c>
      <c r="Y21" t="str">
        <f t="shared" si="2"/>
        <v>Refined oil</v>
      </c>
      <c r="Z21" t="str">
        <f t="shared" si="2"/>
        <v>Gas</v>
      </c>
      <c r="AA21" t="str">
        <f t="shared" si="2"/>
        <v>Electricity</v>
      </c>
      <c r="AB21" t="str">
        <f t="shared" si="2"/>
        <v>Animal oils &amp; fats</v>
      </c>
      <c r="AC21" t="str">
        <f t="shared" si="2"/>
        <v>Vegetable oils &amp; fats</v>
      </c>
      <c r="AD21" t="str">
        <f t="shared" si="2"/>
        <v>Processed oils &amp; fats</v>
      </c>
      <c r="AE21" t="str">
        <f t="shared" si="2"/>
        <v>Organic chemicals</v>
      </c>
      <c r="AF21" t="str">
        <f t="shared" si="2"/>
        <v>Inorganic chemicals</v>
      </c>
      <c r="AG21" t="str">
        <f t="shared" si="2"/>
        <v>Dyeing, tanning &amp; colouring materials</v>
      </c>
      <c r="AH21" t="str">
        <f t="shared" si="2"/>
        <v>Medicinal &amp; pharmaceutical products</v>
      </c>
      <c r="AI21" t="str">
        <f t="shared" si="2"/>
        <v>Toilet &amp; cleansing preparations</v>
      </c>
      <c r="AJ21" t="str">
        <f t="shared" si="2"/>
        <v>Processed fertilisers</v>
      </c>
      <c r="AK21" t="str">
        <f t="shared" si="2"/>
        <v>Plastics in primary forms</v>
      </c>
      <c r="AL21" t="str">
        <f t="shared" si="2"/>
        <v>Plastics in non-primary forms</v>
      </c>
      <c r="AM21" t="str">
        <f t="shared" si="2"/>
        <v>Other chemicals</v>
      </c>
      <c r="AN21" t="str">
        <f t="shared" si="2"/>
        <v>Leather manufactures</v>
      </c>
      <c r="AO21" t="str">
        <f t="shared" si="2"/>
        <v>Rubber manufactures</v>
      </c>
      <c r="AP21" t="str">
        <f t="shared" si="2"/>
        <v>Wood &amp; cork manufactures</v>
      </c>
      <c r="AQ21" t="str">
        <f t="shared" si="2"/>
        <v>Paper &amp; paperboard</v>
      </c>
      <c r="AR21" t="str">
        <f t="shared" si="2"/>
        <v>Textile fabrics</v>
      </c>
      <c r="AS21" t="str">
        <f t="shared" si="2"/>
        <v>Mineral manufactures</v>
      </c>
      <c r="AT21" t="str">
        <f t="shared" si="2"/>
        <v>Iron &amp; steel</v>
      </c>
      <c r="AU21" t="str">
        <f t="shared" si="2"/>
        <v>Non-ferrous metals</v>
      </c>
      <c r="AV21" t="str">
        <f t="shared" si="2"/>
        <v>Miscellaneous metal manufactures</v>
      </c>
      <c r="AW21" t="str">
        <f t="shared" si="2"/>
        <v>Electric motors</v>
      </c>
      <c r="AX21" t="str">
        <f t="shared" si="2"/>
        <v>Mechanical power generators</v>
      </c>
      <c r="AY21" t="str">
        <f t="shared" si="2"/>
        <v>Specialised machinery</v>
      </c>
      <c r="AZ21" t="str">
        <f t="shared" si="2"/>
        <v>Metal working machinery</v>
      </c>
      <c r="BA21" t="str">
        <f t="shared" si="2"/>
        <v>General industrial machinery</v>
      </c>
      <c r="BB21" t="str">
        <f t="shared" si="2"/>
        <v>Office machinery</v>
      </c>
      <c r="BC21" t="str">
        <f t="shared" si="2"/>
        <v>Telecoms &amp; sound equipment (consumer)</v>
      </c>
      <c r="BD21" t="str">
        <f t="shared" ref="BD21:BT21" si="3">BD2</f>
        <v>Miscellaneous electrical goods</v>
      </c>
      <c r="BE21" t="str">
        <f t="shared" si="3"/>
        <v>Road vehicles other than cars (consumer)</v>
      </c>
      <c r="BF21" t="str">
        <f t="shared" si="3"/>
        <v>Cars</v>
      </c>
      <c r="BG21" t="str">
        <f t="shared" si="3"/>
        <v>Railway equipment (intermediate)</v>
      </c>
      <c r="BH21" t="str">
        <f t="shared" si="3"/>
        <v>Aircraft</v>
      </c>
      <c r="BI21" t="str">
        <f t="shared" si="3"/>
        <v>Ships</v>
      </c>
      <c r="BJ21" t="str">
        <f t="shared" si="3"/>
        <v>Plumbing, heating &amp; lighting fixtures (consumer)</v>
      </c>
      <c r="BK21" t="str">
        <f t="shared" si="3"/>
        <v>Furniture</v>
      </c>
      <c r="BL21" t="str">
        <f t="shared" si="3"/>
        <v>Travel goods, handbags etc</v>
      </c>
      <c r="BM21" t="str">
        <f t="shared" si="3"/>
        <v>Clothing</v>
      </c>
      <c r="BN21" t="str">
        <f t="shared" si="3"/>
        <v>Footwear</v>
      </c>
      <c r="BO21" t="str">
        <f t="shared" si="3"/>
        <v>Scientific instruments (consumer)</v>
      </c>
      <c r="BP21" t="str">
        <f t="shared" si="3"/>
        <v>Photographic &amp; optical goods &amp; clocks</v>
      </c>
      <c r="BQ21" t="str">
        <f t="shared" si="3"/>
        <v>Works of art</v>
      </c>
      <c r="BR21" t="str">
        <f t="shared" si="3"/>
        <v>Jewellery</v>
      </c>
      <c r="BS21" t="str">
        <f t="shared" si="3"/>
        <v>Other manufactures</v>
      </c>
      <c r="BT21" t="str">
        <f t="shared" si="3"/>
        <v>Unspecified goods</v>
      </c>
      <c r="BW21" s="11">
        <f>100*((DataQ!D225/DataQ!D221)-1)</f>
        <v>1.7717328218928463</v>
      </c>
      <c r="BX21" s="11">
        <f>100*((DataQ!K225/DataQ!K221)-1)</f>
        <v>1.6590948752869927</v>
      </c>
      <c r="BY21">
        <v>0</v>
      </c>
      <c r="CA21" s="11">
        <f>100*((DataQ!K225/DataQ!D225)-1)</f>
        <v>-0.21678730856886652</v>
      </c>
      <c r="CD21" s="11">
        <f>100*((DataQ!E225/DataQ!E221)-1)</f>
        <v>2.1843263227730558</v>
      </c>
      <c r="CE21" s="11">
        <f>100*((DataQ!L225/DataQ!L221)-1)</f>
        <v>2.074705827405543</v>
      </c>
      <c r="CG21" s="11">
        <f>100*((DataQ!L225/DataQ!E225)-1)</f>
        <v>5.500675965792734E-2</v>
      </c>
      <c r="CJ21" s="11">
        <f>100*((DataQ!F225/DataQ!F221)-1)</f>
        <v>1.830387672539846</v>
      </c>
      <c r="CK21" s="11">
        <f>100*((DataQ!M225/DataQ!M221)-1)</f>
        <v>1.6347136495615144</v>
      </c>
      <c r="CM21" s="11">
        <f>100*((DataQ!M225/DataQ!F225)-1)</f>
        <v>-0.1997509339975112</v>
      </c>
      <c r="CP21" s="52">
        <f>DataQ!J225</f>
        <v>1.319877</v>
      </c>
      <c r="CQ21" s="52">
        <f>DataQ!Q225</f>
        <v>1.3003370000000001</v>
      </c>
      <c r="CS21" s="11">
        <f>100*((DataQ!Q225/DataQ!J225)-1)</f>
        <v>-1.480440980485298</v>
      </c>
      <c r="CX21" t="s">
        <v>3284</v>
      </c>
      <c r="CY21">
        <f>'ONS - UK Exports by type'!CA1401</f>
        <v>2117</v>
      </c>
    </row>
    <row r="22" spans="1:104" x14ac:dyDescent="0.25">
      <c r="C22">
        <f>C9+C23</f>
        <v>41.000999999999998</v>
      </c>
      <c r="D22">
        <f>D9+D23</f>
        <v>33.002000000000002</v>
      </c>
      <c r="E22">
        <f t="shared" ref="E22:BD22" si="4">E9+E23</f>
        <v>99.003</v>
      </c>
      <c r="F22">
        <f t="shared" si="4"/>
        <v>245.00399999999999</v>
      </c>
      <c r="G22">
        <f t="shared" si="4"/>
        <v>137.005</v>
      </c>
      <c r="H22">
        <f t="shared" si="4"/>
        <v>30.006</v>
      </c>
      <c r="I22">
        <f t="shared" si="4"/>
        <v>10.007</v>
      </c>
      <c r="J22">
        <f t="shared" si="4"/>
        <v>56.008000000000003</v>
      </c>
      <c r="K22">
        <f t="shared" si="4"/>
        <v>50.009</v>
      </c>
      <c r="L22">
        <f t="shared" si="4"/>
        <v>190.01</v>
      </c>
      <c r="M22">
        <f t="shared" si="4"/>
        <v>1914.011</v>
      </c>
      <c r="N22">
        <f t="shared" si="4"/>
        <v>1.2000000000000004E-2</v>
      </c>
      <c r="O22">
        <f t="shared" si="4"/>
        <v>1.3000000000000005E-2</v>
      </c>
      <c r="P22">
        <f t="shared" si="4"/>
        <v>27.013999999999999</v>
      </c>
      <c r="Q22">
        <f t="shared" si="4"/>
        <v>3.0150000000000001</v>
      </c>
      <c r="R22">
        <f t="shared" si="4"/>
        <v>1.6000000000000007E-2</v>
      </c>
      <c r="S22">
        <f t="shared" si="4"/>
        <v>12.016999999999999</v>
      </c>
      <c r="T22">
        <f t="shared" si="4"/>
        <v>19.018000000000001</v>
      </c>
      <c r="U22">
        <f t="shared" si="4"/>
        <v>350.01900000000001</v>
      </c>
      <c r="V22">
        <f t="shared" si="4"/>
        <v>34.020000000000003</v>
      </c>
      <c r="W22">
        <f t="shared" si="4"/>
        <v>16.021000000000001</v>
      </c>
      <c r="X22">
        <f t="shared" si="4"/>
        <v>319.02199999999999</v>
      </c>
      <c r="Y22">
        <f t="shared" si="4"/>
        <v>1614.0229999999999</v>
      </c>
      <c r="Z22">
        <f t="shared" si="4"/>
        <v>2.024</v>
      </c>
      <c r="AA22">
        <f t="shared" si="4"/>
        <v>2.5000000000000015E-2</v>
      </c>
      <c r="AB22">
        <f t="shared" si="4"/>
        <v>33.026000000000003</v>
      </c>
      <c r="AC22">
        <f t="shared" si="4"/>
        <v>7.0270000000000001</v>
      </c>
      <c r="AD22">
        <f t="shared" si="4"/>
        <v>13.028</v>
      </c>
      <c r="AE22">
        <f t="shared" si="4"/>
        <v>2816.029</v>
      </c>
      <c r="AF22">
        <f t="shared" si="4"/>
        <v>634.03</v>
      </c>
      <c r="AG22">
        <f t="shared" si="4"/>
        <v>171.03100000000001</v>
      </c>
      <c r="AH22">
        <f t="shared" si="4"/>
        <v>8783.0319999999992</v>
      </c>
      <c r="AI22">
        <f t="shared" si="4"/>
        <v>510.03300000000002</v>
      </c>
      <c r="AJ22">
        <f t="shared" si="4"/>
        <v>12.034000000000001</v>
      </c>
      <c r="AK22">
        <f t="shared" si="4"/>
        <v>304.03500000000003</v>
      </c>
      <c r="AL22">
        <f t="shared" si="4"/>
        <v>355.036</v>
      </c>
      <c r="AM22">
        <f t="shared" si="4"/>
        <v>568.03700000000003</v>
      </c>
      <c r="AN22">
        <f t="shared" si="4"/>
        <v>46.037999999999997</v>
      </c>
      <c r="AO22">
        <f t="shared" si="4"/>
        <v>203.03899999999999</v>
      </c>
      <c r="AP22">
        <f t="shared" si="4"/>
        <v>21.04</v>
      </c>
      <c r="AQ22">
        <f t="shared" si="4"/>
        <v>242.041</v>
      </c>
      <c r="AR22">
        <f t="shared" si="4"/>
        <v>299.04199999999997</v>
      </c>
      <c r="AS22">
        <f t="shared" si="4"/>
        <v>471.04300000000001</v>
      </c>
      <c r="AT22">
        <f t="shared" si="4"/>
        <v>415.04399999999998</v>
      </c>
      <c r="AU22">
        <f t="shared" si="4"/>
        <v>1570.0450000000001</v>
      </c>
      <c r="AV22">
        <f t="shared" si="4"/>
        <v>931.04600000000005</v>
      </c>
      <c r="AW22">
        <f t="shared" si="4"/>
        <v>296.04700000000003</v>
      </c>
      <c r="AX22">
        <f t="shared" si="4"/>
        <v>6077.0479999999998</v>
      </c>
      <c r="AY22">
        <f t="shared" si="4"/>
        <v>2495.049</v>
      </c>
      <c r="AZ22">
        <f t="shared" si="4"/>
        <v>203.05</v>
      </c>
      <c r="BA22">
        <f t="shared" si="4"/>
        <v>3842.0509999999999</v>
      </c>
      <c r="BB22">
        <f t="shared" si="4"/>
        <v>2481.0520000000001</v>
      </c>
      <c r="BC22">
        <f t="shared" si="4"/>
        <v>968.053</v>
      </c>
      <c r="BD22">
        <f t="shared" si="4"/>
        <v>2558.0540000000001</v>
      </c>
      <c r="BE22">
        <f t="shared" ref="BE22:BT22" si="5">BE9+BE23</f>
        <v>1333.0550000000001</v>
      </c>
      <c r="BF22">
        <f t="shared" si="5"/>
        <v>6435.0559999999996</v>
      </c>
      <c r="BG22">
        <f t="shared" si="5"/>
        <v>7.0570000000000004</v>
      </c>
      <c r="BH22">
        <f t="shared" si="5"/>
        <v>2117.058</v>
      </c>
      <c r="BI22">
        <f t="shared" si="5"/>
        <v>290.05900000000003</v>
      </c>
      <c r="BJ22">
        <f t="shared" si="5"/>
        <v>109.06</v>
      </c>
      <c r="BK22">
        <f t="shared" si="5"/>
        <v>531.06100000000004</v>
      </c>
      <c r="BL22">
        <f t="shared" si="5"/>
        <v>56.061999999999998</v>
      </c>
      <c r="BM22">
        <f t="shared" si="5"/>
        <v>409.06299999999999</v>
      </c>
      <c r="BN22">
        <f t="shared" si="5"/>
        <v>54.064</v>
      </c>
      <c r="BO22">
        <f t="shared" si="5"/>
        <v>396.065</v>
      </c>
      <c r="BP22">
        <f t="shared" si="5"/>
        <v>336.06599999999997</v>
      </c>
      <c r="BQ22">
        <f t="shared" si="5"/>
        <v>1482.067</v>
      </c>
      <c r="BR22">
        <f t="shared" si="5"/>
        <v>277.06799999999998</v>
      </c>
      <c r="BS22">
        <f t="shared" si="5"/>
        <v>2012.069</v>
      </c>
      <c r="BT22">
        <f t="shared" si="5"/>
        <v>1206.07</v>
      </c>
      <c r="BW22" s="11">
        <f>100*((DataQ!D226/DataQ!D222)-1)</f>
        <v>1.7665854657840319</v>
      </c>
      <c r="BX22" s="11">
        <f>100*((DataQ!K226/DataQ!K222)-1)</f>
        <v>1.6966390159493638</v>
      </c>
      <c r="BY22">
        <v>0</v>
      </c>
      <c r="CA22" s="11">
        <f>100*((DataQ!K226/DataQ!D226)-1)</f>
        <v>-0.21188344518697777</v>
      </c>
      <c r="CD22" s="11">
        <f>100*((DataQ!E226/DataQ!E222)-1)</f>
        <v>2.1139200103715838</v>
      </c>
      <c r="CE22" s="11">
        <f>100*((DataQ!L226/DataQ!L222)-1)</f>
        <v>2.115541376703356</v>
      </c>
      <c r="CG22" s="11">
        <f>100*((DataQ!L226/DataQ!E226)-1)</f>
        <v>9.480693953678454E-2</v>
      </c>
      <c r="CJ22" s="11">
        <f>100*((DataQ!F226/DataQ!F222)-1)</f>
        <v>1.7827728492229467</v>
      </c>
      <c r="CK22" s="11">
        <f>100*((DataQ!M226/DataQ!M222)-1)</f>
        <v>1.5963626157526001</v>
      </c>
      <c r="CM22" s="11">
        <f>100*((DataQ!M226/DataQ!F226)-1)</f>
        <v>-0.24212146757722763</v>
      </c>
      <c r="CP22" s="52">
        <f>DataQ!J226</f>
        <v>1.3259380000000001</v>
      </c>
      <c r="CQ22" s="52">
        <f>DataQ!Q226</f>
        <v>1.308271</v>
      </c>
      <c r="CS22" s="11">
        <f>100*((DataQ!Q226/DataQ!J226)-1)</f>
        <v>-1.3324152411349655</v>
      </c>
    </row>
    <row r="23" spans="1:104" x14ac:dyDescent="0.25">
      <c r="C23">
        <v>1E-3</v>
      </c>
      <c r="D23">
        <f>C23+0.001</f>
        <v>2E-3</v>
      </c>
      <c r="E23">
        <f t="shared" ref="E23:X23" si="6">D23+0.001</f>
        <v>3.0000000000000001E-3</v>
      </c>
      <c r="F23">
        <f t="shared" si="6"/>
        <v>4.0000000000000001E-3</v>
      </c>
      <c r="G23">
        <f t="shared" si="6"/>
        <v>5.0000000000000001E-3</v>
      </c>
      <c r="H23">
        <f t="shared" si="6"/>
        <v>6.0000000000000001E-3</v>
      </c>
      <c r="I23">
        <f t="shared" si="6"/>
        <v>7.0000000000000001E-3</v>
      </c>
      <c r="J23">
        <f t="shared" si="6"/>
        <v>8.0000000000000002E-3</v>
      </c>
      <c r="K23">
        <f t="shared" si="6"/>
        <v>9.0000000000000011E-3</v>
      </c>
      <c r="L23">
        <f t="shared" si="6"/>
        <v>1.0000000000000002E-2</v>
      </c>
      <c r="M23">
        <f t="shared" si="6"/>
        <v>1.1000000000000003E-2</v>
      </c>
      <c r="N23">
        <f t="shared" si="6"/>
        <v>1.2000000000000004E-2</v>
      </c>
      <c r="O23">
        <f t="shared" si="6"/>
        <v>1.3000000000000005E-2</v>
      </c>
      <c r="P23">
        <f t="shared" si="6"/>
        <v>1.4000000000000005E-2</v>
      </c>
      <c r="Q23">
        <f t="shared" si="6"/>
        <v>1.5000000000000006E-2</v>
      </c>
      <c r="R23">
        <f t="shared" si="6"/>
        <v>1.6000000000000007E-2</v>
      </c>
      <c r="S23">
        <f t="shared" si="6"/>
        <v>1.7000000000000008E-2</v>
      </c>
      <c r="T23">
        <f t="shared" si="6"/>
        <v>1.8000000000000009E-2</v>
      </c>
      <c r="U23">
        <f t="shared" si="6"/>
        <v>1.900000000000001E-2</v>
      </c>
      <c r="V23">
        <f t="shared" si="6"/>
        <v>2.0000000000000011E-2</v>
      </c>
      <c r="W23">
        <f t="shared" si="6"/>
        <v>2.1000000000000012E-2</v>
      </c>
      <c r="X23">
        <f t="shared" si="6"/>
        <v>2.2000000000000013E-2</v>
      </c>
      <c r="Y23">
        <f t="shared" ref="Y23" si="7">X23+0.001</f>
        <v>2.3000000000000013E-2</v>
      </c>
      <c r="Z23">
        <f t="shared" ref="Z23" si="8">Y23+0.001</f>
        <v>2.4000000000000014E-2</v>
      </c>
      <c r="AA23">
        <f t="shared" ref="AA23" si="9">Z23+0.001</f>
        <v>2.5000000000000015E-2</v>
      </c>
      <c r="AB23">
        <f t="shared" ref="AB23" si="10">AA23+0.001</f>
        <v>2.6000000000000016E-2</v>
      </c>
      <c r="AC23">
        <f t="shared" ref="AC23" si="11">AB23+0.001</f>
        <v>2.7000000000000017E-2</v>
      </c>
      <c r="AD23">
        <f t="shared" ref="AD23" si="12">AC23+0.001</f>
        <v>2.8000000000000018E-2</v>
      </c>
      <c r="AE23">
        <f t="shared" ref="AE23" si="13">AD23+0.001</f>
        <v>2.9000000000000019E-2</v>
      </c>
      <c r="AF23">
        <f t="shared" ref="AF23" si="14">AE23+0.001</f>
        <v>3.000000000000002E-2</v>
      </c>
      <c r="AG23">
        <f t="shared" ref="AG23" si="15">AF23+0.001</f>
        <v>3.1000000000000021E-2</v>
      </c>
      <c r="AH23">
        <f t="shared" ref="AH23" si="16">AG23+0.001</f>
        <v>3.2000000000000021E-2</v>
      </c>
      <c r="AI23">
        <f t="shared" ref="AI23" si="17">AH23+0.001</f>
        <v>3.3000000000000022E-2</v>
      </c>
      <c r="AJ23">
        <f t="shared" ref="AJ23" si="18">AI23+0.001</f>
        <v>3.4000000000000023E-2</v>
      </c>
      <c r="AK23">
        <f t="shared" ref="AK23" si="19">AJ23+0.001</f>
        <v>3.5000000000000024E-2</v>
      </c>
      <c r="AL23">
        <f t="shared" ref="AL23" si="20">AK23+0.001</f>
        <v>3.6000000000000025E-2</v>
      </c>
      <c r="AM23">
        <f t="shared" ref="AM23" si="21">AL23+0.001</f>
        <v>3.7000000000000026E-2</v>
      </c>
      <c r="AN23">
        <f t="shared" ref="AN23" si="22">AM23+0.001</f>
        <v>3.8000000000000027E-2</v>
      </c>
      <c r="AO23">
        <f t="shared" ref="AO23" si="23">AN23+0.001</f>
        <v>3.9000000000000028E-2</v>
      </c>
      <c r="AP23">
        <f t="shared" ref="AP23" si="24">AO23+0.001</f>
        <v>4.0000000000000029E-2</v>
      </c>
      <c r="AQ23">
        <f t="shared" ref="AQ23" si="25">AP23+0.001</f>
        <v>4.1000000000000029E-2</v>
      </c>
      <c r="AR23">
        <f t="shared" ref="AR23" si="26">AQ23+0.001</f>
        <v>4.200000000000003E-2</v>
      </c>
      <c r="AS23">
        <f t="shared" ref="AS23" si="27">AR23+0.001</f>
        <v>4.3000000000000031E-2</v>
      </c>
      <c r="AT23">
        <f t="shared" ref="AT23" si="28">AS23+0.001</f>
        <v>4.4000000000000032E-2</v>
      </c>
      <c r="AU23">
        <f t="shared" ref="AU23" si="29">AT23+0.001</f>
        <v>4.5000000000000033E-2</v>
      </c>
      <c r="AV23">
        <f t="shared" ref="AV23" si="30">AU23+0.001</f>
        <v>4.6000000000000034E-2</v>
      </c>
      <c r="AW23">
        <f t="shared" ref="AW23" si="31">AV23+0.001</f>
        <v>4.7000000000000035E-2</v>
      </c>
      <c r="AX23">
        <f t="shared" ref="AX23" si="32">AW23+0.001</f>
        <v>4.8000000000000036E-2</v>
      </c>
      <c r="AY23">
        <f t="shared" ref="AY23" si="33">AX23+0.001</f>
        <v>4.9000000000000037E-2</v>
      </c>
      <c r="AZ23">
        <f t="shared" ref="AZ23" si="34">AY23+0.001</f>
        <v>5.0000000000000037E-2</v>
      </c>
      <c r="BA23">
        <f t="shared" ref="BA23" si="35">AZ23+0.001</f>
        <v>5.1000000000000038E-2</v>
      </c>
      <c r="BB23">
        <f t="shared" ref="BB23" si="36">BA23+0.001</f>
        <v>5.2000000000000039E-2</v>
      </c>
      <c r="BC23">
        <f t="shared" ref="BC23" si="37">BB23+0.001</f>
        <v>5.300000000000004E-2</v>
      </c>
      <c r="BD23">
        <f t="shared" ref="BD23" si="38">BC23+0.001</f>
        <v>5.4000000000000041E-2</v>
      </c>
      <c r="BE23">
        <f t="shared" ref="BE23" si="39">BD23+0.001</f>
        <v>5.5000000000000042E-2</v>
      </c>
      <c r="BF23">
        <f t="shared" ref="BF23" si="40">BE23+0.001</f>
        <v>5.6000000000000043E-2</v>
      </c>
      <c r="BG23">
        <f t="shared" ref="BG23" si="41">BF23+0.001</f>
        <v>5.7000000000000044E-2</v>
      </c>
      <c r="BH23">
        <f t="shared" ref="BH23" si="42">BG23+0.001</f>
        <v>5.8000000000000045E-2</v>
      </c>
      <c r="BI23">
        <f t="shared" ref="BI23" si="43">BH23+0.001</f>
        <v>5.9000000000000045E-2</v>
      </c>
      <c r="BJ23">
        <f t="shared" ref="BJ23" si="44">BI23+0.001</f>
        <v>6.0000000000000046E-2</v>
      </c>
      <c r="BK23">
        <f t="shared" ref="BK23" si="45">BJ23+0.001</f>
        <v>6.1000000000000047E-2</v>
      </c>
      <c r="BL23">
        <f t="shared" ref="BL23" si="46">BK23+0.001</f>
        <v>6.2000000000000048E-2</v>
      </c>
      <c r="BM23">
        <f t="shared" ref="BM23" si="47">BL23+0.001</f>
        <v>6.3000000000000042E-2</v>
      </c>
      <c r="BN23">
        <f t="shared" ref="BN23" si="48">BM23+0.001</f>
        <v>6.4000000000000043E-2</v>
      </c>
      <c r="BO23">
        <f t="shared" ref="BO23" si="49">BN23+0.001</f>
        <v>6.5000000000000044E-2</v>
      </c>
      <c r="BP23">
        <f t="shared" ref="BP23" si="50">BO23+0.001</f>
        <v>6.6000000000000045E-2</v>
      </c>
      <c r="BQ23">
        <f t="shared" ref="BQ23" si="51">BP23+0.001</f>
        <v>6.7000000000000046E-2</v>
      </c>
      <c r="BR23">
        <f t="shared" ref="BR23" si="52">BQ23+0.001</f>
        <v>6.8000000000000047E-2</v>
      </c>
      <c r="BS23">
        <f t="shared" ref="BS23" si="53">BR23+0.001</f>
        <v>6.9000000000000047E-2</v>
      </c>
      <c r="BT23">
        <f t="shared" ref="BT23" si="54">BS23+0.001</f>
        <v>7.0000000000000048E-2</v>
      </c>
      <c r="BV23">
        <v>2028</v>
      </c>
      <c r="BW23" s="11">
        <f>100*((DataQ!D227/DataQ!D223)-1)</f>
        <v>1.746175458542143</v>
      </c>
      <c r="BX23" s="11">
        <f>100*((DataQ!K227/DataQ!K223)-1)</f>
        <v>1.7286690950905292</v>
      </c>
      <c r="BY23">
        <v>0</v>
      </c>
      <c r="CA23" s="11">
        <f>100*((DataQ!K227/DataQ!D227)-1)</f>
        <v>-0.20945190156599347</v>
      </c>
      <c r="CC23">
        <v>2028</v>
      </c>
      <c r="CD23" s="11">
        <f>100*((DataQ!E227/DataQ!E223)-1)</f>
        <v>2.1307099835325749</v>
      </c>
      <c r="CE23" s="11">
        <f>100*((DataQ!L227/DataQ!L223)-1)</f>
        <v>2.2128714123861748</v>
      </c>
      <c r="CG23" s="11">
        <f>100*((DataQ!L227/DataQ!E227)-1)</f>
        <v>0.12337306928376091</v>
      </c>
      <c r="CI23">
        <v>2028</v>
      </c>
      <c r="CJ23" s="11">
        <f>100*((DataQ!F227/DataQ!F223)-1)</f>
        <v>1.7096293967610476</v>
      </c>
      <c r="CK23" s="11">
        <f>100*((DataQ!M227/DataQ!M223)-1)</f>
        <v>1.5294274802874375</v>
      </c>
      <c r="CM23" s="11">
        <f>100*((DataQ!M227/DataQ!F227)-1)</f>
        <v>-0.2943976394278125</v>
      </c>
      <c r="CO23">
        <v>2028</v>
      </c>
      <c r="CP23" s="52">
        <f>DataQ!J227</f>
        <v>1.331969</v>
      </c>
      <c r="CQ23" s="52">
        <f>DataQ!Q227</f>
        <v>1.316001</v>
      </c>
      <c r="CS23" s="11">
        <f>100*((DataQ!Q227/DataQ!J227)-1)</f>
        <v>-1.1988266994201857</v>
      </c>
      <c r="CX23" t="s">
        <v>3278</v>
      </c>
      <c r="CZ23">
        <f>'ONS - UK Exports by type'!D1401</f>
        <v>60432</v>
      </c>
    </row>
    <row r="24" spans="1:104" x14ac:dyDescent="0.25">
      <c r="BW24" s="11">
        <f>100*((DataQ!D228/DataQ!D224)-1)</f>
        <v>1.7007558765927744</v>
      </c>
      <c r="BX24" s="11">
        <f>100*((DataQ!K228/DataQ!K224)-1)</f>
        <v>1.7109679643942277</v>
      </c>
      <c r="BY24">
        <v>0</v>
      </c>
      <c r="CA24" s="11">
        <f>100*((DataQ!K228/DataQ!D228)-1)</f>
        <v>-0.20346163289687302</v>
      </c>
      <c r="CD24" s="11">
        <f>100*((DataQ!E228/DataQ!E224)-1)</f>
        <v>2.1394697884227876</v>
      </c>
      <c r="CE24" s="11">
        <f>100*((DataQ!L228/DataQ!L224)-1)</f>
        <v>2.2644406866341615</v>
      </c>
      <c r="CG24" s="11">
        <f>100*((DataQ!L228/DataQ!E228)-1)</f>
        <v>0.15619839447977846</v>
      </c>
      <c r="CJ24" s="11">
        <f>100*((DataQ!F228/DataQ!F224)-1)</f>
        <v>1.6509433962264231</v>
      </c>
      <c r="CK24" s="11">
        <f>100*((DataQ!M228/DataQ!M224)-1)</f>
        <v>1.4552939723894154</v>
      </c>
      <c r="CM24" s="11">
        <f>100*((DataQ!M228/DataQ!F228)-1)</f>
        <v>-0.35395695686513129</v>
      </c>
      <c r="CP24" s="52">
        <f>DataQ!J228</f>
        <v>1.337969</v>
      </c>
      <c r="CQ24" s="52">
        <f>DataQ!Q228</f>
        <v>1.3235349999999999</v>
      </c>
      <c r="CS24" s="11">
        <f>100*((DataQ!Q228/DataQ!J228)-1)</f>
        <v>-1.0787992845873173</v>
      </c>
    </row>
    <row r="25" spans="1:104" x14ac:dyDescent="0.25">
      <c r="C25">
        <v>1</v>
      </c>
      <c r="D25">
        <f>+C25+1</f>
        <v>2</v>
      </c>
      <c r="E25">
        <f t="shared" ref="E25:AW25" si="55">+D25+1</f>
        <v>3</v>
      </c>
      <c r="F25">
        <f t="shared" si="55"/>
        <v>4</v>
      </c>
      <c r="G25">
        <f t="shared" si="55"/>
        <v>5</v>
      </c>
      <c r="H25">
        <f t="shared" si="55"/>
        <v>6</v>
      </c>
      <c r="I25">
        <f t="shared" si="55"/>
        <v>7</v>
      </c>
      <c r="J25">
        <f t="shared" si="55"/>
        <v>8</v>
      </c>
      <c r="K25">
        <f t="shared" si="55"/>
        <v>9</v>
      </c>
      <c r="L25">
        <f t="shared" si="55"/>
        <v>10</v>
      </c>
      <c r="M25">
        <f t="shared" si="55"/>
        <v>11</v>
      </c>
      <c r="N25">
        <f t="shared" si="55"/>
        <v>12</v>
      </c>
      <c r="O25">
        <f t="shared" si="55"/>
        <v>13</v>
      </c>
      <c r="P25">
        <f t="shared" si="55"/>
        <v>14</v>
      </c>
      <c r="Q25">
        <f t="shared" si="55"/>
        <v>15</v>
      </c>
      <c r="R25">
        <f t="shared" si="55"/>
        <v>16</v>
      </c>
      <c r="S25">
        <f t="shared" si="55"/>
        <v>17</v>
      </c>
      <c r="T25">
        <f t="shared" si="55"/>
        <v>18</v>
      </c>
      <c r="U25">
        <f t="shared" si="55"/>
        <v>19</v>
      </c>
      <c r="V25">
        <f t="shared" si="55"/>
        <v>20</v>
      </c>
      <c r="W25">
        <f t="shared" si="55"/>
        <v>21</v>
      </c>
      <c r="X25">
        <f t="shared" si="55"/>
        <v>22</v>
      </c>
      <c r="Y25">
        <f t="shared" si="55"/>
        <v>23</v>
      </c>
      <c r="Z25">
        <f t="shared" si="55"/>
        <v>24</v>
      </c>
      <c r="AA25">
        <f t="shared" si="55"/>
        <v>25</v>
      </c>
      <c r="AB25">
        <f t="shared" si="55"/>
        <v>26</v>
      </c>
      <c r="AC25">
        <f t="shared" si="55"/>
        <v>27</v>
      </c>
      <c r="AD25">
        <f t="shared" si="55"/>
        <v>28</v>
      </c>
      <c r="AE25">
        <f t="shared" si="55"/>
        <v>29</v>
      </c>
      <c r="AF25">
        <f t="shared" si="55"/>
        <v>30</v>
      </c>
      <c r="AG25">
        <f t="shared" si="55"/>
        <v>31</v>
      </c>
      <c r="AH25">
        <f t="shared" si="55"/>
        <v>32</v>
      </c>
      <c r="AI25">
        <f t="shared" si="55"/>
        <v>33</v>
      </c>
      <c r="AJ25">
        <f t="shared" si="55"/>
        <v>34</v>
      </c>
      <c r="AK25">
        <f t="shared" si="55"/>
        <v>35</v>
      </c>
      <c r="AL25">
        <f t="shared" si="55"/>
        <v>36</v>
      </c>
      <c r="AM25">
        <f t="shared" si="55"/>
        <v>37</v>
      </c>
      <c r="AN25">
        <f t="shared" si="55"/>
        <v>38</v>
      </c>
      <c r="AO25">
        <f t="shared" si="55"/>
        <v>39</v>
      </c>
      <c r="AP25">
        <f t="shared" si="55"/>
        <v>40</v>
      </c>
      <c r="AQ25">
        <f t="shared" si="55"/>
        <v>41</v>
      </c>
      <c r="AR25">
        <f t="shared" si="55"/>
        <v>42</v>
      </c>
      <c r="AS25">
        <f t="shared" si="55"/>
        <v>43</v>
      </c>
      <c r="AT25">
        <f t="shared" si="55"/>
        <v>44</v>
      </c>
      <c r="AU25">
        <f t="shared" si="55"/>
        <v>45</v>
      </c>
      <c r="AV25">
        <f t="shared" si="55"/>
        <v>46</v>
      </c>
      <c r="AW25">
        <f t="shared" si="55"/>
        <v>47</v>
      </c>
      <c r="AX25">
        <f t="shared" ref="AX25" si="56">+AW25+1</f>
        <v>48</v>
      </c>
      <c r="AY25">
        <f t="shared" ref="AY25" si="57">+AX25+1</f>
        <v>49</v>
      </c>
      <c r="AZ25">
        <f t="shared" ref="AZ25" si="58">+AY25+1</f>
        <v>50</v>
      </c>
      <c r="BA25">
        <f t="shared" ref="BA25" si="59">+AZ25+1</f>
        <v>51</v>
      </c>
      <c r="BB25">
        <f t="shared" ref="BB25" si="60">+BA25+1</f>
        <v>52</v>
      </c>
      <c r="BC25">
        <f t="shared" ref="BC25" si="61">+BB25+1</f>
        <v>53</v>
      </c>
      <c r="BD25">
        <f t="shared" ref="BD25" si="62">+BC25+1</f>
        <v>54</v>
      </c>
      <c r="BE25">
        <f t="shared" ref="BE25" si="63">+BD25+1</f>
        <v>55</v>
      </c>
      <c r="BF25">
        <f t="shared" ref="BF25" si="64">+BE25+1</f>
        <v>56</v>
      </c>
      <c r="BG25">
        <f t="shared" ref="BG25" si="65">+BF25+1</f>
        <v>57</v>
      </c>
      <c r="BH25">
        <f t="shared" ref="BH25" si="66">+BG25+1</f>
        <v>58</v>
      </c>
      <c r="BI25">
        <f t="shared" ref="BI25" si="67">+BH25+1</f>
        <v>59</v>
      </c>
      <c r="BJ25">
        <f t="shared" ref="BJ25" si="68">+BI25+1</f>
        <v>60</v>
      </c>
      <c r="BK25">
        <f t="shared" ref="BK25" si="69">+BJ25+1</f>
        <v>61</v>
      </c>
      <c r="BL25">
        <f t="shared" ref="BL25" si="70">+BK25+1</f>
        <v>62</v>
      </c>
      <c r="BM25">
        <f t="shared" ref="BM25" si="71">+BL25+1</f>
        <v>63</v>
      </c>
      <c r="BN25">
        <f t="shared" ref="BN25" si="72">+BM25+1</f>
        <v>64</v>
      </c>
      <c r="BO25">
        <f t="shared" ref="BO25" si="73">+BN25+1</f>
        <v>65</v>
      </c>
      <c r="BP25">
        <f t="shared" ref="BP25" si="74">+BO25+1</f>
        <v>66</v>
      </c>
      <c r="BQ25">
        <f t="shared" ref="BQ25" si="75">+BP25+1</f>
        <v>67</v>
      </c>
      <c r="BR25">
        <f t="shared" ref="BR25" si="76">+BQ25+1</f>
        <v>68</v>
      </c>
      <c r="BS25">
        <f t="shared" ref="BS25" si="77">+BR25+1</f>
        <v>69</v>
      </c>
      <c r="BT25">
        <f t="shared" ref="BT25" si="78">+BS25+1</f>
        <v>70</v>
      </c>
      <c r="BW25" s="11">
        <f>100*((DataQ!D229/DataQ!D225)-1)</f>
        <v>1.6754148497154064</v>
      </c>
      <c r="BX25" s="11">
        <f>100*((DataQ!K229/DataQ!K225)-1)</f>
        <v>1.689482630716066</v>
      </c>
      <c r="BY25">
        <v>0</v>
      </c>
      <c r="CA25" s="11">
        <f>100*((DataQ!K229/DataQ!D229)-1)</f>
        <v>-0.20298133211170688</v>
      </c>
      <c r="CD25" s="11">
        <f>100*((DataQ!E229/DataQ!E225)-1)</f>
        <v>2.1573332057010175</v>
      </c>
      <c r="CE25" s="11">
        <f>100*((DataQ!L229/DataQ!L225)-1)</f>
        <v>2.2963962302607888</v>
      </c>
      <c r="CG25" s="11">
        <f>100*((DataQ!L229/DataQ!E229)-1)</f>
        <v>0.19120796446356891</v>
      </c>
      <c r="CJ25" s="11">
        <f>100*((DataQ!F229/DataQ!F225)-1)</f>
        <v>1.6013585418317655</v>
      </c>
      <c r="CK25" s="11">
        <f>100*((DataQ!M229/DataQ!M225)-1)</f>
        <v>1.3896205666566352</v>
      </c>
      <c r="CM25" s="11">
        <f>100*((DataQ!M229/DataQ!F229)-1)</f>
        <v>-0.40773538383642727</v>
      </c>
      <c r="CP25" s="52">
        <f>DataQ!J229</f>
        <v>1.343936</v>
      </c>
      <c r="CQ25" s="52">
        <f>DataQ!Q229</f>
        <v>1.330886</v>
      </c>
      <c r="CS25" s="11">
        <f>100*((DataQ!Q229/DataQ!J229)-1)</f>
        <v>-0.97102838230391786</v>
      </c>
    </row>
    <row r="26" spans="1:104" x14ac:dyDescent="0.25">
      <c r="C26" t="str">
        <f t="shared" ref="C26:AH26" si="79">HLOOKUP(C$25,$C$20:$BT$22,2,FALSE)</f>
        <v>Medicinal &amp; pharmaceutical products</v>
      </c>
      <c r="D26" t="str">
        <f t="shared" si="79"/>
        <v>Cars</v>
      </c>
      <c r="E26" t="str">
        <f t="shared" si="79"/>
        <v>Mechanical power generators</v>
      </c>
      <c r="F26" t="str">
        <f t="shared" si="79"/>
        <v>General industrial machinery</v>
      </c>
      <c r="G26" t="str">
        <f t="shared" si="79"/>
        <v>Organic chemicals</v>
      </c>
      <c r="H26" t="str">
        <f t="shared" si="79"/>
        <v>Miscellaneous electrical goods</v>
      </c>
      <c r="I26" t="str">
        <f t="shared" si="79"/>
        <v>Specialised machinery</v>
      </c>
      <c r="J26" t="str">
        <f t="shared" si="79"/>
        <v>Office machinery</v>
      </c>
      <c r="K26" t="str">
        <f t="shared" si="79"/>
        <v>Aircraft</v>
      </c>
      <c r="L26" t="str">
        <f t="shared" si="79"/>
        <v>Other manufactures</v>
      </c>
      <c r="M26" t="str">
        <f t="shared" si="79"/>
        <v>Beverages &amp; tobacco</v>
      </c>
      <c r="N26" t="str">
        <f t="shared" si="79"/>
        <v>Refined oil</v>
      </c>
      <c r="O26" t="str">
        <f t="shared" si="79"/>
        <v>Non-ferrous metals</v>
      </c>
      <c r="P26" t="str">
        <f t="shared" si="79"/>
        <v>Works of art</v>
      </c>
      <c r="Q26" t="str">
        <f t="shared" si="79"/>
        <v>Road vehicles other than cars (consumer)</v>
      </c>
      <c r="R26" t="str">
        <f t="shared" si="79"/>
        <v>Unspecified goods</v>
      </c>
      <c r="S26" t="str">
        <f t="shared" si="79"/>
        <v>Telecoms &amp; sound equipment (consumer)</v>
      </c>
      <c r="T26" t="str">
        <f t="shared" si="79"/>
        <v>Miscellaneous metal manufactures</v>
      </c>
      <c r="U26" t="str">
        <f t="shared" si="79"/>
        <v>Inorganic chemicals</v>
      </c>
      <c r="V26" t="str">
        <f t="shared" si="79"/>
        <v>Other chemicals</v>
      </c>
      <c r="W26" t="str">
        <f t="shared" si="79"/>
        <v>Furniture</v>
      </c>
      <c r="X26" t="str">
        <f t="shared" si="79"/>
        <v>Toilet &amp; cleansing preparations</v>
      </c>
      <c r="Y26" t="str">
        <f t="shared" si="79"/>
        <v>Mineral manufactures</v>
      </c>
      <c r="Z26" t="str">
        <f t="shared" si="79"/>
        <v>Iron &amp; steel</v>
      </c>
      <c r="AA26" t="str">
        <f t="shared" si="79"/>
        <v>Clothing</v>
      </c>
      <c r="AB26" t="str">
        <f t="shared" si="79"/>
        <v>Scientific instruments (consumer)</v>
      </c>
      <c r="AC26" t="str">
        <f t="shared" si="79"/>
        <v>Plastics in non-primary forms</v>
      </c>
      <c r="AD26" t="str">
        <f t="shared" si="79"/>
        <v>Metal ores &amp; scrap</v>
      </c>
      <c r="AE26" t="str">
        <f t="shared" si="79"/>
        <v>Photographic &amp; optical goods &amp; clocks</v>
      </c>
      <c r="AF26" t="str">
        <f t="shared" si="79"/>
        <v>Crude oil</v>
      </c>
      <c r="AG26" t="str">
        <f t="shared" si="79"/>
        <v>Plastics in primary forms</v>
      </c>
      <c r="AH26" t="str">
        <f t="shared" si="79"/>
        <v>Textile fabrics</v>
      </c>
      <c r="AI26" t="str">
        <f t="shared" ref="AI26:BN26" si="80">HLOOKUP(AI$25,$C$20:$BT$22,2,FALSE)</f>
        <v>Electric motors</v>
      </c>
      <c r="AJ26" t="str">
        <f t="shared" si="80"/>
        <v>Ships</v>
      </c>
      <c r="AK26" t="str">
        <f t="shared" si="80"/>
        <v>Jewellery</v>
      </c>
      <c r="AL26" t="str">
        <f t="shared" si="80"/>
        <v>Fish and shellfish</v>
      </c>
      <c r="AM26" t="str">
        <f t="shared" si="80"/>
        <v>Paper &amp; paperboard</v>
      </c>
      <c r="AN26" t="str">
        <f t="shared" si="80"/>
        <v>Metal working machinery</v>
      </c>
      <c r="AO26" t="str">
        <f t="shared" si="80"/>
        <v>Rubber manufactures</v>
      </c>
      <c r="AP26" t="str">
        <f t="shared" si="80"/>
        <v>Miscellaneous foods</v>
      </c>
      <c r="AQ26" t="str">
        <f t="shared" si="80"/>
        <v>Dyeing, tanning &amp; colouring materials</v>
      </c>
      <c r="AR26" t="str">
        <f t="shared" si="80"/>
        <v>Cereals</v>
      </c>
      <c r="AS26" t="str">
        <f t="shared" si="80"/>
        <v>Plumbing, heating &amp; lighting fixtures (consumer)</v>
      </c>
      <c r="AT26" t="str">
        <f t="shared" si="80"/>
        <v>Dairy products &amp; eggs</v>
      </c>
      <c r="AU26" t="str">
        <f t="shared" si="80"/>
        <v>Travel goods, handbags etc</v>
      </c>
      <c r="AV26" t="str">
        <f t="shared" si="80"/>
        <v>Coffee, tea, cocoa etc</v>
      </c>
      <c r="AW26" t="str">
        <f t="shared" si="80"/>
        <v>Footwear</v>
      </c>
      <c r="AX26" t="str">
        <f t="shared" si="80"/>
        <v>Animal feeding stuffs</v>
      </c>
      <c r="AY26" t="str">
        <f t="shared" si="80"/>
        <v>Leather manufactures</v>
      </c>
      <c r="AZ26" t="str">
        <f t="shared" si="80"/>
        <v>Live animals</v>
      </c>
      <c r="BA26" t="str">
        <f t="shared" si="80"/>
        <v>Other crude animal &amp; vegetable materials</v>
      </c>
      <c r="BB26" t="str">
        <f t="shared" si="80"/>
        <v>Animal oils &amp; fats</v>
      </c>
      <c r="BC26" t="str">
        <f t="shared" si="80"/>
        <v>Meat &amp; meat preparations</v>
      </c>
      <c r="BD26" t="str">
        <f t="shared" si="80"/>
        <v>Vegetables &amp; fruit</v>
      </c>
      <c r="BE26" t="str">
        <f t="shared" si="80"/>
        <v>Crude rubber</v>
      </c>
      <c r="BF26" t="str">
        <f t="shared" si="80"/>
        <v>Wood &amp; cork manufactures</v>
      </c>
      <c r="BG26" t="str">
        <f t="shared" si="80"/>
        <v>Crude minerals &amp; fertilisers</v>
      </c>
      <c r="BH26" t="str">
        <f t="shared" si="80"/>
        <v>Coal, coke &amp; briquettes</v>
      </c>
      <c r="BI26" t="str">
        <f t="shared" si="80"/>
        <v>Processed oils &amp; fats</v>
      </c>
      <c r="BJ26" t="str">
        <f t="shared" si="80"/>
        <v>Processed fertilisers</v>
      </c>
      <c r="BK26" t="str">
        <f t="shared" si="80"/>
        <v>Textile fibres</v>
      </c>
      <c r="BL26" t="str">
        <f t="shared" si="80"/>
        <v>Sugar</v>
      </c>
      <c r="BM26" t="str">
        <f t="shared" si="80"/>
        <v>Railway equipment (intermediate)</v>
      </c>
      <c r="BN26" t="str">
        <f t="shared" si="80"/>
        <v>Vegetable oils &amp; fats</v>
      </c>
      <c r="BO26" t="str">
        <f t="shared" ref="BO26:BT26" si="81">HLOOKUP(BO$25,$C$20:$BT$22,2,FALSE)</f>
        <v>Wood &amp; cork</v>
      </c>
      <c r="BP26" t="str">
        <f t="shared" si="81"/>
        <v>Gas</v>
      </c>
      <c r="BQ26" t="str">
        <f t="shared" si="81"/>
        <v>Electricity</v>
      </c>
      <c r="BR26" t="str">
        <f t="shared" si="81"/>
        <v>Pulp &amp; waste paper</v>
      </c>
      <c r="BS26" t="str">
        <f t="shared" si="81"/>
        <v>Oil-seeds &amp; oleaginous fruits</v>
      </c>
      <c r="BT26" t="str">
        <f t="shared" si="81"/>
        <v>Hides, skins &amp; furskins</v>
      </c>
      <c r="BW26" s="11">
        <f>100*((DataQ!D230/DataQ!D226)-1)</f>
        <v>1.6450526634411267</v>
      </c>
      <c r="BX26" s="11">
        <f>100*((DataQ!K230/DataQ!K226)-1)</f>
        <v>1.6502045130314835</v>
      </c>
      <c r="BY26">
        <v>0</v>
      </c>
      <c r="CA26" s="11">
        <f>100*((DataQ!K230/DataQ!D230)-1)</f>
        <v>-0.2068257138569729</v>
      </c>
      <c r="CD26" s="11">
        <f>100*((DataQ!E230/DataQ!E226)-1)</f>
        <v>2.1554433604437095</v>
      </c>
      <c r="CE26" s="11">
        <f>100*((DataQ!L230/DataQ!L226)-1)</f>
        <v>2.2780368597200562</v>
      </c>
      <c r="CG26" s="11">
        <f>100*((DataQ!L230/DataQ!E230)-1)</f>
        <v>0.21492753456773261</v>
      </c>
      <c r="CJ26" s="11">
        <f>100*((DataQ!F230/DataQ!F226)-1)</f>
        <v>1.5997697861455995</v>
      </c>
      <c r="CK26" s="11">
        <f>100*((DataQ!M230/DataQ!M226)-1)</f>
        <v>1.3828722779435365</v>
      </c>
      <c r="CM26" s="11">
        <f>100*((DataQ!M230/DataQ!F230)-1)</f>
        <v>-0.45508686427792044</v>
      </c>
      <c r="CP26" s="52">
        <f>DataQ!J230</f>
        <v>1.3489549999999999</v>
      </c>
      <c r="CQ26" s="52">
        <f>DataQ!Q230</f>
        <v>1.3371630000000001</v>
      </c>
      <c r="CS26" s="11">
        <f>100*((DataQ!Q230/DataQ!J230)-1)</f>
        <v>-0.874158144637871</v>
      </c>
    </row>
    <row r="27" spans="1:104" x14ac:dyDescent="0.25">
      <c r="B27" t="s">
        <v>2374</v>
      </c>
      <c r="C27" s="9">
        <f t="shared" ref="C27:AH27" si="82">HLOOKUP(C$25,$C$20:$BT$22,3,FALSE)</f>
        <v>8783.0319999999992</v>
      </c>
      <c r="D27" s="9">
        <f t="shared" si="82"/>
        <v>6435.0559999999996</v>
      </c>
      <c r="E27" s="9">
        <f t="shared" si="82"/>
        <v>6077.0479999999998</v>
      </c>
      <c r="F27" s="9">
        <f t="shared" si="82"/>
        <v>3842.0509999999999</v>
      </c>
      <c r="G27" s="9">
        <f t="shared" si="82"/>
        <v>2816.029</v>
      </c>
      <c r="H27" s="9">
        <f t="shared" si="82"/>
        <v>2558.0540000000001</v>
      </c>
      <c r="I27" s="9">
        <f t="shared" si="82"/>
        <v>2495.049</v>
      </c>
      <c r="J27" s="9">
        <f t="shared" si="82"/>
        <v>2481.0520000000001</v>
      </c>
      <c r="K27" s="9">
        <f t="shared" si="82"/>
        <v>2117.058</v>
      </c>
      <c r="L27" s="9">
        <f t="shared" si="82"/>
        <v>2012.069</v>
      </c>
      <c r="M27" s="9">
        <f t="shared" si="82"/>
        <v>1914.011</v>
      </c>
      <c r="N27" s="9">
        <f t="shared" si="82"/>
        <v>1614.0229999999999</v>
      </c>
      <c r="O27" s="9">
        <f t="shared" si="82"/>
        <v>1570.0450000000001</v>
      </c>
      <c r="P27" s="9">
        <f t="shared" si="82"/>
        <v>1482.067</v>
      </c>
      <c r="Q27" s="9">
        <f t="shared" si="82"/>
        <v>1333.0550000000001</v>
      </c>
      <c r="R27" s="9">
        <f t="shared" si="82"/>
        <v>1206.07</v>
      </c>
      <c r="S27" s="9">
        <f t="shared" si="82"/>
        <v>968.053</v>
      </c>
      <c r="T27" s="9">
        <f t="shared" si="82"/>
        <v>931.04600000000005</v>
      </c>
      <c r="U27" s="9">
        <f t="shared" si="82"/>
        <v>634.03</v>
      </c>
      <c r="V27" s="9">
        <f t="shared" si="82"/>
        <v>568.03700000000003</v>
      </c>
      <c r="W27" s="9">
        <f t="shared" si="82"/>
        <v>531.06100000000004</v>
      </c>
      <c r="X27" s="9">
        <f t="shared" si="82"/>
        <v>510.03300000000002</v>
      </c>
      <c r="Y27" s="9">
        <f t="shared" si="82"/>
        <v>471.04300000000001</v>
      </c>
      <c r="Z27" s="9">
        <f t="shared" si="82"/>
        <v>415.04399999999998</v>
      </c>
      <c r="AA27" s="9">
        <f t="shared" si="82"/>
        <v>409.06299999999999</v>
      </c>
      <c r="AB27" s="9">
        <f t="shared" si="82"/>
        <v>396.065</v>
      </c>
      <c r="AC27" s="9">
        <f t="shared" si="82"/>
        <v>355.036</v>
      </c>
      <c r="AD27" s="9">
        <f t="shared" si="82"/>
        <v>350.01900000000001</v>
      </c>
      <c r="AE27" s="9">
        <f t="shared" si="82"/>
        <v>336.06599999999997</v>
      </c>
      <c r="AF27" s="9">
        <f t="shared" si="82"/>
        <v>319.02199999999999</v>
      </c>
      <c r="AG27" s="9">
        <f t="shared" si="82"/>
        <v>304.03500000000003</v>
      </c>
      <c r="AH27" s="9">
        <f t="shared" si="82"/>
        <v>299.04199999999997</v>
      </c>
      <c r="AI27" s="9">
        <f t="shared" ref="AI27:BN27" si="83">HLOOKUP(AI$25,$C$20:$BT$22,3,FALSE)</f>
        <v>296.04700000000003</v>
      </c>
      <c r="AJ27" s="9">
        <f t="shared" si="83"/>
        <v>290.05900000000003</v>
      </c>
      <c r="AK27" s="9">
        <f t="shared" si="83"/>
        <v>277.06799999999998</v>
      </c>
      <c r="AL27" s="9">
        <f t="shared" si="83"/>
        <v>245.00399999999999</v>
      </c>
      <c r="AM27" s="9">
        <f t="shared" si="83"/>
        <v>242.041</v>
      </c>
      <c r="AN27" s="9">
        <f t="shared" si="83"/>
        <v>203.05</v>
      </c>
      <c r="AO27" s="9">
        <f t="shared" si="83"/>
        <v>203.03899999999999</v>
      </c>
      <c r="AP27" s="9">
        <f t="shared" si="83"/>
        <v>190.01</v>
      </c>
      <c r="AQ27" s="9">
        <f t="shared" si="83"/>
        <v>171.03100000000001</v>
      </c>
      <c r="AR27" s="9">
        <f t="shared" si="83"/>
        <v>137.005</v>
      </c>
      <c r="AS27" s="9">
        <f t="shared" si="83"/>
        <v>109.06</v>
      </c>
      <c r="AT27" s="9">
        <f t="shared" si="83"/>
        <v>99.003</v>
      </c>
      <c r="AU27" s="9">
        <f t="shared" si="83"/>
        <v>56.061999999999998</v>
      </c>
      <c r="AV27" s="9">
        <f t="shared" si="83"/>
        <v>56.008000000000003</v>
      </c>
      <c r="AW27" s="9">
        <f t="shared" si="83"/>
        <v>54.064</v>
      </c>
      <c r="AX27" s="9">
        <f t="shared" si="83"/>
        <v>50.009</v>
      </c>
      <c r="AY27" s="9">
        <f t="shared" si="83"/>
        <v>46.037999999999997</v>
      </c>
      <c r="AZ27" s="9">
        <f t="shared" si="83"/>
        <v>41.000999999999998</v>
      </c>
      <c r="BA27" s="9">
        <f t="shared" si="83"/>
        <v>34.020000000000003</v>
      </c>
      <c r="BB27" s="9">
        <f t="shared" si="83"/>
        <v>33.026000000000003</v>
      </c>
      <c r="BC27" s="9">
        <f t="shared" si="83"/>
        <v>33.002000000000002</v>
      </c>
      <c r="BD27" s="9">
        <f t="shared" si="83"/>
        <v>30.006</v>
      </c>
      <c r="BE27" s="9">
        <f t="shared" si="83"/>
        <v>27.013999999999999</v>
      </c>
      <c r="BF27" s="9">
        <f t="shared" si="83"/>
        <v>21.04</v>
      </c>
      <c r="BG27" s="9">
        <f t="shared" si="83"/>
        <v>19.018000000000001</v>
      </c>
      <c r="BH27" s="9">
        <f t="shared" si="83"/>
        <v>16.021000000000001</v>
      </c>
      <c r="BI27" s="9">
        <f t="shared" si="83"/>
        <v>13.028</v>
      </c>
      <c r="BJ27" s="9">
        <f t="shared" si="83"/>
        <v>12.034000000000001</v>
      </c>
      <c r="BK27" s="9">
        <f t="shared" si="83"/>
        <v>12.016999999999999</v>
      </c>
      <c r="BL27" s="9">
        <f t="shared" si="83"/>
        <v>10.007</v>
      </c>
      <c r="BM27" s="9">
        <f t="shared" si="83"/>
        <v>7.0570000000000004</v>
      </c>
      <c r="BN27" s="9">
        <f t="shared" si="83"/>
        <v>7.0270000000000001</v>
      </c>
      <c r="BO27" s="9">
        <f t="shared" ref="BO27:BT27" si="84">HLOOKUP(BO$25,$C$20:$BT$22,3,FALSE)</f>
        <v>3.0150000000000001</v>
      </c>
      <c r="BP27" s="9">
        <f t="shared" si="84"/>
        <v>2.024</v>
      </c>
      <c r="BQ27" s="9">
        <f t="shared" si="84"/>
        <v>2.5000000000000015E-2</v>
      </c>
      <c r="BR27" s="9">
        <f t="shared" si="84"/>
        <v>1.6000000000000007E-2</v>
      </c>
      <c r="BS27" s="9">
        <f t="shared" si="84"/>
        <v>1.3000000000000005E-2</v>
      </c>
      <c r="BT27" s="9">
        <f t="shared" si="84"/>
        <v>1.2000000000000004E-2</v>
      </c>
      <c r="BV27">
        <v>2029</v>
      </c>
      <c r="BW27" s="11">
        <f>100*((DataQ!D231/DataQ!D227)-1)</f>
        <v>1.6147268338631671</v>
      </c>
      <c r="BX27" s="11">
        <f>100*((DataQ!K231/DataQ!K227)-1)</f>
        <v>1.6138388290911188</v>
      </c>
      <c r="BY27">
        <v>0</v>
      </c>
      <c r="CA27" s="11">
        <f>100*((DataQ!K231/DataQ!D231)-1)</f>
        <v>-0.21032396495362926</v>
      </c>
      <c r="CC27">
        <v>2029</v>
      </c>
      <c r="CD27" s="11">
        <f>100*((DataQ!E231/DataQ!E227)-1)</f>
        <v>2.1118688059593715</v>
      </c>
      <c r="CE27" s="11">
        <f>100*((DataQ!L231/DataQ!L227)-1)</f>
        <v>2.2227234189440059</v>
      </c>
      <c r="CG27" s="11">
        <f>100*((DataQ!L231/DataQ!E231)-1)</f>
        <v>0.23206893296834341</v>
      </c>
      <c r="CI27">
        <v>2029</v>
      </c>
      <c r="CJ27" s="11">
        <f>100*((DataQ!F231/DataQ!F227)-1)</f>
        <v>1.5514616328399233</v>
      </c>
      <c r="CK27" s="11">
        <f>100*((DataQ!M231/DataQ!M227)-1)</f>
        <v>1.346972173809613</v>
      </c>
      <c r="CM27" s="11">
        <f>100*((DataQ!M231/DataQ!F231)-1)</f>
        <v>-0.49517017742159997</v>
      </c>
      <c r="CO27">
        <v>2029</v>
      </c>
      <c r="CP27" s="52">
        <f>DataQ!J231</f>
        <v>1.35303</v>
      </c>
      <c r="CQ27" s="52">
        <f>DataQ!Q231</f>
        <v>1.3423860000000001</v>
      </c>
      <c r="CS27" s="11">
        <f>100*((DataQ!Q231/DataQ!J231)-1)</f>
        <v>-0.78667878761001786</v>
      </c>
    </row>
    <row r="28" spans="1:104" x14ac:dyDescent="0.25">
      <c r="BW28" s="11">
        <f>100*((DataQ!D232/DataQ!D228)-1)</f>
        <v>1.5892728225537445</v>
      </c>
      <c r="BX28" s="11">
        <f>100*((DataQ!K232/DataQ!K228)-1)</f>
        <v>1.5832445290828723</v>
      </c>
      <c r="BY28">
        <v>0</v>
      </c>
      <c r="CA28" s="11">
        <f>100*((DataQ!K232/DataQ!D232)-1)</f>
        <v>-0.20938354575184004</v>
      </c>
      <c r="CD28" s="11">
        <f>100*((DataQ!E232/DataQ!E228)-1)</f>
        <v>2.0792333245077899</v>
      </c>
      <c r="CE28" s="11">
        <f>100*((DataQ!L232/DataQ!L228)-1)</f>
        <v>2.1685143006255236</v>
      </c>
      <c r="CG28" s="11">
        <f>100*((DataQ!L232/DataQ!E232)-1)</f>
        <v>0.24379743755322814</v>
      </c>
      <c r="CJ28" s="11">
        <f>100*((DataQ!F232/DataQ!F228)-1)</f>
        <v>1.509037984369499</v>
      </c>
      <c r="CK28" s="11">
        <f>100*((DataQ!M232/DataQ!M228)-1)</f>
        <v>1.3276750530463843</v>
      </c>
      <c r="CM28" s="11">
        <f>100*((DataQ!M232/DataQ!F232)-1)</f>
        <v>-0.53199133508312624</v>
      </c>
      <c r="CP28" s="52">
        <f>DataQ!J232</f>
        <v>1.3570759999999999</v>
      </c>
      <c r="CQ28" s="52">
        <f>DataQ!Q232</f>
        <v>1.347472</v>
      </c>
      <c r="CS28" s="11">
        <f>100*((DataQ!Q232/DataQ!J232)-1)</f>
        <v>-0.7076980213341022</v>
      </c>
    </row>
    <row r="29" spans="1:104" x14ac:dyDescent="0.25">
      <c r="C29">
        <v>1</v>
      </c>
      <c r="D29">
        <v>2</v>
      </c>
      <c r="E29">
        <v>3</v>
      </c>
      <c r="F29">
        <v>4</v>
      </c>
      <c r="G29">
        <v>5</v>
      </c>
      <c r="H29">
        <v>6</v>
      </c>
      <c r="I29">
        <v>7</v>
      </c>
      <c r="BW29" s="11">
        <f>100*((DataQ!D233/DataQ!D229)-1)</f>
        <v>1.5590613047711255</v>
      </c>
      <c r="BX29" s="11">
        <f>100*((DataQ!K233/DataQ!K229)-1)</f>
        <v>1.5526068144951166</v>
      </c>
      <c r="BY29">
        <v>0</v>
      </c>
      <c r="CA29" s="11">
        <f>100*((DataQ!K233/DataQ!D233)-1)</f>
        <v>-0.20932383743118566</v>
      </c>
      <c r="CD29" s="11">
        <f>100*((DataQ!E233/DataQ!E229)-1)</f>
        <v>2.0588806457614295</v>
      </c>
      <c r="CE29" s="11">
        <f>100*((DataQ!L233/DataQ!L229)-1)</f>
        <v>2.1232645548328044</v>
      </c>
      <c r="CG29" s="11">
        <f>100*((DataQ!L233/DataQ!E233)-1)</f>
        <v>0.25441365104879043</v>
      </c>
      <c r="CJ29" s="11">
        <f>100*((DataQ!F233/DataQ!F229)-1)</f>
        <v>1.4939748940547615</v>
      </c>
      <c r="CK29" s="11">
        <f>100*((DataQ!M233/DataQ!M229)-1)</f>
        <v>1.3387550660919123</v>
      </c>
      <c r="CM29" s="11">
        <f>100*((DataQ!M233/DataQ!F233)-1)</f>
        <v>-0.56004683085866258</v>
      </c>
      <c r="CP29" s="52">
        <f>DataQ!J233</f>
        <v>1.3611</v>
      </c>
      <c r="CQ29" s="52">
        <f>DataQ!Q233</f>
        <v>1.3524309999999999</v>
      </c>
      <c r="CS29" s="11">
        <f>100*((DataQ!Q233/DataQ!J233)-1)</f>
        <v>-0.63691132172507547</v>
      </c>
    </row>
    <row r="30" spans="1:104" x14ac:dyDescent="0.25">
      <c r="C30" t="str">
        <f>C26</f>
        <v>Medicinal &amp; pharmaceutical products</v>
      </c>
      <c r="D30" t="str">
        <f t="shared" ref="D30:I30" si="85">D26</f>
        <v>Cars</v>
      </c>
      <c r="E30" t="str">
        <f t="shared" si="85"/>
        <v>Mechanical power generators</v>
      </c>
      <c r="F30" t="str">
        <f t="shared" si="85"/>
        <v>General industrial machinery</v>
      </c>
      <c r="G30" t="str">
        <f t="shared" si="85"/>
        <v>Organic chemicals</v>
      </c>
      <c r="H30" t="str">
        <f t="shared" si="85"/>
        <v>Miscellaneous electrical goods</v>
      </c>
      <c r="I30" t="str">
        <f t="shared" si="85"/>
        <v>Specialised machinery</v>
      </c>
      <c r="J30" t="s">
        <v>1061</v>
      </c>
      <c r="BW30" s="11">
        <f>100*((DataQ!D234/DataQ!D230)-1)</f>
        <v>1.5388333308129498</v>
      </c>
      <c r="BX30" s="11">
        <f>100*((DataQ!K234/DataQ!K230)-1)</f>
        <v>1.5334258867467865</v>
      </c>
      <c r="BY30">
        <v>0</v>
      </c>
      <c r="CA30" s="11">
        <f>100*((DataQ!K234/DataQ!D234)-1)</f>
        <v>-0.21214019296251774</v>
      </c>
      <c r="CD30" s="11">
        <f>100*((DataQ!E234/DataQ!E230)-1)</f>
        <v>2.0308017769684383</v>
      </c>
      <c r="CE30" s="11">
        <f>100*((DataQ!L234/DataQ!L230)-1)</f>
        <v>2.0833319291680752</v>
      </c>
      <c r="CG30" s="11">
        <f>100*((DataQ!L234/DataQ!E234)-1)</f>
        <v>0.26652279114107724</v>
      </c>
      <c r="CJ30" s="11">
        <f>100*((DataQ!F234/DataQ!F230)-1)</f>
        <v>1.5115400990083572</v>
      </c>
      <c r="CK30" s="11">
        <f>100*((DataQ!M234/DataQ!M230)-1)</f>
        <v>1.3818041052747088</v>
      </c>
      <c r="CM30" s="11">
        <f>100*((DataQ!M234/DataQ!F234)-1)</f>
        <v>-0.58230942650283612</v>
      </c>
      <c r="CP30" s="52">
        <f>DataQ!J234</f>
        <v>1.3641909999999999</v>
      </c>
      <c r="CQ30" s="52">
        <f>DataQ!Q234</f>
        <v>1.3563689999999999</v>
      </c>
      <c r="CS30" s="11">
        <f>100*((DataQ!Q234/DataQ!J234)-1)</f>
        <v>-0.57338012052564613</v>
      </c>
    </row>
    <row r="31" spans="1:104" x14ac:dyDescent="0.25">
      <c r="B31" t="str">
        <f>B27</f>
        <v>2023 exports</v>
      </c>
      <c r="C31" s="9">
        <f>C27</f>
        <v>8783.0319999999992</v>
      </c>
      <c r="D31" s="9">
        <f t="shared" ref="D31:I31" si="86">D27</f>
        <v>6435.0559999999996</v>
      </c>
      <c r="E31" s="9">
        <f t="shared" si="86"/>
        <v>6077.0479999999998</v>
      </c>
      <c r="F31" s="9">
        <f t="shared" si="86"/>
        <v>3842.0509999999999</v>
      </c>
      <c r="G31" s="9">
        <f t="shared" si="86"/>
        <v>2816.029</v>
      </c>
      <c r="H31" s="9">
        <f t="shared" si="86"/>
        <v>2558.0540000000001</v>
      </c>
      <c r="I31" s="9">
        <f t="shared" si="86"/>
        <v>2495.049</v>
      </c>
      <c r="J31" s="9">
        <f>B17-SUM(C31:I31)</f>
        <v>24941.681000000004</v>
      </c>
    </row>
    <row r="34" spans="1:74" x14ac:dyDescent="0.25">
      <c r="A34" s="7" t="s">
        <v>2371</v>
      </c>
      <c r="BV34" s="54">
        <f>20%*30%*10%</f>
        <v>6.0000000000000001E-3</v>
      </c>
    </row>
    <row r="35" spans="1:74" x14ac:dyDescent="0.25">
      <c r="A35">
        <v>2023</v>
      </c>
      <c r="B35" t="str">
        <f>B2</f>
        <v>Total</v>
      </c>
      <c r="C35" t="str">
        <f t="shared" ref="C35:BN35" si="87">C2</f>
        <v>Live animals</v>
      </c>
      <c r="D35" t="str">
        <f t="shared" si="87"/>
        <v>Meat &amp; meat preparations</v>
      </c>
      <c r="E35" t="str">
        <f t="shared" si="87"/>
        <v>Dairy products &amp; eggs</v>
      </c>
      <c r="F35" t="str">
        <f t="shared" si="87"/>
        <v>Fish and shellfish</v>
      </c>
      <c r="G35" t="str">
        <f t="shared" si="87"/>
        <v>Cereals</v>
      </c>
      <c r="H35" t="str">
        <f t="shared" si="87"/>
        <v>Vegetables &amp; fruit</v>
      </c>
      <c r="I35" t="str">
        <f t="shared" si="87"/>
        <v>Sugar</v>
      </c>
      <c r="J35" t="str">
        <f t="shared" si="87"/>
        <v>Coffee, tea, cocoa etc</v>
      </c>
      <c r="K35" t="str">
        <f t="shared" si="87"/>
        <v>Animal feeding stuffs</v>
      </c>
      <c r="L35" t="str">
        <f t="shared" si="87"/>
        <v>Miscellaneous foods</v>
      </c>
      <c r="M35" t="str">
        <f t="shared" si="87"/>
        <v>Beverages &amp; tobacco</v>
      </c>
      <c r="N35" t="str">
        <f t="shared" si="87"/>
        <v>Hides, skins &amp; furskins</v>
      </c>
      <c r="O35" t="str">
        <f t="shared" si="87"/>
        <v>Oil-seeds &amp; oleaginous fruits</v>
      </c>
      <c r="P35" t="str">
        <f t="shared" si="87"/>
        <v>Crude rubber</v>
      </c>
      <c r="Q35" t="str">
        <f t="shared" si="87"/>
        <v>Wood &amp; cork</v>
      </c>
      <c r="R35" t="str">
        <f t="shared" si="87"/>
        <v>Pulp &amp; waste paper</v>
      </c>
      <c r="S35" t="str">
        <f t="shared" si="87"/>
        <v>Textile fibres</v>
      </c>
      <c r="T35" t="str">
        <f t="shared" si="87"/>
        <v>Crude minerals &amp; fertilisers</v>
      </c>
      <c r="U35" t="str">
        <f t="shared" si="87"/>
        <v>Metal ores &amp; scrap</v>
      </c>
      <c r="V35" t="str">
        <f t="shared" si="87"/>
        <v>Other crude animal &amp; vegetable materials</v>
      </c>
      <c r="W35" t="str">
        <f t="shared" si="87"/>
        <v>Coal, coke &amp; briquettes</v>
      </c>
      <c r="X35" t="str">
        <f t="shared" si="87"/>
        <v>Crude oil</v>
      </c>
      <c r="Y35" t="str">
        <f t="shared" si="87"/>
        <v>Refined oil</v>
      </c>
      <c r="Z35" t="str">
        <f t="shared" si="87"/>
        <v>Gas</v>
      </c>
      <c r="AA35" t="str">
        <f t="shared" si="87"/>
        <v>Electricity</v>
      </c>
      <c r="AB35" t="str">
        <f t="shared" si="87"/>
        <v>Animal oils &amp; fats</v>
      </c>
      <c r="AC35" t="str">
        <f t="shared" si="87"/>
        <v>Vegetable oils &amp; fats</v>
      </c>
      <c r="AD35" t="str">
        <f t="shared" si="87"/>
        <v>Processed oils &amp; fats</v>
      </c>
      <c r="AE35" t="str">
        <f t="shared" si="87"/>
        <v>Organic chemicals</v>
      </c>
      <c r="AF35" t="str">
        <f t="shared" si="87"/>
        <v>Inorganic chemicals</v>
      </c>
      <c r="AG35" t="str">
        <f t="shared" si="87"/>
        <v>Dyeing, tanning &amp; colouring materials</v>
      </c>
      <c r="AH35" t="str">
        <f t="shared" si="87"/>
        <v>Medicinal &amp; pharmaceutical products</v>
      </c>
      <c r="AI35" t="str">
        <f t="shared" si="87"/>
        <v>Toilet &amp; cleansing preparations</v>
      </c>
      <c r="AJ35" t="str">
        <f t="shared" si="87"/>
        <v>Processed fertilisers</v>
      </c>
      <c r="AK35" t="str">
        <f t="shared" si="87"/>
        <v>Plastics in primary forms</v>
      </c>
      <c r="AL35" t="str">
        <f t="shared" si="87"/>
        <v>Plastics in non-primary forms</v>
      </c>
      <c r="AM35" t="str">
        <f t="shared" si="87"/>
        <v>Other chemicals</v>
      </c>
      <c r="AN35" t="str">
        <f t="shared" si="87"/>
        <v>Leather manufactures</v>
      </c>
      <c r="AO35" t="str">
        <f t="shared" si="87"/>
        <v>Rubber manufactures</v>
      </c>
      <c r="AP35" t="str">
        <f t="shared" si="87"/>
        <v>Wood &amp; cork manufactures</v>
      </c>
      <c r="AQ35" t="str">
        <f t="shared" si="87"/>
        <v>Paper &amp; paperboard</v>
      </c>
      <c r="AR35" t="str">
        <f t="shared" si="87"/>
        <v>Textile fabrics</v>
      </c>
      <c r="AS35" t="str">
        <f t="shared" si="87"/>
        <v>Mineral manufactures</v>
      </c>
      <c r="AT35" t="str">
        <f t="shared" si="87"/>
        <v>Iron &amp; steel</v>
      </c>
      <c r="AU35" t="str">
        <f t="shared" si="87"/>
        <v>Non-ferrous metals</v>
      </c>
      <c r="AV35" t="str">
        <f t="shared" si="87"/>
        <v>Miscellaneous metal manufactures</v>
      </c>
      <c r="AW35" t="str">
        <f t="shared" si="87"/>
        <v>Electric motors</v>
      </c>
      <c r="AX35" t="str">
        <f t="shared" si="87"/>
        <v>Mechanical power generators</v>
      </c>
      <c r="AY35" t="str">
        <f t="shared" si="87"/>
        <v>Specialised machinery</v>
      </c>
      <c r="AZ35" t="str">
        <f t="shared" si="87"/>
        <v>Metal working machinery</v>
      </c>
      <c r="BA35" t="str">
        <f t="shared" si="87"/>
        <v>General industrial machinery</v>
      </c>
      <c r="BB35" t="str">
        <f t="shared" si="87"/>
        <v>Office machinery</v>
      </c>
      <c r="BC35" t="str">
        <f t="shared" si="87"/>
        <v>Telecoms &amp; sound equipment (consumer)</v>
      </c>
      <c r="BD35" t="str">
        <f t="shared" si="87"/>
        <v>Miscellaneous electrical goods</v>
      </c>
      <c r="BE35" t="str">
        <f t="shared" si="87"/>
        <v>Road vehicles other than cars (consumer)</v>
      </c>
      <c r="BF35" t="str">
        <f t="shared" si="87"/>
        <v>Cars</v>
      </c>
      <c r="BG35" t="str">
        <f t="shared" si="87"/>
        <v>Railway equipment (intermediate)</v>
      </c>
      <c r="BH35" t="str">
        <f t="shared" si="87"/>
        <v>Aircraft</v>
      </c>
      <c r="BI35" t="str">
        <f t="shared" si="87"/>
        <v>Ships</v>
      </c>
      <c r="BJ35" t="str">
        <f t="shared" si="87"/>
        <v>Plumbing, heating &amp; lighting fixtures (consumer)</v>
      </c>
      <c r="BK35" t="str">
        <f t="shared" si="87"/>
        <v>Furniture</v>
      </c>
      <c r="BL35" t="str">
        <f t="shared" si="87"/>
        <v>Travel goods, handbags etc</v>
      </c>
      <c r="BM35" t="str">
        <f t="shared" si="87"/>
        <v>Clothing</v>
      </c>
      <c r="BN35" t="str">
        <f t="shared" si="87"/>
        <v>Footwear</v>
      </c>
      <c r="BO35" t="str">
        <f t="shared" ref="BO35:BT35" si="88">BO2</f>
        <v>Scientific instruments (consumer)</v>
      </c>
      <c r="BP35" t="str">
        <f t="shared" si="88"/>
        <v>Photographic &amp; optical goods &amp; clocks</v>
      </c>
      <c r="BQ35" t="str">
        <f t="shared" si="88"/>
        <v>Works of art</v>
      </c>
      <c r="BR35" t="str">
        <f t="shared" si="88"/>
        <v>Jewellery</v>
      </c>
      <c r="BS35" t="str">
        <f t="shared" si="88"/>
        <v>Other manufactures</v>
      </c>
      <c r="BT35" t="str">
        <f t="shared" si="88"/>
        <v>Unspecified goods</v>
      </c>
    </row>
    <row r="36" spans="1:74" x14ac:dyDescent="0.25">
      <c r="A36" t="s">
        <v>2372</v>
      </c>
      <c r="B36">
        <f>'ONS - UK Exports by type'!D1401</f>
        <v>60432</v>
      </c>
      <c r="C36">
        <f>'ONS - UK Exports by type'!E1401</f>
        <v>41</v>
      </c>
      <c r="D36">
        <f>'ONS - UK Exports by type'!F1401</f>
        <v>33</v>
      </c>
      <c r="E36">
        <f>'ONS - UK Exports by type'!G1401</f>
        <v>99</v>
      </c>
      <c r="F36">
        <f>'ONS - UK Exports by type'!H1401</f>
        <v>245</v>
      </c>
      <c r="G36">
        <f>'ONS - UK Exports by type'!I1401</f>
        <v>137</v>
      </c>
      <c r="H36">
        <f>'ONS - UK Exports by type'!J1401</f>
        <v>30</v>
      </c>
      <c r="I36">
        <f>'ONS - UK Exports by type'!K1401</f>
        <v>10</v>
      </c>
      <c r="J36">
        <f>'ONS - UK Exports by type'!L1401</f>
        <v>56</v>
      </c>
      <c r="K36">
        <f>'ONS - UK Exports by type'!M1401</f>
        <v>50</v>
      </c>
      <c r="L36">
        <f>'ONS - UK Exports by type'!N1401</f>
        <v>190</v>
      </c>
      <c r="M36">
        <f>'ONS - UK Exports by type'!O1401</f>
        <v>1914</v>
      </c>
      <c r="N36">
        <f>'ONS - UK Exports by type'!P1401</f>
        <v>0</v>
      </c>
      <c r="O36">
        <f>'ONS - UK Exports by type'!Q1401</f>
        <v>0</v>
      </c>
      <c r="P36">
        <f>'ONS - UK Exports by type'!R1401</f>
        <v>27</v>
      </c>
      <c r="Q36">
        <f>'ONS - UK Exports by type'!S1401</f>
        <v>3</v>
      </c>
      <c r="R36">
        <f>'ONS - UK Exports by type'!T1401</f>
        <v>0</v>
      </c>
      <c r="S36">
        <f>'ONS - UK Exports by type'!U1401</f>
        <v>12</v>
      </c>
      <c r="T36">
        <f>'ONS - UK Exports by type'!V1401</f>
        <v>19</v>
      </c>
      <c r="U36">
        <f>'ONS - UK Exports by type'!W1401</f>
        <v>350</v>
      </c>
      <c r="V36">
        <f>'ONS - UK Exports by type'!X1401</f>
        <v>34</v>
      </c>
      <c r="W36">
        <f>'ONS - UK Exports by type'!Y1401</f>
        <v>16</v>
      </c>
      <c r="X36">
        <f>'ONS - UK Exports by type'!Z1401</f>
        <v>319</v>
      </c>
      <c r="Y36">
        <f>'ONS - UK Exports by type'!AA1401</f>
        <v>1614</v>
      </c>
      <c r="Z36">
        <f>'ONS - UK Exports by type'!AB1401</f>
        <v>2</v>
      </c>
      <c r="AA36">
        <f>'ONS - UK Exports by type'!AC1401</f>
        <v>0</v>
      </c>
      <c r="AB36">
        <f>'ONS - UK Exports by type'!AD1401</f>
        <v>33</v>
      </c>
      <c r="AC36">
        <f>'ONS - UK Exports by type'!AE1401</f>
        <v>7</v>
      </c>
      <c r="AD36">
        <f>'ONS - UK Exports by type'!AF1401</f>
        <v>13</v>
      </c>
      <c r="AE36">
        <f>'ONS - UK Exports by type'!AG1401</f>
        <v>2816</v>
      </c>
      <c r="AF36">
        <f>'ONS - UK Exports by type'!AH1401</f>
        <v>634</v>
      </c>
      <c r="AG36">
        <f>'ONS - UK Exports by type'!AI1401</f>
        <v>171</v>
      </c>
      <c r="AH36">
        <f>'ONS - UK Exports by type'!AJ1401</f>
        <v>8783</v>
      </c>
      <c r="AI36">
        <f>'ONS - UK Exports by type'!AK1401</f>
        <v>510</v>
      </c>
      <c r="AJ36">
        <f>'ONS - UK Exports by type'!AL1401</f>
        <v>12</v>
      </c>
      <c r="AK36">
        <f>'ONS - UK Exports by type'!AM1401</f>
        <v>304</v>
      </c>
      <c r="AL36">
        <f>'ONS - UK Exports by type'!AN1401</f>
        <v>355</v>
      </c>
      <c r="AM36">
        <f>'ONS - UK Exports by type'!AO1401</f>
        <v>568</v>
      </c>
      <c r="AN36">
        <f>'ONS - UK Exports by type'!AP1401</f>
        <v>46</v>
      </c>
      <c r="AO36">
        <f>'ONS - UK Exports by type'!AQ1401</f>
        <v>203</v>
      </c>
      <c r="AP36">
        <f>'ONS - UK Exports by type'!AR1401</f>
        <v>21</v>
      </c>
      <c r="AQ36">
        <f>'ONS - UK Exports by type'!AS1401</f>
        <v>242</v>
      </c>
      <c r="AR36">
        <f>'ONS - UK Exports by type'!AT1401</f>
        <v>299</v>
      </c>
      <c r="AS36">
        <f>'ONS - UK Exports by type'!AU1401</f>
        <v>471</v>
      </c>
      <c r="AT36">
        <f>'ONS - UK Exports by type'!AV1401</f>
        <v>415</v>
      </c>
      <c r="AU36">
        <f>'ONS - UK Exports by type'!AW1401</f>
        <v>1570</v>
      </c>
      <c r="AV36">
        <f>'ONS - UK Exports by type'!AX1401</f>
        <v>931</v>
      </c>
      <c r="AW36">
        <f>'ONS - UK Exports by type'!AY1401+'ONS - UK Exports by type'!AZ1401</f>
        <v>296</v>
      </c>
      <c r="AX36">
        <f>'ONS - UK Exports by type'!BA1401+'ONS - UK Exports by type'!BB1401+'ONS - UK Exports by type'!BC1401</f>
        <v>6077</v>
      </c>
      <c r="AY36">
        <f>'ONS - UK Exports by type'!BD1401+'ONS - UK Exports by type'!BE1401+'ONS - UK Exports by type'!BF1401</f>
        <v>2495</v>
      </c>
      <c r="AZ36">
        <f>'ONS - UK Exports by type'!BG1401+'ONS - UK Exports by type'!BH1401</f>
        <v>203</v>
      </c>
      <c r="BA36">
        <f>'ONS - UK Exports by type'!BI1401+'ONS - UK Exports by type'!BJ1401+'ONS - UK Exports by type'!BK1401</f>
        <v>3842</v>
      </c>
      <c r="BB36">
        <f>'ONS - UK Exports by type'!BL1401+'ONS - UK Exports by type'!BK1401+'ONS - UK Exports by type'!BM1401</f>
        <v>2481</v>
      </c>
      <c r="BC36">
        <f>'ONS - UK Exports by type'!BO1401+'ONS - UK Exports by type'!BP1401+'ONS - UK Exports by type'!BQ1401</f>
        <v>968</v>
      </c>
      <c r="BD36">
        <f>'ONS - UK Exports by type'!BR1401+'ONS - UK Exports by type'!BS1401+'ONS - UK Exports by type'!BT1401</f>
        <v>2558</v>
      </c>
      <c r="BE36">
        <f>'ONS - UK Exports by type'!BU1401+'ONS - UK Exports by type'!BV1401+'ONS - UK Exports by type'!BW1401</f>
        <v>1333</v>
      </c>
      <c r="BF36">
        <f>'ONS - UK Exports by type'!BX1401</f>
        <v>6435</v>
      </c>
      <c r="BG36">
        <f>'ONS - UK Exports by type'!BY1401+'ONS - UK Exports by type'!BZ1401</f>
        <v>7</v>
      </c>
      <c r="BH36">
        <f>'ONS - UK Exports by type'!CA1401</f>
        <v>2117</v>
      </c>
      <c r="BI36">
        <f>'ONS - UK Exports by type'!CB1401</f>
        <v>290</v>
      </c>
      <c r="BJ36">
        <f>'ONS - UK Exports by type'!CC1401+'ONS - UK Exports by type'!CD1401+'ONS - UK Exports by type'!CE1401</f>
        <v>109</v>
      </c>
      <c r="BK36">
        <f>'ONS - UK Exports by type'!CF1401+'ONS - UK Exports by type'!CG1401+'ONS - UK Exports by type'!CH1401</f>
        <v>531</v>
      </c>
      <c r="BL36">
        <f>'ONS - UK Exports by type'!CI1401</f>
        <v>56</v>
      </c>
      <c r="BM36">
        <f>'ONS - UK Exports by type'!CJ1401</f>
        <v>409</v>
      </c>
      <c r="BN36">
        <f>'ONS - UK Exports by type'!CK1401</f>
        <v>54</v>
      </c>
      <c r="BO36">
        <f>'ONS - UK Exports by type'!CL1401+'ONS - UK Exports by type'!CK1401+'ONS - UK Exports by type'!CM1401</f>
        <v>396</v>
      </c>
      <c r="BP36">
        <f>'ONS - UK Exports by type'!CO1401+'ONS - UK Exports by type'!CP1401+'ONS - UK Exports by type'!CQ1401</f>
        <v>336</v>
      </c>
      <c r="BQ36">
        <f>'ONS - UK Exports by type'!CR1401</f>
        <v>1482</v>
      </c>
      <c r="BR36">
        <f>'ONS - UK Exports by type'!CS1401</f>
        <v>277</v>
      </c>
      <c r="BS36">
        <f>'ONS - UK Exports by type'!CT1401+'ONS - UK Exports by type'!CU1401+'ONS - UK Exports by type'!CV1401</f>
        <v>2012</v>
      </c>
      <c r="BT36">
        <f>'ONS - UK Exports by type'!CW1401</f>
        <v>1206</v>
      </c>
    </row>
    <row r="37" spans="1:74" x14ac:dyDescent="0.25">
      <c r="A37" t="s">
        <v>2373</v>
      </c>
      <c r="B37">
        <f>'ONS - UK Exports by type'!D1423</f>
        <v>393516</v>
      </c>
      <c r="C37">
        <f>'ONS - UK Exports by type'!E1423</f>
        <v>618</v>
      </c>
      <c r="D37">
        <f>'ONS - UK Exports by type'!F1423</f>
        <v>2065</v>
      </c>
      <c r="E37">
        <f>'ONS - UK Exports by type'!G1423</f>
        <v>2154</v>
      </c>
      <c r="F37">
        <f>'ONS - UK Exports by type'!H1423</f>
        <v>1806</v>
      </c>
      <c r="G37">
        <f>'ONS - UK Exports by type'!I1423</f>
        <v>2954</v>
      </c>
      <c r="H37">
        <f>'ONS - UK Exports by type'!J1423</f>
        <v>1047</v>
      </c>
      <c r="I37">
        <f>'ONS - UK Exports by type'!K1423</f>
        <v>604</v>
      </c>
      <c r="J37">
        <f>'ONS - UK Exports by type'!L1423</f>
        <v>2115</v>
      </c>
      <c r="K37">
        <f>'ONS - UK Exports by type'!M1423</f>
        <v>1272</v>
      </c>
      <c r="L37">
        <f>'ONS - UK Exports by type'!N1423</f>
        <v>2421</v>
      </c>
      <c r="M37">
        <f>'ONS - UK Exports by type'!O1423</f>
        <v>12048</v>
      </c>
      <c r="N37">
        <f>'ONS - UK Exports by type'!P1423</f>
        <v>75</v>
      </c>
      <c r="O37">
        <f>'ONS - UK Exports by type'!Q1423</f>
        <v>58</v>
      </c>
      <c r="P37">
        <f>'ONS - UK Exports by type'!R1423</f>
        <v>332</v>
      </c>
      <c r="Q37">
        <f>'ONS - UK Exports by type'!S1423</f>
        <v>185</v>
      </c>
      <c r="R37">
        <f>'ONS - UK Exports by type'!T1423</f>
        <v>545</v>
      </c>
      <c r="S37">
        <f>'ONS - UK Exports by type'!U1423</f>
        <v>649</v>
      </c>
      <c r="T37">
        <f>'ONS - UK Exports by type'!V1423</f>
        <v>547</v>
      </c>
      <c r="U37">
        <f>'ONS - UK Exports by type'!W1423</f>
        <v>6221</v>
      </c>
      <c r="V37">
        <f>'ONS - UK Exports by type'!X1423</f>
        <v>403</v>
      </c>
      <c r="W37">
        <f>'ONS - UK Exports by type'!Y1423</f>
        <v>194</v>
      </c>
      <c r="X37">
        <f>'ONS - UK Exports by type'!Z1423</f>
        <v>20312</v>
      </c>
      <c r="Y37">
        <f>'ONS - UK Exports by type'!AA1423</f>
        <v>13077</v>
      </c>
      <c r="Z37">
        <f>'ONS - UK Exports by type'!AB1423</f>
        <v>3882</v>
      </c>
      <c r="AA37">
        <f>'ONS - UK Exports by type'!AC1423</f>
        <v>719</v>
      </c>
      <c r="AB37">
        <f>'ONS - UK Exports by type'!AD1423</f>
        <v>126</v>
      </c>
      <c r="AC37">
        <f>'ONS - UK Exports by type'!AE1423</f>
        <v>261</v>
      </c>
      <c r="AD37">
        <f>'ONS - UK Exports by type'!AF1423</f>
        <v>246</v>
      </c>
      <c r="AE37">
        <f>'ONS - UK Exports by type'!AG1423</f>
        <v>10072</v>
      </c>
      <c r="AF37">
        <f>'ONS - UK Exports by type'!AH1423</f>
        <v>2893</v>
      </c>
      <c r="AG37">
        <f>'ONS - UK Exports by type'!AI1423</f>
        <v>2465</v>
      </c>
      <c r="AH37">
        <f>'ONS - UK Exports by type'!AJ1423</f>
        <v>25942</v>
      </c>
      <c r="AI37">
        <f>'ONS - UK Exports by type'!AK1423</f>
        <v>5543</v>
      </c>
      <c r="AJ37">
        <f>'ONS - UK Exports by type'!AL1423</f>
        <v>371</v>
      </c>
      <c r="AK37">
        <f>'ONS - UK Exports by type'!AM1423</f>
        <v>3471</v>
      </c>
      <c r="AL37">
        <f>'ONS - UK Exports by type'!AN1423</f>
        <v>3252</v>
      </c>
      <c r="AM37">
        <f>'ONS - UK Exports by type'!AO1423</f>
        <v>5879</v>
      </c>
      <c r="AN37">
        <f>'ONS - UK Exports by type'!AP1423</f>
        <v>218</v>
      </c>
      <c r="AO37">
        <f>'ONS - UK Exports by type'!AQ1423</f>
        <v>1796</v>
      </c>
      <c r="AP37">
        <f>'ONS - UK Exports by type'!AR1423</f>
        <v>471</v>
      </c>
      <c r="AQ37">
        <f>'ONS - UK Exports by type'!AS1423</f>
        <v>2286</v>
      </c>
      <c r="AR37">
        <f>'ONS - UK Exports by type'!AT1423</f>
        <v>2726</v>
      </c>
      <c r="AS37">
        <f>'ONS - UK Exports by type'!AU1423</f>
        <v>3172</v>
      </c>
      <c r="AT37">
        <f>'ONS - UK Exports by type'!AV1423</f>
        <v>5370</v>
      </c>
      <c r="AU37">
        <f>'ONS - UK Exports by type'!AW1423</f>
        <v>10860</v>
      </c>
      <c r="AV37">
        <f>'ONS - UK Exports by type'!AX1423</f>
        <v>7949</v>
      </c>
      <c r="AW37">
        <f>'ONS - UK Exports by type'!AY1423+'ONS - UK Exports by type'!AZ1423</f>
        <v>1755</v>
      </c>
      <c r="AX37">
        <f>'ONS - UK Exports by type'!BA1423+'ONS - UK Exports by type'!BB1423+'ONS - UK Exports by type'!BC1423</f>
        <v>37252</v>
      </c>
      <c r="AY37">
        <f>'ONS - UK Exports by type'!BD1423+'ONS - UK Exports by type'!BE1423+'ONS - UK Exports by type'!BF1423</f>
        <v>11255</v>
      </c>
      <c r="AZ37">
        <f>'ONS - UK Exports by type'!BG1423+'ONS - UK Exports by type'!BH1423</f>
        <v>1152</v>
      </c>
      <c r="BA37">
        <f>'ONS - UK Exports by type'!BI1423+'ONS - UK Exports by type'!BJ1423+'ONS - UK Exports by type'!BK1423</f>
        <v>19259</v>
      </c>
      <c r="BB37">
        <f>'ONS - UK Exports by type'!BL1423+'ONS - UK Exports by type'!BK1423+'ONS - UK Exports by type'!BM1423</f>
        <v>11596</v>
      </c>
      <c r="BC37">
        <f>'ONS - UK Exports by type'!BO1423+'ONS - UK Exports by type'!BP1423+'ONS - UK Exports by type'!BQ1423</f>
        <v>7453</v>
      </c>
      <c r="BD37">
        <f>'ONS - UK Exports by type'!BR1423+'ONS - UK Exports by type'!BS1423+'ONS - UK Exports by type'!BT1423</f>
        <v>16119</v>
      </c>
      <c r="BE37">
        <f>'ONS - UK Exports by type'!BU1423+'ONS - UK Exports by type'!BV1423+'ONS - UK Exports by type'!BW1423</f>
        <v>9468</v>
      </c>
      <c r="BF37">
        <f>'ONS - UK Exports by type'!BX1423</f>
        <v>34810</v>
      </c>
      <c r="BG37">
        <f>'ONS - UK Exports by type'!BY1423+'ONS - UK Exports by type'!BZ1423</f>
        <v>454</v>
      </c>
      <c r="BH37">
        <f>'ONS - UK Exports by type'!CA1423</f>
        <v>11779</v>
      </c>
      <c r="BI37">
        <f>'ONS - UK Exports by type'!CB1423</f>
        <v>3500</v>
      </c>
      <c r="BJ37">
        <f>'ONS - UK Exports by type'!CC1423+'ONS - UK Exports by type'!CD1423+'ONS - UK Exports by type'!CE1423</f>
        <v>959</v>
      </c>
      <c r="BK37">
        <f>'ONS - UK Exports by type'!CF1423+'ONS - UK Exports by type'!CG1423+'ONS - UK Exports by type'!CH1423</f>
        <v>2442</v>
      </c>
      <c r="BL37">
        <f>'ONS - UK Exports by type'!CI1423</f>
        <v>743</v>
      </c>
      <c r="BM37">
        <f>'ONS - UK Exports by type'!CJ1423</f>
        <v>3762</v>
      </c>
      <c r="BN37">
        <f>'ONS - UK Exports by type'!CK1423</f>
        <v>777</v>
      </c>
      <c r="BO37">
        <f>'ONS - UK Exports by type'!CL1423+'ONS - UK Exports by type'!CK1423+'ONS - UK Exports by type'!CM1423</f>
        <v>2797</v>
      </c>
      <c r="BP37">
        <f>'ONS - UK Exports by type'!CO1423+'ONS - UK Exports by type'!CP1423+'ONS - UK Exports by type'!CQ1423</f>
        <v>1925</v>
      </c>
      <c r="BQ37">
        <f>'ONS - UK Exports by type'!CR1423</f>
        <v>4109</v>
      </c>
      <c r="BR37">
        <f>'ONS - UK Exports by type'!CS1423</f>
        <v>2792</v>
      </c>
      <c r="BS37">
        <f>'ONS - UK Exports by type'!CT1423+'ONS - UK Exports by type'!CU1423+'ONS - UK Exports by type'!CV1423</f>
        <v>11290</v>
      </c>
      <c r="BT37">
        <f>'ONS - UK Exports by type'!CW1423</f>
        <v>19879</v>
      </c>
    </row>
    <row r="38" spans="1:74" x14ac:dyDescent="0.25">
      <c r="B38" s="11">
        <f>100*(B36/B37)</f>
        <v>15.356935931448785</v>
      </c>
      <c r="C38" s="11">
        <f t="shared" ref="C38:BN38" si="89">100*(C36/C37)</f>
        <v>6.6343042071197411</v>
      </c>
      <c r="D38" s="11">
        <f t="shared" si="89"/>
        <v>1.5980629539951572</v>
      </c>
      <c r="E38" s="11">
        <f t="shared" si="89"/>
        <v>4.5961002785515319</v>
      </c>
      <c r="F38" s="11">
        <f t="shared" si="89"/>
        <v>13.565891472868216</v>
      </c>
      <c r="G38" s="11">
        <f t="shared" si="89"/>
        <v>4.6377792823290447</v>
      </c>
      <c r="H38" s="11">
        <f t="shared" si="89"/>
        <v>2.8653295128939829</v>
      </c>
      <c r="I38" s="11">
        <f t="shared" si="89"/>
        <v>1.6556291390728477</v>
      </c>
      <c r="J38" s="11">
        <f t="shared" si="89"/>
        <v>2.6477541371158391</v>
      </c>
      <c r="K38" s="11">
        <f t="shared" si="89"/>
        <v>3.9308176100628929</v>
      </c>
      <c r="L38" s="11">
        <f t="shared" si="89"/>
        <v>7.8479966955803393</v>
      </c>
      <c r="M38" s="11">
        <f t="shared" si="89"/>
        <v>15.886454183266933</v>
      </c>
      <c r="N38" s="11">
        <f t="shared" si="89"/>
        <v>0</v>
      </c>
      <c r="O38" s="11">
        <f t="shared" si="89"/>
        <v>0</v>
      </c>
      <c r="P38" s="11">
        <f t="shared" si="89"/>
        <v>8.1325301204819276</v>
      </c>
      <c r="Q38" s="11">
        <f t="shared" si="89"/>
        <v>1.6216216216216217</v>
      </c>
      <c r="R38" s="11">
        <f t="shared" si="89"/>
        <v>0</v>
      </c>
      <c r="S38" s="11">
        <f t="shared" si="89"/>
        <v>1.8489984591679509</v>
      </c>
      <c r="T38" s="11">
        <f t="shared" si="89"/>
        <v>3.4734917733089579</v>
      </c>
      <c r="U38" s="11">
        <f t="shared" si="89"/>
        <v>5.6261051277929592</v>
      </c>
      <c r="V38" s="11">
        <f t="shared" si="89"/>
        <v>8.4367245657568244</v>
      </c>
      <c r="W38" s="11">
        <f t="shared" si="89"/>
        <v>8.2474226804123703</v>
      </c>
      <c r="X38" s="11">
        <f t="shared" si="89"/>
        <v>1.5705001969279244</v>
      </c>
      <c r="Y38" s="11">
        <f t="shared" si="89"/>
        <v>12.342280339527415</v>
      </c>
      <c r="Z38" s="11">
        <f t="shared" si="89"/>
        <v>5.1519835136527567E-2</v>
      </c>
      <c r="AA38" s="11">
        <f t="shared" si="89"/>
        <v>0</v>
      </c>
      <c r="AB38" s="11">
        <f t="shared" si="89"/>
        <v>26.190476190476193</v>
      </c>
      <c r="AC38" s="11">
        <f t="shared" si="89"/>
        <v>2.6819923371647509</v>
      </c>
      <c r="AD38" s="11">
        <f t="shared" si="89"/>
        <v>5.2845528455284558</v>
      </c>
      <c r="AE38" s="11">
        <f t="shared" si="89"/>
        <v>27.95869737887212</v>
      </c>
      <c r="AF38" s="11">
        <f t="shared" si="89"/>
        <v>21.914967162115452</v>
      </c>
      <c r="AG38" s="11">
        <f t="shared" si="89"/>
        <v>6.9371196754563895</v>
      </c>
      <c r="AH38" s="11">
        <f t="shared" si="89"/>
        <v>33.856294811502586</v>
      </c>
      <c r="AI38" s="11">
        <f t="shared" si="89"/>
        <v>9.2007937939743822</v>
      </c>
      <c r="AJ38" s="11">
        <f t="shared" si="89"/>
        <v>3.2345013477088949</v>
      </c>
      <c r="AK38" s="11">
        <f t="shared" si="89"/>
        <v>8.7582829155862871</v>
      </c>
      <c r="AL38" s="11">
        <f t="shared" si="89"/>
        <v>10.916359163591636</v>
      </c>
      <c r="AM38" s="11">
        <f t="shared" si="89"/>
        <v>9.6615070590236449</v>
      </c>
      <c r="AN38" s="11">
        <f t="shared" si="89"/>
        <v>21.100917431192663</v>
      </c>
      <c r="AO38" s="11">
        <f t="shared" si="89"/>
        <v>11.302895322939866</v>
      </c>
      <c r="AP38" s="11">
        <f t="shared" si="89"/>
        <v>4.4585987261146496</v>
      </c>
      <c r="AQ38" s="11">
        <f t="shared" si="89"/>
        <v>10.586176727909011</v>
      </c>
      <c r="AR38" s="11">
        <f t="shared" si="89"/>
        <v>10.968451944240645</v>
      </c>
      <c r="AS38" s="11">
        <f t="shared" si="89"/>
        <v>14.848675914249684</v>
      </c>
      <c r="AT38" s="11">
        <f t="shared" si="89"/>
        <v>7.7281191806331471</v>
      </c>
      <c r="AU38" s="11">
        <f t="shared" si="89"/>
        <v>14.456721915285451</v>
      </c>
      <c r="AV38" s="11">
        <f t="shared" si="89"/>
        <v>11.712165052207824</v>
      </c>
      <c r="AW38" s="11">
        <f t="shared" si="89"/>
        <v>16.866096866096868</v>
      </c>
      <c r="AX38" s="11">
        <f t="shared" si="89"/>
        <v>16.313218082250618</v>
      </c>
      <c r="AY38" s="11">
        <f t="shared" si="89"/>
        <v>22.167925366503777</v>
      </c>
      <c r="AZ38" s="11">
        <f t="shared" si="89"/>
        <v>17.621527777777779</v>
      </c>
      <c r="BA38" s="11">
        <f t="shared" si="89"/>
        <v>19.949114699620957</v>
      </c>
      <c r="BB38" s="11">
        <f t="shared" si="89"/>
        <v>21.395308727147292</v>
      </c>
      <c r="BC38" s="11">
        <f t="shared" si="89"/>
        <v>12.988058499932913</v>
      </c>
      <c r="BD38" s="11">
        <f t="shared" si="89"/>
        <v>15.869470810844344</v>
      </c>
      <c r="BE38" s="11">
        <f t="shared" si="89"/>
        <v>14.079002957329953</v>
      </c>
      <c r="BF38" s="11">
        <f t="shared" si="89"/>
        <v>18.486067222062623</v>
      </c>
      <c r="BG38" s="11">
        <f t="shared" si="89"/>
        <v>1.5418502202643172</v>
      </c>
      <c r="BH38" s="11">
        <f t="shared" si="89"/>
        <v>17.972663214194753</v>
      </c>
      <c r="BI38" s="11">
        <f t="shared" si="89"/>
        <v>8.2857142857142847</v>
      </c>
      <c r="BJ38" s="11">
        <f t="shared" si="89"/>
        <v>11.366006256517206</v>
      </c>
      <c r="BK38" s="11">
        <f t="shared" si="89"/>
        <v>21.744471744471745</v>
      </c>
      <c r="BL38" s="11">
        <f t="shared" si="89"/>
        <v>7.5370121130551819</v>
      </c>
      <c r="BM38" s="11">
        <f t="shared" si="89"/>
        <v>10.871876661350345</v>
      </c>
      <c r="BN38" s="11">
        <f t="shared" si="89"/>
        <v>6.9498069498069501</v>
      </c>
      <c r="BO38" s="11">
        <f t="shared" ref="BO38:BT38" si="90">100*(BO36/BO37)</f>
        <v>14.158026456918126</v>
      </c>
      <c r="BP38" s="11">
        <f t="shared" si="90"/>
        <v>17.454545454545457</v>
      </c>
      <c r="BQ38" s="11">
        <f t="shared" si="90"/>
        <v>36.067169627646628</v>
      </c>
      <c r="BR38" s="11">
        <f t="shared" si="90"/>
        <v>9.9212034383954144</v>
      </c>
      <c r="BS38" s="11">
        <f t="shared" si="90"/>
        <v>17.821080602302921</v>
      </c>
      <c r="BT38" s="11">
        <f t="shared" si="90"/>
        <v>6.0667035565169272</v>
      </c>
    </row>
    <row r="40" spans="1:74" x14ac:dyDescent="0.25">
      <c r="C40">
        <f>RANK(C38,$C$38:$BT$38)</f>
        <v>47</v>
      </c>
      <c r="D40">
        <f t="shared" ref="D40:BO40" si="91">RANK(D38,$C$38:$BT$38)</f>
        <v>63</v>
      </c>
      <c r="E40">
        <f t="shared" si="91"/>
        <v>52</v>
      </c>
      <c r="F40">
        <f t="shared" si="91"/>
        <v>24</v>
      </c>
      <c r="G40">
        <f t="shared" si="91"/>
        <v>51</v>
      </c>
      <c r="H40">
        <f t="shared" si="91"/>
        <v>57</v>
      </c>
      <c r="I40">
        <f t="shared" si="91"/>
        <v>61</v>
      </c>
      <c r="J40">
        <f t="shared" si="91"/>
        <v>59</v>
      </c>
      <c r="K40">
        <f t="shared" si="91"/>
        <v>54</v>
      </c>
      <c r="L40">
        <f t="shared" si="91"/>
        <v>42</v>
      </c>
      <c r="M40">
        <f t="shared" si="91"/>
        <v>18</v>
      </c>
      <c r="N40">
        <f t="shared" si="91"/>
        <v>67</v>
      </c>
      <c r="O40">
        <f t="shared" si="91"/>
        <v>67</v>
      </c>
      <c r="P40">
        <f t="shared" si="91"/>
        <v>41</v>
      </c>
      <c r="Q40">
        <f t="shared" si="91"/>
        <v>62</v>
      </c>
      <c r="R40">
        <f t="shared" si="91"/>
        <v>67</v>
      </c>
      <c r="S40">
        <f t="shared" si="91"/>
        <v>60</v>
      </c>
      <c r="T40">
        <f t="shared" si="91"/>
        <v>55</v>
      </c>
      <c r="U40">
        <f t="shared" si="91"/>
        <v>49</v>
      </c>
      <c r="V40">
        <f t="shared" si="91"/>
        <v>38</v>
      </c>
      <c r="W40">
        <f t="shared" si="91"/>
        <v>40</v>
      </c>
      <c r="X40">
        <f t="shared" si="91"/>
        <v>64</v>
      </c>
      <c r="Y40">
        <f t="shared" si="91"/>
        <v>26</v>
      </c>
      <c r="Z40">
        <f t="shared" si="91"/>
        <v>66</v>
      </c>
      <c r="AA40">
        <f t="shared" si="91"/>
        <v>67</v>
      </c>
      <c r="AB40">
        <f t="shared" si="91"/>
        <v>4</v>
      </c>
      <c r="AC40">
        <f t="shared" si="91"/>
        <v>58</v>
      </c>
      <c r="AD40">
        <f t="shared" si="91"/>
        <v>50</v>
      </c>
      <c r="AE40">
        <f t="shared" si="91"/>
        <v>3</v>
      </c>
      <c r="AF40">
        <f t="shared" si="91"/>
        <v>6</v>
      </c>
      <c r="AG40">
        <f t="shared" si="91"/>
        <v>46</v>
      </c>
      <c r="AH40">
        <f t="shared" si="91"/>
        <v>2</v>
      </c>
      <c r="AI40">
        <f t="shared" si="91"/>
        <v>36</v>
      </c>
      <c r="AJ40">
        <f t="shared" si="91"/>
        <v>56</v>
      </c>
      <c r="AK40">
        <f t="shared" si="91"/>
        <v>37</v>
      </c>
      <c r="AL40">
        <f t="shared" si="91"/>
        <v>31</v>
      </c>
      <c r="AM40">
        <f t="shared" si="91"/>
        <v>35</v>
      </c>
      <c r="AN40">
        <f t="shared" si="91"/>
        <v>9</v>
      </c>
      <c r="AO40">
        <f t="shared" si="91"/>
        <v>29</v>
      </c>
      <c r="AP40">
        <f t="shared" si="91"/>
        <v>53</v>
      </c>
      <c r="AQ40">
        <f t="shared" si="91"/>
        <v>33</v>
      </c>
      <c r="AR40">
        <f t="shared" si="91"/>
        <v>30</v>
      </c>
      <c r="AS40">
        <f t="shared" si="91"/>
        <v>20</v>
      </c>
      <c r="AT40">
        <f t="shared" si="91"/>
        <v>43</v>
      </c>
      <c r="AU40">
        <f t="shared" si="91"/>
        <v>21</v>
      </c>
      <c r="AV40">
        <f t="shared" si="91"/>
        <v>27</v>
      </c>
      <c r="AW40">
        <f t="shared" si="91"/>
        <v>16</v>
      </c>
      <c r="AX40">
        <f t="shared" si="91"/>
        <v>17</v>
      </c>
      <c r="AY40">
        <f t="shared" si="91"/>
        <v>5</v>
      </c>
      <c r="AZ40">
        <f t="shared" si="91"/>
        <v>14</v>
      </c>
      <c r="BA40">
        <f t="shared" si="91"/>
        <v>10</v>
      </c>
      <c r="BB40">
        <f t="shared" si="91"/>
        <v>8</v>
      </c>
      <c r="BC40">
        <f t="shared" si="91"/>
        <v>25</v>
      </c>
      <c r="BD40">
        <f t="shared" si="91"/>
        <v>19</v>
      </c>
      <c r="BE40">
        <f t="shared" si="91"/>
        <v>23</v>
      </c>
      <c r="BF40">
        <f t="shared" si="91"/>
        <v>11</v>
      </c>
      <c r="BG40">
        <f t="shared" si="91"/>
        <v>65</v>
      </c>
      <c r="BH40">
        <f t="shared" si="91"/>
        <v>12</v>
      </c>
      <c r="BI40">
        <f t="shared" si="91"/>
        <v>39</v>
      </c>
      <c r="BJ40">
        <f t="shared" si="91"/>
        <v>28</v>
      </c>
      <c r="BK40">
        <f t="shared" si="91"/>
        <v>7</v>
      </c>
      <c r="BL40">
        <f t="shared" si="91"/>
        <v>44</v>
      </c>
      <c r="BM40">
        <f t="shared" si="91"/>
        <v>32</v>
      </c>
      <c r="BN40">
        <f t="shared" si="91"/>
        <v>45</v>
      </c>
      <c r="BO40">
        <f t="shared" si="91"/>
        <v>22</v>
      </c>
      <c r="BP40">
        <f t="shared" ref="BP40:BT40" si="92">RANK(BP38,$C$38:$BT$38)</f>
        <v>15</v>
      </c>
      <c r="BQ40">
        <f t="shared" si="92"/>
        <v>1</v>
      </c>
      <c r="BR40">
        <f t="shared" si="92"/>
        <v>34</v>
      </c>
      <c r="BS40">
        <f t="shared" si="92"/>
        <v>13</v>
      </c>
      <c r="BT40">
        <f t="shared" si="92"/>
        <v>48</v>
      </c>
    </row>
    <row r="41" spans="1:74" x14ac:dyDescent="0.25">
      <c r="C41" t="str">
        <f>C35</f>
        <v>Live animals</v>
      </c>
      <c r="D41" t="str">
        <f t="shared" ref="D41:BO41" si="93">D35</f>
        <v>Meat &amp; meat preparations</v>
      </c>
      <c r="E41" t="str">
        <f t="shared" si="93"/>
        <v>Dairy products &amp; eggs</v>
      </c>
      <c r="F41" t="str">
        <f t="shared" si="93"/>
        <v>Fish and shellfish</v>
      </c>
      <c r="G41" t="str">
        <f t="shared" si="93"/>
        <v>Cereals</v>
      </c>
      <c r="H41" t="str">
        <f t="shared" si="93"/>
        <v>Vegetables &amp; fruit</v>
      </c>
      <c r="I41" t="str">
        <f t="shared" si="93"/>
        <v>Sugar</v>
      </c>
      <c r="J41" t="str">
        <f t="shared" si="93"/>
        <v>Coffee, tea, cocoa etc</v>
      </c>
      <c r="K41" t="str">
        <f t="shared" si="93"/>
        <v>Animal feeding stuffs</v>
      </c>
      <c r="L41" t="str">
        <f t="shared" si="93"/>
        <v>Miscellaneous foods</v>
      </c>
      <c r="M41" t="str">
        <f t="shared" si="93"/>
        <v>Beverages &amp; tobacco</v>
      </c>
      <c r="N41" t="str">
        <f t="shared" si="93"/>
        <v>Hides, skins &amp; furskins</v>
      </c>
      <c r="O41" t="str">
        <f t="shared" si="93"/>
        <v>Oil-seeds &amp; oleaginous fruits</v>
      </c>
      <c r="P41" t="str">
        <f t="shared" si="93"/>
        <v>Crude rubber</v>
      </c>
      <c r="Q41" t="str">
        <f t="shared" si="93"/>
        <v>Wood &amp; cork</v>
      </c>
      <c r="R41" t="str">
        <f t="shared" si="93"/>
        <v>Pulp &amp; waste paper</v>
      </c>
      <c r="S41" t="str">
        <f t="shared" si="93"/>
        <v>Textile fibres</v>
      </c>
      <c r="T41" t="str">
        <f t="shared" si="93"/>
        <v>Crude minerals &amp; fertilisers</v>
      </c>
      <c r="U41" t="str">
        <f t="shared" si="93"/>
        <v>Metal ores &amp; scrap</v>
      </c>
      <c r="V41" t="str">
        <f t="shared" si="93"/>
        <v>Other crude animal &amp; vegetable materials</v>
      </c>
      <c r="W41" t="str">
        <f t="shared" si="93"/>
        <v>Coal, coke &amp; briquettes</v>
      </c>
      <c r="X41" t="str">
        <f t="shared" si="93"/>
        <v>Crude oil</v>
      </c>
      <c r="Y41" t="str">
        <f t="shared" si="93"/>
        <v>Refined oil</v>
      </c>
      <c r="Z41" t="str">
        <f t="shared" si="93"/>
        <v>Gas</v>
      </c>
      <c r="AA41" t="str">
        <f t="shared" si="93"/>
        <v>Electricity</v>
      </c>
      <c r="AB41" t="str">
        <f t="shared" si="93"/>
        <v>Animal oils &amp; fats</v>
      </c>
      <c r="AC41" t="str">
        <f t="shared" si="93"/>
        <v>Vegetable oils &amp; fats</v>
      </c>
      <c r="AD41" t="str">
        <f t="shared" si="93"/>
        <v>Processed oils &amp; fats</v>
      </c>
      <c r="AE41" t="str">
        <f t="shared" si="93"/>
        <v>Organic chemicals</v>
      </c>
      <c r="AF41" t="str">
        <f t="shared" si="93"/>
        <v>Inorganic chemicals</v>
      </c>
      <c r="AG41" t="str">
        <f t="shared" si="93"/>
        <v>Dyeing, tanning &amp; colouring materials</v>
      </c>
      <c r="AH41" t="str">
        <f t="shared" si="93"/>
        <v>Medicinal &amp; pharmaceutical products</v>
      </c>
      <c r="AI41" t="str">
        <f t="shared" si="93"/>
        <v>Toilet &amp; cleansing preparations</v>
      </c>
      <c r="AJ41" t="str">
        <f t="shared" si="93"/>
        <v>Processed fertilisers</v>
      </c>
      <c r="AK41" t="str">
        <f t="shared" si="93"/>
        <v>Plastics in primary forms</v>
      </c>
      <c r="AL41" t="str">
        <f t="shared" si="93"/>
        <v>Plastics in non-primary forms</v>
      </c>
      <c r="AM41" t="str">
        <f t="shared" si="93"/>
        <v>Other chemicals</v>
      </c>
      <c r="AN41" t="str">
        <f t="shared" si="93"/>
        <v>Leather manufactures</v>
      </c>
      <c r="AO41" t="str">
        <f t="shared" si="93"/>
        <v>Rubber manufactures</v>
      </c>
      <c r="AP41" t="str">
        <f t="shared" si="93"/>
        <v>Wood &amp; cork manufactures</v>
      </c>
      <c r="AQ41" t="str">
        <f t="shared" si="93"/>
        <v>Paper &amp; paperboard</v>
      </c>
      <c r="AR41" t="str">
        <f t="shared" si="93"/>
        <v>Textile fabrics</v>
      </c>
      <c r="AS41" t="str">
        <f t="shared" si="93"/>
        <v>Mineral manufactures</v>
      </c>
      <c r="AT41" t="str">
        <f t="shared" si="93"/>
        <v>Iron &amp; steel</v>
      </c>
      <c r="AU41" t="str">
        <f t="shared" si="93"/>
        <v>Non-ferrous metals</v>
      </c>
      <c r="AV41" t="str">
        <f t="shared" si="93"/>
        <v>Miscellaneous metal manufactures</v>
      </c>
      <c r="AW41" t="str">
        <f t="shared" si="93"/>
        <v>Electric motors</v>
      </c>
      <c r="AX41" t="str">
        <f t="shared" si="93"/>
        <v>Mechanical power generators</v>
      </c>
      <c r="AY41" t="str">
        <f t="shared" si="93"/>
        <v>Specialised machinery</v>
      </c>
      <c r="AZ41" t="str">
        <f t="shared" si="93"/>
        <v>Metal working machinery</v>
      </c>
      <c r="BA41" t="str">
        <f t="shared" si="93"/>
        <v>General industrial machinery</v>
      </c>
      <c r="BB41" t="str">
        <f t="shared" si="93"/>
        <v>Office machinery</v>
      </c>
      <c r="BC41" t="str">
        <f t="shared" si="93"/>
        <v>Telecoms &amp; sound equipment (consumer)</v>
      </c>
      <c r="BD41" t="str">
        <f t="shared" si="93"/>
        <v>Miscellaneous electrical goods</v>
      </c>
      <c r="BE41" t="str">
        <f t="shared" si="93"/>
        <v>Road vehicles other than cars (consumer)</v>
      </c>
      <c r="BF41" t="str">
        <f t="shared" si="93"/>
        <v>Cars</v>
      </c>
      <c r="BG41" t="str">
        <f t="shared" si="93"/>
        <v>Railway equipment (intermediate)</v>
      </c>
      <c r="BH41" t="str">
        <f t="shared" si="93"/>
        <v>Aircraft</v>
      </c>
      <c r="BI41" t="str">
        <f t="shared" si="93"/>
        <v>Ships</v>
      </c>
      <c r="BJ41" t="str">
        <f t="shared" si="93"/>
        <v>Plumbing, heating &amp; lighting fixtures (consumer)</v>
      </c>
      <c r="BK41" t="str">
        <f t="shared" si="93"/>
        <v>Furniture</v>
      </c>
      <c r="BL41" t="str">
        <f t="shared" si="93"/>
        <v>Travel goods, handbags etc</v>
      </c>
      <c r="BM41" t="str">
        <f t="shared" si="93"/>
        <v>Clothing</v>
      </c>
      <c r="BN41" t="str">
        <f t="shared" si="93"/>
        <v>Footwear</v>
      </c>
      <c r="BO41" t="str">
        <f t="shared" si="93"/>
        <v>Scientific instruments (consumer)</v>
      </c>
      <c r="BP41" t="str">
        <f t="shared" ref="BP41:BT41" si="94">BP35</f>
        <v>Photographic &amp; optical goods &amp; clocks</v>
      </c>
      <c r="BQ41" t="str">
        <f t="shared" si="94"/>
        <v>Works of art</v>
      </c>
      <c r="BR41" t="str">
        <f t="shared" si="94"/>
        <v>Jewellery</v>
      </c>
      <c r="BS41" t="str">
        <f t="shared" si="94"/>
        <v>Other manufactures</v>
      </c>
      <c r="BT41" t="str">
        <f t="shared" si="94"/>
        <v>Unspecified goods</v>
      </c>
    </row>
    <row r="42" spans="1:74" x14ac:dyDescent="0.25">
      <c r="C42" s="11">
        <f>C38</f>
        <v>6.6343042071197411</v>
      </c>
      <c r="D42" s="11">
        <f t="shared" ref="D42:BO42" si="95">D38</f>
        <v>1.5980629539951572</v>
      </c>
      <c r="E42" s="11">
        <f t="shared" si="95"/>
        <v>4.5961002785515319</v>
      </c>
      <c r="F42" s="11">
        <f t="shared" si="95"/>
        <v>13.565891472868216</v>
      </c>
      <c r="G42" s="11">
        <f t="shared" si="95"/>
        <v>4.6377792823290447</v>
      </c>
      <c r="H42" s="11">
        <f t="shared" si="95"/>
        <v>2.8653295128939829</v>
      </c>
      <c r="I42" s="11">
        <f t="shared" si="95"/>
        <v>1.6556291390728477</v>
      </c>
      <c r="J42" s="11">
        <f t="shared" si="95"/>
        <v>2.6477541371158391</v>
      </c>
      <c r="K42" s="11">
        <f t="shared" si="95"/>
        <v>3.9308176100628929</v>
      </c>
      <c r="L42" s="11">
        <f t="shared" si="95"/>
        <v>7.8479966955803393</v>
      </c>
      <c r="M42" s="11">
        <f t="shared" si="95"/>
        <v>15.886454183266933</v>
      </c>
      <c r="N42" s="11">
        <f t="shared" si="95"/>
        <v>0</v>
      </c>
      <c r="O42" s="11">
        <f t="shared" si="95"/>
        <v>0</v>
      </c>
      <c r="P42" s="11">
        <f t="shared" si="95"/>
        <v>8.1325301204819276</v>
      </c>
      <c r="Q42" s="11">
        <f t="shared" si="95"/>
        <v>1.6216216216216217</v>
      </c>
      <c r="R42" s="11">
        <f t="shared" si="95"/>
        <v>0</v>
      </c>
      <c r="S42" s="11">
        <f t="shared" si="95"/>
        <v>1.8489984591679509</v>
      </c>
      <c r="T42" s="11">
        <f t="shared" si="95"/>
        <v>3.4734917733089579</v>
      </c>
      <c r="U42" s="11">
        <f t="shared" si="95"/>
        <v>5.6261051277929592</v>
      </c>
      <c r="V42" s="11">
        <f t="shared" si="95"/>
        <v>8.4367245657568244</v>
      </c>
      <c r="W42" s="11">
        <f t="shared" si="95"/>
        <v>8.2474226804123703</v>
      </c>
      <c r="X42" s="11">
        <f t="shared" si="95"/>
        <v>1.5705001969279244</v>
      </c>
      <c r="Y42" s="11">
        <f t="shared" si="95"/>
        <v>12.342280339527415</v>
      </c>
      <c r="Z42" s="11">
        <f t="shared" si="95"/>
        <v>5.1519835136527567E-2</v>
      </c>
      <c r="AA42" s="11">
        <f t="shared" si="95"/>
        <v>0</v>
      </c>
      <c r="AB42" s="11">
        <f t="shared" si="95"/>
        <v>26.190476190476193</v>
      </c>
      <c r="AC42" s="11">
        <f t="shared" si="95"/>
        <v>2.6819923371647509</v>
      </c>
      <c r="AD42" s="11">
        <f t="shared" si="95"/>
        <v>5.2845528455284558</v>
      </c>
      <c r="AE42" s="11">
        <f t="shared" si="95"/>
        <v>27.95869737887212</v>
      </c>
      <c r="AF42" s="11">
        <f t="shared" si="95"/>
        <v>21.914967162115452</v>
      </c>
      <c r="AG42" s="11">
        <f t="shared" si="95"/>
        <v>6.9371196754563895</v>
      </c>
      <c r="AH42" s="11">
        <f t="shared" si="95"/>
        <v>33.856294811502586</v>
      </c>
      <c r="AI42" s="11">
        <f t="shared" si="95"/>
        <v>9.2007937939743822</v>
      </c>
      <c r="AJ42" s="11">
        <f t="shared" si="95"/>
        <v>3.2345013477088949</v>
      </c>
      <c r="AK42" s="11">
        <f t="shared" si="95"/>
        <v>8.7582829155862871</v>
      </c>
      <c r="AL42" s="11">
        <f t="shared" si="95"/>
        <v>10.916359163591636</v>
      </c>
      <c r="AM42" s="11">
        <f t="shared" si="95"/>
        <v>9.6615070590236449</v>
      </c>
      <c r="AN42" s="11">
        <f t="shared" si="95"/>
        <v>21.100917431192663</v>
      </c>
      <c r="AO42" s="11">
        <f t="shared" si="95"/>
        <v>11.302895322939866</v>
      </c>
      <c r="AP42" s="11">
        <f t="shared" si="95"/>
        <v>4.4585987261146496</v>
      </c>
      <c r="AQ42" s="11">
        <f t="shared" si="95"/>
        <v>10.586176727909011</v>
      </c>
      <c r="AR42" s="11">
        <f t="shared" si="95"/>
        <v>10.968451944240645</v>
      </c>
      <c r="AS42" s="11">
        <f t="shared" si="95"/>
        <v>14.848675914249684</v>
      </c>
      <c r="AT42" s="11">
        <f t="shared" si="95"/>
        <v>7.7281191806331471</v>
      </c>
      <c r="AU42" s="11">
        <f t="shared" si="95"/>
        <v>14.456721915285451</v>
      </c>
      <c r="AV42" s="11">
        <f t="shared" si="95"/>
        <v>11.712165052207824</v>
      </c>
      <c r="AW42" s="11">
        <f t="shared" si="95"/>
        <v>16.866096866096868</v>
      </c>
      <c r="AX42" s="11">
        <f t="shared" si="95"/>
        <v>16.313218082250618</v>
      </c>
      <c r="AY42" s="11">
        <f t="shared" si="95"/>
        <v>22.167925366503777</v>
      </c>
      <c r="AZ42" s="11">
        <f t="shared" si="95"/>
        <v>17.621527777777779</v>
      </c>
      <c r="BA42" s="11">
        <f t="shared" si="95"/>
        <v>19.949114699620957</v>
      </c>
      <c r="BB42" s="11">
        <f t="shared" si="95"/>
        <v>21.395308727147292</v>
      </c>
      <c r="BC42" s="11">
        <f t="shared" si="95"/>
        <v>12.988058499932913</v>
      </c>
      <c r="BD42" s="11">
        <f t="shared" si="95"/>
        <v>15.869470810844344</v>
      </c>
      <c r="BE42" s="11">
        <f t="shared" si="95"/>
        <v>14.079002957329953</v>
      </c>
      <c r="BF42" s="11">
        <f t="shared" si="95"/>
        <v>18.486067222062623</v>
      </c>
      <c r="BG42" s="11">
        <f t="shared" si="95"/>
        <v>1.5418502202643172</v>
      </c>
      <c r="BH42" s="11">
        <f t="shared" si="95"/>
        <v>17.972663214194753</v>
      </c>
      <c r="BI42" s="11">
        <f t="shared" si="95"/>
        <v>8.2857142857142847</v>
      </c>
      <c r="BJ42" s="11">
        <f t="shared" si="95"/>
        <v>11.366006256517206</v>
      </c>
      <c r="BK42" s="11">
        <f t="shared" si="95"/>
        <v>21.744471744471745</v>
      </c>
      <c r="BL42" s="11">
        <f t="shared" si="95"/>
        <v>7.5370121130551819</v>
      </c>
      <c r="BM42" s="11">
        <f t="shared" si="95"/>
        <v>10.871876661350345</v>
      </c>
      <c r="BN42" s="11">
        <f t="shared" si="95"/>
        <v>6.9498069498069501</v>
      </c>
      <c r="BO42" s="11">
        <f t="shared" si="95"/>
        <v>14.158026456918126</v>
      </c>
      <c r="BP42" s="11">
        <f t="shared" ref="BP42:BT42" si="96">BP38</f>
        <v>17.454545454545457</v>
      </c>
      <c r="BQ42" s="11">
        <f t="shared" si="96"/>
        <v>36.067169627646628</v>
      </c>
      <c r="BR42" s="11">
        <f t="shared" si="96"/>
        <v>9.9212034383954144</v>
      </c>
      <c r="BS42" s="11">
        <f t="shared" si="96"/>
        <v>17.821080602302921</v>
      </c>
      <c r="BT42" s="11">
        <f t="shared" si="96"/>
        <v>6.0667035565169272</v>
      </c>
    </row>
    <row r="44" spans="1:74" x14ac:dyDescent="0.25">
      <c r="C44">
        <v>1</v>
      </c>
      <c r="D44">
        <f>+C44+1</f>
        <v>2</v>
      </c>
      <c r="E44">
        <f t="shared" ref="E44:BP44" si="97">+D44+1</f>
        <v>3</v>
      </c>
      <c r="F44">
        <f t="shared" si="97"/>
        <v>4</v>
      </c>
      <c r="G44">
        <f t="shared" si="97"/>
        <v>5</v>
      </c>
      <c r="H44">
        <f t="shared" si="97"/>
        <v>6</v>
      </c>
      <c r="I44">
        <f t="shared" si="97"/>
        <v>7</v>
      </c>
      <c r="J44">
        <f t="shared" si="97"/>
        <v>8</v>
      </c>
      <c r="K44">
        <f t="shared" si="97"/>
        <v>9</v>
      </c>
      <c r="L44">
        <f t="shared" si="97"/>
        <v>10</v>
      </c>
      <c r="M44">
        <f t="shared" si="97"/>
        <v>11</v>
      </c>
      <c r="N44">
        <f t="shared" si="97"/>
        <v>12</v>
      </c>
      <c r="O44">
        <f t="shared" si="97"/>
        <v>13</v>
      </c>
      <c r="P44">
        <f t="shared" si="97"/>
        <v>14</v>
      </c>
      <c r="Q44">
        <f t="shared" si="97"/>
        <v>15</v>
      </c>
      <c r="R44">
        <f t="shared" si="97"/>
        <v>16</v>
      </c>
      <c r="S44">
        <f t="shared" si="97"/>
        <v>17</v>
      </c>
      <c r="T44">
        <f t="shared" si="97"/>
        <v>18</v>
      </c>
      <c r="U44">
        <f t="shared" si="97"/>
        <v>19</v>
      </c>
      <c r="V44">
        <f t="shared" si="97"/>
        <v>20</v>
      </c>
      <c r="W44">
        <f t="shared" si="97"/>
        <v>21</v>
      </c>
      <c r="X44">
        <f t="shared" si="97"/>
        <v>22</v>
      </c>
      <c r="Y44">
        <f t="shared" si="97"/>
        <v>23</v>
      </c>
      <c r="Z44">
        <f t="shared" si="97"/>
        <v>24</v>
      </c>
      <c r="AA44">
        <f t="shared" si="97"/>
        <v>25</v>
      </c>
      <c r="AB44">
        <f t="shared" si="97"/>
        <v>26</v>
      </c>
      <c r="AC44">
        <f t="shared" si="97"/>
        <v>27</v>
      </c>
      <c r="AD44">
        <f t="shared" si="97"/>
        <v>28</v>
      </c>
      <c r="AE44">
        <f t="shared" si="97"/>
        <v>29</v>
      </c>
      <c r="AF44">
        <f t="shared" si="97"/>
        <v>30</v>
      </c>
      <c r="AG44">
        <f t="shared" si="97"/>
        <v>31</v>
      </c>
      <c r="AH44">
        <f t="shared" si="97"/>
        <v>32</v>
      </c>
      <c r="AI44">
        <f t="shared" si="97"/>
        <v>33</v>
      </c>
      <c r="AJ44">
        <f t="shared" si="97"/>
        <v>34</v>
      </c>
      <c r="AK44">
        <f t="shared" si="97"/>
        <v>35</v>
      </c>
      <c r="AL44">
        <f t="shared" si="97"/>
        <v>36</v>
      </c>
      <c r="AM44">
        <f t="shared" si="97"/>
        <v>37</v>
      </c>
      <c r="AN44">
        <f t="shared" si="97"/>
        <v>38</v>
      </c>
      <c r="AO44">
        <f t="shared" si="97"/>
        <v>39</v>
      </c>
      <c r="AP44">
        <f t="shared" si="97"/>
        <v>40</v>
      </c>
      <c r="AQ44">
        <f t="shared" si="97"/>
        <v>41</v>
      </c>
      <c r="AR44">
        <f t="shared" si="97"/>
        <v>42</v>
      </c>
      <c r="AS44">
        <f t="shared" si="97"/>
        <v>43</v>
      </c>
      <c r="AT44">
        <f t="shared" si="97"/>
        <v>44</v>
      </c>
      <c r="AU44">
        <f t="shared" si="97"/>
        <v>45</v>
      </c>
      <c r="AV44">
        <f t="shared" si="97"/>
        <v>46</v>
      </c>
      <c r="AW44">
        <f t="shared" si="97"/>
        <v>47</v>
      </c>
      <c r="AX44">
        <f t="shared" si="97"/>
        <v>48</v>
      </c>
      <c r="AY44">
        <f t="shared" si="97"/>
        <v>49</v>
      </c>
      <c r="AZ44">
        <f t="shared" si="97"/>
        <v>50</v>
      </c>
      <c r="BA44">
        <f t="shared" si="97"/>
        <v>51</v>
      </c>
      <c r="BB44">
        <f t="shared" si="97"/>
        <v>52</v>
      </c>
      <c r="BC44">
        <f t="shared" si="97"/>
        <v>53</v>
      </c>
      <c r="BD44">
        <f t="shared" si="97"/>
        <v>54</v>
      </c>
      <c r="BE44">
        <f t="shared" si="97"/>
        <v>55</v>
      </c>
      <c r="BF44">
        <f t="shared" si="97"/>
        <v>56</v>
      </c>
      <c r="BG44">
        <f t="shared" si="97"/>
        <v>57</v>
      </c>
      <c r="BH44">
        <f t="shared" si="97"/>
        <v>58</v>
      </c>
      <c r="BI44">
        <f t="shared" si="97"/>
        <v>59</v>
      </c>
      <c r="BJ44">
        <f t="shared" si="97"/>
        <v>60</v>
      </c>
      <c r="BK44">
        <f t="shared" si="97"/>
        <v>61</v>
      </c>
      <c r="BL44">
        <f t="shared" si="97"/>
        <v>62</v>
      </c>
      <c r="BM44">
        <f t="shared" si="97"/>
        <v>63</v>
      </c>
      <c r="BN44">
        <f t="shared" si="97"/>
        <v>64</v>
      </c>
      <c r="BO44">
        <f t="shared" si="97"/>
        <v>65</v>
      </c>
      <c r="BP44">
        <f t="shared" si="97"/>
        <v>66</v>
      </c>
      <c r="BQ44">
        <f t="shared" ref="BQ44:BT44" si="98">+BP44+1</f>
        <v>67</v>
      </c>
      <c r="BR44">
        <f t="shared" si="98"/>
        <v>68</v>
      </c>
      <c r="BS44">
        <f t="shared" si="98"/>
        <v>69</v>
      </c>
      <c r="BT44">
        <f t="shared" si="98"/>
        <v>70</v>
      </c>
    </row>
    <row r="45" spans="1:74" x14ac:dyDescent="0.25">
      <c r="C45" t="str">
        <f>HLOOKUP(C$44,$C$40:$BT$42,2,FALSE)</f>
        <v>Works of art</v>
      </c>
      <c r="D45" t="str">
        <f t="shared" ref="D45:BO45" si="99">HLOOKUP(D$44,$C$40:$BT$42,2,FALSE)</f>
        <v>Medicinal &amp; pharmaceutical products</v>
      </c>
      <c r="E45" t="str">
        <f t="shared" si="99"/>
        <v>Organic chemicals</v>
      </c>
      <c r="F45" t="str">
        <f t="shared" si="99"/>
        <v>Animal oils &amp; fats</v>
      </c>
      <c r="G45" t="str">
        <f t="shared" si="99"/>
        <v>Specialised machinery</v>
      </c>
      <c r="H45" t="str">
        <f t="shared" si="99"/>
        <v>Inorganic chemicals</v>
      </c>
      <c r="I45" t="str">
        <f t="shared" si="99"/>
        <v>Furniture</v>
      </c>
      <c r="J45" t="str">
        <f t="shared" si="99"/>
        <v>Office machinery</v>
      </c>
      <c r="K45" t="str">
        <f t="shared" si="99"/>
        <v>Leather manufactures</v>
      </c>
      <c r="L45" t="str">
        <f t="shared" si="99"/>
        <v>General industrial machinery</v>
      </c>
      <c r="M45" t="str">
        <f t="shared" si="99"/>
        <v>Cars</v>
      </c>
      <c r="N45" t="str">
        <f t="shared" si="99"/>
        <v>Aircraft</v>
      </c>
      <c r="O45" t="str">
        <f t="shared" si="99"/>
        <v>Other manufactures</v>
      </c>
      <c r="P45" t="str">
        <f t="shared" si="99"/>
        <v>Metal working machinery</v>
      </c>
      <c r="Q45" t="str">
        <f t="shared" si="99"/>
        <v>Photographic &amp; optical goods &amp; clocks</v>
      </c>
      <c r="R45" t="str">
        <f t="shared" si="99"/>
        <v>Electric motors</v>
      </c>
      <c r="S45" t="str">
        <f t="shared" si="99"/>
        <v>Mechanical power generators</v>
      </c>
      <c r="T45" t="str">
        <f t="shared" si="99"/>
        <v>Beverages &amp; tobacco</v>
      </c>
      <c r="U45" t="str">
        <f t="shared" si="99"/>
        <v>Miscellaneous electrical goods</v>
      </c>
      <c r="V45" t="str">
        <f t="shared" si="99"/>
        <v>Mineral manufactures</v>
      </c>
      <c r="W45" t="str">
        <f t="shared" si="99"/>
        <v>Non-ferrous metals</v>
      </c>
      <c r="X45" t="str">
        <f t="shared" si="99"/>
        <v>Scientific instruments (consumer)</v>
      </c>
      <c r="Y45" t="str">
        <f t="shared" si="99"/>
        <v>Road vehicles other than cars (consumer)</v>
      </c>
      <c r="Z45" t="str">
        <f t="shared" si="99"/>
        <v>Fish and shellfish</v>
      </c>
      <c r="AA45" t="str">
        <f t="shared" si="99"/>
        <v>Telecoms &amp; sound equipment (consumer)</v>
      </c>
      <c r="AB45" t="str">
        <f t="shared" si="99"/>
        <v>Refined oil</v>
      </c>
      <c r="AC45" t="str">
        <f t="shared" si="99"/>
        <v>Miscellaneous metal manufactures</v>
      </c>
      <c r="AD45" t="str">
        <f t="shared" si="99"/>
        <v>Plumbing, heating &amp; lighting fixtures (consumer)</v>
      </c>
      <c r="AE45" t="str">
        <f t="shared" si="99"/>
        <v>Rubber manufactures</v>
      </c>
      <c r="AF45" t="str">
        <f t="shared" si="99"/>
        <v>Textile fabrics</v>
      </c>
      <c r="AG45" t="str">
        <f t="shared" si="99"/>
        <v>Plastics in non-primary forms</v>
      </c>
      <c r="AH45" t="str">
        <f t="shared" si="99"/>
        <v>Clothing</v>
      </c>
      <c r="AI45" t="str">
        <f t="shared" si="99"/>
        <v>Paper &amp; paperboard</v>
      </c>
      <c r="AJ45" t="str">
        <f t="shared" si="99"/>
        <v>Jewellery</v>
      </c>
      <c r="AK45" t="str">
        <f t="shared" si="99"/>
        <v>Other chemicals</v>
      </c>
      <c r="AL45" t="str">
        <f t="shared" si="99"/>
        <v>Toilet &amp; cleansing preparations</v>
      </c>
      <c r="AM45" t="str">
        <f t="shared" si="99"/>
        <v>Plastics in primary forms</v>
      </c>
      <c r="AN45" t="str">
        <f t="shared" si="99"/>
        <v>Other crude animal &amp; vegetable materials</v>
      </c>
      <c r="AO45" t="str">
        <f t="shared" si="99"/>
        <v>Ships</v>
      </c>
      <c r="AP45" t="str">
        <f t="shared" si="99"/>
        <v>Coal, coke &amp; briquettes</v>
      </c>
      <c r="AQ45" t="str">
        <f t="shared" si="99"/>
        <v>Crude rubber</v>
      </c>
      <c r="AR45" t="str">
        <f t="shared" si="99"/>
        <v>Miscellaneous foods</v>
      </c>
      <c r="AS45" t="str">
        <f t="shared" si="99"/>
        <v>Iron &amp; steel</v>
      </c>
      <c r="AT45" t="str">
        <f t="shared" si="99"/>
        <v>Travel goods, handbags etc</v>
      </c>
      <c r="AU45" t="str">
        <f t="shared" si="99"/>
        <v>Footwear</v>
      </c>
      <c r="AV45" t="str">
        <f t="shared" si="99"/>
        <v>Dyeing, tanning &amp; colouring materials</v>
      </c>
      <c r="AW45" t="str">
        <f t="shared" si="99"/>
        <v>Live animals</v>
      </c>
      <c r="AX45" t="str">
        <f t="shared" si="99"/>
        <v>Unspecified goods</v>
      </c>
      <c r="AY45" t="str">
        <f t="shared" si="99"/>
        <v>Metal ores &amp; scrap</v>
      </c>
      <c r="AZ45" t="str">
        <f t="shared" si="99"/>
        <v>Processed oils &amp; fats</v>
      </c>
      <c r="BA45" t="str">
        <f t="shared" si="99"/>
        <v>Cereals</v>
      </c>
      <c r="BB45" t="str">
        <f t="shared" si="99"/>
        <v>Dairy products &amp; eggs</v>
      </c>
      <c r="BC45" t="str">
        <f t="shared" si="99"/>
        <v>Wood &amp; cork manufactures</v>
      </c>
      <c r="BD45" t="str">
        <f t="shared" si="99"/>
        <v>Animal feeding stuffs</v>
      </c>
      <c r="BE45" t="str">
        <f t="shared" si="99"/>
        <v>Crude minerals &amp; fertilisers</v>
      </c>
      <c r="BF45" t="str">
        <f t="shared" si="99"/>
        <v>Processed fertilisers</v>
      </c>
      <c r="BG45" t="str">
        <f t="shared" si="99"/>
        <v>Vegetables &amp; fruit</v>
      </c>
      <c r="BH45" t="str">
        <f t="shared" si="99"/>
        <v>Vegetable oils &amp; fats</v>
      </c>
      <c r="BI45" t="str">
        <f t="shared" si="99"/>
        <v>Coffee, tea, cocoa etc</v>
      </c>
      <c r="BJ45" t="str">
        <f t="shared" si="99"/>
        <v>Textile fibres</v>
      </c>
      <c r="BK45" t="str">
        <f t="shared" si="99"/>
        <v>Sugar</v>
      </c>
      <c r="BL45" t="str">
        <f t="shared" si="99"/>
        <v>Wood &amp; cork</v>
      </c>
      <c r="BM45" t="str">
        <f t="shared" si="99"/>
        <v>Meat &amp; meat preparations</v>
      </c>
      <c r="BN45" t="str">
        <f t="shared" si="99"/>
        <v>Crude oil</v>
      </c>
      <c r="BO45" t="str">
        <f t="shared" si="99"/>
        <v>Railway equipment (intermediate)</v>
      </c>
      <c r="BP45" t="str">
        <f t="shared" ref="BP45:BT45" si="100">HLOOKUP(BP$44,$C$40:$BT$42,2,FALSE)</f>
        <v>Gas</v>
      </c>
      <c r="BQ45" t="str">
        <f t="shared" si="100"/>
        <v>Hides, skins &amp; furskins</v>
      </c>
      <c r="BR45" t="e">
        <f t="shared" si="100"/>
        <v>#N/A</v>
      </c>
      <c r="BS45" t="e">
        <f t="shared" si="100"/>
        <v>#N/A</v>
      </c>
      <c r="BT45" t="e">
        <f t="shared" si="100"/>
        <v>#N/A</v>
      </c>
    </row>
    <row r="46" spans="1:74" x14ac:dyDescent="0.25">
      <c r="B46" t="s">
        <v>2375</v>
      </c>
      <c r="C46" s="11">
        <f>HLOOKUP(C$44,$C$40:$BT$42,3,FALSE)</f>
        <v>36.067169627646628</v>
      </c>
      <c r="D46" s="11">
        <f t="shared" ref="D46:BO46" si="101">HLOOKUP(D$44,$C$40:$BT$42,3,FALSE)</f>
        <v>33.856294811502586</v>
      </c>
      <c r="E46" s="11">
        <f t="shared" si="101"/>
        <v>27.95869737887212</v>
      </c>
      <c r="F46" s="11">
        <f t="shared" si="101"/>
        <v>26.190476190476193</v>
      </c>
      <c r="G46" s="11">
        <f t="shared" si="101"/>
        <v>22.167925366503777</v>
      </c>
      <c r="H46" s="11">
        <f t="shared" si="101"/>
        <v>21.914967162115452</v>
      </c>
      <c r="I46" s="11">
        <f t="shared" si="101"/>
        <v>21.744471744471745</v>
      </c>
      <c r="J46" s="11">
        <f t="shared" si="101"/>
        <v>21.395308727147292</v>
      </c>
      <c r="K46" s="11">
        <f t="shared" si="101"/>
        <v>21.100917431192663</v>
      </c>
      <c r="L46" s="11">
        <f t="shared" si="101"/>
        <v>19.949114699620957</v>
      </c>
      <c r="M46" s="11">
        <f t="shared" si="101"/>
        <v>18.486067222062623</v>
      </c>
      <c r="N46" s="11">
        <f t="shared" si="101"/>
        <v>17.972663214194753</v>
      </c>
      <c r="O46" s="11">
        <f t="shared" si="101"/>
        <v>17.821080602302921</v>
      </c>
      <c r="P46" s="11">
        <f t="shared" si="101"/>
        <v>17.621527777777779</v>
      </c>
      <c r="Q46" s="11">
        <f t="shared" si="101"/>
        <v>17.454545454545457</v>
      </c>
      <c r="R46" s="11">
        <f t="shared" si="101"/>
        <v>16.866096866096868</v>
      </c>
      <c r="S46" s="11">
        <f t="shared" si="101"/>
        <v>16.313218082250618</v>
      </c>
      <c r="T46" s="11">
        <f t="shared" si="101"/>
        <v>15.886454183266933</v>
      </c>
      <c r="U46" s="11">
        <f t="shared" si="101"/>
        <v>15.869470810844344</v>
      </c>
      <c r="V46" s="11">
        <f t="shared" si="101"/>
        <v>14.848675914249684</v>
      </c>
      <c r="W46" s="11">
        <f t="shared" si="101"/>
        <v>14.456721915285451</v>
      </c>
      <c r="X46" s="11">
        <f t="shared" si="101"/>
        <v>14.158026456918126</v>
      </c>
      <c r="Y46" s="11">
        <f t="shared" si="101"/>
        <v>14.079002957329953</v>
      </c>
      <c r="Z46" s="11">
        <f t="shared" si="101"/>
        <v>13.565891472868216</v>
      </c>
      <c r="AA46" s="11">
        <f t="shared" si="101"/>
        <v>12.988058499932913</v>
      </c>
      <c r="AB46" s="11">
        <f t="shared" si="101"/>
        <v>12.342280339527415</v>
      </c>
      <c r="AC46" s="11">
        <f t="shared" si="101"/>
        <v>11.712165052207824</v>
      </c>
      <c r="AD46" s="11">
        <f t="shared" si="101"/>
        <v>11.366006256517206</v>
      </c>
      <c r="AE46" s="11">
        <f t="shared" si="101"/>
        <v>11.302895322939866</v>
      </c>
      <c r="AF46" s="11">
        <f t="shared" si="101"/>
        <v>10.968451944240645</v>
      </c>
      <c r="AG46" s="11">
        <f t="shared" si="101"/>
        <v>10.916359163591636</v>
      </c>
      <c r="AH46" s="11">
        <f t="shared" si="101"/>
        <v>10.871876661350345</v>
      </c>
      <c r="AI46" s="11">
        <f t="shared" si="101"/>
        <v>10.586176727909011</v>
      </c>
      <c r="AJ46" s="11">
        <f t="shared" si="101"/>
        <v>9.9212034383954144</v>
      </c>
      <c r="AK46" s="11">
        <f t="shared" si="101"/>
        <v>9.6615070590236449</v>
      </c>
      <c r="AL46" s="11">
        <f t="shared" si="101"/>
        <v>9.2007937939743822</v>
      </c>
      <c r="AM46" s="11">
        <f t="shared" si="101"/>
        <v>8.7582829155862871</v>
      </c>
      <c r="AN46" s="11">
        <f t="shared" si="101"/>
        <v>8.4367245657568244</v>
      </c>
      <c r="AO46" s="11">
        <f t="shared" si="101"/>
        <v>8.2857142857142847</v>
      </c>
      <c r="AP46" s="11">
        <f t="shared" si="101"/>
        <v>8.2474226804123703</v>
      </c>
      <c r="AQ46" s="11">
        <f t="shared" si="101"/>
        <v>8.1325301204819276</v>
      </c>
      <c r="AR46" s="11">
        <f t="shared" si="101"/>
        <v>7.8479966955803393</v>
      </c>
      <c r="AS46" s="11">
        <f t="shared" si="101"/>
        <v>7.7281191806331471</v>
      </c>
      <c r="AT46" s="11">
        <f t="shared" si="101"/>
        <v>7.5370121130551819</v>
      </c>
      <c r="AU46" s="11">
        <f t="shared" si="101"/>
        <v>6.9498069498069501</v>
      </c>
      <c r="AV46" s="11">
        <f t="shared" si="101"/>
        <v>6.9371196754563895</v>
      </c>
      <c r="AW46" s="11">
        <f t="shared" si="101"/>
        <v>6.6343042071197411</v>
      </c>
      <c r="AX46" s="11">
        <f t="shared" si="101"/>
        <v>6.0667035565169272</v>
      </c>
      <c r="AY46" s="11">
        <f t="shared" si="101"/>
        <v>5.6261051277929592</v>
      </c>
      <c r="AZ46" s="11">
        <f t="shared" si="101"/>
        <v>5.2845528455284558</v>
      </c>
      <c r="BA46" s="11">
        <f t="shared" si="101"/>
        <v>4.6377792823290447</v>
      </c>
      <c r="BB46" s="11">
        <f t="shared" si="101"/>
        <v>4.5961002785515319</v>
      </c>
      <c r="BC46" s="11">
        <f t="shared" si="101"/>
        <v>4.4585987261146496</v>
      </c>
      <c r="BD46" s="11">
        <f t="shared" si="101"/>
        <v>3.9308176100628929</v>
      </c>
      <c r="BE46" s="11">
        <f t="shared" si="101"/>
        <v>3.4734917733089579</v>
      </c>
      <c r="BF46" s="11">
        <f t="shared" si="101"/>
        <v>3.2345013477088949</v>
      </c>
      <c r="BG46" s="11">
        <f t="shared" si="101"/>
        <v>2.8653295128939829</v>
      </c>
      <c r="BH46" s="11">
        <f t="shared" si="101"/>
        <v>2.6819923371647509</v>
      </c>
      <c r="BI46" s="11">
        <f t="shared" si="101"/>
        <v>2.6477541371158391</v>
      </c>
      <c r="BJ46" s="11">
        <f t="shared" si="101"/>
        <v>1.8489984591679509</v>
      </c>
      <c r="BK46" s="11">
        <f t="shared" si="101"/>
        <v>1.6556291390728477</v>
      </c>
      <c r="BL46" s="11">
        <f t="shared" si="101"/>
        <v>1.6216216216216217</v>
      </c>
      <c r="BM46" s="11">
        <f t="shared" si="101"/>
        <v>1.5980629539951572</v>
      </c>
      <c r="BN46" s="11">
        <f t="shared" si="101"/>
        <v>1.5705001969279244</v>
      </c>
      <c r="BO46" s="11">
        <f t="shared" si="101"/>
        <v>1.5418502202643172</v>
      </c>
      <c r="BP46" s="11">
        <f t="shared" ref="BP46:BT46" si="102">HLOOKUP(BP$44,$C$40:$BT$42,3,FALSE)</f>
        <v>5.1519835136527567E-2</v>
      </c>
      <c r="BQ46" s="11">
        <f t="shared" si="102"/>
        <v>0</v>
      </c>
      <c r="BR46" s="11" t="e">
        <f t="shared" si="102"/>
        <v>#N/A</v>
      </c>
      <c r="BS46" s="11" t="e">
        <f t="shared" si="102"/>
        <v>#N/A</v>
      </c>
      <c r="BT46" s="11" t="e">
        <f t="shared" si="102"/>
        <v>#N/A</v>
      </c>
    </row>
    <row r="47" spans="1:74" x14ac:dyDescent="0.25">
      <c r="B47" t="s">
        <v>2381</v>
      </c>
      <c r="C47" s="11" t="str">
        <f>IF(AND($D51&lt;=C49,C$49&lt;=$D52),C$46,"")</f>
        <v/>
      </c>
      <c r="D47" s="11">
        <f t="shared" ref="D47:BO47" si="103">IF(AND($D51&lt;=D49,D$49&lt;=$D52),D$46,"")</f>
        <v>33.856294811502586</v>
      </c>
      <c r="E47" s="11" t="str">
        <f t="shared" si="103"/>
        <v/>
      </c>
      <c r="F47" s="11" t="str">
        <f t="shared" si="103"/>
        <v/>
      </c>
      <c r="G47" s="11" t="str">
        <f t="shared" si="103"/>
        <v/>
      </c>
      <c r="H47" s="11" t="str">
        <f t="shared" si="103"/>
        <v/>
      </c>
      <c r="I47" s="11" t="str">
        <f t="shared" si="103"/>
        <v/>
      </c>
      <c r="J47" s="11" t="str">
        <f t="shared" si="103"/>
        <v/>
      </c>
      <c r="K47" s="11" t="str">
        <f t="shared" si="103"/>
        <v/>
      </c>
      <c r="L47" s="11" t="str">
        <f t="shared" si="103"/>
        <v/>
      </c>
      <c r="M47" s="11">
        <f t="shared" si="103"/>
        <v>18.486067222062623</v>
      </c>
      <c r="N47" s="11" t="str">
        <f t="shared" si="103"/>
        <v/>
      </c>
      <c r="O47" s="11" t="str">
        <f t="shared" si="103"/>
        <v/>
      </c>
      <c r="P47" s="11" t="str">
        <f t="shared" si="103"/>
        <v/>
      </c>
      <c r="Q47" s="11" t="str">
        <f t="shared" si="103"/>
        <v/>
      </c>
      <c r="R47" s="11" t="str">
        <f t="shared" si="103"/>
        <v/>
      </c>
      <c r="S47" s="11">
        <f t="shared" si="103"/>
        <v>16.313218082250618</v>
      </c>
      <c r="T47" s="11" t="str">
        <f t="shared" si="103"/>
        <v/>
      </c>
      <c r="U47" s="11" t="str">
        <f t="shared" si="103"/>
        <v/>
      </c>
      <c r="V47" s="11" t="str">
        <f t="shared" si="103"/>
        <v/>
      </c>
      <c r="W47" s="11" t="str">
        <f t="shared" si="103"/>
        <v/>
      </c>
      <c r="X47" s="11" t="str">
        <f t="shared" si="103"/>
        <v/>
      </c>
      <c r="Y47" s="11" t="str">
        <f t="shared" si="103"/>
        <v/>
      </c>
      <c r="Z47" s="11" t="str">
        <f t="shared" si="103"/>
        <v/>
      </c>
      <c r="AA47" s="11" t="str">
        <f t="shared" si="103"/>
        <v/>
      </c>
      <c r="AB47" s="11" t="str">
        <f t="shared" si="103"/>
        <v/>
      </c>
      <c r="AC47" s="11" t="str">
        <f t="shared" si="103"/>
        <v/>
      </c>
      <c r="AD47" s="11" t="str">
        <f t="shared" si="103"/>
        <v/>
      </c>
      <c r="AE47" s="11" t="str">
        <f t="shared" si="103"/>
        <v/>
      </c>
      <c r="AF47" s="11" t="str">
        <f t="shared" si="103"/>
        <v/>
      </c>
      <c r="AG47" s="11" t="str">
        <f t="shared" si="103"/>
        <v/>
      </c>
      <c r="AH47" s="11" t="str">
        <f t="shared" si="103"/>
        <v/>
      </c>
      <c r="AI47" s="11" t="str">
        <f t="shared" si="103"/>
        <v/>
      </c>
      <c r="AJ47" s="11" t="str">
        <f t="shared" si="103"/>
        <v/>
      </c>
      <c r="AK47" s="11" t="str">
        <f t="shared" si="103"/>
        <v/>
      </c>
      <c r="AL47" s="11" t="str">
        <f t="shared" si="103"/>
        <v/>
      </c>
      <c r="AM47" s="11" t="str">
        <f t="shared" si="103"/>
        <v/>
      </c>
      <c r="AN47" s="11" t="str">
        <f t="shared" si="103"/>
        <v/>
      </c>
      <c r="AO47" s="11" t="str">
        <f t="shared" si="103"/>
        <v/>
      </c>
      <c r="AP47" s="11" t="str">
        <f t="shared" si="103"/>
        <v/>
      </c>
      <c r="AQ47" s="11" t="str">
        <f t="shared" si="103"/>
        <v/>
      </c>
      <c r="AR47" s="11" t="str">
        <f t="shared" si="103"/>
        <v/>
      </c>
      <c r="AS47" s="11" t="str">
        <f t="shared" si="103"/>
        <v/>
      </c>
      <c r="AT47" s="11" t="str">
        <f t="shared" si="103"/>
        <v/>
      </c>
      <c r="AU47" s="11" t="str">
        <f t="shared" si="103"/>
        <v/>
      </c>
      <c r="AV47" s="11" t="str">
        <f t="shared" si="103"/>
        <v/>
      </c>
      <c r="AW47" s="11" t="str">
        <f t="shared" si="103"/>
        <v/>
      </c>
      <c r="AX47" s="11">
        <f t="shared" si="103"/>
        <v>6.0667035565169272</v>
      </c>
      <c r="AY47" s="11" t="str">
        <f t="shared" si="103"/>
        <v/>
      </c>
      <c r="AZ47" s="11" t="str">
        <f t="shared" si="103"/>
        <v/>
      </c>
      <c r="BA47" s="11" t="str">
        <f t="shared" si="103"/>
        <v/>
      </c>
      <c r="BB47" s="11" t="str">
        <f t="shared" si="103"/>
        <v/>
      </c>
      <c r="BC47" s="11" t="str">
        <f t="shared" si="103"/>
        <v/>
      </c>
      <c r="BD47" s="11" t="str">
        <f t="shared" si="103"/>
        <v/>
      </c>
      <c r="BE47" s="11" t="str">
        <f t="shared" si="103"/>
        <v/>
      </c>
      <c r="BF47" s="11" t="str">
        <f t="shared" si="103"/>
        <v/>
      </c>
      <c r="BG47" s="11" t="str">
        <f t="shared" si="103"/>
        <v/>
      </c>
      <c r="BH47" s="11" t="str">
        <f t="shared" si="103"/>
        <v/>
      </c>
      <c r="BI47" s="11" t="str">
        <f t="shared" si="103"/>
        <v/>
      </c>
      <c r="BJ47" s="11" t="str">
        <f t="shared" si="103"/>
        <v/>
      </c>
      <c r="BK47" s="11" t="str">
        <f t="shared" si="103"/>
        <v/>
      </c>
      <c r="BL47" s="11" t="str">
        <f t="shared" si="103"/>
        <v/>
      </c>
      <c r="BM47" s="11" t="str">
        <f t="shared" si="103"/>
        <v/>
      </c>
      <c r="BN47" s="11">
        <f t="shared" si="103"/>
        <v>1.5705001969279244</v>
      </c>
      <c r="BO47" s="11" t="str">
        <f t="shared" si="103"/>
        <v/>
      </c>
      <c r="BP47" s="11" t="str">
        <f t="shared" ref="BP47:BT47" si="104">IF(AND($D51&lt;=BP49,BP$49&lt;=$D52),BP$46,"")</f>
        <v/>
      </c>
      <c r="BQ47" s="11" t="str">
        <f t="shared" si="104"/>
        <v/>
      </c>
      <c r="BR47" s="11" t="e">
        <f t="shared" si="104"/>
        <v>#N/A</v>
      </c>
      <c r="BS47" s="11" t="e">
        <f t="shared" si="104"/>
        <v>#N/A</v>
      </c>
      <c r="BT47" s="11" t="e">
        <f t="shared" si="104"/>
        <v>#N/A</v>
      </c>
    </row>
    <row r="48" spans="1:74" x14ac:dyDescent="0.25">
      <c r="B48" t="s">
        <v>2381</v>
      </c>
      <c r="C48">
        <f>IF(C47="",C46,"")</f>
        <v>36.067169627646628</v>
      </c>
      <c r="D48" t="str">
        <f t="shared" ref="D48:BO48" si="105">IF(D47="",D46,"")</f>
        <v/>
      </c>
      <c r="E48">
        <f t="shared" si="105"/>
        <v>27.95869737887212</v>
      </c>
      <c r="F48">
        <f t="shared" si="105"/>
        <v>26.190476190476193</v>
      </c>
      <c r="G48">
        <f t="shared" si="105"/>
        <v>22.167925366503777</v>
      </c>
      <c r="H48">
        <f t="shared" si="105"/>
        <v>21.914967162115452</v>
      </c>
      <c r="I48">
        <f t="shared" si="105"/>
        <v>21.744471744471745</v>
      </c>
      <c r="J48">
        <f t="shared" si="105"/>
        <v>21.395308727147292</v>
      </c>
      <c r="K48">
        <f t="shared" si="105"/>
        <v>21.100917431192663</v>
      </c>
      <c r="L48">
        <f t="shared" si="105"/>
        <v>19.949114699620957</v>
      </c>
      <c r="M48" t="str">
        <f t="shared" si="105"/>
        <v/>
      </c>
      <c r="N48">
        <f t="shared" si="105"/>
        <v>17.972663214194753</v>
      </c>
      <c r="O48">
        <f t="shared" si="105"/>
        <v>17.821080602302921</v>
      </c>
      <c r="P48">
        <f t="shared" si="105"/>
        <v>17.621527777777779</v>
      </c>
      <c r="Q48">
        <f t="shared" si="105"/>
        <v>17.454545454545457</v>
      </c>
      <c r="R48">
        <f t="shared" si="105"/>
        <v>16.866096866096868</v>
      </c>
      <c r="S48" t="str">
        <f t="shared" si="105"/>
        <v/>
      </c>
      <c r="T48">
        <f t="shared" si="105"/>
        <v>15.886454183266933</v>
      </c>
      <c r="U48">
        <f t="shared" si="105"/>
        <v>15.869470810844344</v>
      </c>
      <c r="V48">
        <f t="shared" si="105"/>
        <v>14.848675914249684</v>
      </c>
      <c r="W48">
        <f t="shared" si="105"/>
        <v>14.456721915285451</v>
      </c>
      <c r="X48">
        <f t="shared" si="105"/>
        <v>14.158026456918126</v>
      </c>
      <c r="Y48">
        <f t="shared" si="105"/>
        <v>14.079002957329953</v>
      </c>
      <c r="Z48">
        <f t="shared" si="105"/>
        <v>13.565891472868216</v>
      </c>
      <c r="AA48">
        <f t="shared" si="105"/>
        <v>12.988058499932913</v>
      </c>
      <c r="AB48">
        <f t="shared" si="105"/>
        <v>12.342280339527415</v>
      </c>
      <c r="AC48">
        <f t="shared" si="105"/>
        <v>11.712165052207824</v>
      </c>
      <c r="AD48">
        <f t="shared" si="105"/>
        <v>11.366006256517206</v>
      </c>
      <c r="AE48">
        <f t="shared" si="105"/>
        <v>11.302895322939866</v>
      </c>
      <c r="AF48">
        <f t="shared" si="105"/>
        <v>10.968451944240645</v>
      </c>
      <c r="AG48">
        <f t="shared" si="105"/>
        <v>10.916359163591636</v>
      </c>
      <c r="AH48">
        <f t="shared" si="105"/>
        <v>10.871876661350345</v>
      </c>
      <c r="AI48">
        <f t="shared" si="105"/>
        <v>10.586176727909011</v>
      </c>
      <c r="AJ48">
        <f t="shared" si="105"/>
        <v>9.9212034383954144</v>
      </c>
      <c r="AK48">
        <f t="shared" si="105"/>
        <v>9.6615070590236449</v>
      </c>
      <c r="AL48">
        <f t="shared" si="105"/>
        <v>9.2007937939743822</v>
      </c>
      <c r="AM48">
        <f t="shared" si="105"/>
        <v>8.7582829155862871</v>
      </c>
      <c r="AN48">
        <f t="shared" si="105"/>
        <v>8.4367245657568244</v>
      </c>
      <c r="AO48">
        <f t="shared" si="105"/>
        <v>8.2857142857142847</v>
      </c>
      <c r="AP48">
        <f t="shared" si="105"/>
        <v>8.2474226804123703</v>
      </c>
      <c r="AQ48">
        <f t="shared" si="105"/>
        <v>8.1325301204819276</v>
      </c>
      <c r="AR48">
        <f t="shared" si="105"/>
        <v>7.8479966955803393</v>
      </c>
      <c r="AS48">
        <f t="shared" si="105"/>
        <v>7.7281191806331471</v>
      </c>
      <c r="AT48">
        <f t="shared" si="105"/>
        <v>7.5370121130551819</v>
      </c>
      <c r="AU48">
        <f t="shared" si="105"/>
        <v>6.9498069498069501</v>
      </c>
      <c r="AV48">
        <f t="shared" si="105"/>
        <v>6.9371196754563895</v>
      </c>
      <c r="AW48">
        <f t="shared" si="105"/>
        <v>6.6343042071197411</v>
      </c>
      <c r="AX48" t="str">
        <f t="shared" si="105"/>
        <v/>
      </c>
      <c r="AY48">
        <f t="shared" si="105"/>
        <v>5.6261051277929592</v>
      </c>
      <c r="AZ48">
        <f t="shared" si="105"/>
        <v>5.2845528455284558</v>
      </c>
      <c r="BA48">
        <f t="shared" si="105"/>
        <v>4.6377792823290447</v>
      </c>
      <c r="BB48">
        <f t="shared" si="105"/>
        <v>4.5961002785515319</v>
      </c>
      <c r="BC48">
        <f t="shared" si="105"/>
        <v>4.4585987261146496</v>
      </c>
      <c r="BD48">
        <f t="shared" si="105"/>
        <v>3.9308176100628929</v>
      </c>
      <c r="BE48">
        <f t="shared" si="105"/>
        <v>3.4734917733089579</v>
      </c>
      <c r="BF48">
        <f t="shared" si="105"/>
        <v>3.2345013477088949</v>
      </c>
      <c r="BG48">
        <f t="shared" si="105"/>
        <v>2.8653295128939829</v>
      </c>
      <c r="BH48">
        <f t="shared" si="105"/>
        <v>2.6819923371647509</v>
      </c>
      <c r="BI48">
        <f t="shared" si="105"/>
        <v>2.6477541371158391</v>
      </c>
      <c r="BJ48">
        <f t="shared" si="105"/>
        <v>1.8489984591679509</v>
      </c>
      <c r="BK48">
        <f t="shared" si="105"/>
        <v>1.6556291390728477</v>
      </c>
      <c r="BL48">
        <f t="shared" si="105"/>
        <v>1.6216216216216217</v>
      </c>
      <c r="BM48">
        <f t="shared" si="105"/>
        <v>1.5980629539951572</v>
      </c>
      <c r="BN48" t="str">
        <f t="shared" si="105"/>
        <v/>
      </c>
      <c r="BO48">
        <f t="shared" si="105"/>
        <v>1.5418502202643172</v>
      </c>
      <c r="BP48">
        <f t="shared" ref="BP48:BT48" si="106">IF(BP47="",BP46,"")</f>
        <v>5.1519835136527567E-2</v>
      </c>
      <c r="BQ48">
        <f t="shared" si="106"/>
        <v>0</v>
      </c>
      <c r="BR48" t="e">
        <f t="shared" si="106"/>
        <v>#N/A</v>
      </c>
      <c r="BS48" t="e">
        <f t="shared" si="106"/>
        <v>#N/A</v>
      </c>
      <c r="BT48" t="e">
        <f t="shared" si="106"/>
        <v>#N/A</v>
      </c>
    </row>
    <row r="49" spans="1:72" x14ac:dyDescent="0.25">
      <c r="B49" t="s">
        <v>2381</v>
      </c>
      <c r="C49" s="52">
        <f>HLOOKUP(C45,$C$55:$BT$57,3,FALSE)</f>
        <v>1.0441760944917107</v>
      </c>
      <c r="D49" s="52">
        <f t="shared" ref="D49:BO49" si="107">HLOOKUP(D45,$C$55:$BT$57,3,FALSE)</f>
        <v>6.5923621911180232</v>
      </c>
      <c r="E49" s="52">
        <f t="shared" si="107"/>
        <v>2.5594893219081309</v>
      </c>
      <c r="F49" s="52">
        <f t="shared" si="107"/>
        <v>3.2019028451193851E-2</v>
      </c>
      <c r="G49" s="52">
        <f t="shared" si="107"/>
        <v>2.8601124223665622</v>
      </c>
      <c r="H49" s="52">
        <f t="shared" si="107"/>
        <v>0.73516705801034776</v>
      </c>
      <c r="I49" s="52">
        <f t="shared" si="107"/>
        <v>0.62055926569694753</v>
      </c>
      <c r="J49" s="52">
        <f t="shared" si="107"/>
        <v>2.9467670946035232</v>
      </c>
      <c r="K49" s="52">
        <f t="shared" si="107"/>
        <v>5.5398001606033809E-2</v>
      </c>
      <c r="L49" s="52">
        <f t="shared" si="107"/>
        <v>4.8940830868376386</v>
      </c>
      <c r="M49" s="52">
        <f t="shared" si="107"/>
        <v>8.8458919078258571</v>
      </c>
      <c r="N49" s="52">
        <f t="shared" si="107"/>
        <v>2.9932709216397808</v>
      </c>
      <c r="O49" s="52">
        <f t="shared" si="107"/>
        <v>2.8690065969363383</v>
      </c>
      <c r="P49" s="52">
        <f t="shared" si="107"/>
        <v>0.29274540298234381</v>
      </c>
      <c r="Q49" s="52">
        <f t="shared" si="107"/>
        <v>0.48917960133768379</v>
      </c>
      <c r="R49" s="52">
        <f t="shared" si="107"/>
        <v>0.44597932485591441</v>
      </c>
      <c r="S49" s="52">
        <f t="shared" si="107"/>
        <v>9.4664511735228061</v>
      </c>
      <c r="T49" s="52">
        <f t="shared" si="107"/>
        <v>3.0616290061903455</v>
      </c>
      <c r="U49" s="52">
        <f t="shared" si="107"/>
        <v>4.0961485682920138</v>
      </c>
      <c r="V49" s="52">
        <f t="shared" si="107"/>
        <v>0.80606633529513405</v>
      </c>
      <c r="W49" s="52">
        <f t="shared" si="107"/>
        <v>2.7597353093648036</v>
      </c>
      <c r="X49" s="52">
        <f t="shared" si="107"/>
        <v>0.71077160776181902</v>
      </c>
      <c r="Y49" s="52">
        <f t="shared" si="107"/>
        <v>2.4060012807611377</v>
      </c>
      <c r="Z49" s="52">
        <f t="shared" si="107"/>
        <v>0.45893940780044518</v>
      </c>
      <c r="AA49" s="52">
        <f t="shared" si="107"/>
        <v>1.8939509448154586</v>
      </c>
      <c r="AB49" s="52">
        <f t="shared" si="107"/>
        <v>3.3231177385417623</v>
      </c>
      <c r="AC49" s="52">
        <f t="shared" si="107"/>
        <v>2.0199941044328567</v>
      </c>
      <c r="AD49" s="52">
        <f t="shared" si="107"/>
        <v>0.24370038321186432</v>
      </c>
      <c r="AE49" s="52">
        <f t="shared" si="107"/>
        <v>0.45639821506622347</v>
      </c>
      <c r="AF49" s="52">
        <f t="shared" si="107"/>
        <v>0.69272913934884484</v>
      </c>
      <c r="AG49" s="52">
        <f t="shared" si="107"/>
        <v>0.82639587716890806</v>
      </c>
      <c r="AH49" s="52">
        <f t="shared" si="107"/>
        <v>0.95599670661421632</v>
      </c>
      <c r="AI49" s="52">
        <f t="shared" si="107"/>
        <v>0.58091665904308853</v>
      </c>
      <c r="AJ49" s="52">
        <f t="shared" si="107"/>
        <v>0.70950101139470823</v>
      </c>
      <c r="AK49" s="52">
        <f t="shared" si="107"/>
        <v>1.4939672084489577</v>
      </c>
      <c r="AL49" s="52">
        <f t="shared" si="107"/>
        <v>1.4085831325791074</v>
      </c>
      <c r="AM49" s="52">
        <f t="shared" si="107"/>
        <v>0.88204799804836398</v>
      </c>
      <c r="AN49" s="52">
        <f t="shared" si="107"/>
        <v>0.10241006718913589</v>
      </c>
      <c r="AO49" s="52">
        <f t="shared" si="107"/>
        <v>0.88941745697760699</v>
      </c>
      <c r="AP49" s="52">
        <f t="shared" si="107"/>
        <v>4.9299139043901645E-2</v>
      </c>
      <c r="AQ49" s="52">
        <f t="shared" si="107"/>
        <v>8.4367598776161581E-2</v>
      </c>
      <c r="AR49" s="52">
        <f t="shared" si="107"/>
        <v>0.61522276095508188</v>
      </c>
      <c r="AS49" s="52">
        <f t="shared" si="107"/>
        <v>1.3646204982770713</v>
      </c>
      <c r="AT49" s="52">
        <f t="shared" si="107"/>
        <v>0.18881062015267486</v>
      </c>
      <c r="AU49" s="52">
        <f t="shared" si="107"/>
        <v>0.19745067544902875</v>
      </c>
      <c r="AV49" s="52">
        <f t="shared" si="107"/>
        <v>0.62640400898565751</v>
      </c>
      <c r="AW49" s="52">
        <f t="shared" si="107"/>
        <v>0.15704571097490319</v>
      </c>
      <c r="AX49" s="52">
        <f t="shared" si="107"/>
        <v>5.0516370363593852</v>
      </c>
      <c r="AY49" s="52">
        <f t="shared" si="107"/>
        <v>1.5808759999593409</v>
      </c>
      <c r="AZ49" s="52">
        <f t="shared" si="107"/>
        <v>6.2513341261854663E-2</v>
      </c>
      <c r="BA49" s="52">
        <f t="shared" si="107"/>
        <v>0.75066833368910035</v>
      </c>
      <c r="BB49" s="52">
        <f t="shared" si="107"/>
        <v>0.54737291495136164</v>
      </c>
      <c r="BC49" s="52">
        <f t="shared" si="107"/>
        <v>0.11969017778184368</v>
      </c>
      <c r="BD49" s="52">
        <f t="shared" si="107"/>
        <v>0.32323971579300459</v>
      </c>
      <c r="BE49" s="52">
        <f t="shared" si="107"/>
        <v>0.13900324256192886</v>
      </c>
      <c r="BF49" s="52">
        <f t="shared" si="107"/>
        <v>9.4278250439626343E-2</v>
      </c>
      <c r="BG49" s="52">
        <f t="shared" si="107"/>
        <v>0.26606287927301558</v>
      </c>
      <c r="BH49" s="52">
        <f t="shared" si="107"/>
        <v>6.6325130363187268E-2</v>
      </c>
      <c r="BI49" s="52">
        <f t="shared" si="107"/>
        <v>0.53746226328789681</v>
      </c>
      <c r="BJ49" s="52">
        <f t="shared" si="107"/>
        <v>0.16492340845099057</v>
      </c>
      <c r="BK49" s="52">
        <f t="shared" si="107"/>
        <v>0.15348804114699274</v>
      </c>
      <c r="BL49" s="52">
        <f t="shared" si="107"/>
        <v>4.7012065583102086E-2</v>
      </c>
      <c r="BM49" s="52">
        <f t="shared" si="107"/>
        <v>0.52475629961678816</v>
      </c>
      <c r="BN49" s="52">
        <f t="shared" si="107"/>
        <v>5.161670681751187</v>
      </c>
      <c r="BO49" s="52">
        <f t="shared" si="107"/>
        <v>0.11537015013366674</v>
      </c>
      <c r="BP49" s="52">
        <f t="shared" ref="BP49:BT49" si="108">HLOOKUP(BP45,$C$55:$BT$57,3,FALSE)</f>
        <v>0.98649101942487727</v>
      </c>
      <c r="BQ49" s="52">
        <f t="shared" si="108"/>
        <v>1.9058945506663007E-2</v>
      </c>
      <c r="BR49" s="52" t="e">
        <f t="shared" si="108"/>
        <v>#N/A</v>
      </c>
      <c r="BS49" s="52" t="e">
        <f t="shared" si="108"/>
        <v>#N/A</v>
      </c>
      <c r="BT49" s="52" t="e">
        <f t="shared" si="108"/>
        <v>#N/A</v>
      </c>
    </row>
    <row r="51" spans="1:72" x14ac:dyDescent="0.25">
      <c r="B51" t="s">
        <v>2376</v>
      </c>
      <c r="C51">
        <v>0</v>
      </c>
      <c r="D51">
        <v>5.01</v>
      </c>
    </row>
    <row r="52" spans="1:72" x14ac:dyDescent="0.25">
      <c r="B52" t="s">
        <v>2377</v>
      </c>
      <c r="C52">
        <v>5</v>
      </c>
      <c r="D52">
        <v>100</v>
      </c>
    </row>
    <row r="54" spans="1:72" x14ac:dyDescent="0.25">
      <c r="B54" t="s">
        <v>2379</v>
      </c>
    </row>
    <row r="55" spans="1:72" x14ac:dyDescent="0.25">
      <c r="C55" t="str">
        <f>C2</f>
        <v>Live animals</v>
      </c>
      <c r="D55" t="str">
        <f t="shared" ref="D55:BO55" si="109">D2</f>
        <v>Meat &amp; meat preparations</v>
      </c>
      <c r="E55" t="str">
        <f t="shared" si="109"/>
        <v>Dairy products &amp; eggs</v>
      </c>
      <c r="F55" t="str">
        <f t="shared" si="109"/>
        <v>Fish and shellfish</v>
      </c>
      <c r="G55" t="str">
        <f t="shared" si="109"/>
        <v>Cereals</v>
      </c>
      <c r="H55" t="str">
        <f t="shared" si="109"/>
        <v>Vegetables &amp; fruit</v>
      </c>
      <c r="I55" t="str">
        <f t="shared" si="109"/>
        <v>Sugar</v>
      </c>
      <c r="J55" t="str">
        <f t="shared" si="109"/>
        <v>Coffee, tea, cocoa etc</v>
      </c>
      <c r="K55" t="str">
        <f t="shared" si="109"/>
        <v>Animal feeding stuffs</v>
      </c>
      <c r="L55" t="str">
        <f t="shared" si="109"/>
        <v>Miscellaneous foods</v>
      </c>
      <c r="M55" t="str">
        <f t="shared" si="109"/>
        <v>Beverages &amp; tobacco</v>
      </c>
      <c r="N55" t="str">
        <f t="shared" si="109"/>
        <v>Hides, skins &amp; furskins</v>
      </c>
      <c r="O55" t="str">
        <f t="shared" si="109"/>
        <v>Oil-seeds &amp; oleaginous fruits</v>
      </c>
      <c r="P55" t="str">
        <f t="shared" si="109"/>
        <v>Crude rubber</v>
      </c>
      <c r="Q55" t="str">
        <f t="shared" si="109"/>
        <v>Wood &amp; cork</v>
      </c>
      <c r="R55" t="str">
        <f t="shared" si="109"/>
        <v>Pulp &amp; waste paper</v>
      </c>
      <c r="S55" t="str">
        <f t="shared" si="109"/>
        <v>Textile fibres</v>
      </c>
      <c r="T55" t="str">
        <f t="shared" si="109"/>
        <v>Crude minerals &amp; fertilisers</v>
      </c>
      <c r="U55" t="str">
        <f t="shared" si="109"/>
        <v>Metal ores &amp; scrap</v>
      </c>
      <c r="V55" t="str">
        <f t="shared" si="109"/>
        <v>Other crude animal &amp; vegetable materials</v>
      </c>
      <c r="W55" t="str">
        <f t="shared" si="109"/>
        <v>Coal, coke &amp; briquettes</v>
      </c>
      <c r="X55" t="str">
        <f t="shared" si="109"/>
        <v>Crude oil</v>
      </c>
      <c r="Y55" t="str">
        <f t="shared" si="109"/>
        <v>Refined oil</v>
      </c>
      <c r="Z55" t="str">
        <f t="shared" si="109"/>
        <v>Gas</v>
      </c>
      <c r="AA55" t="str">
        <f t="shared" si="109"/>
        <v>Electricity</v>
      </c>
      <c r="AB55" t="str">
        <f t="shared" si="109"/>
        <v>Animal oils &amp; fats</v>
      </c>
      <c r="AC55" t="str">
        <f t="shared" si="109"/>
        <v>Vegetable oils &amp; fats</v>
      </c>
      <c r="AD55" t="str">
        <f t="shared" si="109"/>
        <v>Processed oils &amp; fats</v>
      </c>
      <c r="AE55" t="str">
        <f t="shared" si="109"/>
        <v>Organic chemicals</v>
      </c>
      <c r="AF55" t="str">
        <f t="shared" si="109"/>
        <v>Inorganic chemicals</v>
      </c>
      <c r="AG55" t="str">
        <f t="shared" si="109"/>
        <v>Dyeing, tanning &amp; colouring materials</v>
      </c>
      <c r="AH55" t="str">
        <f t="shared" si="109"/>
        <v>Medicinal &amp; pharmaceutical products</v>
      </c>
      <c r="AI55" t="str">
        <f t="shared" si="109"/>
        <v>Toilet &amp; cleansing preparations</v>
      </c>
      <c r="AJ55" t="str">
        <f t="shared" si="109"/>
        <v>Processed fertilisers</v>
      </c>
      <c r="AK55" t="str">
        <f t="shared" si="109"/>
        <v>Plastics in primary forms</v>
      </c>
      <c r="AL55" t="str">
        <f t="shared" si="109"/>
        <v>Plastics in non-primary forms</v>
      </c>
      <c r="AM55" t="str">
        <f t="shared" si="109"/>
        <v>Other chemicals</v>
      </c>
      <c r="AN55" t="str">
        <f t="shared" si="109"/>
        <v>Leather manufactures</v>
      </c>
      <c r="AO55" t="str">
        <f t="shared" si="109"/>
        <v>Rubber manufactures</v>
      </c>
      <c r="AP55" t="str">
        <f t="shared" si="109"/>
        <v>Wood &amp; cork manufactures</v>
      </c>
      <c r="AQ55" t="str">
        <f t="shared" si="109"/>
        <v>Paper &amp; paperboard</v>
      </c>
      <c r="AR55" t="str">
        <f t="shared" si="109"/>
        <v>Textile fabrics</v>
      </c>
      <c r="AS55" t="str">
        <f t="shared" si="109"/>
        <v>Mineral manufactures</v>
      </c>
      <c r="AT55" t="str">
        <f t="shared" si="109"/>
        <v>Iron &amp; steel</v>
      </c>
      <c r="AU55" t="str">
        <f t="shared" si="109"/>
        <v>Non-ferrous metals</v>
      </c>
      <c r="AV55" t="str">
        <f t="shared" si="109"/>
        <v>Miscellaneous metal manufactures</v>
      </c>
      <c r="AW55" t="str">
        <f t="shared" si="109"/>
        <v>Electric motors</v>
      </c>
      <c r="AX55" t="str">
        <f t="shared" si="109"/>
        <v>Mechanical power generators</v>
      </c>
      <c r="AY55" t="str">
        <f t="shared" si="109"/>
        <v>Specialised machinery</v>
      </c>
      <c r="AZ55" t="str">
        <f t="shared" si="109"/>
        <v>Metal working machinery</v>
      </c>
      <c r="BA55" t="str">
        <f t="shared" si="109"/>
        <v>General industrial machinery</v>
      </c>
      <c r="BB55" t="str">
        <f t="shared" si="109"/>
        <v>Office machinery</v>
      </c>
      <c r="BC55" t="str">
        <f t="shared" si="109"/>
        <v>Telecoms &amp; sound equipment (consumer)</v>
      </c>
      <c r="BD55" t="str">
        <f t="shared" si="109"/>
        <v>Miscellaneous electrical goods</v>
      </c>
      <c r="BE55" t="str">
        <f t="shared" si="109"/>
        <v>Road vehicles other than cars (consumer)</v>
      </c>
      <c r="BF55" t="str">
        <f t="shared" si="109"/>
        <v>Cars</v>
      </c>
      <c r="BG55" t="str">
        <f t="shared" si="109"/>
        <v>Railway equipment (intermediate)</v>
      </c>
      <c r="BH55" t="str">
        <f t="shared" si="109"/>
        <v>Aircraft</v>
      </c>
      <c r="BI55" t="str">
        <f t="shared" si="109"/>
        <v>Ships</v>
      </c>
      <c r="BJ55" t="str">
        <f t="shared" si="109"/>
        <v>Plumbing, heating &amp; lighting fixtures (consumer)</v>
      </c>
      <c r="BK55" t="str">
        <f t="shared" si="109"/>
        <v>Furniture</v>
      </c>
      <c r="BL55" t="str">
        <f t="shared" si="109"/>
        <v>Travel goods, handbags etc</v>
      </c>
      <c r="BM55" t="str">
        <f t="shared" si="109"/>
        <v>Clothing</v>
      </c>
      <c r="BN55" t="str">
        <f t="shared" si="109"/>
        <v>Footwear</v>
      </c>
      <c r="BO55" t="str">
        <f t="shared" si="109"/>
        <v>Scientific instruments (consumer)</v>
      </c>
      <c r="BP55" t="str">
        <f t="shared" ref="BP55:BT55" si="110">BP2</f>
        <v>Photographic &amp; optical goods &amp; clocks</v>
      </c>
      <c r="BQ55" t="str">
        <f t="shared" si="110"/>
        <v>Works of art</v>
      </c>
      <c r="BR55" t="str">
        <f t="shared" si="110"/>
        <v>Jewellery</v>
      </c>
      <c r="BS55" t="str">
        <f t="shared" si="110"/>
        <v>Other manufactures</v>
      </c>
      <c r="BT55" t="str">
        <f t="shared" si="110"/>
        <v>Unspecified goods</v>
      </c>
    </row>
    <row r="56" spans="1:72" x14ac:dyDescent="0.25">
      <c r="B56" t="s">
        <v>2380</v>
      </c>
      <c r="C56">
        <f>'ONS - UK Exports by type'!E1423</f>
        <v>618</v>
      </c>
      <c r="D56">
        <f>'ONS - UK Exports by type'!F1423</f>
        <v>2065</v>
      </c>
      <c r="E56">
        <f>'ONS - UK Exports by type'!G1423</f>
        <v>2154</v>
      </c>
      <c r="F56">
        <f>'ONS - UK Exports by type'!H1423</f>
        <v>1806</v>
      </c>
      <c r="G56">
        <f>'ONS - UK Exports by type'!I1423</f>
        <v>2954</v>
      </c>
      <c r="H56">
        <f>'ONS - UK Exports by type'!J1423</f>
        <v>1047</v>
      </c>
      <c r="I56">
        <f>'ONS - UK Exports by type'!K1423</f>
        <v>604</v>
      </c>
      <c r="J56">
        <f>'ONS - UK Exports by type'!L1423</f>
        <v>2115</v>
      </c>
      <c r="K56">
        <f>'ONS - UK Exports by type'!M1423</f>
        <v>1272</v>
      </c>
      <c r="L56">
        <f>'ONS - UK Exports by type'!N1423</f>
        <v>2421</v>
      </c>
      <c r="M56">
        <f>'ONS - UK Exports by type'!O1423</f>
        <v>12048</v>
      </c>
      <c r="N56">
        <f>'ONS - UK Exports by type'!P1423</f>
        <v>75</v>
      </c>
      <c r="O56">
        <f>'ONS - UK Exports by type'!Q1423</f>
        <v>58</v>
      </c>
      <c r="P56">
        <f>'ONS - UK Exports by type'!R1423</f>
        <v>332</v>
      </c>
      <c r="Q56">
        <f>'ONS - UK Exports by type'!S1423</f>
        <v>185</v>
      </c>
      <c r="R56">
        <f>'ONS - UK Exports by type'!T1423</f>
        <v>545</v>
      </c>
      <c r="S56">
        <f>'ONS - UK Exports by type'!U1423</f>
        <v>649</v>
      </c>
      <c r="T56">
        <f>'ONS - UK Exports by type'!V1423</f>
        <v>547</v>
      </c>
      <c r="U56">
        <f>'ONS - UK Exports by type'!W1423</f>
        <v>6221</v>
      </c>
      <c r="V56">
        <f>'ONS - UK Exports by type'!X1423</f>
        <v>403</v>
      </c>
      <c r="W56">
        <f>'ONS - UK Exports by type'!Y1423</f>
        <v>194</v>
      </c>
      <c r="X56">
        <f>'ONS - UK Exports by type'!Z1423</f>
        <v>20312</v>
      </c>
      <c r="Y56">
        <f>'ONS - UK Exports by type'!AA1423</f>
        <v>13077</v>
      </c>
      <c r="Z56">
        <f>'ONS - UK Exports by type'!AB1423</f>
        <v>3882</v>
      </c>
      <c r="AA56">
        <f>'ONS - UK Exports by type'!AC1423</f>
        <v>719</v>
      </c>
      <c r="AB56">
        <f>'ONS - UK Exports by type'!AD1423</f>
        <v>126</v>
      </c>
      <c r="AC56">
        <f>'ONS - UK Exports by type'!AE1423</f>
        <v>261</v>
      </c>
      <c r="AD56">
        <f>'ONS - UK Exports by type'!AF1423</f>
        <v>246</v>
      </c>
      <c r="AE56">
        <f>'ONS - UK Exports by type'!AG1423</f>
        <v>10072</v>
      </c>
      <c r="AF56">
        <f>'ONS - UK Exports by type'!AH1423</f>
        <v>2893</v>
      </c>
      <c r="AG56">
        <f>'ONS - UK Exports by type'!AI1423</f>
        <v>2465</v>
      </c>
      <c r="AH56">
        <f>'ONS - UK Exports by type'!AJ1423</f>
        <v>25942</v>
      </c>
      <c r="AI56">
        <f>'ONS - UK Exports by type'!AK1423</f>
        <v>5543</v>
      </c>
      <c r="AJ56">
        <f>'ONS - UK Exports by type'!AL1423</f>
        <v>371</v>
      </c>
      <c r="AK56">
        <f>'ONS - UK Exports by type'!AM1423</f>
        <v>3471</v>
      </c>
      <c r="AL56">
        <f>'ONS - UK Exports by type'!AN1423</f>
        <v>3252</v>
      </c>
      <c r="AM56">
        <f>'ONS - UK Exports by type'!AO1423</f>
        <v>5879</v>
      </c>
      <c r="AN56">
        <f>'ONS - UK Exports by type'!AP1423</f>
        <v>218</v>
      </c>
      <c r="AO56">
        <f>'ONS - UK Exports by type'!AQ1423</f>
        <v>1796</v>
      </c>
      <c r="AP56">
        <f>'ONS - UK Exports by type'!AR1423</f>
        <v>471</v>
      </c>
      <c r="AQ56">
        <f>'ONS - UK Exports by type'!AS1423</f>
        <v>2286</v>
      </c>
      <c r="AR56">
        <f>'ONS - UK Exports by type'!AT1423</f>
        <v>2726</v>
      </c>
      <c r="AS56">
        <f>'ONS - UK Exports by type'!AU1423</f>
        <v>3172</v>
      </c>
      <c r="AT56">
        <f>'ONS - UK Exports by type'!AV1423</f>
        <v>5370</v>
      </c>
      <c r="AU56">
        <f>'ONS - UK Exports by type'!AW1423</f>
        <v>10860</v>
      </c>
      <c r="AV56">
        <f>'ONS - UK Exports by type'!AX1423</f>
        <v>7949</v>
      </c>
      <c r="AW56">
        <f>'ONS - UK Exports by type'!AY1423+'ONS - UK Exports by type'!AZ1423</f>
        <v>1755</v>
      </c>
      <c r="AX56">
        <f>'ONS - UK Exports by type'!BA1423+'ONS - UK Exports by type'!BB1423+'ONS - UK Exports by type'!BC1423</f>
        <v>37252</v>
      </c>
      <c r="AY56">
        <f>'ONS - UK Exports by type'!BD1423+'ONS - UK Exports by type'!BE1423+'ONS - UK Exports by type'!BF1423</f>
        <v>11255</v>
      </c>
      <c r="AZ56">
        <f>'ONS - UK Exports by type'!BG1423+'ONS - UK Exports by type'!BH1423</f>
        <v>1152</v>
      </c>
      <c r="BA56">
        <f>'ONS - UK Exports by type'!BI1423+'ONS - UK Exports by type'!BJ1423+'ONS - UK Exports by type'!BK1423</f>
        <v>19259</v>
      </c>
      <c r="BB56">
        <f>'ONS - UK Exports by type'!BL1423+'ONS - UK Exports by type'!BK1423+'ONS - UK Exports by type'!BM1423</f>
        <v>11596</v>
      </c>
      <c r="BC56">
        <f>'ONS - UK Exports by type'!BO1423+'ONS - UK Exports by type'!BP1423+'ONS - UK Exports by type'!BQ1423</f>
        <v>7453</v>
      </c>
      <c r="BD56">
        <f>'ONS - UK Exports by type'!BR1423+'ONS - UK Exports by type'!BS1423+'ONS - UK Exports by type'!BT1423</f>
        <v>16119</v>
      </c>
      <c r="BE56">
        <f>'ONS - UK Exports by type'!BU1423+'ONS - UK Exports by type'!BV1423+'ONS - UK Exports by type'!BW1423</f>
        <v>9468</v>
      </c>
      <c r="BF56">
        <f>'ONS - UK Exports by type'!BX1423</f>
        <v>34810</v>
      </c>
      <c r="BG56">
        <f>'ONS - UK Exports by type'!BY1423+'ONS - UK Exports by type'!BZ1423</f>
        <v>454</v>
      </c>
      <c r="BH56">
        <f>'ONS - UK Exports by type'!CA1423</f>
        <v>11779</v>
      </c>
      <c r="BI56">
        <f>'ONS - UK Exports by type'!CB1423</f>
        <v>3500</v>
      </c>
      <c r="BJ56">
        <f>'ONS - UK Exports by type'!CC1423+'ONS - UK Exports by type'!CD1423+'ONS - UK Exports by type'!CE1423</f>
        <v>959</v>
      </c>
      <c r="BK56">
        <f>'ONS - UK Exports by type'!CF1423+'ONS - UK Exports by type'!CG1423+'ONS - UK Exports by type'!CH1423</f>
        <v>2442</v>
      </c>
      <c r="BL56">
        <f>'ONS - UK Exports by type'!CI1423</f>
        <v>743</v>
      </c>
      <c r="BM56">
        <f>'ONS - UK Exports by type'!CJ1423</f>
        <v>3762</v>
      </c>
      <c r="BN56">
        <f>'ONS - UK Exports by type'!CK1423</f>
        <v>777</v>
      </c>
      <c r="BO56">
        <f>'ONS - UK Exports by type'!CL1423+'ONS - UK Exports by type'!CK1423+'ONS - UK Exports by type'!CM1423</f>
        <v>2797</v>
      </c>
      <c r="BP56">
        <f>'ONS - UK Exports by type'!CO1423+'ONS - UK Exports by type'!CP1423+'ONS - UK Exports by type'!CQ1423</f>
        <v>1925</v>
      </c>
      <c r="BQ56">
        <f>'ONS - UK Exports by type'!CR1423</f>
        <v>4109</v>
      </c>
      <c r="BR56">
        <f>'ONS - UK Exports by type'!CS1423</f>
        <v>2792</v>
      </c>
      <c r="BS56">
        <f>'ONS - UK Exports by type'!CT1423+'ONS - UK Exports by type'!CU1423+'ONS - UK Exports by type'!CV1423</f>
        <v>11290</v>
      </c>
      <c r="BT56">
        <f>'ONS - UK Exports by type'!CW1423</f>
        <v>19879</v>
      </c>
    </row>
    <row r="57" spans="1:72" x14ac:dyDescent="0.25">
      <c r="B57" t="s">
        <v>2378</v>
      </c>
      <c r="C57">
        <f>100*(C56/'ONS - UK Exports by type'!$D$1423)</f>
        <v>0.15704571097490319</v>
      </c>
      <c r="D57">
        <f>100*(D56/'ONS - UK Exports by type'!$D$1423)</f>
        <v>0.52475629961678816</v>
      </c>
      <c r="E57">
        <f>100*(E56/'ONS - UK Exports by type'!$D$1423)</f>
        <v>0.54737291495136164</v>
      </c>
      <c r="F57">
        <f>100*(F56/'ONS - UK Exports by type'!$D$1423)</f>
        <v>0.45893940780044518</v>
      </c>
      <c r="G57">
        <f>100*(G56/'ONS - UK Exports by type'!$D$1423)</f>
        <v>0.75066833368910035</v>
      </c>
      <c r="H57">
        <f>100*(H56/'ONS - UK Exports by type'!$D$1423)</f>
        <v>0.26606287927301558</v>
      </c>
      <c r="I57">
        <f>100*(I56/'ONS - UK Exports by type'!$D$1423)</f>
        <v>0.15348804114699274</v>
      </c>
      <c r="J57">
        <f>100*(J56/'ONS - UK Exports by type'!$D$1423)</f>
        <v>0.53746226328789681</v>
      </c>
      <c r="K57">
        <f>100*(K56/'ONS - UK Exports by type'!$D$1423)</f>
        <v>0.32323971579300459</v>
      </c>
      <c r="L57">
        <f>100*(L56/'ONS - UK Exports by type'!$D$1423)</f>
        <v>0.61522276095508188</v>
      </c>
      <c r="M57">
        <f>100*(M56/'ONS - UK Exports by type'!$D$1423)</f>
        <v>3.0616290061903455</v>
      </c>
      <c r="N57">
        <f>100*(N56/'ONS - UK Exports by type'!$D$1423)</f>
        <v>1.9058945506663007E-2</v>
      </c>
      <c r="O57">
        <f>100*(O56/'ONS - UK Exports by type'!$D$1423)</f>
        <v>1.4738917858486061E-2</v>
      </c>
      <c r="P57">
        <f>100*(P56/'ONS - UK Exports by type'!$D$1423)</f>
        <v>8.4367598776161581E-2</v>
      </c>
      <c r="Q57">
        <f>100*(Q56/'ONS - UK Exports by type'!$D$1423)</f>
        <v>4.7012065583102086E-2</v>
      </c>
      <c r="R57">
        <f>100*(R56/'ONS - UK Exports by type'!$D$1423)</f>
        <v>0.13849500401508452</v>
      </c>
      <c r="S57">
        <f>100*(S56/'ONS - UK Exports by type'!$D$1423)</f>
        <v>0.16492340845099057</v>
      </c>
      <c r="T57">
        <f>100*(T56/'ONS - UK Exports by type'!$D$1423)</f>
        <v>0.13900324256192886</v>
      </c>
      <c r="U57">
        <f>100*(U56/'ONS - UK Exports by type'!$D$1423)</f>
        <v>1.5808759999593409</v>
      </c>
      <c r="V57">
        <f>100*(V56/'ONS - UK Exports by type'!$D$1423)</f>
        <v>0.10241006718913589</v>
      </c>
      <c r="W57">
        <f>100*(W56/'ONS - UK Exports by type'!$D$1423)</f>
        <v>4.9299139043901645E-2</v>
      </c>
      <c r="X57">
        <f>100*(X56/'ONS - UK Exports by type'!$D$1423)</f>
        <v>5.161670681751187</v>
      </c>
      <c r="Y57">
        <f>100*(Y56/'ONS - UK Exports by type'!$D$1423)</f>
        <v>3.3231177385417623</v>
      </c>
      <c r="Z57">
        <f>100*(Z56/'ONS - UK Exports by type'!$D$1423)</f>
        <v>0.98649101942487727</v>
      </c>
      <c r="AA57">
        <f>100*(AA56/'ONS - UK Exports by type'!$D$1423)</f>
        <v>0.1827117575905427</v>
      </c>
      <c r="AB57">
        <f>100*(AB56/'ONS - UK Exports by type'!$D$1423)</f>
        <v>3.2019028451193851E-2</v>
      </c>
      <c r="AC57">
        <f>100*(AC56/'ONS - UK Exports by type'!$D$1423)</f>
        <v>6.6325130363187268E-2</v>
      </c>
      <c r="AD57">
        <f>100*(AD56/'ONS - UK Exports by type'!$D$1423)</f>
        <v>6.2513341261854663E-2</v>
      </c>
      <c r="AE57">
        <f>100*(AE56/'ONS - UK Exports by type'!$D$1423)</f>
        <v>2.5594893219081309</v>
      </c>
      <c r="AF57">
        <f>100*(AF56/'ONS - UK Exports by type'!$D$1423)</f>
        <v>0.73516705801034776</v>
      </c>
      <c r="AG57">
        <f>100*(AG56/'ONS - UK Exports by type'!$D$1423)</f>
        <v>0.62640400898565751</v>
      </c>
      <c r="AH57">
        <f>100*(AH56/'ONS - UK Exports by type'!$D$1423)</f>
        <v>6.5923621911180232</v>
      </c>
      <c r="AI57">
        <f>100*(AI56/'ONS - UK Exports by type'!$D$1423)</f>
        <v>1.4085831325791074</v>
      </c>
      <c r="AJ57">
        <f>100*(AJ56/'ONS - UK Exports by type'!$D$1423)</f>
        <v>9.4278250439626343E-2</v>
      </c>
      <c r="AK57">
        <f>100*(AK56/'ONS - UK Exports by type'!$D$1423)</f>
        <v>0.88204799804836398</v>
      </c>
      <c r="AL57">
        <f>100*(AL56/'ONS - UK Exports by type'!$D$1423)</f>
        <v>0.82639587716890806</v>
      </c>
      <c r="AM57">
        <f>100*(AM56/'ONS - UK Exports by type'!$D$1423)</f>
        <v>1.4939672084489577</v>
      </c>
      <c r="AN57">
        <f>100*(AN56/'ONS - UK Exports by type'!$D$1423)</f>
        <v>5.5398001606033809E-2</v>
      </c>
      <c r="AO57">
        <f>100*(AO56/'ONS - UK Exports by type'!$D$1423)</f>
        <v>0.45639821506622347</v>
      </c>
      <c r="AP57">
        <f>100*(AP56/'ONS - UK Exports by type'!$D$1423)</f>
        <v>0.11969017778184368</v>
      </c>
      <c r="AQ57">
        <f>100*(AQ56/'ONS - UK Exports by type'!$D$1423)</f>
        <v>0.58091665904308853</v>
      </c>
      <c r="AR57">
        <f>100*(AR56/'ONS - UK Exports by type'!$D$1423)</f>
        <v>0.69272913934884484</v>
      </c>
      <c r="AS57">
        <f>100*(AS56/'ONS - UK Exports by type'!$D$1423)</f>
        <v>0.80606633529513405</v>
      </c>
      <c r="AT57">
        <f>100*(AT56/'ONS - UK Exports by type'!$D$1423)</f>
        <v>1.3646204982770713</v>
      </c>
      <c r="AU57">
        <f>100*(AU56/'ONS - UK Exports by type'!$D$1423)</f>
        <v>2.7597353093648036</v>
      </c>
      <c r="AV57">
        <f>100*(AV56/'ONS - UK Exports by type'!$D$1423)</f>
        <v>2.0199941044328567</v>
      </c>
      <c r="AW57">
        <f>100*(AW56/'ONS - UK Exports by type'!$D$1423)</f>
        <v>0.44597932485591441</v>
      </c>
      <c r="AX57">
        <f>100*(AX56/'ONS - UK Exports by type'!$D$1423)</f>
        <v>9.4664511735228061</v>
      </c>
      <c r="AY57">
        <f>100*(AY56/'ONS - UK Exports by type'!$D$1423)</f>
        <v>2.8601124223665622</v>
      </c>
      <c r="AZ57">
        <f>100*(AZ56/'ONS - UK Exports by type'!$D$1423)</f>
        <v>0.29274540298234381</v>
      </c>
      <c r="BA57">
        <f>100*(BA56/'ONS - UK Exports by type'!$D$1423)</f>
        <v>4.8940830868376386</v>
      </c>
      <c r="BB57">
        <f>100*(BB56/'ONS - UK Exports by type'!$D$1423)</f>
        <v>2.9467670946035232</v>
      </c>
      <c r="BC57">
        <f>100*(BC56/'ONS - UK Exports by type'!$D$1423)</f>
        <v>1.8939509448154586</v>
      </c>
      <c r="BD57">
        <f>100*(BD56/'ONS - UK Exports by type'!$D$1423)</f>
        <v>4.0961485682920138</v>
      </c>
      <c r="BE57">
        <f>100*(BE56/'ONS - UK Exports by type'!$D$1423)</f>
        <v>2.4060012807611377</v>
      </c>
      <c r="BF57">
        <f>100*(BF56/'ONS - UK Exports by type'!$D$1423)</f>
        <v>8.8458919078258571</v>
      </c>
      <c r="BG57">
        <f>100*(BG56/'ONS - UK Exports by type'!$D$1423)</f>
        <v>0.11537015013366674</v>
      </c>
      <c r="BH57">
        <f>100*(BH56/'ONS - UK Exports by type'!$D$1423)</f>
        <v>2.9932709216397808</v>
      </c>
      <c r="BI57">
        <f>100*(BI56/'ONS - UK Exports by type'!$D$1423)</f>
        <v>0.88941745697760699</v>
      </c>
      <c r="BJ57">
        <f>100*(BJ56/'ONS - UK Exports by type'!$D$1423)</f>
        <v>0.24370038321186432</v>
      </c>
      <c r="BK57">
        <f>100*(BK56/'ONS - UK Exports by type'!$D$1423)</f>
        <v>0.62055926569694753</v>
      </c>
      <c r="BL57">
        <f>100*(BL56/'ONS - UK Exports by type'!$D$1423)</f>
        <v>0.18881062015267486</v>
      </c>
      <c r="BM57">
        <f>100*(BM56/'ONS - UK Exports by type'!$D$1423)</f>
        <v>0.95599670661421632</v>
      </c>
      <c r="BN57">
        <f>100*(BN56/'ONS - UK Exports by type'!$D$1423)</f>
        <v>0.19745067544902875</v>
      </c>
      <c r="BO57">
        <f>100*(BO56/'ONS - UK Exports by type'!$D$1423)</f>
        <v>0.71077160776181902</v>
      </c>
      <c r="BP57">
        <f>100*(BP56/'ONS - UK Exports by type'!$D$1423)</f>
        <v>0.48917960133768379</v>
      </c>
      <c r="BQ57">
        <f>100*(BQ56/'ONS - UK Exports by type'!$D$1423)</f>
        <v>1.0441760944917107</v>
      </c>
      <c r="BR57">
        <f>100*(BR56/'ONS - UK Exports by type'!$D$1423)</f>
        <v>0.70950101139470823</v>
      </c>
      <c r="BS57">
        <f>100*(BS56/'ONS - UK Exports by type'!$D$1423)</f>
        <v>2.8690065969363383</v>
      </c>
      <c r="BT57">
        <f>100*(BT56/'ONS - UK Exports by type'!$D$1423)</f>
        <v>5.0516370363593852</v>
      </c>
    </row>
    <row r="59" spans="1:72" x14ac:dyDescent="0.25">
      <c r="A59">
        <v>2023</v>
      </c>
    </row>
    <row r="60" spans="1:72" x14ac:dyDescent="0.25">
      <c r="A60" t="s">
        <v>2392</v>
      </c>
      <c r="B60">
        <f>'ONS - UK Imports by type'!D1401</f>
        <v>57948</v>
      </c>
    </row>
    <row r="61" spans="1:72" x14ac:dyDescent="0.25">
      <c r="A61" t="s">
        <v>2393</v>
      </c>
      <c r="B61">
        <f>'ONS - UK Imports by type'!D1423</f>
        <v>581193</v>
      </c>
    </row>
    <row r="62" spans="1:72" x14ac:dyDescent="0.25">
      <c r="B62" s="11">
        <f>100*(B60/B61)</f>
        <v>9.9705261419184321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424"/>
  <sheetViews>
    <sheetView zoomScaleNormal="100" workbookViewId="0">
      <pane xSplit="4" ySplit="1" topLeftCell="CA2" activePane="bottomRight" state="frozen"/>
      <selection pane="topRight" activeCell="E1" sqref="E1"/>
      <selection pane="bottomLeft" activeCell="A2" sqref="A2"/>
      <selection pane="bottomRight" activeCell="CW1" sqref="CW1"/>
    </sheetView>
  </sheetViews>
  <sheetFormatPr defaultColWidth="8.7109375" defaultRowHeight="15" x14ac:dyDescent="0.2"/>
  <cols>
    <col min="1" max="1" width="11" style="1" customWidth="1"/>
    <col min="2" max="2" width="10.42578125" style="1" bestFit="1" customWidth="1"/>
    <col min="3" max="3" width="8.7109375" style="1"/>
    <col min="4" max="4" width="8.7109375" style="1" bestFit="1" customWidth="1"/>
    <col min="5" max="5" width="10.5703125" style="1" bestFit="1" customWidth="1"/>
    <col min="6" max="15" width="8.85546875" style="1" bestFit="1" customWidth="1"/>
    <col min="16" max="16" width="9.28515625" style="1" bestFit="1" customWidth="1"/>
    <col min="17" max="26" width="8.85546875" style="1" bestFit="1" customWidth="1"/>
    <col min="27" max="29" width="9.28515625" style="1" bestFit="1" customWidth="1"/>
    <col min="30" max="33" width="8.85546875" style="1" bestFit="1" customWidth="1"/>
    <col min="34" max="34" width="9.28515625" style="1" bestFit="1" customWidth="1"/>
    <col min="35" max="36" width="8.85546875" style="1" bestFit="1" customWidth="1"/>
    <col min="37" max="37" width="9.28515625" style="1" bestFit="1" customWidth="1"/>
    <col min="38" max="52" width="8.85546875" style="1" bestFit="1" customWidth="1"/>
    <col min="53" max="53" width="9.28515625" style="1" bestFit="1" customWidth="1"/>
    <col min="54" max="54" width="8.85546875" style="1" bestFit="1" customWidth="1"/>
    <col min="55" max="55" width="9.28515625" style="1" bestFit="1" customWidth="1"/>
    <col min="56" max="61" width="8.85546875" style="1" bestFit="1" customWidth="1"/>
    <col min="62" max="62" width="9.28515625" style="1" bestFit="1" customWidth="1"/>
    <col min="63" max="74" width="8.85546875" style="1" bestFit="1" customWidth="1"/>
    <col min="75" max="75" width="9.28515625" style="1" bestFit="1" customWidth="1"/>
    <col min="76" max="76" width="8.85546875" style="1" bestFit="1" customWidth="1"/>
    <col min="77" max="78" width="9.28515625" style="1" bestFit="1" customWidth="1"/>
    <col min="79" max="79" width="8.85546875" style="1" bestFit="1" customWidth="1"/>
    <col min="80" max="80" width="9.28515625" style="1" bestFit="1" customWidth="1"/>
    <col min="81" max="92" width="8.85546875" style="1" bestFit="1" customWidth="1"/>
    <col min="93" max="93" width="9.28515625" style="1" bestFit="1" customWidth="1"/>
    <col min="94" max="101" width="8.85546875" style="1" bestFit="1" customWidth="1"/>
    <col min="102" max="102" width="9.28515625" style="1" bestFit="1" customWidth="1"/>
    <col min="103" max="16384" width="8.7109375" style="1"/>
  </cols>
  <sheetData>
    <row r="1" spans="1:102" x14ac:dyDescent="0.2">
      <c r="A1" s="2" t="s">
        <v>0</v>
      </c>
      <c r="B1" s="4" t="s">
        <v>1</v>
      </c>
      <c r="C1" s="4" t="s">
        <v>2</v>
      </c>
      <c r="D1" s="4" t="s">
        <v>477</v>
      </c>
      <c r="E1" s="4" t="s">
        <v>478</v>
      </c>
      <c r="F1" s="4" t="s">
        <v>479</v>
      </c>
      <c r="G1" s="4" t="s">
        <v>480</v>
      </c>
      <c r="H1" s="4" t="s">
        <v>481</v>
      </c>
      <c r="I1" s="4" t="s">
        <v>482</v>
      </c>
      <c r="J1" s="4" t="s">
        <v>483</v>
      </c>
      <c r="K1" s="4" t="s">
        <v>484</v>
      </c>
      <c r="L1" s="4" t="s">
        <v>485</v>
      </c>
      <c r="M1" s="4" t="s">
        <v>486</v>
      </c>
      <c r="N1" s="4" t="s">
        <v>487</v>
      </c>
      <c r="O1" s="4" t="s">
        <v>488</v>
      </c>
      <c r="P1" s="4" t="s">
        <v>489</v>
      </c>
      <c r="Q1" s="4" t="s">
        <v>490</v>
      </c>
      <c r="R1" s="4" t="s">
        <v>491</v>
      </c>
      <c r="S1" s="4" t="s">
        <v>492</v>
      </c>
      <c r="T1" s="4" t="s">
        <v>493</v>
      </c>
      <c r="U1" s="4" t="s">
        <v>494</v>
      </c>
      <c r="V1" s="4" t="s">
        <v>495</v>
      </c>
      <c r="W1" s="4" t="s">
        <v>496</v>
      </c>
      <c r="X1" s="4" t="s">
        <v>497</v>
      </c>
      <c r="Y1" s="4" t="s">
        <v>498</v>
      </c>
      <c r="Z1" s="4" t="s">
        <v>499</v>
      </c>
      <c r="AA1" s="4" t="s">
        <v>500</v>
      </c>
      <c r="AB1" s="4" t="s">
        <v>501</v>
      </c>
      <c r="AC1" s="4" t="s">
        <v>502</v>
      </c>
      <c r="AD1" s="4" t="s">
        <v>503</v>
      </c>
      <c r="AE1" s="4" t="s">
        <v>504</v>
      </c>
      <c r="AF1" s="4" t="s">
        <v>505</v>
      </c>
      <c r="AG1" s="4" t="s">
        <v>506</v>
      </c>
      <c r="AH1" s="4" t="s">
        <v>507</v>
      </c>
      <c r="AI1" s="4" t="s">
        <v>508</v>
      </c>
      <c r="AJ1" s="4" t="s">
        <v>509</v>
      </c>
      <c r="AK1" s="4" t="s">
        <v>510</v>
      </c>
      <c r="AL1" s="4" t="s">
        <v>511</v>
      </c>
      <c r="AM1" s="4" t="s">
        <v>512</v>
      </c>
      <c r="AN1" s="4" t="s">
        <v>513</v>
      </c>
      <c r="AO1" s="4" t="s">
        <v>514</v>
      </c>
      <c r="AP1" s="4" t="s">
        <v>515</v>
      </c>
      <c r="AQ1" s="4" t="s">
        <v>516</v>
      </c>
      <c r="AR1" s="4" t="s">
        <v>517</v>
      </c>
      <c r="AS1" s="4" t="s">
        <v>518</v>
      </c>
      <c r="AT1" s="4" t="s">
        <v>519</v>
      </c>
      <c r="AU1" s="4" t="s">
        <v>520</v>
      </c>
      <c r="AV1" s="4" t="s">
        <v>521</v>
      </c>
      <c r="AW1" s="4" t="s">
        <v>522</v>
      </c>
      <c r="AX1" s="4" t="s">
        <v>523</v>
      </c>
      <c r="AY1" s="4" t="s">
        <v>524</v>
      </c>
      <c r="AZ1" s="4" t="s">
        <v>525</v>
      </c>
      <c r="BA1" s="4" t="s">
        <v>526</v>
      </c>
      <c r="BB1" s="4" t="s">
        <v>527</v>
      </c>
      <c r="BC1" s="4" t="s">
        <v>528</v>
      </c>
      <c r="BD1" s="4" t="s">
        <v>529</v>
      </c>
      <c r="BE1" s="4" t="s">
        <v>530</v>
      </c>
      <c r="BF1" s="4" t="s">
        <v>531</v>
      </c>
      <c r="BG1" s="4" t="s">
        <v>532</v>
      </c>
      <c r="BH1" s="4" t="s">
        <v>533</v>
      </c>
      <c r="BI1" s="4" t="s">
        <v>534</v>
      </c>
      <c r="BJ1" s="4" t="s">
        <v>535</v>
      </c>
      <c r="BK1" s="4" t="s">
        <v>536</v>
      </c>
      <c r="BL1" s="4" t="s">
        <v>537</v>
      </c>
      <c r="BM1" s="4" t="s">
        <v>538</v>
      </c>
      <c r="BN1" s="4" t="s">
        <v>539</v>
      </c>
      <c r="BO1" s="4" t="s">
        <v>540</v>
      </c>
      <c r="BP1" s="4" t="s">
        <v>541</v>
      </c>
      <c r="BQ1" s="4" t="s">
        <v>542</v>
      </c>
      <c r="BR1" s="4" t="s">
        <v>543</v>
      </c>
      <c r="BS1" s="4" t="s">
        <v>544</v>
      </c>
      <c r="BT1" s="4" t="s">
        <v>545</v>
      </c>
      <c r="BU1" s="4" t="s">
        <v>546</v>
      </c>
      <c r="BV1" s="4" t="s">
        <v>547</v>
      </c>
      <c r="BW1" s="4" t="s">
        <v>548</v>
      </c>
      <c r="BX1" s="4" t="s">
        <v>549</v>
      </c>
      <c r="BY1" s="4" t="s">
        <v>550</v>
      </c>
      <c r="BZ1" s="4" t="s">
        <v>551</v>
      </c>
      <c r="CA1" s="4" t="s">
        <v>552</v>
      </c>
      <c r="CB1" s="4" t="s">
        <v>553</v>
      </c>
      <c r="CC1" s="4" t="s">
        <v>554</v>
      </c>
      <c r="CD1" s="4" t="s">
        <v>555</v>
      </c>
      <c r="CE1" s="4" t="s">
        <v>556</v>
      </c>
      <c r="CF1" s="4" t="s">
        <v>557</v>
      </c>
      <c r="CG1" s="4" t="s">
        <v>558</v>
      </c>
      <c r="CH1" s="4" t="s">
        <v>559</v>
      </c>
      <c r="CI1" s="4" t="s">
        <v>560</v>
      </c>
      <c r="CJ1" s="4" t="s">
        <v>561</v>
      </c>
      <c r="CK1" s="4" t="s">
        <v>562</v>
      </c>
      <c r="CL1" s="4" t="s">
        <v>563</v>
      </c>
      <c r="CM1" s="4" t="s">
        <v>564</v>
      </c>
      <c r="CN1" s="4" t="s">
        <v>565</v>
      </c>
      <c r="CO1" s="4" t="s">
        <v>566</v>
      </c>
      <c r="CP1" s="4" t="s">
        <v>567</v>
      </c>
      <c r="CQ1" s="4" t="s">
        <v>568</v>
      </c>
      <c r="CR1" s="4" t="s">
        <v>569</v>
      </c>
      <c r="CS1" s="4" t="s">
        <v>570</v>
      </c>
      <c r="CT1" s="4" t="s">
        <v>571</v>
      </c>
      <c r="CU1" s="4" t="s">
        <v>572</v>
      </c>
      <c r="CV1" s="4" t="s">
        <v>573</v>
      </c>
      <c r="CW1" s="4" t="s">
        <v>574</v>
      </c>
      <c r="CX1" s="1" t="s">
        <v>574</v>
      </c>
    </row>
    <row r="2" spans="1:102" ht="15.75" x14ac:dyDescent="0.25">
      <c r="A2" s="5" t="s">
        <v>3</v>
      </c>
      <c r="B2" s="5" t="s">
        <v>4</v>
      </c>
      <c r="C2" s="5">
        <v>2018</v>
      </c>
      <c r="D2" s="5">
        <v>9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6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1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1">
        <v>0</v>
      </c>
    </row>
    <row r="3" spans="1:102" ht="15.75" x14ac:dyDescent="0.25">
      <c r="A3" s="5" t="s">
        <v>5</v>
      </c>
      <c r="B3" s="5" t="s">
        <v>6</v>
      </c>
      <c r="C3" s="5">
        <v>2018</v>
      </c>
      <c r="D3" s="5">
        <v>6458</v>
      </c>
      <c r="E3" s="5">
        <v>16</v>
      </c>
      <c r="F3" s="5">
        <v>1</v>
      </c>
      <c r="G3" s="5">
        <v>21</v>
      </c>
      <c r="H3" s="5">
        <v>8</v>
      </c>
      <c r="I3" s="5">
        <v>57</v>
      </c>
      <c r="J3" s="5">
        <v>26</v>
      </c>
      <c r="K3" s="5">
        <v>8</v>
      </c>
      <c r="L3" s="5">
        <v>33</v>
      </c>
      <c r="M3" s="5">
        <v>8</v>
      </c>
      <c r="N3" s="5">
        <v>39</v>
      </c>
      <c r="O3" s="5">
        <v>187</v>
      </c>
      <c r="P3" s="5">
        <v>0</v>
      </c>
      <c r="Q3" s="5">
        <v>1</v>
      </c>
      <c r="R3" s="5">
        <v>1</v>
      </c>
      <c r="S3" s="5">
        <v>2</v>
      </c>
      <c r="T3" s="5">
        <v>0</v>
      </c>
      <c r="U3" s="5">
        <v>21</v>
      </c>
      <c r="V3" s="5">
        <v>5</v>
      </c>
      <c r="W3" s="5">
        <v>4</v>
      </c>
      <c r="X3" s="5">
        <v>1</v>
      </c>
      <c r="Y3" s="5">
        <v>0</v>
      </c>
      <c r="Z3" s="5">
        <v>0</v>
      </c>
      <c r="AA3" s="5">
        <v>6</v>
      </c>
      <c r="AB3" s="5">
        <v>0</v>
      </c>
      <c r="AC3" s="5">
        <v>0</v>
      </c>
      <c r="AD3" s="5">
        <v>0</v>
      </c>
      <c r="AE3" s="5">
        <v>1</v>
      </c>
      <c r="AF3" s="5">
        <v>0</v>
      </c>
      <c r="AG3" s="5">
        <v>19</v>
      </c>
      <c r="AH3" s="5">
        <v>2</v>
      </c>
      <c r="AI3" s="5">
        <v>36</v>
      </c>
      <c r="AJ3" s="5">
        <v>180</v>
      </c>
      <c r="AK3" s="5">
        <v>127</v>
      </c>
      <c r="AL3" s="5">
        <v>0</v>
      </c>
      <c r="AM3" s="5">
        <v>14</v>
      </c>
      <c r="AN3" s="5">
        <v>28</v>
      </c>
      <c r="AO3" s="5">
        <v>41</v>
      </c>
      <c r="AP3" s="5">
        <v>4</v>
      </c>
      <c r="AQ3" s="5">
        <v>26</v>
      </c>
      <c r="AR3" s="5">
        <v>4</v>
      </c>
      <c r="AS3" s="5">
        <v>75</v>
      </c>
      <c r="AT3" s="5">
        <v>29</v>
      </c>
      <c r="AU3" s="5">
        <v>36</v>
      </c>
      <c r="AV3" s="5">
        <v>51</v>
      </c>
      <c r="AW3" s="5">
        <v>66</v>
      </c>
      <c r="AX3" s="5">
        <v>86</v>
      </c>
      <c r="AY3" s="5">
        <v>25</v>
      </c>
      <c r="AZ3" s="5">
        <v>75</v>
      </c>
      <c r="BA3" s="5">
        <v>0</v>
      </c>
      <c r="BB3" s="5">
        <v>2267</v>
      </c>
      <c r="BC3" s="5">
        <v>53</v>
      </c>
      <c r="BD3" s="5">
        <v>0</v>
      </c>
      <c r="BE3" s="5">
        <v>35</v>
      </c>
      <c r="BF3" s="5">
        <v>47</v>
      </c>
      <c r="BG3" s="5">
        <v>4</v>
      </c>
      <c r="BH3" s="5">
        <v>4</v>
      </c>
      <c r="BI3" s="5">
        <v>5</v>
      </c>
      <c r="BJ3" s="5">
        <v>167</v>
      </c>
      <c r="BK3" s="5">
        <v>123</v>
      </c>
      <c r="BL3" s="5">
        <v>0</v>
      </c>
      <c r="BM3" s="5">
        <v>7</v>
      </c>
      <c r="BN3" s="5">
        <v>84</v>
      </c>
      <c r="BO3" s="5">
        <v>2</v>
      </c>
      <c r="BP3" s="5">
        <v>20</v>
      </c>
      <c r="BQ3" s="5">
        <v>163</v>
      </c>
      <c r="BR3" s="5">
        <v>9</v>
      </c>
      <c r="BS3" s="5">
        <v>170</v>
      </c>
      <c r="BT3" s="5">
        <v>69</v>
      </c>
      <c r="BU3" s="5">
        <v>1</v>
      </c>
      <c r="BV3" s="5">
        <v>34</v>
      </c>
      <c r="BW3" s="5">
        <v>6</v>
      </c>
      <c r="BX3" s="5">
        <v>617</v>
      </c>
      <c r="BY3" s="5">
        <v>1</v>
      </c>
      <c r="BZ3" s="5">
        <v>0</v>
      </c>
      <c r="CA3" s="5">
        <v>148</v>
      </c>
      <c r="CB3" s="5">
        <v>28</v>
      </c>
      <c r="CC3" s="5">
        <v>1</v>
      </c>
      <c r="CD3" s="5">
        <v>31</v>
      </c>
      <c r="CE3" s="5">
        <v>1</v>
      </c>
      <c r="CF3" s="5">
        <v>19</v>
      </c>
      <c r="CG3" s="5">
        <v>17</v>
      </c>
      <c r="CH3" s="5">
        <v>14</v>
      </c>
      <c r="CI3" s="5">
        <v>10</v>
      </c>
      <c r="CJ3" s="5">
        <v>81</v>
      </c>
      <c r="CK3" s="5">
        <v>10</v>
      </c>
      <c r="CL3" s="5">
        <v>0</v>
      </c>
      <c r="CM3" s="5">
        <v>44</v>
      </c>
      <c r="CN3" s="5">
        <v>194</v>
      </c>
      <c r="CO3" s="5">
        <v>28</v>
      </c>
      <c r="CP3" s="5">
        <v>5</v>
      </c>
      <c r="CQ3" s="5">
        <v>0</v>
      </c>
      <c r="CR3" s="5">
        <v>95</v>
      </c>
      <c r="CS3" s="5">
        <v>90</v>
      </c>
      <c r="CT3" s="5">
        <v>25</v>
      </c>
      <c r="CU3" s="5">
        <v>9</v>
      </c>
      <c r="CV3" s="5">
        <v>233</v>
      </c>
      <c r="CW3" s="5">
        <v>121</v>
      </c>
      <c r="CX3" s="1">
        <v>121</v>
      </c>
    </row>
    <row r="4" spans="1:102" ht="15.75" x14ac:dyDescent="0.25">
      <c r="A4" s="5" t="s">
        <v>7</v>
      </c>
      <c r="B4" s="5" t="s">
        <v>8</v>
      </c>
      <c r="C4" s="5">
        <v>2018</v>
      </c>
      <c r="D4" s="5">
        <v>111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79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1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3</v>
      </c>
      <c r="BA4" s="5">
        <v>0</v>
      </c>
      <c r="BB4" s="5">
        <v>1</v>
      </c>
      <c r="BC4" s="5">
        <v>0</v>
      </c>
      <c r="BD4" s="5">
        <v>0</v>
      </c>
      <c r="BE4" s="5">
        <v>0</v>
      </c>
      <c r="BF4" s="5">
        <v>2</v>
      </c>
      <c r="BG4" s="5">
        <v>0</v>
      </c>
      <c r="BH4" s="5">
        <v>0</v>
      </c>
      <c r="BI4" s="5">
        <v>0</v>
      </c>
      <c r="BJ4" s="5">
        <v>0</v>
      </c>
      <c r="BK4" s="5">
        <v>1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8</v>
      </c>
      <c r="BR4" s="5">
        <v>0</v>
      </c>
      <c r="BS4" s="5">
        <v>0</v>
      </c>
      <c r="BT4" s="5">
        <v>0</v>
      </c>
      <c r="BU4" s="5">
        <v>0</v>
      </c>
      <c r="BV4" s="5">
        <v>0</v>
      </c>
      <c r="BW4" s="5">
        <v>0</v>
      </c>
      <c r="BX4" s="5">
        <v>5</v>
      </c>
      <c r="BY4" s="5">
        <v>0</v>
      </c>
      <c r="BZ4" s="5">
        <v>0</v>
      </c>
      <c r="CA4" s="5">
        <v>2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  <c r="CN4" s="5">
        <v>2</v>
      </c>
      <c r="CO4" s="5">
        <v>0</v>
      </c>
      <c r="CP4" s="5">
        <v>0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5">
        <v>0</v>
      </c>
      <c r="CW4" s="5">
        <v>0</v>
      </c>
      <c r="CX4" s="1">
        <v>0</v>
      </c>
    </row>
    <row r="5" spans="1:102" ht="15.75" x14ac:dyDescent="0.25">
      <c r="A5" s="5" t="s">
        <v>9</v>
      </c>
      <c r="B5" s="5" t="s">
        <v>10</v>
      </c>
      <c r="C5" s="5">
        <v>2018</v>
      </c>
      <c r="D5" s="5">
        <v>18</v>
      </c>
      <c r="E5" s="5">
        <v>0</v>
      </c>
      <c r="F5" s="5">
        <v>0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1</v>
      </c>
      <c r="O5" s="5">
        <v>2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1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1</v>
      </c>
      <c r="AU5" s="5">
        <v>1</v>
      </c>
      <c r="AV5" s="5">
        <v>0</v>
      </c>
      <c r="AW5" s="5">
        <v>0</v>
      </c>
      <c r="AX5" s="5">
        <v>1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3</v>
      </c>
      <c r="CC5" s="5">
        <v>0</v>
      </c>
      <c r="CD5" s="5">
        <v>0</v>
      </c>
      <c r="CE5" s="5">
        <v>0</v>
      </c>
      <c r="CF5" s="5">
        <v>1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1</v>
      </c>
      <c r="CW5" s="5">
        <v>0</v>
      </c>
      <c r="CX5" s="1">
        <v>0</v>
      </c>
    </row>
    <row r="6" spans="1:102" ht="15.75" x14ac:dyDescent="0.25">
      <c r="A6" s="5" t="s">
        <v>11</v>
      </c>
      <c r="B6" s="5" t="s">
        <v>12</v>
      </c>
      <c r="C6" s="5">
        <v>2018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1">
        <v>0</v>
      </c>
    </row>
    <row r="7" spans="1:102" ht="15.75" x14ac:dyDescent="0.25">
      <c r="A7" s="5" t="s">
        <v>13</v>
      </c>
      <c r="B7" s="5" t="s">
        <v>14</v>
      </c>
      <c r="C7" s="5">
        <v>2018</v>
      </c>
      <c r="D7" s="5">
        <v>18</v>
      </c>
      <c r="E7" s="5">
        <v>0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1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1</v>
      </c>
      <c r="AJ7" s="5">
        <v>1</v>
      </c>
      <c r="AK7" s="5">
        <v>1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1</v>
      </c>
      <c r="AV7" s="5">
        <v>0</v>
      </c>
      <c r="AW7" s="5">
        <v>0</v>
      </c>
      <c r="AX7" s="5">
        <v>1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3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1</v>
      </c>
      <c r="BT7" s="5">
        <v>0</v>
      </c>
      <c r="BU7" s="5">
        <v>0</v>
      </c>
      <c r="BV7" s="5">
        <v>1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1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1</v>
      </c>
      <c r="CW7" s="5">
        <v>0</v>
      </c>
      <c r="CX7" s="1">
        <v>0</v>
      </c>
    </row>
    <row r="8" spans="1:102" ht="15.75" x14ac:dyDescent="0.25">
      <c r="A8" s="5" t="s">
        <v>15</v>
      </c>
      <c r="B8" s="5" t="s">
        <v>16</v>
      </c>
      <c r="C8" s="5">
        <v>2018</v>
      </c>
      <c r="D8" s="5">
        <v>17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2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2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1</v>
      </c>
      <c r="BF8" s="5">
        <v>4</v>
      </c>
      <c r="BG8" s="5">
        <v>0</v>
      </c>
      <c r="BH8" s="5">
        <v>0</v>
      </c>
      <c r="BI8" s="5">
        <v>0</v>
      </c>
      <c r="BJ8" s="5">
        <v>1</v>
      </c>
      <c r="BK8" s="5">
        <v>1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1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1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1">
        <v>0</v>
      </c>
    </row>
    <row r="9" spans="1:102" ht="15.75" x14ac:dyDescent="0.25">
      <c r="A9" s="5" t="s">
        <v>17</v>
      </c>
      <c r="B9" s="5" t="s">
        <v>18</v>
      </c>
      <c r="C9" s="5">
        <v>2018</v>
      </c>
      <c r="D9" s="5">
        <v>209</v>
      </c>
      <c r="E9" s="5">
        <v>0</v>
      </c>
      <c r="F9" s="5">
        <v>7</v>
      </c>
      <c r="G9" s="5">
        <v>4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5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1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6</v>
      </c>
      <c r="AH9" s="5">
        <v>2</v>
      </c>
      <c r="AI9" s="5">
        <v>9</v>
      </c>
      <c r="AJ9" s="5">
        <v>0</v>
      </c>
      <c r="AK9" s="5">
        <v>1</v>
      </c>
      <c r="AL9" s="5">
        <v>0</v>
      </c>
      <c r="AM9" s="5">
        <v>2</v>
      </c>
      <c r="AN9" s="5">
        <v>0</v>
      </c>
      <c r="AO9" s="5">
        <v>16</v>
      </c>
      <c r="AP9" s="5">
        <v>0</v>
      </c>
      <c r="AQ9" s="5">
        <v>6</v>
      </c>
      <c r="AR9" s="5">
        <v>0</v>
      </c>
      <c r="AS9" s="5">
        <v>0</v>
      </c>
      <c r="AT9" s="5">
        <v>1</v>
      </c>
      <c r="AU9" s="5">
        <v>1</v>
      </c>
      <c r="AV9" s="5">
        <v>4</v>
      </c>
      <c r="AW9" s="5">
        <v>0</v>
      </c>
      <c r="AX9" s="5">
        <v>8</v>
      </c>
      <c r="AY9" s="5">
        <v>1</v>
      </c>
      <c r="AZ9" s="5">
        <v>1</v>
      </c>
      <c r="BA9" s="5">
        <v>0</v>
      </c>
      <c r="BB9" s="5">
        <v>50</v>
      </c>
      <c r="BC9" s="5">
        <v>1</v>
      </c>
      <c r="BD9" s="5">
        <v>0</v>
      </c>
      <c r="BE9" s="5">
        <v>6</v>
      </c>
      <c r="BF9" s="5">
        <v>6</v>
      </c>
      <c r="BG9" s="5">
        <v>0</v>
      </c>
      <c r="BH9" s="5">
        <v>0</v>
      </c>
      <c r="BI9" s="5">
        <v>0</v>
      </c>
      <c r="BJ9" s="5">
        <v>14</v>
      </c>
      <c r="BK9" s="5">
        <v>10</v>
      </c>
      <c r="BL9" s="5">
        <v>0</v>
      </c>
      <c r="BM9" s="5">
        <v>0</v>
      </c>
      <c r="BN9" s="5">
        <v>2</v>
      </c>
      <c r="BO9" s="5">
        <v>0</v>
      </c>
      <c r="BP9" s="5">
        <v>0</v>
      </c>
      <c r="BQ9" s="5">
        <v>3</v>
      </c>
      <c r="BR9" s="5">
        <v>0</v>
      </c>
      <c r="BS9" s="5">
        <v>12</v>
      </c>
      <c r="BT9" s="5">
        <v>2</v>
      </c>
      <c r="BU9" s="5">
        <v>0</v>
      </c>
      <c r="BV9" s="5">
        <v>1</v>
      </c>
      <c r="BW9" s="5">
        <v>1</v>
      </c>
      <c r="BX9" s="5">
        <v>1</v>
      </c>
      <c r="BY9" s="5">
        <v>0</v>
      </c>
      <c r="BZ9" s="5">
        <v>0</v>
      </c>
      <c r="CA9" s="5">
        <v>1</v>
      </c>
      <c r="CB9" s="5">
        <v>1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1</v>
      </c>
      <c r="CK9" s="5">
        <v>0</v>
      </c>
      <c r="CL9" s="5">
        <v>0</v>
      </c>
      <c r="CM9" s="5">
        <v>2</v>
      </c>
      <c r="CN9" s="5">
        <v>11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4</v>
      </c>
      <c r="CU9" s="5">
        <v>0</v>
      </c>
      <c r="CV9" s="5">
        <v>1</v>
      </c>
      <c r="CW9" s="5">
        <v>2</v>
      </c>
      <c r="CX9" s="1">
        <v>2</v>
      </c>
    </row>
    <row r="10" spans="1:102" ht="15.75" x14ac:dyDescent="0.25">
      <c r="A10" s="5" t="s">
        <v>19</v>
      </c>
      <c r="B10" s="5" t="s">
        <v>20</v>
      </c>
      <c r="C10" s="5">
        <v>2018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1">
        <v>0</v>
      </c>
    </row>
    <row r="11" spans="1:102" ht="15.75" x14ac:dyDescent="0.25">
      <c r="A11" s="5" t="s">
        <v>21</v>
      </c>
      <c r="B11" s="5" t="s">
        <v>22</v>
      </c>
      <c r="C11" s="5">
        <v>2018</v>
      </c>
      <c r="D11" s="5">
        <v>386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3</v>
      </c>
      <c r="M11" s="5">
        <v>1</v>
      </c>
      <c r="N11" s="5">
        <v>2</v>
      </c>
      <c r="O11" s="5">
        <v>16</v>
      </c>
      <c r="P11" s="5">
        <v>1</v>
      </c>
      <c r="Q11" s="5">
        <v>0</v>
      </c>
      <c r="R11" s="5">
        <v>1</v>
      </c>
      <c r="S11" s="5">
        <v>0</v>
      </c>
      <c r="T11" s="5">
        <v>0</v>
      </c>
      <c r="U11" s="5">
        <v>0</v>
      </c>
      <c r="V11" s="5">
        <v>2</v>
      </c>
      <c r="W11" s="5">
        <v>0</v>
      </c>
      <c r="X11" s="5">
        <v>0</v>
      </c>
      <c r="Y11" s="5">
        <v>0</v>
      </c>
      <c r="Z11" s="5">
        <v>0</v>
      </c>
      <c r="AA11" s="5">
        <v>2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11</v>
      </c>
      <c r="AH11" s="5">
        <v>2</v>
      </c>
      <c r="AI11" s="5">
        <v>4</v>
      </c>
      <c r="AJ11" s="5">
        <v>99</v>
      </c>
      <c r="AK11" s="5">
        <v>21</v>
      </c>
      <c r="AL11" s="5">
        <v>1</v>
      </c>
      <c r="AM11" s="5">
        <v>5</v>
      </c>
      <c r="AN11" s="5">
        <v>4</v>
      </c>
      <c r="AO11" s="5">
        <v>17</v>
      </c>
      <c r="AP11" s="5">
        <v>0</v>
      </c>
      <c r="AQ11" s="5">
        <v>1</v>
      </c>
      <c r="AR11" s="5">
        <v>0</v>
      </c>
      <c r="AS11" s="5">
        <v>2</v>
      </c>
      <c r="AT11" s="5">
        <v>1</v>
      </c>
      <c r="AU11" s="5">
        <v>3</v>
      </c>
      <c r="AV11" s="5">
        <v>3</v>
      </c>
      <c r="AW11" s="5">
        <v>57</v>
      </c>
      <c r="AX11" s="5">
        <v>7</v>
      </c>
      <c r="AY11" s="5">
        <v>0</v>
      </c>
      <c r="AZ11" s="5">
        <v>3</v>
      </c>
      <c r="BA11" s="5">
        <v>0</v>
      </c>
      <c r="BB11" s="5">
        <v>7</v>
      </c>
      <c r="BC11" s="5">
        <v>2</v>
      </c>
      <c r="BD11" s="5">
        <v>0</v>
      </c>
      <c r="BE11" s="5">
        <v>4</v>
      </c>
      <c r="BF11" s="5">
        <v>13</v>
      </c>
      <c r="BG11" s="5">
        <v>0</v>
      </c>
      <c r="BH11" s="5">
        <v>0</v>
      </c>
      <c r="BI11" s="5">
        <v>0</v>
      </c>
      <c r="BJ11" s="5">
        <v>10</v>
      </c>
      <c r="BK11" s="5">
        <v>10</v>
      </c>
      <c r="BL11" s="5">
        <v>0</v>
      </c>
      <c r="BM11" s="5">
        <v>0</v>
      </c>
      <c r="BN11" s="5">
        <v>1</v>
      </c>
      <c r="BO11" s="5">
        <v>0</v>
      </c>
      <c r="BP11" s="5">
        <v>0</v>
      </c>
      <c r="BQ11" s="5">
        <v>3</v>
      </c>
      <c r="BR11" s="5">
        <v>1</v>
      </c>
      <c r="BS11" s="5">
        <v>6</v>
      </c>
      <c r="BT11" s="5">
        <v>7</v>
      </c>
      <c r="BU11" s="5">
        <v>0</v>
      </c>
      <c r="BV11" s="5">
        <v>4</v>
      </c>
      <c r="BW11" s="5">
        <v>1</v>
      </c>
      <c r="BX11" s="5">
        <v>5</v>
      </c>
      <c r="BY11" s="5">
        <v>2</v>
      </c>
      <c r="BZ11" s="5">
        <v>0</v>
      </c>
      <c r="CA11" s="5">
        <v>1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3</v>
      </c>
      <c r="CN11" s="5">
        <v>15</v>
      </c>
      <c r="CO11" s="5">
        <v>0</v>
      </c>
      <c r="CP11" s="5">
        <v>0</v>
      </c>
      <c r="CQ11" s="5">
        <v>0</v>
      </c>
      <c r="CR11" s="5">
        <v>3</v>
      </c>
      <c r="CS11" s="5">
        <v>0</v>
      </c>
      <c r="CT11" s="5">
        <v>2</v>
      </c>
      <c r="CU11" s="5">
        <v>0</v>
      </c>
      <c r="CV11" s="5">
        <v>13</v>
      </c>
      <c r="CW11" s="5">
        <v>2</v>
      </c>
      <c r="CX11" s="1">
        <v>2</v>
      </c>
    </row>
    <row r="12" spans="1:102" ht="15.75" x14ac:dyDescent="0.25">
      <c r="A12" s="5" t="s">
        <v>23</v>
      </c>
      <c r="B12" s="5" t="s">
        <v>24</v>
      </c>
      <c r="C12" s="5">
        <v>2018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1">
        <v>0</v>
      </c>
    </row>
    <row r="13" spans="1:102" ht="15.75" x14ac:dyDescent="0.25">
      <c r="A13" s="5" t="s">
        <v>25</v>
      </c>
      <c r="B13" s="5" t="s">
        <v>26</v>
      </c>
      <c r="C13" s="5">
        <v>2018</v>
      </c>
      <c r="D13" s="5">
        <v>2069</v>
      </c>
      <c r="E13" s="5">
        <v>0</v>
      </c>
      <c r="F13" s="5">
        <v>11</v>
      </c>
      <c r="G13" s="5">
        <v>2</v>
      </c>
      <c r="H13" s="5">
        <v>2</v>
      </c>
      <c r="I13" s="5">
        <v>6</v>
      </c>
      <c r="J13" s="5">
        <v>7</v>
      </c>
      <c r="K13" s="5">
        <v>4</v>
      </c>
      <c r="L13" s="5">
        <v>7</v>
      </c>
      <c r="M13" s="5">
        <v>6</v>
      </c>
      <c r="N13" s="5">
        <v>16</v>
      </c>
      <c r="O13" s="5">
        <v>30</v>
      </c>
      <c r="P13" s="5">
        <v>0</v>
      </c>
      <c r="Q13" s="5">
        <v>0</v>
      </c>
      <c r="R13" s="5">
        <v>0</v>
      </c>
      <c r="S13" s="5">
        <v>0</v>
      </c>
      <c r="T13" s="5">
        <v>5</v>
      </c>
      <c r="U13" s="5">
        <v>1</v>
      </c>
      <c r="V13" s="5">
        <v>2</v>
      </c>
      <c r="W13" s="5">
        <v>18</v>
      </c>
      <c r="X13" s="5">
        <v>1</v>
      </c>
      <c r="Y13" s="5">
        <v>0</v>
      </c>
      <c r="Z13" s="5">
        <v>0</v>
      </c>
      <c r="AA13" s="5">
        <v>17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21</v>
      </c>
      <c r="AH13" s="5">
        <v>4</v>
      </c>
      <c r="AI13" s="5">
        <v>40</v>
      </c>
      <c r="AJ13" s="5">
        <v>200</v>
      </c>
      <c r="AK13" s="5">
        <v>18</v>
      </c>
      <c r="AL13" s="5">
        <v>1</v>
      </c>
      <c r="AM13" s="5">
        <v>36</v>
      </c>
      <c r="AN13" s="5">
        <v>22</v>
      </c>
      <c r="AO13" s="5">
        <v>37</v>
      </c>
      <c r="AP13" s="5">
        <v>1</v>
      </c>
      <c r="AQ13" s="5">
        <v>17</v>
      </c>
      <c r="AR13" s="5">
        <v>1</v>
      </c>
      <c r="AS13" s="5">
        <v>14</v>
      </c>
      <c r="AT13" s="5">
        <v>27</v>
      </c>
      <c r="AU13" s="5">
        <v>42</v>
      </c>
      <c r="AV13" s="5">
        <v>23</v>
      </c>
      <c r="AW13" s="5">
        <v>77</v>
      </c>
      <c r="AX13" s="5">
        <v>57</v>
      </c>
      <c r="AY13" s="5">
        <v>0</v>
      </c>
      <c r="AZ13" s="5">
        <v>9</v>
      </c>
      <c r="BA13" s="5">
        <v>0</v>
      </c>
      <c r="BB13" s="5">
        <v>183</v>
      </c>
      <c r="BC13" s="5">
        <v>19</v>
      </c>
      <c r="BD13" s="5">
        <v>0</v>
      </c>
      <c r="BE13" s="5">
        <v>18</v>
      </c>
      <c r="BF13" s="5">
        <v>60</v>
      </c>
      <c r="BG13" s="5">
        <v>2</v>
      </c>
      <c r="BH13" s="5">
        <v>3</v>
      </c>
      <c r="BI13" s="5">
        <v>1</v>
      </c>
      <c r="BJ13" s="5">
        <v>32</v>
      </c>
      <c r="BK13" s="5">
        <v>61</v>
      </c>
      <c r="BL13" s="5">
        <v>0</v>
      </c>
      <c r="BM13" s="5">
        <v>5</v>
      </c>
      <c r="BN13" s="5">
        <v>34</v>
      </c>
      <c r="BO13" s="5">
        <v>3</v>
      </c>
      <c r="BP13" s="5">
        <v>8</v>
      </c>
      <c r="BQ13" s="5">
        <v>36</v>
      </c>
      <c r="BR13" s="5">
        <v>3</v>
      </c>
      <c r="BS13" s="5">
        <v>88</v>
      </c>
      <c r="BT13" s="5">
        <v>46</v>
      </c>
      <c r="BU13" s="5">
        <v>2</v>
      </c>
      <c r="BV13" s="5">
        <v>90</v>
      </c>
      <c r="BW13" s="5">
        <v>11</v>
      </c>
      <c r="BX13" s="5">
        <v>246</v>
      </c>
      <c r="BY13" s="5">
        <v>2</v>
      </c>
      <c r="BZ13" s="5">
        <v>0</v>
      </c>
      <c r="CA13" s="5">
        <v>9</v>
      </c>
      <c r="CB13" s="5">
        <v>3</v>
      </c>
      <c r="CC13" s="5">
        <v>0</v>
      </c>
      <c r="CD13" s="5">
        <v>5</v>
      </c>
      <c r="CE13" s="5">
        <v>0</v>
      </c>
      <c r="CF13" s="5">
        <v>3</v>
      </c>
      <c r="CG13" s="5">
        <v>3</v>
      </c>
      <c r="CH13" s="5">
        <v>8</v>
      </c>
      <c r="CI13" s="5">
        <v>10</v>
      </c>
      <c r="CJ13" s="5">
        <v>87</v>
      </c>
      <c r="CK13" s="5">
        <v>22</v>
      </c>
      <c r="CL13" s="5">
        <v>0</v>
      </c>
      <c r="CM13" s="5">
        <v>4</v>
      </c>
      <c r="CN13" s="5">
        <v>46</v>
      </c>
      <c r="CO13" s="5">
        <v>6</v>
      </c>
      <c r="CP13" s="5">
        <v>7</v>
      </c>
      <c r="CQ13" s="5">
        <v>0</v>
      </c>
      <c r="CR13" s="5">
        <v>9</v>
      </c>
      <c r="CS13" s="5">
        <v>4</v>
      </c>
      <c r="CT13" s="5">
        <v>17</v>
      </c>
      <c r="CU13" s="5">
        <v>22</v>
      </c>
      <c r="CV13" s="5">
        <v>73</v>
      </c>
      <c r="CW13" s="5">
        <v>2</v>
      </c>
      <c r="CX13" s="1">
        <v>2</v>
      </c>
    </row>
    <row r="14" spans="1:102" ht="15.75" x14ac:dyDescent="0.25">
      <c r="A14" s="5" t="s">
        <v>27</v>
      </c>
      <c r="B14" s="5" t="s">
        <v>28</v>
      </c>
      <c r="C14" s="5">
        <v>2018</v>
      </c>
      <c r="D14" s="5">
        <v>4722</v>
      </c>
      <c r="E14" s="5">
        <v>19</v>
      </c>
      <c r="F14" s="5">
        <v>3</v>
      </c>
      <c r="G14" s="5">
        <v>14</v>
      </c>
      <c r="H14" s="5">
        <v>7</v>
      </c>
      <c r="I14" s="5">
        <v>75</v>
      </c>
      <c r="J14" s="5">
        <v>12</v>
      </c>
      <c r="K14" s="5">
        <v>12</v>
      </c>
      <c r="L14" s="5">
        <v>48</v>
      </c>
      <c r="M14" s="5">
        <v>49</v>
      </c>
      <c r="N14" s="5">
        <v>61</v>
      </c>
      <c r="O14" s="5">
        <v>197</v>
      </c>
      <c r="P14" s="5">
        <v>0</v>
      </c>
      <c r="Q14" s="5">
        <v>0</v>
      </c>
      <c r="R14" s="5">
        <v>2</v>
      </c>
      <c r="S14" s="5">
        <v>0</v>
      </c>
      <c r="T14" s="5">
        <v>0</v>
      </c>
      <c r="U14" s="5">
        <v>3</v>
      </c>
      <c r="V14" s="5">
        <v>4</v>
      </c>
      <c r="W14" s="5">
        <v>6</v>
      </c>
      <c r="X14" s="5">
        <v>3</v>
      </c>
      <c r="Y14" s="5">
        <v>0</v>
      </c>
      <c r="Z14" s="5">
        <v>0</v>
      </c>
      <c r="AA14" s="5">
        <v>160</v>
      </c>
      <c r="AB14" s="5">
        <v>0</v>
      </c>
      <c r="AC14" s="5">
        <v>0</v>
      </c>
      <c r="AD14" s="5">
        <v>0</v>
      </c>
      <c r="AE14" s="5">
        <v>2</v>
      </c>
      <c r="AF14" s="5">
        <v>0</v>
      </c>
      <c r="AG14" s="5">
        <v>37</v>
      </c>
      <c r="AH14" s="5">
        <v>3</v>
      </c>
      <c r="AI14" s="5">
        <v>26</v>
      </c>
      <c r="AJ14" s="5">
        <v>437</v>
      </c>
      <c r="AK14" s="5">
        <v>87</v>
      </c>
      <c r="AL14" s="5">
        <v>2</v>
      </c>
      <c r="AM14" s="5">
        <v>21</v>
      </c>
      <c r="AN14" s="5">
        <v>62</v>
      </c>
      <c r="AO14" s="5">
        <v>75</v>
      </c>
      <c r="AP14" s="5">
        <v>2</v>
      </c>
      <c r="AQ14" s="5">
        <v>21</v>
      </c>
      <c r="AR14" s="5">
        <v>2</v>
      </c>
      <c r="AS14" s="5">
        <v>31</v>
      </c>
      <c r="AT14" s="5">
        <v>27</v>
      </c>
      <c r="AU14" s="5">
        <v>54</v>
      </c>
      <c r="AV14" s="5">
        <v>20</v>
      </c>
      <c r="AW14" s="5">
        <v>29</v>
      </c>
      <c r="AX14" s="5">
        <v>105</v>
      </c>
      <c r="AY14" s="5">
        <v>2</v>
      </c>
      <c r="AZ14" s="5">
        <v>55</v>
      </c>
      <c r="BA14" s="5">
        <v>0</v>
      </c>
      <c r="BB14" s="5">
        <v>120</v>
      </c>
      <c r="BC14" s="5">
        <v>19</v>
      </c>
      <c r="BD14" s="5">
        <v>1</v>
      </c>
      <c r="BE14" s="5">
        <v>46</v>
      </c>
      <c r="BF14" s="5">
        <v>190</v>
      </c>
      <c r="BG14" s="5">
        <v>3</v>
      </c>
      <c r="BH14" s="5">
        <v>7</v>
      </c>
      <c r="BI14" s="5">
        <v>1</v>
      </c>
      <c r="BJ14" s="5">
        <v>108</v>
      </c>
      <c r="BK14" s="5">
        <v>175</v>
      </c>
      <c r="BL14" s="5">
        <v>0</v>
      </c>
      <c r="BM14" s="5">
        <v>5</v>
      </c>
      <c r="BN14" s="5">
        <v>30</v>
      </c>
      <c r="BO14" s="5">
        <v>1</v>
      </c>
      <c r="BP14" s="5">
        <v>14</v>
      </c>
      <c r="BQ14" s="5">
        <v>66</v>
      </c>
      <c r="BR14" s="5">
        <v>8</v>
      </c>
      <c r="BS14" s="5">
        <v>137</v>
      </c>
      <c r="BT14" s="5">
        <v>85</v>
      </c>
      <c r="BU14" s="5">
        <v>8</v>
      </c>
      <c r="BV14" s="5">
        <v>85</v>
      </c>
      <c r="BW14" s="5">
        <v>120</v>
      </c>
      <c r="BX14" s="5">
        <v>643</v>
      </c>
      <c r="BY14" s="5">
        <v>8</v>
      </c>
      <c r="BZ14" s="5">
        <v>0</v>
      </c>
      <c r="CA14" s="5">
        <v>74</v>
      </c>
      <c r="CB14" s="5">
        <v>13</v>
      </c>
      <c r="CC14" s="5">
        <v>0</v>
      </c>
      <c r="CD14" s="5">
        <v>14</v>
      </c>
      <c r="CE14" s="5">
        <v>2</v>
      </c>
      <c r="CF14" s="5">
        <v>11</v>
      </c>
      <c r="CG14" s="5">
        <v>5</v>
      </c>
      <c r="CH14" s="5">
        <v>6</v>
      </c>
      <c r="CI14" s="5">
        <v>11</v>
      </c>
      <c r="CJ14" s="5">
        <v>164</v>
      </c>
      <c r="CK14" s="5">
        <v>12</v>
      </c>
      <c r="CL14" s="5">
        <v>0</v>
      </c>
      <c r="CM14" s="5">
        <v>26</v>
      </c>
      <c r="CN14" s="5">
        <v>154</v>
      </c>
      <c r="CO14" s="5">
        <v>14</v>
      </c>
      <c r="CP14" s="5">
        <v>10</v>
      </c>
      <c r="CQ14" s="5">
        <v>0</v>
      </c>
      <c r="CR14" s="5">
        <v>40</v>
      </c>
      <c r="CS14" s="5">
        <v>7</v>
      </c>
      <c r="CT14" s="5">
        <v>34</v>
      </c>
      <c r="CU14" s="5">
        <v>25</v>
      </c>
      <c r="CV14" s="5">
        <v>399</v>
      </c>
      <c r="CW14" s="5">
        <v>43</v>
      </c>
      <c r="CX14" s="1">
        <v>43</v>
      </c>
    </row>
    <row r="15" spans="1:102" ht="15.75" x14ac:dyDescent="0.25">
      <c r="A15" s="5" t="s">
        <v>29</v>
      </c>
      <c r="B15" s="5" t="s">
        <v>30</v>
      </c>
      <c r="C15" s="5">
        <v>2018</v>
      </c>
      <c r="D15" s="5">
        <v>17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13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1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1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1">
        <v>0</v>
      </c>
    </row>
    <row r="16" spans="1:102" ht="15.75" x14ac:dyDescent="0.25">
      <c r="A16" s="5" t="s">
        <v>31</v>
      </c>
      <c r="B16" s="5" t="s">
        <v>32</v>
      </c>
      <c r="C16" s="5">
        <v>2018</v>
      </c>
      <c r="D16" s="5">
        <v>377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12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1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1</v>
      </c>
      <c r="AH16" s="5">
        <v>0</v>
      </c>
      <c r="AI16" s="5">
        <v>1</v>
      </c>
      <c r="AJ16" s="5">
        <v>0</v>
      </c>
      <c r="AK16" s="5">
        <v>2</v>
      </c>
      <c r="AL16" s="5">
        <v>0</v>
      </c>
      <c r="AM16" s="5">
        <v>1</v>
      </c>
      <c r="AN16" s="5">
        <v>1</v>
      </c>
      <c r="AO16" s="5">
        <v>3</v>
      </c>
      <c r="AP16" s="5">
        <v>0</v>
      </c>
      <c r="AQ16" s="5">
        <v>4</v>
      </c>
      <c r="AR16" s="5">
        <v>0</v>
      </c>
      <c r="AS16" s="5">
        <v>0</v>
      </c>
      <c r="AT16" s="5">
        <v>1</v>
      </c>
      <c r="AU16" s="5">
        <v>1</v>
      </c>
      <c r="AV16" s="5">
        <v>47</v>
      </c>
      <c r="AW16" s="5">
        <v>0</v>
      </c>
      <c r="AX16" s="5">
        <v>11</v>
      </c>
      <c r="AY16" s="5">
        <v>0</v>
      </c>
      <c r="AZ16" s="5">
        <v>1</v>
      </c>
      <c r="BA16" s="5">
        <v>0</v>
      </c>
      <c r="BB16" s="5">
        <v>131</v>
      </c>
      <c r="BC16" s="5">
        <v>2</v>
      </c>
      <c r="BD16" s="5">
        <v>0</v>
      </c>
      <c r="BE16" s="5">
        <v>7</v>
      </c>
      <c r="BF16" s="5">
        <v>15</v>
      </c>
      <c r="BG16" s="5">
        <v>0</v>
      </c>
      <c r="BH16" s="5">
        <v>0</v>
      </c>
      <c r="BI16" s="5">
        <v>0</v>
      </c>
      <c r="BJ16" s="5">
        <v>26</v>
      </c>
      <c r="BK16" s="5">
        <v>13</v>
      </c>
      <c r="BL16" s="5">
        <v>0</v>
      </c>
      <c r="BM16" s="5">
        <v>0</v>
      </c>
      <c r="BN16" s="5">
        <v>2</v>
      </c>
      <c r="BO16" s="5">
        <v>0</v>
      </c>
      <c r="BP16" s="5">
        <v>0</v>
      </c>
      <c r="BQ16" s="5">
        <v>6</v>
      </c>
      <c r="BR16" s="5">
        <v>0</v>
      </c>
      <c r="BS16" s="5">
        <v>9</v>
      </c>
      <c r="BT16" s="5">
        <v>2</v>
      </c>
      <c r="BU16" s="5">
        <v>0</v>
      </c>
      <c r="BV16" s="5">
        <v>0</v>
      </c>
      <c r="BW16" s="5">
        <v>1</v>
      </c>
      <c r="BX16" s="5">
        <v>6</v>
      </c>
      <c r="BY16" s="5">
        <v>0</v>
      </c>
      <c r="BZ16" s="5">
        <v>0</v>
      </c>
      <c r="CA16" s="5">
        <v>3</v>
      </c>
      <c r="CB16" s="5">
        <v>0</v>
      </c>
      <c r="CC16" s="5">
        <v>0</v>
      </c>
      <c r="CD16" s="5">
        <v>1</v>
      </c>
      <c r="CE16" s="5">
        <v>0</v>
      </c>
      <c r="CF16" s="5">
        <v>1</v>
      </c>
      <c r="CG16" s="5">
        <v>0</v>
      </c>
      <c r="CH16" s="5">
        <v>0</v>
      </c>
      <c r="CI16" s="5">
        <v>0</v>
      </c>
      <c r="CJ16" s="5">
        <v>2</v>
      </c>
      <c r="CK16" s="5">
        <v>0</v>
      </c>
      <c r="CL16" s="5">
        <v>0</v>
      </c>
      <c r="CM16" s="5">
        <v>4</v>
      </c>
      <c r="CN16" s="5">
        <v>9</v>
      </c>
      <c r="CO16" s="5">
        <v>1</v>
      </c>
      <c r="CP16" s="5">
        <v>0</v>
      </c>
      <c r="CQ16" s="5">
        <v>0</v>
      </c>
      <c r="CR16" s="5">
        <v>3</v>
      </c>
      <c r="CS16" s="5">
        <v>34</v>
      </c>
      <c r="CT16" s="5">
        <v>1</v>
      </c>
      <c r="CU16" s="5">
        <v>0</v>
      </c>
      <c r="CV16" s="5">
        <v>2</v>
      </c>
      <c r="CW16" s="5">
        <v>2</v>
      </c>
      <c r="CX16" s="1">
        <v>2</v>
      </c>
    </row>
    <row r="17" spans="1:102" ht="15.75" x14ac:dyDescent="0.25">
      <c r="A17" s="5" t="s">
        <v>33</v>
      </c>
      <c r="B17" s="5" t="s">
        <v>34</v>
      </c>
      <c r="C17" s="5">
        <v>2018</v>
      </c>
      <c r="D17" s="5">
        <v>27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1</v>
      </c>
      <c r="O17" s="5">
        <v>2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3</v>
      </c>
      <c r="AK17" s="5">
        <v>0</v>
      </c>
      <c r="AL17" s="5">
        <v>0</v>
      </c>
      <c r="AM17" s="5">
        <v>4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1</v>
      </c>
      <c r="AT17" s="5">
        <v>1</v>
      </c>
      <c r="AU17" s="5">
        <v>0</v>
      </c>
      <c r="AV17" s="5">
        <v>0</v>
      </c>
      <c r="AW17" s="5">
        <v>3</v>
      </c>
      <c r="AX17" s="5">
        <v>0</v>
      </c>
      <c r="AY17" s="5">
        <v>0</v>
      </c>
      <c r="AZ17" s="5">
        <v>0</v>
      </c>
      <c r="BA17" s="5">
        <v>0</v>
      </c>
      <c r="BB17" s="5">
        <v>1</v>
      </c>
      <c r="BC17" s="5">
        <v>0</v>
      </c>
      <c r="BD17" s="5">
        <v>0</v>
      </c>
      <c r="BE17" s="5">
        <v>0</v>
      </c>
      <c r="BF17" s="5">
        <v>2</v>
      </c>
      <c r="BG17" s="5">
        <v>0</v>
      </c>
      <c r="BH17" s="5">
        <v>0</v>
      </c>
      <c r="BI17" s="5">
        <v>0</v>
      </c>
      <c r="BJ17" s="5">
        <v>1</v>
      </c>
      <c r="BK17" s="5">
        <v>0</v>
      </c>
      <c r="BL17" s="5">
        <v>0</v>
      </c>
      <c r="BM17" s="5">
        <v>0</v>
      </c>
      <c r="BN17" s="5">
        <v>1</v>
      </c>
      <c r="BO17" s="5">
        <v>0</v>
      </c>
      <c r="BP17" s="5">
        <v>0</v>
      </c>
      <c r="BQ17" s="5">
        <v>0</v>
      </c>
      <c r="BR17" s="5">
        <v>0</v>
      </c>
      <c r="BS17" s="5">
        <v>1</v>
      </c>
      <c r="BT17" s="5">
        <v>0</v>
      </c>
      <c r="BU17" s="5">
        <v>0</v>
      </c>
      <c r="BV17" s="5">
        <v>1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1</v>
      </c>
      <c r="CW17" s="5">
        <v>0</v>
      </c>
      <c r="CX17" s="1">
        <v>0</v>
      </c>
    </row>
    <row r="18" spans="1:102" ht="15.75" x14ac:dyDescent="0.25">
      <c r="A18" s="5" t="s">
        <v>35</v>
      </c>
      <c r="B18" s="5" t="s">
        <v>36</v>
      </c>
      <c r="C18" s="5">
        <v>2018</v>
      </c>
      <c r="D18" s="5">
        <v>41</v>
      </c>
      <c r="E18" s="5">
        <v>0</v>
      </c>
      <c r="F18" s="5">
        <v>1</v>
      </c>
      <c r="G18" s="5">
        <v>2</v>
      </c>
      <c r="H18" s="5">
        <v>0</v>
      </c>
      <c r="I18" s="5">
        <v>1</v>
      </c>
      <c r="J18" s="5">
        <v>1</v>
      </c>
      <c r="K18" s="5">
        <v>2</v>
      </c>
      <c r="L18" s="5">
        <v>0</v>
      </c>
      <c r="M18" s="5">
        <v>0</v>
      </c>
      <c r="N18" s="5">
        <v>1</v>
      </c>
      <c r="O18" s="5">
        <v>2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2</v>
      </c>
      <c r="AK18" s="5">
        <v>2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1</v>
      </c>
      <c r="AU18" s="5">
        <v>1</v>
      </c>
      <c r="AV18" s="5">
        <v>1</v>
      </c>
      <c r="AW18" s="5">
        <v>0</v>
      </c>
      <c r="AX18" s="5">
        <v>1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1</v>
      </c>
      <c r="BG18" s="5">
        <v>0</v>
      </c>
      <c r="BH18" s="5">
        <v>0</v>
      </c>
      <c r="BI18" s="5">
        <v>0</v>
      </c>
      <c r="BJ18" s="5">
        <v>1</v>
      </c>
      <c r="BK18" s="5">
        <v>1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1</v>
      </c>
      <c r="BT18" s="5">
        <v>1</v>
      </c>
      <c r="BU18" s="5">
        <v>0</v>
      </c>
      <c r="BV18" s="5">
        <v>1</v>
      </c>
      <c r="BW18" s="5">
        <v>2</v>
      </c>
      <c r="BX18" s="5">
        <v>2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1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1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1</v>
      </c>
      <c r="CU18" s="5">
        <v>1</v>
      </c>
      <c r="CV18" s="5">
        <v>3</v>
      </c>
      <c r="CW18" s="5">
        <v>1</v>
      </c>
      <c r="CX18" s="1">
        <v>1</v>
      </c>
    </row>
    <row r="19" spans="1:102" ht="15.75" x14ac:dyDescent="0.25">
      <c r="A19" s="5" t="s">
        <v>37</v>
      </c>
      <c r="B19" s="5" t="s">
        <v>38</v>
      </c>
      <c r="C19" s="5">
        <v>2018</v>
      </c>
      <c r="D19" s="5">
        <v>319</v>
      </c>
      <c r="E19" s="5">
        <v>2</v>
      </c>
      <c r="F19" s="5">
        <v>0</v>
      </c>
      <c r="G19" s="5">
        <v>1</v>
      </c>
      <c r="H19" s="5">
        <v>0</v>
      </c>
      <c r="I19" s="5">
        <v>0</v>
      </c>
      <c r="J19" s="5">
        <v>2</v>
      </c>
      <c r="K19" s="5">
        <v>0</v>
      </c>
      <c r="L19" s="5">
        <v>0</v>
      </c>
      <c r="M19" s="5">
        <v>2</v>
      </c>
      <c r="N19" s="5">
        <v>0</v>
      </c>
      <c r="O19" s="5">
        <v>1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1</v>
      </c>
      <c r="V19" s="5">
        <v>2</v>
      </c>
      <c r="W19" s="5">
        <v>159</v>
      </c>
      <c r="X19" s="5">
        <v>1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3</v>
      </c>
      <c r="AH19" s="5">
        <v>0</v>
      </c>
      <c r="AI19" s="5">
        <v>2</v>
      </c>
      <c r="AJ19" s="5">
        <v>3</v>
      </c>
      <c r="AK19" s="5">
        <v>2</v>
      </c>
      <c r="AL19" s="5">
        <v>0</v>
      </c>
      <c r="AM19" s="5">
        <v>3</v>
      </c>
      <c r="AN19" s="5">
        <v>1</v>
      </c>
      <c r="AO19" s="5">
        <v>3</v>
      </c>
      <c r="AP19" s="5">
        <v>0</v>
      </c>
      <c r="AQ19" s="5">
        <v>0</v>
      </c>
      <c r="AR19" s="5">
        <v>0</v>
      </c>
      <c r="AS19" s="5">
        <v>1</v>
      </c>
      <c r="AT19" s="5">
        <v>4</v>
      </c>
      <c r="AU19" s="5">
        <v>1</v>
      </c>
      <c r="AV19" s="5">
        <v>3</v>
      </c>
      <c r="AW19" s="5">
        <v>0</v>
      </c>
      <c r="AX19" s="5">
        <v>5</v>
      </c>
      <c r="AY19" s="5">
        <v>0</v>
      </c>
      <c r="AZ19" s="5">
        <v>26</v>
      </c>
      <c r="BA19" s="5">
        <v>0</v>
      </c>
      <c r="BB19" s="5">
        <v>5</v>
      </c>
      <c r="BC19" s="5">
        <v>4</v>
      </c>
      <c r="BD19" s="5">
        <v>0</v>
      </c>
      <c r="BE19" s="5">
        <v>5</v>
      </c>
      <c r="BF19" s="5">
        <v>7</v>
      </c>
      <c r="BG19" s="5">
        <v>0</v>
      </c>
      <c r="BH19" s="5">
        <v>0</v>
      </c>
      <c r="BI19" s="5">
        <v>0</v>
      </c>
      <c r="BJ19" s="5">
        <v>6</v>
      </c>
      <c r="BK19" s="5">
        <v>12</v>
      </c>
      <c r="BL19" s="5">
        <v>0</v>
      </c>
      <c r="BM19" s="5">
        <v>0</v>
      </c>
      <c r="BN19" s="5">
        <v>2</v>
      </c>
      <c r="BO19" s="5">
        <v>0</v>
      </c>
      <c r="BP19" s="5">
        <v>0</v>
      </c>
      <c r="BQ19" s="5">
        <v>3</v>
      </c>
      <c r="BR19" s="5">
        <v>0</v>
      </c>
      <c r="BS19" s="5">
        <v>5</v>
      </c>
      <c r="BT19" s="5">
        <v>4</v>
      </c>
      <c r="BU19" s="5">
        <v>0</v>
      </c>
      <c r="BV19" s="5">
        <v>1</v>
      </c>
      <c r="BW19" s="5">
        <v>1</v>
      </c>
      <c r="BX19" s="5">
        <v>7</v>
      </c>
      <c r="BY19" s="5">
        <v>0</v>
      </c>
      <c r="BZ19" s="5">
        <v>0</v>
      </c>
      <c r="CA19" s="5">
        <v>1</v>
      </c>
      <c r="CB19" s="5">
        <v>6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1</v>
      </c>
      <c r="CK19" s="5">
        <v>0</v>
      </c>
      <c r="CL19" s="5">
        <v>0</v>
      </c>
      <c r="CM19" s="5">
        <v>1</v>
      </c>
      <c r="CN19" s="5">
        <v>11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2</v>
      </c>
      <c r="CU19" s="5">
        <v>0</v>
      </c>
      <c r="CV19" s="5">
        <v>2</v>
      </c>
      <c r="CW19" s="5">
        <v>2</v>
      </c>
      <c r="CX19" s="1">
        <v>2</v>
      </c>
    </row>
    <row r="20" spans="1:102" ht="15.75" x14ac:dyDescent="0.25">
      <c r="A20" s="5" t="s">
        <v>39</v>
      </c>
      <c r="B20" s="5" t="s">
        <v>40</v>
      </c>
      <c r="C20" s="5">
        <v>2018</v>
      </c>
      <c r="D20" s="5">
        <v>14562</v>
      </c>
      <c r="E20" s="5">
        <v>3</v>
      </c>
      <c r="F20" s="5">
        <v>79</v>
      </c>
      <c r="G20" s="5">
        <v>132</v>
      </c>
      <c r="H20" s="5">
        <v>30</v>
      </c>
      <c r="I20" s="5">
        <v>93</v>
      </c>
      <c r="J20" s="5">
        <v>45</v>
      </c>
      <c r="K20" s="5">
        <v>15</v>
      </c>
      <c r="L20" s="5">
        <v>64</v>
      </c>
      <c r="M20" s="5">
        <v>24</v>
      </c>
      <c r="N20" s="5">
        <v>41</v>
      </c>
      <c r="O20" s="5">
        <v>287</v>
      </c>
      <c r="P20" s="5">
        <v>0</v>
      </c>
      <c r="Q20" s="5">
        <v>2</v>
      </c>
      <c r="R20" s="5">
        <v>65</v>
      </c>
      <c r="S20" s="5">
        <v>1</v>
      </c>
      <c r="T20" s="5">
        <v>3</v>
      </c>
      <c r="U20" s="5">
        <v>7</v>
      </c>
      <c r="V20" s="5">
        <v>22</v>
      </c>
      <c r="W20" s="5">
        <v>175</v>
      </c>
      <c r="X20" s="5">
        <v>10</v>
      </c>
      <c r="Y20" s="5">
        <v>8</v>
      </c>
      <c r="Z20" s="5">
        <v>37</v>
      </c>
      <c r="AA20" s="5">
        <v>1843</v>
      </c>
      <c r="AB20" s="5">
        <v>1142</v>
      </c>
      <c r="AC20" s="5">
        <v>0</v>
      </c>
      <c r="AD20" s="5">
        <v>14</v>
      </c>
      <c r="AE20" s="5">
        <v>39</v>
      </c>
      <c r="AF20" s="5">
        <v>12</v>
      </c>
      <c r="AG20" s="5">
        <v>1112</v>
      </c>
      <c r="AH20" s="5">
        <v>51</v>
      </c>
      <c r="AI20" s="5">
        <v>146</v>
      </c>
      <c r="AJ20" s="5">
        <v>661</v>
      </c>
      <c r="AK20" s="5">
        <v>452</v>
      </c>
      <c r="AL20" s="5">
        <v>10</v>
      </c>
      <c r="AM20" s="5">
        <v>406</v>
      </c>
      <c r="AN20" s="5">
        <v>94</v>
      </c>
      <c r="AO20" s="5">
        <v>212</v>
      </c>
      <c r="AP20" s="5">
        <v>3</v>
      </c>
      <c r="AQ20" s="5">
        <v>168</v>
      </c>
      <c r="AR20" s="5">
        <v>20</v>
      </c>
      <c r="AS20" s="5">
        <v>68</v>
      </c>
      <c r="AT20" s="5">
        <v>113</v>
      </c>
      <c r="AU20" s="5">
        <v>1101</v>
      </c>
      <c r="AV20" s="5">
        <v>193</v>
      </c>
      <c r="AW20" s="5">
        <v>148</v>
      </c>
      <c r="AX20" s="5">
        <v>169</v>
      </c>
      <c r="AY20" s="5">
        <v>4</v>
      </c>
      <c r="AZ20" s="5">
        <v>35</v>
      </c>
      <c r="BA20" s="5">
        <v>0</v>
      </c>
      <c r="BB20" s="5">
        <v>82</v>
      </c>
      <c r="BC20" s="5">
        <v>18</v>
      </c>
      <c r="BD20" s="5">
        <v>2</v>
      </c>
      <c r="BE20" s="5">
        <v>56</v>
      </c>
      <c r="BF20" s="5">
        <v>130</v>
      </c>
      <c r="BG20" s="5">
        <v>7</v>
      </c>
      <c r="BH20" s="5">
        <v>85</v>
      </c>
      <c r="BI20" s="5">
        <v>3</v>
      </c>
      <c r="BJ20" s="5">
        <v>221</v>
      </c>
      <c r="BK20" s="5">
        <v>328</v>
      </c>
      <c r="BL20" s="5">
        <v>0</v>
      </c>
      <c r="BM20" s="5">
        <v>17</v>
      </c>
      <c r="BN20" s="5">
        <v>84</v>
      </c>
      <c r="BO20" s="5">
        <v>3</v>
      </c>
      <c r="BP20" s="5">
        <v>12</v>
      </c>
      <c r="BQ20" s="5">
        <v>106</v>
      </c>
      <c r="BR20" s="5">
        <v>8</v>
      </c>
      <c r="BS20" s="5">
        <v>178</v>
      </c>
      <c r="BT20" s="5">
        <v>73</v>
      </c>
      <c r="BU20" s="5">
        <v>15</v>
      </c>
      <c r="BV20" s="5">
        <v>183</v>
      </c>
      <c r="BW20" s="5">
        <v>147</v>
      </c>
      <c r="BX20" s="5">
        <v>2325</v>
      </c>
      <c r="BY20" s="5">
        <v>1</v>
      </c>
      <c r="BZ20" s="5">
        <v>0</v>
      </c>
      <c r="CA20" s="5">
        <v>14</v>
      </c>
      <c r="CB20" s="5">
        <v>2</v>
      </c>
      <c r="CC20" s="5">
        <v>1</v>
      </c>
      <c r="CD20" s="5">
        <v>19</v>
      </c>
      <c r="CE20" s="5">
        <v>4</v>
      </c>
      <c r="CF20" s="5">
        <v>14</v>
      </c>
      <c r="CG20" s="5">
        <v>15</v>
      </c>
      <c r="CH20" s="5">
        <v>13</v>
      </c>
      <c r="CI20" s="5">
        <v>19</v>
      </c>
      <c r="CJ20" s="5">
        <v>173</v>
      </c>
      <c r="CK20" s="5">
        <v>82</v>
      </c>
      <c r="CL20" s="5">
        <v>0</v>
      </c>
      <c r="CM20" s="5">
        <v>16</v>
      </c>
      <c r="CN20" s="5">
        <v>326</v>
      </c>
      <c r="CO20" s="5">
        <v>64</v>
      </c>
      <c r="CP20" s="5">
        <v>8</v>
      </c>
      <c r="CQ20" s="5">
        <v>1</v>
      </c>
      <c r="CR20" s="5">
        <v>24</v>
      </c>
      <c r="CS20" s="5">
        <v>9</v>
      </c>
      <c r="CT20" s="5">
        <v>81</v>
      </c>
      <c r="CU20" s="5">
        <v>12</v>
      </c>
      <c r="CV20" s="5">
        <v>213</v>
      </c>
      <c r="CW20" s="5">
        <v>9</v>
      </c>
      <c r="CX20" s="1">
        <v>9</v>
      </c>
    </row>
    <row r="21" spans="1:102" ht="15.75" x14ac:dyDescent="0.25">
      <c r="A21" s="5" t="s">
        <v>41</v>
      </c>
      <c r="B21" s="5" t="s">
        <v>42</v>
      </c>
      <c r="C21" s="5">
        <v>2018</v>
      </c>
      <c r="D21" s="5">
        <v>18</v>
      </c>
      <c r="E21" s="5">
        <v>0</v>
      </c>
      <c r="F21" s="5">
        <v>0</v>
      </c>
      <c r="G21" s="5">
        <v>3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1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2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1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3</v>
      </c>
      <c r="BR21" s="5">
        <v>0</v>
      </c>
      <c r="BS21" s="5">
        <v>1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2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1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1</v>
      </c>
      <c r="CX21" s="1">
        <v>1</v>
      </c>
    </row>
    <row r="22" spans="1:102" ht="15.75" x14ac:dyDescent="0.25">
      <c r="A22" s="5" t="s">
        <v>43</v>
      </c>
      <c r="B22" s="5" t="s">
        <v>44</v>
      </c>
      <c r="C22" s="5">
        <v>2018</v>
      </c>
      <c r="D22" s="5">
        <v>463</v>
      </c>
      <c r="E22" s="5">
        <v>0</v>
      </c>
      <c r="F22" s="5">
        <v>4</v>
      </c>
      <c r="G22" s="5">
        <v>3</v>
      </c>
      <c r="H22" s="5">
        <v>1</v>
      </c>
      <c r="I22" s="5">
        <v>1</v>
      </c>
      <c r="J22" s="5">
        <v>1</v>
      </c>
      <c r="K22" s="5">
        <v>1</v>
      </c>
      <c r="L22" s="5">
        <v>4</v>
      </c>
      <c r="M22" s="5">
        <v>4</v>
      </c>
      <c r="N22" s="5">
        <v>4</v>
      </c>
      <c r="O22" s="5">
        <v>42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2</v>
      </c>
      <c r="W22" s="5">
        <v>1</v>
      </c>
      <c r="X22" s="5">
        <v>3</v>
      </c>
      <c r="Y22" s="5">
        <v>0</v>
      </c>
      <c r="Z22" s="5">
        <v>0</v>
      </c>
      <c r="AA22" s="5">
        <v>3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3</v>
      </c>
      <c r="AH22" s="5">
        <v>2</v>
      </c>
      <c r="AI22" s="5">
        <v>6</v>
      </c>
      <c r="AJ22" s="5">
        <v>32</v>
      </c>
      <c r="AK22" s="5">
        <v>12</v>
      </c>
      <c r="AL22" s="5">
        <v>2</v>
      </c>
      <c r="AM22" s="5">
        <v>4</v>
      </c>
      <c r="AN22" s="5">
        <v>4</v>
      </c>
      <c r="AO22" s="5">
        <v>11</v>
      </c>
      <c r="AP22" s="5">
        <v>1</v>
      </c>
      <c r="AQ22" s="5">
        <v>2</v>
      </c>
      <c r="AR22" s="5">
        <v>0</v>
      </c>
      <c r="AS22" s="5">
        <v>2</v>
      </c>
      <c r="AT22" s="5">
        <v>13</v>
      </c>
      <c r="AU22" s="5">
        <v>3</v>
      </c>
      <c r="AV22" s="5">
        <v>6</v>
      </c>
      <c r="AW22" s="5">
        <v>4</v>
      </c>
      <c r="AX22" s="5">
        <v>7</v>
      </c>
      <c r="AY22" s="5">
        <v>0</v>
      </c>
      <c r="AZ22" s="5">
        <v>2</v>
      </c>
      <c r="BA22" s="5">
        <v>0</v>
      </c>
      <c r="BB22" s="5">
        <v>1</v>
      </c>
      <c r="BC22" s="5">
        <v>2</v>
      </c>
      <c r="BD22" s="5">
        <v>0</v>
      </c>
      <c r="BE22" s="5">
        <v>5</v>
      </c>
      <c r="BF22" s="5">
        <v>32</v>
      </c>
      <c r="BG22" s="5">
        <v>1</v>
      </c>
      <c r="BH22" s="5">
        <v>1</v>
      </c>
      <c r="BI22" s="5">
        <v>0</v>
      </c>
      <c r="BJ22" s="5">
        <v>7</v>
      </c>
      <c r="BK22" s="5">
        <v>21</v>
      </c>
      <c r="BL22" s="5">
        <v>0</v>
      </c>
      <c r="BM22" s="5">
        <v>1</v>
      </c>
      <c r="BN22" s="5">
        <v>10</v>
      </c>
      <c r="BO22" s="5">
        <v>0</v>
      </c>
      <c r="BP22" s="5">
        <v>1</v>
      </c>
      <c r="BQ22" s="5">
        <v>16</v>
      </c>
      <c r="BR22" s="5">
        <v>1</v>
      </c>
      <c r="BS22" s="5">
        <v>25</v>
      </c>
      <c r="BT22" s="5">
        <v>6</v>
      </c>
      <c r="BU22" s="5">
        <v>0</v>
      </c>
      <c r="BV22" s="5">
        <v>8</v>
      </c>
      <c r="BW22" s="5">
        <v>7</v>
      </c>
      <c r="BX22" s="5">
        <v>21</v>
      </c>
      <c r="BY22" s="5">
        <v>0</v>
      </c>
      <c r="BZ22" s="5">
        <v>0</v>
      </c>
      <c r="CA22" s="5">
        <v>8</v>
      </c>
      <c r="CB22" s="5">
        <v>1</v>
      </c>
      <c r="CC22" s="5">
        <v>0</v>
      </c>
      <c r="CD22" s="5">
        <v>2</v>
      </c>
      <c r="CE22" s="5">
        <v>0</v>
      </c>
      <c r="CF22" s="5">
        <v>1</v>
      </c>
      <c r="CG22" s="5">
        <v>0</v>
      </c>
      <c r="CH22" s="5">
        <v>1</v>
      </c>
      <c r="CI22" s="5">
        <v>2</v>
      </c>
      <c r="CJ22" s="5">
        <v>38</v>
      </c>
      <c r="CK22" s="5">
        <v>18</v>
      </c>
      <c r="CL22" s="5">
        <v>0</v>
      </c>
      <c r="CM22" s="5">
        <v>1</v>
      </c>
      <c r="CN22" s="5">
        <v>12</v>
      </c>
      <c r="CO22" s="5">
        <v>2</v>
      </c>
      <c r="CP22" s="5">
        <v>1</v>
      </c>
      <c r="CQ22" s="5">
        <v>0</v>
      </c>
      <c r="CR22" s="5">
        <v>0</v>
      </c>
      <c r="CS22" s="5">
        <v>0</v>
      </c>
      <c r="CT22" s="5">
        <v>5</v>
      </c>
      <c r="CU22" s="5">
        <v>2</v>
      </c>
      <c r="CV22" s="5">
        <v>12</v>
      </c>
      <c r="CW22" s="5">
        <v>0</v>
      </c>
      <c r="CX22" s="1">
        <v>0</v>
      </c>
    </row>
    <row r="23" spans="1:102" ht="15.75" x14ac:dyDescent="0.25">
      <c r="A23" s="5" t="s">
        <v>45</v>
      </c>
      <c r="B23" s="5" t="s">
        <v>46</v>
      </c>
      <c r="C23" s="5">
        <v>2018</v>
      </c>
      <c r="D23" s="5">
        <v>515</v>
      </c>
      <c r="E23" s="5">
        <v>1</v>
      </c>
      <c r="F23" s="5">
        <v>0</v>
      </c>
      <c r="G23" s="5">
        <v>4</v>
      </c>
      <c r="H23" s="5">
        <v>1</v>
      </c>
      <c r="I23" s="5">
        <v>8</v>
      </c>
      <c r="J23" s="5">
        <v>3</v>
      </c>
      <c r="K23" s="5">
        <v>0</v>
      </c>
      <c r="L23" s="5">
        <v>3</v>
      </c>
      <c r="M23" s="5">
        <v>1</v>
      </c>
      <c r="N23" s="5">
        <v>4</v>
      </c>
      <c r="O23" s="5">
        <v>7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2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1</v>
      </c>
      <c r="AJ23" s="5">
        <v>3</v>
      </c>
      <c r="AK23" s="5">
        <v>4</v>
      </c>
      <c r="AL23" s="5">
        <v>0</v>
      </c>
      <c r="AM23" s="5">
        <v>0</v>
      </c>
      <c r="AN23" s="5">
        <v>4</v>
      </c>
      <c r="AO23" s="5">
        <v>3</v>
      </c>
      <c r="AP23" s="5">
        <v>0</v>
      </c>
      <c r="AQ23" s="5">
        <v>1</v>
      </c>
      <c r="AR23" s="5">
        <v>1</v>
      </c>
      <c r="AS23" s="5">
        <v>1</v>
      </c>
      <c r="AT23" s="5">
        <v>1</v>
      </c>
      <c r="AU23" s="5">
        <v>3</v>
      </c>
      <c r="AV23" s="5">
        <v>2</v>
      </c>
      <c r="AW23" s="5">
        <v>3</v>
      </c>
      <c r="AX23" s="5">
        <v>8</v>
      </c>
      <c r="AY23" s="5">
        <v>0</v>
      </c>
      <c r="AZ23" s="5">
        <v>3</v>
      </c>
      <c r="BA23" s="5">
        <v>0</v>
      </c>
      <c r="BB23" s="5">
        <v>131</v>
      </c>
      <c r="BC23" s="5">
        <v>1</v>
      </c>
      <c r="BD23" s="5">
        <v>0</v>
      </c>
      <c r="BE23" s="5">
        <v>7</v>
      </c>
      <c r="BF23" s="5">
        <v>10</v>
      </c>
      <c r="BG23" s="5">
        <v>1</v>
      </c>
      <c r="BH23" s="5">
        <v>2</v>
      </c>
      <c r="BI23" s="5">
        <v>1</v>
      </c>
      <c r="BJ23" s="5">
        <v>10</v>
      </c>
      <c r="BK23" s="5">
        <v>16</v>
      </c>
      <c r="BL23" s="5">
        <v>0</v>
      </c>
      <c r="BM23" s="5">
        <v>0</v>
      </c>
      <c r="BN23" s="5">
        <v>3</v>
      </c>
      <c r="BO23" s="5">
        <v>0</v>
      </c>
      <c r="BP23" s="5">
        <v>0</v>
      </c>
      <c r="BQ23" s="5">
        <v>2</v>
      </c>
      <c r="BR23" s="5">
        <v>1</v>
      </c>
      <c r="BS23" s="5">
        <v>21</v>
      </c>
      <c r="BT23" s="5">
        <v>6</v>
      </c>
      <c r="BU23" s="5">
        <v>0</v>
      </c>
      <c r="BV23" s="5">
        <v>2</v>
      </c>
      <c r="BW23" s="5">
        <v>1</v>
      </c>
      <c r="BX23" s="5">
        <v>59</v>
      </c>
      <c r="BY23" s="5">
        <v>1</v>
      </c>
      <c r="BZ23" s="5">
        <v>0</v>
      </c>
      <c r="CA23" s="5">
        <v>77</v>
      </c>
      <c r="CB23" s="5">
        <v>0</v>
      </c>
      <c r="CC23" s="5">
        <v>0</v>
      </c>
      <c r="CD23" s="5">
        <v>3</v>
      </c>
      <c r="CE23" s="5">
        <v>0</v>
      </c>
      <c r="CF23" s="5">
        <v>1</v>
      </c>
      <c r="CG23" s="5">
        <v>1</v>
      </c>
      <c r="CH23" s="5">
        <v>1</v>
      </c>
      <c r="CI23" s="5">
        <v>0</v>
      </c>
      <c r="CJ23" s="5">
        <v>5</v>
      </c>
      <c r="CK23" s="5">
        <v>0</v>
      </c>
      <c r="CL23" s="5">
        <v>0</v>
      </c>
      <c r="CM23" s="5">
        <v>3</v>
      </c>
      <c r="CN23" s="5">
        <v>7</v>
      </c>
      <c r="CO23" s="5">
        <v>1</v>
      </c>
      <c r="CP23" s="5">
        <v>0</v>
      </c>
      <c r="CQ23" s="5">
        <v>0</v>
      </c>
      <c r="CR23" s="5">
        <v>2</v>
      </c>
      <c r="CS23" s="5">
        <v>51</v>
      </c>
      <c r="CT23" s="5">
        <v>5</v>
      </c>
      <c r="CU23" s="5">
        <v>0</v>
      </c>
      <c r="CV23" s="5">
        <v>7</v>
      </c>
      <c r="CW23" s="5">
        <v>3</v>
      </c>
      <c r="CX23" s="1">
        <v>3</v>
      </c>
    </row>
    <row r="24" spans="1:102" ht="15.75" x14ac:dyDescent="0.25">
      <c r="A24" s="5" t="s">
        <v>47</v>
      </c>
      <c r="B24" s="5" t="s">
        <v>48</v>
      </c>
      <c r="C24" s="5">
        <v>2018</v>
      </c>
      <c r="D24" s="5">
        <v>3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3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0</v>
      </c>
      <c r="CU24" s="5">
        <v>0</v>
      </c>
      <c r="CV24" s="5">
        <v>0</v>
      </c>
      <c r="CW24" s="5">
        <v>0</v>
      </c>
      <c r="CX24" s="1">
        <v>0</v>
      </c>
    </row>
    <row r="25" spans="1:102" ht="15.75" x14ac:dyDescent="0.25">
      <c r="A25" s="5" t="s">
        <v>49</v>
      </c>
      <c r="B25" s="5" t="s">
        <v>50</v>
      </c>
      <c r="C25" s="5">
        <v>2018</v>
      </c>
      <c r="D25" s="5">
        <v>18</v>
      </c>
      <c r="E25" s="5">
        <v>0</v>
      </c>
      <c r="F25" s="5">
        <v>1</v>
      </c>
      <c r="G25" s="5">
        <v>0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1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1</v>
      </c>
      <c r="BG25" s="5">
        <v>0</v>
      </c>
      <c r="BH25" s="5">
        <v>0</v>
      </c>
      <c r="BI25" s="5">
        <v>0</v>
      </c>
      <c r="BJ25" s="5">
        <v>0</v>
      </c>
      <c r="BK25" s="5">
        <v>1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1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>
        <v>0</v>
      </c>
      <c r="CX25" s="1">
        <v>0</v>
      </c>
    </row>
    <row r="26" spans="1:102" ht="15.75" x14ac:dyDescent="0.25">
      <c r="A26" s="5" t="s">
        <v>51</v>
      </c>
      <c r="B26" s="5" t="s">
        <v>52</v>
      </c>
      <c r="C26" s="5">
        <v>2018</v>
      </c>
      <c r="D26" s="5">
        <v>60</v>
      </c>
      <c r="E26" s="5">
        <v>0</v>
      </c>
      <c r="F26" s="5">
        <v>0</v>
      </c>
      <c r="G26" s="5">
        <v>0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5">
        <v>2</v>
      </c>
      <c r="O26" s="5">
        <v>2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6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1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1</v>
      </c>
      <c r="BT26" s="5">
        <v>0</v>
      </c>
      <c r="BU26" s="5">
        <v>0</v>
      </c>
      <c r="BV26" s="5">
        <v>1</v>
      </c>
      <c r="BW26" s="5">
        <v>0</v>
      </c>
      <c r="BX26" s="5">
        <v>1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1</v>
      </c>
      <c r="CK26" s="5">
        <v>0</v>
      </c>
      <c r="CL26" s="5">
        <v>0</v>
      </c>
      <c r="CM26" s="5">
        <v>0</v>
      </c>
      <c r="CN26" s="5">
        <v>0</v>
      </c>
      <c r="CO26" s="5">
        <v>1</v>
      </c>
      <c r="CP26" s="5">
        <v>0</v>
      </c>
      <c r="CQ26" s="5">
        <v>0</v>
      </c>
      <c r="CR26" s="5">
        <v>35</v>
      </c>
      <c r="CS26" s="5">
        <v>0</v>
      </c>
      <c r="CT26" s="5">
        <v>0</v>
      </c>
      <c r="CU26" s="5">
        <v>0</v>
      </c>
      <c r="CV26" s="5">
        <v>1</v>
      </c>
      <c r="CW26" s="5">
        <v>0</v>
      </c>
      <c r="CX26" s="1">
        <v>0</v>
      </c>
    </row>
    <row r="27" spans="1:102" ht="15.75" x14ac:dyDescent="0.25">
      <c r="A27" s="5" t="s">
        <v>53</v>
      </c>
      <c r="B27" s="5" t="s">
        <v>54</v>
      </c>
      <c r="C27" s="5">
        <v>2018</v>
      </c>
      <c r="D27" s="5">
        <v>50</v>
      </c>
      <c r="E27" s="5">
        <v>0</v>
      </c>
      <c r="F27" s="5">
        <v>4</v>
      </c>
      <c r="G27" s="5">
        <v>0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1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1</v>
      </c>
      <c r="AK27" s="5">
        <v>0</v>
      </c>
      <c r="AL27" s="5">
        <v>0</v>
      </c>
      <c r="AM27" s="5">
        <v>0</v>
      </c>
      <c r="AN27" s="5">
        <v>0</v>
      </c>
      <c r="AO27" s="5">
        <v>2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1</v>
      </c>
      <c r="AW27" s="5">
        <v>1</v>
      </c>
      <c r="AX27" s="5">
        <v>1</v>
      </c>
      <c r="AY27" s="5">
        <v>1</v>
      </c>
      <c r="AZ27" s="5">
        <v>0</v>
      </c>
      <c r="BA27" s="5">
        <v>0</v>
      </c>
      <c r="BB27" s="5">
        <v>3</v>
      </c>
      <c r="BC27" s="5">
        <v>0</v>
      </c>
      <c r="BD27" s="5">
        <v>0</v>
      </c>
      <c r="BE27" s="5">
        <v>1</v>
      </c>
      <c r="BF27" s="5">
        <v>1</v>
      </c>
      <c r="BG27" s="5">
        <v>0</v>
      </c>
      <c r="BH27" s="5">
        <v>0</v>
      </c>
      <c r="BI27" s="5">
        <v>0</v>
      </c>
      <c r="BJ27" s="5">
        <v>4</v>
      </c>
      <c r="BK27" s="5">
        <v>3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2</v>
      </c>
      <c r="BT27" s="5">
        <v>0</v>
      </c>
      <c r="BU27" s="5">
        <v>0</v>
      </c>
      <c r="BV27" s="5">
        <v>0</v>
      </c>
      <c r="BW27" s="5">
        <v>0</v>
      </c>
      <c r="BX27" s="5">
        <v>3</v>
      </c>
      <c r="BY27" s="5">
        <v>0</v>
      </c>
      <c r="BZ27" s="5">
        <v>0</v>
      </c>
      <c r="CA27" s="5">
        <v>1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1</v>
      </c>
      <c r="CN27" s="5">
        <v>3</v>
      </c>
      <c r="CO27" s="5">
        <v>9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1</v>
      </c>
      <c r="CW27" s="5">
        <v>0</v>
      </c>
      <c r="CX27" s="1">
        <v>0</v>
      </c>
    </row>
    <row r="28" spans="1:102" ht="15.75" x14ac:dyDescent="0.25">
      <c r="A28" s="5" t="s">
        <v>55</v>
      </c>
      <c r="B28" s="5" t="s">
        <v>56</v>
      </c>
      <c r="C28" s="5">
        <v>2018</v>
      </c>
      <c r="D28" s="5">
        <v>42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4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1</v>
      </c>
      <c r="AM28" s="5">
        <v>0</v>
      </c>
      <c r="AN28" s="5">
        <v>0</v>
      </c>
      <c r="AO28" s="5">
        <v>1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1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1</v>
      </c>
      <c r="BK28" s="5">
        <v>1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21</v>
      </c>
      <c r="BR28" s="5">
        <v>0</v>
      </c>
      <c r="BS28" s="5">
        <v>0</v>
      </c>
      <c r="BT28" s="5">
        <v>3</v>
      </c>
      <c r="BU28" s="5">
        <v>0</v>
      </c>
      <c r="BV28" s="5">
        <v>1</v>
      </c>
      <c r="BW28" s="5">
        <v>0</v>
      </c>
      <c r="BX28" s="5">
        <v>3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1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1">
        <v>0</v>
      </c>
    </row>
    <row r="29" spans="1:102" ht="15.75" x14ac:dyDescent="0.25">
      <c r="A29" s="5" t="s">
        <v>57</v>
      </c>
      <c r="B29" s="5" t="s">
        <v>58</v>
      </c>
      <c r="C29" s="5">
        <v>2018</v>
      </c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1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1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1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0</v>
      </c>
      <c r="CU29" s="5">
        <v>0</v>
      </c>
      <c r="CV29" s="5">
        <v>0</v>
      </c>
      <c r="CW29" s="5">
        <v>0</v>
      </c>
      <c r="CX29" s="1">
        <v>0</v>
      </c>
    </row>
    <row r="30" spans="1:102" ht="15.75" x14ac:dyDescent="0.25">
      <c r="A30" s="5" t="s">
        <v>59</v>
      </c>
      <c r="B30" s="5" t="s">
        <v>60</v>
      </c>
      <c r="C30" s="5">
        <v>2018</v>
      </c>
      <c r="D30" s="5">
        <v>2030</v>
      </c>
      <c r="E30" s="5">
        <v>0</v>
      </c>
      <c r="F30" s="5">
        <v>0</v>
      </c>
      <c r="G30" s="5">
        <v>1</v>
      </c>
      <c r="H30" s="5">
        <v>0</v>
      </c>
      <c r="I30" s="5">
        <v>1</v>
      </c>
      <c r="J30" s="5">
        <v>5</v>
      </c>
      <c r="K30" s="5">
        <v>0</v>
      </c>
      <c r="L30" s="5">
        <v>5</v>
      </c>
      <c r="M30" s="5">
        <v>2</v>
      </c>
      <c r="N30" s="5">
        <v>10</v>
      </c>
      <c r="O30" s="5">
        <v>77</v>
      </c>
      <c r="P30" s="5">
        <v>0</v>
      </c>
      <c r="Q30" s="5">
        <v>0</v>
      </c>
      <c r="R30" s="5">
        <v>3</v>
      </c>
      <c r="S30" s="5">
        <v>0</v>
      </c>
      <c r="T30" s="5">
        <v>0</v>
      </c>
      <c r="U30" s="5">
        <v>1</v>
      </c>
      <c r="V30" s="5">
        <v>2</v>
      </c>
      <c r="W30" s="5">
        <v>20</v>
      </c>
      <c r="X30" s="5">
        <v>1</v>
      </c>
      <c r="Y30" s="5">
        <v>0</v>
      </c>
      <c r="Z30" s="5">
        <v>0</v>
      </c>
      <c r="AA30" s="5">
        <v>5</v>
      </c>
      <c r="AB30" s="5">
        <v>0</v>
      </c>
      <c r="AC30" s="5">
        <v>0</v>
      </c>
      <c r="AD30" s="5">
        <v>1</v>
      </c>
      <c r="AE30" s="5">
        <v>0</v>
      </c>
      <c r="AF30" s="5">
        <v>0</v>
      </c>
      <c r="AG30" s="5">
        <v>95</v>
      </c>
      <c r="AH30" s="5">
        <v>12</v>
      </c>
      <c r="AI30" s="5">
        <v>16</v>
      </c>
      <c r="AJ30" s="5">
        <v>255</v>
      </c>
      <c r="AK30" s="5">
        <v>20</v>
      </c>
      <c r="AL30" s="5">
        <v>13</v>
      </c>
      <c r="AM30" s="5">
        <v>31</v>
      </c>
      <c r="AN30" s="5">
        <v>23</v>
      </c>
      <c r="AO30" s="5">
        <v>87</v>
      </c>
      <c r="AP30" s="5">
        <v>0</v>
      </c>
      <c r="AQ30" s="5">
        <v>10</v>
      </c>
      <c r="AR30" s="5">
        <v>0</v>
      </c>
      <c r="AS30" s="5">
        <v>12</v>
      </c>
      <c r="AT30" s="5">
        <v>5</v>
      </c>
      <c r="AU30" s="5">
        <v>11</v>
      </c>
      <c r="AV30" s="5">
        <v>41</v>
      </c>
      <c r="AW30" s="5">
        <v>16</v>
      </c>
      <c r="AX30" s="5">
        <v>104</v>
      </c>
      <c r="AY30" s="5">
        <v>2</v>
      </c>
      <c r="AZ30" s="5">
        <v>6</v>
      </c>
      <c r="BA30" s="5">
        <v>0</v>
      </c>
      <c r="BB30" s="5">
        <v>347</v>
      </c>
      <c r="BC30" s="5">
        <v>40</v>
      </c>
      <c r="BD30" s="5">
        <v>0</v>
      </c>
      <c r="BE30" s="5">
        <v>30</v>
      </c>
      <c r="BF30" s="5">
        <v>34</v>
      </c>
      <c r="BG30" s="5">
        <v>4</v>
      </c>
      <c r="BH30" s="5">
        <v>2</v>
      </c>
      <c r="BI30" s="5">
        <v>0</v>
      </c>
      <c r="BJ30" s="5">
        <v>58</v>
      </c>
      <c r="BK30" s="5">
        <v>49</v>
      </c>
      <c r="BL30" s="5">
        <v>0</v>
      </c>
      <c r="BM30" s="5">
        <v>3</v>
      </c>
      <c r="BN30" s="5">
        <v>5</v>
      </c>
      <c r="BO30" s="5">
        <v>0</v>
      </c>
      <c r="BP30" s="5">
        <v>3</v>
      </c>
      <c r="BQ30" s="5">
        <v>14</v>
      </c>
      <c r="BR30" s="5">
        <v>1</v>
      </c>
      <c r="BS30" s="5">
        <v>39</v>
      </c>
      <c r="BT30" s="5">
        <v>25</v>
      </c>
      <c r="BU30" s="5">
        <v>7</v>
      </c>
      <c r="BV30" s="5">
        <v>44</v>
      </c>
      <c r="BW30" s="5">
        <v>11</v>
      </c>
      <c r="BX30" s="5">
        <v>99</v>
      </c>
      <c r="BY30" s="5">
        <v>0</v>
      </c>
      <c r="BZ30" s="5">
        <v>0</v>
      </c>
      <c r="CA30" s="5">
        <v>113</v>
      </c>
      <c r="CB30" s="5">
        <v>51</v>
      </c>
      <c r="CC30" s="5">
        <v>0</v>
      </c>
      <c r="CD30" s="5">
        <v>1</v>
      </c>
      <c r="CE30" s="5">
        <v>0</v>
      </c>
      <c r="CF30" s="5">
        <v>1</v>
      </c>
      <c r="CG30" s="5">
        <v>1</v>
      </c>
      <c r="CH30" s="5">
        <v>0</v>
      </c>
      <c r="CI30" s="5">
        <v>0</v>
      </c>
      <c r="CJ30" s="5">
        <v>1</v>
      </c>
      <c r="CK30" s="5">
        <v>0</v>
      </c>
      <c r="CL30" s="5">
        <v>0</v>
      </c>
      <c r="CM30" s="5">
        <v>11</v>
      </c>
      <c r="CN30" s="5">
        <v>43</v>
      </c>
      <c r="CO30" s="5">
        <v>3</v>
      </c>
      <c r="CP30" s="5">
        <v>1</v>
      </c>
      <c r="CQ30" s="5">
        <v>0</v>
      </c>
      <c r="CR30" s="5">
        <v>20</v>
      </c>
      <c r="CS30" s="5">
        <v>1</v>
      </c>
      <c r="CT30" s="5">
        <v>7</v>
      </c>
      <c r="CU30" s="5">
        <v>2</v>
      </c>
      <c r="CV30" s="5">
        <v>29</v>
      </c>
      <c r="CW30" s="5">
        <v>34</v>
      </c>
      <c r="CX30" s="1">
        <v>34</v>
      </c>
    </row>
    <row r="31" spans="1:102" ht="15.75" x14ac:dyDescent="0.25">
      <c r="A31" s="5" t="s">
        <v>61</v>
      </c>
      <c r="B31" s="5" t="s">
        <v>62</v>
      </c>
      <c r="C31" s="5">
        <v>2018</v>
      </c>
      <c r="D31" s="5">
        <v>55</v>
      </c>
      <c r="E31" s="5">
        <v>0</v>
      </c>
      <c r="F31" s="5">
        <v>0</v>
      </c>
      <c r="G31" s="5">
        <v>0</v>
      </c>
      <c r="H31" s="5">
        <v>0</v>
      </c>
      <c r="I31" s="5">
        <v>2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1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16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3</v>
      </c>
      <c r="AK31" s="5">
        <v>2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1</v>
      </c>
      <c r="AU31" s="5">
        <v>1</v>
      </c>
      <c r="AV31" s="5">
        <v>0</v>
      </c>
      <c r="AW31" s="5">
        <v>0</v>
      </c>
      <c r="AX31" s="5">
        <v>1</v>
      </c>
      <c r="AY31" s="5">
        <v>0</v>
      </c>
      <c r="AZ31" s="5">
        <v>0</v>
      </c>
      <c r="BA31" s="5">
        <v>0</v>
      </c>
      <c r="BB31" s="5">
        <v>1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1</v>
      </c>
      <c r="BT31" s="5">
        <v>0</v>
      </c>
      <c r="BU31" s="5">
        <v>0</v>
      </c>
      <c r="BV31" s="5">
        <v>0</v>
      </c>
      <c r="BW31" s="5">
        <v>0</v>
      </c>
      <c r="BX31" s="5">
        <v>1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2</v>
      </c>
      <c r="CG31" s="5">
        <v>0</v>
      </c>
      <c r="CH31" s="5">
        <v>0</v>
      </c>
      <c r="CI31" s="5">
        <v>0</v>
      </c>
      <c r="CJ31" s="5">
        <v>1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11</v>
      </c>
      <c r="CS31" s="5">
        <v>1</v>
      </c>
      <c r="CT31" s="5">
        <v>1</v>
      </c>
      <c r="CU31" s="5">
        <v>0</v>
      </c>
      <c r="CV31" s="5">
        <v>1</v>
      </c>
      <c r="CW31" s="5">
        <v>0</v>
      </c>
      <c r="CX31" s="1">
        <v>0</v>
      </c>
    </row>
    <row r="32" spans="1:102" ht="15.75" x14ac:dyDescent="0.25">
      <c r="A32" s="5" t="s">
        <v>63</v>
      </c>
      <c r="B32" s="5" t="s">
        <v>64</v>
      </c>
      <c r="C32" s="5">
        <v>2018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1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0</v>
      </c>
      <c r="CO32" s="5">
        <v>0</v>
      </c>
      <c r="CP32" s="5">
        <v>0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5">
        <v>0</v>
      </c>
      <c r="CW32" s="5">
        <v>0</v>
      </c>
      <c r="CX32" s="1">
        <v>0</v>
      </c>
    </row>
    <row r="33" spans="1:102" ht="15.75" x14ac:dyDescent="0.25">
      <c r="A33" s="5" t="s">
        <v>65</v>
      </c>
      <c r="B33" s="5" t="s">
        <v>66</v>
      </c>
      <c r="C33" s="5">
        <v>2018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1">
        <v>0</v>
      </c>
    </row>
    <row r="34" spans="1:102" ht="15.75" x14ac:dyDescent="0.25">
      <c r="A34" s="5" t="s">
        <v>67</v>
      </c>
      <c r="B34" s="5" t="s">
        <v>68</v>
      </c>
      <c r="C34" s="5">
        <v>2018</v>
      </c>
      <c r="D34" s="5">
        <v>35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1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12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1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1</v>
      </c>
      <c r="BO34" s="5">
        <v>0</v>
      </c>
      <c r="BP34" s="5">
        <v>0</v>
      </c>
      <c r="BQ34" s="5">
        <v>1</v>
      </c>
      <c r="BR34" s="5">
        <v>0</v>
      </c>
      <c r="BS34" s="5">
        <v>1</v>
      </c>
      <c r="BT34" s="5">
        <v>0</v>
      </c>
      <c r="BU34" s="5">
        <v>0</v>
      </c>
      <c r="BV34" s="5">
        <v>0</v>
      </c>
      <c r="BW34" s="5">
        <v>5</v>
      </c>
      <c r="BX34" s="5">
        <v>2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1</v>
      </c>
      <c r="CK34" s="5">
        <v>0</v>
      </c>
      <c r="CL34" s="5">
        <v>0</v>
      </c>
      <c r="CM34" s="5">
        <v>6</v>
      </c>
      <c r="CN34" s="5">
        <v>0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1</v>
      </c>
      <c r="CU34" s="5">
        <v>0</v>
      </c>
      <c r="CV34" s="5">
        <v>1</v>
      </c>
      <c r="CW34" s="5">
        <v>0</v>
      </c>
      <c r="CX34" s="1">
        <v>0</v>
      </c>
    </row>
    <row r="35" spans="1:102" ht="15.75" x14ac:dyDescent="0.25">
      <c r="A35" s="5" t="s">
        <v>69</v>
      </c>
      <c r="B35" s="5" t="s">
        <v>70</v>
      </c>
      <c r="C35" s="5">
        <v>2018</v>
      </c>
      <c r="D35" s="5">
        <v>167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1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1</v>
      </c>
      <c r="AH35" s="5">
        <v>0</v>
      </c>
      <c r="AI35" s="5">
        <v>1</v>
      </c>
      <c r="AJ35" s="5">
        <v>4</v>
      </c>
      <c r="AK35" s="5">
        <v>1</v>
      </c>
      <c r="AL35" s="5">
        <v>0</v>
      </c>
      <c r="AM35" s="5">
        <v>1</v>
      </c>
      <c r="AN35" s="5">
        <v>1</v>
      </c>
      <c r="AO35" s="5">
        <v>3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5</v>
      </c>
      <c r="BC35" s="5">
        <v>122</v>
      </c>
      <c r="BD35" s="5">
        <v>0</v>
      </c>
      <c r="BE35" s="5">
        <v>1</v>
      </c>
      <c r="BF35" s="5">
        <v>2</v>
      </c>
      <c r="BG35" s="5">
        <v>0</v>
      </c>
      <c r="BH35" s="5">
        <v>0</v>
      </c>
      <c r="BI35" s="5">
        <v>0</v>
      </c>
      <c r="BJ35" s="5">
        <v>1</v>
      </c>
      <c r="BK35" s="5">
        <v>3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1</v>
      </c>
      <c r="BR35" s="5">
        <v>0</v>
      </c>
      <c r="BS35" s="5">
        <v>1</v>
      </c>
      <c r="BT35" s="5">
        <v>2</v>
      </c>
      <c r="BU35" s="5">
        <v>0</v>
      </c>
      <c r="BV35" s="5">
        <v>2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1</v>
      </c>
      <c r="CK35" s="5">
        <v>0</v>
      </c>
      <c r="CL35" s="5">
        <v>0</v>
      </c>
      <c r="CM35" s="5">
        <v>0</v>
      </c>
      <c r="CN35" s="5">
        <v>2</v>
      </c>
      <c r="CO35" s="5">
        <v>1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>
        <v>0</v>
      </c>
      <c r="CX35" s="1">
        <v>0</v>
      </c>
    </row>
    <row r="36" spans="1:102" ht="15.75" x14ac:dyDescent="0.25">
      <c r="A36" s="5" t="s">
        <v>71</v>
      </c>
      <c r="B36" s="5" t="s">
        <v>72</v>
      </c>
      <c r="C36" s="5">
        <v>2018</v>
      </c>
      <c r="D36" s="5">
        <v>5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1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1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5">
        <v>2</v>
      </c>
      <c r="CW36" s="5">
        <v>0</v>
      </c>
      <c r="CX36" s="1">
        <v>0</v>
      </c>
    </row>
    <row r="37" spans="1:102" ht="15.75" x14ac:dyDescent="0.25">
      <c r="A37" s="5" t="s">
        <v>73</v>
      </c>
      <c r="B37" s="5" t="s">
        <v>74</v>
      </c>
      <c r="C37" s="5">
        <v>2018</v>
      </c>
      <c r="D37" s="5">
        <v>5973</v>
      </c>
      <c r="E37" s="5">
        <v>2</v>
      </c>
      <c r="F37" s="5">
        <v>4</v>
      </c>
      <c r="G37" s="5">
        <v>12</v>
      </c>
      <c r="H37" s="5">
        <v>10</v>
      </c>
      <c r="I37" s="5">
        <v>39</v>
      </c>
      <c r="J37" s="5">
        <v>6</v>
      </c>
      <c r="K37" s="5">
        <v>13</v>
      </c>
      <c r="L37" s="5">
        <v>52</v>
      </c>
      <c r="M37" s="5">
        <v>4</v>
      </c>
      <c r="N37" s="5">
        <v>24</v>
      </c>
      <c r="O37" s="5">
        <v>179</v>
      </c>
      <c r="P37" s="5">
        <v>0</v>
      </c>
      <c r="Q37" s="5">
        <v>0</v>
      </c>
      <c r="R37" s="5">
        <v>1</v>
      </c>
      <c r="S37" s="5">
        <v>0</v>
      </c>
      <c r="T37" s="5">
        <v>0</v>
      </c>
      <c r="U37" s="5">
        <v>1</v>
      </c>
      <c r="V37" s="5">
        <v>2</v>
      </c>
      <c r="W37" s="5">
        <v>106</v>
      </c>
      <c r="X37" s="5">
        <v>3</v>
      </c>
      <c r="Y37" s="5">
        <v>3</v>
      </c>
      <c r="Z37" s="5">
        <v>329</v>
      </c>
      <c r="AA37" s="5">
        <v>359</v>
      </c>
      <c r="AB37" s="5">
        <v>0</v>
      </c>
      <c r="AC37" s="5">
        <v>0</v>
      </c>
      <c r="AD37" s="5">
        <v>1</v>
      </c>
      <c r="AE37" s="5">
        <v>3</v>
      </c>
      <c r="AF37" s="5">
        <v>0</v>
      </c>
      <c r="AG37" s="5">
        <v>50</v>
      </c>
      <c r="AH37" s="5">
        <v>6</v>
      </c>
      <c r="AI37" s="5">
        <v>11</v>
      </c>
      <c r="AJ37" s="5">
        <v>1029</v>
      </c>
      <c r="AK37" s="5">
        <v>74</v>
      </c>
      <c r="AL37" s="5">
        <v>4</v>
      </c>
      <c r="AM37" s="5">
        <v>25</v>
      </c>
      <c r="AN37" s="5">
        <v>22</v>
      </c>
      <c r="AO37" s="5">
        <v>78</v>
      </c>
      <c r="AP37" s="5">
        <v>1</v>
      </c>
      <c r="AQ37" s="5">
        <v>27</v>
      </c>
      <c r="AR37" s="5">
        <v>1</v>
      </c>
      <c r="AS37" s="5">
        <v>22</v>
      </c>
      <c r="AT37" s="5">
        <v>20</v>
      </c>
      <c r="AU37" s="5">
        <v>25</v>
      </c>
      <c r="AV37" s="5">
        <v>88</v>
      </c>
      <c r="AW37" s="5">
        <v>67</v>
      </c>
      <c r="AX37" s="5">
        <v>92</v>
      </c>
      <c r="AY37" s="5">
        <v>6</v>
      </c>
      <c r="AZ37" s="5">
        <v>15</v>
      </c>
      <c r="BA37" s="5">
        <v>0</v>
      </c>
      <c r="BB37" s="5">
        <v>531</v>
      </c>
      <c r="BC37" s="5">
        <v>39</v>
      </c>
      <c r="BD37" s="5">
        <v>1</v>
      </c>
      <c r="BE37" s="5">
        <v>41</v>
      </c>
      <c r="BF37" s="5">
        <v>107</v>
      </c>
      <c r="BG37" s="5">
        <v>7</v>
      </c>
      <c r="BH37" s="5">
        <v>10</v>
      </c>
      <c r="BI37" s="5">
        <v>0</v>
      </c>
      <c r="BJ37" s="5">
        <v>174</v>
      </c>
      <c r="BK37" s="5">
        <v>89</v>
      </c>
      <c r="BL37" s="5">
        <v>0</v>
      </c>
      <c r="BM37" s="5">
        <v>9</v>
      </c>
      <c r="BN37" s="5">
        <v>52</v>
      </c>
      <c r="BO37" s="5">
        <v>1</v>
      </c>
      <c r="BP37" s="5">
        <v>19</v>
      </c>
      <c r="BQ37" s="5">
        <v>62</v>
      </c>
      <c r="BR37" s="5">
        <v>5</v>
      </c>
      <c r="BS37" s="5">
        <v>84</v>
      </c>
      <c r="BT37" s="5">
        <v>76</v>
      </c>
      <c r="BU37" s="5">
        <v>3</v>
      </c>
      <c r="BV37" s="5">
        <v>45</v>
      </c>
      <c r="BW37" s="5">
        <v>26</v>
      </c>
      <c r="BX37" s="5">
        <v>664</v>
      </c>
      <c r="BY37" s="5">
        <v>3</v>
      </c>
      <c r="BZ37" s="5">
        <v>0</v>
      </c>
      <c r="CA37" s="5">
        <v>696</v>
      </c>
      <c r="CB37" s="5">
        <v>16</v>
      </c>
      <c r="CC37" s="5">
        <v>0</v>
      </c>
      <c r="CD37" s="5">
        <v>2</v>
      </c>
      <c r="CE37" s="5">
        <v>1</v>
      </c>
      <c r="CF37" s="5">
        <v>5</v>
      </c>
      <c r="CG37" s="5">
        <v>11</v>
      </c>
      <c r="CH37" s="5">
        <v>2</v>
      </c>
      <c r="CI37" s="5">
        <v>9</v>
      </c>
      <c r="CJ37" s="5">
        <v>44</v>
      </c>
      <c r="CK37" s="5">
        <v>5</v>
      </c>
      <c r="CL37" s="5">
        <v>0</v>
      </c>
      <c r="CM37" s="5">
        <v>20</v>
      </c>
      <c r="CN37" s="5">
        <v>130</v>
      </c>
      <c r="CO37" s="5">
        <v>9</v>
      </c>
      <c r="CP37" s="5">
        <v>9</v>
      </c>
      <c r="CQ37" s="5">
        <v>0</v>
      </c>
      <c r="CR37" s="5">
        <v>20</v>
      </c>
      <c r="CS37" s="5">
        <v>13</v>
      </c>
      <c r="CT37" s="5">
        <v>16</v>
      </c>
      <c r="CU37" s="5">
        <v>4</v>
      </c>
      <c r="CV37" s="5">
        <v>70</v>
      </c>
      <c r="CW37" s="5">
        <v>32</v>
      </c>
      <c r="CX37" s="1">
        <v>32</v>
      </c>
    </row>
    <row r="38" spans="1:102" ht="15.75" x14ac:dyDescent="0.25">
      <c r="A38" s="5" t="s">
        <v>75</v>
      </c>
      <c r="B38" s="5" t="s">
        <v>76</v>
      </c>
      <c r="C38" s="5">
        <v>2018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1">
        <v>0</v>
      </c>
    </row>
    <row r="39" spans="1:102" ht="15.75" x14ac:dyDescent="0.25">
      <c r="A39" s="5" t="s">
        <v>77</v>
      </c>
      <c r="B39" s="5" t="s">
        <v>78</v>
      </c>
      <c r="C39" s="5">
        <v>2018</v>
      </c>
      <c r="D39" s="5">
        <v>29</v>
      </c>
      <c r="E39" s="5">
        <v>0</v>
      </c>
      <c r="F39" s="5">
        <v>1</v>
      </c>
      <c r="G39" s="5">
        <v>0</v>
      </c>
      <c r="H39" s="5">
        <v>0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1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1</v>
      </c>
      <c r="AH39" s="5">
        <v>0</v>
      </c>
      <c r="AI39" s="5">
        <v>1</v>
      </c>
      <c r="AJ39" s="5">
        <v>0</v>
      </c>
      <c r="AK39" s="5">
        <v>2</v>
      </c>
      <c r="AL39" s="5">
        <v>0</v>
      </c>
      <c r="AM39" s="5">
        <v>6</v>
      </c>
      <c r="AN39" s="5">
        <v>0</v>
      </c>
      <c r="AO39" s="5">
        <v>2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1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1</v>
      </c>
      <c r="BK39" s="5">
        <v>1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7</v>
      </c>
      <c r="BX39" s="5">
        <v>3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0</v>
      </c>
      <c r="CU39" s="5">
        <v>0</v>
      </c>
      <c r="CV39" s="5">
        <v>0</v>
      </c>
      <c r="CW39" s="5">
        <v>0</v>
      </c>
      <c r="CX39" s="1">
        <v>0</v>
      </c>
    </row>
    <row r="40" spans="1:102" ht="15.75" x14ac:dyDescent="0.25">
      <c r="A40" s="5" t="s">
        <v>79</v>
      </c>
      <c r="B40" s="5" t="s">
        <v>80</v>
      </c>
      <c r="C40" s="5">
        <v>2018</v>
      </c>
      <c r="D40" s="5">
        <v>5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3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1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1">
        <v>0</v>
      </c>
    </row>
    <row r="41" spans="1:102" ht="15.75" x14ac:dyDescent="0.25">
      <c r="A41" s="5" t="s">
        <v>81</v>
      </c>
      <c r="B41" s="5" t="s">
        <v>82</v>
      </c>
      <c r="C41" s="5">
        <v>2018</v>
      </c>
      <c r="D41" s="5">
        <v>32</v>
      </c>
      <c r="E41" s="5">
        <v>0</v>
      </c>
      <c r="F41" s="5">
        <v>2</v>
      </c>
      <c r="G41" s="5">
        <v>2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1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1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3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1</v>
      </c>
      <c r="AX41" s="5">
        <v>1</v>
      </c>
      <c r="AY41" s="5">
        <v>0</v>
      </c>
      <c r="AZ41" s="5">
        <v>0</v>
      </c>
      <c r="BA41" s="5">
        <v>0</v>
      </c>
      <c r="BB41" s="5">
        <v>1</v>
      </c>
      <c r="BC41" s="5">
        <v>0</v>
      </c>
      <c r="BD41" s="5">
        <v>0</v>
      </c>
      <c r="BE41" s="5">
        <v>2</v>
      </c>
      <c r="BF41" s="5">
        <v>2</v>
      </c>
      <c r="BG41" s="5">
        <v>0</v>
      </c>
      <c r="BH41" s="5">
        <v>0</v>
      </c>
      <c r="BI41" s="5">
        <v>0</v>
      </c>
      <c r="BJ41" s="5">
        <v>3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1</v>
      </c>
      <c r="BR41" s="5">
        <v>0</v>
      </c>
      <c r="BS41" s="5">
        <v>1</v>
      </c>
      <c r="BT41" s="5">
        <v>0</v>
      </c>
      <c r="BU41" s="5">
        <v>0</v>
      </c>
      <c r="BV41" s="5">
        <v>0</v>
      </c>
      <c r="BW41" s="5">
        <v>1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1</v>
      </c>
      <c r="CN41" s="5">
        <v>5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</v>
      </c>
      <c r="CU41" s="5">
        <v>0</v>
      </c>
      <c r="CV41" s="5">
        <v>1</v>
      </c>
      <c r="CW41" s="5">
        <v>0</v>
      </c>
      <c r="CX41" s="1">
        <v>0</v>
      </c>
    </row>
    <row r="42" spans="1:102" ht="15.75" x14ac:dyDescent="0.25">
      <c r="A42" s="5" t="s">
        <v>83</v>
      </c>
      <c r="B42" s="5" t="s">
        <v>84</v>
      </c>
      <c r="C42" s="5">
        <v>2018</v>
      </c>
      <c r="D42" s="5">
        <v>7091</v>
      </c>
      <c r="E42" s="5">
        <v>1</v>
      </c>
      <c r="F42" s="5">
        <v>12</v>
      </c>
      <c r="G42" s="5">
        <v>3</v>
      </c>
      <c r="H42" s="5">
        <v>5</v>
      </c>
      <c r="I42" s="5">
        <v>11</v>
      </c>
      <c r="J42" s="5">
        <v>5</v>
      </c>
      <c r="K42" s="5">
        <v>4</v>
      </c>
      <c r="L42" s="5">
        <v>14</v>
      </c>
      <c r="M42" s="5">
        <v>5</v>
      </c>
      <c r="N42" s="5">
        <v>22</v>
      </c>
      <c r="O42" s="5">
        <v>123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3</v>
      </c>
      <c r="V42" s="5">
        <v>3</v>
      </c>
      <c r="W42" s="5">
        <v>32</v>
      </c>
      <c r="X42" s="5">
        <v>2</v>
      </c>
      <c r="Y42" s="5">
        <v>0</v>
      </c>
      <c r="Z42" s="5">
        <v>0</v>
      </c>
      <c r="AA42" s="5">
        <v>1</v>
      </c>
      <c r="AB42" s="5">
        <v>0</v>
      </c>
      <c r="AC42" s="5">
        <v>0</v>
      </c>
      <c r="AD42" s="5">
        <v>0</v>
      </c>
      <c r="AE42" s="5">
        <v>1</v>
      </c>
      <c r="AF42" s="5">
        <v>0</v>
      </c>
      <c r="AG42" s="5">
        <v>386</v>
      </c>
      <c r="AH42" s="5">
        <v>10</v>
      </c>
      <c r="AI42" s="5">
        <v>27</v>
      </c>
      <c r="AJ42" s="5">
        <v>411</v>
      </c>
      <c r="AK42" s="5">
        <v>113</v>
      </c>
      <c r="AL42" s="5">
        <v>1</v>
      </c>
      <c r="AM42" s="5">
        <v>32</v>
      </c>
      <c r="AN42" s="5">
        <v>50</v>
      </c>
      <c r="AO42" s="5">
        <v>99</v>
      </c>
      <c r="AP42" s="5">
        <v>1</v>
      </c>
      <c r="AQ42" s="5">
        <v>14</v>
      </c>
      <c r="AR42" s="5">
        <v>2</v>
      </c>
      <c r="AS42" s="5">
        <v>22</v>
      </c>
      <c r="AT42" s="5">
        <v>26</v>
      </c>
      <c r="AU42" s="5">
        <v>122</v>
      </c>
      <c r="AV42" s="5">
        <v>16</v>
      </c>
      <c r="AW42" s="5">
        <v>428</v>
      </c>
      <c r="AX42" s="5">
        <v>52</v>
      </c>
      <c r="AY42" s="5">
        <v>3</v>
      </c>
      <c r="AZ42" s="5">
        <v>19</v>
      </c>
      <c r="BA42" s="5">
        <v>0</v>
      </c>
      <c r="BB42" s="5">
        <v>175</v>
      </c>
      <c r="BC42" s="5">
        <v>7</v>
      </c>
      <c r="BD42" s="5">
        <v>0</v>
      </c>
      <c r="BE42" s="5">
        <v>16</v>
      </c>
      <c r="BF42" s="5">
        <v>47</v>
      </c>
      <c r="BG42" s="5">
        <v>11</v>
      </c>
      <c r="BH42" s="5">
        <v>4</v>
      </c>
      <c r="BI42" s="5">
        <v>1</v>
      </c>
      <c r="BJ42" s="5">
        <v>60</v>
      </c>
      <c r="BK42" s="5">
        <v>113</v>
      </c>
      <c r="BL42" s="5">
        <v>0</v>
      </c>
      <c r="BM42" s="5">
        <v>17</v>
      </c>
      <c r="BN42" s="5">
        <v>64</v>
      </c>
      <c r="BO42" s="5">
        <v>2</v>
      </c>
      <c r="BP42" s="5">
        <v>8</v>
      </c>
      <c r="BQ42" s="5">
        <v>121</v>
      </c>
      <c r="BR42" s="5">
        <v>4</v>
      </c>
      <c r="BS42" s="5">
        <v>117</v>
      </c>
      <c r="BT42" s="5">
        <v>52</v>
      </c>
      <c r="BU42" s="5">
        <v>15</v>
      </c>
      <c r="BV42" s="5">
        <v>28</v>
      </c>
      <c r="BW42" s="5">
        <v>9</v>
      </c>
      <c r="BX42" s="5">
        <v>420</v>
      </c>
      <c r="BY42" s="5">
        <v>3</v>
      </c>
      <c r="BZ42" s="5">
        <v>0</v>
      </c>
      <c r="CA42" s="5">
        <v>189</v>
      </c>
      <c r="CB42" s="5">
        <v>99</v>
      </c>
      <c r="CC42" s="5">
        <v>1</v>
      </c>
      <c r="CD42" s="5">
        <v>7</v>
      </c>
      <c r="CE42" s="5">
        <v>0</v>
      </c>
      <c r="CF42" s="5">
        <v>15</v>
      </c>
      <c r="CG42" s="5">
        <v>7</v>
      </c>
      <c r="CH42" s="5">
        <v>7</v>
      </c>
      <c r="CI42" s="5">
        <v>9</v>
      </c>
      <c r="CJ42" s="5">
        <v>66</v>
      </c>
      <c r="CK42" s="5">
        <v>8</v>
      </c>
      <c r="CL42" s="5">
        <v>0</v>
      </c>
      <c r="CM42" s="5">
        <v>22</v>
      </c>
      <c r="CN42" s="5">
        <v>153</v>
      </c>
      <c r="CO42" s="5">
        <v>217</v>
      </c>
      <c r="CP42" s="5">
        <v>11</v>
      </c>
      <c r="CQ42" s="5">
        <v>0</v>
      </c>
      <c r="CR42" s="5">
        <v>786</v>
      </c>
      <c r="CS42" s="5">
        <v>867</v>
      </c>
      <c r="CT42" s="5">
        <v>28</v>
      </c>
      <c r="CU42" s="5">
        <v>3</v>
      </c>
      <c r="CV42" s="5">
        <v>149</v>
      </c>
      <c r="CW42" s="5">
        <v>1074</v>
      </c>
      <c r="CX42" s="1">
        <v>1074</v>
      </c>
    </row>
    <row r="43" spans="1:102" ht="15.75" x14ac:dyDescent="0.25">
      <c r="A43" s="5" t="s">
        <v>85</v>
      </c>
      <c r="B43" s="5" t="s">
        <v>86</v>
      </c>
      <c r="C43" s="5">
        <v>2018</v>
      </c>
      <c r="D43" s="5">
        <v>96</v>
      </c>
      <c r="E43" s="5">
        <v>0</v>
      </c>
      <c r="F43" s="5">
        <v>4</v>
      </c>
      <c r="G43" s="5">
        <v>8</v>
      </c>
      <c r="H43" s="5">
        <v>0</v>
      </c>
      <c r="I43" s="5">
        <v>1</v>
      </c>
      <c r="J43" s="5">
        <v>1</v>
      </c>
      <c r="K43" s="5">
        <v>0</v>
      </c>
      <c r="L43" s="5">
        <v>0</v>
      </c>
      <c r="M43" s="5">
        <v>0</v>
      </c>
      <c r="N43" s="5">
        <v>1</v>
      </c>
      <c r="O43" s="5">
        <v>3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6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1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2</v>
      </c>
      <c r="AH43" s="5">
        <v>0</v>
      </c>
      <c r="AI43" s="5">
        <v>1</v>
      </c>
      <c r="AJ43" s="5">
        <v>0</v>
      </c>
      <c r="AK43" s="5">
        <v>1</v>
      </c>
      <c r="AL43" s="5">
        <v>0</v>
      </c>
      <c r="AM43" s="5">
        <v>1</v>
      </c>
      <c r="AN43" s="5">
        <v>0</v>
      </c>
      <c r="AO43" s="5">
        <v>3</v>
      </c>
      <c r="AP43" s="5">
        <v>0</v>
      </c>
      <c r="AQ43" s="5">
        <v>1</v>
      </c>
      <c r="AR43" s="5">
        <v>0</v>
      </c>
      <c r="AS43" s="5">
        <v>0</v>
      </c>
      <c r="AT43" s="5">
        <v>0</v>
      </c>
      <c r="AU43" s="5">
        <v>2</v>
      </c>
      <c r="AV43" s="5">
        <v>4</v>
      </c>
      <c r="AW43" s="5">
        <v>0</v>
      </c>
      <c r="AX43" s="5">
        <v>5</v>
      </c>
      <c r="AY43" s="5">
        <v>0</v>
      </c>
      <c r="AZ43" s="5">
        <v>1</v>
      </c>
      <c r="BA43" s="5">
        <v>0</v>
      </c>
      <c r="BB43" s="5">
        <v>1</v>
      </c>
      <c r="BC43" s="5">
        <v>0</v>
      </c>
      <c r="BD43" s="5">
        <v>0</v>
      </c>
      <c r="BE43" s="5">
        <v>3</v>
      </c>
      <c r="BF43" s="5">
        <v>2</v>
      </c>
      <c r="BG43" s="5">
        <v>0</v>
      </c>
      <c r="BH43" s="5">
        <v>0</v>
      </c>
      <c r="BI43" s="5">
        <v>0</v>
      </c>
      <c r="BJ43" s="5">
        <v>4</v>
      </c>
      <c r="BK43" s="5">
        <v>12</v>
      </c>
      <c r="BL43" s="5">
        <v>0</v>
      </c>
      <c r="BM43" s="5">
        <v>0</v>
      </c>
      <c r="BN43" s="5">
        <v>1</v>
      </c>
      <c r="BO43" s="5">
        <v>0</v>
      </c>
      <c r="BP43" s="5">
        <v>0</v>
      </c>
      <c r="BQ43" s="5">
        <v>3</v>
      </c>
      <c r="BR43" s="5">
        <v>0</v>
      </c>
      <c r="BS43" s="5">
        <v>1</v>
      </c>
      <c r="BT43" s="5">
        <v>1</v>
      </c>
      <c r="BU43" s="5">
        <v>0</v>
      </c>
      <c r="BV43" s="5">
        <v>1</v>
      </c>
      <c r="BW43" s="5">
        <v>4</v>
      </c>
      <c r="BX43" s="5">
        <v>9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1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2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0</v>
      </c>
      <c r="CU43" s="5">
        <v>0</v>
      </c>
      <c r="CV43" s="5">
        <v>2</v>
      </c>
      <c r="CW43" s="5">
        <v>1</v>
      </c>
      <c r="CX43" s="1">
        <v>1</v>
      </c>
    </row>
    <row r="44" spans="1:102" ht="15.75" x14ac:dyDescent="0.25">
      <c r="A44" s="5" t="s">
        <v>87</v>
      </c>
      <c r="B44" s="5" t="s">
        <v>88</v>
      </c>
      <c r="C44" s="5">
        <v>2018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0</v>
      </c>
      <c r="CO44" s="5">
        <v>0</v>
      </c>
      <c r="CP44" s="5">
        <v>0</v>
      </c>
      <c r="CQ44" s="5">
        <v>0</v>
      </c>
      <c r="CR44" s="5">
        <v>0</v>
      </c>
      <c r="CS44" s="5">
        <v>0</v>
      </c>
      <c r="CT44" s="5">
        <v>0</v>
      </c>
      <c r="CU44" s="5">
        <v>0</v>
      </c>
      <c r="CV44" s="5">
        <v>0</v>
      </c>
      <c r="CW44" s="5">
        <v>0</v>
      </c>
      <c r="CX44" s="1">
        <v>0</v>
      </c>
    </row>
    <row r="45" spans="1:102" ht="15.75" x14ac:dyDescent="0.25">
      <c r="A45" s="5" t="s">
        <v>89</v>
      </c>
      <c r="B45" s="5" t="s">
        <v>90</v>
      </c>
      <c r="C45" s="5">
        <v>2018</v>
      </c>
      <c r="D45" s="5">
        <v>613</v>
      </c>
      <c r="E45" s="5">
        <v>0</v>
      </c>
      <c r="F45" s="5">
        <v>0</v>
      </c>
      <c r="G45" s="5">
        <v>1</v>
      </c>
      <c r="H45" s="5">
        <v>0</v>
      </c>
      <c r="I45" s="5">
        <v>1</v>
      </c>
      <c r="J45" s="5">
        <v>0</v>
      </c>
      <c r="K45" s="5">
        <v>0</v>
      </c>
      <c r="L45" s="5">
        <v>13</v>
      </c>
      <c r="M45" s="5">
        <v>8</v>
      </c>
      <c r="N45" s="5">
        <v>2</v>
      </c>
      <c r="O45" s="5">
        <v>37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3</v>
      </c>
      <c r="Y45" s="5">
        <v>0</v>
      </c>
      <c r="Z45" s="5">
        <v>0</v>
      </c>
      <c r="AA45" s="5">
        <v>1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3</v>
      </c>
      <c r="AH45" s="5">
        <v>1</v>
      </c>
      <c r="AI45" s="5">
        <v>3</v>
      </c>
      <c r="AJ45" s="5">
        <v>29</v>
      </c>
      <c r="AK45" s="5">
        <v>9</v>
      </c>
      <c r="AL45" s="5">
        <v>2</v>
      </c>
      <c r="AM45" s="5">
        <v>9</v>
      </c>
      <c r="AN45" s="5">
        <v>6</v>
      </c>
      <c r="AO45" s="5">
        <v>14</v>
      </c>
      <c r="AP45" s="5">
        <v>0</v>
      </c>
      <c r="AQ45" s="5">
        <v>2</v>
      </c>
      <c r="AR45" s="5">
        <v>0</v>
      </c>
      <c r="AS45" s="5">
        <v>5</v>
      </c>
      <c r="AT45" s="5">
        <v>2</v>
      </c>
      <c r="AU45" s="5">
        <v>4</v>
      </c>
      <c r="AV45" s="5">
        <v>2</v>
      </c>
      <c r="AW45" s="5">
        <v>4</v>
      </c>
      <c r="AX45" s="5">
        <v>8</v>
      </c>
      <c r="AY45" s="5">
        <v>0</v>
      </c>
      <c r="AZ45" s="5">
        <v>6</v>
      </c>
      <c r="BA45" s="5">
        <v>0</v>
      </c>
      <c r="BB45" s="5">
        <v>181</v>
      </c>
      <c r="BC45" s="5">
        <v>8</v>
      </c>
      <c r="BD45" s="5">
        <v>0</v>
      </c>
      <c r="BE45" s="5">
        <v>8</v>
      </c>
      <c r="BF45" s="5">
        <v>27</v>
      </c>
      <c r="BG45" s="5">
        <v>0</v>
      </c>
      <c r="BH45" s="5">
        <v>0</v>
      </c>
      <c r="BI45" s="5">
        <v>0</v>
      </c>
      <c r="BJ45" s="5">
        <v>12</v>
      </c>
      <c r="BK45" s="5">
        <v>18</v>
      </c>
      <c r="BL45" s="5">
        <v>0</v>
      </c>
      <c r="BM45" s="5">
        <v>1</v>
      </c>
      <c r="BN45" s="5">
        <v>1</v>
      </c>
      <c r="BO45" s="5">
        <v>0</v>
      </c>
      <c r="BP45" s="5">
        <v>1</v>
      </c>
      <c r="BQ45" s="5">
        <v>3</v>
      </c>
      <c r="BR45" s="5">
        <v>1</v>
      </c>
      <c r="BS45" s="5">
        <v>7</v>
      </c>
      <c r="BT45" s="5">
        <v>4</v>
      </c>
      <c r="BU45" s="5">
        <v>2</v>
      </c>
      <c r="BV45" s="5">
        <v>4</v>
      </c>
      <c r="BW45" s="5">
        <v>7</v>
      </c>
      <c r="BX45" s="5">
        <v>102</v>
      </c>
      <c r="BY45" s="5">
        <v>0</v>
      </c>
      <c r="BZ45" s="5">
        <v>0</v>
      </c>
      <c r="CA45" s="5">
        <v>3</v>
      </c>
      <c r="CB45" s="5">
        <v>2</v>
      </c>
      <c r="CC45" s="5">
        <v>0</v>
      </c>
      <c r="CD45" s="5">
        <v>0</v>
      </c>
      <c r="CE45" s="5">
        <v>0</v>
      </c>
      <c r="CF45" s="5">
        <v>1</v>
      </c>
      <c r="CG45" s="5">
        <v>1</v>
      </c>
      <c r="CH45" s="5">
        <v>0</v>
      </c>
      <c r="CI45" s="5">
        <v>0</v>
      </c>
      <c r="CJ45" s="5">
        <v>4</v>
      </c>
      <c r="CK45" s="5">
        <v>1</v>
      </c>
      <c r="CL45" s="5">
        <v>0</v>
      </c>
      <c r="CM45" s="5">
        <v>1</v>
      </c>
      <c r="CN45" s="5">
        <v>15</v>
      </c>
      <c r="CO45" s="5">
        <v>1</v>
      </c>
      <c r="CP45" s="5">
        <v>0</v>
      </c>
      <c r="CQ45" s="5">
        <v>0</v>
      </c>
      <c r="CR45" s="5">
        <v>2</v>
      </c>
      <c r="CS45" s="5">
        <v>0</v>
      </c>
      <c r="CT45" s="5">
        <v>2</v>
      </c>
      <c r="CU45" s="5">
        <v>4</v>
      </c>
      <c r="CV45" s="5">
        <v>10</v>
      </c>
      <c r="CW45" s="5">
        <v>3</v>
      </c>
      <c r="CX45" s="1">
        <v>3</v>
      </c>
    </row>
    <row r="46" spans="1:102" ht="15.75" x14ac:dyDescent="0.25">
      <c r="A46" s="5" t="s">
        <v>91</v>
      </c>
      <c r="B46" s="5" t="s">
        <v>92</v>
      </c>
      <c r="C46" s="5">
        <v>2018</v>
      </c>
      <c r="D46" s="5">
        <v>45</v>
      </c>
      <c r="E46" s="5">
        <v>0</v>
      </c>
      <c r="F46" s="5">
        <v>0</v>
      </c>
      <c r="G46" s="5">
        <v>2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4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1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2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2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3</v>
      </c>
      <c r="AW46" s="5">
        <v>0</v>
      </c>
      <c r="AX46" s="5">
        <v>2</v>
      </c>
      <c r="AY46" s="5">
        <v>0</v>
      </c>
      <c r="AZ46" s="5">
        <v>0</v>
      </c>
      <c r="BA46" s="5">
        <v>0</v>
      </c>
      <c r="BB46" s="5">
        <v>1</v>
      </c>
      <c r="BC46" s="5">
        <v>0</v>
      </c>
      <c r="BD46" s="5">
        <v>0</v>
      </c>
      <c r="BE46" s="5">
        <v>2</v>
      </c>
      <c r="BF46" s="5">
        <v>2</v>
      </c>
      <c r="BG46" s="5">
        <v>0</v>
      </c>
      <c r="BH46" s="5">
        <v>0</v>
      </c>
      <c r="BI46" s="5">
        <v>0</v>
      </c>
      <c r="BJ46" s="5">
        <v>4</v>
      </c>
      <c r="BK46" s="5">
        <v>1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1</v>
      </c>
      <c r="BR46" s="5">
        <v>1</v>
      </c>
      <c r="BS46" s="5">
        <v>1</v>
      </c>
      <c r="BT46" s="5">
        <v>0</v>
      </c>
      <c r="BU46" s="5">
        <v>0</v>
      </c>
      <c r="BV46" s="5">
        <v>0</v>
      </c>
      <c r="BW46" s="5">
        <v>1</v>
      </c>
      <c r="BX46" s="5">
        <v>2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1</v>
      </c>
      <c r="CE46" s="5">
        <v>0</v>
      </c>
      <c r="CF46" s="5">
        <v>1</v>
      </c>
      <c r="CG46" s="5">
        <v>0</v>
      </c>
      <c r="CH46" s="5">
        <v>1</v>
      </c>
      <c r="CI46" s="5">
        <v>0</v>
      </c>
      <c r="CJ46" s="5">
        <v>0</v>
      </c>
      <c r="CK46" s="5">
        <v>0</v>
      </c>
      <c r="CL46" s="5">
        <v>0</v>
      </c>
      <c r="CM46" s="5">
        <v>0</v>
      </c>
      <c r="CN46" s="5">
        <v>1</v>
      </c>
      <c r="CO46" s="5">
        <v>0</v>
      </c>
      <c r="CP46" s="5">
        <v>0</v>
      </c>
      <c r="CQ46" s="5">
        <v>0</v>
      </c>
      <c r="CR46" s="5">
        <v>0</v>
      </c>
      <c r="CS46" s="5">
        <v>0</v>
      </c>
      <c r="CT46" s="5">
        <v>1</v>
      </c>
      <c r="CU46" s="5">
        <v>0</v>
      </c>
      <c r="CV46" s="5">
        <v>1</v>
      </c>
      <c r="CW46" s="5">
        <v>1</v>
      </c>
      <c r="CX46" s="1">
        <v>1</v>
      </c>
    </row>
    <row r="47" spans="1:102" ht="15.75" x14ac:dyDescent="0.25">
      <c r="A47" s="5" t="s">
        <v>93</v>
      </c>
      <c r="B47" s="5" t="s">
        <v>94</v>
      </c>
      <c r="C47" s="5">
        <v>2018</v>
      </c>
      <c r="D47" s="5">
        <v>18735</v>
      </c>
      <c r="E47" s="5">
        <v>0</v>
      </c>
      <c r="F47" s="5">
        <v>83</v>
      </c>
      <c r="G47" s="5">
        <v>86</v>
      </c>
      <c r="H47" s="5">
        <v>149</v>
      </c>
      <c r="I47" s="5">
        <v>8</v>
      </c>
      <c r="J47" s="5">
        <v>7</v>
      </c>
      <c r="K47" s="5">
        <v>2</v>
      </c>
      <c r="L47" s="5">
        <v>16</v>
      </c>
      <c r="M47" s="5">
        <v>34</v>
      </c>
      <c r="N47" s="5">
        <v>103</v>
      </c>
      <c r="O47" s="5">
        <v>183</v>
      </c>
      <c r="P47" s="5">
        <v>42</v>
      </c>
      <c r="Q47" s="5">
        <v>0</v>
      </c>
      <c r="R47" s="5">
        <v>14</v>
      </c>
      <c r="S47" s="5">
        <v>0</v>
      </c>
      <c r="T47" s="5">
        <v>261</v>
      </c>
      <c r="U47" s="5">
        <v>67</v>
      </c>
      <c r="V47" s="5">
        <v>15</v>
      </c>
      <c r="W47" s="5">
        <v>522</v>
      </c>
      <c r="X47" s="5">
        <v>5</v>
      </c>
      <c r="Y47" s="5">
        <v>0</v>
      </c>
      <c r="Z47" s="5">
        <v>4884</v>
      </c>
      <c r="AA47" s="5">
        <v>303</v>
      </c>
      <c r="AB47" s="5">
        <v>0</v>
      </c>
      <c r="AC47" s="5">
        <v>0</v>
      </c>
      <c r="AD47" s="5">
        <v>7</v>
      </c>
      <c r="AE47" s="5">
        <v>7</v>
      </c>
      <c r="AF47" s="5">
        <v>0</v>
      </c>
      <c r="AG47" s="5">
        <v>264</v>
      </c>
      <c r="AH47" s="5">
        <v>44</v>
      </c>
      <c r="AI47" s="5">
        <v>85</v>
      </c>
      <c r="AJ47" s="5">
        <v>1113</v>
      </c>
      <c r="AK47" s="5">
        <v>87</v>
      </c>
      <c r="AL47" s="5">
        <v>11</v>
      </c>
      <c r="AM47" s="5">
        <v>91</v>
      </c>
      <c r="AN47" s="5">
        <v>121</v>
      </c>
      <c r="AO47" s="5">
        <v>229</v>
      </c>
      <c r="AP47" s="5">
        <v>4</v>
      </c>
      <c r="AQ47" s="5">
        <v>70</v>
      </c>
      <c r="AR47" s="5">
        <v>2</v>
      </c>
      <c r="AS47" s="5">
        <v>28</v>
      </c>
      <c r="AT47" s="5">
        <v>77</v>
      </c>
      <c r="AU47" s="5">
        <v>82</v>
      </c>
      <c r="AV47" s="5">
        <v>63</v>
      </c>
      <c r="AW47" s="5">
        <v>357</v>
      </c>
      <c r="AX47" s="5">
        <v>174</v>
      </c>
      <c r="AY47" s="5">
        <v>14</v>
      </c>
      <c r="AZ47" s="5">
        <v>79</v>
      </c>
      <c r="BA47" s="5">
        <v>0</v>
      </c>
      <c r="BB47" s="5">
        <v>499</v>
      </c>
      <c r="BC47" s="5">
        <v>241</v>
      </c>
      <c r="BD47" s="5">
        <v>0</v>
      </c>
      <c r="BE47" s="5">
        <v>76</v>
      </c>
      <c r="BF47" s="5">
        <v>235</v>
      </c>
      <c r="BG47" s="5">
        <v>27</v>
      </c>
      <c r="BH47" s="5">
        <v>50</v>
      </c>
      <c r="BI47" s="5">
        <v>1</v>
      </c>
      <c r="BJ47" s="5">
        <v>310</v>
      </c>
      <c r="BK47" s="5">
        <v>291</v>
      </c>
      <c r="BL47" s="5">
        <v>0</v>
      </c>
      <c r="BM47" s="5">
        <v>19</v>
      </c>
      <c r="BN47" s="5">
        <v>63</v>
      </c>
      <c r="BO47" s="5">
        <v>1</v>
      </c>
      <c r="BP47" s="5">
        <v>33</v>
      </c>
      <c r="BQ47" s="5">
        <v>92</v>
      </c>
      <c r="BR47" s="5">
        <v>5</v>
      </c>
      <c r="BS47" s="5">
        <v>555</v>
      </c>
      <c r="BT47" s="5">
        <v>200</v>
      </c>
      <c r="BU47" s="5">
        <v>1</v>
      </c>
      <c r="BV47" s="5">
        <v>391</v>
      </c>
      <c r="BW47" s="5">
        <v>8</v>
      </c>
      <c r="BX47" s="5">
        <v>3642</v>
      </c>
      <c r="BY47" s="5">
        <v>39</v>
      </c>
      <c r="BZ47" s="5">
        <v>2</v>
      </c>
      <c r="CA47" s="5">
        <v>199</v>
      </c>
      <c r="CB47" s="5">
        <v>402</v>
      </c>
      <c r="CC47" s="5">
        <v>0</v>
      </c>
      <c r="CD47" s="5">
        <v>7</v>
      </c>
      <c r="CE47" s="5">
        <v>1</v>
      </c>
      <c r="CF47" s="5">
        <v>12</v>
      </c>
      <c r="CG47" s="5">
        <v>101</v>
      </c>
      <c r="CH47" s="5">
        <v>3</v>
      </c>
      <c r="CI47" s="5">
        <v>6</v>
      </c>
      <c r="CJ47" s="5">
        <v>29</v>
      </c>
      <c r="CK47" s="5">
        <v>14</v>
      </c>
      <c r="CL47" s="5">
        <v>0</v>
      </c>
      <c r="CM47" s="5">
        <v>54</v>
      </c>
      <c r="CN47" s="5">
        <v>593</v>
      </c>
      <c r="CO47" s="5">
        <v>39</v>
      </c>
      <c r="CP47" s="5">
        <v>12</v>
      </c>
      <c r="CQ47" s="5">
        <v>0</v>
      </c>
      <c r="CR47" s="5">
        <v>67</v>
      </c>
      <c r="CS47" s="5">
        <v>20</v>
      </c>
      <c r="CT47" s="5">
        <v>29</v>
      </c>
      <c r="CU47" s="5">
        <v>20</v>
      </c>
      <c r="CV47" s="5">
        <v>153</v>
      </c>
      <c r="CW47" s="5">
        <v>405</v>
      </c>
      <c r="CX47" s="1">
        <v>405</v>
      </c>
    </row>
    <row r="48" spans="1:102" ht="15.75" x14ac:dyDescent="0.25">
      <c r="A48" s="5" t="s">
        <v>95</v>
      </c>
      <c r="B48" s="5" t="s">
        <v>96</v>
      </c>
      <c r="C48" s="5">
        <v>2018</v>
      </c>
      <c r="D48" s="5">
        <v>414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1</v>
      </c>
      <c r="M48" s="5">
        <v>12</v>
      </c>
      <c r="N48" s="5">
        <v>2</v>
      </c>
      <c r="O48" s="5">
        <v>35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2</v>
      </c>
      <c r="W48" s="5">
        <v>0</v>
      </c>
      <c r="X48" s="5">
        <v>0</v>
      </c>
      <c r="Y48" s="5">
        <v>0</v>
      </c>
      <c r="Z48" s="5">
        <v>0</v>
      </c>
      <c r="AA48" s="5">
        <v>92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11</v>
      </c>
      <c r="AH48" s="5">
        <v>1</v>
      </c>
      <c r="AI48" s="5">
        <v>5</v>
      </c>
      <c r="AJ48" s="5">
        <v>40</v>
      </c>
      <c r="AK48" s="5">
        <v>12</v>
      </c>
      <c r="AL48" s="5">
        <v>2</v>
      </c>
      <c r="AM48" s="5">
        <v>4</v>
      </c>
      <c r="AN48" s="5">
        <v>2</v>
      </c>
      <c r="AO48" s="5">
        <v>22</v>
      </c>
      <c r="AP48" s="5">
        <v>0</v>
      </c>
      <c r="AQ48" s="5">
        <v>1</v>
      </c>
      <c r="AR48" s="5">
        <v>0</v>
      </c>
      <c r="AS48" s="5">
        <v>2</v>
      </c>
      <c r="AT48" s="5">
        <v>1</v>
      </c>
      <c r="AU48" s="5">
        <v>1</v>
      </c>
      <c r="AV48" s="5">
        <v>2</v>
      </c>
      <c r="AW48" s="5">
        <v>1</v>
      </c>
      <c r="AX48" s="5">
        <v>4</v>
      </c>
      <c r="AY48" s="5">
        <v>0</v>
      </c>
      <c r="AZ48" s="5">
        <v>4</v>
      </c>
      <c r="BA48" s="5">
        <v>0</v>
      </c>
      <c r="BB48" s="5">
        <v>39</v>
      </c>
      <c r="BC48" s="5">
        <v>3</v>
      </c>
      <c r="BD48" s="5">
        <v>0</v>
      </c>
      <c r="BE48" s="5">
        <v>5</v>
      </c>
      <c r="BF48" s="5">
        <v>6</v>
      </c>
      <c r="BG48" s="5">
        <v>0</v>
      </c>
      <c r="BH48" s="5">
        <v>0</v>
      </c>
      <c r="BI48" s="5">
        <v>0</v>
      </c>
      <c r="BJ48" s="5">
        <v>3</v>
      </c>
      <c r="BK48" s="5">
        <v>6</v>
      </c>
      <c r="BL48" s="5">
        <v>0</v>
      </c>
      <c r="BM48" s="5">
        <v>1</v>
      </c>
      <c r="BN48" s="5">
        <v>1</v>
      </c>
      <c r="BO48" s="5">
        <v>0</v>
      </c>
      <c r="BP48" s="5">
        <v>0</v>
      </c>
      <c r="BQ48" s="5">
        <v>1</v>
      </c>
      <c r="BR48" s="5">
        <v>0</v>
      </c>
      <c r="BS48" s="5">
        <v>3</v>
      </c>
      <c r="BT48" s="5">
        <v>6</v>
      </c>
      <c r="BU48" s="5">
        <v>0</v>
      </c>
      <c r="BV48" s="5">
        <v>4</v>
      </c>
      <c r="BW48" s="5">
        <v>0</v>
      </c>
      <c r="BX48" s="5">
        <v>43</v>
      </c>
      <c r="BY48" s="5">
        <v>0</v>
      </c>
      <c r="BZ48" s="5">
        <v>0</v>
      </c>
      <c r="CA48" s="5">
        <v>2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1</v>
      </c>
      <c r="CK48" s="5">
        <v>0</v>
      </c>
      <c r="CL48" s="5">
        <v>0</v>
      </c>
      <c r="CM48" s="5">
        <v>7</v>
      </c>
      <c r="CN48" s="5">
        <v>11</v>
      </c>
      <c r="CO48" s="5">
        <v>0</v>
      </c>
      <c r="CP48" s="5">
        <v>0</v>
      </c>
      <c r="CQ48" s="5">
        <v>0</v>
      </c>
      <c r="CR48" s="5">
        <v>0</v>
      </c>
      <c r="CS48" s="5">
        <v>0</v>
      </c>
      <c r="CT48" s="5">
        <v>4</v>
      </c>
      <c r="CU48" s="5">
        <v>0</v>
      </c>
      <c r="CV48" s="5">
        <v>6</v>
      </c>
      <c r="CW48" s="5">
        <v>1</v>
      </c>
      <c r="CX48" s="1">
        <v>1</v>
      </c>
    </row>
    <row r="49" spans="1:102" ht="15.75" x14ac:dyDescent="0.25">
      <c r="A49" s="5" t="s">
        <v>97</v>
      </c>
      <c r="B49" s="5" t="s">
        <v>98</v>
      </c>
      <c r="C49" s="5">
        <v>2018</v>
      </c>
      <c r="D49" s="5">
        <v>70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1</v>
      </c>
      <c r="M49" s="5">
        <v>0</v>
      </c>
      <c r="N49" s="5">
        <v>0</v>
      </c>
      <c r="O49" s="5">
        <v>2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1</v>
      </c>
      <c r="AH49" s="5">
        <v>0</v>
      </c>
      <c r="AI49" s="5">
        <v>0</v>
      </c>
      <c r="AJ49" s="5">
        <v>1</v>
      </c>
      <c r="AK49" s="5">
        <v>2</v>
      </c>
      <c r="AL49" s="5">
        <v>1</v>
      </c>
      <c r="AM49" s="5">
        <v>1</v>
      </c>
      <c r="AN49" s="5">
        <v>2</v>
      </c>
      <c r="AO49" s="5">
        <v>4</v>
      </c>
      <c r="AP49" s="5">
        <v>0</v>
      </c>
      <c r="AQ49" s="5">
        <v>0</v>
      </c>
      <c r="AR49" s="5">
        <v>0</v>
      </c>
      <c r="AS49" s="5">
        <v>0</v>
      </c>
      <c r="AT49" s="5">
        <v>1</v>
      </c>
      <c r="AU49" s="5">
        <v>0</v>
      </c>
      <c r="AV49" s="5">
        <v>0</v>
      </c>
      <c r="AW49" s="5">
        <v>1</v>
      </c>
      <c r="AX49" s="5">
        <v>3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1</v>
      </c>
      <c r="BF49" s="5">
        <v>5</v>
      </c>
      <c r="BG49" s="5">
        <v>0</v>
      </c>
      <c r="BH49" s="5">
        <v>0</v>
      </c>
      <c r="BI49" s="5">
        <v>0</v>
      </c>
      <c r="BJ49" s="5">
        <v>1</v>
      </c>
      <c r="BK49" s="5">
        <v>2</v>
      </c>
      <c r="BL49" s="5">
        <v>0</v>
      </c>
      <c r="BM49" s="5">
        <v>0</v>
      </c>
      <c r="BN49" s="5">
        <v>2</v>
      </c>
      <c r="BO49" s="5">
        <v>0</v>
      </c>
      <c r="BP49" s="5">
        <v>0</v>
      </c>
      <c r="BQ49" s="5">
        <v>1</v>
      </c>
      <c r="BR49" s="5">
        <v>0</v>
      </c>
      <c r="BS49" s="5">
        <v>1</v>
      </c>
      <c r="BT49" s="5">
        <v>0</v>
      </c>
      <c r="BU49" s="5">
        <v>0</v>
      </c>
      <c r="BV49" s="5">
        <v>1</v>
      </c>
      <c r="BW49" s="5">
        <v>0</v>
      </c>
      <c r="BX49" s="5">
        <v>25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1</v>
      </c>
      <c r="CN49" s="5">
        <v>1</v>
      </c>
      <c r="CO49" s="5">
        <v>0</v>
      </c>
      <c r="CP49" s="5">
        <v>2</v>
      </c>
      <c r="CQ49" s="5">
        <v>0</v>
      </c>
      <c r="CR49" s="5">
        <v>0</v>
      </c>
      <c r="CS49" s="5">
        <v>0</v>
      </c>
      <c r="CT49" s="5">
        <v>2</v>
      </c>
      <c r="CU49" s="5">
        <v>0</v>
      </c>
      <c r="CV49" s="5">
        <v>1</v>
      </c>
      <c r="CW49" s="5">
        <v>1</v>
      </c>
      <c r="CX49" s="1">
        <v>1</v>
      </c>
    </row>
    <row r="50" spans="1:102" ht="15.75" x14ac:dyDescent="0.25">
      <c r="A50" s="5" t="s">
        <v>99</v>
      </c>
      <c r="B50" s="5" t="s">
        <v>100</v>
      </c>
      <c r="C50" s="5">
        <v>2018</v>
      </c>
      <c r="D50" s="5">
        <v>12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3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1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1</v>
      </c>
      <c r="AS50" s="5">
        <v>1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1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1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1</v>
      </c>
      <c r="CU50" s="5">
        <v>0</v>
      </c>
      <c r="CV50" s="5">
        <v>1</v>
      </c>
      <c r="CW50" s="5">
        <v>0</v>
      </c>
      <c r="CX50" s="1">
        <v>0</v>
      </c>
    </row>
    <row r="51" spans="1:102" ht="15.75" x14ac:dyDescent="0.25">
      <c r="A51" s="5" t="s">
        <v>101</v>
      </c>
      <c r="B51" s="5" t="s">
        <v>102</v>
      </c>
      <c r="C51" s="5">
        <v>2018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0</v>
      </c>
      <c r="CU51" s="5">
        <v>0</v>
      </c>
      <c r="CV51" s="5">
        <v>0</v>
      </c>
      <c r="CW51" s="5">
        <v>0</v>
      </c>
      <c r="CX51" s="1">
        <v>0</v>
      </c>
    </row>
    <row r="52" spans="1:102" ht="15.75" x14ac:dyDescent="0.25">
      <c r="A52" s="5" t="s">
        <v>103</v>
      </c>
      <c r="B52" s="5" t="s">
        <v>104</v>
      </c>
      <c r="C52" s="5">
        <v>2018</v>
      </c>
      <c r="D52" s="5">
        <v>13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6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1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1</v>
      </c>
      <c r="BU52" s="5">
        <v>0</v>
      </c>
      <c r="BV52" s="5">
        <v>0</v>
      </c>
      <c r="BW52" s="5">
        <v>0</v>
      </c>
      <c r="BX52" s="5">
        <v>1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5">
        <v>0</v>
      </c>
      <c r="CM52" s="5">
        <v>0</v>
      </c>
      <c r="CN52" s="5">
        <v>0</v>
      </c>
      <c r="CO52" s="5">
        <v>0</v>
      </c>
      <c r="CP52" s="5">
        <v>0</v>
      </c>
      <c r="CQ52" s="5">
        <v>0</v>
      </c>
      <c r="CR52" s="5">
        <v>0</v>
      </c>
      <c r="CS52" s="5">
        <v>0</v>
      </c>
      <c r="CT52" s="5">
        <v>0</v>
      </c>
      <c r="CU52" s="5">
        <v>0</v>
      </c>
      <c r="CV52" s="5">
        <v>0</v>
      </c>
      <c r="CW52" s="5">
        <v>0</v>
      </c>
      <c r="CX52" s="1">
        <v>0</v>
      </c>
    </row>
    <row r="53" spans="1:102" ht="15.75" x14ac:dyDescent="0.25">
      <c r="A53" s="5" t="s">
        <v>105</v>
      </c>
      <c r="B53" s="5" t="s">
        <v>106</v>
      </c>
      <c r="C53" s="5">
        <v>2018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>
        <v>0</v>
      </c>
      <c r="CX53" s="1">
        <v>0</v>
      </c>
    </row>
    <row r="54" spans="1:102" ht="15.75" x14ac:dyDescent="0.25">
      <c r="A54" s="5" t="s">
        <v>107</v>
      </c>
      <c r="B54" s="5" t="s">
        <v>108</v>
      </c>
      <c r="C54" s="5">
        <v>2018</v>
      </c>
      <c r="D54" s="5">
        <v>398</v>
      </c>
      <c r="E54" s="5">
        <v>0</v>
      </c>
      <c r="F54" s="5">
        <v>4</v>
      </c>
      <c r="G54" s="5">
        <v>5</v>
      </c>
      <c r="H54" s="5">
        <v>3</v>
      </c>
      <c r="I54" s="5">
        <v>14</v>
      </c>
      <c r="J54" s="5">
        <v>4</v>
      </c>
      <c r="K54" s="5">
        <v>2</v>
      </c>
      <c r="L54" s="5">
        <v>7</v>
      </c>
      <c r="M54" s="5">
        <v>5</v>
      </c>
      <c r="N54" s="5">
        <v>12</v>
      </c>
      <c r="O54" s="5">
        <v>25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12</v>
      </c>
      <c r="AB54" s="5">
        <v>0</v>
      </c>
      <c r="AC54" s="5">
        <v>0</v>
      </c>
      <c r="AD54" s="5">
        <v>0</v>
      </c>
      <c r="AE54" s="5">
        <v>1</v>
      </c>
      <c r="AF54" s="5">
        <v>0</v>
      </c>
      <c r="AG54" s="5">
        <v>1</v>
      </c>
      <c r="AH54" s="5">
        <v>1</v>
      </c>
      <c r="AI54" s="5">
        <v>3</v>
      </c>
      <c r="AJ54" s="5">
        <v>16</v>
      </c>
      <c r="AK54" s="5">
        <v>11</v>
      </c>
      <c r="AL54" s="5">
        <v>0</v>
      </c>
      <c r="AM54" s="5">
        <v>1</v>
      </c>
      <c r="AN54" s="5">
        <v>2</v>
      </c>
      <c r="AO54" s="5">
        <v>4</v>
      </c>
      <c r="AP54" s="5">
        <v>0</v>
      </c>
      <c r="AQ54" s="5">
        <v>1</v>
      </c>
      <c r="AR54" s="5">
        <v>0</v>
      </c>
      <c r="AS54" s="5">
        <v>3</v>
      </c>
      <c r="AT54" s="5">
        <v>3</v>
      </c>
      <c r="AU54" s="5">
        <v>2</v>
      </c>
      <c r="AV54" s="5">
        <v>1</v>
      </c>
      <c r="AW54" s="5">
        <v>2</v>
      </c>
      <c r="AX54" s="5">
        <v>6</v>
      </c>
      <c r="AY54" s="5">
        <v>0</v>
      </c>
      <c r="AZ54" s="5">
        <v>1</v>
      </c>
      <c r="BA54" s="5">
        <v>0</v>
      </c>
      <c r="BB54" s="5">
        <v>2</v>
      </c>
      <c r="BC54" s="5">
        <v>1</v>
      </c>
      <c r="BD54" s="5">
        <v>0</v>
      </c>
      <c r="BE54" s="5">
        <v>2</v>
      </c>
      <c r="BF54" s="5">
        <v>6</v>
      </c>
      <c r="BG54" s="5">
        <v>0</v>
      </c>
      <c r="BH54" s="5">
        <v>0</v>
      </c>
      <c r="BI54" s="5">
        <v>0</v>
      </c>
      <c r="BJ54" s="5">
        <v>4</v>
      </c>
      <c r="BK54" s="5">
        <v>8</v>
      </c>
      <c r="BL54" s="5">
        <v>0</v>
      </c>
      <c r="BM54" s="5">
        <v>1</v>
      </c>
      <c r="BN54" s="5">
        <v>4</v>
      </c>
      <c r="BO54" s="5">
        <v>0</v>
      </c>
      <c r="BP54" s="5">
        <v>0</v>
      </c>
      <c r="BQ54" s="5">
        <v>10</v>
      </c>
      <c r="BR54" s="5">
        <v>3</v>
      </c>
      <c r="BS54" s="5">
        <v>10</v>
      </c>
      <c r="BT54" s="5">
        <v>5</v>
      </c>
      <c r="BU54" s="5">
        <v>0</v>
      </c>
      <c r="BV54" s="5">
        <v>8</v>
      </c>
      <c r="BW54" s="5">
        <v>19</v>
      </c>
      <c r="BX54" s="5">
        <v>69</v>
      </c>
      <c r="BY54" s="5">
        <v>0</v>
      </c>
      <c r="BZ54" s="5">
        <v>0</v>
      </c>
      <c r="CA54" s="5">
        <v>3</v>
      </c>
      <c r="CB54" s="5">
        <v>14</v>
      </c>
      <c r="CC54" s="5">
        <v>0</v>
      </c>
      <c r="CD54" s="5">
        <v>1</v>
      </c>
      <c r="CE54" s="5">
        <v>0</v>
      </c>
      <c r="CF54" s="5">
        <v>1</v>
      </c>
      <c r="CG54" s="5">
        <v>0</v>
      </c>
      <c r="CH54" s="5">
        <v>1</v>
      </c>
      <c r="CI54" s="5">
        <v>2</v>
      </c>
      <c r="CJ54" s="5">
        <v>34</v>
      </c>
      <c r="CK54" s="5">
        <v>5</v>
      </c>
      <c r="CL54" s="5">
        <v>0</v>
      </c>
      <c r="CM54" s="5">
        <v>1</v>
      </c>
      <c r="CN54" s="5">
        <v>3</v>
      </c>
      <c r="CO54" s="5">
        <v>6</v>
      </c>
      <c r="CP54" s="5">
        <v>0</v>
      </c>
      <c r="CQ54" s="5">
        <v>0</v>
      </c>
      <c r="CR54" s="5">
        <v>0</v>
      </c>
      <c r="CS54" s="5">
        <v>1</v>
      </c>
      <c r="CT54" s="5">
        <v>2</v>
      </c>
      <c r="CU54" s="5">
        <v>3</v>
      </c>
      <c r="CV54" s="5">
        <v>16</v>
      </c>
      <c r="CW54" s="5">
        <v>0</v>
      </c>
      <c r="CX54" s="1">
        <v>0</v>
      </c>
    </row>
    <row r="55" spans="1:102" ht="15.75" x14ac:dyDescent="0.25">
      <c r="A55" s="5" t="s">
        <v>109</v>
      </c>
      <c r="B55" s="5" t="s">
        <v>110</v>
      </c>
      <c r="C55" s="5">
        <v>2018</v>
      </c>
      <c r="D55" s="5">
        <v>2373</v>
      </c>
      <c r="E55" s="5">
        <v>0</v>
      </c>
      <c r="F55" s="5">
        <v>7</v>
      </c>
      <c r="G55" s="5">
        <v>6</v>
      </c>
      <c r="H55" s="5">
        <v>2</v>
      </c>
      <c r="I55" s="5">
        <v>8</v>
      </c>
      <c r="J55" s="5">
        <v>8</v>
      </c>
      <c r="K55" s="5">
        <v>4</v>
      </c>
      <c r="L55" s="5">
        <v>37</v>
      </c>
      <c r="M55" s="5">
        <v>15</v>
      </c>
      <c r="N55" s="5">
        <v>15</v>
      </c>
      <c r="O55" s="5">
        <v>89</v>
      </c>
      <c r="P55" s="5">
        <v>1</v>
      </c>
      <c r="Q55" s="5">
        <v>9</v>
      </c>
      <c r="R55" s="5">
        <v>0</v>
      </c>
      <c r="S55" s="5">
        <v>0</v>
      </c>
      <c r="T55" s="5">
        <v>0</v>
      </c>
      <c r="U55" s="5">
        <v>10</v>
      </c>
      <c r="V55" s="5">
        <v>2</v>
      </c>
      <c r="W55" s="5">
        <v>2</v>
      </c>
      <c r="X55" s="5">
        <v>2</v>
      </c>
      <c r="Y55" s="5">
        <v>0</v>
      </c>
      <c r="Z55" s="5">
        <v>0</v>
      </c>
      <c r="AA55" s="5">
        <v>13</v>
      </c>
      <c r="AB55" s="5">
        <v>0</v>
      </c>
      <c r="AC55" s="5">
        <v>0</v>
      </c>
      <c r="AD55" s="5">
        <v>1</v>
      </c>
      <c r="AE55" s="5">
        <v>1</v>
      </c>
      <c r="AF55" s="5">
        <v>0</v>
      </c>
      <c r="AG55" s="5">
        <v>19</v>
      </c>
      <c r="AH55" s="5">
        <v>14</v>
      </c>
      <c r="AI55" s="5">
        <v>22</v>
      </c>
      <c r="AJ55" s="5">
        <v>135</v>
      </c>
      <c r="AK55" s="5">
        <v>64</v>
      </c>
      <c r="AL55" s="5">
        <v>2</v>
      </c>
      <c r="AM55" s="5">
        <v>52</v>
      </c>
      <c r="AN55" s="5">
        <v>53</v>
      </c>
      <c r="AO55" s="5">
        <v>88</v>
      </c>
      <c r="AP55" s="5">
        <v>14</v>
      </c>
      <c r="AQ55" s="5">
        <v>21</v>
      </c>
      <c r="AR55" s="5">
        <v>1</v>
      </c>
      <c r="AS55" s="5">
        <v>22</v>
      </c>
      <c r="AT55" s="5">
        <v>49</v>
      </c>
      <c r="AU55" s="5">
        <v>22</v>
      </c>
      <c r="AV55" s="5">
        <v>62</v>
      </c>
      <c r="AW55" s="5">
        <v>46</v>
      </c>
      <c r="AX55" s="5">
        <v>94</v>
      </c>
      <c r="AY55" s="5">
        <v>1</v>
      </c>
      <c r="AZ55" s="5">
        <v>5</v>
      </c>
      <c r="BA55" s="5">
        <v>0</v>
      </c>
      <c r="BB55" s="5">
        <v>16</v>
      </c>
      <c r="BC55" s="5">
        <v>9</v>
      </c>
      <c r="BD55" s="5">
        <v>3</v>
      </c>
      <c r="BE55" s="5">
        <v>29</v>
      </c>
      <c r="BF55" s="5">
        <v>71</v>
      </c>
      <c r="BG55" s="5">
        <v>6</v>
      </c>
      <c r="BH55" s="5">
        <v>7</v>
      </c>
      <c r="BI55" s="5">
        <v>1</v>
      </c>
      <c r="BJ55" s="5">
        <v>71</v>
      </c>
      <c r="BK55" s="5">
        <v>123</v>
      </c>
      <c r="BL55" s="5">
        <v>0</v>
      </c>
      <c r="BM55" s="5">
        <v>26</v>
      </c>
      <c r="BN55" s="5">
        <v>73</v>
      </c>
      <c r="BO55" s="5">
        <v>1</v>
      </c>
      <c r="BP55" s="5">
        <v>9</v>
      </c>
      <c r="BQ55" s="5">
        <v>71</v>
      </c>
      <c r="BR55" s="5">
        <v>7</v>
      </c>
      <c r="BS55" s="5">
        <v>156</v>
      </c>
      <c r="BT55" s="5">
        <v>67</v>
      </c>
      <c r="BU55" s="5">
        <v>4</v>
      </c>
      <c r="BV55" s="5">
        <v>105</v>
      </c>
      <c r="BW55" s="5">
        <v>19</v>
      </c>
      <c r="BX55" s="5">
        <v>72</v>
      </c>
      <c r="BY55" s="5">
        <v>2</v>
      </c>
      <c r="BZ55" s="5">
        <v>0</v>
      </c>
      <c r="CA55" s="5">
        <v>9</v>
      </c>
      <c r="CB55" s="5">
        <v>1</v>
      </c>
      <c r="CC55" s="5">
        <v>0</v>
      </c>
      <c r="CD55" s="5">
        <v>3</v>
      </c>
      <c r="CE55" s="5">
        <v>0</v>
      </c>
      <c r="CF55" s="5">
        <v>5</v>
      </c>
      <c r="CG55" s="5">
        <v>2</v>
      </c>
      <c r="CH55" s="5">
        <v>17</v>
      </c>
      <c r="CI55" s="5">
        <v>8</v>
      </c>
      <c r="CJ55" s="5">
        <v>74</v>
      </c>
      <c r="CK55" s="5">
        <v>21</v>
      </c>
      <c r="CL55" s="5">
        <v>1</v>
      </c>
      <c r="CM55" s="5">
        <v>12</v>
      </c>
      <c r="CN55" s="5">
        <v>58</v>
      </c>
      <c r="CO55" s="5">
        <v>8</v>
      </c>
      <c r="CP55" s="5">
        <v>7</v>
      </c>
      <c r="CQ55" s="5">
        <v>0</v>
      </c>
      <c r="CR55" s="5">
        <v>0</v>
      </c>
      <c r="CS55" s="5">
        <v>18</v>
      </c>
      <c r="CT55" s="5">
        <v>27</v>
      </c>
      <c r="CU55" s="5">
        <v>6</v>
      </c>
      <c r="CV55" s="5">
        <v>124</v>
      </c>
      <c r="CW55" s="5">
        <v>3</v>
      </c>
      <c r="CX55" s="1">
        <v>3</v>
      </c>
    </row>
    <row r="56" spans="1:102" ht="15.75" x14ac:dyDescent="0.25">
      <c r="A56" s="5" t="s">
        <v>111</v>
      </c>
      <c r="B56" s="5" t="s">
        <v>112</v>
      </c>
      <c r="C56" s="5">
        <v>2018</v>
      </c>
      <c r="D56" s="5">
        <v>36469</v>
      </c>
      <c r="E56" s="5">
        <v>16</v>
      </c>
      <c r="F56" s="5">
        <v>158</v>
      </c>
      <c r="G56" s="5">
        <v>96</v>
      </c>
      <c r="H56" s="5">
        <v>62</v>
      </c>
      <c r="I56" s="5">
        <v>94</v>
      </c>
      <c r="J56" s="5">
        <v>67</v>
      </c>
      <c r="K56" s="5">
        <v>33</v>
      </c>
      <c r="L56" s="5">
        <v>114</v>
      </c>
      <c r="M56" s="5">
        <v>106</v>
      </c>
      <c r="N56" s="5">
        <v>245</v>
      </c>
      <c r="O56" s="5">
        <v>627</v>
      </c>
      <c r="P56" s="5">
        <v>3</v>
      </c>
      <c r="Q56" s="5">
        <v>27</v>
      </c>
      <c r="R56" s="5">
        <v>13</v>
      </c>
      <c r="S56" s="5">
        <v>4</v>
      </c>
      <c r="T56" s="5">
        <v>36</v>
      </c>
      <c r="U56" s="5">
        <v>20</v>
      </c>
      <c r="V56" s="5">
        <v>61</v>
      </c>
      <c r="W56" s="5">
        <v>282</v>
      </c>
      <c r="X56" s="5">
        <v>36</v>
      </c>
      <c r="Y56" s="5">
        <v>1</v>
      </c>
      <c r="Z56" s="5">
        <v>2219</v>
      </c>
      <c r="AA56" s="5">
        <v>356</v>
      </c>
      <c r="AB56" s="5">
        <v>55</v>
      </c>
      <c r="AC56" s="5">
        <v>0</v>
      </c>
      <c r="AD56" s="5">
        <v>6</v>
      </c>
      <c r="AE56" s="5">
        <v>35</v>
      </c>
      <c r="AF56" s="5">
        <v>12</v>
      </c>
      <c r="AG56" s="5">
        <v>799</v>
      </c>
      <c r="AH56" s="5">
        <v>186</v>
      </c>
      <c r="AI56" s="5">
        <v>266</v>
      </c>
      <c r="AJ56" s="5">
        <v>3034</v>
      </c>
      <c r="AK56" s="5">
        <v>445</v>
      </c>
      <c r="AL56" s="5">
        <v>8</v>
      </c>
      <c r="AM56" s="5">
        <v>568</v>
      </c>
      <c r="AN56" s="5">
        <v>405</v>
      </c>
      <c r="AO56" s="5">
        <v>776</v>
      </c>
      <c r="AP56" s="5">
        <v>25</v>
      </c>
      <c r="AQ56" s="5">
        <v>239</v>
      </c>
      <c r="AR56" s="5">
        <v>17</v>
      </c>
      <c r="AS56" s="5">
        <v>268</v>
      </c>
      <c r="AT56" s="5">
        <v>342</v>
      </c>
      <c r="AU56" s="5">
        <v>349</v>
      </c>
      <c r="AV56" s="5">
        <v>537</v>
      </c>
      <c r="AW56" s="5">
        <v>1720</v>
      </c>
      <c r="AX56" s="5">
        <v>679</v>
      </c>
      <c r="AY56" s="5">
        <v>12</v>
      </c>
      <c r="AZ56" s="5">
        <v>88</v>
      </c>
      <c r="BA56" s="5">
        <v>0</v>
      </c>
      <c r="BB56" s="5">
        <v>1781</v>
      </c>
      <c r="BC56" s="5">
        <v>134</v>
      </c>
      <c r="BD56" s="5">
        <v>115</v>
      </c>
      <c r="BE56" s="5">
        <v>181</v>
      </c>
      <c r="BF56" s="5">
        <v>530</v>
      </c>
      <c r="BG56" s="5">
        <v>33</v>
      </c>
      <c r="BH56" s="5">
        <v>51</v>
      </c>
      <c r="BI56" s="5">
        <v>4</v>
      </c>
      <c r="BJ56" s="5">
        <v>604</v>
      </c>
      <c r="BK56" s="5">
        <v>980</v>
      </c>
      <c r="BL56" s="5">
        <v>1</v>
      </c>
      <c r="BM56" s="5">
        <v>83</v>
      </c>
      <c r="BN56" s="5">
        <v>573</v>
      </c>
      <c r="BO56" s="5">
        <v>11</v>
      </c>
      <c r="BP56" s="5">
        <v>67</v>
      </c>
      <c r="BQ56" s="5">
        <v>639</v>
      </c>
      <c r="BR56" s="5">
        <v>110</v>
      </c>
      <c r="BS56" s="5">
        <v>985</v>
      </c>
      <c r="BT56" s="5">
        <v>754</v>
      </c>
      <c r="BU56" s="5">
        <v>50</v>
      </c>
      <c r="BV56" s="5">
        <v>1145</v>
      </c>
      <c r="BW56" s="5">
        <v>98</v>
      </c>
      <c r="BX56" s="5">
        <v>2231</v>
      </c>
      <c r="BY56" s="5">
        <v>29</v>
      </c>
      <c r="BZ56" s="5">
        <v>1</v>
      </c>
      <c r="CA56" s="5">
        <v>4163</v>
      </c>
      <c r="CB56" s="5">
        <v>228</v>
      </c>
      <c r="CC56" s="5">
        <v>5</v>
      </c>
      <c r="CD56" s="5">
        <v>48</v>
      </c>
      <c r="CE56" s="5">
        <v>72</v>
      </c>
      <c r="CF56" s="5">
        <v>55</v>
      </c>
      <c r="CG56" s="5">
        <v>89</v>
      </c>
      <c r="CH56" s="5">
        <v>80</v>
      </c>
      <c r="CI56" s="5">
        <v>108</v>
      </c>
      <c r="CJ56" s="5">
        <v>1534</v>
      </c>
      <c r="CK56" s="5">
        <v>377</v>
      </c>
      <c r="CL56" s="5">
        <v>1</v>
      </c>
      <c r="CM56" s="5">
        <v>143</v>
      </c>
      <c r="CN56" s="5">
        <v>860</v>
      </c>
      <c r="CO56" s="5">
        <v>93</v>
      </c>
      <c r="CP56" s="5">
        <v>75</v>
      </c>
      <c r="CQ56" s="5">
        <v>1</v>
      </c>
      <c r="CR56" s="5">
        <v>22</v>
      </c>
      <c r="CS56" s="5">
        <v>61</v>
      </c>
      <c r="CT56" s="5">
        <v>528</v>
      </c>
      <c r="CU56" s="5">
        <v>32</v>
      </c>
      <c r="CV56" s="5">
        <v>1028</v>
      </c>
      <c r="CW56" s="5">
        <v>125</v>
      </c>
      <c r="CX56" s="1">
        <v>125</v>
      </c>
    </row>
    <row r="57" spans="1:102" ht="15.75" x14ac:dyDescent="0.25">
      <c r="A57" s="5" t="s">
        <v>113</v>
      </c>
      <c r="B57" s="5" t="s">
        <v>114</v>
      </c>
      <c r="C57" s="5">
        <v>2018</v>
      </c>
      <c r="D57" s="5">
        <v>11</v>
      </c>
      <c r="E57" s="5">
        <v>0</v>
      </c>
      <c r="F57" s="5">
        <v>0</v>
      </c>
      <c r="G57" s="5">
        <v>0</v>
      </c>
      <c r="H57" s="5">
        <v>0</v>
      </c>
      <c r="I57" s="5">
        <v>1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1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1</v>
      </c>
      <c r="AY57" s="5">
        <v>0</v>
      </c>
      <c r="AZ57" s="5">
        <v>2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1</v>
      </c>
      <c r="BG57" s="5">
        <v>0</v>
      </c>
      <c r="BH57" s="5">
        <v>0</v>
      </c>
      <c r="BI57" s="5">
        <v>0</v>
      </c>
      <c r="BJ57" s="5">
        <v>0</v>
      </c>
      <c r="BK57" s="5">
        <v>1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2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5">
        <v>0</v>
      </c>
      <c r="CK57" s="5">
        <v>0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</v>
      </c>
      <c r="CU57" s="5">
        <v>0</v>
      </c>
      <c r="CV57" s="5">
        <v>0</v>
      </c>
      <c r="CW57" s="5">
        <v>0</v>
      </c>
      <c r="CX57" s="1">
        <v>0</v>
      </c>
    </row>
    <row r="58" spans="1:102" ht="15.75" x14ac:dyDescent="0.25">
      <c r="A58" s="5" t="s">
        <v>115</v>
      </c>
      <c r="B58" s="5" t="s">
        <v>116</v>
      </c>
      <c r="C58" s="5">
        <v>2018</v>
      </c>
      <c r="D58" s="5">
        <v>2799</v>
      </c>
      <c r="E58" s="5">
        <v>3</v>
      </c>
      <c r="F58" s="5">
        <v>53</v>
      </c>
      <c r="G58" s="5">
        <v>49</v>
      </c>
      <c r="H58" s="5">
        <v>42</v>
      </c>
      <c r="I58" s="5">
        <v>22</v>
      </c>
      <c r="J58" s="5">
        <v>12</v>
      </c>
      <c r="K58" s="5">
        <v>8</v>
      </c>
      <c r="L58" s="5">
        <v>15</v>
      </c>
      <c r="M58" s="5">
        <v>24</v>
      </c>
      <c r="N58" s="5">
        <v>28</v>
      </c>
      <c r="O58" s="5">
        <v>74</v>
      </c>
      <c r="P58" s="5">
        <v>0</v>
      </c>
      <c r="Q58" s="5">
        <v>3</v>
      </c>
      <c r="R58" s="5">
        <v>0</v>
      </c>
      <c r="S58" s="5">
        <v>4</v>
      </c>
      <c r="T58" s="5">
        <v>0</v>
      </c>
      <c r="U58" s="5">
        <v>3</v>
      </c>
      <c r="V58" s="5">
        <v>8</v>
      </c>
      <c r="W58" s="5">
        <v>2</v>
      </c>
      <c r="X58" s="5">
        <v>12</v>
      </c>
      <c r="Y58" s="5">
        <v>0</v>
      </c>
      <c r="Z58" s="5">
        <v>71</v>
      </c>
      <c r="AA58" s="5">
        <v>105</v>
      </c>
      <c r="AB58" s="5">
        <v>5</v>
      </c>
      <c r="AC58" s="5">
        <v>0</v>
      </c>
      <c r="AD58" s="5">
        <v>2</v>
      </c>
      <c r="AE58" s="5">
        <v>2</v>
      </c>
      <c r="AF58" s="5">
        <v>1</v>
      </c>
      <c r="AG58" s="5">
        <v>47</v>
      </c>
      <c r="AH58" s="5">
        <v>13</v>
      </c>
      <c r="AI58" s="5">
        <v>27</v>
      </c>
      <c r="AJ58" s="5">
        <v>107</v>
      </c>
      <c r="AK58" s="5">
        <v>73</v>
      </c>
      <c r="AL58" s="5">
        <v>1</v>
      </c>
      <c r="AM58" s="5">
        <v>43</v>
      </c>
      <c r="AN58" s="5">
        <v>51</v>
      </c>
      <c r="AO58" s="5">
        <v>70</v>
      </c>
      <c r="AP58" s="5">
        <v>2</v>
      </c>
      <c r="AQ58" s="5">
        <v>15</v>
      </c>
      <c r="AR58" s="5">
        <v>7</v>
      </c>
      <c r="AS58" s="5">
        <v>13</v>
      </c>
      <c r="AT58" s="5">
        <v>56</v>
      </c>
      <c r="AU58" s="5">
        <v>77</v>
      </c>
      <c r="AV58" s="5">
        <v>47</v>
      </c>
      <c r="AW58" s="5">
        <v>19</v>
      </c>
      <c r="AX58" s="5">
        <v>100</v>
      </c>
      <c r="AY58" s="5">
        <v>4</v>
      </c>
      <c r="AZ58" s="5">
        <v>13</v>
      </c>
      <c r="BA58" s="5">
        <v>0</v>
      </c>
      <c r="BB58" s="5">
        <v>27</v>
      </c>
      <c r="BC58" s="5">
        <v>5</v>
      </c>
      <c r="BD58" s="5">
        <v>1</v>
      </c>
      <c r="BE58" s="5">
        <v>21</v>
      </c>
      <c r="BF58" s="5">
        <v>83</v>
      </c>
      <c r="BG58" s="5">
        <v>2</v>
      </c>
      <c r="BH58" s="5">
        <v>4</v>
      </c>
      <c r="BI58" s="5">
        <v>1</v>
      </c>
      <c r="BJ58" s="5">
        <v>67</v>
      </c>
      <c r="BK58" s="5">
        <v>93</v>
      </c>
      <c r="BL58" s="5">
        <v>1</v>
      </c>
      <c r="BM58" s="5">
        <v>12</v>
      </c>
      <c r="BN58" s="5">
        <v>57</v>
      </c>
      <c r="BO58" s="5">
        <v>1</v>
      </c>
      <c r="BP58" s="5">
        <v>12</v>
      </c>
      <c r="BQ58" s="5">
        <v>137</v>
      </c>
      <c r="BR58" s="5">
        <v>5</v>
      </c>
      <c r="BS58" s="5">
        <v>99</v>
      </c>
      <c r="BT58" s="5">
        <v>58</v>
      </c>
      <c r="BU58" s="5">
        <v>2</v>
      </c>
      <c r="BV58" s="5">
        <v>39</v>
      </c>
      <c r="BW58" s="5">
        <v>32</v>
      </c>
      <c r="BX58" s="5">
        <v>194</v>
      </c>
      <c r="BY58" s="5">
        <v>2</v>
      </c>
      <c r="BZ58" s="5">
        <v>0</v>
      </c>
      <c r="CA58" s="5">
        <v>20</v>
      </c>
      <c r="CB58" s="5">
        <v>24</v>
      </c>
      <c r="CC58" s="5">
        <v>1</v>
      </c>
      <c r="CD58" s="5">
        <v>7</v>
      </c>
      <c r="CE58" s="5">
        <v>0</v>
      </c>
      <c r="CF58" s="5">
        <v>4</v>
      </c>
      <c r="CG58" s="5">
        <v>3</v>
      </c>
      <c r="CH58" s="5">
        <v>6</v>
      </c>
      <c r="CI58" s="5">
        <v>11</v>
      </c>
      <c r="CJ58" s="5">
        <v>82</v>
      </c>
      <c r="CK58" s="5">
        <v>17</v>
      </c>
      <c r="CL58" s="5">
        <v>0</v>
      </c>
      <c r="CM58" s="5">
        <v>10</v>
      </c>
      <c r="CN58" s="5">
        <v>115</v>
      </c>
      <c r="CO58" s="5">
        <v>18</v>
      </c>
      <c r="CP58" s="5">
        <v>18</v>
      </c>
      <c r="CQ58" s="5">
        <v>0</v>
      </c>
      <c r="CR58" s="5">
        <v>1</v>
      </c>
      <c r="CS58" s="5">
        <v>1</v>
      </c>
      <c r="CT58" s="5">
        <v>36</v>
      </c>
      <c r="CU58" s="5">
        <v>7</v>
      </c>
      <c r="CV58" s="5">
        <v>119</v>
      </c>
      <c r="CW58" s="5">
        <v>7</v>
      </c>
      <c r="CX58" s="1">
        <v>7</v>
      </c>
    </row>
    <row r="59" spans="1:102" ht="15.75" x14ac:dyDescent="0.25">
      <c r="A59" s="5" t="s">
        <v>117</v>
      </c>
      <c r="B59" s="5" t="s">
        <v>118</v>
      </c>
      <c r="C59" s="5">
        <v>2018</v>
      </c>
      <c r="D59" s="5">
        <v>11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1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1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1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1</v>
      </c>
      <c r="CW59" s="5">
        <v>0</v>
      </c>
      <c r="CX59" s="1">
        <v>0</v>
      </c>
    </row>
    <row r="60" spans="1:102" ht="15.75" x14ac:dyDescent="0.25">
      <c r="A60" s="5" t="s">
        <v>119</v>
      </c>
      <c r="B60" s="5" t="s">
        <v>120</v>
      </c>
      <c r="C60" s="5">
        <v>2018</v>
      </c>
      <c r="D60" s="5">
        <v>109</v>
      </c>
      <c r="E60" s="5">
        <v>0</v>
      </c>
      <c r="F60" s="5">
        <v>1</v>
      </c>
      <c r="G60" s="5">
        <v>6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1</v>
      </c>
      <c r="O60" s="5">
        <v>41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1</v>
      </c>
      <c r="AH60" s="5">
        <v>0</v>
      </c>
      <c r="AI60" s="5">
        <v>5</v>
      </c>
      <c r="AJ60" s="5">
        <v>6</v>
      </c>
      <c r="AK60" s="5">
        <v>0</v>
      </c>
      <c r="AL60" s="5">
        <v>0</v>
      </c>
      <c r="AM60" s="5">
        <v>1</v>
      </c>
      <c r="AN60" s="5">
        <v>5</v>
      </c>
      <c r="AO60" s="5">
        <v>1</v>
      </c>
      <c r="AP60" s="5">
        <v>0</v>
      </c>
      <c r="AQ60" s="5">
        <v>0</v>
      </c>
      <c r="AR60" s="5">
        <v>0</v>
      </c>
      <c r="AS60" s="5">
        <v>2</v>
      </c>
      <c r="AT60" s="5">
        <v>2</v>
      </c>
      <c r="AU60" s="5">
        <v>7</v>
      </c>
      <c r="AV60" s="5">
        <v>0</v>
      </c>
      <c r="AW60" s="5">
        <v>0</v>
      </c>
      <c r="AX60" s="5">
        <v>1</v>
      </c>
      <c r="AY60" s="5">
        <v>0</v>
      </c>
      <c r="AZ60" s="5">
        <v>2</v>
      </c>
      <c r="BA60" s="5">
        <v>0</v>
      </c>
      <c r="BB60" s="5">
        <v>2</v>
      </c>
      <c r="BC60" s="5">
        <v>0</v>
      </c>
      <c r="BD60" s="5">
        <v>0</v>
      </c>
      <c r="BE60" s="5">
        <v>0</v>
      </c>
      <c r="BF60" s="5">
        <v>1</v>
      </c>
      <c r="BG60" s="5">
        <v>0</v>
      </c>
      <c r="BH60" s="5">
        <v>0</v>
      </c>
      <c r="BI60" s="5">
        <v>0</v>
      </c>
      <c r="BJ60" s="5">
        <v>2</v>
      </c>
      <c r="BK60" s="5">
        <v>3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1</v>
      </c>
      <c r="BR60" s="5">
        <v>0</v>
      </c>
      <c r="BS60" s="5">
        <v>1</v>
      </c>
      <c r="BT60" s="5">
        <v>0</v>
      </c>
      <c r="BU60" s="5">
        <v>0</v>
      </c>
      <c r="BV60" s="5">
        <v>0</v>
      </c>
      <c r="BW60" s="5">
        <v>2</v>
      </c>
      <c r="BX60" s="5">
        <v>4</v>
      </c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5">
        <v>0</v>
      </c>
      <c r="CK60" s="5">
        <v>0</v>
      </c>
      <c r="CL60" s="5">
        <v>0</v>
      </c>
      <c r="CM60" s="5">
        <v>0</v>
      </c>
      <c r="CN60" s="5">
        <v>1</v>
      </c>
      <c r="CO60" s="5">
        <v>0</v>
      </c>
      <c r="CP60" s="5">
        <v>0</v>
      </c>
      <c r="CQ60" s="5">
        <v>0</v>
      </c>
      <c r="CR60" s="5">
        <v>0</v>
      </c>
      <c r="CS60" s="5">
        <v>0</v>
      </c>
      <c r="CT60" s="5">
        <v>5</v>
      </c>
      <c r="CU60" s="5">
        <v>0</v>
      </c>
      <c r="CV60" s="5">
        <v>1</v>
      </c>
      <c r="CW60" s="5">
        <v>0</v>
      </c>
      <c r="CX60" s="1">
        <v>0</v>
      </c>
    </row>
    <row r="61" spans="1:102" ht="15.75" x14ac:dyDescent="0.25">
      <c r="A61" s="5" t="s">
        <v>121</v>
      </c>
      <c r="B61" s="5" t="s">
        <v>122</v>
      </c>
      <c r="C61" s="5">
        <v>2018</v>
      </c>
      <c r="D61" s="5">
        <v>460</v>
      </c>
      <c r="E61" s="5">
        <v>0</v>
      </c>
      <c r="F61" s="5">
        <v>0</v>
      </c>
      <c r="G61" s="5">
        <v>7</v>
      </c>
      <c r="H61" s="5">
        <v>0</v>
      </c>
      <c r="I61" s="5">
        <v>8</v>
      </c>
      <c r="J61" s="5">
        <v>0</v>
      </c>
      <c r="K61" s="5">
        <v>0</v>
      </c>
      <c r="L61" s="5">
        <v>0</v>
      </c>
      <c r="M61" s="5">
        <v>0</v>
      </c>
      <c r="N61" s="5">
        <v>1</v>
      </c>
      <c r="O61" s="5">
        <v>100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3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1</v>
      </c>
      <c r="AH61" s="5">
        <v>1</v>
      </c>
      <c r="AI61" s="5">
        <v>4</v>
      </c>
      <c r="AJ61" s="5">
        <v>83</v>
      </c>
      <c r="AK61" s="5">
        <v>5</v>
      </c>
      <c r="AL61" s="5">
        <v>1</v>
      </c>
      <c r="AM61" s="5">
        <v>1</v>
      </c>
      <c r="AN61" s="5">
        <v>3</v>
      </c>
      <c r="AO61" s="5">
        <v>35</v>
      </c>
      <c r="AP61" s="5">
        <v>0</v>
      </c>
      <c r="AQ61" s="5">
        <v>2</v>
      </c>
      <c r="AR61" s="5">
        <v>0</v>
      </c>
      <c r="AS61" s="5">
        <v>3</v>
      </c>
      <c r="AT61" s="5">
        <v>1</v>
      </c>
      <c r="AU61" s="5">
        <v>1</v>
      </c>
      <c r="AV61" s="5">
        <v>4</v>
      </c>
      <c r="AW61" s="5">
        <v>1</v>
      </c>
      <c r="AX61" s="5">
        <v>15</v>
      </c>
      <c r="AY61" s="5">
        <v>0</v>
      </c>
      <c r="AZ61" s="5">
        <v>5</v>
      </c>
      <c r="BA61" s="5">
        <v>0</v>
      </c>
      <c r="BB61" s="5">
        <v>15</v>
      </c>
      <c r="BC61" s="5">
        <v>0</v>
      </c>
      <c r="BD61" s="5">
        <v>0</v>
      </c>
      <c r="BE61" s="5">
        <v>6</v>
      </c>
      <c r="BF61" s="5">
        <v>9</v>
      </c>
      <c r="BG61" s="5">
        <v>0</v>
      </c>
      <c r="BH61" s="5">
        <v>0</v>
      </c>
      <c r="BI61" s="5">
        <v>0</v>
      </c>
      <c r="BJ61" s="5">
        <v>23</v>
      </c>
      <c r="BK61" s="5">
        <v>28</v>
      </c>
      <c r="BL61" s="5">
        <v>0</v>
      </c>
      <c r="BM61" s="5">
        <v>0</v>
      </c>
      <c r="BN61" s="5">
        <v>6</v>
      </c>
      <c r="BO61" s="5">
        <v>0</v>
      </c>
      <c r="BP61" s="5">
        <v>1</v>
      </c>
      <c r="BQ61" s="5">
        <v>14</v>
      </c>
      <c r="BR61" s="5">
        <v>0</v>
      </c>
      <c r="BS61" s="5">
        <v>8</v>
      </c>
      <c r="BT61" s="5">
        <v>5</v>
      </c>
      <c r="BU61" s="5">
        <v>0</v>
      </c>
      <c r="BV61" s="5">
        <v>5</v>
      </c>
      <c r="BW61" s="5">
        <v>13</v>
      </c>
      <c r="BX61" s="5">
        <v>0</v>
      </c>
      <c r="BY61" s="5">
        <v>0</v>
      </c>
      <c r="BZ61" s="5">
        <v>0</v>
      </c>
      <c r="CA61" s="5">
        <v>8</v>
      </c>
      <c r="CB61" s="5">
        <v>0</v>
      </c>
      <c r="CC61" s="5">
        <v>0</v>
      </c>
      <c r="CD61" s="5">
        <v>2</v>
      </c>
      <c r="CE61" s="5">
        <v>0</v>
      </c>
      <c r="CF61" s="5">
        <v>0</v>
      </c>
      <c r="CG61" s="5">
        <v>0</v>
      </c>
      <c r="CH61" s="5">
        <v>0</v>
      </c>
      <c r="CI61" s="5">
        <v>0</v>
      </c>
      <c r="CJ61" s="5">
        <v>3</v>
      </c>
      <c r="CK61" s="5">
        <v>1</v>
      </c>
      <c r="CL61" s="5">
        <v>0</v>
      </c>
      <c r="CM61" s="5">
        <v>3</v>
      </c>
      <c r="CN61" s="5">
        <v>16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1</v>
      </c>
      <c r="CU61" s="5">
        <v>1</v>
      </c>
      <c r="CV61" s="5">
        <v>2</v>
      </c>
      <c r="CW61" s="5">
        <v>4</v>
      </c>
      <c r="CX61" s="1">
        <v>4</v>
      </c>
    </row>
    <row r="62" spans="1:102" ht="15.75" x14ac:dyDescent="0.25">
      <c r="A62" s="5" t="s">
        <v>123</v>
      </c>
      <c r="B62" s="5" t="s">
        <v>124</v>
      </c>
      <c r="C62" s="5">
        <v>2018</v>
      </c>
      <c r="D62" s="5">
        <v>100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1</v>
      </c>
      <c r="M62" s="5">
        <v>0</v>
      </c>
      <c r="N62" s="5">
        <v>2</v>
      </c>
      <c r="O62" s="5">
        <v>19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2</v>
      </c>
      <c r="AH62" s="5">
        <v>0</v>
      </c>
      <c r="AI62" s="5">
        <v>1</v>
      </c>
      <c r="AJ62" s="5">
        <v>16</v>
      </c>
      <c r="AK62" s="5">
        <v>1</v>
      </c>
      <c r="AL62" s="5">
        <v>0</v>
      </c>
      <c r="AM62" s="5">
        <v>1</v>
      </c>
      <c r="AN62" s="5">
        <v>1</v>
      </c>
      <c r="AO62" s="5">
        <v>3</v>
      </c>
      <c r="AP62" s="5">
        <v>0</v>
      </c>
      <c r="AQ62" s="5">
        <v>1</v>
      </c>
      <c r="AR62" s="5">
        <v>0</v>
      </c>
      <c r="AS62" s="5">
        <v>1</v>
      </c>
      <c r="AT62" s="5">
        <v>0</v>
      </c>
      <c r="AU62" s="5">
        <v>0</v>
      </c>
      <c r="AV62" s="5">
        <v>0</v>
      </c>
      <c r="AW62" s="5">
        <v>0</v>
      </c>
      <c r="AX62" s="5">
        <v>1</v>
      </c>
      <c r="AY62" s="5">
        <v>0</v>
      </c>
      <c r="AZ62" s="5">
        <v>0</v>
      </c>
      <c r="BA62" s="5">
        <v>0</v>
      </c>
      <c r="BB62" s="5">
        <v>1</v>
      </c>
      <c r="BC62" s="5">
        <v>0</v>
      </c>
      <c r="BD62" s="5">
        <v>0</v>
      </c>
      <c r="BE62" s="5">
        <v>2</v>
      </c>
      <c r="BF62" s="5">
        <v>3</v>
      </c>
      <c r="BG62" s="5">
        <v>0</v>
      </c>
      <c r="BH62" s="5">
        <v>0</v>
      </c>
      <c r="BI62" s="5">
        <v>0</v>
      </c>
      <c r="BJ62" s="5">
        <v>1</v>
      </c>
      <c r="BK62" s="5">
        <v>1</v>
      </c>
      <c r="BL62" s="5">
        <v>0</v>
      </c>
      <c r="BM62" s="5">
        <v>0</v>
      </c>
      <c r="BN62" s="5">
        <v>1</v>
      </c>
      <c r="BO62" s="5">
        <v>0</v>
      </c>
      <c r="BP62" s="5">
        <v>0</v>
      </c>
      <c r="BQ62" s="5">
        <v>0</v>
      </c>
      <c r="BR62" s="5">
        <v>0</v>
      </c>
      <c r="BS62" s="5">
        <v>1</v>
      </c>
      <c r="BT62" s="5">
        <v>2</v>
      </c>
      <c r="BU62" s="5">
        <v>0</v>
      </c>
      <c r="BV62" s="5">
        <v>1</v>
      </c>
      <c r="BW62" s="5">
        <v>1</v>
      </c>
      <c r="BX62" s="5">
        <v>21</v>
      </c>
      <c r="BY62" s="5">
        <v>0</v>
      </c>
      <c r="BZ62" s="5">
        <v>0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5">
        <v>0</v>
      </c>
      <c r="CK62" s="5">
        <v>0</v>
      </c>
      <c r="CL62" s="5">
        <v>0</v>
      </c>
      <c r="CM62" s="5">
        <v>1</v>
      </c>
      <c r="CN62" s="5">
        <v>3</v>
      </c>
      <c r="CO62" s="5">
        <v>0</v>
      </c>
      <c r="CP62" s="5">
        <v>0</v>
      </c>
      <c r="CQ62" s="5">
        <v>0</v>
      </c>
      <c r="CR62" s="5">
        <v>0</v>
      </c>
      <c r="CS62" s="5">
        <v>0</v>
      </c>
      <c r="CT62" s="5">
        <v>0</v>
      </c>
      <c r="CU62" s="5">
        <v>0</v>
      </c>
      <c r="CV62" s="5">
        <v>3</v>
      </c>
      <c r="CW62" s="5">
        <v>0</v>
      </c>
      <c r="CX62" s="1">
        <v>0</v>
      </c>
    </row>
    <row r="63" spans="1:102" ht="15.75" x14ac:dyDescent="0.25">
      <c r="A63" s="5" t="s">
        <v>125</v>
      </c>
      <c r="B63" s="5" t="s">
        <v>126</v>
      </c>
      <c r="C63" s="5">
        <v>2018</v>
      </c>
      <c r="D63" s="5">
        <v>274</v>
      </c>
      <c r="E63" s="5">
        <v>0</v>
      </c>
      <c r="F63" s="5">
        <v>0</v>
      </c>
      <c r="G63" s="5">
        <v>0</v>
      </c>
      <c r="H63" s="5">
        <v>3</v>
      </c>
      <c r="I63" s="5">
        <v>2</v>
      </c>
      <c r="J63" s="5">
        <v>1</v>
      </c>
      <c r="K63" s="5">
        <v>1</v>
      </c>
      <c r="L63" s="5">
        <v>1</v>
      </c>
      <c r="M63" s="5">
        <v>2</v>
      </c>
      <c r="N63" s="5">
        <v>4</v>
      </c>
      <c r="O63" s="5">
        <v>13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2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23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1</v>
      </c>
      <c r="AH63" s="5">
        <v>0</v>
      </c>
      <c r="AI63" s="5">
        <v>5</v>
      </c>
      <c r="AJ63" s="5">
        <v>4</v>
      </c>
      <c r="AK63" s="5">
        <v>7</v>
      </c>
      <c r="AL63" s="5">
        <v>2</v>
      </c>
      <c r="AM63" s="5">
        <v>5</v>
      </c>
      <c r="AN63" s="5">
        <v>4</v>
      </c>
      <c r="AO63" s="5">
        <v>10</v>
      </c>
      <c r="AP63" s="5">
        <v>0</v>
      </c>
      <c r="AQ63" s="5">
        <v>2</v>
      </c>
      <c r="AR63" s="5">
        <v>0</v>
      </c>
      <c r="AS63" s="5">
        <v>2</v>
      </c>
      <c r="AT63" s="5">
        <v>10</v>
      </c>
      <c r="AU63" s="5">
        <v>3</v>
      </c>
      <c r="AV63" s="5">
        <v>1</v>
      </c>
      <c r="AW63" s="5">
        <v>0</v>
      </c>
      <c r="AX63" s="5">
        <v>5</v>
      </c>
      <c r="AY63" s="5">
        <v>0</v>
      </c>
      <c r="AZ63" s="5">
        <v>2</v>
      </c>
      <c r="BA63" s="5">
        <v>0</v>
      </c>
      <c r="BB63" s="5">
        <v>2</v>
      </c>
      <c r="BC63" s="5">
        <v>0</v>
      </c>
      <c r="BD63" s="5">
        <v>0</v>
      </c>
      <c r="BE63" s="5">
        <v>3</v>
      </c>
      <c r="BF63" s="5">
        <v>26</v>
      </c>
      <c r="BG63" s="5">
        <v>0</v>
      </c>
      <c r="BH63" s="5">
        <v>1</v>
      </c>
      <c r="BI63" s="5">
        <v>0</v>
      </c>
      <c r="BJ63" s="5">
        <v>4</v>
      </c>
      <c r="BK63" s="5">
        <v>8</v>
      </c>
      <c r="BL63" s="5">
        <v>0</v>
      </c>
      <c r="BM63" s="5">
        <v>1</v>
      </c>
      <c r="BN63" s="5">
        <v>7</v>
      </c>
      <c r="BO63" s="5">
        <v>0</v>
      </c>
      <c r="BP63" s="5">
        <v>2</v>
      </c>
      <c r="BQ63" s="5">
        <v>12</v>
      </c>
      <c r="BR63" s="5">
        <v>1</v>
      </c>
      <c r="BS63" s="5">
        <v>13</v>
      </c>
      <c r="BT63" s="5">
        <v>13</v>
      </c>
      <c r="BU63" s="5">
        <v>0</v>
      </c>
      <c r="BV63" s="5">
        <v>4</v>
      </c>
      <c r="BW63" s="5">
        <v>1</v>
      </c>
      <c r="BX63" s="5">
        <v>8</v>
      </c>
      <c r="BY63" s="5">
        <v>0</v>
      </c>
      <c r="BZ63" s="5">
        <v>0</v>
      </c>
      <c r="CA63" s="5">
        <v>2</v>
      </c>
      <c r="CB63" s="5">
        <v>2</v>
      </c>
      <c r="CC63" s="5">
        <v>0</v>
      </c>
      <c r="CD63" s="5">
        <v>1</v>
      </c>
      <c r="CE63" s="5">
        <v>0</v>
      </c>
      <c r="CF63" s="5">
        <v>1</v>
      </c>
      <c r="CG63" s="5">
        <v>0</v>
      </c>
      <c r="CH63" s="5">
        <v>1</v>
      </c>
      <c r="CI63" s="5">
        <v>1</v>
      </c>
      <c r="CJ63" s="5">
        <v>13</v>
      </c>
      <c r="CK63" s="5">
        <v>3</v>
      </c>
      <c r="CL63" s="5">
        <v>0</v>
      </c>
      <c r="CM63" s="5">
        <v>0</v>
      </c>
      <c r="CN63" s="5">
        <v>6</v>
      </c>
      <c r="CO63" s="5">
        <v>2</v>
      </c>
      <c r="CP63" s="5">
        <v>3</v>
      </c>
      <c r="CQ63" s="5">
        <v>0</v>
      </c>
      <c r="CR63" s="5">
        <v>0</v>
      </c>
      <c r="CS63" s="5">
        <v>0</v>
      </c>
      <c r="CT63" s="5">
        <v>2</v>
      </c>
      <c r="CU63" s="5">
        <v>0</v>
      </c>
      <c r="CV63" s="5">
        <v>12</v>
      </c>
      <c r="CW63" s="5">
        <v>0</v>
      </c>
      <c r="CX63" s="1">
        <v>0</v>
      </c>
    </row>
    <row r="64" spans="1:102" ht="15.75" x14ac:dyDescent="0.25">
      <c r="A64" s="5" t="s">
        <v>127</v>
      </c>
      <c r="B64" s="5" t="s">
        <v>128</v>
      </c>
      <c r="C64" s="5">
        <v>2018</v>
      </c>
      <c r="D64" s="5">
        <v>1316</v>
      </c>
      <c r="E64" s="5">
        <v>5</v>
      </c>
      <c r="F64" s="5">
        <v>0</v>
      </c>
      <c r="G64" s="5">
        <v>5</v>
      </c>
      <c r="H64" s="5">
        <v>3</v>
      </c>
      <c r="I64" s="5">
        <v>1</v>
      </c>
      <c r="J64" s="5">
        <v>57</v>
      </c>
      <c r="K64" s="5">
        <v>1</v>
      </c>
      <c r="L64" s="5">
        <v>7</v>
      </c>
      <c r="M64" s="5">
        <v>2</v>
      </c>
      <c r="N64" s="5">
        <v>3</v>
      </c>
      <c r="O64" s="5">
        <v>102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13</v>
      </c>
      <c r="W64" s="5">
        <v>223</v>
      </c>
      <c r="X64" s="5">
        <v>2</v>
      </c>
      <c r="Y64" s="5">
        <v>0</v>
      </c>
      <c r="Z64" s="5">
        <v>0</v>
      </c>
      <c r="AA64" s="5">
        <v>34</v>
      </c>
      <c r="AB64" s="5">
        <v>4</v>
      </c>
      <c r="AC64" s="5">
        <v>0</v>
      </c>
      <c r="AD64" s="5">
        <v>0</v>
      </c>
      <c r="AE64" s="5">
        <v>0</v>
      </c>
      <c r="AF64" s="5">
        <v>0</v>
      </c>
      <c r="AG64" s="5">
        <v>16</v>
      </c>
      <c r="AH64" s="5">
        <v>2</v>
      </c>
      <c r="AI64" s="5">
        <v>16</v>
      </c>
      <c r="AJ64" s="5">
        <v>78</v>
      </c>
      <c r="AK64" s="5">
        <v>22</v>
      </c>
      <c r="AL64" s="5">
        <v>2</v>
      </c>
      <c r="AM64" s="5">
        <v>11</v>
      </c>
      <c r="AN64" s="5">
        <v>18</v>
      </c>
      <c r="AO64" s="5">
        <v>37</v>
      </c>
      <c r="AP64" s="5">
        <v>0</v>
      </c>
      <c r="AQ64" s="5">
        <v>7</v>
      </c>
      <c r="AR64" s="5">
        <v>0</v>
      </c>
      <c r="AS64" s="5">
        <v>19</v>
      </c>
      <c r="AT64" s="5">
        <v>5</v>
      </c>
      <c r="AU64" s="5">
        <v>3</v>
      </c>
      <c r="AV64" s="5">
        <v>23</v>
      </c>
      <c r="AW64" s="5">
        <v>11</v>
      </c>
      <c r="AX64" s="5">
        <v>27</v>
      </c>
      <c r="AY64" s="5">
        <v>0</v>
      </c>
      <c r="AZ64" s="5">
        <v>46</v>
      </c>
      <c r="BA64" s="5">
        <v>0</v>
      </c>
      <c r="BB64" s="5">
        <v>44</v>
      </c>
      <c r="BC64" s="5">
        <v>5</v>
      </c>
      <c r="BD64" s="5">
        <v>0</v>
      </c>
      <c r="BE64" s="5">
        <v>20</v>
      </c>
      <c r="BF64" s="5">
        <v>39</v>
      </c>
      <c r="BG64" s="5">
        <v>2</v>
      </c>
      <c r="BH64" s="5">
        <v>3</v>
      </c>
      <c r="BI64" s="5">
        <v>1</v>
      </c>
      <c r="BJ64" s="5">
        <v>46</v>
      </c>
      <c r="BK64" s="5">
        <v>27</v>
      </c>
      <c r="BL64" s="5">
        <v>0</v>
      </c>
      <c r="BM64" s="5">
        <v>1</v>
      </c>
      <c r="BN64" s="5">
        <v>19</v>
      </c>
      <c r="BO64" s="5">
        <v>0</v>
      </c>
      <c r="BP64" s="5">
        <v>2</v>
      </c>
      <c r="BQ64" s="5">
        <v>28</v>
      </c>
      <c r="BR64" s="5">
        <v>2</v>
      </c>
      <c r="BS64" s="5">
        <v>30</v>
      </c>
      <c r="BT64" s="5">
        <v>27</v>
      </c>
      <c r="BU64" s="5">
        <v>0</v>
      </c>
      <c r="BV64" s="5">
        <v>5</v>
      </c>
      <c r="BW64" s="5">
        <v>9</v>
      </c>
      <c r="BX64" s="5">
        <v>81</v>
      </c>
      <c r="BY64" s="5">
        <v>1</v>
      </c>
      <c r="BZ64" s="5">
        <v>0</v>
      </c>
      <c r="CA64" s="5">
        <v>10</v>
      </c>
      <c r="CB64" s="5">
        <v>8</v>
      </c>
      <c r="CC64" s="5">
        <v>0</v>
      </c>
      <c r="CD64" s="5">
        <v>4</v>
      </c>
      <c r="CE64" s="5">
        <v>0</v>
      </c>
      <c r="CF64" s="5">
        <v>1</v>
      </c>
      <c r="CG64" s="5">
        <v>1</v>
      </c>
      <c r="CH64" s="5">
        <v>0</v>
      </c>
      <c r="CI64" s="5">
        <v>0</v>
      </c>
      <c r="CJ64" s="5">
        <v>3</v>
      </c>
      <c r="CK64" s="5">
        <v>0</v>
      </c>
      <c r="CL64" s="5">
        <v>0</v>
      </c>
      <c r="CM64" s="5">
        <v>7</v>
      </c>
      <c r="CN64" s="5">
        <v>36</v>
      </c>
      <c r="CO64" s="5">
        <v>1</v>
      </c>
      <c r="CP64" s="5">
        <v>1</v>
      </c>
      <c r="CQ64" s="5">
        <v>0</v>
      </c>
      <c r="CR64" s="5">
        <v>0</v>
      </c>
      <c r="CS64" s="5">
        <v>1</v>
      </c>
      <c r="CT64" s="5">
        <v>12</v>
      </c>
      <c r="CU64" s="5">
        <v>2</v>
      </c>
      <c r="CV64" s="5">
        <v>28</v>
      </c>
      <c r="CW64" s="5">
        <v>7</v>
      </c>
      <c r="CX64" s="1">
        <v>7</v>
      </c>
    </row>
    <row r="65" spans="1:102" ht="15.75" x14ac:dyDescent="0.25">
      <c r="A65" s="5" t="s">
        <v>129</v>
      </c>
      <c r="B65" s="5" t="s">
        <v>130</v>
      </c>
      <c r="C65" s="5">
        <v>2018</v>
      </c>
      <c r="D65" s="5">
        <v>3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1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1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5">
        <v>0</v>
      </c>
      <c r="CK65" s="5">
        <v>0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0</v>
      </c>
      <c r="CV65" s="5">
        <v>0</v>
      </c>
      <c r="CW65" s="5">
        <v>0</v>
      </c>
      <c r="CX65" s="1">
        <v>0</v>
      </c>
    </row>
    <row r="66" spans="1:102" ht="15.75" x14ac:dyDescent="0.25">
      <c r="A66" s="5" t="s">
        <v>131</v>
      </c>
      <c r="B66" s="5" t="s">
        <v>132</v>
      </c>
      <c r="C66" s="5">
        <v>2018</v>
      </c>
      <c r="D66" s="5">
        <v>10392</v>
      </c>
      <c r="E66" s="5">
        <v>13</v>
      </c>
      <c r="F66" s="5">
        <v>47</v>
      </c>
      <c r="G66" s="5">
        <v>48</v>
      </c>
      <c r="H66" s="5">
        <v>198</v>
      </c>
      <c r="I66" s="5">
        <v>80</v>
      </c>
      <c r="J66" s="5">
        <v>62</v>
      </c>
      <c r="K66" s="5">
        <v>27</v>
      </c>
      <c r="L66" s="5">
        <v>39</v>
      </c>
      <c r="M66" s="5">
        <v>45</v>
      </c>
      <c r="N66" s="5">
        <v>77</v>
      </c>
      <c r="O66" s="5">
        <v>430</v>
      </c>
      <c r="P66" s="5">
        <v>2</v>
      </c>
      <c r="Q66" s="5">
        <v>2</v>
      </c>
      <c r="R66" s="5">
        <v>4</v>
      </c>
      <c r="S66" s="5">
        <v>1</v>
      </c>
      <c r="T66" s="5">
        <v>5</v>
      </c>
      <c r="U66" s="5">
        <v>12</v>
      </c>
      <c r="V66" s="5">
        <v>19</v>
      </c>
      <c r="W66" s="5">
        <v>251</v>
      </c>
      <c r="X66" s="5">
        <v>13</v>
      </c>
      <c r="Y66" s="5">
        <v>10</v>
      </c>
      <c r="Z66" s="5">
        <v>202</v>
      </c>
      <c r="AA66" s="5">
        <v>272</v>
      </c>
      <c r="AB66" s="5">
        <v>23</v>
      </c>
      <c r="AC66" s="5">
        <v>0</v>
      </c>
      <c r="AD66" s="5">
        <v>2</v>
      </c>
      <c r="AE66" s="5">
        <v>7</v>
      </c>
      <c r="AF66" s="5">
        <v>1</v>
      </c>
      <c r="AG66" s="5">
        <v>211</v>
      </c>
      <c r="AH66" s="5">
        <v>216</v>
      </c>
      <c r="AI66" s="5">
        <v>109</v>
      </c>
      <c r="AJ66" s="5">
        <v>867</v>
      </c>
      <c r="AK66" s="5">
        <v>209</v>
      </c>
      <c r="AL66" s="5">
        <v>9</v>
      </c>
      <c r="AM66" s="5">
        <v>127</v>
      </c>
      <c r="AN66" s="5">
        <v>127</v>
      </c>
      <c r="AO66" s="5">
        <v>152</v>
      </c>
      <c r="AP66" s="5">
        <v>4</v>
      </c>
      <c r="AQ66" s="5">
        <v>60</v>
      </c>
      <c r="AR66" s="5">
        <v>5</v>
      </c>
      <c r="AS66" s="5">
        <v>54</v>
      </c>
      <c r="AT66" s="5">
        <v>85</v>
      </c>
      <c r="AU66" s="5">
        <v>82</v>
      </c>
      <c r="AV66" s="5">
        <v>292</v>
      </c>
      <c r="AW66" s="5">
        <v>86</v>
      </c>
      <c r="AX66" s="5">
        <v>218</v>
      </c>
      <c r="AY66" s="5">
        <v>4</v>
      </c>
      <c r="AZ66" s="5">
        <v>41</v>
      </c>
      <c r="BA66" s="5">
        <v>0</v>
      </c>
      <c r="BB66" s="5">
        <v>555</v>
      </c>
      <c r="BC66" s="5">
        <v>29</v>
      </c>
      <c r="BD66" s="5">
        <v>3</v>
      </c>
      <c r="BE66" s="5">
        <v>43</v>
      </c>
      <c r="BF66" s="5">
        <v>168</v>
      </c>
      <c r="BG66" s="5">
        <v>16</v>
      </c>
      <c r="BH66" s="5">
        <v>37</v>
      </c>
      <c r="BI66" s="5">
        <v>2</v>
      </c>
      <c r="BJ66" s="5">
        <v>203</v>
      </c>
      <c r="BK66" s="5">
        <v>234</v>
      </c>
      <c r="BL66" s="5">
        <v>2</v>
      </c>
      <c r="BM66" s="5">
        <v>23</v>
      </c>
      <c r="BN66" s="5">
        <v>138</v>
      </c>
      <c r="BO66" s="5">
        <v>2</v>
      </c>
      <c r="BP66" s="5">
        <v>28</v>
      </c>
      <c r="BQ66" s="5">
        <v>198</v>
      </c>
      <c r="BR66" s="5">
        <v>34</v>
      </c>
      <c r="BS66" s="5">
        <v>239</v>
      </c>
      <c r="BT66" s="5">
        <v>112</v>
      </c>
      <c r="BU66" s="5">
        <v>22</v>
      </c>
      <c r="BV66" s="5">
        <v>354</v>
      </c>
      <c r="BW66" s="5">
        <v>37</v>
      </c>
      <c r="BX66" s="5">
        <v>1377</v>
      </c>
      <c r="BY66" s="5">
        <v>10</v>
      </c>
      <c r="BZ66" s="5">
        <v>0</v>
      </c>
      <c r="CA66" s="5">
        <v>183</v>
      </c>
      <c r="CB66" s="5">
        <v>95</v>
      </c>
      <c r="CC66" s="5">
        <v>1</v>
      </c>
      <c r="CD66" s="5">
        <v>18</v>
      </c>
      <c r="CE66" s="5">
        <v>9</v>
      </c>
      <c r="CF66" s="5">
        <v>19</v>
      </c>
      <c r="CG66" s="5">
        <v>8</v>
      </c>
      <c r="CH66" s="5">
        <v>17</v>
      </c>
      <c r="CI66" s="5">
        <v>34</v>
      </c>
      <c r="CJ66" s="5">
        <v>286</v>
      </c>
      <c r="CK66" s="5">
        <v>90</v>
      </c>
      <c r="CL66" s="5">
        <v>0</v>
      </c>
      <c r="CM66" s="5">
        <v>24</v>
      </c>
      <c r="CN66" s="5">
        <v>222</v>
      </c>
      <c r="CO66" s="5">
        <v>78</v>
      </c>
      <c r="CP66" s="5">
        <v>11</v>
      </c>
      <c r="CQ66" s="5">
        <v>0</v>
      </c>
      <c r="CR66" s="5">
        <v>4</v>
      </c>
      <c r="CS66" s="5">
        <v>43</v>
      </c>
      <c r="CT66" s="5">
        <v>102</v>
      </c>
      <c r="CU66" s="5">
        <v>24</v>
      </c>
      <c r="CV66" s="5">
        <v>358</v>
      </c>
      <c r="CW66" s="5">
        <v>52</v>
      </c>
      <c r="CX66" s="1">
        <v>52</v>
      </c>
    </row>
    <row r="67" spans="1:102" ht="15.75" x14ac:dyDescent="0.25">
      <c r="A67" s="5" t="s">
        <v>133</v>
      </c>
      <c r="B67" s="5" t="s">
        <v>134</v>
      </c>
      <c r="C67" s="5">
        <v>2018</v>
      </c>
      <c r="D67" s="5">
        <v>286</v>
      </c>
      <c r="E67" s="5">
        <v>0</v>
      </c>
      <c r="F67" s="5">
        <v>0</v>
      </c>
      <c r="G67" s="5">
        <v>0</v>
      </c>
      <c r="H67" s="5">
        <v>0</v>
      </c>
      <c r="I67" s="5">
        <v>1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10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1</v>
      </c>
      <c r="AJ67" s="5">
        <v>1</v>
      </c>
      <c r="AK67" s="5">
        <v>2</v>
      </c>
      <c r="AL67" s="5">
        <v>0</v>
      </c>
      <c r="AM67" s="5">
        <v>0</v>
      </c>
      <c r="AN67" s="5">
        <v>0</v>
      </c>
      <c r="AO67" s="5">
        <v>5</v>
      </c>
      <c r="AP67" s="5">
        <v>0</v>
      </c>
      <c r="AQ67" s="5">
        <v>1</v>
      </c>
      <c r="AR67" s="5">
        <v>0</v>
      </c>
      <c r="AS67" s="5">
        <v>0</v>
      </c>
      <c r="AT67" s="5">
        <v>0</v>
      </c>
      <c r="AU67" s="5">
        <v>1</v>
      </c>
      <c r="AV67" s="5">
        <v>0</v>
      </c>
      <c r="AW67" s="5">
        <v>0</v>
      </c>
      <c r="AX67" s="5">
        <v>1</v>
      </c>
      <c r="AY67" s="5">
        <v>0</v>
      </c>
      <c r="AZ67" s="5">
        <v>5</v>
      </c>
      <c r="BA67" s="5">
        <v>0</v>
      </c>
      <c r="BB67" s="5">
        <v>108</v>
      </c>
      <c r="BC67" s="5">
        <v>4</v>
      </c>
      <c r="BD67" s="5">
        <v>0</v>
      </c>
      <c r="BE67" s="5">
        <v>1</v>
      </c>
      <c r="BF67" s="5">
        <v>3</v>
      </c>
      <c r="BG67" s="5">
        <v>0</v>
      </c>
      <c r="BH67" s="5">
        <v>0</v>
      </c>
      <c r="BI67" s="5">
        <v>0</v>
      </c>
      <c r="BJ67" s="5">
        <v>4</v>
      </c>
      <c r="BK67" s="5">
        <v>51</v>
      </c>
      <c r="BL67" s="5">
        <v>0</v>
      </c>
      <c r="BM67" s="5">
        <v>1</v>
      </c>
      <c r="BN67" s="5">
        <v>2</v>
      </c>
      <c r="BO67" s="5">
        <v>0</v>
      </c>
      <c r="BP67" s="5">
        <v>0</v>
      </c>
      <c r="BQ67" s="5">
        <v>6</v>
      </c>
      <c r="BR67" s="5">
        <v>0</v>
      </c>
      <c r="BS67" s="5">
        <v>17</v>
      </c>
      <c r="BT67" s="5">
        <v>6</v>
      </c>
      <c r="BU67" s="5">
        <v>0</v>
      </c>
      <c r="BV67" s="5">
        <v>0</v>
      </c>
      <c r="BW67" s="5">
        <v>2</v>
      </c>
      <c r="BX67" s="5">
        <v>0</v>
      </c>
      <c r="BY67" s="5">
        <v>0</v>
      </c>
      <c r="BZ67" s="5">
        <v>0</v>
      </c>
      <c r="CA67" s="5">
        <v>29</v>
      </c>
      <c r="CB67" s="5">
        <v>0</v>
      </c>
      <c r="CC67" s="5">
        <v>0</v>
      </c>
      <c r="CD67" s="5">
        <v>1</v>
      </c>
      <c r="CE67" s="5">
        <v>0</v>
      </c>
      <c r="CF67" s="5">
        <v>0</v>
      </c>
      <c r="CG67" s="5">
        <v>2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5">
        <v>1</v>
      </c>
      <c r="CN67" s="5">
        <v>10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</v>
      </c>
      <c r="CV67" s="5">
        <v>3</v>
      </c>
      <c r="CW67" s="5">
        <v>1</v>
      </c>
      <c r="CX67" s="1">
        <v>1</v>
      </c>
    </row>
    <row r="68" spans="1:102" ht="15.75" x14ac:dyDescent="0.25">
      <c r="A68" s="5" t="s">
        <v>135</v>
      </c>
      <c r="B68" s="5" t="s">
        <v>136</v>
      </c>
      <c r="C68" s="5">
        <v>2018</v>
      </c>
      <c r="D68" s="5">
        <v>1433</v>
      </c>
      <c r="E68" s="5">
        <v>0</v>
      </c>
      <c r="F68" s="5">
        <v>1</v>
      </c>
      <c r="G68" s="5">
        <v>2</v>
      </c>
      <c r="H68" s="5">
        <v>0</v>
      </c>
      <c r="I68" s="5">
        <v>12</v>
      </c>
      <c r="J68" s="5">
        <v>5</v>
      </c>
      <c r="K68" s="5">
        <v>2</v>
      </c>
      <c r="L68" s="5">
        <v>7</v>
      </c>
      <c r="M68" s="5">
        <v>16</v>
      </c>
      <c r="N68" s="5">
        <v>13</v>
      </c>
      <c r="O68" s="5">
        <v>29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2</v>
      </c>
      <c r="V68" s="5">
        <v>15</v>
      </c>
      <c r="W68" s="5">
        <v>7</v>
      </c>
      <c r="X68" s="5">
        <v>4</v>
      </c>
      <c r="Y68" s="5">
        <v>18</v>
      </c>
      <c r="Z68" s="5">
        <v>25</v>
      </c>
      <c r="AA68" s="5">
        <v>24</v>
      </c>
      <c r="AB68" s="5">
        <v>0</v>
      </c>
      <c r="AC68" s="5">
        <v>0</v>
      </c>
      <c r="AD68" s="5">
        <v>0</v>
      </c>
      <c r="AE68" s="5">
        <v>1</v>
      </c>
      <c r="AF68" s="5">
        <v>4</v>
      </c>
      <c r="AG68" s="5">
        <v>40</v>
      </c>
      <c r="AH68" s="5">
        <v>16</v>
      </c>
      <c r="AI68" s="5">
        <v>20</v>
      </c>
      <c r="AJ68" s="5">
        <v>42</v>
      </c>
      <c r="AK68" s="5">
        <v>21</v>
      </c>
      <c r="AL68" s="5">
        <v>2</v>
      </c>
      <c r="AM68" s="5">
        <v>26</v>
      </c>
      <c r="AN68" s="5">
        <v>27</v>
      </c>
      <c r="AO68" s="5">
        <v>21</v>
      </c>
      <c r="AP68" s="5">
        <v>1</v>
      </c>
      <c r="AQ68" s="5">
        <v>10</v>
      </c>
      <c r="AR68" s="5">
        <v>1</v>
      </c>
      <c r="AS68" s="5">
        <v>51</v>
      </c>
      <c r="AT68" s="5">
        <v>26</v>
      </c>
      <c r="AU68" s="5">
        <v>22</v>
      </c>
      <c r="AV68" s="5">
        <v>62</v>
      </c>
      <c r="AW68" s="5">
        <v>11</v>
      </c>
      <c r="AX68" s="5">
        <v>26</v>
      </c>
      <c r="AY68" s="5">
        <v>0</v>
      </c>
      <c r="AZ68" s="5">
        <v>6</v>
      </c>
      <c r="BA68" s="5">
        <v>0</v>
      </c>
      <c r="BB68" s="5">
        <v>25</v>
      </c>
      <c r="BC68" s="5">
        <v>12</v>
      </c>
      <c r="BD68" s="5">
        <v>1</v>
      </c>
      <c r="BE68" s="5">
        <v>29</v>
      </c>
      <c r="BF68" s="5">
        <v>64</v>
      </c>
      <c r="BG68" s="5">
        <v>2</v>
      </c>
      <c r="BH68" s="5">
        <v>3</v>
      </c>
      <c r="BI68" s="5">
        <v>2</v>
      </c>
      <c r="BJ68" s="5">
        <v>37</v>
      </c>
      <c r="BK68" s="5">
        <v>50</v>
      </c>
      <c r="BL68" s="5">
        <v>0</v>
      </c>
      <c r="BM68" s="5">
        <v>3</v>
      </c>
      <c r="BN68" s="5">
        <v>37</v>
      </c>
      <c r="BO68" s="5">
        <v>0</v>
      </c>
      <c r="BP68" s="5">
        <v>4</v>
      </c>
      <c r="BQ68" s="5">
        <v>28</v>
      </c>
      <c r="BR68" s="5">
        <v>3</v>
      </c>
      <c r="BS68" s="5">
        <v>51</v>
      </c>
      <c r="BT68" s="5">
        <v>30</v>
      </c>
      <c r="BU68" s="5">
        <v>1</v>
      </c>
      <c r="BV68" s="5">
        <v>30</v>
      </c>
      <c r="BW68" s="5">
        <v>13</v>
      </c>
      <c r="BX68" s="5">
        <v>137</v>
      </c>
      <c r="BY68" s="5">
        <v>0</v>
      </c>
      <c r="BZ68" s="5">
        <v>0</v>
      </c>
      <c r="CA68" s="5">
        <v>3</v>
      </c>
      <c r="CB68" s="5">
        <v>12</v>
      </c>
      <c r="CC68" s="5">
        <v>0</v>
      </c>
      <c r="CD68" s="5">
        <v>3</v>
      </c>
      <c r="CE68" s="5">
        <v>0</v>
      </c>
      <c r="CF68" s="5">
        <v>3</v>
      </c>
      <c r="CG68" s="5">
        <v>7</v>
      </c>
      <c r="CH68" s="5">
        <v>2</v>
      </c>
      <c r="CI68" s="5">
        <v>5</v>
      </c>
      <c r="CJ68" s="5">
        <v>49</v>
      </c>
      <c r="CK68" s="5">
        <v>9</v>
      </c>
      <c r="CL68" s="5">
        <v>0</v>
      </c>
      <c r="CM68" s="5">
        <v>6</v>
      </c>
      <c r="CN68" s="5">
        <v>63</v>
      </c>
      <c r="CO68" s="5">
        <v>4</v>
      </c>
      <c r="CP68" s="5">
        <v>4</v>
      </c>
      <c r="CQ68" s="5">
        <v>0</v>
      </c>
      <c r="CR68" s="5">
        <v>0</v>
      </c>
      <c r="CS68" s="5">
        <v>1</v>
      </c>
      <c r="CT68" s="5">
        <v>15</v>
      </c>
      <c r="CU68" s="5">
        <v>7</v>
      </c>
      <c r="CV68" s="5">
        <v>54</v>
      </c>
      <c r="CW68" s="5">
        <v>2</v>
      </c>
      <c r="CX68" s="1">
        <v>2</v>
      </c>
    </row>
    <row r="69" spans="1:102" ht="15.75" x14ac:dyDescent="0.25">
      <c r="A69" s="5" t="s">
        <v>137</v>
      </c>
      <c r="B69" s="5" t="s">
        <v>138</v>
      </c>
      <c r="C69" s="5">
        <v>2018</v>
      </c>
      <c r="D69" s="5">
        <v>18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1</v>
      </c>
      <c r="AU69" s="5">
        <v>0</v>
      </c>
      <c r="AV69" s="5">
        <v>0</v>
      </c>
      <c r="AW69" s="5">
        <v>0</v>
      </c>
      <c r="AX69" s="5">
        <v>1</v>
      </c>
      <c r="AY69" s="5">
        <v>0</v>
      </c>
      <c r="AZ69" s="5">
        <v>0</v>
      </c>
      <c r="BA69" s="5">
        <v>0</v>
      </c>
      <c r="BB69" s="5">
        <v>1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1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1</v>
      </c>
      <c r="BR69" s="5">
        <v>0</v>
      </c>
      <c r="BS69" s="5">
        <v>1</v>
      </c>
      <c r="BT69" s="5">
        <v>1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  <c r="CN69" s="5">
        <v>2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3</v>
      </c>
      <c r="CU69" s="5">
        <v>0</v>
      </c>
      <c r="CV69" s="5">
        <v>0</v>
      </c>
      <c r="CW69" s="5">
        <v>0</v>
      </c>
      <c r="CX69" s="1">
        <v>0</v>
      </c>
    </row>
    <row r="70" spans="1:102" ht="15.75" x14ac:dyDescent="0.25">
      <c r="A70" s="5" t="s">
        <v>139</v>
      </c>
      <c r="B70" s="5" t="s">
        <v>140</v>
      </c>
      <c r="C70" s="5">
        <v>2018</v>
      </c>
      <c r="D70" s="5">
        <v>56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2</v>
      </c>
      <c r="M70" s="5">
        <v>0</v>
      </c>
      <c r="N70" s="5">
        <v>2</v>
      </c>
      <c r="O70" s="5">
        <v>1</v>
      </c>
      <c r="P70" s="5">
        <v>0</v>
      </c>
      <c r="Q70" s="5">
        <v>0</v>
      </c>
      <c r="R70" s="5">
        <v>0</v>
      </c>
      <c r="S70" s="5">
        <v>1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1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1</v>
      </c>
      <c r="AK70" s="5">
        <v>0</v>
      </c>
      <c r="AL70" s="5">
        <v>0</v>
      </c>
      <c r="AM70" s="5">
        <v>0</v>
      </c>
      <c r="AN70" s="5">
        <v>1</v>
      </c>
      <c r="AO70" s="5">
        <v>0</v>
      </c>
      <c r="AP70" s="5">
        <v>0</v>
      </c>
      <c r="AQ70" s="5">
        <v>0</v>
      </c>
      <c r="AR70" s="5">
        <v>2</v>
      </c>
      <c r="AS70" s="5">
        <v>0</v>
      </c>
      <c r="AT70" s="5">
        <v>0</v>
      </c>
      <c r="AU70" s="5">
        <v>2</v>
      </c>
      <c r="AV70" s="5">
        <v>6</v>
      </c>
      <c r="AW70" s="5">
        <v>0</v>
      </c>
      <c r="AX70" s="5">
        <v>5</v>
      </c>
      <c r="AY70" s="5">
        <v>0</v>
      </c>
      <c r="AZ70" s="5">
        <v>4</v>
      </c>
      <c r="BA70" s="5">
        <v>0</v>
      </c>
      <c r="BB70" s="5">
        <v>1</v>
      </c>
      <c r="BC70" s="5">
        <v>0</v>
      </c>
      <c r="BD70" s="5">
        <v>0</v>
      </c>
      <c r="BE70" s="5">
        <v>0</v>
      </c>
      <c r="BF70" s="5">
        <v>1</v>
      </c>
      <c r="BG70" s="5">
        <v>0</v>
      </c>
      <c r="BH70" s="5">
        <v>0</v>
      </c>
      <c r="BI70" s="5">
        <v>0</v>
      </c>
      <c r="BJ70" s="5">
        <v>0</v>
      </c>
      <c r="BK70" s="5">
        <v>2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3</v>
      </c>
      <c r="BT70" s="5">
        <v>0</v>
      </c>
      <c r="BU70" s="5">
        <v>0</v>
      </c>
      <c r="BV70" s="5">
        <v>2</v>
      </c>
      <c r="BW70" s="5">
        <v>2</v>
      </c>
      <c r="BX70" s="5">
        <v>1</v>
      </c>
      <c r="BY70" s="5">
        <v>0</v>
      </c>
      <c r="BZ70" s="5">
        <v>0</v>
      </c>
      <c r="CA70" s="5">
        <v>1</v>
      </c>
      <c r="CB70" s="5">
        <v>0</v>
      </c>
      <c r="CC70" s="5">
        <v>0</v>
      </c>
      <c r="CD70" s="5">
        <v>1</v>
      </c>
      <c r="CE70" s="5">
        <v>0</v>
      </c>
      <c r="CF70" s="5">
        <v>1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0</v>
      </c>
      <c r="CM70" s="5">
        <v>0</v>
      </c>
      <c r="CN70" s="5">
        <v>0</v>
      </c>
      <c r="CO70" s="5">
        <v>0</v>
      </c>
      <c r="CP70" s="5">
        <v>1</v>
      </c>
      <c r="CQ70" s="5">
        <v>0</v>
      </c>
      <c r="CR70" s="5">
        <v>0</v>
      </c>
      <c r="CS70" s="5">
        <v>0</v>
      </c>
      <c r="CT70" s="5">
        <v>0</v>
      </c>
      <c r="CU70" s="5">
        <v>0</v>
      </c>
      <c r="CV70" s="5">
        <v>3</v>
      </c>
      <c r="CW70" s="5">
        <v>2</v>
      </c>
      <c r="CX70" s="1">
        <v>2</v>
      </c>
    </row>
    <row r="71" spans="1:102" ht="15.75" x14ac:dyDescent="0.25">
      <c r="A71" s="5" t="s">
        <v>141</v>
      </c>
      <c r="B71" s="5" t="s">
        <v>142</v>
      </c>
      <c r="C71" s="5">
        <v>2018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0</v>
      </c>
      <c r="CV71" s="5">
        <v>0</v>
      </c>
      <c r="CW71" s="5">
        <v>0</v>
      </c>
      <c r="CX71" s="1">
        <v>0</v>
      </c>
    </row>
    <row r="72" spans="1:102" ht="15.75" x14ac:dyDescent="0.25">
      <c r="A72" s="5" t="s">
        <v>143</v>
      </c>
      <c r="B72" s="5" t="s">
        <v>144</v>
      </c>
      <c r="C72" s="5">
        <v>2018</v>
      </c>
      <c r="D72" s="5">
        <v>34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1</v>
      </c>
      <c r="M72" s="5">
        <v>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21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2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1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0</v>
      </c>
      <c r="CO72" s="5">
        <v>0</v>
      </c>
      <c r="CP72" s="5">
        <v>0</v>
      </c>
      <c r="CQ72" s="5">
        <v>0</v>
      </c>
      <c r="CR72" s="5">
        <v>0</v>
      </c>
      <c r="CS72" s="5">
        <v>0</v>
      </c>
      <c r="CT72" s="5">
        <v>0</v>
      </c>
      <c r="CU72" s="5">
        <v>0</v>
      </c>
      <c r="CV72" s="5">
        <v>0</v>
      </c>
      <c r="CW72" s="5">
        <v>1</v>
      </c>
      <c r="CX72" s="1">
        <v>1</v>
      </c>
    </row>
    <row r="73" spans="1:102" ht="15.75" x14ac:dyDescent="0.25">
      <c r="A73" s="5" t="s">
        <v>145</v>
      </c>
      <c r="B73" s="5" t="s">
        <v>146</v>
      </c>
      <c r="C73" s="5">
        <v>2018</v>
      </c>
      <c r="D73" s="5">
        <v>24088</v>
      </c>
      <c r="E73" s="5">
        <v>66</v>
      </c>
      <c r="F73" s="5">
        <v>295</v>
      </c>
      <c r="G73" s="5">
        <v>151</v>
      </c>
      <c r="H73" s="5">
        <v>480</v>
      </c>
      <c r="I73" s="5">
        <v>152</v>
      </c>
      <c r="J73" s="5">
        <v>111</v>
      </c>
      <c r="K73" s="5">
        <v>22</v>
      </c>
      <c r="L73" s="5">
        <v>110</v>
      </c>
      <c r="M73" s="5">
        <v>87</v>
      </c>
      <c r="N73" s="5">
        <v>111</v>
      </c>
      <c r="O73" s="5">
        <v>705</v>
      </c>
      <c r="P73" s="5">
        <v>2</v>
      </c>
      <c r="Q73" s="5">
        <v>9</v>
      </c>
      <c r="R73" s="5">
        <v>8</v>
      </c>
      <c r="S73" s="5">
        <v>7</v>
      </c>
      <c r="T73" s="5">
        <v>20</v>
      </c>
      <c r="U73" s="5">
        <v>9</v>
      </c>
      <c r="V73" s="5">
        <v>24</v>
      </c>
      <c r="W73" s="5">
        <v>53</v>
      </c>
      <c r="X73" s="5">
        <v>24</v>
      </c>
      <c r="Y73" s="5">
        <v>7</v>
      </c>
      <c r="Z73" s="5">
        <v>1002</v>
      </c>
      <c r="AA73" s="5">
        <v>394</v>
      </c>
      <c r="AB73" s="5">
        <v>253</v>
      </c>
      <c r="AC73" s="5">
        <v>24</v>
      </c>
      <c r="AD73" s="5">
        <v>8</v>
      </c>
      <c r="AE73" s="5">
        <v>17</v>
      </c>
      <c r="AF73" s="5">
        <v>5</v>
      </c>
      <c r="AG73" s="5">
        <v>420</v>
      </c>
      <c r="AH73" s="5">
        <v>201</v>
      </c>
      <c r="AI73" s="5">
        <v>161</v>
      </c>
      <c r="AJ73" s="5">
        <v>1257</v>
      </c>
      <c r="AK73" s="5">
        <v>334</v>
      </c>
      <c r="AL73" s="5">
        <v>7</v>
      </c>
      <c r="AM73" s="5">
        <v>371</v>
      </c>
      <c r="AN73" s="5">
        <v>286</v>
      </c>
      <c r="AO73" s="5">
        <v>426</v>
      </c>
      <c r="AP73" s="5">
        <v>9</v>
      </c>
      <c r="AQ73" s="5">
        <v>171</v>
      </c>
      <c r="AR73" s="5">
        <v>33</v>
      </c>
      <c r="AS73" s="5">
        <v>228</v>
      </c>
      <c r="AT73" s="5">
        <v>184</v>
      </c>
      <c r="AU73" s="5">
        <v>245</v>
      </c>
      <c r="AV73" s="5">
        <v>412</v>
      </c>
      <c r="AW73" s="5">
        <v>345</v>
      </c>
      <c r="AX73" s="5">
        <v>548</v>
      </c>
      <c r="AY73" s="5">
        <v>8</v>
      </c>
      <c r="AZ73" s="5">
        <v>76</v>
      </c>
      <c r="BA73" s="5">
        <v>0</v>
      </c>
      <c r="BB73" s="5">
        <v>1490</v>
      </c>
      <c r="BC73" s="5">
        <v>98</v>
      </c>
      <c r="BD73" s="5">
        <v>3</v>
      </c>
      <c r="BE73" s="5">
        <v>126</v>
      </c>
      <c r="BF73" s="5">
        <v>459</v>
      </c>
      <c r="BG73" s="5">
        <v>20</v>
      </c>
      <c r="BH73" s="5">
        <v>25</v>
      </c>
      <c r="BI73" s="5">
        <v>6</v>
      </c>
      <c r="BJ73" s="5">
        <v>374</v>
      </c>
      <c r="BK73" s="5">
        <v>613</v>
      </c>
      <c r="BL73" s="5">
        <v>1</v>
      </c>
      <c r="BM73" s="5">
        <v>92</v>
      </c>
      <c r="BN73" s="5">
        <v>308</v>
      </c>
      <c r="BO73" s="5">
        <v>7</v>
      </c>
      <c r="BP73" s="5">
        <v>70</v>
      </c>
      <c r="BQ73" s="5">
        <v>444</v>
      </c>
      <c r="BR73" s="5">
        <v>90</v>
      </c>
      <c r="BS73" s="5">
        <v>560</v>
      </c>
      <c r="BT73" s="5">
        <v>262</v>
      </c>
      <c r="BU73" s="5">
        <v>77</v>
      </c>
      <c r="BV73" s="5">
        <v>639</v>
      </c>
      <c r="BW73" s="5">
        <v>63</v>
      </c>
      <c r="BX73" s="5">
        <v>835</v>
      </c>
      <c r="BY73" s="5">
        <v>10</v>
      </c>
      <c r="BZ73" s="5">
        <v>0</v>
      </c>
      <c r="CA73" s="5">
        <v>3718</v>
      </c>
      <c r="CB73" s="5">
        <v>96</v>
      </c>
      <c r="CC73" s="5">
        <v>4</v>
      </c>
      <c r="CD73" s="5">
        <v>77</v>
      </c>
      <c r="CE73" s="5">
        <v>27</v>
      </c>
      <c r="CF73" s="5">
        <v>65</v>
      </c>
      <c r="CG73" s="5">
        <v>121</v>
      </c>
      <c r="CH73" s="5">
        <v>51</v>
      </c>
      <c r="CI73" s="5">
        <v>80</v>
      </c>
      <c r="CJ73" s="5">
        <v>669</v>
      </c>
      <c r="CK73" s="5">
        <v>224</v>
      </c>
      <c r="CL73" s="5">
        <v>0</v>
      </c>
      <c r="CM73" s="5">
        <v>79</v>
      </c>
      <c r="CN73" s="5">
        <v>537</v>
      </c>
      <c r="CO73" s="5">
        <v>125</v>
      </c>
      <c r="CP73" s="5">
        <v>46</v>
      </c>
      <c r="CQ73" s="5">
        <v>1</v>
      </c>
      <c r="CR73" s="5">
        <v>64</v>
      </c>
      <c r="CS73" s="5">
        <v>514</v>
      </c>
      <c r="CT73" s="5">
        <v>255</v>
      </c>
      <c r="CU73" s="5">
        <v>40</v>
      </c>
      <c r="CV73" s="5">
        <v>705</v>
      </c>
      <c r="CW73" s="5">
        <v>39</v>
      </c>
      <c r="CX73" s="1">
        <v>39</v>
      </c>
    </row>
    <row r="74" spans="1:102" ht="15.75" x14ac:dyDescent="0.25">
      <c r="A74" s="5" t="s">
        <v>147</v>
      </c>
      <c r="B74" s="5" t="s">
        <v>148</v>
      </c>
      <c r="C74" s="5">
        <v>2018</v>
      </c>
      <c r="D74" s="5">
        <v>31</v>
      </c>
      <c r="E74" s="5">
        <v>0</v>
      </c>
      <c r="F74" s="5">
        <v>5</v>
      </c>
      <c r="G74" s="5">
        <v>1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2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1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1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1</v>
      </c>
      <c r="AW74" s="5">
        <v>0</v>
      </c>
      <c r="AX74" s="5">
        <v>1</v>
      </c>
      <c r="AY74" s="5">
        <v>0</v>
      </c>
      <c r="AZ74" s="5">
        <v>0</v>
      </c>
      <c r="BA74" s="5">
        <v>0</v>
      </c>
      <c r="BB74" s="5">
        <v>1</v>
      </c>
      <c r="BC74" s="5">
        <v>0</v>
      </c>
      <c r="BD74" s="5">
        <v>0</v>
      </c>
      <c r="BE74" s="5">
        <v>2</v>
      </c>
      <c r="BF74" s="5">
        <v>1</v>
      </c>
      <c r="BG74" s="5">
        <v>0</v>
      </c>
      <c r="BH74" s="5">
        <v>0</v>
      </c>
      <c r="BI74" s="5">
        <v>0</v>
      </c>
      <c r="BJ74" s="5">
        <v>4</v>
      </c>
      <c r="BK74" s="5">
        <v>1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1</v>
      </c>
      <c r="BR74" s="5">
        <v>0</v>
      </c>
      <c r="BS74" s="5">
        <v>1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1</v>
      </c>
      <c r="CO74" s="5">
        <v>0</v>
      </c>
      <c r="CP74" s="5">
        <v>0</v>
      </c>
      <c r="CQ74" s="5">
        <v>0</v>
      </c>
      <c r="CR74" s="5">
        <v>0</v>
      </c>
      <c r="CS74" s="5">
        <v>0</v>
      </c>
      <c r="CT74" s="5">
        <v>0</v>
      </c>
      <c r="CU74" s="5">
        <v>0</v>
      </c>
      <c r="CV74" s="5">
        <v>0</v>
      </c>
      <c r="CW74" s="5">
        <v>0</v>
      </c>
      <c r="CX74" s="1">
        <v>0</v>
      </c>
    </row>
    <row r="75" spans="1:102" ht="15.75" x14ac:dyDescent="0.25">
      <c r="A75" s="5" t="s">
        <v>149</v>
      </c>
      <c r="B75" s="5" t="s">
        <v>150</v>
      </c>
      <c r="C75" s="5">
        <v>2018</v>
      </c>
      <c r="D75" s="5">
        <v>14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1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1</v>
      </c>
      <c r="AY75" s="5">
        <v>0</v>
      </c>
      <c r="AZ75" s="5">
        <v>1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1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2</v>
      </c>
      <c r="BT75" s="5">
        <v>0</v>
      </c>
      <c r="BU75" s="5">
        <v>0</v>
      </c>
      <c r="BV75" s="5">
        <v>0</v>
      </c>
      <c r="BW75" s="5">
        <v>0</v>
      </c>
      <c r="BX75" s="5">
        <v>1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1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0</v>
      </c>
      <c r="CV75" s="5">
        <v>1</v>
      </c>
      <c r="CW75" s="5">
        <v>0</v>
      </c>
      <c r="CX75" s="1">
        <v>0</v>
      </c>
    </row>
    <row r="76" spans="1:102" ht="15.75" x14ac:dyDescent="0.25">
      <c r="A76" s="5" t="s">
        <v>151</v>
      </c>
      <c r="B76" s="5" t="s">
        <v>152</v>
      </c>
      <c r="C76" s="5">
        <v>2018</v>
      </c>
      <c r="D76" s="5">
        <v>76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1</v>
      </c>
      <c r="O76" s="5">
        <v>17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1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1</v>
      </c>
      <c r="AH76" s="5">
        <v>0</v>
      </c>
      <c r="AI76" s="5">
        <v>1</v>
      </c>
      <c r="AJ76" s="5">
        <v>8</v>
      </c>
      <c r="AK76" s="5">
        <v>1</v>
      </c>
      <c r="AL76" s="5">
        <v>0</v>
      </c>
      <c r="AM76" s="5">
        <v>1</v>
      </c>
      <c r="AN76" s="5">
        <v>0</v>
      </c>
      <c r="AO76" s="5">
        <v>1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1</v>
      </c>
      <c r="AW76" s="5">
        <v>2</v>
      </c>
      <c r="AX76" s="5">
        <v>1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4</v>
      </c>
      <c r="BG76" s="5">
        <v>0</v>
      </c>
      <c r="BH76" s="5">
        <v>0</v>
      </c>
      <c r="BI76" s="5">
        <v>0</v>
      </c>
      <c r="BJ76" s="5">
        <v>1</v>
      </c>
      <c r="BK76" s="5">
        <v>1</v>
      </c>
      <c r="BL76" s="5">
        <v>0</v>
      </c>
      <c r="BM76" s="5">
        <v>0</v>
      </c>
      <c r="BN76" s="5">
        <v>1</v>
      </c>
      <c r="BO76" s="5">
        <v>0</v>
      </c>
      <c r="BP76" s="5">
        <v>0</v>
      </c>
      <c r="BQ76" s="5">
        <v>1</v>
      </c>
      <c r="BR76" s="5">
        <v>0</v>
      </c>
      <c r="BS76" s="5">
        <v>2</v>
      </c>
      <c r="BT76" s="5">
        <v>0</v>
      </c>
      <c r="BU76" s="5">
        <v>0</v>
      </c>
      <c r="BV76" s="5">
        <v>3</v>
      </c>
      <c r="BW76" s="5">
        <v>0</v>
      </c>
      <c r="BX76" s="5">
        <v>11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2</v>
      </c>
      <c r="CK76" s="5">
        <v>0</v>
      </c>
      <c r="CL76" s="5">
        <v>0</v>
      </c>
      <c r="CM76" s="5">
        <v>0</v>
      </c>
      <c r="CN76" s="5">
        <v>2</v>
      </c>
      <c r="CO76" s="5">
        <v>1</v>
      </c>
      <c r="CP76" s="5">
        <v>0</v>
      </c>
      <c r="CQ76" s="5">
        <v>0</v>
      </c>
      <c r="CR76" s="5">
        <v>0</v>
      </c>
      <c r="CS76" s="5">
        <v>0</v>
      </c>
      <c r="CT76" s="5">
        <v>1</v>
      </c>
      <c r="CU76" s="5">
        <v>3</v>
      </c>
      <c r="CV76" s="5">
        <v>2</v>
      </c>
      <c r="CW76" s="5">
        <v>1</v>
      </c>
      <c r="CX76" s="1">
        <v>1</v>
      </c>
    </row>
    <row r="77" spans="1:102" ht="15.75" x14ac:dyDescent="0.25">
      <c r="A77" s="5" t="s">
        <v>153</v>
      </c>
      <c r="B77" s="5" t="s">
        <v>154</v>
      </c>
      <c r="C77" s="5">
        <v>2018</v>
      </c>
      <c r="D77" s="5">
        <v>340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13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48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1</v>
      </c>
      <c r="AK77" s="5">
        <v>1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12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1</v>
      </c>
      <c r="BO77" s="5">
        <v>0</v>
      </c>
      <c r="BP77" s="5">
        <v>0</v>
      </c>
      <c r="BQ77" s="5">
        <v>1</v>
      </c>
      <c r="BR77" s="5">
        <v>0</v>
      </c>
      <c r="BS77" s="5">
        <v>0</v>
      </c>
      <c r="BT77" s="5">
        <v>1</v>
      </c>
      <c r="BU77" s="5">
        <v>0</v>
      </c>
      <c r="BV77" s="5">
        <v>0</v>
      </c>
      <c r="BW77" s="5">
        <v>0</v>
      </c>
      <c r="BX77" s="5">
        <v>3</v>
      </c>
      <c r="BY77" s="5">
        <v>0</v>
      </c>
      <c r="BZ77" s="5">
        <v>0</v>
      </c>
      <c r="CA77" s="5">
        <v>119</v>
      </c>
      <c r="CB77" s="5">
        <v>121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0</v>
      </c>
      <c r="CK77" s="5">
        <v>2</v>
      </c>
      <c r="CL77" s="5">
        <v>0</v>
      </c>
      <c r="CM77" s="5">
        <v>0</v>
      </c>
      <c r="CN77" s="5">
        <v>1</v>
      </c>
      <c r="CO77" s="5">
        <v>1</v>
      </c>
      <c r="CP77" s="5">
        <v>0</v>
      </c>
      <c r="CQ77" s="5">
        <v>0</v>
      </c>
      <c r="CR77" s="5">
        <v>5</v>
      </c>
      <c r="CS77" s="5">
        <v>6</v>
      </c>
      <c r="CT77" s="5">
        <v>0</v>
      </c>
      <c r="CU77" s="5">
        <v>0</v>
      </c>
      <c r="CV77" s="5">
        <v>3</v>
      </c>
      <c r="CW77" s="5">
        <v>0</v>
      </c>
      <c r="CX77" s="1">
        <v>0</v>
      </c>
    </row>
    <row r="78" spans="1:102" ht="15.75" x14ac:dyDescent="0.25">
      <c r="A78" s="5" t="s">
        <v>155</v>
      </c>
      <c r="B78" s="5" t="s">
        <v>156</v>
      </c>
      <c r="C78" s="5">
        <v>2018</v>
      </c>
      <c r="D78" s="5">
        <v>380</v>
      </c>
      <c r="E78" s="5">
        <v>0</v>
      </c>
      <c r="F78" s="5">
        <v>5</v>
      </c>
      <c r="G78" s="5">
        <v>3</v>
      </c>
      <c r="H78" s="5">
        <v>1</v>
      </c>
      <c r="I78" s="5">
        <v>4</v>
      </c>
      <c r="J78" s="5">
        <v>3</v>
      </c>
      <c r="K78" s="5">
        <v>4</v>
      </c>
      <c r="L78" s="5">
        <v>1</v>
      </c>
      <c r="M78" s="5">
        <v>1</v>
      </c>
      <c r="N78" s="5">
        <v>6</v>
      </c>
      <c r="O78" s="5">
        <v>4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80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3</v>
      </c>
      <c r="AH78" s="5">
        <v>1</v>
      </c>
      <c r="AI78" s="5">
        <v>9</v>
      </c>
      <c r="AJ78" s="5">
        <v>17</v>
      </c>
      <c r="AK78" s="5">
        <v>12</v>
      </c>
      <c r="AL78" s="5">
        <v>0</v>
      </c>
      <c r="AM78" s="5">
        <v>1</v>
      </c>
      <c r="AN78" s="5">
        <v>2</v>
      </c>
      <c r="AO78" s="5">
        <v>22</v>
      </c>
      <c r="AP78" s="5">
        <v>0</v>
      </c>
      <c r="AQ78" s="5">
        <v>3</v>
      </c>
      <c r="AR78" s="5">
        <v>0</v>
      </c>
      <c r="AS78" s="5">
        <v>1</v>
      </c>
      <c r="AT78" s="5">
        <v>2</v>
      </c>
      <c r="AU78" s="5">
        <v>1</v>
      </c>
      <c r="AV78" s="5">
        <v>7</v>
      </c>
      <c r="AW78" s="5">
        <v>1</v>
      </c>
      <c r="AX78" s="5">
        <v>14</v>
      </c>
      <c r="AY78" s="5">
        <v>1</v>
      </c>
      <c r="AZ78" s="5">
        <v>4</v>
      </c>
      <c r="BA78" s="5">
        <v>0</v>
      </c>
      <c r="BB78" s="5">
        <v>2</v>
      </c>
      <c r="BC78" s="5">
        <v>3</v>
      </c>
      <c r="BD78" s="5">
        <v>0</v>
      </c>
      <c r="BE78" s="5">
        <v>10</v>
      </c>
      <c r="BF78" s="5">
        <v>10</v>
      </c>
      <c r="BG78" s="5">
        <v>0</v>
      </c>
      <c r="BH78" s="5">
        <v>1</v>
      </c>
      <c r="BI78" s="5">
        <v>0</v>
      </c>
      <c r="BJ78" s="5">
        <v>30</v>
      </c>
      <c r="BK78" s="5">
        <v>9</v>
      </c>
      <c r="BL78" s="5">
        <v>0</v>
      </c>
      <c r="BM78" s="5">
        <v>1</v>
      </c>
      <c r="BN78" s="5">
        <v>3</v>
      </c>
      <c r="BO78" s="5">
        <v>0</v>
      </c>
      <c r="BP78" s="5">
        <v>0</v>
      </c>
      <c r="BQ78" s="5">
        <v>4</v>
      </c>
      <c r="BR78" s="5">
        <v>1</v>
      </c>
      <c r="BS78" s="5">
        <v>10</v>
      </c>
      <c r="BT78" s="5">
        <v>2</v>
      </c>
      <c r="BU78" s="5">
        <v>0</v>
      </c>
      <c r="BV78" s="5">
        <v>7</v>
      </c>
      <c r="BW78" s="5">
        <v>12</v>
      </c>
      <c r="BX78" s="5">
        <v>8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2</v>
      </c>
      <c r="CE78" s="5">
        <v>0</v>
      </c>
      <c r="CF78" s="5">
        <v>9</v>
      </c>
      <c r="CG78" s="5">
        <v>0</v>
      </c>
      <c r="CH78" s="5">
        <v>1</v>
      </c>
      <c r="CI78" s="5">
        <v>0</v>
      </c>
      <c r="CJ78" s="5">
        <v>2</v>
      </c>
      <c r="CK78" s="5">
        <v>0</v>
      </c>
      <c r="CL78" s="5">
        <v>0</v>
      </c>
      <c r="CM78" s="5">
        <v>1</v>
      </c>
      <c r="CN78" s="5">
        <v>9</v>
      </c>
      <c r="CO78" s="5">
        <v>0</v>
      </c>
      <c r="CP78" s="5">
        <v>1</v>
      </c>
      <c r="CQ78" s="5">
        <v>0</v>
      </c>
      <c r="CR78" s="5">
        <v>0</v>
      </c>
      <c r="CS78" s="5">
        <v>0</v>
      </c>
      <c r="CT78" s="5">
        <v>8</v>
      </c>
      <c r="CU78" s="5">
        <v>0</v>
      </c>
      <c r="CV78" s="5">
        <v>15</v>
      </c>
      <c r="CW78" s="5">
        <v>3</v>
      </c>
      <c r="CX78" s="1">
        <v>3</v>
      </c>
    </row>
    <row r="79" spans="1:102" ht="15.75" x14ac:dyDescent="0.25">
      <c r="A79" s="5" t="s">
        <v>157</v>
      </c>
      <c r="B79" s="5" t="s">
        <v>158</v>
      </c>
      <c r="C79" s="5">
        <v>2018</v>
      </c>
      <c r="D79" s="5">
        <v>386</v>
      </c>
      <c r="E79" s="5">
        <v>0</v>
      </c>
      <c r="F79" s="5">
        <v>3</v>
      </c>
      <c r="G79" s="5">
        <v>1</v>
      </c>
      <c r="H79" s="5">
        <v>1</v>
      </c>
      <c r="I79" s="5">
        <v>3</v>
      </c>
      <c r="J79" s="5">
        <v>2</v>
      </c>
      <c r="K79" s="5">
        <v>1</v>
      </c>
      <c r="L79" s="5">
        <v>2</v>
      </c>
      <c r="M79" s="5">
        <v>1</v>
      </c>
      <c r="N79" s="5">
        <v>9</v>
      </c>
      <c r="O79" s="5">
        <v>4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47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2</v>
      </c>
      <c r="AJ79" s="5">
        <v>14</v>
      </c>
      <c r="AK79" s="5">
        <v>5</v>
      </c>
      <c r="AL79" s="5">
        <v>0</v>
      </c>
      <c r="AM79" s="5">
        <v>0</v>
      </c>
      <c r="AN79" s="5">
        <v>1</v>
      </c>
      <c r="AO79" s="5">
        <v>0</v>
      </c>
      <c r="AP79" s="5">
        <v>0</v>
      </c>
      <c r="AQ79" s="5">
        <v>1</v>
      </c>
      <c r="AR79" s="5">
        <v>1</v>
      </c>
      <c r="AS79" s="5">
        <v>1</v>
      </c>
      <c r="AT79" s="5">
        <v>1</v>
      </c>
      <c r="AU79" s="5">
        <v>2</v>
      </c>
      <c r="AV79" s="5">
        <v>1</v>
      </c>
      <c r="AW79" s="5">
        <v>0</v>
      </c>
      <c r="AX79" s="5">
        <v>4</v>
      </c>
      <c r="AY79" s="5">
        <v>0</v>
      </c>
      <c r="AZ79" s="5">
        <v>0</v>
      </c>
      <c r="BA79" s="5">
        <v>0</v>
      </c>
      <c r="BB79" s="5">
        <v>2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1</v>
      </c>
      <c r="BK79" s="5">
        <v>2</v>
      </c>
      <c r="BL79" s="5">
        <v>0</v>
      </c>
      <c r="BM79" s="5">
        <v>2</v>
      </c>
      <c r="BN79" s="5">
        <v>5</v>
      </c>
      <c r="BO79" s="5">
        <v>0</v>
      </c>
      <c r="BP79" s="5">
        <v>1</v>
      </c>
      <c r="BQ79" s="5">
        <v>5</v>
      </c>
      <c r="BR79" s="5">
        <v>1</v>
      </c>
      <c r="BS79" s="5">
        <v>5</v>
      </c>
      <c r="BT79" s="5">
        <v>2</v>
      </c>
      <c r="BU79" s="5">
        <v>0</v>
      </c>
      <c r="BV79" s="5">
        <v>3</v>
      </c>
      <c r="BW79" s="5">
        <v>0</v>
      </c>
      <c r="BX79" s="5">
        <v>141</v>
      </c>
      <c r="BY79" s="5">
        <v>0</v>
      </c>
      <c r="BZ79" s="5">
        <v>0</v>
      </c>
      <c r="CA79" s="5">
        <v>0</v>
      </c>
      <c r="CB79" s="5">
        <v>78</v>
      </c>
      <c r="CC79" s="5">
        <v>0</v>
      </c>
      <c r="CD79" s="5">
        <v>1</v>
      </c>
      <c r="CE79" s="5">
        <v>0</v>
      </c>
      <c r="CF79" s="5">
        <v>1</v>
      </c>
      <c r="CG79" s="5">
        <v>0</v>
      </c>
      <c r="CH79" s="5">
        <v>2</v>
      </c>
      <c r="CI79" s="5">
        <v>0</v>
      </c>
      <c r="CJ79" s="5">
        <v>6</v>
      </c>
      <c r="CK79" s="5">
        <v>0</v>
      </c>
      <c r="CL79" s="5">
        <v>0</v>
      </c>
      <c r="CM79" s="5">
        <v>0</v>
      </c>
      <c r="CN79" s="5">
        <v>4</v>
      </c>
      <c r="CO79" s="5">
        <v>1</v>
      </c>
      <c r="CP79" s="5">
        <v>0</v>
      </c>
      <c r="CQ79" s="5">
        <v>0</v>
      </c>
      <c r="CR79" s="5">
        <v>1</v>
      </c>
      <c r="CS79" s="5">
        <v>1</v>
      </c>
      <c r="CT79" s="5">
        <v>1</v>
      </c>
      <c r="CU79" s="5">
        <v>0</v>
      </c>
      <c r="CV79" s="5">
        <v>5</v>
      </c>
      <c r="CW79" s="5">
        <v>2</v>
      </c>
      <c r="CX79" s="1">
        <v>2</v>
      </c>
    </row>
    <row r="80" spans="1:102" ht="15.75" x14ac:dyDescent="0.25">
      <c r="A80" s="5" t="s">
        <v>159</v>
      </c>
      <c r="B80" s="5" t="s">
        <v>160</v>
      </c>
      <c r="C80" s="5">
        <v>2018</v>
      </c>
      <c r="D80" s="5">
        <v>1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0</v>
      </c>
      <c r="CO80" s="5">
        <v>0</v>
      </c>
      <c r="CP80" s="5">
        <v>0</v>
      </c>
      <c r="CQ80" s="5">
        <v>0</v>
      </c>
      <c r="CR80" s="5">
        <v>0</v>
      </c>
      <c r="CS80" s="5">
        <v>0</v>
      </c>
      <c r="CT80" s="5">
        <v>0</v>
      </c>
      <c r="CU80" s="5">
        <v>0</v>
      </c>
      <c r="CV80" s="5">
        <v>0</v>
      </c>
      <c r="CW80" s="5">
        <v>0</v>
      </c>
      <c r="CX80" s="1">
        <v>0</v>
      </c>
    </row>
    <row r="81" spans="1:102" ht="15.75" x14ac:dyDescent="0.25">
      <c r="A81" s="5" t="s">
        <v>161</v>
      </c>
      <c r="B81" s="5" t="s">
        <v>162</v>
      </c>
      <c r="C81" s="5">
        <v>2018</v>
      </c>
      <c r="D81" s="5">
        <v>30</v>
      </c>
      <c r="E81" s="5">
        <v>0</v>
      </c>
      <c r="F81" s="5">
        <v>0</v>
      </c>
      <c r="G81" s="5">
        <v>0</v>
      </c>
      <c r="H81" s="5">
        <v>0</v>
      </c>
      <c r="I81" s="5">
        <v>1</v>
      </c>
      <c r="J81" s="5">
        <v>1</v>
      </c>
      <c r="K81" s="5">
        <v>0</v>
      </c>
      <c r="L81" s="5">
        <v>0</v>
      </c>
      <c r="M81" s="5">
        <v>0</v>
      </c>
      <c r="N81" s="5">
        <v>1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1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2</v>
      </c>
      <c r="AK81" s="5">
        <v>1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1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1</v>
      </c>
      <c r="BR81" s="5">
        <v>0</v>
      </c>
      <c r="BS81" s="5">
        <v>1</v>
      </c>
      <c r="BT81" s="5">
        <v>0</v>
      </c>
      <c r="BU81" s="5">
        <v>0</v>
      </c>
      <c r="BV81" s="5">
        <v>0</v>
      </c>
      <c r="BW81" s="5">
        <v>1</v>
      </c>
      <c r="BX81" s="5">
        <v>4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5">
        <v>0</v>
      </c>
      <c r="CE81" s="5">
        <v>0</v>
      </c>
      <c r="CF81" s="5">
        <v>4</v>
      </c>
      <c r="CG81" s="5">
        <v>0</v>
      </c>
      <c r="CH81" s="5">
        <v>1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0</v>
      </c>
      <c r="CV81" s="5">
        <v>2</v>
      </c>
      <c r="CW81" s="5">
        <v>0</v>
      </c>
      <c r="CX81" s="1">
        <v>0</v>
      </c>
    </row>
    <row r="82" spans="1:102" ht="15.75" x14ac:dyDescent="0.25">
      <c r="A82" s="5" t="s">
        <v>163</v>
      </c>
      <c r="B82" s="5" t="s">
        <v>164</v>
      </c>
      <c r="C82" s="5">
        <v>2018</v>
      </c>
      <c r="D82" s="5">
        <v>22</v>
      </c>
      <c r="E82" s="5">
        <v>0</v>
      </c>
      <c r="F82" s="5">
        <v>2</v>
      </c>
      <c r="G82" s="5">
        <v>4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3</v>
      </c>
      <c r="AW82" s="5">
        <v>0</v>
      </c>
      <c r="AX82" s="5">
        <v>0</v>
      </c>
      <c r="AY82" s="5">
        <v>0</v>
      </c>
      <c r="AZ82" s="5">
        <v>1</v>
      </c>
      <c r="BA82" s="5">
        <v>0</v>
      </c>
      <c r="BB82" s="5">
        <v>1</v>
      </c>
      <c r="BC82" s="5">
        <v>0</v>
      </c>
      <c r="BD82" s="5">
        <v>0</v>
      </c>
      <c r="BE82" s="5">
        <v>1</v>
      </c>
      <c r="BF82" s="5">
        <v>0</v>
      </c>
      <c r="BG82" s="5">
        <v>0</v>
      </c>
      <c r="BH82" s="5">
        <v>0</v>
      </c>
      <c r="BI82" s="5">
        <v>0</v>
      </c>
      <c r="BJ82" s="5">
        <v>1</v>
      </c>
      <c r="BK82" s="5">
        <v>2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1</v>
      </c>
      <c r="BT82" s="5">
        <v>1</v>
      </c>
      <c r="BU82" s="5">
        <v>0</v>
      </c>
      <c r="BV82" s="5">
        <v>0</v>
      </c>
      <c r="BW82" s="5">
        <v>1</v>
      </c>
      <c r="BX82" s="5">
        <v>1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1</v>
      </c>
      <c r="CG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5">
        <v>0</v>
      </c>
      <c r="CN82" s="5">
        <v>0</v>
      </c>
      <c r="CO82" s="5">
        <v>0</v>
      </c>
      <c r="CP82" s="5">
        <v>0</v>
      </c>
      <c r="CQ82" s="5">
        <v>0</v>
      </c>
      <c r="CR82" s="5">
        <v>0</v>
      </c>
      <c r="CS82" s="5">
        <v>0</v>
      </c>
      <c r="CT82" s="5">
        <v>0</v>
      </c>
      <c r="CU82" s="5">
        <v>0</v>
      </c>
      <c r="CV82" s="5">
        <v>1</v>
      </c>
      <c r="CW82" s="5">
        <v>0</v>
      </c>
      <c r="CX82" s="1">
        <v>0</v>
      </c>
    </row>
    <row r="83" spans="1:102" ht="15.75" x14ac:dyDescent="0.25">
      <c r="A83" s="5" t="s">
        <v>165</v>
      </c>
      <c r="B83" s="5" t="s">
        <v>166</v>
      </c>
      <c r="C83" s="5">
        <v>2018</v>
      </c>
      <c r="D83" s="5">
        <v>29</v>
      </c>
      <c r="E83" s="5">
        <v>0</v>
      </c>
      <c r="F83" s="5">
        <v>4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3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2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3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1</v>
      </c>
      <c r="AY83" s="5">
        <v>0</v>
      </c>
      <c r="AZ83" s="5">
        <v>0</v>
      </c>
      <c r="BA83" s="5">
        <v>0</v>
      </c>
      <c r="BB83" s="5">
        <v>1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3</v>
      </c>
      <c r="BK83" s="5">
        <v>2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1</v>
      </c>
      <c r="BT83" s="5">
        <v>0</v>
      </c>
      <c r="BU83" s="5">
        <v>0</v>
      </c>
      <c r="BV83" s="5">
        <v>0</v>
      </c>
      <c r="BW83" s="5">
        <v>1</v>
      </c>
      <c r="BX83" s="5">
        <v>2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0</v>
      </c>
      <c r="CK83" s="5">
        <v>0</v>
      </c>
      <c r="CL83" s="5">
        <v>0</v>
      </c>
      <c r="CM83" s="5">
        <v>0</v>
      </c>
      <c r="CN83" s="5">
        <v>1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0</v>
      </c>
      <c r="CV83" s="5">
        <v>0</v>
      </c>
      <c r="CW83" s="5">
        <v>0</v>
      </c>
      <c r="CX83" s="1">
        <v>0</v>
      </c>
    </row>
    <row r="84" spans="1:102" ht="15.75" x14ac:dyDescent="0.25">
      <c r="A84" s="5" t="s">
        <v>167</v>
      </c>
      <c r="B84" s="5" t="s">
        <v>168</v>
      </c>
      <c r="C84" s="5">
        <v>2018</v>
      </c>
      <c r="D84" s="5">
        <v>1695</v>
      </c>
      <c r="E84" s="5">
        <v>1</v>
      </c>
      <c r="F84" s="5">
        <v>4</v>
      </c>
      <c r="G84" s="5">
        <v>9</v>
      </c>
      <c r="H84" s="5">
        <v>5</v>
      </c>
      <c r="I84" s="5">
        <v>18</v>
      </c>
      <c r="J84" s="5">
        <v>7</v>
      </c>
      <c r="K84" s="5">
        <v>1</v>
      </c>
      <c r="L84" s="5">
        <v>9</v>
      </c>
      <c r="M84" s="5">
        <v>4</v>
      </c>
      <c r="N84" s="5">
        <v>16</v>
      </c>
      <c r="O84" s="5">
        <v>122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1</v>
      </c>
      <c r="W84" s="5">
        <v>34</v>
      </c>
      <c r="X84" s="5">
        <v>1</v>
      </c>
      <c r="Y84" s="5">
        <v>0</v>
      </c>
      <c r="Z84" s="5">
        <v>103</v>
      </c>
      <c r="AA84" s="5">
        <v>64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7</v>
      </c>
      <c r="AH84" s="5">
        <v>2</v>
      </c>
      <c r="AI84" s="5">
        <v>26</v>
      </c>
      <c r="AJ84" s="5">
        <v>126</v>
      </c>
      <c r="AK84" s="5">
        <v>37</v>
      </c>
      <c r="AL84" s="5">
        <v>1</v>
      </c>
      <c r="AM84" s="5">
        <v>19</v>
      </c>
      <c r="AN84" s="5">
        <v>7</v>
      </c>
      <c r="AO84" s="5">
        <v>31</v>
      </c>
      <c r="AP84" s="5">
        <v>1</v>
      </c>
      <c r="AQ84" s="5">
        <v>5</v>
      </c>
      <c r="AR84" s="5">
        <v>1</v>
      </c>
      <c r="AS84" s="5">
        <v>5</v>
      </c>
      <c r="AT84" s="5">
        <v>7</v>
      </c>
      <c r="AU84" s="5">
        <v>7</v>
      </c>
      <c r="AV84" s="5">
        <v>11</v>
      </c>
      <c r="AW84" s="5">
        <v>35</v>
      </c>
      <c r="AX84" s="5">
        <v>14</v>
      </c>
      <c r="AY84" s="5">
        <v>0</v>
      </c>
      <c r="AZ84" s="5">
        <v>8</v>
      </c>
      <c r="BA84" s="5">
        <v>0</v>
      </c>
      <c r="BB84" s="5">
        <v>7</v>
      </c>
      <c r="BC84" s="5">
        <v>0</v>
      </c>
      <c r="BD84" s="5">
        <v>0</v>
      </c>
      <c r="BE84" s="5">
        <v>6</v>
      </c>
      <c r="BF84" s="5">
        <v>12</v>
      </c>
      <c r="BG84" s="5">
        <v>1</v>
      </c>
      <c r="BH84" s="5">
        <v>1</v>
      </c>
      <c r="BI84" s="5">
        <v>1</v>
      </c>
      <c r="BJ84" s="5">
        <v>17</v>
      </c>
      <c r="BK84" s="5">
        <v>18</v>
      </c>
      <c r="BL84" s="5">
        <v>0</v>
      </c>
      <c r="BM84" s="5">
        <v>3</v>
      </c>
      <c r="BN84" s="5">
        <v>21</v>
      </c>
      <c r="BO84" s="5">
        <v>0</v>
      </c>
      <c r="BP84" s="5">
        <v>2</v>
      </c>
      <c r="BQ84" s="5">
        <v>50</v>
      </c>
      <c r="BR84" s="5">
        <v>2</v>
      </c>
      <c r="BS84" s="5">
        <v>23</v>
      </c>
      <c r="BT84" s="5">
        <v>15</v>
      </c>
      <c r="BU84" s="5">
        <v>3</v>
      </c>
      <c r="BV84" s="5">
        <v>10</v>
      </c>
      <c r="BW84" s="5">
        <v>5</v>
      </c>
      <c r="BX84" s="5">
        <v>66</v>
      </c>
      <c r="BY84" s="5">
        <v>0</v>
      </c>
      <c r="BZ84" s="5">
        <v>0</v>
      </c>
      <c r="CA84" s="5">
        <v>4</v>
      </c>
      <c r="CB84" s="5">
        <v>480</v>
      </c>
      <c r="CC84" s="5">
        <v>0</v>
      </c>
      <c r="CD84" s="5">
        <v>6</v>
      </c>
      <c r="CE84" s="5">
        <v>0</v>
      </c>
      <c r="CF84" s="5">
        <v>2</v>
      </c>
      <c r="CG84" s="5">
        <v>1</v>
      </c>
      <c r="CH84" s="5">
        <v>1</v>
      </c>
      <c r="CI84" s="5">
        <v>5</v>
      </c>
      <c r="CJ84" s="5">
        <v>67</v>
      </c>
      <c r="CK84" s="5">
        <v>19</v>
      </c>
      <c r="CL84" s="5">
        <v>0</v>
      </c>
      <c r="CM84" s="5">
        <v>2</v>
      </c>
      <c r="CN84" s="5">
        <v>14</v>
      </c>
      <c r="CO84" s="5">
        <v>7</v>
      </c>
      <c r="CP84" s="5">
        <v>2</v>
      </c>
      <c r="CQ84" s="5">
        <v>0</v>
      </c>
      <c r="CR84" s="5">
        <v>2</v>
      </c>
      <c r="CS84" s="5">
        <v>2</v>
      </c>
      <c r="CT84" s="5">
        <v>13</v>
      </c>
      <c r="CU84" s="5">
        <v>2</v>
      </c>
      <c r="CV84" s="5">
        <v>56</v>
      </c>
      <c r="CW84" s="5">
        <v>1</v>
      </c>
      <c r="CX84" s="1">
        <v>1</v>
      </c>
    </row>
    <row r="85" spans="1:102" ht="15.75" x14ac:dyDescent="0.25">
      <c r="A85" s="5" t="s">
        <v>169</v>
      </c>
      <c r="B85" s="5" t="s">
        <v>170</v>
      </c>
      <c r="C85" s="5">
        <v>2018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0</v>
      </c>
      <c r="CU85" s="5">
        <v>0</v>
      </c>
      <c r="CV85" s="5">
        <v>0</v>
      </c>
      <c r="CW85" s="5">
        <v>0</v>
      </c>
      <c r="CX85" s="1">
        <v>0</v>
      </c>
    </row>
    <row r="86" spans="1:102" ht="15.75" x14ac:dyDescent="0.25">
      <c r="A86" s="5" t="s">
        <v>171</v>
      </c>
      <c r="B86" s="5" t="s">
        <v>172</v>
      </c>
      <c r="C86" s="5">
        <v>2018</v>
      </c>
      <c r="D86" s="5">
        <v>36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1</v>
      </c>
      <c r="M86" s="5">
        <v>0</v>
      </c>
      <c r="N86" s="5">
        <v>1</v>
      </c>
      <c r="O86" s="5">
        <v>4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2</v>
      </c>
      <c r="AK86" s="5">
        <v>1</v>
      </c>
      <c r="AL86" s="5">
        <v>0</v>
      </c>
      <c r="AM86" s="5">
        <v>1</v>
      </c>
      <c r="AN86" s="5">
        <v>0</v>
      </c>
      <c r="AO86" s="5">
        <v>2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1</v>
      </c>
      <c r="AV86" s="5">
        <v>1</v>
      </c>
      <c r="AW86" s="5">
        <v>0</v>
      </c>
      <c r="AX86" s="5">
        <v>2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1</v>
      </c>
      <c r="BF86" s="5">
        <v>2</v>
      </c>
      <c r="BG86" s="5">
        <v>0</v>
      </c>
      <c r="BH86" s="5">
        <v>0</v>
      </c>
      <c r="BI86" s="5">
        <v>0</v>
      </c>
      <c r="BJ86" s="5">
        <v>1</v>
      </c>
      <c r="BK86" s="5">
        <v>1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0</v>
      </c>
      <c r="BV86" s="5">
        <v>1</v>
      </c>
      <c r="BW86" s="5">
        <v>0</v>
      </c>
      <c r="BX86" s="5">
        <v>8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0</v>
      </c>
      <c r="CN86" s="5">
        <v>1</v>
      </c>
      <c r="CO86" s="5">
        <v>0</v>
      </c>
      <c r="CP86" s="5">
        <v>0</v>
      </c>
      <c r="CQ86" s="5">
        <v>0</v>
      </c>
      <c r="CR86" s="5">
        <v>0</v>
      </c>
      <c r="CS86" s="5">
        <v>0</v>
      </c>
      <c r="CT86" s="5">
        <v>1</v>
      </c>
      <c r="CU86" s="5">
        <v>0</v>
      </c>
      <c r="CV86" s="5">
        <v>1</v>
      </c>
      <c r="CW86" s="5">
        <v>1</v>
      </c>
      <c r="CX86" s="1">
        <v>1</v>
      </c>
    </row>
    <row r="87" spans="1:102" ht="15.75" x14ac:dyDescent="0.25">
      <c r="A87" s="5" t="s">
        <v>173</v>
      </c>
      <c r="B87" s="5" t="s">
        <v>174</v>
      </c>
      <c r="C87" s="5">
        <v>2018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>
        <v>0</v>
      </c>
      <c r="CX87" s="1">
        <v>0</v>
      </c>
    </row>
    <row r="88" spans="1:102" ht="15.75" x14ac:dyDescent="0.25">
      <c r="A88" s="5" t="s">
        <v>175</v>
      </c>
      <c r="B88" s="5" t="s">
        <v>176</v>
      </c>
      <c r="C88" s="5">
        <v>2018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0</v>
      </c>
      <c r="CK88" s="5">
        <v>0</v>
      </c>
      <c r="CL88" s="5">
        <v>0</v>
      </c>
      <c r="CM88" s="5">
        <v>0</v>
      </c>
      <c r="CN88" s="5">
        <v>0</v>
      </c>
      <c r="CO88" s="5">
        <v>0</v>
      </c>
      <c r="CP88" s="5">
        <v>0</v>
      </c>
      <c r="CQ88" s="5">
        <v>0</v>
      </c>
      <c r="CR88" s="5">
        <v>0</v>
      </c>
      <c r="CS88" s="5">
        <v>0</v>
      </c>
      <c r="CT88" s="5">
        <v>0</v>
      </c>
      <c r="CU88" s="5">
        <v>0</v>
      </c>
      <c r="CV88" s="5">
        <v>0</v>
      </c>
      <c r="CW88" s="5">
        <v>0</v>
      </c>
      <c r="CX88" s="1">
        <v>0</v>
      </c>
    </row>
    <row r="89" spans="1:102" ht="15.75" x14ac:dyDescent="0.25">
      <c r="A89" s="5" t="s">
        <v>177</v>
      </c>
      <c r="B89" s="5" t="s">
        <v>178</v>
      </c>
      <c r="C89" s="5">
        <v>2018</v>
      </c>
      <c r="D89" s="5">
        <v>29</v>
      </c>
      <c r="E89" s="5">
        <v>0</v>
      </c>
      <c r="F89" s="5">
        <v>0</v>
      </c>
      <c r="G89" s="5">
        <v>1</v>
      </c>
      <c r="H89" s="5">
        <v>0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1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1</v>
      </c>
      <c r="AY89" s="5">
        <v>0</v>
      </c>
      <c r="AZ89" s="5">
        <v>1</v>
      </c>
      <c r="BA89" s="5">
        <v>0</v>
      </c>
      <c r="BB89" s="5">
        <v>1</v>
      </c>
      <c r="BC89" s="5">
        <v>0</v>
      </c>
      <c r="BD89" s="5">
        <v>0</v>
      </c>
      <c r="BE89" s="5">
        <v>1</v>
      </c>
      <c r="BF89" s="5">
        <v>3</v>
      </c>
      <c r="BG89" s="5">
        <v>0</v>
      </c>
      <c r="BH89" s="5">
        <v>0</v>
      </c>
      <c r="BI89" s="5">
        <v>0</v>
      </c>
      <c r="BJ89" s="5">
        <v>1</v>
      </c>
      <c r="BK89" s="5">
        <v>1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1</v>
      </c>
      <c r="BT89" s="5">
        <v>0</v>
      </c>
      <c r="BU89" s="5">
        <v>0</v>
      </c>
      <c r="BV89" s="5">
        <v>1</v>
      </c>
      <c r="BW89" s="5">
        <v>7</v>
      </c>
      <c r="BX89" s="5">
        <v>1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1</v>
      </c>
      <c r="CV89" s="5">
        <v>2</v>
      </c>
      <c r="CW89" s="5">
        <v>0</v>
      </c>
      <c r="CX89" s="1">
        <v>0</v>
      </c>
    </row>
    <row r="90" spans="1:102" ht="15.75" x14ac:dyDescent="0.25">
      <c r="A90" s="5" t="s">
        <v>179</v>
      </c>
      <c r="B90" s="5" t="s">
        <v>180</v>
      </c>
      <c r="C90" s="5">
        <v>2018</v>
      </c>
      <c r="D90" s="5">
        <v>7766</v>
      </c>
      <c r="E90" s="5">
        <v>48</v>
      </c>
      <c r="F90" s="5">
        <v>95</v>
      </c>
      <c r="G90" s="5">
        <v>15</v>
      </c>
      <c r="H90" s="5">
        <v>13</v>
      </c>
      <c r="I90" s="5">
        <v>26</v>
      </c>
      <c r="J90" s="5">
        <v>10</v>
      </c>
      <c r="K90" s="5">
        <v>11</v>
      </c>
      <c r="L90" s="5">
        <v>17</v>
      </c>
      <c r="M90" s="5">
        <v>4</v>
      </c>
      <c r="N90" s="5">
        <v>23</v>
      </c>
      <c r="O90" s="5">
        <v>239</v>
      </c>
      <c r="P90" s="5">
        <v>0</v>
      </c>
      <c r="Q90" s="5">
        <v>0</v>
      </c>
      <c r="R90" s="5">
        <v>1</v>
      </c>
      <c r="S90" s="5">
        <v>2</v>
      </c>
      <c r="T90" s="5">
        <v>5</v>
      </c>
      <c r="U90" s="5">
        <v>1</v>
      </c>
      <c r="V90" s="5">
        <v>1</v>
      </c>
      <c r="W90" s="5">
        <v>33</v>
      </c>
      <c r="X90" s="5">
        <v>2</v>
      </c>
      <c r="Y90" s="5">
        <v>0</v>
      </c>
      <c r="Z90" s="5">
        <v>0</v>
      </c>
      <c r="AA90" s="5">
        <v>3</v>
      </c>
      <c r="AB90" s="5">
        <v>0</v>
      </c>
      <c r="AC90" s="5">
        <v>0</v>
      </c>
      <c r="AD90" s="5">
        <v>0</v>
      </c>
      <c r="AE90" s="5">
        <v>1</v>
      </c>
      <c r="AF90" s="5">
        <v>0</v>
      </c>
      <c r="AG90" s="5">
        <v>7</v>
      </c>
      <c r="AH90" s="5">
        <v>6</v>
      </c>
      <c r="AI90" s="5">
        <v>20</v>
      </c>
      <c r="AJ90" s="5">
        <v>74</v>
      </c>
      <c r="AK90" s="5">
        <v>106</v>
      </c>
      <c r="AL90" s="5">
        <v>0</v>
      </c>
      <c r="AM90" s="5">
        <v>30</v>
      </c>
      <c r="AN90" s="5">
        <v>35</v>
      </c>
      <c r="AO90" s="5">
        <v>19</v>
      </c>
      <c r="AP90" s="5">
        <v>17</v>
      </c>
      <c r="AQ90" s="5">
        <v>13</v>
      </c>
      <c r="AR90" s="5">
        <v>2</v>
      </c>
      <c r="AS90" s="5">
        <v>15</v>
      </c>
      <c r="AT90" s="5">
        <v>35</v>
      </c>
      <c r="AU90" s="5">
        <v>116</v>
      </c>
      <c r="AV90" s="5">
        <v>17</v>
      </c>
      <c r="AW90" s="5">
        <v>1299</v>
      </c>
      <c r="AX90" s="5">
        <v>70</v>
      </c>
      <c r="AY90" s="5">
        <v>5</v>
      </c>
      <c r="AZ90" s="5">
        <v>17</v>
      </c>
      <c r="BA90" s="5">
        <v>0</v>
      </c>
      <c r="BB90" s="5">
        <v>1675</v>
      </c>
      <c r="BC90" s="5">
        <v>13</v>
      </c>
      <c r="BD90" s="5">
        <v>0</v>
      </c>
      <c r="BE90" s="5">
        <v>15</v>
      </c>
      <c r="BF90" s="5">
        <v>33</v>
      </c>
      <c r="BG90" s="5">
        <v>3</v>
      </c>
      <c r="BH90" s="5">
        <v>2</v>
      </c>
      <c r="BI90" s="5">
        <v>3</v>
      </c>
      <c r="BJ90" s="5">
        <v>158</v>
      </c>
      <c r="BK90" s="5">
        <v>35</v>
      </c>
      <c r="BL90" s="5">
        <v>0</v>
      </c>
      <c r="BM90" s="5">
        <v>17</v>
      </c>
      <c r="BN90" s="5">
        <v>76</v>
      </c>
      <c r="BO90" s="5">
        <v>2</v>
      </c>
      <c r="BP90" s="5">
        <v>28</v>
      </c>
      <c r="BQ90" s="5">
        <v>244</v>
      </c>
      <c r="BR90" s="5">
        <v>18</v>
      </c>
      <c r="BS90" s="5">
        <v>289</v>
      </c>
      <c r="BT90" s="5">
        <v>79</v>
      </c>
      <c r="BU90" s="5">
        <v>2</v>
      </c>
      <c r="BV90" s="5">
        <v>51</v>
      </c>
      <c r="BW90" s="5">
        <v>4</v>
      </c>
      <c r="BX90" s="5">
        <v>154</v>
      </c>
      <c r="BY90" s="5">
        <v>4</v>
      </c>
      <c r="BZ90" s="5">
        <v>0</v>
      </c>
      <c r="CA90" s="5">
        <v>45</v>
      </c>
      <c r="CB90" s="5">
        <v>48</v>
      </c>
      <c r="CC90" s="5">
        <v>0</v>
      </c>
      <c r="CD90" s="5">
        <v>6</v>
      </c>
      <c r="CE90" s="5">
        <v>0</v>
      </c>
      <c r="CF90" s="5">
        <v>14</v>
      </c>
      <c r="CG90" s="5">
        <v>36</v>
      </c>
      <c r="CH90" s="5">
        <v>4</v>
      </c>
      <c r="CI90" s="5">
        <v>58</v>
      </c>
      <c r="CJ90" s="5">
        <v>138</v>
      </c>
      <c r="CK90" s="5">
        <v>32</v>
      </c>
      <c r="CL90" s="5">
        <v>0</v>
      </c>
      <c r="CM90" s="5">
        <v>87</v>
      </c>
      <c r="CN90" s="5">
        <v>215</v>
      </c>
      <c r="CO90" s="5">
        <v>143</v>
      </c>
      <c r="CP90" s="5">
        <v>23</v>
      </c>
      <c r="CQ90" s="5">
        <v>0</v>
      </c>
      <c r="CR90" s="5">
        <v>810</v>
      </c>
      <c r="CS90" s="5">
        <v>583</v>
      </c>
      <c r="CT90" s="5">
        <v>21</v>
      </c>
      <c r="CU90" s="5">
        <v>12</v>
      </c>
      <c r="CV90" s="5">
        <v>72</v>
      </c>
      <c r="CW90" s="5">
        <v>65</v>
      </c>
      <c r="CX90" s="1">
        <v>65</v>
      </c>
    </row>
    <row r="91" spans="1:102" ht="15.75" x14ac:dyDescent="0.25">
      <c r="A91" s="5" t="s">
        <v>181</v>
      </c>
      <c r="B91" s="5" t="s">
        <v>182</v>
      </c>
      <c r="C91" s="5">
        <v>2018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>
        <v>0</v>
      </c>
      <c r="CX91" s="1">
        <v>0</v>
      </c>
    </row>
    <row r="92" spans="1:102" ht="15.75" x14ac:dyDescent="0.25">
      <c r="A92" s="5" t="s">
        <v>183</v>
      </c>
      <c r="B92" s="5" t="s">
        <v>184</v>
      </c>
      <c r="C92" s="5">
        <v>2018</v>
      </c>
      <c r="D92" s="5">
        <v>13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1</v>
      </c>
      <c r="W92" s="5">
        <v>0</v>
      </c>
      <c r="X92" s="5">
        <v>0</v>
      </c>
      <c r="Y92" s="5">
        <v>0</v>
      </c>
      <c r="Z92" s="5">
        <v>0</v>
      </c>
      <c r="AA92" s="5">
        <v>1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1</v>
      </c>
      <c r="AJ92" s="5">
        <v>0</v>
      </c>
      <c r="AK92" s="5">
        <v>1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1</v>
      </c>
      <c r="AU92" s="5">
        <v>0</v>
      </c>
      <c r="AV92" s="5">
        <v>0</v>
      </c>
      <c r="AW92" s="5">
        <v>0</v>
      </c>
      <c r="AX92" s="5">
        <v>1</v>
      </c>
      <c r="AY92" s="5">
        <v>0</v>
      </c>
      <c r="AZ92" s="5">
        <v>1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1</v>
      </c>
      <c r="BR92" s="5">
        <v>0</v>
      </c>
      <c r="BS92" s="5">
        <v>0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0</v>
      </c>
      <c r="CJ92" s="5">
        <v>0</v>
      </c>
      <c r="CK92" s="5">
        <v>0</v>
      </c>
      <c r="CL92" s="5">
        <v>0</v>
      </c>
      <c r="CM92" s="5">
        <v>0</v>
      </c>
      <c r="CN92" s="5">
        <v>1</v>
      </c>
      <c r="CO92" s="5">
        <v>0</v>
      </c>
      <c r="CP92" s="5">
        <v>0</v>
      </c>
      <c r="CQ92" s="5">
        <v>0</v>
      </c>
      <c r="CR92" s="5">
        <v>0</v>
      </c>
      <c r="CS92" s="5">
        <v>0</v>
      </c>
      <c r="CT92" s="5">
        <v>0</v>
      </c>
      <c r="CU92" s="5">
        <v>0</v>
      </c>
      <c r="CV92" s="5">
        <v>1</v>
      </c>
      <c r="CW92" s="5">
        <v>0</v>
      </c>
      <c r="CX92" s="1">
        <v>0</v>
      </c>
    </row>
    <row r="93" spans="1:102" ht="15.75" x14ac:dyDescent="0.25">
      <c r="A93" s="5" t="s">
        <v>185</v>
      </c>
      <c r="B93" s="5" t="s">
        <v>186</v>
      </c>
      <c r="C93" s="5">
        <v>2018</v>
      </c>
      <c r="D93" s="5">
        <v>277</v>
      </c>
      <c r="E93" s="5">
        <v>0</v>
      </c>
      <c r="F93" s="5">
        <v>0</v>
      </c>
      <c r="G93" s="5">
        <v>0</v>
      </c>
      <c r="H93" s="5">
        <v>3</v>
      </c>
      <c r="I93" s="5">
        <v>1</v>
      </c>
      <c r="J93" s="5">
        <v>1</v>
      </c>
      <c r="K93" s="5">
        <v>0</v>
      </c>
      <c r="L93" s="5">
        <v>4</v>
      </c>
      <c r="M93" s="5">
        <v>1</v>
      </c>
      <c r="N93" s="5">
        <v>5</v>
      </c>
      <c r="O93" s="5">
        <v>33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38</v>
      </c>
      <c r="AA93" s="5">
        <v>1</v>
      </c>
      <c r="AB93" s="5">
        <v>0</v>
      </c>
      <c r="AC93" s="5">
        <v>0</v>
      </c>
      <c r="AD93" s="5">
        <v>0</v>
      </c>
      <c r="AE93" s="5">
        <v>1</v>
      </c>
      <c r="AF93" s="5">
        <v>0</v>
      </c>
      <c r="AG93" s="5">
        <v>1</v>
      </c>
      <c r="AH93" s="5">
        <v>0</v>
      </c>
      <c r="AI93" s="5">
        <v>4</v>
      </c>
      <c r="AJ93" s="5">
        <v>7</v>
      </c>
      <c r="AK93" s="5">
        <v>9</v>
      </c>
      <c r="AL93" s="5">
        <v>0</v>
      </c>
      <c r="AM93" s="5">
        <v>6</v>
      </c>
      <c r="AN93" s="5">
        <v>4</v>
      </c>
      <c r="AO93" s="5">
        <v>5</v>
      </c>
      <c r="AP93" s="5">
        <v>0</v>
      </c>
      <c r="AQ93" s="5">
        <v>1</v>
      </c>
      <c r="AR93" s="5">
        <v>0</v>
      </c>
      <c r="AS93" s="5">
        <v>2</v>
      </c>
      <c r="AT93" s="5">
        <v>3</v>
      </c>
      <c r="AU93" s="5">
        <v>1</v>
      </c>
      <c r="AV93" s="5">
        <v>2</v>
      </c>
      <c r="AW93" s="5">
        <v>2</v>
      </c>
      <c r="AX93" s="5">
        <v>8</v>
      </c>
      <c r="AY93" s="5">
        <v>0</v>
      </c>
      <c r="AZ93" s="5">
        <v>1</v>
      </c>
      <c r="BA93" s="5">
        <v>0</v>
      </c>
      <c r="BB93" s="5">
        <v>1</v>
      </c>
      <c r="BC93" s="5">
        <v>0</v>
      </c>
      <c r="BD93" s="5">
        <v>0</v>
      </c>
      <c r="BE93" s="5">
        <v>1</v>
      </c>
      <c r="BF93" s="5">
        <v>14</v>
      </c>
      <c r="BG93" s="5">
        <v>0</v>
      </c>
      <c r="BH93" s="5">
        <v>0</v>
      </c>
      <c r="BI93" s="5">
        <v>0</v>
      </c>
      <c r="BJ93" s="5">
        <v>4</v>
      </c>
      <c r="BK93" s="5">
        <v>6</v>
      </c>
      <c r="BL93" s="5">
        <v>0</v>
      </c>
      <c r="BM93" s="5">
        <v>1</v>
      </c>
      <c r="BN93" s="5">
        <v>6</v>
      </c>
      <c r="BO93" s="5">
        <v>0</v>
      </c>
      <c r="BP93" s="5">
        <v>1</v>
      </c>
      <c r="BQ93" s="5">
        <v>11</v>
      </c>
      <c r="BR93" s="5">
        <v>1</v>
      </c>
      <c r="BS93" s="5">
        <v>5</v>
      </c>
      <c r="BT93" s="5">
        <v>5</v>
      </c>
      <c r="BU93" s="5">
        <v>0</v>
      </c>
      <c r="BV93" s="5">
        <v>2</v>
      </c>
      <c r="BW93" s="5">
        <v>1</v>
      </c>
      <c r="BX93" s="5">
        <v>5</v>
      </c>
      <c r="BY93" s="5">
        <v>0</v>
      </c>
      <c r="BZ93" s="5">
        <v>0</v>
      </c>
      <c r="CA93" s="5">
        <v>1</v>
      </c>
      <c r="CB93" s="5">
        <v>13</v>
      </c>
      <c r="CC93" s="5">
        <v>0</v>
      </c>
      <c r="CD93" s="5">
        <v>0</v>
      </c>
      <c r="CE93" s="5">
        <v>0</v>
      </c>
      <c r="CF93" s="5">
        <v>1</v>
      </c>
      <c r="CG93" s="5">
        <v>0</v>
      </c>
      <c r="CH93" s="5">
        <v>0</v>
      </c>
      <c r="CI93" s="5">
        <v>1</v>
      </c>
      <c r="CJ93" s="5">
        <v>13</v>
      </c>
      <c r="CK93" s="5">
        <v>5</v>
      </c>
      <c r="CL93" s="5">
        <v>0</v>
      </c>
      <c r="CM93" s="5">
        <v>1</v>
      </c>
      <c r="CN93" s="5">
        <v>7</v>
      </c>
      <c r="CO93" s="5">
        <v>3</v>
      </c>
      <c r="CP93" s="5">
        <v>0</v>
      </c>
      <c r="CQ93" s="5">
        <v>0</v>
      </c>
      <c r="CR93" s="5">
        <v>0</v>
      </c>
      <c r="CS93" s="5">
        <v>0</v>
      </c>
      <c r="CT93" s="5">
        <v>2</v>
      </c>
      <c r="CU93" s="5">
        <v>1</v>
      </c>
      <c r="CV93" s="5">
        <v>16</v>
      </c>
      <c r="CW93" s="5">
        <v>0</v>
      </c>
      <c r="CX93" s="1">
        <v>0</v>
      </c>
    </row>
    <row r="94" spans="1:102" ht="15.75" x14ac:dyDescent="0.25">
      <c r="A94" s="5" t="s">
        <v>187</v>
      </c>
      <c r="B94" s="5" t="s">
        <v>188</v>
      </c>
      <c r="C94" s="5">
        <v>2018</v>
      </c>
      <c r="D94" s="5">
        <v>13</v>
      </c>
      <c r="E94" s="5">
        <v>0</v>
      </c>
      <c r="F94" s="5">
        <v>5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1</v>
      </c>
      <c r="AZ94" s="5">
        <v>2</v>
      </c>
      <c r="BA94" s="5">
        <v>0</v>
      </c>
      <c r="BB94" s="5">
        <v>0</v>
      </c>
      <c r="BC94" s="5">
        <v>0</v>
      </c>
      <c r="BD94" s="5">
        <v>0</v>
      </c>
      <c r="BE94" s="5">
        <v>1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5">
        <v>0</v>
      </c>
      <c r="CK94" s="5">
        <v>0</v>
      </c>
      <c r="CL94" s="5">
        <v>0</v>
      </c>
      <c r="CM94" s="5">
        <v>0</v>
      </c>
      <c r="CN94" s="5">
        <v>0</v>
      </c>
      <c r="CO94" s="5">
        <v>0</v>
      </c>
      <c r="CP94" s="5">
        <v>0</v>
      </c>
      <c r="CQ94" s="5">
        <v>0</v>
      </c>
      <c r="CR94" s="5">
        <v>0</v>
      </c>
      <c r="CS94" s="5">
        <v>0</v>
      </c>
      <c r="CT94" s="5">
        <v>0</v>
      </c>
      <c r="CU94" s="5">
        <v>0</v>
      </c>
      <c r="CV94" s="5">
        <v>0</v>
      </c>
      <c r="CW94" s="5">
        <v>0</v>
      </c>
      <c r="CX94" s="1">
        <v>0</v>
      </c>
    </row>
    <row r="95" spans="1:102" ht="15.75" x14ac:dyDescent="0.25">
      <c r="A95" s="5" t="s">
        <v>189</v>
      </c>
      <c r="B95" s="5" t="s">
        <v>190</v>
      </c>
      <c r="C95" s="5">
        <v>2018</v>
      </c>
      <c r="D95" s="5">
        <v>1541</v>
      </c>
      <c r="E95" s="5">
        <v>9</v>
      </c>
      <c r="F95" s="5">
        <v>3</v>
      </c>
      <c r="G95" s="5">
        <v>3</v>
      </c>
      <c r="H95" s="5">
        <v>1</v>
      </c>
      <c r="I95" s="5">
        <v>3</v>
      </c>
      <c r="J95" s="5">
        <v>2</v>
      </c>
      <c r="K95" s="5">
        <v>1</v>
      </c>
      <c r="L95" s="5">
        <v>8</v>
      </c>
      <c r="M95" s="5">
        <v>4</v>
      </c>
      <c r="N95" s="5">
        <v>10</v>
      </c>
      <c r="O95" s="5">
        <v>67</v>
      </c>
      <c r="P95" s="5">
        <v>0</v>
      </c>
      <c r="Q95" s="5">
        <v>0</v>
      </c>
      <c r="R95" s="5">
        <v>6</v>
      </c>
      <c r="S95" s="5">
        <v>0</v>
      </c>
      <c r="T95" s="5">
        <v>0</v>
      </c>
      <c r="U95" s="5">
        <v>22</v>
      </c>
      <c r="V95" s="5">
        <v>2</v>
      </c>
      <c r="W95" s="5">
        <v>1</v>
      </c>
      <c r="X95" s="5">
        <v>2</v>
      </c>
      <c r="Y95" s="5">
        <v>0</v>
      </c>
      <c r="Z95" s="5">
        <v>0</v>
      </c>
      <c r="AA95" s="5">
        <v>9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36</v>
      </c>
      <c r="AH95" s="5">
        <v>3</v>
      </c>
      <c r="AI95" s="5">
        <v>18</v>
      </c>
      <c r="AJ95" s="5">
        <v>217</v>
      </c>
      <c r="AK95" s="5">
        <v>34</v>
      </c>
      <c r="AL95" s="5">
        <v>3</v>
      </c>
      <c r="AM95" s="5">
        <v>27</v>
      </c>
      <c r="AN95" s="5">
        <v>25</v>
      </c>
      <c r="AO95" s="5">
        <v>51</v>
      </c>
      <c r="AP95" s="5">
        <v>3</v>
      </c>
      <c r="AQ95" s="5">
        <v>10</v>
      </c>
      <c r="AR95" s="5">
        <v>1</v>
      </c>
      <c r="AS95" s="5">
        <v>11</v>
      </c>
      <c r="AT95" s="5">
        <v>13</v>
      </c>
      <c r="AU95" s="5">
        <v>12</v>
      </c>
      <c r="AV95" s="5">
        <v>17</v>
      </c>
      <c r="AW95" s="5">
        <v>12</v>
      </c>
      <c r="AX95" s="5">
        <v>27</v>
      </c>
      <c r="AY95" s="5">
        <v>2</v>
      </c>
      <c r="AZ95" s="5">
        <v>4</v>
      </c>
      <c r="BA95" s="5">
        <v>0</v>
      </c>
      <c r="BB95" s="5">
        <v>69</v>
      </c>
      <c r="BC95" s="5">
        <v>1</v>
      </c>
      <c r="BD95" s="5">
        <v>0</v>
      </c>
      <c r="BE95" s="5">
        <v>17</v>
      </c>
      <c r="BF95" s="5">
        <v>50</v>
      </c>
      <c r="BG95" s="5">
        <v>3</v>
      </c>
      <c r="BH95" s="5">
        <v>6</v>
      </c>
      <c r="BI95" s="5">
        <v>1</v>
      </c>
      <c r="BJ95" s="5">
        <v>27</v>
      </c>
      <c r="BK95" s="5">
        <v>39</v>
      </c>
      <c r="BL95" s="5">
        <v>0</v>
      </c>
      <c r="BM95" s="5">
        <v>5</v>
      </c>
      <c r="BN95" s="5">
        <v>47</v>
      </c>
      <c r="BO95" s="5">
        <v>1</v>
      </c>
      <c r="BP95" s="5">
        <v>10</v>
      </c>
      <c r="BQ95" s="5">
        <v>38</v>
      </c>
      <c r="BR95" s="5">
        <v>8</v>
      </c>
      <c r="BS95" s="5">
        <v>92</v>
      </c>
      <c r="BT95" s="5">
        <v>32</v>
      </c>
      <c r="BU95" s="5">
        <v>1</v>
      </c>
      <c r="BV95" s="5">
        <v>24</v>
      </c>
      <c r="BW95" s="5">
        <v>6</v>
      </c>
      <c r="BX95" s="5">
        <v>136</v>
      </c>
      <c r="BY95" s="5">
        <v>2</v>
      </c>
      <c r="BZ95" s="5">
        <v>0</v>
      </c>
      <c r="CA95" s="5">
        <v>4</v>
      </c>
      <c r="CB95" s="5">
        <v>0</v>
      </c>
      <c r="CC95" s="5">
        <v>0</v>
      </c>
      <c r="CD95" s="5">
        <v>2</v>
      </c>
      <c r="CE95" s="5">
        <v>0</v>
      </c>
      <c r="CF95" s="5">
        <v>2</v>
      </c>
      <c r="CG95" s="5">
        <v>1</v>
      </c>
      <c r="CH95" s="5">
        <v>9</v>
      </c>
      <c r="CI95" s="5">
        <v>2</v>
      </c>
      <c r="CJ95" s="5">
        <v>52</v>
      </c>
      <c r="CK95" s="5">
        <v>10</v>
      </c>
      <c r="CL95" s="5">
        <v>0</v>
      </c>
      <c r="CM95" s="5">
        <v>8</v>
      </c>
      <c r="CN95" s="5">
        <v>57</v>
      </c>
      <c r="CO95" s="5">
        <v>12</v>
      </c>
      <c r="CP95" s="5">
        <v>13</v>
      </c>
      <c r="CQ95" s="5">
        <v>0</v>
      </c>
      <c r="CR95" s="5">
        <v>0</v>
      </c>
      <c r="CS95" s="5">
        <v>1</v>
      </c>
      <c r="CT95" s="5">
        <v>21</v>
      </c>
      <c r="CU95" s="5">
        <v>5</v>
      </c>
      <c r="CV95" s="5">
        <v>44</v>
      </c>
      <c r="CW95" s="5">
        <v>1</v>
      </c>
      <c r="CX95" s="1">
        <v>1</v>
      </c>
    </row>
    <row r="96" spans="1:102" ht="15.75" x14ac:dyDescent="0.25">
      <c r="A96" s="5" t="s">
        <v>191</v>
      </c>
      <c r="B96" s="5" t="s">
        <v>192</v>
      </c>
      <c r="C96" s="5">
        <v>2018</v>
      </c>
      <c r="D96" s="5">
        <v>773</v>
      </c>
      <c r="E96" s="5">
        <v>0</v>
      </c>
      <c r="F96" s="5">
        <v>0</v>
      </c>
      <c r="G96" s="5">
        <v>0</v>
      </c>
      <c r="H96" s="5">
        <v>1</v>
      </c>
      <c r="I96" s="5">
        <v>1</v>
      </c>
      <c r="J96" s="5">
        <v>2</v>
      </c>
      <c r="K96" s="5">
        <v>0</v>
      </c>
      <c r="L96" s="5">
        <v>1</v>
      </c>
      <c r="M96" s="5">
        <v>1</v>
      </c>
      <c r="N96" s="5">
        <v>8</v>
      </c>
      <c r="O96" s="5">
        <v>53</v>
      </c>
      <c r="P96" s="5">
        <v>0</v>
      </c>
      <c r="Q96" s="5">
        <v>0</v>
      </c>
      <c r="R96" s="5">
        <v>1</v>
      </c>
      <c r="S96" s="5">
        <v>0</v>
      </c>
      <c r="T96" s="5">
        <v>35</v>
      </c>
      <c r="U96" s="5">
        <v>0</v>
      </c>
      <c r="V96" s="5">
        <v>4</v>
      </c>
      <c r="W96" s="5">
        <v>140</v>
      </c>
      <c r="X96" s="5">
        <v>1</v>
      </c>
      <c r="Y96" s="5">
        <v>0</v>
      </c>
      <c r="Z96" s="5">
        <v>0</v>
      </c>
      <c r="AA96" s="5">
        <v>1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8</v>
      </c>
      <c r="AH96" s="5">
        <v>2</v>
      </c>
      <c r="AI96" s="5">
        <v>10</v>
      </c>
      <c r="AJ96" s="5">
        <v>49</v>
      </c>
      <c r="AK96" s="5">
        <v>38</v>
      </c>
      <c r="AL96" s="5">
        <v>0</v>
      </c>
      <c r="AM96" s="5">
        <v>15</v>
      </c>
      <c r="AN96" s="5">
        <v>14</v>
      </c>
      <c r="AO96" s="5">
        <v>13</v>
      </c>
      <c r="AP96" s="5">
        <v>2</v>
      </c>
      <c r="AQ96" s="5">
        <v>3</v>
      </c>
      <c r="AR96" s="5">
        <v>0</v>
      </c>
      <c r="AS96" s="5">
        <v>5</v>
      </c>
      <c r="AT96" s="5">
        <v>6</v>
      </c>
      <c r="AU96" s="5">
        <v>4</v>
      </c>
      <c r="AV96" s="5">
        <v>7</v>
      </c>
      <c r="AW96" s="5">
        <v>6</v>
      </c>
      <c r="AX96" s="5">
        <v>17</v>
      </c>
      <c r="AY96" s="5">
        <v>0</v>
      </c>
      <c r="AZ96" s="5">
        <v>5</v>
      </c>
      <c r="BA96" s="5">
        <v>0</v>
      </c>
      <c r="BB96" s="5">
        <v>13</v>
      </c>
      <c r="BC96" s="5">
        <v>5</v>
      </c>
      <c r="BD96" s="5">
        <v>0</v>
      </c>
      <c r="BE96" s="5">
        <v>12</v>
      </c>
      <c r="BF96" s="5">
        <v>22</v>
      </c>
      <c r="BG96" s="5">
        <v>2</v>
      </c>
      <c r="BH96" s="5">
        <v>2</v>
      </c>
      <c r="BI96" s="5">
        <v>0</v>
      </c>
      <c r="BJ96" s="5">
        <v>25</v>
      </c>
      <c r="BK96" s="5">
        <v>28</v>
      </c>
      <c r="BL96" s="5">
        <v>0</v>
      </c>
      <c r="BM96" s="5">
        <v>1</v>
      </c>
      <c r="BN96" s="5">
        <v>5</v>
      </c>
      <c r="BO96" s="5">
        <v>0</v>
      </c>
      <c r="BP96" s="5">
        <v>2</v>
      </c>
      <c r="BQ96" s="5">
        <v>8</v>
      </c>
      <c r="BR96" s="5">
        <v>0</v>
      </c>
      <c r="BS96" s="5">
        <v>24</v>
      </c>
      <c r="BT96" s="5">
        <v>10</v>
      </c>
      <c r="BU96" s="5">
        <v>0</v>
      </c>
      <c r="BV96" s="5">
        <v>1</v>
      </c>
      <c r="BW96" s="5">
        <v>48</v>
      </c>
      <c r="BX96" s="5">
        <v>15</v>
      </c>
      <c r="BY96" s="5">
        <v>0</v>
      </c>
      <c r="BZ96" s="5">
        <v>0</v>
      </c>
      <c r="CA96" s="5">
        <v>14</v>
      </c>
      <c r="CB96" s="5">
        <v>6</v>
      </c>
      <c r="CC96" s="5">
        <v>0</v>
      </c>
      <c r="CD96" s="5">
        <v>5</v>
      </c>
      <c r="CE96" s="5">
        <v>0</v>
      </c>
      <c r="CF96" s="5">
        <v>1</v>
      </c>
      <c r="CG96" s="5">
        <v>1</v>
      </c>
      <c r="CH96" s="5">
        <v>0</v>
      </c>
      <c r="CI96" s="5">
        <v>0</v>
      </c>
      <c r="CJ96" s="5">
        <v>3</v>
      </c>
      <c r="CK96" s="5">
        <v>0</v>
      </c>
      <c r="CL96" s="5">
        <v>1</v>
      </c>
      <c r="CM96" s="5">
        <v>7</v>
      </c>
      <c r="CN96" s="5">
        <v>35</v>
      </c>
      <c r="CO96" s="5">
        <v>1</v>
      </c>
      <c r="CP96" s="5">
        <v>0</v>
      </c>
      <c r="CQ96" s="5">
        <v>0</v>
      </c>
      <c r="CR96" s="5">
        <v>0</v>
      </c>
      <c r="CS96" s="5">
        <v>0</v>
      </c>
      <c r="CT96" s="5">
        <v>3</v>
      </c>
      <c r="CU96" s="5">
        <v>4</v>
      </c>
      <c r="CV96" s="5">
        <v>7</v>
      </c>
      <c r="CW96" s="5">
        <v>6</v>
      </c>
      <c r="CX96" s="1">
        <v>6</v>
      </c>
    </row>
    <row r="97" spans="1:102" ht="15.75" x14ac:dyDescent="0.25">
      <c r="A97" s="5" t="s">
        <v>193</v>
      </c>
      <c r="B97" s="5" t="s">
        <v>194</v>
      </c>
      <c r="C97" s="5">
        <v>2018</v>
      </c>
      <c r="D97" s="5">
        <v>21183</v>
      </c>
      <c r="E97" s="5">
        <v>196</v>
      </c>
      <c r="F97" s="5">
        <v>526</v>
      </c>
      <c r="G97" s="5">
        <v>588</v>
      </c>
      <c r="H97" s="5">
        <v>172</v>
      </c>
      <c r="I97" s="5">
        <v>707</v>
      </c>
      <c r="J97" s="5">
        <v>416</v>
      </c>
      <c r="K97" s="5">
        <v>123</v>
      </c>
      <c r="L97" s="5">
        <v>351</v>
      </c>
      <c r="M97" s="5">
        <v>270</v>
      </c>
      <c r="N97" s="5">
        <v>294</v>
      </c>
      <c r="O97" s="5">
        <v>433</v>
      </c>
      <c r="P97" s="5">
        <v>9</v>
      </c>
      <c r="Q97" s="5">
        <v>10</v>
      </c>
      <c r="R97" s="5">
        <v>1</v>
      </c>
      <c r="S97" s="5">
        <v>96</v>
      </c>
      <c r="T97" s="5">
        <v>1</v>
      </c>
      <c r="U97" s="5">
        <v>3</v>
      </c>
      <c r="V97" s="5">
        <v>70</v>
      </c>
      <c r="W97" s="5">
        <v>23</v>
      </c>
      <c r="X97" s="5">
        <v>67</v>
      </c>
      <c r="Y97" s="5">
        <v>49</v>
      </c>
      <c r="Z97" s="5">
        <v>381</v>
      </c>
      <c r="AA97" s="5">
        <v>1667</v>
      </c>
      <c r="AB97" s="5">
        <v>546</v>
      </c>
      <c r="AC97" s="5">
        <v>92</v>
      </c>
      <c r="AD97" s="5">
        <v>14</v>
      </c>
      <c r="AE97" s="5">
        <v>62</v>
      </c>
      <c r="AF97" s="5">
        <v>6</v>
      </c>
      <c r="AG97" s="5">
        <v>133</v>
      </c>
      <c r="AH97" s="5">
        <v>55</v>
      </c>
      <c r="AI97" s="5">
        <v>139</v>
      </c>
      <c r="AJ97" s="5">
        <v>1024</v>
      </c>
      <c r="AK97" s="5">
        <v>690</v>
      </c>
      <c r="AL97" s="5">
        <v>52</v>
      </c>
      <c r="AM97" s="5">
        <v>234</v>
      </c>
      <c r="AN97" s="5">
        <v>271</v>
      </c>
      <c r="AO97" s="5">
        <v>334</v>
      </c>
      <c r="AP97" s="5">
        <v>6</v>
      </c>
      <c r="AQ97" s="5">
        <v>132</v>
      </c>
      <c r="AR97" s="5">
        <v>143</v>
      </c>
      <c r="AS97" s="5">
        <v>573</v>
      </c>
      <c r="AT97" s="5">
        <v>228</v>
      </c>
      <c r="AU97" s="5">
        <v>318</v>
      </c>
      <c r="AV97" s="5">
        <v>394</v>
      </c>
      <c r="AW97" s="5">
        <v>228</v>
      </c>
      <c r="AX97" s="5">
        <v>614</v>
      </c>
      <c r="AY97" s="5">
        <v>10</v>
      </c>
      <c r="AZ97" s="5">
        <v>50</v>
      </c>
      <c r="BA97" s="5">
        <v>0</v>
      </c>
      <c r="BB97" s="5">
        <v>46</v>
      </c>
      <c r="BC97" s="5">
        <v>24</v>
      </c>
      <c r="BD97" s="5">
        <v>15</v>
      </c>
      <c r="BE97" s="5">
        <v>100</v>
      </c>
      <c r="BF97" s="5">
        <v>470</v>
      </c>
      <c r="BG97" s="5">
        <v>13</v>
      </c>
      <c r="BH97" s="5">
        <v>46</v>
      </c>
      <c r="BI97" s="5">
        <v>13</v>
      </c>
      <c r="BJ97" s="5">
        <v>236</v>
      </c>
      <c r="BK97" s="5">
        <v>377</v>
      </c>
      <c r="BL97" s="5">
        <v>3</v>
      </c>
      <c r="BM97" s="5">
        <v>79</v>
      </c>
      <c r="BN97" s="5">
        <v>638</v>
      </c>
      <c r="BO97" s="5">
        <v>135</v>
      </c>
      <c r="BP97" s="5">
        <v>22</v>
      </c>
      <c r="BQ97" s="5">
        <v>577</v>
      </c>
      <c r="BR97" s="5">
        <v>253</v>
      </c>
      <c r="BS97" s="5">
        <v>384</v>
      </c>
      <c r="BT97" s="5">
        <v>170</v>
      </c>
      <c r="BU97" s="5">
        <v>44</v>
      </c>
      <c r="BV97" s="5">
        <v>226</v>
      </c>
      <c r="BW97" s="5">
        <v>321</v>
      </c>
      <c r="BX97" s="5">
        <v>397</v>
      </c>
      <c r="BY97" s="5">
        <v>8</v>
      </c>
      <c r="BZ97" s="5">
        <v>0</v>
      </c>
      <c r="CA97" s="5">
        <v>20</v>
      </c>
      <c r="CB97" s="5">
        <v>7</v>
      </c>
      <c r="CC97" s="5">
        <v>9</v>
      </c>
      <c r="CD97" s="5">
        <v>112</v>
      </c>
      <c r="CE97" s="5">
        <v>55</v>
      </c>
      <c r="CF97" s="5">
        <v>225</v>
      </c>
      <c r="CG97" s="5">
        <v>22</v>
      </c>
      <c r="CH97" s="5">
        <v>91</v>
      </c>
      <c r="CI97" s="5">
        <v>70</v>
      </c>
      <c r="CJ97" s="5">
        <v>1026</v>
      </c>
      <c r="CK97" s="5">
        <v>256</v>
      </c>
      <c r="CL97" s="5">
        <v>1</v>
      </c>
      <c r="CM97" s="5">
        <v>64</v>
      </c>
      <c r="CN97" s="5">
        <v>262</v>
      </c>
      <c r="CO97" s="5">
        <v>63</v>
      </c>
      <c r="CP97" s="5">
        <v>36</v>
      </c>
      <c r="CQ97" s="5">
        <v>7</v>
      </c>
      <c r="CR97" s="5">
        <v>5</v>
      </c>
      <c r="CS97" s="5">
        <v>52</v>
      </c>
      <c r="CT97" s="5">
        <v>345</v>
      </c>
      <c r="CU97" s="5">
        <v>24</v>
      </c>
      <c r="CV97" s="5">
        <v>1001</v>
      </c>
      <c r="CW97" s="5">
        <v>30</v>
      </c>
      <c r="CX97" s="1">
        <v>30</v>
      </c>
    </row>
    <row r="98" spans="1:102" ht="15.75" x14ac:dyDescent="0.25">
      <c r="A98" s="5" t="s">
        <v>195</v>
      </c>
      <c r="B98" s="5" t="s">
        <v>196</v>
      </c>
      <c r="C98" s="5">
        <v>2018</v>
      </c>
      <c r="D98" s="5">
        <v>1240</v>
      </c>
      <c r="E98" s="5">
        <v>3</v>
      </c>
      <c r="F98" s="5">
        <v>0</v>
      </c>
      <c r="G98" s="5">
        <v>2</v>
      </c>
      <c r="H98" s="5">
        <v>1</v>
      </c>
      <c r="I98" s="5">
        <v>12</v>
      </c>
      <c r="J98" s="5">
        <v>2</v>
      </c>
      <c r="K98" s="5">
        <v>13</v>
      </c>
      <c r="L98" s="5">
        <v>8</v>
      </c>
      <c r="M98" s="5">
        <v>1</v>
      </c>
      <c r="N98" s="5">
        <v>8</v>
      </c>
      <c r="O98" s="5">
        <v>124</v>
      </c>
      <c r="P98" s="5">
        <v>0</v>
      </c>
      <c r="Q98" s="5">
        <v>0</v>
      </c>
      <c r="R98" s="5">
        <v>1</v>
      </c>
      <c r="S98" s="5">
        <v>0</v>
      </c>
      <c r="T98" s="5">
        <v>0</v>
      </c>
      <c r="U98" s="5">
        <v>5</v>
      </c>
      <c r="V98" s="5">
        <v>2</v>
      </c>
      <c r="W98" s="5">
        <v>0</v>
      </c>
      <c r="X98" s="5">
        <v>1</v>
      </c>
      <c r="Y98" s="5">
        <v>0</v>
      </c>
      <c r="Z98" s="5">
        <v>0</v>
      </c>
      <c r="AA98" s="5">
        <v>12</v>
      </c>
      <c r="AB98" s="5">
        <v>0</v>
      </c>
      <c r="AC98" s="5">
        <v>0</v>
      </c>
      <c r="AD98" s="5">
        <v>1</v>
      </c>
      <c r="AE98" s="5">
        <v>4</v>
      </c>
      <c r="AF98" s="5">
        <v>0</v>
      </c>
      <c r="AG98" s="5">
        <v>8</v>
      </c>
      <c r="AH98" s="5">
        <v>4</v>
      </c>
      <c r="AI98" s="5">
        <v>11</v>
      </c>
      <c r="AJ98" s="5">
        <v>161</v>
      </c>
      <c r="AK98" s="5">
        <v>27</v>
      </c>
      <c r="AL98" s="5">
        <v>0</v>
      </c>
      <c r="AM98" s="5">
        <v>14</v>
      </c>
      <c r="AN98" s="5">
        <v>17</v>
      </c>
      <c r="AO98" s="5">
        <v>34</v>
      </c>
      <c r="AP98" s="5">
        <v>0</v>
      </c>
      <c r="AQ98" s="5">
        <v>4</v>
      </c>
      <c r="AR98" s="5">
        <v>0</v>
      </c>
      <c r="AS98" s="5">
        <v>8</v>
      </c>
      <c r="AT98" s="5">
        <v>10</v>
      </c>
      <c r="AU98" s="5">
        <v>31</v>
      </c>
      <c r="AV98" s="5">
        <v>12</v>
      </c>
      <c r="AW98" s="5">
        <v>11</v>
      </c>
      <c r="AX98" s="5">
        <v>23</v>
      </c>
      <c r="AY98" s="5">
        <v>1</v>
      </c>
      <c r="AZ98" s="5">
        <v>14</v>
      </c>
      <c r="BA98" s="5">
        <v>0</v>
      </c>
      <c r="BB98" s="5">
        <v>10</v>
      </c>
      <c r="BC98" s="5">
        <v>2</v>
      </c>
      <c r="BD98" s="5">
        <v>0</v>
      </c>
      <c r="BE98" s="5">
        <v>15</v>
      </c>
      <c r="BF98" s="5">
        <v>53</v>
      </c>
      <c r="BG98" s="5">
        <v>2</v>
      </c>
      <c r="BH98" s="5">
        <v>2</v>
      </c>
      <c r="BI98" s="5">
        <v>0</v>
      </c>
      <c r="BJ98" s="5">
        <v>26</v>
      </c>
      <c r="BK98" s="5">
        <v>43</v>
      </c>
      <c r="BL98" s="5">
        <v>0</v>
      </c>
      <c r="BM98" s="5">
        <v>4</v>
      </c>
      <c r="BN98" s="5">
        <v>26</v>
      </c>
      <c r="BO98" s="5">
        <v>0</v>
      </c>
      <c r="BP98" s="5">
        <v>5</v>
      </c>
      <c r="BQ98" s="5">
        <v>28</v>
      </c>
      <c r="BR98" s="5">
        <v>4</v>
      </c>
      <c r="BS98" s="5">
        <v>40</v>
      </c>
      <c r="BT98" s="5">
        <v>27</v>
      </c>
      <c r="BU98" s="5">
        <v>1</v>
      </c>
      <c r="BV98" s="5">
        <v>7</v>
      </c>
      <c r="BW98" s="5">
        <v>31</v>
      </c>
      <c r="BX98" s="5">
        <v>122</v>
      </c>
      <c r="BY98" s="5">
        <v>1</v>
      </c>
      <c r="BZ98" s="5">
        <v>0</v>
      </c>
      <c r="CA98" s="5">
        <v>36</v>
      </c>
      <c r="CB98" s="5">
        <v>17</v>
      </c>
      <c r="CC98" s="5">
        <v>0</v>
      </c>
      <c r="CD98" s="5">
        <v>2</v>
      </c>
      <c r="CE98" s="5">
        <v>0</v>
      </c>
      <c r="CF98" s="5">
        <v>3</v>
      </c>
      <c r="CG98" s="5">
        <v>1</v>
      </c>
      <c r="CH98" s="5">
        <v>2</v>
      </c>
      <c r="CI98" s="5">
        <v>1</v>
      </c>
      <c r="CJ98" s="5">
        <v>7</v>
      </c>
      <c r="CK98" s="5">
        <v>1</v>
      </c>
      <c r="CL98" s="5">
        <v>0</v>
      </c>
      <c r="CM98" s="5">
        <v>10</v>
      </c>
      <c r="CN98" s="5">
        <v>51</v>
      </c>
      <c r="CO98" s="5">
        <v>11</v>
      </c>
      <c r="CP98" s="5">
        <v>4</v>
      </c>
      <c r="CQ98" s="5">
        <v>0</v>
      </c>
      <c r="CR98" s="5">
        <v>6</v>
      </c>
      <c r="CS98" s="5">
        <v>2</v>
      </c>
      <c r="CT98" s="5">
        <v>6</v>
      </c>
      <c r="CU98" s="5">
        <v>4</v>
      </c>
      <c r="CV98" s="5">
        <v>32</v>
      </c>
      <c r="CW98" s="5">
        <v>6</v>
      </c>
      <c r="CX98" s="1">
        <v>6</v>
      </c>
    </row>
    <row r="99" spans="1:102" ht="15.75" x14ac:dyDescent="0.25">
      <c r="A99" s="5" t="s">
        <v>197</v>
      </c>
      <c r="B99" s="5" t="s">
        <v>198</v>
      </c>
      <c r="C99" s="5">
        <v>2018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>
        <v>0</v>
      </c>
      <c r="CX99" s="1">
        <v>0</v>
      </c>
    </row>
    <row r="100" spans="1:102" ht="15.75" x14ac:dyDescent="0.25">
      <c r="A100" s="5" t="s">
        <v>199</v>
      </c>
      <c r="B100" s="5" t="s">
        <v>200</v>
      </c>
      <c r="C100" s="5">
        <v>2018</v>
      </c>
      <c r="D100" s="5">
        <v>5207</v>
      </c>
      <c r="E100" s="5">
        <v>1</v>
      </c>
      <c r="F100" s="5">
        <v>0</v>
      </c>
      <c r="G100" s="5">
        <v>2</v>
      </c>
      <c r="H100" s="5">
        <v>2</v>
      </c>
      <c r="I100" s="5">
        <v>3</v>
      </c>
      <c r="J100" s="5">
        <v>3</v>
      </c>
      <c r="K100" s="5">
        <v>1</v>
      </c>
      <c r="L100" s="5">
        <v>2</v>
      </c>
      <c r="M100" s="5">
        <v>4</v>
      </c>
      <c r="N100" s="5">
        <v>5</v>
      </c>
      <c r="O100" s="5">
        <v>149</v>
      </c>
      <c r="P100" s="5">
        <v>0</v>
      </c>
      <c r="Q100" s="5">
        <v>0</v>
      </c>
      <c r="R100" s="5">
        <v>32</v>
      </c>
      <c r="S100" s="5">
        <v>9</v>
      </c>
      <c r="T100" s="5">
        <v>95</v>
      </c>
      <c r="U100" s="5">
        <v>14</v>
      </c>
      <c r="V100" s="5">
        <v>16</v>
      </c>
      <c r="W100" s="5">
        <v>491</v>
      </c>
      <c r="X100" s="5">
        <v>1</v>
      </c>
      <c r="Y100" s="5">
        <v>1</v>
      </c>
      <c r="Z100" s="5">
        <v>51</v>
      </c>
      <c r="AA100" s="5">
        <v>179</v>
      </c>
      <c r="AB100" s="5">
        <v>0</v>
      </c>
      <c r="AC100" s="5">
        <v>0</v>
      </c>
      <c r="AD100" s="5">
        <v>1</v>
      </c>
      <c r="AE100" s="5">
        <v>0</v>
      </c>
      <c r="AF100" s="5">
        <v>0</v>
      </c>
      <c r="AG100" s="5">
        <v>66</v>
      </c>
      <c r="AH100" s="5">
        <v>63</v>
      </c>
      <c r="AI100" s="5">
        <v>36</v>
      </c>
      <c r="AJ100" s="5">
        <v>90</v>
      </c>
      <c r="AK100" s="5">
        <v>32</v>
      </c>
      <c r="AL100" s="5">
        <v>5</v>
      </c>
      <c r="AM100" s="5">
        <v>38</v>
      </c>
      <c r="AN100" s="5">
        <v>26</v>
      </c>
      <c r="AO100" s="5">
        <v>62</v>
      </c>
      <c r="AP100" s="5">
        <v>7</v>
      </c>
      <c r="AQ100" s="5">
        <v>40</v>
      </c>
      <c r="AR100" s="5">
        <v>2</v>
      </c>
      <c r="AS100" s="5">
        <v>21</v>
      </c>
      <c r="AT100" s="5">
        <v>24</v>
      </c>
      <c r="AU100" s="5">
        <v>40</v>
      </c>
      <c r="AV100" s="5">
        <v>50</v>
      </c>
      <c r="AW100" s="5">
        <v>1014</v>
      </c>
      <c r="AX100" s="5">
        <v>99</v>
      </c>
      <c r="AY100" s="5">
        <v>7</v>
      </c>
      <c r="AZ100" s="5">
        <v>23</v>
      </c>
      <c r="BA100" s="5">
        <v>0</v>
      </c>
      <c r="BB100" s="5">
        <v>688</v>
      </c>
      <c r="BC100" s="5">
        <v>15</v>
      </c>
      <c r="BD100" s="5">
        <v>0</v>
      </c>
      <c r="BE100" s="5">
        <v>40</v>
      </c>
      <c r="BF100" s="5">
        <v>67</v>
      </c>
      <c r="BG100" s="5">
        <v>12</v>
      </c>
      <c r="BH100" s="5">
        <v>33</v>
      </c>
      <c r="BI100" s="5">
        <v>1</v>
      </c>
      <c r="BJ100" s="5">
        <v>143</v>
      </c>
      <c r="BK100" s="5">
        <v>168</v>
      </c>
      <c r="BL100" s="5">
        <v>0</v>
      </c>
      <c r="BM100" s="5">
        <v>18</v>
      </c>
      <c r="BN100" s="5">
        <v>41</v>
      </c>
      <c r="BO100" s="5">
        <v>0</v>
      </c>
      <c r="BP100" s="5">
        <v>9</v>
      </c>
      <c r="BQ100" s="5">
        <v>44</v>
      </c>
      <c r="BR100" s="5">
        <v>2</v>
      </c>
      <c r="BS100" s="5">
        <v>149</v>
      </c>
      <c r="BT100" s="5">
        <v>114</v>
      </c>
      <c r="BU100" s="5">
        <v>0</v>
      </c>
      <c r="BV100" s="5">
        <v>70</v>
      </c>
      <c r="BW100" s="5">
        <v>3</v>
      </c>
      <c r="BX100" s="5">
        <v>48</v>
      </c>
      <c r="BY100" s="5">
        <v>9</v>
      </c>
      <c r="BZ100" s="5">
        <v>0</v>
      </c>
      <c r="CA100" s="5">
        <v>223</v>
      </c>
      <c r="CB100" s="5">
        <v>113</v>
      </c>
      <c r="CC100" s="5">
        <v>0</v>
      </c>
      <c r="CD100" s="5">
        <v>7</v>
      </c>
      <c r="CE100" s="5">
        <v>0</v>
      </c>
      <c r="CF100" s="5">
        <v>5</v>
      </c>
      <c r="CG100" s="5">
        <v>13</v>
      </c>
      <c r="CH100" s="5">
        <v>3</v>
      </c>
      <c r="CI100" s="5">
        <v>1</v>
      </c>
      <c r="CJ100" s="5">
        <v>15</v>
      </c>
      <c r="CK100" s="5">
        <v>2</v>
      </c>
      <c r="CL100" s="5">
        <v>0</v>
      </c>
      <c r="CM100" s="5">
        <v>36</v>
      </c>
      <c r="CN100" s="5">
        <v>156</v>
      </c>
      <c r="CO100" s="5">
        <v>7</v>
      </c>
      <c r="CP100" s="5">
        <v>7</v>
      </c>
      <c r="CQ100" s="5">
        <v>0</v>
      </c>
      <c r="CR100" s="5">
        <v>12</v>
      </c>
      <c r="CS100" s="5">
        <v>13</v>
      </c>
      <c r="CT100" s="5">
        <v>12</v>
      </c>
      <c r="CU100" s="5">
        <v>4</v>
      </c>
      <c r="CV100" s="5">
        <v>72</v>
      </c>
      <c r="CW100" s="5">
        <v>23</v>
      </c>
      <c r="CX100" s="1">
        <v>23</v>
      </c>
    </row>
    <row r="101" spans="1:102" ht="15.75" x14ac:dyDescent="0.25">
      <c r="A101" s="5" t="s">
        <v>201</v>
      </c>
      <c r="B101" s="5" t="s">
        <v>202</v>
      </c>
      <c r="C101" s="5">
        <v>2018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0</v>
      </c>
      <c r="CW101" s="5">
        <v>0</v>
      </c>
      <c r="CX101" s="1">
        <v>0</v>
      </c>
    </row>
    <row r="102" spans="1:102" ht="15.75" x14ac:dyDescent="0.25">
      <c r="A102" s="5" t="s">
        <v>203</v>
      </c>
      <c r="B102" s="5" t="s">
        <v>204</v>
      </c>
      <c r="C102" s="5">
        <v>2018</v>
      </c>
      <c r="D102" s="5">
        <v>376</v>
      </c>
      <c r="E102" s="5">
        <v>0</v>
      </c>
      <c r="F102" s="5">
        <v>0</v>
      </c>
      <c r="G102" s="5">
        <v>2</v>
      </c>
      <c r="H102" s="5">
        <v>0</v>
      </c>
      <c r="I102" s="5">
        <v>2</v>
      </c>
      <c r="J102" s="5">
        <v>1</v>
      </c>
      <c r="K102" s="5">
        <v>0</v>
      </c>
      <c r="L102" s="5">
        <v>2</v>
      </c>
      <c r="M102" s="5">
        <v>0</v>
      </c>
      <c r="N102" s="5">
        <v>8</v>
      </c>
      <c r="O102" s="5">
        <v>24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1</v>
      </c>
      <c r="W102" s="5">
        <v>0</v>
      </c>
      <c r="X102" s="5">
        <v>0</v>
      </c>
      <c r="Y102" s="5">
        <v>0</v>
      </c>
      <c r="Z102" s="5">
        <v>0</v>
      </c>
      <c r="AA102" s="5">
        <v>10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2</v>
      </c>
      <c r="AH102" s="5">
        <v>0</v>
      </c>
      <c r="AI102" s="5">
        <v>3</v>
      </c>
      <c r="AJ102" s="5">
        <v>109</v>
      </c>
      <c r="AK102" s="5">
        <v>9</v>
      </c>
      <c r="AL102" s="5">
        <v>0</v>
      </c>
      <c r="AM102" s="5">
        <v>8</v>
      </c>
      <c r="AN102" s="5">
        <v>0</v>
      </c>
      <c r="AO102" s="5">
        <v>4</v>
      </c>
      <c r="AP102" s="5">
        <v>0</v>
      </c>
      <c r="AQ102" s="5">
        <v>1</v>
      </c>
      <c r="AR102" s="5">
        <v>0</v>
      </c>
      <c r="AS102" s="5">
        <v>0</v>
      </c>
      <c r="AT102" s="5">
        <v>1</v>
      </c>
      <c r="AU102" s="5">
        <v>1</v>
      </c>
      <c r="AV102" s="5">
        <v>1</v>
      </c>
      <c r="AW102" s="5">
        <v>1</v>
      </c>
      <c r="AX102" s="5">
        <v>10</v>
      </c>
      <c r="AY102" s="5">
        <v>1</v>
      </c>
      <c r="AZ102" s="5">
        <v>14</v>
      </c>
      <c r="BA102" s="5">
        <v>0</v>
      </c>
      <c r="BB102" s="5">
        <v>3</v>
      </c>
      <c r="BC102" s="5">
        <v>1</v>
      </c>
      <c r="BD102" s="5">
        <v>0</v>
      </c>
      <c r="BE102" s="5">
        <v>1</v>
      </c>
      <c r="BF102" s="5">
        <v>5</v>
      </c>
      <c r="BG102" s="5">
        <v>1</v>
      </c>
      <c r="BH102" s="5">
        <v>0</v>
      </c>
      <c r="BI102" s="5">
        <v>0</v>
      </c>
      <c r="BJ102" s="5">
        <v>19</v>
      </c>
      <c r="BK102" s="5">
        <v>12</v>
      </c>
      <c r="BL102" s="5">
        <v>0</v>
      </c>
      <c r="BM102" s="5">
        <v>0</v>
      </c>
      <c r="BN102" s="5">
        <v>3</v>
      </c>
      <c r="BO102" s="5">
        <v>0</v>
      </c>
      <c r="BP102" s="5">
        <v>4</v>
      </c>
      <c r="BQ102" s="5">
        <v>8</v>
      </c>
      <c r="BR102" s="5">
        <v>1</v>
      </c>
      <c r="BS102" s="5">
        <v>9</v>
      </c>
      <c r="BT102" s="5">
        <v>9</v>
      </c>
      <c r="BU102" s="5">
        <v>0</v>
      </c>
      <c r="BV102" s="5">
        <v>5</v>
      </c>
      <c r="BW102" s="5">
        <v>2</v>
      </c>
      <c r="BX102" s="5">
        <v>40</v>
      </c>
      <c r="BY102" s="5">
        <v>0</v>
      </c>
      <c r="BZ102" s="5">
        <v>0</v>
      </c>
      <c r="CA102" s="5">
        <v>5</v>
      </c>
      <c r="CB102" s="5">
        <v>0</v>
      </c>
      <c r="CC102" s="5">
        <v>0</v>
      </c>
      <c r="CD102" s="5">
        <v>1</v>
      </c>
      <c r="CE102" s="5">
        <v>0</v>
      </c>
      <c r="CF102" s="5">
        <v>1</v>
      </c>
      <c r="CG102" s="5">
        <v>0</v>
      </c>
      <c r="CH102" s="5">
        <v>0</v>
      </c>
      <c r="CI102" s="5">
        <v>0</v>
      </c>
      <c r="CJ102" s="5">
        <v>1</v>
      </c>
      <c r="CK102" s="5">
        <v>0</v>
      </c>
      <c r="CL102" s="5">
        <v>0</v>
      </c>
      <c r="CM102" s="5">
        <v>2</v>
      </c>
      <c r="CN102" s="5">
        <v>12</v>
      </c>
      <c r="CO102" s="5">
        <v>0</v>
      </c>
      <c r="CP102" s="5">
        <v>0</v>
      </c>
      <c r="CQ102" s="5">
        <v>0</v>
      </c>
      <c r="CR102" s="5">
        <v>0</v>
      </c>
      <c r="CS102" s="5">
        <v>0</v>
      </c>
      <c r="CT102" s="5">
        <v>1</v>
      </c>
      <c r="CU102" s="5">
        <v>0</v>
      </c>
      <c r="CV102" s="5">
        <v>11</v>
      </c>
      <c r="CW102" s="5">
        <v>2</v>
      </c>
      <c r="CX102" s="1">
        <v>2</v>
      </c>
    </row>
    <row r="103" spans="1:102" ht="15.75" x14ac:dyDescent="0.25">
      <c r="A103" s="5" t="s">
        <v>205</v>
      </c>
      <c r="B103" s="5" t="s">
        <v>206</v>
      </c>
      <c r="C103" s="5">
        <v>2018</v>
      </c>
      <c r="D103" s="5">
        <v>173</v>
      </c>
      <c r="E103" s="5">
        <v>5</v>
      </c>
      <c r="F103" s="5">
        <v>0</v>
      </c>
      <c r="G103" s="5">
        <v>0</v>
      </c>
      <c r="H103" s="5">
        <v>0</v>
      </c>
      <c r="I103" s="5">
        <v>0</v>
      </c>
      <c r="J103" s="5">
        <v>2</v>
      </c>
      <c r="K103" s="5">
        <v>0</v>
      </c>
      <c r="L103" s="5">
        <v>0</v>
      </c>
      <c r="M103" s="5">
        <v>1</v>
      </c>
      <c r="N103" s="5">
        <v>7</v>
      </c>
      <c r="O103" s="5">
        <v>0</v>
      </c>
      <c r="P103" s="5">
        <v>0</v>
      </c>
      <c r="Q103" s="5">
        <v>0</v>
      </c>
      <c r="R103" s="5">
        <v>2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1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2</v>
      </c>
      <c r="AH103" s="5">
        <v>1</v>
      </c>
      <c r="AI103" s="5">
        <v>2</v>
      </c>
      <c r="AJ103" s="5">
        <v>24</v>
      </c>
      <c r="AK103" s="5">
        <v>3</v>
      </c>
      <c r="AL103" s="5">
        <v>0</v>
      </c>
      <c r="AM103" s="5">
        <v>2</v>
      </c>
      <c r="AN103" s="5">
        <v>1</v>
      </c>
      <c r="AO103" s="5">
        <v>10</v>
      </c>
      <c r="AP103" s="5">
        <v>0</v>
      </c>
      <c r="AQ103" s="5">
        <v>2</v>
      </c>
      <c r="AR103" s="5">
        <v>0</v>
      </c>
      <c r="AS103" s="5">
        <v>0</v>
      </c>
      <c r="AT103" s="5">
        <v>0</v>
      </c>
      <c r="AU103" s="5">
        <v>2</v>
      </c>
      <c r="AV103" s="5">
        <v>2</v>
      </c>
      <c r="AW103" s="5">
        <v>0</v>
      </c>
      <c r="AX103" s="5">
        <v>1</v>
      </c>
      <c r="AY103" s="5">
        <v>0</v>
      </c>
      <c r="AZ103" s="5">
        <v>4</v>
      </c>
      <c r="BA103" s="5">
        <v>0</v>
      </c>
      <c r="BB103" s="5">
        <v>19</v>
      </c>
      <c r="BC103" s="5">
        <v>3</v>
      </c>
      <c r="BD103" s="5">
        <v>0</v>
      </c>
      <c r="BE103" s="5">
        <v>2</v>
      </c>
      <c r="BF103" s="5">
        <v>13</v>
      </c>
      <c r="BG103" s="5">
        <v>1</v>
      </c>
      <c r="BH103" s="5">
        <v>1</v>
      </c>
      <c r="BI103" s="5">
        <v>0</v>
      </c>
      <c r="BJ103" s="5">
        <v>10</v>
      </c>
      <c r="BK103" s="5">
        <v>12</v>
      </c>
      <c r="BL103" s="5">
        <v>0</v>
      </c>
      <c r="BM103" s="5">
        <v>0</v>
      </c>
      <c r="BN103" s="5">
        <v>1</v>
      </c>
      <c r="BO103" s="5">
        <v>0</v>
      </c>
      <c r="BP103" s="5">
        <v>0</v>
      </c>
      <c r="BQ103" s="5">
        <v>1</v>
      </c>
      <c r="BR103" s="5">
        <v>0</v>
      </c>
      <c r="BS103" s="5">
        <v>2</v>
      </c>
      <c r="BT103" s="5">
        <v>3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1</v>
      </c>
      <c r="CK103" s="5">
        <v>0</v>
      </c>
      <c r="CL103" s="5">
        <v>0</v>
      </c>
      <c r="CM103" s="5">
        <v>2</v>
      </c>
      <c r="CN103" s="5">
        <v>10</v>
      </c>
      <c r="CO103" s="5">
        <v>1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13</v>
      </c>
      <c r="CW103" s="5">
        <v>1</v>
      </c>
      <c r="CX103" s="1">
        <v>1</v>
      </c>
    </row>
    <row r="104" spans="1:102" ht="15.75" x14ac:dyDescent="0.25">
      <c r="A104" s="5" t="s">
        <v>207</v>
      </c>
      <c r="B104" s="5" t="s">
        <v>208</v>
      </c>
      <c r="C104" s="5">
        <v>2018</v>
      </c>
      <c r="D104" s="5">
        <v>343</v>
      </c>
      <c r="E104" s="5">
        <v>0</v>
      </c>
      <c r="F104" s="5">
        <v>2</v>
      </c>
      <c r="G104" s="5">
        <v>1</v>
      </c>
      <c r="H104" s="5">
        <v>5</v>
      </c>
      <c r="I104" s="5">
        <v>12</v>
      </c>
      <c r="J104" s="5">
        <v>9</v>
      </c>
      <c r="K104" s="5">
        <v>2</v>
      </c>
      <c r="L104" s="5">
        <v>6</v>
      </c>
      <c r="M104" s="5">
        <v>3</v>
      </c>
      <c r="N104" s="5">
        <v>7</v>
      </c>
      <c r="O104" s="5">
        <v>9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1</v>
      </c>
      <c r="W104" s="5">
        <v>0</v>
      </c>
      <c r="X104" s="5">
        <v>0</v>
      </c>
      <c r="Y104" s="5">
        <v>0</v>
      </c>
      <c r="Z104" s="5">
        <v>0</v>
      </c>
      <c r="AA104" s="5">
        <v>1</v>
      </c>
      <c r="AB104" s="5">
        <v>0</v>
      </c>
      <c r="AC104" s="5">
        <v>0</v>
      </c>
      <c r="AD104" s="5">
        <v>0</v>
      </c>
      <c r="AE104" s="5">
        <v>1</v>
      </c>
      <c r="AF104" s="5">
        <v>0</v>
      </c>
      <c r="AG104" s="5">
        <v>1</v>
      </c>
      <c r="AH104" s="5">
        <v>0</v>
      </c>
      <c r="AI104" s="5">
        <v>2</v>
      </c>
      <c r="AJ104" s="5">
        <v>5</v>
      </c>
      <c r="AK104" s="5">
        <v>8</v>
      </c>
      <c r="AL104" s="5">
        <v>3</v>
      </c>
      <c r="AM104" s="5">
        <v>1</v>
      </c>
      <c r="AN104" s="5">
        <v>3</v>
      </c>
      <c r="AO104" s="5">
        <v>4</v>
      </c>
      <c r="AP104" s="5">
        <v>0</v>
      </c>
      <c r="AQ104" s="5">
        <v>2</v>
      </c>
      <c r="AR104" s="5">
        <v>1</v>
      </c>
      <c r="AS104" s="5">
        <v>7</v>
      </c>
      <c r="AT104" s="5">
        <v>3</v>
      </c>
      <c r="AU104" s="5">
        <v>5</v>
      </c>
      <c r="AV104" s="5">
        <v>1</v>
      </c>
      <c r="AW104" s="5">
        <v>2</v>
      </c>
      <c r="AX104" s="5">
        <v>15</v>
      </c>
      <c r="AY104" s="5">
        <v>0</v>
      </c>
      <c r="AZ104" s="5">
        <v>1</v>
      </c>
      <c r="BA104" s="5">
        <v>0</v>
      </c>
      <c r="BB104" s="5">
        <v>8</v>
      </c>
      <c r="BC104" s="5">
        <v>0</v>
      </c>
      <c r="BD104" s="5">
        <v>0</v>
      </c>
      <c r="BE104" s="5">
        <v>2</v>
      </c>
      <c r="BF104" s="5">
        <v>18</v>
      </c>
      <c r="BG104" s="5">
        <v>0</v>
      </c>
      <c r="BH104" s="5">
        <v>0</v>
      </c>
      <c r="BI104" s="5">
        <v>0</v>
      </c>
      <c r="BJ104" s="5">
        <v>4</v>
      </c>
      <c r="BK104" s="5">
        <v>7</v>
      </c>
      <c r="BL104" s="5">
        <v>0</v>
      </c>
      <c r="BM104" s="5">
        <v>0</v>
      </c>
      <c r="BN104" s="5">
        <v>36</v>
      </c>
      <c r="BO104" s="5">
        <v>0</v>
      </c>
      <c r="BP104" s="5">
        <v>1</v>
      </c>
      <c r="BQ104" s="5">
        <v>9</v>
      </c>
      <c r="BR104" s="5">
        <v>1</v>
      </c>
      <c r="BS104" s="5">
        <v>9</v>
      </c>
      <c r="BT104" s="5">
        <v>4</v>
      </c>
      <c r="BU104" s="5">
        <v>0</v>
      </c>
      <c r="BV104" s="5">
        <v>4</v>
      </c>
      <c r="BW104" s="5">
        <v>8</v>
      </c>
      <c r="BX104" s="5">
        <v>40</v>
      </c>
      <c r="BY104" s="5">
        <v>0</v>
      </c>
      <c r="BZ104" s="5">
        <v>0</v>
      </c>
      <c r="CA104" s="5">
        <v>6</v>
      </c>
      <c r="CB104" s="5">
        <v>1</v>
      </c>
      <c r="CC104" s="5">
        <v>0</v>
      </c>
      <c r="CD104" s="5">
        <v>1</v>
      </c>
      <c r="CE104" s="5">
        <v>1</v>
      </c>
      <c r="CF104" s="5">
        <v>2</v>
      </c>
      <c r="CG104" s="5">
        <v>1</v>
      </c>
      <c r="CH104" s="5">
        <v>1</v>
      </c>
      <c r="CI104" s="5">
        <v>1</v>
      </c>
      <c r="CJ104" s="5">
        <v>11</v>
      </c>
      <c r="CK104" s="5">
        <v>2</v>
      </c>
      <c r="CL104" s="5">
        <v>0</v>
      </c>
      <c r="CM104" s="5">
        <v>0</v>
      </c>
      <c r="CN104" s="5">
        <v>7</v>
      </c>
      <c r="CO104" s="5">
        <v>1</v>
      </c>
      <c r="CP104" s="5">
        <v>0</v>
      </c>
      <c r="CQ104" s="5">
        <v>0</v>
      </c>
      <c r="CR104" s="5">
        <v>4</v>
      </c>
      <c r="CS104" s="5">
        <v>0</v>
      </c>
      <c r="CT104" s="5">
        <v>5</v>
      </c>
      <c r="CU104" s="5">
        <v>1</v>
      </c>
      <c r="CV104" s="5">
        <v>14</v>
      </c>
      <c r="CW104" s="5">
        <v>5</v>
      </c>
      <c r="CX104" s="1">
        <v>5</v>
      </c>
    </row>
    <row r="105" spans="1:102" ht="15.75" x14ac:dyDescent="0.25">
      <c r="A105" s="5" t="s">
        <v>209</v>
      </c>
      <c r="B105" s="5" t="s">
        <v>210</v>
      </c>
      <c r="C105" s="5">
        <v>2018</v>
      </c>
      <c r="D105" s="5">
        <v>10732</v>
      </c>
      <c r="E105" s="5">
        <v>6</v>
      </c>
      <c r="F105" s="5">
        <v>62</v>
      </c>
      <c r="G105" s="5">
        <v>43</v>
      </c>
      <c r="H105" s="5">
        <v>108</v>
      </c>
      <c r="I105" s="5">
        <v>60</v>
      </c>
      <c r="J105" s="5">
        <v>32</v>
      </c>
      <c r="K105" s="5">
        <v>25</v>
      </c>
      <c r="L105" s="5">
        <v>21</v>
      </c>
      <c r="M105" s="5">
        <v>27</v>
      </c>
      <c r="N105" s="5">
        <v>46</v>
      </c>
      <c r="O105" s="5">
        <v>181</v>
      </c>
      <c r="P105" s="5">
        <v>60</v>
      </c>
      <c r="Q105" s="5">
        <v>1</v>
      </c>
      <c r="R105" s="5">
        <v>10</v>
      </c>
      <c r="S105" s="5">
        <v>0</v>
      </c>
      <c r="T105" s="5">
        <v>1</v>
      </c>
      <c r="U105" s="5">
        <v>43</v>
      </c>
      <c r="V105" s="5">
        <v>22</v>
      </c>
      <c r="W105" s="5">
        <v>128</v>
      </c>
      <c r="X105" s="5">
        <v>13</v>
      </c>
      <c r="Y105" s="5">
        <v>0</v>
      </c>
      <c r="Z105" s="5">
        <v>352</v>
      </c>
      <c r="AA105" s="5">
        <v>163</v>
      </c>
      <c r="AB105" s="5">
        <v>0</v>
      </c>
      <c r="AC105" s="5">
        <v>0</v>
      </c>
      <c r="AD105" s="5">
        <v>3</v>
      </c>
      <c r="AE105" s="5">
        <v>2</v>
      </c>
      <c r="AF105" s="5">
        <v>2</v>
      </c>
      <c r="AG105" s="5">
        <v>277</v>
      </c>
      <c r="AH105" s="5">
        <v>39</v>
      </c>
      <c r="AI105" s="5">
        <v>151</v>
      </c>
      <c r="AJ105" s="5">
        <v>818</v>
      </c>
      <c r="AK105" s="5">
        <v>138</v>
      </c>
      <c r="AL105" s="5">
        <v>3</v>
      </c>
      <c r="AM105" s="5">
        <v>194</v>
      </c>
      <c r="AN105" s="5">
        <v>137</v>
      </c>
      <c r="AO105" s="5">
        <v>183</v>
      </c>
      <c r="AP105" s="5">
        <v>30</v>
      </c>
      <c r="AQ105" s="5">
        <v>66</v>
      </c>
      <c r="AR105" s="5">
        <v>6</v>
      </c>
      <c r="AS105" s="5">
        <v>76</v>
      </c>
      <c r="AT105" s="5">
        <v>155</v>
      </c>
      <c r="AU105" s="5">
        <v>124</v>
      </c>
      <c r="AV105" s="5">
        <v>263</v>
      </c>
      <c r="AW105" s="5">
        <v>285</v>
      </c>
      <c r="AX105" s="5">
        <v>209</v>
      </c>
      <c r="AY105" s="5">
        <v>3</v>
      </c>
      <c r="AZ105" s="5">
        <v>70</v>
      </c>
      <c r="BA105" s="5">
        <v>0</v>
      </c>
      <c r="BB105" s="5">
        <v>166</v>
      </c>
      <c r="BC105" s="5">
        <v>79</v>
      </c>
      <c r="BD105" s="5">
        <v>2</v>
      </c>
      <c r="BE105" s="5">
        <v>62</v>
      </c>
      <c r="BF105" s="5">
        <v>202</v>
      </c>
      <c r="BG105" s="5">
        <v>10</v>
      </c>
      <c r="BH105" s="5">
        <v>25</v>
      </c>
      <c r="BI105" s="5">
        <v>3</v>
      </c>
      <c r="BJ105" s="5">
        <v>262</v>
      </c>
      <c r="BK105" s="5">
        <v>300</v>
      </c>
      <c r="BL105" s="5">
        <v>3</v>
      </c>
      <c r="BM105" s="5">
        <v>54</v>
      </c>
      <c r="BN105" s="5">
        <v>153</v>
      </c>
      <c r="BO105" s="5">
        <v>3</v>
      </c>
      <c r="BP105" s="5">
        <v>30</v>
      </c>
      <c r="BQ105" s="5">
        <v>217</v>
      </c>
      <c r="BR105" s="5">
        <v>31</v>
      </c>
      <c r="BS105" s="5">
        <v>320</v>
      </c>
      <c r="BT105" s="5">
        <v>137</v>
      </c>
      <c r="BU105" s="5">
        <v>30</v>
      </c>
      <c r="BV105" s="5">
        <v>252</v>
      </c>
      <c r="BW105" s="5">
        <v>30</v>
      </c>
      <c r="BX105" s="5">
        <v>1636</v>
      </c>
      <c r="BY105" s="5">
        <v>22</v>
      </c>
      <c r="BZ105" s="5">
        <v>0</v>
      </c>
      <c r="CA105" s="5">
        <v>225</v>
      </c>
      <c r="CB105" s="5">
        <v>70</v>
      </c>
      <c r="CC105" s="5">
        <v>1</v>
      </c>
      <c r="CD105" s="5">
        <v>18</v>
      </c>
      <c r="CE105" s="5">
        <v>10</v>
      </c>
      <c r="CF105" s="5">
        <v>14</v>
      </c>
      <c r="CG105" s="5">
        <v>11</v>
      </c>
      <c r="CH105" s="5">
        <v>19</v>
      </c>
      <c r="CI105" s="5">
        <v>84</v>
      </c>
      <c r="CJ105" s="5">
        <v>450</v>
      </c>
      <c r="CK105" s="5">
        <v>132</v>
      </c>
      <c r="CL105" s="5">
        <v>0</v>
      </c>
      <c r="CM105" s="5">
        <v>33</v>
      </c>
      <c r="CN105" s="5">
        <v>266</v>
      </c>
      <c r="CO105" s="5">
        <v>70</v>
      </c>
      <c r="CP105" s="5">
        <v>28</v>
      </c>
      <c r="CQ105" s="5">
        <v>0</v>
      </c>
      <c r="CR105" s="5">
        <v>21</v>
      </c>
      <c r="CS105" s="5">
        <v>90</v>
      </c>
      <c r="CT105" s="5">
        <v>132</v>
      </c>
      <c r="CU105" s="5">
        <v>12</v>
      </c>
      <c r="CV105" s="5">
        <v>359</v>
      </c>
      <c r="CW105" s="5">
        <v>16</v>
      </c>
      <c r="CX105" s="1">
        <v>16</v>
      </c>
    </row>
    <row r="106" spans="1:102" ht="15.75" x14ac:dyDescent="0.25">
      <c r="A106" s="5" t="s">
        <v>211</v>
      </c>
      <c r="B106" s="5" t="s">
        <v>212</v>
      </c>
      <c r="C106" s="5">
        <v>2018</v>
      </c>
      <c r="D106" s="5">
        <v>172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29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62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1</v>
      </c>
      <c r="AK106" s="5">
        <v>1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1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1</v>
      </c>
      <c r="BO106" s="5">
        <v>0</v>
      </c>
      <c r="BP106" s="5">
        <v>0</v>
      </c>
      <c r="BQ106" s="5">
        <v>2</v>
      </c>
      <c r="BR106" s="5">
        <v>0</v>
      </c>
      <c r="BS106" s="5">
        <v>1</v>
      </c>
      <c r="BT106" s="5">
        <v>0</v>
      </c>
      <c r="BU106" s="5">
        <v>0</v>
      </c>
      <c r="BV106" s="5">
        <v>0</v>
      </c>
      <c r="BW106" s="5">
        <v>0</v>
      </c>
      <c r="BX106" s="5">
        <v>1</v>
      </c>
      <c r="BY106" s="5">
        <v>0</v>
      </c>
      <c r="BZ106" s="5">
        <v>0</v>
      </c>
      <c r="CA106" s="5">
        <v>16</v>
      </c>
      <c r="CB106" s="5">
        <v>37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1</v>
      </c>
      <c r="CK106" s="5">
        <v>6</v>
      </c>
      <c r="CL106" s="5">
        <v>0</v>
      </c>
      <c r="CM106" s="5">
        <v>0</v>
      </c>
      <c r="CN106" s="5">
        <v>2</v>
      </c>
      <c r="CO106" s="5">
        <v>2</v>
      </c>
      <c r="CP106" s="5">
        <v>0</v>
      </c>
      <c r="CQ106" s="5">
        <v>0</v>
      </c>
      <c r="CR106" s="5">
        <v>2</v>
      </c>
      <c r="CS106" s="5">
        <v>0</v>
      </c>
      <c r="CT106" s="5">
        <v>0</v>
      </c>
      <c r="CU106" s="5">
        <v>0</v>
      </c>
      <c r="CV106" s="5">
        <v>2</v>
      </c>
      <c r="CW106" s="5">
        <v>0</v>
      </c>
      <c r="CX106" s="1">
        <v>0</v>
      </c>
    </row>
    <row r="107" spans="1:102" ht="15.75" x14ac:dyDescent="0.25">
      <c r="A107" s="5" t="s">
        <v>213</v>
      </c>
      <c r="B107" s="5" t="s">
        <v>214</v>
      </c>
      <c r="C107" s="5">
        <v>2018</v>
      </c>
      <c r="D107" s="5">
        <v>51</v>
      </c>
      <c r="E107" s="5">
        <v>0</v>
      </c>
      <c r="F107" s="5">
        <v>0</v>
      </c>
      <c r="G107" s="5">
        <v>1</v>
      </c>
      <c r="H107" s="5">
        <v>0</v>
      </c>
      <c r="I107" s="5">
        <v>1</v>
      </c>
      <c r="J107" s="5">
        <v>0</v>
      </c>
      <c r="K107" s="5">
        <v>1</v>
      </c>
      <c r="L107" s="5">
        <v>1</v>
      </c>
      <c r="M107" s="5">
        <v>2</v>
      </c>
      <c r="N107" s="5">
        <v>1</v>
      </c>
      <c r="O107" s="5">
        <v>1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2</v>
      </c>
      <c r="AK107" s="5">
        <v>1</v>
      </c>
      <c r="AL107" s="5">
        <v>0</v>
      </c>
      <c r="AM107" s="5">
        <v>1</v>
      </c>
      <c r="AN107" s="5">
        <v>0</v>
      </c>
      <c r="AO107" s="5">
        <v>1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2</v>
      </c>
      <c r="AY107" s="5">
        <v>0</v>
      </c>
      <c r="AZ107" s="5">
        <v>1</v>
      </c>
      <c r="BA107" s="5">
        <v>0</v>
      </c>
      <c r="BB107" s="5">
        <v>0</v>
      </c>
      <c r="BC107" s="5">
        <v>0</v>
      </c>
      <c r="BD107" s="5">
        <v>0</v>
      </c>
      <c r="BE107" s="5">
        <v>1</v>
      </c>
      <c r="BF107" s="5">
        <v>5</v>
      </c>
      <c r="BG107" s="5">
        <v>0</v>
      </c>
      <c r="BH107" s="5">
        <v>0</v>
      </c>
      <c r="BI107" s="5">
        <v>0</v>
      </c>
      <c r="BJ107" s="5">
        <v>2</v>
      </c>
      <c r="BK107" s="5">
        <v>1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1</v>
      </c>
      <c r="BR107" s="5">
        <v>0</v>
      </c>
      <c r="BS107" s="5">
        <v>1</v>
      </c>
      <c r="BT107" s="5">
        <v>0</v>
      </c>
      <c r="BU107" s="5">
        <v>0</v>
      </c>
      <c r="BV107" s="5">
        <v>1</v>
      </c>
      <c r="BW107" s="5">
        <v>1</v>
      </c>
      <c r="BX107" s="5">
        <v>7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3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4</v>
      </c>
      <c r="CU107" s="5">
        <v>0</v>
      </c>
      <c r="CV107" s="5">
        <v>5</v>
      </c>
      <c r="CW107" s="5">
        <v>1</v>
      </c>
      <c r="CX107" s="1">
        <v>1</v>
      </c>
    </row>
    <row r="108" spans="1:102" ht="15.75" x14ac:dyDescent="0.25">
      <c r="A108" s="5" t="s">
        <v>215</v>
      </c>
      <c r="B108" s="5" t="s">
        <v>216</v>
      </c>
      <c r="C108" s="5">
        <v>2018</v>
      </c>
      <c r="D108" s="5">
        <v>256</v>
      </c>
      <c r="E108" s="5">
        <v>6</v>
      </c>
      <c r="F108" s="5">
        <v>2</v>
      </c>
      <c r="G108" s="5">
        <v>4</v>
      </c>
      <c r="H108" s="5">
        <v>0</v>
      </c>
      <c r="I108" s="5">
        <v>4</v>
      </c>
      <c r="J108" s="5">
        <v>1</v>
      </c>
      <c r="K108" s="5">
        <v>1</v>
      </c>
      <c r="L108" s="5">
        <v>12</v>
      </c>
      <c r="M108" s="5">
        <v>1</v>
      </c>
      <c r="N108" s="5">
        <v>9</v>
      </c>
      <c r="O108" s="5">
        <v>4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3</v>
      </c>
      <c r="V108" s="5">
        <v>1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2</v>
      </c>
      <c r="AH108" s="5">
        <v>0</v>
      </c>
      <c r="AI108" s="5">
        <v>5</v>
      </c>
      <c r="AJ108" s="5">
        <v>29</v>
      </c>
      <c r="AK108" s="5">
        <v>7</v>
      </c>
      <c r="AL108" s="5">
        <v>0</v>
      </c>
      <c r="AM108" s="5">
        <v>2</v>
      </c>
      <c r="AN108" s="5">
        <v>2</v>
      </c>
      <c r="AO108" s="5">
        <v>3</v>
      </c>
      <c r="AP108" s="5">
        <v>0</v>
      </c>
      <c r="AQ108" s="5">
        <v>1</v>
      </c>
      <c r="AR108" s="5">
        <v>0</v>
      </c>
      <c r="AS108" s="5">
        <v>1</v>
      </c>
      <c r="AT108" s="5">
        <v>1</v>
      </c>
      <c r="AU108" s="5">
        <v>1</v>
      </c>
      <c r="AV108" s="5">
        <v>1</v>
      </c>
      <c r="AW108" s="5">
        <v>1</v>
      </c>
      <c r="AX108" s="5">
        <v>3</v>
      </c>
      <c r="AY108" s="5">
        <v>0</v>
      </c>
      <c r="AZ108" s="5">
        <v>2</v>
      </c>
      <c r="BA108" s="5">
        <v>0</v>
      </c>
      <c r="BB108" s="5">
        <v>4</v>
      </c>
      <c r="BC108" s="5">
        <v>1</v>
      </c>
      <c r="BD108" s="5">
        <v>0</v>
      </c>
      <c r="BE108" s="5">
        <v>2</v>
      </c>
      <c r="BF108" s="5">
        <v>6</v>
      </c>
      <c r="BG108" s="5">
        <v>2</v>
      </c>
      <c r="BH108" s="5">
        <v>2</v>
      </c>
      <c r="BI108" s="5">
        <v>0</v>
      </c>
      <c r="BJ108" s="5">
        <v>5</v>
      </c>
      <c r="BK108" s="5">
        <v>23</v>
      </c>
      <c r="BL108" s="5">
        <v>0</v>
      </c>
      <c r="BM108" s="5">
        <v>0</v>
      </c>
      <c r="BN108" s="5">
        <v>4</v>
      </c>
      <c r="BO108" s="5">
        <v>0</v>
      </c>
      <c r="BP108" s="5">
        <v>3</v>
      </c>
      <c r="BQ108" s="5">
        <v>7</v>
      </c>
      <c r="BR108" s="5">
        <v>0</v>
      </c>
      <c r="BS108" s="5">
        <v>9</v>
      </c>
      <c r="BT108" s="5">
        <v>5</v>
      </c>
      <c r="BU108" s="5">
        <v>0</v>
      </c>
      <c r="BV108" s="5">
        <v>3</v>
      </c>
      <c r="BW108" s="5">
        <v>5</v>
      </c>
      <c r="BX108" s="5">
        <v>33</v>
      </c>
      <c r="BY108" s="5">
        <v>0</v>
      </c>
      <c r="BZ108" s="5">
        <v>0</v>
      </c>
      <c r="CA108" s="5">
        <v>5</v>
      </c>
      <c r="CB108" s="5">
        <v>0</v>
      </c>
      <c r="CC108" s="5">
        <v>0</v>
      </c>
      <c r="CD108" s="5">
        <v>1</v>
      </c>
      <c r="CE108" s="5">
        <v>0</v>
      </c>
      <c r="CF108" s="5">
        <v>2</v>
      </c>
      <c r="CG108" s="5">
        <v>2</v>
      </c>
      <c r="CH108" s="5">
        <v>1</v>
      </c>
      <c r="CI108" s="5">
        <v>0</v>
      </c>
      <c r="CJ108" s="5">
        <v>1</v>
      </c>
      <c r="CK108" s="5">
        <v>0</v>
      </c>
      <c r="CL108" s="5">
        <v>0</v>
      </c>
      <c r="CM108" s="5">
        <v>1</v>
      </c>
      <c r="CN108" s="5">
        <v>8</v>
      </c>
      <c r="CO108" s="5">
        <v>0</v>
      </c>
      <c r="CP108" s="5">
        <v>0</v>
      </c>
      <c r="CQ108" s="5">
        <v>0</v>
      </c>
      <c r="CR108" s="5">
        <v>0</v>
      </c>
      <c r="CS108" s="5">
        <v>0</v>
      </c>
      <c r="CT108" s="5">
        <v>5</v>
      </c>
      <c r="CU108" s="5">
        <v>0</v>
      </c>
      <c r="CV108" s="5">
        <v>10</v>
      </c>
      <c r="CW108" s="5">
        <v>1</v>
      </c>
      <c r="CX108" s="1">
        <v>1</v>
      </c>
    </row>
    <row r="109" spans="1:102" ht="15.75" x14ac:dyDescent="0.25">
      <c r="A109" s="5" t="s">
        <v>217</v>
      </c>
      <c r="B109" s="5" t="s">
        <v>218</v>
      </c>
      <c r="C109" s="5">
        <v>2018</v>
      </c>
      <c r="D109" s="5">
        <v>6908</v>
      </c>
      <c r="E109" s="5">
        <v>23</v>
      </c>
      <c r="F109" s="5">
        <v>3</v>
      </c>
      <c r="G109" s="5">
        <v>2</v>
      </c>
      <c r="H109" s="5">
        <v>11</v>
      </c>
      <c r="I109" s="5">
        <v>42</v>
      </c>
      <c r="J109" s="5">
        <v>9</v>
      </c>
      <c r="K109" s="5">
        <v>1</v>
      </c>
      <c r="L109" s="5">
        <v>32</v>
      </c>
      <c r="M109" s="5">
        <v>18</v>
      </c>
      <c r="N109" s="5">
        <v>8</v>
      </c>
      <c r="O109" s="5">
        <v>168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4</v>
      </c>
      <c r="V109" s="5">
        <v>7</v>
      </c>
      <c r="W109" s="5">
        <v>31</v>
      </c>
      <c r="X109" s="5">
        <v>3</v>
      </c>
      <c r="Y109" s="5">
        <v>0</v>
      </c>
      <c r="Z109" s="5">
        <v>0</v>
      </c>
      <c r="AA109" s="5">
        <v>13</v>
      </c>
      <c r="AB109" s="5">
        <v>0</v>
      </c>
      <c r="AC109" s="5">
        <v>0</v>
      </c>
      <c r="AD109" s="5">
        <v>2</v>
      </c>
      <c r="AE109" s="5">
        <v>2</v>
      </c>
      <c r="AF109" s="5">
        <v>0</v>
      </c>
      <c r="AG109" s="5">
        <v>96</v>
      </c>
      <c r="AH109" s="5">
        <v>18</v>
      </c>
      <c r="AI109" s="5">
        <v>30</v>
      </c>
      <c r="AJ109" s="5">
        <v>765</v>
      </c>
      <c r="AK109" s="5">
        <v>63</v>
      </c>
      <c r="AL109" s="5">
        <v>0</v>
      </c>
      <c r="AM109" s="5">
        <v>36</v>
      </c>
      <c r="AN109" s="5">
        <v>25</v>
      </c>
      <c r="AO109" s="5">
        <v>241</v>
      </c>
      <c r="AP109" s="5">
        <v>5</v>
      </c>
      <c r="AQ109" s="5">
        <v>13</v>
      </c>
      <c r="AR109" s="5">
        <v>4</v>
      </c>
      <c r="AS109" s="5">
        <v>19</v>
      </c>
      <c r="AT109" s="5">
        <v>40</v>
      </c>
      <c r="AU109" s="5">
        <v>48</v>
      </c>
      <c r="AV109" s="5">
        <v>19</v>
      </c>
      <c r="AW109" s="5">
        <v>304</v>
      </c>
      <c r="AX109" s="5">
        <v>130</v>
      </c>
      <c r="AY109" s="5">
        <v>1</v>
      </c>
      <c r="AZ109" s="5">
        <v>31</v>
      </c>
      <c r="BA109" s="5">
        <v>0</v>
      </c>
      <c r="BB109" s="5">
        <v>1078</v>
      </c>
      <c r="BC109" s="5">
        <v>172</v>
      </c>
      <c r="BD109" s="5">
        <v>1</v>
      </c>
      <c r="BE109" s="5">
        <v>24</v>
      </c>
      <c r="BF109" s="5">
        <v>128</v>
      </c>
      <c r="BG109" s="5">
        <v>9</v>
      </c>
      <c r="BH109" s="5">
        <v>6</v>
      </c>
      <c r="BI109" s="5">
        <v>0</v>
      </c>
      <c r="BJ109" s="5">
        <v>132</v>
      </c>
      <c r="BK109" s="5">
        <v>137</v>
      </c>
      <c r="BL109" s="5">
        <v>0</v>
      </c>
      <c r="BM109" s="5">
        <v>7</v>
      </c>
      <c r="BN109" s="5">
        <v>30</v>
      </c>
      <c r="BO109" s="5">
        <v>1</v>
      </c>
      <c r="BP109" s="5">
        <v>9</v>
      </c>
      <c r="BQ109" s="5">
        <v>39</v>
      </c>
      <c r="BR109" s="5">
        <v>4</v>
      </c>
      <c r="BS109" s="5">
        <v>247</v>
      </c>
      <c r="BT109" s="5">
        <v>267</v>
      </c>
      <c r="BU109" s="5">
        <v>8</v>
      </c>
      <c r="BV109" s="5">
        <v>75</v>
      </c>
      <c r="BW109" s="5">
        <v>26</v>
      </c>
      <c r="BX109" s="5">
        <v>1140</v>
      </c>
      <c r="BY109" s="5">
        <v>28</v>
      </c>
      <c r="BZ109" s="5">
        <v>1</v>
      </c>
      <c r="CA109" s="5">
        <v>98</v>
      </c>
      <c r="CB109" s="5">
        <v>8</v>
      </c>
      <c r="CC109" s="5">
        <v>0</v>
      </c>
      <c r="CD109" s="5">
        <v>5</v>
      </c>
      <c r="CE109" s="5">
        <v>0</v>
      </c>
      <c r="CF109" s="5">
        <v>9</v>
      </c>
      <c r="CG109" s="5">
        <v>11</v>
      </c>
      <c r="CH109" s="5">
        <v>2</v>
      </c>
      <c r="CI109" s="5">
        <v>18</v>
      </c>
      <c r="CJ109" s="5">
        <v>78</v>
      </c>
      <c r="CK109" s="5">
        <v>21</v>
      </c>
      <c r="CL109" s="5">
        <v>0</v>
      </c>
      <c r="CM109" s="5">
        <v>91</v>
      </c>
      <c r="CN109" s="5">
        <v>292</v>
      </c>
      <c r="CO109" s="5">
        <v>53</v>
      </c>
      <c r="CP109" s="5">
        <v>98</v>
      </c>
      <c r="CQ109" s="5">
        <v>0</v>
      </c>
      <c r="CR109" s="5">
        <v>36</v>
      </c>
      <c r="CS109" s="5">
        <v>28</v>
      </c>
      <c r="CT109" s="5">
        <v>59</v>
      </c>
      <c r="CU109" s="5">
        <v>12</v>
      </c>
      <c r="CV109" s="5">
        <v>101</v>
      </c>
      <c r="CW109" s="5">
        <v>57</v>
      </c>
      <c r="CX109" s="1">
        <v>57</v>
      </c>
    </row>
    <row r="110" spans="1:102" ht="15.75" x14ac:dyDescent="0.25">
      <c r="A110" s="5" t="s">
        <v>219</v>
      </c>
      <c r="B110" s="5" t="s">
        <v>220</v>
      </c>
      <c r="C110" s="5">
        <v>2018</v>
      </c>
      <c r="D110" s="5">
        <v>399</v>
      </c>
      <c r="E110" s="5">
        <v>1</v>
      </c>
      <c r="F110" s="5">
        <v>0</v>
      </c>
      <c r="G110" s="5">
        <v>1</v>
      </c>
      <c r="H110" s="5">
        <v>0</v>
      </c>
      <c r="I110" s="5">
        <v>3</v>
      </c>
      <c r="J110" s="5">
        <v>2</v>
      </c>
      <c r="K110" s="5">
        <v>3</v>
      </c>
      <c r="L110" s="5">
        <v>0</v>
      </c>
      <c r="M110" s="5">
        <v>4</v>
      </c>
      <c r="N110" s="5">
        <v>4</v>
      </c>
      <c r="O110" s="5">
        <v>10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14</v>
      </c>
      <c r="V110" s="5">
        <v>1</v>
      </c>
      <c r="W110" s="5">
        <v>1</v>
      </c>
      <c r="X110" s="5">
        <v>1</v>
      </c>
      <c r="Y110" s="5">
        <v>0</v>
      </c>
      <c r="Z110" s="5">
        <v>0</v>
      </c>
      <c r="AA110" s="5">
        <v>5</v>
      </c>
      <c r="AB110" s="5">
        <v>0</v>
      </c>
      <c r="AC110" s="5">
        <v>0</v>
      </c>
      <c r="AD110" s="5">
        <v>1</v>
      </c>
      <c r="AE110" s="5">
        <v>0</v>
      </c>
      <c r="AF110" s="5">
        <v>0</v>
      </c>
      <c r="AG110" s="5">
        <v>2</v>
      </c>
      <c r="AH110" s="5">
        <v>1</v>
      </c>
      <c r="AI110" s="5">
        <v>2</v>
      </c>
      <c r="AJ110" s="5">
        <v>26</v>
      </c>
      <c r="AK110" s="5">
        <v>4</v>
      </c>
      <c r="AL110" s="5">
        <v>0</v>
      </c>
      <c r="AM110" s="5">
        <v>2</v>
      </c>
      <c r="AN110" s="5">
        <v>2</v>
      </c>
      <c r="AO110" s="5">
        <v>9</v>
      </c>
      <c r="AP110" s="5">
        <v>0</v>
      </c>
      <c r="AQ110" s="5">
        <v>2</v>
      </c>
      <c r="AR110" s="5">
        <v>0</v>
      </c>
      <c r="AS110" s="5">
        <v>13</v>
      </c>
      <c r="AT110" s="5">
        <v>1</v>
      </c>
      <c r="AU110" s="5">
        <v>1</v>
      </c>
      <c r="AV110" s="5">
        <v>1</v>
      </c>
      <c r="AW110" s="5">
        <v>1</v>
      </c>
      <c r="AX110" s="5">
        <v>5</v>
      </c>
      <c r="AY110" s="5">
        <v>0</v>
      </c>
      <c r="AZ110" s="5">
        <v>3</v>
      </c>
      <c r="BA110" s="5">
        <v>0</v>
      </c>
      <c r="BB110" s="5">
        <v>105</v>
      </c>
      <c r="BC110" s="5">
        <v>1</v>
      </c>
      <c r="BD110" s="5">
        <v>0</v>
      </c>
      <c r="BE110" s="5">
        <v>3</v>
      </c>
      <c r="BF110" s="5">
        <v>12</v>
      </c>
      <c r="BG110" s="5">
        <v>0</v>
      </c>
      <c r="BH110" s="5">
        <v>1</v>
      </c>
      <c r="BI110" s="5">
        <v>0</v>
      </c>
      <c r="BJ110" s="5">
        <v>4</v>
      </c>
      <c r="BK110" s="5">
        <v>9</v>
      </c>
      <c r="BL110" s="5">
        <v>0</v>
      </c>
      <c r="BM110" s="5">
        <v>1</v>
      </c>
      <c r="BN110" s="5">
        <v>7</v>
      </c>
      <c r="BO110" s="5">
        <v>0</v>
      </c>
      <c r="BP110" s="5">
        <v>0</v>
      </c>
      <c r="BQ110" s="5">
        <v>24</v>
      </c>
      <c r="BR110" s="5">
        <v>1</v>
      </c>
      <c r="BS110" s="5">
        <v>6</v>
      </c>
      <c r="BT110" s="5">
        <v>2</v>
      </c>
      <c r="BU110" s="5">
        <v>0</v>
      </c>
      <c r="BV110" s="5">
        <v>5</v>
      </c>
      <c r="BW110" s="5">
        <v>25</v>
      </c>
      <c r="BX110" s="5">
        <v>33</v>
      </c>
      <c r="BY110" s="5">
        <v>0</v>
      </c>
      <c r="BZ110" s="5">
        <v>0</v>
      </c>
      <c r="CA110" s="5">
        <v>5</v>
      </c>
      <c r="CB110" s="5">
        <v>0</v>
      </c>
      <c r="CC110" s="5">
        <v>0</v>
      </c>
      <c r="CD110" s="5">
        <v>1</v>
      </c>
      <c r="CE110" s="5">
        <v>0</v>
      </c>
      <c r="CF110" s="5">
        <v>3</v>
      </c>
      <c r="CG110" s="5">
        <v>0</v>
      </c>
      <c r="CH110" s="5">
        <v>0</v>
      </c>
      <c r="CI110" s="5">
        <v>0</v>
      </c>
      <c r="CJ110" s="5">
        <v>1</v>
      </c>
      <c r="CK110" s="5">
        <v>0</v>
      </c>
      <c r="CL110" s="5">
        <v>0</v>
      </c>
      <c r="CM110" s="5">
        <v>0</v>
      </c>
      <c r="CN110" s="5">
        <v>4</v>
      </c>
      <c r="CO110" s="5">
        <v>0</v>
      </c>
      <c r="CP110" s="5">
        <v>0</v>
      </c>
      <c r="CQ110" s="5">
        <v>0</v>
      </c>
      <c r="CR110" s="5">
        <v>0</v>
      </c>
      <c r="CS110" s="5">
        <v>0</v>
      </c>
      <c r="CT110" s="5">
        <v>9</v>
      </c>
      <c r="CU110" s="5">
        <v>0</v>
      </c>
      <c r="CV110" s="5">
        <v>7</v>
      </c>
      <c r="CW110" s="5">
        <v>2</v>
      </c>
      <c r="CX110" s="1">
        <v>2</v>
      </c>
    </row>
    <row r="111" spans="1:102" ht="15.75" x14ac:dyDescent="0.25">
      <c r="A111" s="5" t="s">
        <v>221</v>
      </c>
      <c r="B111" s="5" t="s">
        <v>222</v>
      </c>
      <c r="C111" s="5">
        <v>2018</v>
      </c>
      <c r="D111" s="5">
        <v>4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2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1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0</v>
      </c>
      <c r="CU111" s="5">
        <v>0</v>
      </c>
      <c r="CV111" s="5">
        <v>0</v>
      </c>
      <c r="CW111" s="5">
        <v>0</v>
      </c>
      <c r="CX111" s="1">
        <v>0</v>
      </c>
    </row>
    <row r="112" spans="1:102" ht="15.75" x14ac:dyDescent="0.25">
      <c r="A112" s="5" t="s">
        <v>223</v>
      </c>
      <c r="B112" s="5" t="s">
        <v>224</v>
      </c>
      <c r="C112" s="5">
        <v>2018</v>
      </c>
      <c r="D112" s="5">
        <v>42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2</v>
      </c>
      <c r="N112" s="5">
        <v>1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2</v>
      </c>
      <c r="AK112" s="5">
        <v>1</v>
      </c>
      <c r="AL112" s="5">
        <v>0</v>
      </c>
      <c r="AM112" s="5">
        <v>1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3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1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3</v>
      </c>
      <c r="BH112" s="5">
        <v>5</v>
      </c>
      <c r="BI112" s="5">
        <v>0</v>
      </c>
      <c r="BJ112" s="5">
        <v>1</v>
      </c>
      <c r="BK112" s="5">
        <v>1</v>
      </c>
      <c r="BL112" s="5">
        <v>0</v>
      </c>
      <c r="BM112" s="5">
        <v>0</v>
      </c>
      <c r="BN112" s="5">
        <v>1</v>
      </c>
      <c r="BO112" s="5">
        <v>0</v>
      </c>
      <c r="BP112" s="5">
        <v>0</v>
      </c>
      <c r="BQ112" s="5">
        <v>0</v>
      </c>
      <c r="BR112" s="5">
        <v>0</v>
      </c>
      <c r="BS112" s="5">
        <v>1</v>
      </c>
      <c r="BT112" s="5">
        <v>0</v>
      </c>
      <c r="BU112" s="5">
        <v>0</v>
      </c>
      <c r="BV112" s="5">
        <v>0</v>
      </c>
      <c r="BW112" s="5">
        <v>0</v>
      </c>
      <c r="BX112" s="5">
        <v>11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1</v>
      </c>
      <c r="CK112" s="5">
        <v>0</v>
      </c>
      <c r="CL112" s="5">
        <v>0</v>
      </c>
      <c r="CM112" s="5">
        <v>0</v>
      </c>
      <c r="CN112" s="5">
        <v>1</v>
      </c>
      <c r="CO112" s="5">
        <v>1</v>
      </c>
      <c r="CP112" s="5">
        <v>0</v>
      </c>
      <c r="CQ112" s="5">
        <v>0</v>
      </c>
      <c r="CR112" s="5">
        <v>0</v>
      </c>
      <c r="CS112" s="5">
        <v>0</v>
      </c>
      <c r="CT112" s="5">
        <v>0</v>
      </c>
      <c r="CU112" s="5">
        <v>0</v>
      </c>
      <c r="CV112" s="5">
        <v>0</v>
      </c>
      <c r="CW112" s="5">
        <v>0</v>
      </c>
      <c r="CX112" s="1">
        <v>0</v>
      </c>
    </row>
    <row r="113" spans="1:102" ht="15.75" x14ac:dyDescent="0.25">
      <c r="A113" s="5" t="s">
        <v>225</v>
      </c>
      <c r="B113" s="5" t="s">
        <v>226</v>
      </c>
      <c r="C113" s="5">
        <v>2018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0</v>
      </c>
      <c r="CU113" s="5">
        <v>0</v>
      </c>
      <c r="CV113" s="5">
        <v>0</v>
      </c>
      <c r="CW113" s="5">
        <v>0</v>
      </c>
      <c r="CX113" s="1">
        <v>0</v>
      </c>
    </row>
    <row r="114" spans="1:102" ht="15.75" x14ac:dyDescent="0.25">
      <c r="A114" s="5" t="s">
        <v>227</v>
      </c>
      <c r="B114" s="5" t="s">
        <v>228</v>
      </c>
      <c r="C114" s="5">
        <v>2018</v>
      </c>
      <c r="D114" s="5">
        <v>0</v>
      </c>
      <c r="E114" s="5">
        <v>0</v>
      </c>
      <c r="F114" s="5">
        <v>1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0</v>
      </c>
      <c r="CO114" s="5">
        <v>0</v>
      </c>
      <c r="CP114" s="5">
        <v>0</v>
      </c>
      <c r="CQ114" s="5">
        <v>0</v>
      </c>
      <c r="CR114" s="5">
        <v>0</v>
      </c>
      <c r="CS114" s="5">
        <v>0</v>
      </c>
      <c r="CT114" s="5">
        <v>0</v>
      </c>
      <c r="CU114" s="5">
        <v>0</v>
      </c>
      <c r="CV114" s="5">
        <v>0</v>
      </c>
      <c r="CW114" s="5">
        <v>0</v>
      </c>
      <c r="CX114" s="1">
        <v>0</v>
      </c>
    </row>
    <row r="115" spans="1:102" ht="15.75" x14ac:dyDescent="0.25">
      <c r="A115" s="5" t="s">
        <v>229</v>
      </c>
      <c r="B115" s="5" t="s">
        <v>230</v>
      </c>
      <c r="C115" s="5">
        <v>2018</v>
      </c>
      <c r="D115" s="5">
        <v>4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1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1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0</v>
      </c>
      <c r="CU115" s="5">
        <v>0</v>
      </c>
      <c r="CV115" s="5">
        <v>0</v>
      </c>
      <c r="CW115" s="5">
        <v>0</v>
      </c>
      <c r="CX115" s="1">
        <v>0</v>
      </c>
    </row>
    <row r="116" spans="1:102" ht="15.75" x14ac:dyDescent="0.25">
      <c r="A116" s="5" t="s">
        <v>231</v>
      </c>
      <c r="B116" s="5" t="s">
        <v>232</v>
      </c>
      <c r="C116" s="5">
        <v>2018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0</v>
      </c>
      <c r="CO116" s="5">
        <v>0</v>
      </c>
      <c r="CP116" s="5">
        <v>0</v>
      </c>
      <c r="CQ116" s="5">
        <v>0</v>
      </c>
      <c r="CR116" s="5">
        <v>0</v>
      </c>
      <c r="CS116" s="5">
        <v>0</v>
      </c>
      <c r="CT116" s="5">
        <v>0</v>
      </c>
      <c r="CU116" s="5">
        <v>0</v>
      </c>
      <c r="CV116" s="5">
        <v>0</v>
      </c>
      <c r="CW116" s="5">
        <v>0</v>
      </c>
      <c r="CX116" s="1">
        <v>0</v>
      </c>
    </row>
    <row r="117" spans="1:102" ht="15.75" x14ac:dyDescent="0.25">
      <c r="A117" s="5" t="s">
        <v>233</v>
      </c>
      <c r="B117" s="5" t="s">
        <v>234</v>
      </c>
      <c r="C117" s="5">
        <v>2018</v>
      </c>
      <c r="D117" s="5">
        <v>6789</v>
      </c>
      <c r="E117" s="5">
        <v>3</v>
      </c>
      <c r="F117" s="5">
        <v>4</v>
      </c>
      <c r="G117" s="5">
        <v>5</v>
      </c>
      <c r="H117" s="5">
        <v>39</v>
      </c>
      <c r="I117" s="5">
        <v>3</v>
      </c>
      <c r="J117" s="5">
        <v>2</v>
      </c>
      <c r="K117" s="5">
        <v>1</v>
      </c>
      <c r="L117" s="5">
        <v>11</v>
      </c>
      <c r="M117" s="5">
        <v>8</v>
      </c>
      <c r="N117" s="5">
        <v>15</v>
      </c>
      <c r="O117" s="5">
        <v>118</v>
      </c>
      <c r="P117" s="5">
        <v>0</v>
      </c>
      <c r="Q117" s="5">
        <v>0</v>
      </c>
      <c r="R117" s="5">
        <v>1</v>
      </c>
      <c r="S117" s="5">
        <v>0</v>
      </c>
      <c r="T117" s="5">
        <v>0</v>
      </c>
      <c r="U117" s="5">
        <v>6</v>
      </c>
      <c r="V117" s="5">
        <v>4</v>
      </c>
      <c r="W117" s="5">
        <v>69</v>
      </c>
      <c r="X117" s="5">
        <v>2</v>
      </c>
      <c r="Y117" s="5">
        <v>0</v>
      </c>
      <c r="Z117" s="5">
        <v>2634</v>
      </c>
      <c r="AA117" s="5">
        <v>4</v>
      </c>
      <c r="AB117" s="5">
        <v>28</v>
      </c>
      <c r="AC117" s="5">
        <v>0</v>
      </c>
      <c r="AD117" s="5">
        <v>0</v>
      </c>
      <c r="AE117" s="5">
        <v>1</v>
      </c>
      <c r="AF117" s="5">
        <v>0</v>
      </c>
      <c r="AG117" s="5">
        <v>124</v>
      </c>
      <c r="AH117" s="5">
        <v>27</v>
      </c>
      <c r="AI117" s="5">
        <v>29</v>
      </c>
      <c r="AJ117" s="5">
        <v>164</v>
      </c>
      <c r="AK117" s="5">
        <v>36</v>
      </c>
      <c r="AL117" s="5">
        <v>0</v>
      </c>
      <c r="AM117" s="5">
        <v>92</v>
      </c>
      <c r="AN117" s="5">
        <v>16</v>
      </c>
      <c r="AO117" s="5">
        <v>61</v>
      </c>
      <c r="AP117" s="5">
        <v>3</v>
      </c>
      <c r="AQ117" s="5">
        <v>12</v>
      </c>
      <c r="AR117" s="5">
        <v>1</v>
      </c>
      <c r="AS117" s="5">
        <v>24</v>
      </c>
      <c r="AT117" s="5">
        <v>13</v>
      </c>
      <c r="AU117" s="5">
        <v>32</v>
      </c>
      <c r="AV117" s="5">
        <v>37</v>
      </c>
      <c r="AW117" s="5">
        <v>57</v>
      </c>
      <c r="AX117" s="5">
        <v>40</v>
      </c>
      <c r="AY117" s="5">
        <v>2</v>
      </c>
      <c r="AZ117" s="5">
        <v>16</v>
      </c>
      <c r="BA117" s="5">
        <v>0</v>
      </c>
      <c r="BB117" s="5">
        <v>547</v>
      </c>
      <c r="BC117" s="5">
        <v>96</v>
      </c>
      <c r="BD117" s="5">
        <v>1</v>
      </c>
      <c r="BE117" s="5">
        <v>24</v>
      </c>
      <c r="BF117" s="5">
        <v>52</v>
      </c>
      <c r="BG117" s="5">
        <v>3</v>
      </c>
      <c r="BH117" s="5">
        <v>5</v>
      </c>
      <c r="BI117" s="5">
        <v>0</v>
      </c>
      <c r="BJ117" s="5">
        <v>94</v>
      </c>
      <c r="BK117" s="5">
        <v>105</v>
      </c>
      <c r="BL117" s="5">
        <v>0</v>
      </c>
      <c r="BM117" s="5">
        <v>7</v>
      </c>
      <c r="BN117" s="5">
        <v>193</v>
      </c>
      <c r="BO117" s="5">
        <v>1</v>
      </c>
      <c r="BP117" s="5">
        <v>9</v>
      </c>
      <c r="BQ117" s="5">
        <v>26</v>
      </c>
      <c r="BR117" s="5">
        <v>4</v>
      </c>
      <c r="BS117" s="5">
        <v>138</v>
      </c>
      <c r="BT117" s="5">
        <v>58</v>
      </c>
      <c r="BU117" s="5">
        <v>16</v>
      </c>
      <c r="BV117" s="5">
        <v>36</v>
      </c>
      <c r="BW117" s="5">
        <v>3</v>
      </c>
      <c r="BX117" s="5">
        <v>972</v>
      </c>
      <c r="BY117" s="5">
        <v>1</v>
      </c>
      <c r="BZ117" s="5">
        <v>0</v>
      </c>
      <c r="CA117" s="5">
        <v>63</v>
      </c>
      <c r="CB117" s="5">
        <v>111</v>
      </c>
      <c r="CC117" s="5">
        <v>0</v>
      </c>
      <c r="CD117" s="5">
        <v>4</v>
      </c>
      <c r="CE117" s="5">
        <v>0</v>
      </c>
      <c r="CF117" s="5">
        <v>5</v>
      </c>
      <c r="CG117" s="5">
        <v>3</v>
      </c>
      <c r="CH117" s="5">
        <v>1</v>
      </c>
      <c r="CI117" s="5">
        <v>34</v>
      </c>
      <c r="CJ117" s="5">
        <v>47</v>
      </c>
      <c r="CK117" s="5">
        <v>10</v>
      </c>
      <c r="CL117" s="5">
        <v>0</v>
      </c>
      <c r="CM117" s="5">
        <v>23</v>
      </c>
      <c r="CN117" s="5">
        <v>190</v>
      </c>
      <c r="CO117" s="5">
        <v>17</v>
      </c>
      <c r="CP117" s="5">
        <v>4</v>
      </c>
      <c r="CQ117" s="5">
        <v>0</v>
      </c>
      <c r="CR117" s="5">
        <v>33</v>
      </c>
      <c r="CS117" s="5">
        <v>4</v>
      </c>
      <c r="CT117" s="5">
        <v>8</v>
      </c>
      <c r="CU117" s="5">
        <v>17</v>
      </c>
      <c r="CV117" s="5">
        <v>66</v>
      </c>
      <c r="CW117" s="5">
        <v>14</v>
      </c>
      <c r="CX117" s="1">
        <v>14</v>
      </c>
    </row>
    <row r="118" spans="1:102" ht="15.75" x14ac:dyDescent="0.25">
      <c r="A118" s="5" t="s">
        <v>235</v>
      </c>
      <c r="B118" s="5" t="s">
        <v>236</v>
      </c>
      <c r="C118" s="5">
        <v>2018</v>
      </c>
      <c r="D118" s="5">
        <v>583</v>
      </c>
      <c r="E118" s="5">
        <v>2</v>
      </c>
      <c r="F118" s="5">
        <v>0</v>
      </c>
      <c r="G118" s="5">
        <v>2</v>
      </c>
      <c r="H118" s="5">
        <v>0</v>
      </c>
      <c r="I118" s="5">
        <v>17</v>
      </c>
      <c r="J118" s="5">
        <v>3</v>
      </c>
      <c r="K118" s="5">
        <v>1</v>
      </c>
      <c r="L118" s="5">
        <v>10</v>
      </c>
      <c r="M118" s="5">
        <v>2</v>
      </c>
      <c r="N118" s="5">
        <v>7</v>
      </c>
      <c r="O118" s="5">
        <v>1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1</v>
      </c>
      <c r="W118" s="5">
        <v>17</v>
      </c>
      <c r="X118" s="5">
        <v>0</v>
      </c>
      <c r="Y118" s="5">
        <v>0</v>
      </c>
      <c r="Z118" s="5">
        <v>0</v>
      </c>
      <c r="AA118" s="5">
        <v>1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4</v>
      </c>
      <c r="AH118" s="5">
        <v>1</v>
      </c>
      <c r="AI118" s="5">
        <v>4</v>
      </c>
      <c r="AJ118" s="5">
        <v>18</v>
      </c>
      <c r="AK118" s="5">
        <v>19</v>
      </c>
      <c r="AL118" s="5">
        <v>0</v>
      </c>
      <c r="AM118" s="5">
        <v>3</v>
      </c>
      <c r="AN118" s="5">
        <v>8</v>
      </c>
      <c r="AO118" s="5">
        <v>12</v>
      </c>
      <c r="AP118" s="5">
        <v>0</v>
      </c>
      <c r="AQ118" s="5">
        <v>2</v>
      </c>
      <c r="AR118" s="5">
        <v>0</v>
      </c>
      <c r="AS118" s="5">
        <v>3</v>
      </c>
      <c r="AT118" s="5">
        <v>7</v>
      </c>
      <c r="AU118" s="5">
        <v>3</v>
      </c>
      <c r="AV118" s="5">
        <v>5</v>
      </c>
      <c r="AW118" s="5">
        <v>4</v>
      </c>
      <c r="AX118" s="5">
        <v>21</v>
      </c>
      <c r="AY118" s="5">
        <v>0</v>
      </c>
      <c r="AZ118" s="5">
        <v>13</v>
      </c>
      <c r="BA118" s="5">
        <v>0</v>
      </c>
      <c r="BB118" s="5">
        <v>3</v>
      </c>
      <c r="BC118" s="5">
        <v>1</v>
      </c>
      <c r="BD118" s="5">
        <v>0</v>
      </c>
      <c r="BE118" s="5">
        <v>3</v>
      </c>
      <c r="BF118" s="5">
        <v>10</v>
      </c>
      <c r="BG118" s="5">
        <v>0</v>
      </c>
      <c r="BH118" s="5">
        <v>1</v>
      </c>
      <c r="BI118" s="5">
        <v>1</v>
      </c>
      <c r="BJ118" s="5">
        <v>18</v>
      </c>
      <c r="BK118" s="5">
        <v>21</v>
      </c>
      <c r="BL118" s="5">
        <v>0</v>
      </c>
      <c r="BM118" s="5">
        <v>1</v>
      </c>
      <c r="BN118" s="5">
        <v>3</v>
      </c>
      <c r="BO118" s="5">
        <v>1</v>
      </c>
      <c r="BP118" s="5">
        <v>1</v>
      </c>
      <c r="BQ118" s="5">
        <v>5</v>
      </c>
      <c r="BR118" s="5">
        <v>1</v>
      </c>
      <c r="BS118" s="5">
        <v>26</v>
      </c>
      <c r="BT118" s="5">
        <v>6</v>
      </c>
      <c r="BU118" s="5">
        <v>0</v>
      </c>
      <c r="BV118" s="5">
        <v>3</v>
      </c>
      <c r="BW118" s="5">
        <v>1</v>
      </c>
      <c r="BX118" s="5">
        <v>172</v>
      </c>
      <c r="BY118" s="5">
        <v>0</v>
      </c>
      <c r="BZ118" s="5">
        <v>0</v>
      </c>
      <c r="CA118" s="5">
        <v>8</v>
      </c>
      <c r="CB118" s="5">
        <v>0</v>
      </c>
      <c r="CC118" s="5">
        <v>0</v>
      </c>
      <c r="CD118" s="5">
        <v>6</v>
      </c>
      <c r="CE118" s="5">
        <v>0</v>
      </c>
      <c r="CF118" s="5">
        <v>6</v>
      </c>
      <c r="CG118" s="5">
        <v>0</v>
      </c>
      <c r="CH118" s="5">
        <v>2</v>
      </c>
      <c r="CI118" s="5">
        <v>3</v>
      </c>
      <c r="CJ118" s="5">
        <v>20</v>
      </c>
      <c r="CK118" s="5">
        <v>2</v>
      </c>
      <c r="CL118" s="5">
        <v>0</v>
      </c>
      <c r="CM118" s="5">
        <v>6</v>
      </c>
      <c r="CN118" s="5">
        <v>19</v>
      </c>
      <c r="CO118" s="5">
        <v>5</v>
      </c>
      <c r="CP118" s="5">
        <v>0</v>
      </c>
      <c r="CQ118" s="5">
        <v>0</v>
      </c>
      <c r="CR118" s="5">
        <v>2</v>
      </c>
      <c r="CS118" s="5">
        <v>8</v>
      </c>
      <c r="CT118" s="5">
        <v>5</v>
      </c>
      <c r="CU118" s="5">
        <v>1</v>
      </c>
      <c r="CV118" s="5">
        <v>13</v>
      </c>
      <c r="CW118" s="5">
        <v>5</v>
      </c>
      <c r="CX118" s="1">
        <v>5</v>
      </c>
    </row>
    <row r="119" spans="1:102" ht="15.75" x14ac:dyDescent="0.25">
      <c r="A119" s="5" t="s">
        <v>237</v>
      </c>
      <c r="B119" s="5" t="s">
        <v>238</v>
      </c>
      <c r="C119" s="5">
        <v>2018</v>
      </c>
      <c r="D119" s="5">
        <v>16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1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4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1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1</v>
      </c>
      <c r="BY119" s="5">
        <v>0</v>
      </c>
      <c r="BZ119" s="5">
        <v>0</v>
      </c>
      <c r="CA119" s="5">
        <v>0</v>
      </c>
      <c r="CB119" s="5">
        <v>2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1</v>
      </c>
      <c r="CW119" s="5">
        <v>0</v>
      </c>
      <c r="CX119" s="1">
        <v>0</v>
      </c>
    </row>
    <row r="120" spans="1:102" ht="15.75" x14ac:dyDescent="0.25">
      <c r="A120" s="5" t="s">
        <v>239</v>
      </c>
      <c r="B120" s="5" t="s">
        <v>240</v>
      </c>
      <c r="C120" s="5">
        <v>2018</v>
      </c>
      <c r="D120" s="5">
        <v>353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31</v>
      </c>
      <c r="P120" s="5">
        <v>0</v>
      </c>
      <c r="Q120" s="5">
        <v>0</v>
      </c>
      <c r="R120" s="5">
        <v>1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1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2</v>
      </c>
      <c r="AJ120" s="5">
        <v>25</v>
      </c>
      <c r="AK120" s="5">
        <v>0</v>
      </c>
      <c r="AL120" s="5">
        <v>0</v>
      </c>
      <c r="AM120" s="5">
        <v>3</v>
      </c>
      <c r="AN120" s="5">
        <v>1</v>
      </c>
      <c r="AO120" s="5">
        <v>7</v>
      </c>
      <c r="AP120" s="5">
        <v>0</v>
      </c>
      <c r="AQ120" s="5">
        <v>1</v>
      </c>
      <c r="AR120" s="5">
        <v>0</v>
      </c>
      <c r="AS120" s="5">
        <v>8</v>
      </c>
      <c r="AT120" s="5">
        <v>1</v>
      </c>
      <c r="AU120" s="5">
        <v>2</v>
      </c>
      <c r="AV120" s="5">
        <v>13</v>
      </c>
      <c r="AW120" s="5">
        <v>1</v>
      </c>
      <c r="AX120" s="5">
        <v>19</v>
      </c>
      <c r="AY120" s="5">
        <v>0</v>
      </c>
      <c r="AZ120" s="5">
        <v>8</v>
      </c>
      <c r="BA120" s="5">
        <v>0</v>
      </c>
      <c r="BB120" s="5">
        <v>22</v>
      </c>
      <c r="BC120" s="5">
        <v>5</v>
      </c>
      <c r="BD120" s="5">
        <v>0</v>
      </c>
      <c r="BE120" s="5">
        <v>3</v>
      </c>
      <c r="BF120" s="5">
        <v>14</v>
      </c>
      <c r="BG120" s="5">
        <v>0</v>
      </c>
      <c r="BH120" s="5">
        <v>1</v>
      </c>
      <c r="BI120" s="5">
        <v>0</v>
      </c>
      <c r="BJ120" s="5">
        <v>29</v>
      </c>
      <c r="BK120" s="5">
        <v>18</v>
      </c>
      <c r="BL120" s="5">
        <v>0</v>
      </c>
      <c r="BM120" s="5">
        <v>0</v>
      </c>
      <c r="BN120" s="5">
        <v>3</v>
      </c>
      <c r="BO120" s="5">
        <v>0</v>
      </c>
      <c r="BP120" s="5">
        <v>0</v>
      </c>
      <c r="BQ120" s="5">
        <v>6</v>
      </c>
      <c r="BR120" s="5">
        <v>1</v>
      </c>
      <c r="BS120" s="5">
        <v>14</v>
      </c>
      <c r="BT120" s="5">
        <v>8</v>
      </c>
      <c r="BU120" s="5">
        <v>0</v>
      </c>
      <c r="BV120" s="5">
        <v>0</v>
      </c>
      <c r="BW120" s="5">
        <v>0</v>
      </c>
      <c r="BX120" s="5">
        <v>2</v>
      </c>
      <c r="BY120" s="5">
        <v>0</v>
      </c>
      <c r="BZ120" s="5">
        <v>0</v>
      </c>
      <c r="CA120" s="5">
        <v>11</v>
      </c>
      <c r="CB120" s="5">
        <v>0</v>
      </c>
      <c r="CC120" s="5">
        <v>0</v>
      </c>
      <c r="CD120" s="5">
        <v>35</v>
      </c>
      <c r="CE120" s="5">
        <v>0</v>
      </c>
      <c r="CF120" s="5">
        <v>0</v>
      </c>
      <c r="CG120" s="5">
        <v>0</v>
      </c>
      <c r="CH120" s="5">
        <v>1</v>
      </c>
      <c r="CI120" s="5">
        <v>0</v>
      </c>
      <c r="CJ120" s="5">
        <v>2</v>
      </c>
      <c r="CK120" s="5">
        <v>0</v>
      </c>
      <c r="CL120" s="5">
        <v>0</v>
      </c>
      <c r="CM120" s="5">
        <v>3</v>
      </c>
      <c r="CN120" s="5">
        <v>15</v>
      </c>
      <c r="CO120" s="5">
        <v>2</v>
      </c>
      <c r="CP120" s="5">
        <v>0</v>
      </c>
      <c r="CQ120" s="5">
        <v>0</v>
      </c>
      <c r="CR120" s="5">
        <v>0</v>
      </c>
      <c r="CS120" s="5">
        <v>11</v>
      </c>
      <c r="CT120" s="5">
        <v>0</v>
      </c>
      <c r="CU120" s="5">
        <v>0</v>
      </c>
      <c r="CV120" s="5">
        <v>6</v>
      </c>
      <c r="CW120" s="5">
        <v>14</v>
      </c>
      <c r="CX120" s="1">
        <v>14</v>
      </c>
    </row>
    <row r="121" spans="1:102" ht="15.75" x14ac:dyDescent="0.25">
      <c r="A121" s="5" t="s">
        <v>241</v>
      </c>
      <c r="B121" s="5" t="s">
        <v>242</v>
      </c>
      <c r="C121" s="5">
        <v>2018</v>
      </c>
      <c r="D121" s="5">
        <v>9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1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7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5">
        <v>0</v>
      </c>
      <c r="CV121" s="5">
        <v>0</v>
      </c>
      <c r="CW121" s="5">
        <v>0</v>
      </c>
      <c r="CX121" s="1">
        <v>0</v>
      </c>
    </row>
    <row r="122" spans="1:102" ht="15.75" x14ac:dyDescent="0.25">
      <c r="A122" s="5" t="s">
        <v>243</v>
      </c>
      <c r="B122" s="5" t="s">
        <v>244</v>
      </c>
      <c r="C122" s="5">
        <v>2018</v>
      </c>
      <c r="D122" s="5">
        <v>392</v>
      </c>
      <c r="E122" s="5">
        <v>0</v>
      </c>
      <c r="F122" s="5">
        <v>1</v>
      </c>
      <c r="G122" s="5">
        <v>16</v>
      </c>
      <c r="H122" s="5">
        <v>5</v>
      </c>
      <c r="I122" s="5">
        <v>5</v>
      </c>
      <c r="J122" s="5">
        <v>2</v>
      </c>
      <c r="K122" s="5">
        <v>5</v>
      </c>
      <c r="L122" s="5">
        <v>8</v>
      </c>
      <c r="M122" s="5">
        <v>1</v>
      </c>
      <c r="N122" s="5">
        <v>6</v>
      </c>
      <c r="O122" s="5">
        <v>69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1</v>
      </c>
      <c r="W122" s="5">
        <v>0</v>
      </c>
      <c r="X122" s="5">
        <v>0</v>
      </c>
      <c r="Y122" s="5">
        <v>0</v>
      </c>
      <c r="Z122" s="5">
        <v>0</v>
      </c>
      <c r="AA122" s="5">
        <v>2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1</v>
      </c>
      <c r="AH122" s="5">
        <v>0</v>
      </c>
      <c r="AI122" s="5">
        <v>5</v>
      </c>
      <c r="AJ122" s="5">
        <v>58</v>
      </c>
      <c r="AK122" s="5">
        <v>7</v>
      </c>
      <c r="AL122" s="5">
        <v>1</v>
      </c>
      <c r="AM122" s="5">
        <v>1</v>
      </c>
      <c r="AN122" s="5">
        <v>1</v>
      </c>
      <c r="AO122" s="5">
        <v>3</v>
      </c>
      <c r="AP122" s="5">
        <v>0</v>
      </c>
      <c r="AQ122" s="5">
        <v>2</v>
      </c>
      <c r="AR122" s="5">
        <v>0</v>
      </c>
      <c r="AS122" s="5">
        <v>2</v>
      </c>
      <c r="AT122" s="5">
        <v>2</v>
      </c>
      <c r="AU122" s="5">
        <v>2</v>
      </c>
      <c r="AV122" s="5">
        <v>0</v>
      </c>
      <c r="AW122" s="5">
        <v>1</v>
      </c>
      <c r="AX122" s="5">
        <v>2</v>
      </c>
      <c r="AY122" s="5">
        <v>0</v>
      </c>
      <c r="AZ122" s="5">
        <v>10</v>
      </c>
      <c r="BA122" s="5">
        <v>0</v>
      </c>
      <c r="BB122" s="5">
        <v>4</v>
      </c>
      <c r="BC122" s="5">
        <v>31</v>
      </c>
      <c r="BD122" s="5">
        <v>0</v>
      </c>
      <c r="BE122" s="5">
        <v>1</v>
      </c>
      <c r="BF122" s="5">
        <v>3</v>
      </c>
      <c r="BG122" s="5">
        <v>0</v>
      </c>
      <c r="BH122" s="5">
        <v>0</v>
      </c>
      <c r="BI122" s="5">
        <v>0</v>
      </c>
      <c r="BJ122" s="5">
        <v>4</v>
      </c>
      <c r="BK122" s="5">
        <v>6</v>
      </c>
      <c r="BL122" s="5">
        <v>0</v>
      </c>
      <c r="BM122" s="5">
        <v>0</v>
      </c>
      <c r="BN122" s="5">
        <v>5</v>
      </c>
      <c r="BO122" s="5">
        <v>0</v>
      </c>
      <c r="BP122" s="5">
        <v>2</v>
      </c>
      <c r="BQ122" s="5">
        <v>4</v>
      </c>
      <c r="BR122" s="5">
        <v>3</v>
      </c>
      <c r="BS122" s="5">
        <v>6</v>
      </c>
      <c r="BT122" s="5">
        <v>4</v>
      </c>
      <c r="BU122" s="5">
        <v>0</v>
      </c>
      <c r="BV122" s="5">
        <v>4</v>
      </c>
      <c r="BW122" s="5">
        <v>1</v>
      </c>
      <c r="BX122" s="5">
        <v>50</v>
      </c>
      <c r="BY122" s="5">
        <v>0</v>
      </c>
      <c r="BZ122" s="5">
        <v>0</v>
      </c>
      <c r="CA122" s="5">
        <v>1</v>
      </c>
      <c r="CB122" s="5">
        <v>3</v>
      </c>
      <c r="CC122" s="5">
        <v>0</v>
      </c>
      <c r="CD122" s="5">
        <v>1</v>
      </c>
      <c r="CE122" s="5">
        <v>0</v>
      </c>
      <c r="CF122" s="5">
        <v>1</v>
      </c>
      <c r="CG122" s="5">
        <v>0</v>
      </c>
      <c r="CH122" s="5">
        <v>0</v>
      </c>
      <c r="CI122" s="5">
        <v>0</v>
      </c>
      <c r="CJ122" s="5">
        <v>4</v>
      </c>
      <c r="CK122" s="5">
        <v>0</v>
      </c>
      <c r="CL122" s="5">
        <v>0</v>
      </c>
      <c r="CM122" s="5">
        <v>1</v>
      </c>
      <c r="CN122" s="5">
        <v>5</v>
      </c>
      <c r="CO122" s="5">
        <v>2</v>
      </c>
      <c r="CP122" s="5">
        <v>1</v>
      </c>
      <c r="CQ122" s="5">
        <v>0</v>
      </c>
      <c r="CR122" s="5">
        <v>8</v>
      </c>
      <c r="CS122" s="5">
        <v>3</v>
      </c>
      <c r="CT122" s="5">
        <v>1</v>
      </c>
      <c r="CU122" s="5">
        <v>0</v>
      </c>
      <c r="CV122" s="5">
        <v>11</v>
      </c>
      <c r="CW122" s="5">
        <v>1</v>
      </c>
      <c r="CX122" s="1">
        <v>1</v>
      </c>
    </row>
    <row r="123" spans="1:102" ht="15.75" x14ac:dyDescent="0.25">
      <c r="A123" s="5" t="s">
        <v>245</v>
      </c>
      <c r="B123" s="5" t="s">
        <v>246</v>
      </c>
      <c r="C123" s="5">
        <v>2018</v>
      </c>
      <c r="D123" s="5">
        <v>21</v>
      </c>
      <c r="E123" s="5">
        <v>0</v>
      </c>
      <c r="F123" s="5">
        <v>2</v>
      </c>
      <c r="G123" s="5">
        <v>2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1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1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1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1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1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2</v>
      </c>
      <c r="BT123" s="5">
        <v>0</v>
      </c>
      <c r="BU123" s="5">
        <v>0</v>
      </c>
      <c r="BV123" s="5">
        <v>0</v>
      </c>
      <c r="BW123" s="5">
        <v>0</v>
      </c>
      <c r="BX123" s="5">
        <v>1</v>
      </c>
      <c r="BY123" s="5">
        <v>0</v>
      </c>
      <c r="BZ123" s="5">
        <v>0</v>
      </c>
      <c r="CA123" s="5">
        <v>0</v>
      </c>
      <c r="CB123" s="5">
        <v>1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1</v>
      </c>
      <c r="CU123" s="5">
        <v>0</v>
      </c>
      <c r="CV123" s="5">
        <v>1</v>
      </c>
      <c r="CW123" s="5">
        <v>0</v>
      </c>
      <c r="CX123" s="1">
        <v>0</v>
      </c>
    </row>
    <row r="124" spans="1:102" ht="15.75" x14ac:dyDescent="0.25">
      <c r="A124" s="5" t="s">
        <v>247</v>
      </c>
      <c r="B124" s="5" t="s">
        <v>248</v>
      </c>
      <c r="C124" s="5">
        <v>2018</v>
      </c>
      <c r="D124" s="5">
        <v>21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1</v>
      </c>
      <c r="BO124" s="5">
        <v>0</v>
      </c>
      <c r="BP124" s="5">
        <v>0</v>
      </c>
      <c r="BQ124" s="5">
        <v>0</v>
      </c>
      <c r="BR124" s="5">
        <v>0</v>
      </c>
      <c r="BS124" s="5">
        <v>14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5">
        <v>0</v>
      </c>
      <c r="CI124" s="5">
        <v>0</v>
      </c>
      <c r="CJ124" s="5">
        <v>0</v>
      </c>
      <c r="CK124" s="5">
        <v>0</v>
      </c>
      <c r="CL124" s="5">
        <v>0</v>
      </c>
      <c r="CM124" s="5">
        <v>0</v>
      </c>
      <c r="CN124" s="5">
        <v>1</v>
      </c>
      <c r="CO124" s="5">
        <v>0</v>
      </c>
      <c r="CP124" s="5">
        <v>0</v>
      </c>
      <c r="CQ124" s="5">
        <v>0</v>
      </c>
      <c r="CR124" s="5">
        <v>0</v>
      </c>
      <c r="CS124" s="5">
        <v>0</v>
      </c>
      <c r="CT124" s="5">
        <v>0</v>
      </c>
      <c r="CU124" s="5">
        <v>0</v>
      </c>
      <c r="CV124" s="5">
        <v>0</v>
      </c>
      <c r="CW124" s="5">
        <v>0</v>
      </c>
      <c r="CX124" s="1">
        <v>0</v>
      </c>
    </row>
    <row r="125" spans="1:102" ht="15.75" x14ac:dyDescent="0.25">
      <c r="A125" s="5" t="s">
        <v>249</v>
      </c>
      <c r="B125" s="5" t="s">
        <v>250</v>
      </c>
      <c r="C125" s="5">
        <v>2018</v>
      </c>
      <c r="D125" s="5">
        <v>309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3</v>
      </c>
      <c r="N125" s="5">
        <v>3</v>
      </c>
      <c r="O125" s="5">
        <v>12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2</v>
      </c>
      <c r="V125" s="5">
        <v>1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2</v>
      </c>
      <c r="AH125" s="5">
        <v>2</v>
      </c>
      <c r="AI125" s="5">
        <v>4</v>
      </c>
      <c r="AJ125" s="5">
        <v>13</v>
      </c>
      <c r="AK125" s="5">
        <v>2</v>
      </c>
      <c r="AL125" s="5">
        <v>0</v>
      </c>
      <c r="AM125" s="5">
        <v>2</v>
      </c>
      <c r="AN125" s="5">
        <v>1</v>
      </c>
      <c r="AO125" s="5">
        <v>6</v>
      </c>
      <c r="AP125" s="5">
        <v>0</v>
      </c>
      <c r="AQ125" s="5">
        <v>0</v>
      </c>
      <c r="AR125" s="5">
        <v>0</v>
      </c>
      <c r="AS125" s="5">
        <v>16</v>
      </c>
      <c r="AT125" s="5">
        <v>6</v>
      </c>
      <c r="AU125" s="5">
        <v>2</v>
      </c>
      <c r="AV125" s="5">
        <v>2</v>
      </c>
      <c r="AW125" s="5">
        <v>1</v>
      </c>
      <c r="AX125" s="5">
        <v>7</v>
      </c>
      <c r="AY125" s="5">
        <v>0</v>
      </c>
      <c r="AZ125" s="5">
        <v>7</v>
      </c>
      <c r="BA125" s="5">
        <v>0</v>
      </c>
      <c r="BB125" s="5">
        <v>2</v>
      </c>
      <c r="BC125" s="5">
        <v>0</v>
      </c>
      <c r="BD125" s="5">
        <v>0</v>
      </c>
      <c r="BE125" s="5">
        <v>8</v>
      </c>
      <c r="BF125" s="5">
        <v>11</v>
      </c>
      <c r="BG125" s="5">
        <v>0</v>
      </c>
      <c r="BH125" s="5">
        <v>0</v>
      </c>
      <c r="BI125" s="5">
        <v>0</v>
      </c>
      <c r="BJ125" s="5">
        <v>3</v>
      </c>
      <c r="BK125" s="5">
        <v>3</v>
      </c>
      <c r="BL125" s="5">
        <v>0</v>
      </c>
      <c r="BM125" s="5">
        <v>0</v>
      </c>
      <c r="BN125" s="5">
        <v>1</v>
      </c>
      <c r="BO125" s="5">
        <v>0</v>
      </c>
      <c r="BP125" s="5">
        <v>0</v>
      </c>
      <c r="BQ125" s="5">
        <v>1</v>
      </c>
      <c r="BR125" s="5">
        <v>0</v>
      </c>
      <c r="BS125" s="5">
        <v>8</v>
      </c>
      <c r="BT125" s="5">
        <v>2</v>
      </c>
      <c r="BU125" s="5">
        <v>0</v>
      </c>
      <c r="BV125" s="5">
        <v>1</v>
      </c>
      <c r="BW125" s="5">
        <v>3</v>
      </c>
      <c r="BX125" s="5">
        <v>142</v>
      </c>
      <c r="BY125" s="5">
        <v>1</v>
      </c>
      <c r="BZ125" s="5">
        <v>0</v>
      </c>
      <c r="CA125" s="5">
        <v>1</v>
      </c>
      <c r="CB125" s="5">
        <v>0</v>
      </c>
      <c r="CC125" s="5">
        <v>0</v>
      </c>
      <c r="CD125" s="5">
        <v>1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1</v>
      </c>
      <c r="CK125" s="5">
        <v>0</v>
      </c>
      <c r="CL125" s="5">
        <v>0</v>
      </c>
      <c r="CM125" s="5">
        <v>0</v>
      </c>
      <c r="CN125" s="5">
        <v>7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4</v>
      </c>
      <c r="CU125" s="5">
        <v>0</v>
      </c>
      <c r="CV125" s="5">
        <v>7</v>
      </c>
      <c r="CW125" s="5">
        <v>2</v>
      </c>
      <c r="CX125" s="1">
        <v>2</v>
      </c>
    </row>
    <row r="126" spans="1:102" ht="15.75" x14ac:dyDescent="0.25">
      <c r="A126" s="5" t="s">
        <v>251</v>
      </c>
      <c r="B126" s="5" t="s">
        <v>252</v>
      </c>
      <c r="C126" s="5">
        <v>2018</v>
      </c>
      <c r="D126" s="5">
        <v>15</v>
      </c>
      <c r="E126" s="5">
        <v>0</v>
      </c>
      <c r="F126" s="5">
        <v>3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1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1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1</v>
      </c>
      <c r="BF126" s="5">
        <v>0</v>
      </c>
      <c r="BG126" s="5">
        <v>0</v>
      </c>
      <c r="BH126" s="5">
        <v>0</v>
      </c>
      <c r="BI126" s="5">
        <v>0</v>
      </c>
      <c r="BJ126" s="5">
        <v>1</v>
      </c>
      <c r="BK126" s="5">
        <v>3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1</v>
      </c>
      <c r="CO126" s="5">
        <v>0</v>
      </c>
      <c r="CP126" s="5">
        <v>0</v>
      </c>
      <c r="CQ126" s="5">
        <v>0</v>
      </c>
      <c r="CR126" s="5">
        <v>0</v>
      </c>
      <c r="CS126" s="5">
        <v>0</v>
      </c>
      <c r="CT126" s="5">
        <v>0</v>
      </c>
      <c r="CU126" s="5">
        <v>0</v>
      </c>
      <c r="CV126" s="5">
        <v>0</v>
      </c>
      <c r="CW126" s="5">
        <v>0</v>
      </c>
      <c r="CX126" s="1">
        <v>0</v>
      </c>
    </row>
    <row r="127" spans="1:102" ht="15.75" x14ac:dyDescent="0.25">
      <c r="A127" s="5" t="s">
        <v>253</v>
      </c>
      <c r="B127" s="5" t="s">
        <v>254</v>
      </c>
      <c r="C127" s="5">
        <v>2018</v>
      </c>
      <c r="D127" s="5">
        <v>1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0</v>
      </c>
      <c r="CU127" s="5">
        <v>0</v>
      </c>
      <c r="CV127" s="5">
        <v>1</v>
      </c>
      <c r="CW127" s="5">
        <v>0</v>
      </c>
      <c r="CX127" s="1">
        <v>0</v>
      </c>
    </row>
    <row r="128" spans="1:102" ht="15.75" x14ac:dyDescent="0.25">
      <c r="A128" s="5" t="s">
        <v>255</v>
      </c>
      <c r="B128" s="5" t="s">
        <v>256</v>
      </c>
      <c r="C128" s="5">
        <v>2018</v>
      </c>
      <c r="D128" s="5">
        <v>533</v>
      </c>
      <c r="E128" s="5">
        <v>0</v>
      </c>
      <c r="F128" s="5">
        <v>1</v>
      </c>
      <c r="G128" s="5">
        <v>2</v>
      </c>
      <c r="H128" s="5">
        <v>7</v>
      </c>
      <c r="I128" s="5">
        <v>3</v>
      </c>
      <c r="J128" s="5">
        <v>1</v>
      </c>
      <c r="K128" s="5">
        <v>1</v>
      </c>
      <c r="L128" s="5">
        <v>3</v>
      </c>
      <c r="M128" s="5">
        <v>1</v>
      </c>
      <c r="N128" s="5">
        <v>5</v>
      </c>
      <c r="O128" s="5">
        <v>55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26</v>
      </c>
      <c r="V128" s="5">
        <v>0</v>
      </c>
      <c r="W128" s="5">
        <v>6</v>
      </c>
      <c r="X128" s="5">
        <v>1</v>
      </c>
      <c r="Y128" s="5">
        <v>0</v>
      </c>
      <c r="Z128" s="5">
        <v>0</v>
      </c>
      <c r="AA128" s="5">
        <v>32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8</v>
      </c>
      <c r="AH128" s="5">
        <v>0</v>
      </c>
      <c r="AI128" s="5">
        <v>3</v>
      </c>
      <c r="AJ128" s="5">
        <v>10</v>
      </c>
      <c r="AK128" s="5">
        <v>11</v>
      </c>
      <c r="AL128" s="5">
        <v>7</v>
      </c>
      <c r="AM128" s="5">
        <v>21</v>
      </c>
      <c r="AN128" s="5">
        <v>11</v>
      </c>
      <c r="AO128" s="5">
        <v>17</v>
      </c>
      <c r="AP128" s="5">
        <v>0</v>
      </c>
      <c r="AQ128" s="5">
        <v>3</v>
      </c>
      <c r="AR128" s="5">
        <v>0</v>
      </c>
      <c r="AS128" s="5">
        <v>3</v>
      </c>
      <c r="AT128" s="5">
        <v>28</v>
      </c>
      <c r="AU128" s="5">
        <v>3</v>
      </c>
      <c r="AV128" s="5">
        <v>3</v>
      </c>
      <c r="AW128" s="5">
        <v>6</v>
      </c>
      <c r="AX128" s="5">
        <v>6</v>
      </c>
      <c r="AY128" s="5">
        <v>0</v>
      </c>
      <c r="AZ128" s="5">
        <v>0</v>
      </c>
      <c r="BA128" s="5">
        <v>0</v>
      </c>
      <c r="BB128" s="5">
        <v>5</v>
      </c>
      <c r="BC128" s="5">
        <v>0</v>
      </c>
      <c r="BD128" s="5">
        <v>0</v>
      </c>
      <c r="BE128" s="5">
        <v>4</v>
      </c>
      <c r="BF128" s="5">
        <v>18</v>
      </c>
      <c r="BG128" s="5">
        <v>0</v>
      </c>
      <c r="BH128" s="5">
        <v>0</v>
      </c>
      <c r="BI128" s="5">
        <v>0</v>
      </c>
      <c r="BJ128" s="5">
        <v>6</v>
      </c>
      <c r="BK128" s="5">
        <v>14</v>
      </c>
      <c r="BL128" s="5">
        <v>0</v>
      </c>
      <c r="BM128" s="5">
        <v>14</v>
      </c>
      <c r="BN128" s="5">
        <v>43</v>
      </c>
      <c r="BO128" s="5">
        <v>1</v>
      </c>
      <c r="BP128" s="5">
        <v>3</v>
      </c>
      <c r="BQ128" s="5">
        <v>6</v>
      </c>
      <c r="BR128" s="5">
        <v>1</v>
      </c>
      <c r="BS128" s="5">
        <v>19</v>
      </c>
      <c r="BT128" s="5">
        <v>6</v>
      </c>
      <c r="BU128" s="5">
        <v>1</v>
      </c>
      <c r="BV128" s="5">
        <v>8</v>
      </c>
      <c r="BW128" s="5">
        <v>5</v>
      </c>
      <c r="BX128" s="5">
        <v>6</v>
      </c>
      <c r="BY128" s="5">
        <v>0</v>
      </c>
      <c r="BZ128" s="5">
        <v>0</v>
      </c>
      <c r="CA128" s="5">
        <v>5</v>
      </c>
      <c r="CB128" s="5">
        <v>0</v>
      </c>
      <c r="CC128" s="5">
        <v>0</v>
      </c>
      <c r="CD128" s="5">
        <v>1</v>
      </c>
      <c r="CE128" s="5">
        <v>0</v>
      </c>
      <c r="CF128" s="5">
        <v>1</v>
      </c>
      <c r="CG128" s="5">
        <v>0</v>
      </c>
      <c r="CH128" s="5">
        <v>1</v>
      </c>
      <c r="CI128" s="5">
        <v>1</v>
      </c>
      <c r="CJ128" s="5">
        <v>13</v>
      </c>
      <c r="CK128" s="5">
        <v>3</v>
      </c>
      <c r="CL128" s="5">
        <v>0</v>
      </c>
      <c r="CM128" s="5">
        <v>1</v>
      </c>
      <c r="CN128" s="5">
        <v>25</v>
      </c>
      <c r="CO128" s="5">
        <v>2</v>
      </c>
      <c r="CP128" s="5">
        <v>1</v>
      </c>
      <c r="CQ128" s="5">
        <v>0</v>
      </c>
      <c r="CR128" s="5">
        <v>0</v>
      </c>
      <c r="CS128" s="5">
        <v>0</v>
      </c>
      <c r="CT128" s="5">
        <v>9</v>
      </c>
      <c r="CU128" s="5">
        <v>0</v>
      </c>
      <c r="CV128" s="5">
        <v>23</v>
      </c>
      <c r="CW128" s="5">
        <v>0</v>
      </c>
      <c r="CX128" s="1">
        <v>0</v>
      </c>
    </row>
    <row r="129" spans="1:102" ht="15.75" x14ac:dyDescent="0.25">
      <c r="A129" s="5" t="s">
        <v>257</v>
      </c>
      <c r="B129" s="5" t="s">
        <v>258</v>
      </c>
      <c r="C129" s="5">
        <v>2018</v>
      </c>
      <c r="D129" s="5">
        <v>271</v>
      </c>
      <c r="E129" s="5">
        <v>0</v>
      </c>
      <c r="F129" s="5">
        <v>0</v>
      </c>
      <c r="G129" s="5">
        <v>0</v>
      </c>
      <c r="H129" s="5">
        <v>5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1</v>
      </c>
      <c r="O129" s="5">
        <v>1</v>
      </c>
      <c r="P129" s="5">
        <v>0</v>
      </c>
      <c r="Q129" s="5">
        <v>0</v>
      </c>
      <c r="R129" s="5">
        <v>0</v>
      </c>
      <c r="S129" s="5">
        <v>1</v>
      </c>
      <c r="T129" s="5">
        <v>0</v>
      </c>
      <c r="U129" s="5">
        <v>0</v>
      </c>
      <c r="V129" s="5">
        <v>1</v>
      </c>
      <c r="W129" s="5">
        <v>12</v>
      </c>
      <c r="X129" s="5">
        <v>0</v>
      </c>
      <c r="Y129" s="5">
        <v>0</v>
      </c>
      <c r="Z129" s="5">
        <v>0</v>
      </c>
      <c r="AA129" s="5">
        <v>1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1</v>
      </c>
      <c r="AH129" s="5">
        <v>1</v>
      </c>
      <c r="AI129" s="5">
        <v>7</v>
      </c>
      <c r="AJ129" s="5">
        <v>1</v>
      </c>
      <c r="AK129" s="5">
        <v>2</v>
      </c>
      <c r="AL129" s="5">
        <v>0</v>
      </c>
      <c r="AM129" s="5">
        <v>12</v>
      </c>
      <c r="AN129" s="5">
        <v>23</v>
      </c>
      <c r="AO129" s="5">
        <v>2</v>
      </c>
      <c r="AP129" s="5">
        <v>0</v>
      </c>
      <c r="AQ129" s="5">
        <v>7</v>
      </c>
      <c r="AR129" s="5">
        <v>1</v>
      </c>
      <c r="AS129" s="5">
        <v>10</v>
      </c>
      <c r="AT129" s="5">
        <v>4</v>
      </c>
      <c r="AU129" s="5">
        <v>4</v>
      </c>
      <c r="AV129" s="5">
        <v>4</v>
      </c>
      <c r="AW129" s="5">
        <v>4</v>
      </c>
      <c r="AX129" s="5">
        <v>3</v>
      </c>
      <c r="AY129" s="5">
        <v>0</v>
      </c>
      <c r="AZ129" s="5">
        <v>0</v>
      </c>
      <c r="BA129" s="5">
        <v>0</v>
      </c>
      <c r="BB129" s="5">
        <v>1</v>
      </c>
      <c r="BC129" s="5">
        <v>0</v>
      </c>
      <c r="BD129" s="5">
        <v>0</v>
      </c>
      <c r="BE129" s="5">
        <v>2</v>
      </c>
      <c r="BF129" s="5">
        <v>8</v>
      </c>
      <c r="BG129" s="5">
        <v>1</v>
      </c>
      <c r="BH129" s="5">
        <v>0</v>
      </c>
      <c r="BI129" s="5">
        <v>0</v>
      </c>
      <c r="BJ129" s="5">
        <v>4</v>
      </c>
      <c r="BK129" s="5">
        <v>3</v>
      </c>
      <c r="BL129" s="5">
        <v>0</v>
      </c>
      <c r="BM129" s="5">
        <v>0</v>
      </c>
      <c r="BN129" s="5">
        <v>6</v>
      </c>
      <c r="BO129" s="5">
        <v>0</v>
      </c>
      <c r="BP129" s="5">
        <v>1</v>
      </c>
      <c r="BQ129" s="5">
        <v>10</v>
      </c>
      <c r="BR129" s="5">
        <v>0</v>
      </c>
      <c r="BS129" s="5">
        <v>6</v>
      </c>
      <c r="BT129" s="5">
        <v>3</v>
      </c>
      <c r="BU129" s="5">
        <v>0</v>
      </c>
      <c r="BV129" s="5">
        <v>2</v>
      </c>
      <c r="BW129" s="5">
        <v>1</v>
      </c>
      <c r="BX129" s="5">
        <v>12</v>
      </c>
      <c r="BY129" s="5">
        <v>0</v>
      </c>
      <c r="BZ129" s="5">
        <v>0</v>
      </c>
      <c r="CA129" s="5">
        <v>3</v>
      </c>
      <c r="CB129" s="5">
        <v>25</v>
      </c>
      <c r="CC129" s="5">
        <v>0</v>
      </c>
      <c r="CD129" s="5">
        <v>0</v>
      </c>
      <c r="CE129" s="5">
        <v>0</v>
      </c>
      <c r="CF129" s="5">
        <v>1</v>
      </c>
      <c r="CG129" s="5">
        <v>0</v>
      </c>
      <c r="CH129" s="5">
        <v>3</v>
      </c>
      <c r="CI129" s="5">
        <v>2</v>
      </c>
      <c r="CJ129" s="5">
        <v>10</v>
      </c>
      <c r="CK129" s="5">
        <v>3</v>
      </c>
      <c r="CL129" s="5">
        <v>0</v>
      </c>
      <c r="CM129" s="5">
        <v>0</v>
      </c>
      <c r="CN129" s="5">
        <v>4</v>
      </c>
      <c r="CO129" s="5">
        <v>2</v>
      </c>
      <c r="CP129" s="5">
        <v>0</v>
      </c>
      <c r="CQ129" s="5">
        <v>0</v>
      </c>
      <c r="CR129" s="5">
        <v>20</v>
      </c>
      <c r="CS129" s="5">
        <v>1</v>
      </c>
      <c r="CT129" s="5">
        <v>2</v>
      </c>
      <c r="CU129" s="5">
        <v>1</v>
      </c>
      <c r="CV129" s="5">
        <v>20</v>
      </c>
      <c r="CW129" s="5">
        <v>0</v>
      </c>
      <c r="CX129" s="1">
        <v>0</v>
      </c>
    </row>
    <row r="130" spans="1:102" ht="15.75" x14ac:dyDescent="0.25">
      <c r="A130" s="5" t="s">
        <v>259</v>
      </c>
      <c r="B130" s="5" t="s">
        <v>260</v>
      </c>
      <c r="C130" s="5">
        <v>2018</v>
      </c>
      <c r="D130" s="5">
        <v>398</v>
      </c>
      <c r="E130" s="5">
        <v>0</v>
      </c>
      <c r="F130" s="5">
        <v>2</v>
      </c>
      <c r="G130" s="5">
        <v>0</v>
      </c>
      <c r="H130" s="5">
        <v>4</v>
      </c>
      <c r="I130" s="5">
        <v>1</v>
      </c>
      <c r="J130" s="5">
        <v>2</v>
      </c>
      <c r="K130" s="5">
        <v>0</v>
      </c>
      <c r="L130" s="5">
        <v>2</v>
      </c>
      <c r="M130" s="5">
        <v>1</v>
      </c>
      <c r="N130" s="5">
        <v>5</v>
      </c>
      <c r="O130" s="5">
        <v>163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13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9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1</v>
      </c>
      <c r="AH130" s="5">
        <v>0</v>
      </c>
      <c r="AI130" s="5">
        <v>2</v>
      </c>
      <c r="AJ130" s="5">
        <v>2</v>
      </c>
      <c r="AK130" s="5">
        <v>7</v>
      </c>
      <c r="AL130" s="5">
        <v>3</v>
      </c>
      <c r="AM130" s="5">
        <v>2</v>
      </c>
      <c r="AN130" s="5">
        <v>3</v>
      </c>
      <c r="AO130" s="5">
        <v>8</v>
      </c>
      <c r="AP130" s="5">
        <v>0</v>
      </c>
      <c r="AQ130" s="5">
        <v>1</v>
      </c>
      <c r="AR130" s="5">
        <v>0</v>
      </c>
      <c r="AS130" s="5">
        <v>4</v>
      </c>
      <c r="AT130" s="5">
        <v>6</v>
      </c>
      <c r="AU130" s="5">
        <v>2</v>
      </c>
      <c r="AV130" s="5">
        <v>2</v>
      </c>
      <c r="AW130" s="5">
        <v>0</v>
      </c>
      <c r="AX130" s="5">
        <v>5</v>
      </c>
      <c r="AY130" s="5">
        <v>0</v>
      </c>
      <c r="AZ130" s="5">
        <v>1</v>
      </c>
      <c r="BA130" s="5">
        <v>0</v>
      </c>
      <c r="BB130" s="5">
        <v>1</v>
      </c>
      <c r="BC130" s="5">
        <v>0</v>
      </c>
      <c r="BD130" s="5">
        <v>0</v>
      </c>
      <c r="BE130" s="5">
        <v>4</v>
      </c>
      <c r="BF130" s="5">
        <v>9</v>
      </c>
      <c r="BG130" s="5">
        <v>0</v>
      </c>
      <c r="BH130" s="5">
        <v>0</v>
      </c>
      <c r="BI130" s="5">
        <v>0</v>
      </c>
      <c r="BJ130" s="5">
        <v>5</v>
      </c>
      <c r="BK130" s="5">
        <v>6</v>
      </c>
      <c r="BL130" s="5">
        <v>0</v>
      </c>
      <c r="BM130" s="5">
        <v>2</v>
      </c>
      <c r="BN130" s="5">
        <v>14</v>
      </c>
      <c r="BO130" s="5">
        <v>0</v>
      </c>
      <c r="BP130" s="5">
        <v>0</v>
      </c>
      <c r="BQ130" s="5">
        <v>19</v>
      </c>
      <c r="BR130" s="5">
        <v>1</v>
      </c>
      <c r="BS130" s="5">
        <v>9</v>
      </c>
      <c r="BT130" s="5">
        <v>4</v>
      </c>
      <c r="BU130" s="5">
        <v>0</v>
      </c>
      <c r="BV130" s="5">
        <v>4</v>
      </c>
      <c r="BW130" s="5">
        <v>0</v>
      </c>
      <c r="BX130" s="5">
        <v>16</v>
      </c>
      <c r="BY130" s="5">
        <v>0</v>
      </c>
      <c r="BZ130" s="5">
        <v>0</v>
      </c>
      <c r="CA130" s="5">
        <v>1</v>
      </c>
      <c r="CB130" s="5">
        <v>2</v>
      </c>
      <c r="CC130" s="5">
        <v>0</v>
      </c>
      <c r="CD130" s="5">
        <v>0</v>
      </c>
      <c r="CE130" s="5">
        <v>0</v>
      </c>
      <c r="CF130" s="5">
        <v>1</v>
      </c>
      <c r="CG130" s="5">
        <v>0</v>
      </c>
      <c r="CH130" s="5">
        <v>0</v>
      </c>
      <c r="CI130" s="5">
        <v>1</v>
      </c>
      <c r="CJ130" s="5">
        <v>13</v>
      </c>
      <c r="CK130" s="5">
        <v>4</v>
      </c>
      <c r="CL130" s="5">
        <v>0</v>
      </c>
      <c r="CM130" s="5">
        <v>0</v>
      </c>
      <c r="CN130" s="5">
        <v>7</v>
      </c>
      <c r="CO130" s="5">
        <v>1</v>
      </c>
      <c r="CP130" s="5">
        <v>1</v>
      </c>
      <c r="CQ130" s="5">
        <v>0</v>
      </c>
      <c r="CR130" s="5">
        <v>0</v>
      </c>
      <c r="CS130" s="5">
        <v>0</v>
      </c>
      <c r="CT130" s="5">
        <v>3</v>
      </c>
      <c r="CU130" s="5">
        <v>1</v>
      </c>
      <c r="CV130" s="5">
        <v>11</v>
      </c>
      <c r="CW130" s="5">
        <v>1</v>
      </c>
      <c r="CX130" s="1">
        <v>1</v>
      </c>
    </row>
    <row r="131" spans="1:102" ht="15.75" x14ac:dyDescent="0.25">
      <c r="A131" s="5" t="s">
        <v>261</v>
      </c>
      <c r="B131" s="5" t="s">
        <v>262</v>
      </c>
      <c r="C131" s="5">
        <v>2018</v>
      </c>
      <c r="D131" s="5">
        <v>154</v>
      </c>
      <c r="E131" s="5">
        <v>0</v>
      </c>
      <c r="F131" s="5">
        <v>0</v>
      </c>
      <c r="G131" s="5">
        <v>3</v>
      </c>
      <c r="H131" s="5">
        <v>0</v>
      </c>
      <c r="I131" s="5">
        <v>8</v>
      </c>
      <c r="J131" s="5">
        <v>1</v>
      </c>
      <c r="K131" s="5">
        <v>0</v>
      </c>
      <c r="L131" s="5">
        <v>2</v>
      </c>
      <c r="M131" s="5">
        <v>0</v>
      </c>
      <c r="N131" s="5">
        <v>5</v>
      </c>
      <c r="O131" s="5">
        <v>18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10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1</v>
      </c>
      <c r="AJ131" s="5">
        <v>25</v>
      </c>
      <c r="AK131" s="5">
        <v>4</v>
      </c>
      <c r="AL131" s="5">
        <v>0</v>
      </c>
      <c r="AM131" s="5">
        <v>0</v>
      </c>
      <c r="AN131" s="5">
        <v>0</v>
      </c>
      <c r="AO131" s="5">
        <v>5</v>
      </c>
      <c r="AP131" s="5">
        <v>0</v>
      </c>
      <c r="AQ131" s="5">
        <v>2</v>
      </c>
      <c r="AR131" s="5">
        <v>0</v>
      </c>
      <c r="AS131" s="5">
        <v>0</v>
      </c>
      <c r="AT131" s="5">
        <v>0</v>
      </c>
      <c r="AU131" s="5">
        <v>0</v>
      </c>
      <c r="AV131" s="5">
        <v>2</v>
      </c>
      <c r="AW131" s="5">
        <v>0</v>
      </c>
      <c r="AX131" s="5">
        <v>2</v>
      </c>
      <c r="AY131" s="5">
        <v>0</v>
      </c>
      <c r="AZ131" s="5">
        <v>1</v>
      </c>
      <c r="BA131" s="5">
        <v>0</v>
      </c>
      <c r="BB131" s="5">
        <v>4</v>
      </c>
      <c r="BC131" s="5">
        <v>0</v>
      </c>
      <c r="BD131" s="5">
        <v>0</v>
      </c>
      <c r="BE131" s="5">
        <v>2</v>
      </c>
      <c r="BF131" s="5">
        <v>3</v>
      </c>
      <c r="BG131" s="5">
        <v>0</v>
      </c>
      <c r="BH131" s="5">
        <v>1</v>
      </c>
      <c r="BI131" s="5">
        <v>0</v>
      </c>
      <c r="BJ131" s="5">
        <v>5</v>
      </c>
      <c r="BK131" s="5">
        <v>8</v>
      </c>
      <c r="BL131" s="5">
        <v>0</v>
      </c>
      <c r="BM131" s="5">
        <v>0</v>
      </c>
      <c r="BN131" s="5">
        <v>1</v>
      </c>
      <c r="BO131" s="5">
        <v>0</v>
      </c>
      <c r="BP131" s="5">
        <v>0</v>
      </c>
      <c r="BQ131" s="5">
        <v>2</v>
      </c>
      <c r="BR131" s="5">
        <v>1</v>
      </c>
      <c r="BS131" s="5">
        <v>2</v>
      </c>
      <c r="BT131" s="5">
        <v>1</v>
      </c>
      <c r="BU131" s="5">
        <v>0</v>
      </c>
      <c r="BV131" s="5">
        <v>1</v>
      </c>
      <c r="BW131" s="5">
        <v>1</v>
      </c>
      <c r="BX131" s="5">
        <v>1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3</v>
      </c>
      <c r="CK131" s="5">
        <v>0</v>
      </c>
      <c r="CL131" s="5">
        <v>0</v>
      </c>
      <c r="CM131" s="5">
        <v>0</v>
      </c>
      <c r="CN131" s="5">
        <v>3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17</v>
      </c>
      <c r="CU131" s="5">
        <v>0</v>
      </c>
      <c r="CV131" s="5">
        <v>4</v>
      </c>
      <c r="CW131" s="5">
        <v>1</v>
      </c>
      <c r="CX131" s="1">
        <v>1</v>
      </c>
    </row>
    <row r="132" spans="1:102" ht="15.75" x14ac:dyDescent="0.25">
      <c r="A132" s="5" t="s">
        <v>263</v>
      </c>
      <c r="B132" s="5" t="s">
        <v>264</v>
      </c>
      <c r="C132" s="5">
        <v>2018</v>
      </c>
      <c r="D132" s="5">
        <v>741</v>
      </c>
      <c r="E132" s="5">
        <v>0</v>
      </c>
      <c r="F132" s="5">
        <v>0</v>
      </c>
      <c r="G132" s="5">
        <v>3</v>
      </c>
      <c r="H132" s="5">
        <v>0</v>
      </c>
      <c r="I132" s="5">
        <v>0</v>
      </c>
      <c r="J132" s="5">
        <v>6</v>
      </c>
      <c r="K132" s="5">
        <v>0</v>
      </c>
      <c r="L132" s="5">
        <v>0</v>
      </c>
      <c r="M132" s="5">
        <v>1</v>
      </c>
      <c r="N132" s="5">
        <v>1</v>
      </c>
      <c r="O132" s="5">
        <v>19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1</v>
      </c>
      <c r="V132" s="5">
        <v>3</v>
      </c>
      <c r="W132" s="5">
        <v>26</v>
      </c>
      <c r="X132" s="5">
        <v>1</v>
      </c>
      <c r="Y132" s="5">
        <v>3</v>
      </c>
      <c r="Z132" s="5">
        <v>0</v>
      </c>
      <c r="AA132" s="5">
        <v>4</v>
      </c>
      <c r="AB132" s="5">
        <v>147</v>
      </c>
      <c r="AC132" s="5">
        <v>0</v>
      </c>
      <c r="AD132" s="5">
        <v>0</v>
      </c>
      <c r="AE132" s="5">
        <v>0</v>
      </c>
      <c r="AF132" s="5">
        <v>0</v>
      </c>
      <c r="AG132" s="5">
        <v>3</v>
      </c>
      <c r="AH132" s="5">
        <v>1</v>
      </c>
      <c r="AI132" s="5">
        <v>3</v>
      </c>
      <c r="AJ132" s="5">
        <v>18</v>
      </c>
      <c r="AK132" s="5">
        <v>7</v>
      </c>
      <c r="AL132" s="5">
        <v>1</v>
      </c>
      <c r="AM132" s="5">
        <v>3</v>
      </c>
      <c r="AN132" s="5">
        <v>5</v>
      </c>
      <c r="AO132" s="5">
        <v>11</v>
      </c>
      <c r="AP132" s="5">
        <v>0</v>
      </c>
      <c r="AQ132" s="5">
        <v>3</v>
      </c>
      <c r="AR132" s="5">
        <v>0</v>
      </c>
      <c r="AS132" s="5">
        <v>2</v>
      </c>
      <c r="AT132" s="5">
        <v>54</v>
      </c>
      <c r="AU132" s="5">
        <v>3</v>
      </c>
      <c r="AV132" s="5">
        <v>11</v>
      </c>
      <c r="AW132" s="5">
        <v>0</v>
      </c>
      <c r="AX132" s="5">
        <v>6</v>
      </c>
      <c r="AY132" s="5">
        <v>0</v>
      </c>
      <c r="AZ132" s="5">
        <v>1</v>
      </c>
      <c r="BA132" s="5">
        <v>0</v>
      </c>
      <c r="BB132" s="5">
        <v>12</v>
      </c>
      <c r="BC132" s="5">
        <v>2</v>
      </c>
      <c r="BD132" s="5">
        <v>0</v>
      </c>
      <c r="BE132" s="5">
        <v>2</v>
      </c>
      <c r="BF132" s="5">
        <v>7</v>
      </c>
      <c r="BG132" s="5">
        <v>2</v>
      </c>
      <c r="BH132" s="5">
        <v>1</v>
      </c>
      <c r="BI132" s="5">
        <v>0</v>
      </c>
      <c r="BJ132" s="5">
        <v>6</v>
      </c>
      <c r="BK132" s="5">
        <v>10</v>
      </c>
      <c r="BL132" s="5">
        <v>0</v>
      </c>
      <c r="BM132" s="5">
        <v>1</v>
      </c>
      <c r="BN132" s="5">
        <v>3</v>
      </c>
      <c r="BO132" s="5">
        <v>0</v>
      </c>
      <c r="BP132" s="5">
        <v>0</v>
      </c>
      <c r="BQ132" s="5">
        <v>19</v>
      </c>
      <c r="BR132" s="5">
        <v>1</v>
      </c>
      <c r="BS132" s="5">
        <v>19</v>
      </c>
      <c r="BT132" s="5">
        <v>3</v>
      </c>
      <c r="BU132" s="5">
        <v>0</v>
      </c>
      <c r="BV132" s="5">
        <v>5</v>
      </c>
      <c r="BW132" s="5">
        <v>2</v>
      </c>
      <c r="BX132" s="5">
        <v>165</v>
      </c>
      <c r="BY132" s="5">
        <v>0</v>
      </c>
      <c r="BZ132" s="5">
        <v>0</v>
      </c>
      <c r="CA132" s="5">
        <v>106</v>
      </c>
      <c r="CB132" s="5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0</v>
      </c>
      <c r="CJ132" s="5">
        <v>3</v>
      </c>
      <c r="CK132" s="5">
        <v>0</v>
      </c>
      <c r="CL132" s="5">
        <v>0</v>
      </c>
      <c r="CM132" s="5">
        <v>0</v>
      </c>
      <c r="CN132" s="5">
        <v>4</v>
      </c>
      <c r="CO132" s="5">
        <v>1</v>
      </c>
      <c r="CP132" s="5">
        <v>0</v>
      </c>
      <c r="CQ132" s="5">
        <v>0</v>
      </c>
      <c r="CR132" s="5">
        <v>0</v>
      </c>
      <c r="CS132" s="5">
        <v>0</v>
      </c>
      <c r="CT132" s="5">
        <v>6</v>
      </c>
      <c r="CU132" s="5">
        <v>0</v>
      </c>
      <c r="CV132" s="5">
        <v>8</v>
      </c>
      <c r="CW132" s="5">
        <v>2</v>
      </c>
      <c r="CX132" s="1">
        <v>2</v>
      </c>
    </row>
    <row r="133" spans="1:102" ht="15.75" x14ac:dyDescent="0.25">
      <c r="A133" s="5" t="s">
        <v>265</v>
      </c>
      <c r="B133" s="5" t="s">
        <v>266</v>
      </c>
      <c r="C133" s="5">
        <v>2018</v>
      </c>
      <c r="D133" s="5">
        <v>41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1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15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3</v>
      </c>
      <c r="BG133" s="5">
        <v>0</v>
      </c>
      <c r="BH133" s="5">
        <v>0</v>
      </c>
      <c r="BI133" s="5">
        <v>0</v>
      </c>
      <c r="BJ133" s="5">
        <v>0</v>
      </c>
      <c r="BK133" s="5">
        <v>1</v>
      </c>
      <c r="BL133" s="5">
        <v>0</v>
      </c>
      <c r="BM133" s="5">
        <v>0</v>
      </c>
      <c r="BN133" s="5">
        <v>1</v>
      </c>
      <c r="BO133" s="5">
        <v>0</v>
      </c>
      <c r="BP133" s="5">
        <v>0</v>
      </c>
      <c r="BQ133" s="5">
        <v>1</v>
      </c>
      <c r="BR133" s="5">
        <v>0</v>
      </c>
      <c r="BS133" s="5">
        <v>0</v>
      </c>
      <c r="BT133" s="5">
        <v>0</v>
      </c>
      <c r="BU133" s="5">
        <v>0</v>
      </c>
      <c r="BV133" s="5">
        <v>1</v>
      </c>
      <c r="BW133" s="5">
        <v>2</v>
      </c>
      <c r="BX133" s="5">
        <v>8</v>
      </c>
      <c r="BY133" s="5">
        <v>0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2</v>
      </c>
      <c r="CU133" s="5">
        <v>0</v>
      </c>
      <c r="CV133" s="5">
        <v>1</v>
      </c>
      <c r="CW133" s="5">
        <v>0</v>
      </c>
      <c r="CX133" s="1">
        <v>0</v>
      </c>
    </row>
    <row r="134" spans="1:102" ht="15.75" x14ac:dyDescent="0.25">
      <c r="A134" s="5" t="s">
        <v>267</v>
      </c>
      <c r="B134" s="5" t="s">
        <v>268</v>
      </c>
      <c r="C134" s="5">
        <v>2018</v>
      </c>
      <c r="D134" s="5">
        <v>16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5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1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1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5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0</v>
      </c>
      <c r="CK134" s="5">
        <v>0</v>
      </c>
      <c r="CL134" s="5">
        <v>0</v>
      </c>
      <c r="CM134" s="5">
        <v>0</v>
      </c>
      <c r="CN134" s="5">
        <v>0</v>
      </c>
      <c r="CO134" s="5">
        <v>0</v>
      </c>
      <c r="CP134" s="5">
        <v>0</v>
      </c>
      <c r="CQ134" s="5">
        <v>0</v>
      </c>
      <c r="CR134" s="5">
        <v>0</v>
      </c>
      <c r="CS134" s="5">
        <v>0</v>
      </c>
      <c r="CT134" s="5">
        <v>0</v>
      </c>
      <c r="CU134" s="5">
        <v>0</v>
      </c>
      <c r="CV134" s="5">
        <v>0</v>
      </c>
      <c r="CW134" s="5">
        <v>0</v>
      </c>
      <c r="CX134" s="1">
        <v>0</v>
      </c>
    </row>
    <row r="135" spans="1:102" ht="15.75" x14ac:dyDescent="0.25">
      <c r="A135" s="5" t="s">
        <v>269</v>
      </c>
      <c r="B135" s="5" t="s">
        <v>270</v>
      </c>
      <c r="C135" s="5">
        <v>2018</v>
      </c>
      <c r="D135" s="5">
        <v>13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1</v>
      </c>
      <c r="AP135" s="5">
        <v>0</v>
      </c>
      <c r="AQ135" s="5">
        <v>0</v>
      </c>
      <c r="AR135" s="5">
        <v>0</v>
      </c>
      <c r="AS135" s="5">
        <v>0</v>
      </c>
      <c r="AT135" s="5">
        <v>4</v>
      </c>
      <c r="AU135" s="5">
        <v>0</v>
      </c>
      <c r="AV135" s="5">
        <v>0</v>
      </c>
      <c r="AW135" s="5">
        <v>0</v>
      </c>
      <c r="AX135" s="5">
        <v>1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1</v>
      </c>
      <c r="BK135" s="5">
        <v>1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1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>
        <v>0</v>
      </c>
      <c r="CX135" s="1">
        <v>0</v>
      </c>
    </row>
    <row r="136" spans="1:102" ht="15.75" x14ac:dyDescent="0.25">
      <c r="A136" s="5" t="s">
        <v>271</v>
      </c>
      <c r="B136" s="5" t="s">
        <v>272</v>
      </c>
      <c r="C136" s="5">
        <v>2018</v>
      </c>
      <c r="D136" s="5">
        <v>2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1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>
        <v>0</v>
      </c>
      <c r="CI136" s="5">
        <v>0</v>
      </c>
      <c r="CJ136" s="5">
        <v>0</v>
      </c>
      <c r="CK136" s="5">
        <v>0</v>
      </c>
      <c r="CL136" s="5">
        <v>0</v>
      </c>
      <c r="CM136" s="5">
        <v>0</v>
      </c>
      <c r="CN136" s="5">
        <v>0</v>
      </c>
      <c r="CO136" s="5">
        <v>0</v>
      </c>
      <c r="CP136" s="5">
        <v>0</v>
      </c>
      <c r="CQ136" s="5">
        <v>0</v>
      </c>
      <c r="CR136" s="5">
        <v>0</v>
      </c>
      <c r="CS136" s="5">
        <v>0</v>
      </c>
      <c r="CT136" s="5">
        <v>0</v>
      </c>
      <c r="CU136" s="5">
        <v>0</v>
      </c>
      <c r="CV136" s="5">
        <v>1</v>
      </c>
      <c r="CW136" s="5">
        <v>0</v>
      </c>
      <c r="CX136" s="1">
        <v>0</v>
      </c>
    </row>
    <row r="137" spans="1:102" ht="15.75" x14ac:dyDescent="0.25">
      <c r="A137" s="5" t="s">
        <v>273</v>
      </c>
      <c r="B137" s="5" t="s">
        <v>274</v>
      </c>
      <c r="C137" s="5">
        <v>2018</v>
      </c>
      <c r="D137" s="5">
        <v>882</v>
      </c>
      <c r="E137" s="5">
        <v>0</v>
      </c>
      <c r="F137" s="5">
        <v>1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6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2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37</v>
      </c>
      <c r="AI137" s="5">
        <v>0</v>
      </c>
      <c r="AJ137" s="5">
        <v>1</v>
      </c>
      <c r="AK137" s="5">
        <v>1</v>
      </c>
      <c r="AL137" s="5">
        <v>0</v>
      </c>
      <c r="AM137" s="5">
        <v>0</v>
      </c>
      <c r="AN137" s="5">
        <v>1</v>
      </c>
      <c r="AO137" s="5">
        <v>1</v>
      </c>
      <c r="AP137" s="5">
        <v>0</v>
      </c>
      <c r="AQ137" s="5">
        <v>0</v>
      </c>
      <c r="AR137" s="5">
        <v>0</v>
      </c>
      <c r="AS137" s="5">
        <v>0</v>
      </c>
      <c r="AT137" s="5">
        <v>10</v>
      </c>
      <c r="AU137" s="5">
        <v>0</v>
      </c>
      <c r="AV137" s="5">
        <v>0</v>
      </c>
      <c r="AW137" s="5">
        <v>804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1</v>
      </c>
      <c r="BF137" s="5">
        <v>1</v>
      </c>
      <c r="BG137" s="5">
        <v>0</v>
      </c>
      <c r="BH137" s="5">
        <v>0</v>
      </c>
      <c r="BI137" s="5">
        <v>0</v>
      </c>
      <c r="BJ137" s="5">
        <v>1</v>
      </c>
      <c r="BK137" s="5">
        <v>2</v>
      </c>
      <c r="BL137" s="5">
        <v>0</v>
      </c>
      <c r="BM137" s="5">
        <v>0</v>
      </c>
      <c r="BN137" s="5">
        <v>1</v>
      </c>
      <c r="BO137" s="5">
        <v>0</v>
      </c>
      <c r="BP137" s="5">
        <v>0</v>
      </c>
      <c r="BQ137" s="5">
        <v>0</v>
      </c>
      <c r="BR137" s="5">
        <v>0</v>
      </c>
      <c r="BS137" s="5">
        <v>1</v>
      </c>
      <c r="BT137" s="5">
        <v>1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1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5</v>
      </c>
      <c r="CU137" s="5">
        <v>0</v>
      </c>
      <c r="CV137" s="5">
        <v>1</v>
      </c>
      <c r="CW137" s="5">
        <v>0</v>
      </c>
      <c r="CX137" s="1">
        <v>0</v>
      </c>
    </row>
    <row r="138" spans="1:102" ht="15.75" x14ac:dyDescent="0.25">
      <c r="A138" s="5" t="s">
        <v>275</v>
      </c>
      <c r="B138" s="5" t="s">
        <v>276</v>
      </c>
      <c r="C138" s="5">
        <v>2018</v>
      </c>
      <c r="D138" s="5">
        <v>55</v>
      </c>
      <c r="E138" s="5">
        <v>0</v>
      </c>
      <c r="F138" s="5">
        <v>0</v>
      </c>
      <c r="G138" s="5">
        <v>3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1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1</v>
      </c>
      <c r="AY138" s="5">
        <v>0</v>
      </c>
      <c r="AZ138" s="5">
        <v>0</v>
      </c>
      <c r="BA138" s="5">
        <v>0</v>
      </c>
      <c r="BB138" s="5">
        <v>1</v>
      </c>
      <c r="BC138" s="5">
        <v>0</v>
      </c>
      <c r="BD138" s="5">
        <v>0</v>
      </c>
      <c r="BE138" s="5">
        <v>1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1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1</v>
      </c>
      <c r="BR138" s="5">
        <v>0</v>
      </c>
      <c r="BS138" s="5">
        <v>1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41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5">
        <v>0</v>
      </c>
      <c r="CI138" s="5">
        <v>0</v>
      </c>
      <c r="CJ138" s="5">
        <v>0</v>
      </c>
      <c r="CK138" s="5">
        <v>0</v>
      </c>
      <c r="CL138" s="5">
        <v>0</v>
      </c>
      <c r="CM138" s="5">
        <v>0</v>
      </c>
      <c r="CN138" s="5">
        <v>0</v>
      </c>
      <c r="CO138" s="5">
        <v>0</v>
      </c>
      <c r="CP138" s="5">
        <v>0</v>
      </c>
      <c r="CQ138" s="5">
        <v>0</v>
      </c>
      <c r="CR138" s="5">
        <v>0</v>
      </c>
      <c r="CS138" s="5">
        <v>0</v>
      </c>
      <c r="CT138" s="5">
        <v>0</v>
      </c>
      <c r="CU138" s="5">
        <v>0</v>
      </c>
      <c r="CV138" s="5">
        <v>0</v>
      </c>
      <c r="CW138" s="5">
        <v>0</v>
      </c>
      <c r="CX138" s="1">
        <v>0</v>
      </c>
    </row>
    <row r="139" spans="1:102" ht="15.75" x14ac:dyDescent="0.25">
      <c r="A139" s="5" t="s">
        <v>277</v>
      </c>
      <c r="B139" s="5" t="s">
        <v>278</v>
      </c>
      <c r="C139" s="5">
        <v>2018</v>
      </c>
      <c r="D139" s="5">
        <v>39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3</v>
      </c>
      <c r="N139" s="5">
        <v>1</v>
      </c>
      <c r="O139" s="5">
        <v>3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2</v>
      </c>
      <c r="AK139" s="5">
        <v>1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1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7</v>
      </c>
      <c r="BH139" s="5">
        <v>2</v>
      </c>
      <c r="BI139" s="5">
        <v>0</v>
      </c>
      <c r="BJ139" s="5">
        <v>1</v>
      </c>
      <c r="BK139" s="5">
        <v>1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2</v>
      </c>
      <c r="BX139" s="5">
        <v>3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0</v>
      </c>
      <c r="CJ139" s="5">
        <v>0</v>
      </c>
      <c r="CK139" s="5">
        <v>0</v>
      </c>
      <c r="CL139" s="5">
        <v>0</v>
      </c>
      <c r="CM139" s="5">
        <v>2</v>
      </c>
      <c r="CN139" s="5">
        <v>4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0</v>
      </c>
      <c r="CV139" s="5">
        <v>0</v>
      </c>
      <c r="CW139" s="5">
        <v>0</v>
      </c>
      <c r="CX139" s="1">
        <v>0</v>
      </c>
    </row>
    <row r="140" spans="1:102" ht="15.75" x14ac:dyDescent="0.25">
      <c r="A140" s="5" t="s">
        <v>279</v>
      </c>
      <c r="B140" s="5" t="s">
        <v>280</v>
      </c>
      <c r="C140" s="5">
        <v>2018</v>
      </c>
      <c r="D140" s="5">
        <v>21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1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1</v>
      </c>
      <c r="BC140" s="5">
        <v>1</v>
      </c>
      <c r="BD140" s="5">
        <v>0</v>
      </c>
      <c r="BE140" s="5">
        <v>0</v>
      </c>
      <c r="BF140" s="5">
        <v>2</v>
      </c>
      <c r="BG140" s="5">
        <v>0</v>
      </c>
      <c r="BH140" s="5">
        <v>0</v>
      </c>
      <c r="BI140" s="5">
        <v>0</v>
      </c>
      <c r="BJ140" s="5">
        <v>0</v>
      </c>
      <c r="BK140" s="5">
        <v>1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2</v>
      </c>
      <c r="BW140" s="5">
        <v>1</v>
      </c>
      <c r="BX140" s="5">
        <v>5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>
        <v>0</v>
      </c>
      <c r="CI140" s="5">
        <v>0</v>
      </c>
      <c r="CJ140" s="5">
        <v>0</v>
      </c>
      <c r="CK140" s="5">
        <v>0</v>
      </c>
      <c r="CL140" s="5">
        <v>0</v>
      </c>
      <c r="CM140" s="5">
        <v>0</v>
      </c>
      <c r="CN140" s="5">
        <v>1</v>
      </c>
      <c r="CO140" s="5">
        <v>0</v>
      </c>
      <c r="CP140" s="5">
        <v>0</v>
      </c>
      <c r="CQ140" s="5">
        <v>0</v>
      </c>
      <c r="CR140" s="5">
        <v>0</v>
      </c>
      <c r="CS140" s="5">
        <v>0</v>
      </c>
      <c r="CT140" s="5">
        <v>0</v>
      </c>
      <c r="CU140" s="5">
        <v>0</v>
      </c>
      <c r="CV140" s="5">
        <v>0</v>
      </c>
      <c r="CW140" s="5">
        <v>0</v>
      </c>
      <c r="CX140" s="1">
        <v>0</v>
      </c>
    </row>
    <row r="141" spans="1:102" ht="15.75" x14ac:dyDescent="0.25">
      <c r="A141" s="5" t="s">
        <v>281</v>
      </c>
      <c r="B141" s="5" t="s">
        <v>282</v>
      </c>
      <c r="C141" s="5">
        <v>2018</v>
      </c>
      <c r="D141" s="5">
        <v>65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9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2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1</v>
      </c>
      <c r="AR141" s="5">
        <v>0</v>
      </c>
      <c r="AS141" s="5">
        <v>0</v>
      </c>
      <c r="AT141" s="5">
        <v>2</v>
      </c>
      <c r="AU141" s="5">
        <v>0</v>
      </c>
      <c r="AV141" s="5">
        <v>0</v>
      </c>
      <c r="AW141" s="5">
        <v>0</v>
      </c>
      <c r="AX141" s="5">
        <v>1</v>
      </c>
      <c r="AY141" s="5">
        <v>0</v>
      </c>
      <c r="AZ141" s="5">
        <v>0</v>
      </c>
      <c r="BA141" s="5">
        <v>0</v>
      </c>
      <c r="BB141" s="5">
        <v>10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2</v>
      </c>
      <c r="BK141" s="5">
        <v>2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1</v>
      </c>
      <c r="BR141" s="5">
        <v>0</v>
      </c>
      <c r="BS141" s="5">
        <v>1</v>
      </c>
      <c r="BT141" s="5">
        <v>1</v>
      </c>
      <c r="BU141" s="5">
        <v>0</v>
      </c>
      <c r="BV141" s="5">
        <v>1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2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9</v>
      </c>
      <c r="CJ141" s="5">
        <v>10</v>
      </c>
      <c r="CK141" s="5">
        <v>4</v>
      </c>
      <c r="CL141" s="5">
        <v>0</v>
      </c>
      <c r="CM141" s="5">
        <v>0</v>
      </c>
      <c r="CN141" s="5">
        <v>1</v>
      </c>
      <c r="CO141" s="5">
        <v>1</v>
      </c>
      <c r="CP141" s="5">
        <v>0</v>
      </c>
      <c r="CQ141" s="5">
        <v>0</v>
      </c>
      <c r="CR141" s="5">
        <v>0</v>
      </c>
      <c r="CS141" s="5">
        <v>1</v>
      </c>
      <c r="CT141" s="5">
        <v>0</v>
      </c>
      <c r="CU141" s="5">
        <v>0</v>
      </c>
      <c r="CV141" s="5">
        <v>1</v>
      </c>
      <c r="CW141" s="5">
        <v>1</v>
      </c>
      <c r="CX141" s="1">
        <v>1</v>
      </c>
    </row>
    <row r="142" spans="1:102" ht="15.75" x14ac:dyDescent="0.25">
      <c r="A142" s="5" t="s">
        <v>283</v>
      </c>
      <c r="B142" s="5" t="s">
        <v>284</v>
      </c>
      <c r="C142" s="5">
        <v>2018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">
        <v>0</v>
      </c>
      <c r="CQ142" s="5">
        <v>0</v>
      </c>
      <c r="CR142" s="5">
        <v>0</v>
      </c>
      <c r="CS142" s="5">
        <v>0</v>
      </c>
      <c r="CT142" s="5">
        <v>0</v>
      </c>
      <c r="CU142" s="5">
        <v>0</v>
      </c>
      <c r="CV142" s="5">
        <v>0</v>
      </c>
      <c r="CW142" s="5">
        <v>0</v>
      </c>
      <c r="CX142" s="1">
        <v>0</v>
      </c>
    </row>
    <row r="143" spans="1:102" ht="15.75" x14ac:dyDescent="0.25">
      <c r="A143" s="5" t="s">
        <v>285</v>
      </c>
      <c r="B143" s="5" t="s">
        <v>286</v>
      </c>
      <c r="C143" s="5">
        <v>2018</v>
      </c>
      <c r="D143" s="5">
        <v>8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1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1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1</v>
      </c>
      <c r="BG143" s="5">
        <v>0</v>
      </c>
      <c r="BH143" s="5">
        <v>0</v>
      </c>
      <c r="BI143" s="5">
        <v>0</v>
      </c>
      <c r="BJ143" s="5">
        <v>0</v>
      </c>
      <c r="BK143" s="5">
        <v>1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5">
        <v>0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0</v>
      </c>
      <c r="CV143" s="5">
        <v>0</v>
      </c>
      <c r="CW143" s="5">
        <v>0</v>
      </c>
      <c r="CX143" s="1">
        <v>0</v>
      </c>
    </row>
    <row r="144" spans="1:102" ht="15.75" x14ac:dyDescent="0.25">
      <c r="A144" s="5" t="s">
        <v>287</v>
      </c>
      <c r="B144" s="5" t="s">
        <v>288</v>
      </c>
      <c r="C144" s="5">
        <v>2018</v>
      </c>
      <c r="D144" s="5">
        <v>1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1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5">
        <v>0</v>
      </c>
      <c r="CI144" s="5">
        <v>0</v>
      </c>
      <c r="CJ144" s="5">
        <v>0</v>
      </c>
      <c r="CK144" s="5">
        <v>0</v>
      </c>
      <c r="CL144" s="5">
        <v>0</v>
      </c>
      <c r="CM144" s="5">
        <v>0</v>
      </c>
      <c r="CN144" s="5">
        <v>0</v>
      </c>
      <c r="CO144" s="5">
        <v>0</v>
      </c>
      <c r="CP144" s="5">
        <v>0</v>
      </c>
      <c r="CQ144" s="5">
        <v>0</v>
      </c>
      <c r="CR144" s="5">
        <v>0</v>
      </c>
      <c r="CS144" s="5">
        <v>0</v>
      </c>
      <c r="CT144" s="5">
        <v>0</v>
      </c>
      <c r="CU144" s="5">
        <v>0</v>
      </c>
      <c r="CV144" s="5">
        <v>0</v>
      </c>
      <c r="CW144" s="5">
        <v>0</v>
      </c>
      <c r="CX144" s="1">
        <v>0</v>
      </c>
    </row>
    <row r="145" spans="1:102" ht="15.75" x14ac:dyDescent="0.25">
      <c r="A145" s="5" t="s">
        <v>289</v>
      </c>
      <c r="B145" s="5" t="s">
        <v>290</v>
      </c>
      <c r="C145" s="5">
        <v>2018</v>
      </c>
      <c r="D145" s="5">
        <v>591</v>
      </c>
      <c r="E145" s="5">
        <v>0</v>
      </c>
      <c r="F145" s="5">
        <v>4</v>
      </c>
      <c r="G145" s="5">
        <v>3</v>
      </c>
      <c r="H145" s="5">
        <v>5</v>
      </c>
      <c r="I145" s="5">
        <v>10</v>
      </c>
      <c r="J145" s="5">
        <v>6</v>
      </c>
      <c r="K145" s="5">
        <v>4</v>
      </c>
      <c r="L145" s="5">
        <v>9</v>
      </c>
      <c r="M145" s="5">
        <v>3</v>
      </c>
      <c r="N145" s="5">
        <v>8</v>
      </c>
      <c r="O145" s="5">
        <v>12</v>
      </c>
      <c r="P145" s="5">
        <v>0</v>
      </c>
      <c r="Q145" s="5">
        <v>0</v>
      </c>
      <c r="R145" s="5">
        <v>0</v>
      </c>
      <c r="S145" s="5">
        <v>1</v>
      </c>
      <c r="T145" s="5">
        <v>0</v>
      </c>
      <c r="U145" s="5">
        <v>4</v>
      </c>
      <c r="V145" s="5">
        <v>0</v>
      </c>
      <c r="W145" s="5">
        <v>0</v>
      </c>
      <c r="X145" s="5">
        <v>0</v>
      </c>
      <c r="Y145" s="5">
        <v>3</v>
      </c>
      <c r="Z145" s="5">
        <v>0</v>
      </c>
      <c r="AA145" s="5">
        <v>63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1</v>
      </c>
      <c r="AH145" s="5">
        <v>0</v>
      </c>
      <c r="AI145" s="5">
        <v>5</v>
      </c>
      <c r="AJ145" s="5">
        <v>39</v>
      </c>
      <c r="AK145" s="5">
        <v>13</v>
      </c>
      <c r="AL145" s="5">
        <v>0</v>
      </c>
      <c r="AM145" s="5">
        <v>2</v>
      </c>
      <c r="AN145" s="5">
        <v>3</v>
      </c>
      <c r="AO145" s="5">
        <v>6</v>
      </c>
      <c r="AP145" s="5">
        <v>0</v>
      </c>
      <c r="AQ145" s="5">
        <v>2</v>
      </c>
      <c r="AR145" s="5">
        <v>0</v>
      </c>
      <c r="AS145" s="5">
        <v>28</v>
      </c>
      <c r="AT145" s="5">
        <v>5</v>
      </c>
      <c r="AU145" s="5">
        <v>3</v>
      </c>
      <c r="AV145" s="5">
        <v>3</v>
      </c>
      <c r="AW145" s="5">
        <v>4</v>
      </c>
      <c r="AX145" s="5">
        <v>9</v>
      </c>
      <c r="AY145" s="5">
        <v>0</v>
      </c>
      <c r="AZ145" s="5">
        <v>2</v>
      </c>
      <c r="BA145" s="5">
        <v>0</v>
      </c>
      <c r="BB145" s="5">
        <v>9</v>
      </c>
      <c r="BC145" s="5">
        <v>10</v>
      </c>
      <c r="BD145" s="5">
        <v>0</v>
      </c>
      <c r="BE145" s="5">
        <v>2</v>
      </c>
      <c r="BF145" s="5">
        <v>7</v>
      </c>
      <c r="BG145" s="5">
        <v>0</v>
      </c>
      <c r="BH145" s="5">
        <v>0</v>
      </c>
      <c r="BI145" s="5">
        <v>0</v>
      </c>
      <c r="BJ145" s="5">
        <v>7</v>
      </c>
      <c r="BK145" s="5">
        <v>7</v>
      </c>
      <c r="BL145" s="5">
        <v>0</v>
      </c>
      <c r="BM145" s="5">
        <v>1</v>
      </c>
      <c r="BN145" s="5">
        <v>17</v>
      </c>
      <c r="BO145" s="5">
        <v>0</v>
      </c>
      <c r="BP145" s="5">
        <v>2</v>
      </c>
      <c r="BQ145" s="5">
        <v>10</v>
      </c>
      <c r="BR145" s="5">
        <v>2</v>
      </c>
      <c r="BS145" s="5">
        <v>14</v>
      </c>
      <c r="BT145" s="5">
        <v>5</v>
      </c>
      <c r="BU145" s="5">
        <v>0</v>
      </c>
      <c r="BV145" s="5">
        <v>4</v>
      </c>
      <c r="BW145" s="5">
        <v>9</v>
      </c>
      <c r="BX145" s="5">
        <v>41</v>
      </c>
      <c r="BY145" s="5">
        <v>0</v>
      </c>
      <c r="BZ145" s="5">
        <v>0</v>
      </c>
      <c r="CA145" s="5">
        <v>20</v>
      </c>
      <c r="CB145" s="5">
        <v>71</v>
      </c>
      <c r="CC145" s="5">
        <v>0</v>
      </c>
      <c r="CD145" s="5">
        <v>1</v>
      </c>
      <c r="CE145" s="5">
        <v>0</v>
      </c>
      <c r="CF145" s="5">
        <v>2</v>
      </c>
      <c r="CG145" s="5">
        <v>1</v>
      </c>
      <c r="CH145" s="5">
        <v>3</v>
      </c>
      <c r="CI145" s="5">
        <v>2</v>
      </c>
      <c r="CJ145" s="5">
        <v>32</v>
      </c>
      <c r="CK145" s="5">
        <v>7</v>
      </c>
      <c r="CL145" s="5">
        <v>0</v>
      </c>
      <c r="CM145" s="5">
        <v>0</v>
      </c>
      <c r="CN145" s="5">
        <v>10</v>
      </c>
      <c r="CO145" s="5">
        <v>1</v>
      </c>
      <c r="CP145" s="5">
        <v>0</v>
      </c>
      <c r="CQ145" s="5">
        <v>0</v>
      </c>
      <c r="CR145" s="5">
        <v>2</v>
      </c>
      <c r="CS145" s="5">
        <v>1</v>
      </c>
      <c r="CT145" s="5">
        <v>7</v>
      </c>
      <c r="CU145" s="5">
        <v>1</v>
      </c>
      <c r="CV145" s="5">
        <v>22</v>
      </c>
      <c r="CW145" s="5">
        <v>1</v>
      </c>
      <c r="CX145" s="1">
        <v>1</v>
      </c>
    </row>
    <row r="146" spans="1:102" ht="15.75" x14ac:dyDescent="0.25">
      <c r="A146" s="5" t="s">
        <v>291</v>
      </c>
      <c r="B146" s="5" t="s">
        <v>292</v>
      </c>
      <c r="C146" s="5">
        <v>2018</v>
      </c>
      <c r="D146" s="5">
        <v>81</v>
      </c>
      <c r="E146" s="5">
        <v>0</v>
      </c>
      <c r="F146" s="5">
        <v>0</v>
      </c>
      <c r="G146" s="5">
        <v>1</v>
      </c>
      <c r="H146" s="5">
        <v>0</v>
      </c>
      <c r="I146" s="5">
        <v>4</v>
      </c>
      <c r="J146" s="5">
        <v>0</v>
      </c>
      <c r="K146" s="5">
        <v>0</v>
      </c>
      <c r="L146" s="5">
        <v>0</v>
      </c>
      <c r="M146" s="5">
        <v>0</v>
      </c>
      <c r="N146" s="5">
        <v>1</v>
      </c>
      <c r="O146" s="5">
        <v>5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5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1</v>
      </c>
      <c r="AJ146" s="5">
        <v>8</v>
      </c>
      <c r="AK146" s="5">
        <v>1</v>
      </c>
      <c r="AL146" s="5">
        <v>0</v>
      </c>
      <c r="AM146" s="5">
        <v>0</v>
      </c>
      <c r="AN146" s="5">
        <v>0</v>
      </c>
      <c r="AO146" s="5">
        <v>1</v>
      </c>
      <c r="AP146" s="5">
        <v>0</v>
      </c>
      <c r="AQ146" s="5">
        <v>0</v>
      </c>
      <c r="AR146" s="5">
        <v>0</v>
      </c>
      <c r="AS146" s="5">
        <v>1</v>
      </c>
      <c r="AT146" s="5">
        <v>4</v>
      </c>
      <c r="AU146" s="5">
        <v>1</v>
      </c>
      <c r="AV146" s="5">
        <v>0</v>
      </c>
      <c r="AW146" s="5">
        <v>0</v>
      </c>
      <c r="AX146" s="5">
        <v>2</v>
      </c>
      <c r="AY146" s="5">
        <v>0</v>
      </c>
      <c r="AZ146" s="5">
        <v>0</v>
      </c>
      <c r="BA146" s="5">
        <v>0</v>
      </c>
      <c r="BB146" s="5">
        <v>1</v>
      </c>
      <c r="BC146" s="5">
        <v>0</v>
      </c>
      <c r="BD146" s="5">
        <v>0</v>
      </c>
      <c r="BE146" s="5">
        <v>1</v>
      </c>
      <c r="BF146" s="5">
        <v>3</v>
      </c>
      <c r="BG146" s="5">
        <v>0</v>
      </c>
      <c r="BH146" s="5">
        <v>0</v>
      </c>
      <c r="BI146" s="5">
        <v>0</v>
      </c>
      <c r="BJ146" s="5">
        <v>1</v>
      </c>
      <c r="BK146" s="5">
        <v>2</v>
      </c>
      <c r="BL146" s="5">
        <v>0</v>
      </c>
      <c r="BM146" s="5">
        <v>0</v>
      </c>
      <c r="BN146" s="5">
        <v>1</v>
      </c>
      <c r="BO146" s="5">
        <v>0</v>
      </c>
      <c r="BP146" s="5">
        <v>0</v>
      </c>
      <c r="BQ146" s="5">
        <v>6</v>
      </c>
      <c r="BR146" s="5">
        <v>0</v>
      </c>
      <c r="BS146" s="5">
        <v>3</v>
      </c>
      <c r="BT146" s="5">
        <v>4</v>
      </c>
      <c r="BU146" s="5">
        <v>0</v>
      </c>
      <c r="BV146" s="5">
        <v>1</v>
      </c>
      <c r="BW146" s="5">
        <v>3</v>
      </c>
      <c r="BX146" s="5">
        <v>5</v>
      </c>
      <c r="BY146" s="5">
        <v>0</v>
      </c>
      <c r="BZ146" s="5">
        <v>0</v>
      </c>
      <c r="CA146" s="5">
        <v>1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0</v>
      </c>
      <c r="CK146" s="5">
        <v>0</v>
      </c>
      <c r="CL146" s="5">
        <v>0</v>
      </c>
      <c r="CM146" s="5">
        <v>1</v>
      </c>
      <c r="CN146" s="5">
        <v>1</v>
      </c>
      <c r="CO146" s="5">
        <v>0</v>
      </c>
      <c r="CP146" s="5">
        <v>0</v>
      </c>
      <c r="CQ146" s="5">
        <v>0</v>
      </c>
      <c r="CR146" s="5">
        <v>0</v>
      </c>
      <c r="CS146" s="5">
        <v>0</v>
      </c>
      <c r="CT146" s="5">
        <v>1</v>
      </c>
      <c r="CU146" s="5">
        <v>0</v>
      </c>
      <c r="CV146" s="5">
        <v>3</v>
      </c>
      <c r="CW146" s="5">
        <v>1</v>
      </c>
      <c r="CX146" s="1">
        <v>1</v>
      </c>
    </row>
    <row r="147" spans="1:102" ht="15.75" x14ac:dyDescent="0.25">
      <c r="A147" s="5" t="s">
        <v>293</v>
      </c>
      <c r="B147" s="5" t="s">
        <v>294</v>
      </c>
      <c r="C147" s="5">
        <v>2018</v>
      </c>
      <c r="D147" s="5">
        <v>18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1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1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1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1</v>
      </c>
      <c r="BK147" s="5">
        <v>1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1</v>
      </c>
      <c r="BR147" s="5">
        <v>0</v>
      </c>
      <c r="BS147" s="5">
        <v>1</v>
      </c>
      <c r="BT147" s="5">
        <v>0</v>
      </c>
      <c r="BU147" s="5">
        <v>0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0</v>
      </c>
      <c r="CB147" s="5">
        <v>1</v>
      </c>
      <c r="CC147" s="5">
        <v>0</v>
      </c>
      <c r="CD147" s="5">
        <v>0</v>
      </c>
      <c r="CE147" s="5">
        <v>0</v>
      </c>
      <c r="CF147" s="5">
        <v>0</v>
      </c>
      <c r="CG147" s="5">
        <v>0</v>
      </c>
      <c r="CH147" s="5">
        <v>0</v>
      </c>
      <c r="CI147" s="5">
        <v>0</v>
      </c>
      <c r="CJ147" s="5">
        <v>1</v>
      </c>
      <c r="CK147" s="5">
        <v>0</v>
      </c>
      <c r="CL147" s="5">
        <v>0</v>
      </c>
      <c r="CM147" s="5">
        <v>0</v>
      </c>
      <c r="CN147" s="5">
        <v>1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1</v>
      </c>
      <c r="CU147" s="5">
        <v>0</v>
      </c>
      <c r="CV147" s="5">
        <v>1</v>
      </c>
      <c r="CW147" s="5">
        <v>0</v>
      </c>
      <c r="CX147" s="1">
        <v>0</v>
      </c>
    </row>
    <row r="148" spans="1:102" ht="15.75" x14ac:dyDescent="0.25">
      <c r="A148" s="5" t="s">
        <v>295</v>
      </c>
      <c r="B148" s="5" t="s">
        <v>296</v>
      </c>
      <c r="C148" s="5">
        <v>2018</v>
      </c>
      <c r="D148" s="5">
        <v>15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1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1</v>
      </c>
      <c r="BD148" s="5">
        <v>0</v>
      </c>
      <c r="BE148" s="5">
        <v>1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1</v>
      </c>
      <c r="BN148" s="5">
        <v>1</v>
      </c>
      <c r="BO148" s="5">
        <v>0</v>
      </c>
      <c r="BP148" s="5">
        <v>0</v>
      </c>
      <c r="BQ148" s="5">
        <v>1</v>
      </c>
      <c r="BR148" s="5">
        <v>0</v>
      </c>
      <c r="BS148" s="5">
        <v>0</v>
      </c>
      <c r="BT148" s="5">
        <v>0</v>
      </c>
      <c r="BU148" s="5">
        <v>0</v>
      </c>
      <c r="BV148" s="5">
        <v>0</v>
      </c>
      <c r="BW148" s="5">
        <v>5</v>
      </c>
      <c r="BX148" s="5">
        <v>1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5">
        <v>0</v>
      </c>
      <c r="CF148" s="5">
        <v>0</v>
      </c>
      <c r="CG148" s="5">
        <v>0</v>
      </c>
      <c r="CH148" s="5">
        <v>0</v>
      </c>
      <c r="CI148" s="5">
        <v>0</v>
      </c>
      <c r="CJ148" s="5">
        <v>0</v>
      </c>
      <c r="CK148" s="5">
        <v>0</v>
      </c>
      <c r="CL148" s="5">
        <v>0</v>
      </c>
      <c r="CM148" s="5">
        <v>0</v>
      </c>
      <c r="CN148" s="5">
        <v>1</v>
      </c>
      <c r="CO148" s="5">
        <v>0</v>
      </c>
      <c r="CP148" s="5">
        <v>0</v>
      </c>
      <c r="CQ148" s="5">
        <v>0</v>
      </c>
      <c r="CR148" s="5">
        <v>0</v>
      </c>
      <c r="CS148" s="5">
        <v>0</v>
      </c>
      <c r="CT148" s="5">
        <v>0</v>
      </c>
      <c r="CU148" s="5">
        <v>0</v>
      </c>
      <c r="CV148" s="5">
        <v>1</v>
      </c>
      <c r="CW148" s="5">
        <v>0</v>
      </c>
      <c r="CX148" s="1">
        <v>0</v>
      </c>
    </row>
    <row r="149" spans="1:102" ht="15.75" x14ac:dyDescent="0.25">
      <c r="A149" s="5" t="s">
        <v>297</v>
      </c>
      <c r="B149" s="5" t="s">
        <v>298</v>
      </c>
      <c r="C149" s="5">
        <v>2018</v>
      </c>
      <c r="D149" s="5">
        <v>1728</v>
      </c>
      <c r="E149" s="5">
        <v>0</v>
      </c>
      <c r="F149" s="5">
        <v>0</v>
      </c>
      <c r="G149" s="5">
        <v>2</v>
      </c>
      <c r="H149" s="5">
        <v>0</v>
      </c>
      <c r="I149" s="5">
        <v>1</v>
      </c>
      <c r="J149" s="5">
        <v>0</v>
      </c>
      <c r="K149" s="5">
        <v>0</v>
      </c>
      <c r="L149" s="5">
        <v>11</v>
      </c>
      <c r="M149" s="5">
        <v>2</v>
      </c>
      <c r="N149" s="5">
        <v>3</v>
      </c>
      <c r="O149" s="5">
        <v>290</v>
      </c>
      <c r="P149" s="5">
        <v>0</v>
      </c>
      <c r="Q149" s="5">
        <v>0</v>
      </c>
      <c r="R149" s="5">
        <v>0</v>
      </c>
      <c r="S149" s="5">
        <v>0</v>
      </c>
      <c r="T149" s="5">
        <v>2</v>
      </c>
      <c r="U149" s="5">
        <v>0</v>
      </c>
      <c r="V149" s="5">
        <v>2</v>
      </c>
      <c r="W149" s="5">
        <v>12</v>
      </c>
      <c r="X149" s="5">
        <v>1</v>
      </c>
      <c r="Y149" s="5">
        <v>0</v>
      </c>
      <c r="Z149" s="5">
        <v>0</v>
      </c>
      <c r="AA149" s="5">
        <v>1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68</v>
      </c>
      <c r="AH149" s="5">
        <v>6</v>
      </c>
      <c r="AI149" s="5">
        <v>8</v>
      </c>
      <c r="AJ149" s="5">
        <v>162</v>
      </c>
      <c r="AK149" s="5">
        <v>30</v>
      </c>
      <c r="AL149" s="5">
        <v>2</v>
      </c>
      <c r="AM149" s="5">
        <v>15</v>
      </c>
      <c r="AN149" s="5">
        <v>15</v>
      </c>
      <c r="AO149" s="5">
        <v>33</v>
      </c>
      <c r="AP149" s="5">
        <v>1</v>
      </c>
      <c r="AQ149" s="5">
        <v>15</v>
      </c>
      <c r="AR149" s="5">
        <v>0</v>
      </c>
      <c r="AS149" s="5">
        <v>11</v>
      </c>
      <c r="AT149" s="5">
        <v>7</v>
      </c>
      <c r="AU149" s="5">
        <v>12</v>
      </c>
      <c r="AV149" s="5">
        <v>69</v>
      </c>
      <c r="AW149" s="5">
        <v>14</v>
      </c>
      <c r="AX149" s="5">
        <v>35</v>
      </c>
      <c r="AY149" s="5">
        <v>0</v>
      </c>
      <c r="AZ149" s="5">
        <v>9</v>
      </c>
      <c r="BA149" s="5">
        <v>0</v>
      </c>
      <c r="BB149" s="5">
        <v>230</v>
      </c>
      <c r="BC149" s="5">
        <v>7</v>
      </c>
      <c r="BD149" s="5">
        <v>0</v>
      </c>
      <c r="BE149" s="5">
        <v>12</v>
      </c>
      <c r="BF149" s="5">
        <v>45</v>
      </c>
      <c r="BG149" s="5">
        <v>10</v>
      </c>
      <c r="BH149" s="5">
        <v>11</v>
      </c>
      <c r="BI149" s="5">
        <v>0</v>
      </c>
      <c r="BJ149" s="5">
        <v>40</v>
      </c>
      <c r="BK149" s="5">
        <v>34</v>
      </c>
      <c r="BL149" s="5">
        <v>0</v>
      </c>
      <c r="BM149" s="5">
        <v>3</v>
      </c>
      <c r="BN149" s="5">
        <v>10</v>
      </c>
      <c r="BO149" s="5">
        <v>0</v>
      </c>
      <c r="BP149" s="5">
        <v>1</v>
      </c>
      <c r="BQ149" s="5">
        <v>9</v>
      </c>
      <c r="BR149" s="5">
        <v>1</v>
      </c>
      <c r="BS149" s="5">
        <v>40</v>
      </c>
      <c r="BT149" s="5">
        <v>17</v>
      </c>
      <c r="BU149" s="5">
        <v>2</v>
      </c>
      <c r="BV149" s="5">
        <v>18</v>
      </c>
      <c r="BW149" s="5">
        <v>20</v>
      </c>
      <c r="BX149" s="5">
        <v>142</v>
      </c>
      <c r="BY149" s="5">
        <v>1</v>
      </c>
      <c r="BZ149" s="5">
        <v>0</v>
      </c>
      <c r="CA149" s="5">
        <v>76</v>
      </c>
      <c r="CB149" s="5">
        <v>6</v>
      </c>
      <c r="CC149" s="5">
        <v>0</v>
      </c>
      <c r="CD149" s="5">
        <v>2</v>
      </c>
      <c r="CE149" s="5">
        <v>0</v>
      </c>
      <c r="CF149" s="5">
        <v>1</v>
      </c>
      <c r="CG149" s="5">
        <v>1</v>
      </c>
      <c r="CH149" s="5">
        <v>1</v>
      </c>
      <c r="CI149" s="5">
        <v>1</v>
      </c>
      <c r="CJ149" s="5">
        <v>4</v>
      </c>
      <c r="CK149" s="5">
        <v>0</v>
      </c>
      <c r="CL149" s="5">
        <v>0</v>
      </c>
      <c r="CM149" s="5">
        <v>8</v>
      </c>
      <c r="CN149" s="5">
        <v>57</v>
      </c>
      <c r="CO149" s="5">
        <v>1</v>
      </c>
      <c r="CP149" s="5">
        <v>1</v>
      </c>
      <c r="CQ149" s="5">
        <v>0</v>
      </c>
      <c r="CR149" s="5">
        <v>15</v>
      </c>
      <c r="CS149" s="5">
        <v>1</v>
      </c>
      <c r="CT149" s="5">
        <v>9</v>
      </c>
      <c r="CU149" s="5">
        <v>0</v>
      </c>
      <c r="CV149" s="5">
        <v>43</v>
      </c>
      <c r="CW149" s="5">
        <v>7</v>
      </c>
      <c r="CX149" s="1">
        <v>7</v>
      </c>
    </row>
    <row r="150" spans="1:102" ht="15.75" x14ac:dyDescent="0.25">
      <c r="A150" s="5" t="s">
        <v>299</v>
      </c>
      <c r="B150" s="5" t="s">
        <v>300</v>
      </c>
      <c r="C150" s="5">
        <v>2018</v>
      </c>
      <c r="D150" s="5">
        <v>1349</v>
      </c>
      <c r="E150" s="5">
        <v>3</v>
      </c>
      <c r="F150" s="5">
        <v>0</v>
      </c>
      <c r="G150" s="5">
        <v>8</v>
      </c>
      <c r="H150" s="5">
        <v>1</v>
      </c>
      <c r="I150" s="5">
        <v>7</v>
      </c>
      <c r="J150" s="5">
        <v>3</v>
      </c>
      <c r="K150" s="5">
        <v>2</v>
      </c>
      <c r="L150" s="5">
        <v>3</v>
      </c>
      <c r="M150" s="5">
        <v>8</v>
      </c>
      <c r="N150" s="5">
        <v>12</v>
      </c>
      <c r="O150" s="5">
        <v>22</v>
      </c>
      <c r="P150" s="5">
        <v>0</v>
      </c>
      <c r="Q150" s="5">
        <v>0</v>
      </c>
      <c r="R150" s="5">
        <v>1</v>
      </c>
      <c r="S150" s="5">
        <v>0</v>
      </c>
      <c r="T150" s="5">
        <v>3</v>
      </c>
      <c r="U150" s="5">
        <v>0</v>
      </c>
      <c r="V150" s="5">
        <v>5</v>
      </c>
      <c r="W150" s="5">
        <v>60</v>
      </c>
      <c r="X150" s="5">
        <v>1</v>
      </c>
      <c r="Y150" s="5">
        <v>4</v>
      </c>
      <c r="Z150" s="5">
        <v>0</v>
      </c>
      <c r="AA150" s="5">
        <v>2</v>
      </c>
      <c r="AB150" s="5">
        <v>0</v>
      </c>
      <c r="AC150" s="5">
        <v>0</v>
      </c>
      <c r="AD150" s="5">
        <v>0</v>
      </c>
      <c r="AE150" s="5">
        <v>1</v>
      </c>
      <c r="AF150" s="5">
        <v>0</v>
      </c>
      <c r="AG150" s="5">
        <v>9</v>
      </c>
      <c r="AH150" s="5">
        <v>8</v>
      </c>
      <c r="AI150" s="5">
        <v>13</v>
      </c>
      <c r="AJ150" s="5">
        <v>28</v>
      </c>
      <c r="AK150" s="5">
        <v>22</v>
      </c>
      <c r="AL150" s="5">
        <v>0</v>
      </c>
      <c r="AM150" s="5">
        <v>32</v>
      </c>
      <c r="AN150" s="5">
        <v>20</v>
      </c>
      <c r="AO150" s="5">
        <v>36</v>
      </c>
      <c r="AP150" s="5">
        <v>1</v>
      </c>
      <c r="AQ150" s="5">
        <v>11</v>
      </c>
      <c r="AR150" s="5">
        <v>0</v>
      </c>
      <c r="AS150" s="5">
        <v>10</v>
      </c>
      <c r="AT150" s="5">
        <v>14</v>
      </c>
      <c r="AU150" s="5">
        <v>32</v>
      </c>
      <c r="AV150" s="5">
        <v>16</v>
      </c>
      <c r="AW150" s="5">
        <v>15</v>
      </c>
      <c r="AX150" s="5">
        <v>29</v>
      </c>
      <c r="AY150" s="5">
        <v>1</v>
      </c>
      <c r="AZ150" s="5">
        <v>11</v>
      </c>
      <c r="BA150" s="5">
        <v>0</v>
      </c>
      <c r="BB150" s="5">
        <v>116</v>
      </c>
      <c r="BC150" s="5">
        <v>10</v>
      </c>
      <c r="BD150" s="5">
        <v>0</v>
      </c>
      <c r="BE150" s="5">
        <v>13</v>
      </c>
      <c r="BF150" s="5">
        <v>43</v>
      </c>
      <c r="BG150" s="5">
        <v>2</v>
      </c>
      <c r="BH150" s="5">
        <v>3</v>
      </c>
      <c r="BI150" s="5">
        <v>0</v>
      </c>
      <c r="BJ150" s="5">
        <v>73</v>
      </c>
      <c r="BK150" s="5">
        <v>55</v>
      </c>
      <c r="BL150" s="5">
        <v>0</v>
      </c>
      <c r="BM150" s="5">
        <v>4</v>
      </c>
      <c r="BN150" s="5">
        <v>8</v>
      </c>
      <c r="BO150" s="5">
        <v>0</v>
      </c>
      <c r="BP150" s="5">
        <v>5</v>
      </c>
      <c r="BQ150" s="5">
        <v>22</v>
      </c>
      <c r="BR150" s="5">
        <v>2</v>
      </c>
      <c r="BS150" s="5">
        <v>110</v>
      </c>
      <c r="BT150" s="5">
        <v>36</v>
      </c>
      <c r="BU150" s="5">
        <v>0</v>
      </c>
      <c r="BV150" s="5">
        <v>25</v>
      </c>
      <c r="BW150" s="5">
        <v>9</v>
      </c>
      <c r="BX150" s="5">
        <v>129</v>
      </c>
      <c r="BY150" s="5">
        <v>5</v>
      </c>
      <c r="BZ150" s="5">
        <v>0</v>
      </c>
      <c r="CA150" s="5">
        <v>38</v>
      </c>
      <c r="CB150" s="5">
        <v>7</v>
      </c>
      <c r="CC150" s="5">
        <v>0</v>
      </c>
      <c r="CD150" s="5">
        <v>3</v>
      </c>
      <c r="CE150" s="5">
        <v>0</v>
      </c>
      <c r="CF150" s="5">
        <v>1</v>
      </c>
      <c r="CG150" s="5">
        <v>3</v>
      </c>
      <c r="CH150" s="5">
        <v>0</v>
      </c>
      <c r="CI150" s="5">
        <v>4</v>
      </c>
      <c r="CJ150" s="5">
        <v>13</v>
      </c>
      <c r="CK150" s="5">
        <v>3</v>
      </c>
      <c r="CL150" s="5">
        <v>0</v>
      </c>
      <c r="CM150" s="5">
        <v>17</v>
      </c>
      <c r="CN150" s="5">
        <v>63</v>
      </c>
      <c r="CO150" s="5">
        <v>8</v>
      </c>
      <c r="CP150" s="5">
        <v>2</v>
      </c>
      <c r="CQ150" s="5">
        <v>0</v>
      </c>
      <c r="CR150" s="5">
        <v>9</v>
      </c>
      <c r="CS150" s="5">
        <v>5</v>
      </c>
      <c r="CT150" s="5">
        <v>10</v>
      </c>
      <c r="CU150" s="5">
        <v>1</v>
      </c>
      <c r="CV150" s="5">
        <v>27</v>
      </c>
      <c r="CW150" s="5">
        <v>8</v>
      </c>
      <c r="CX150" s="1">
        <v>8</v>
      </c>
    </row>
    <row r="151" spans="1:102" ht="15.75" x14ac:dyDescent="0.25">
      <c r="A151" s="5" t="s">
        <v>301</v>
      </c>
      <c r="B151" s="5" t="s">
        <v>302</v>
      </c>
      <c r="C151" s="5">
        <v>2018</v>
      </c>
      <c r="D151" s="5">
        <v>26</v>
      </c>
      <c r="E151" s="5">
        <v>0</v>
      </c>
      <c r="F151" s="5">
        <v>1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1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1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1</v>
      </c>
      <c r="BG151" s="5">
        <v>1</v>
      </c>
      <c r="BH151" s="5">
        <v>0</v>
      </c>
      <c r="BI151" s="5">
        <v>0</v>
      </c>
      <c r="BJ151" s="5">
        <v>2</v>
      </c>
      <c r="BK151" s="5">
        <v>3</v>
      </c>
      <c r="BL151" s="5">
        <v>0</v>
      </c>
      <c r="BM151" s="5">
        <v>0</v>
      </c>
      <c r="BN151" s="5">
        <v>1</v>
      </c>
      <c r="BO151" s="5">
        <v>0</v>
      </c>
      <c r="BP151" s="5">
        <v>0</v>
      </c>
      <c r="BQ151" s="5">
        <v>2</v>
      </c>
      <c r="BR151" s="5">
        <v>0</v>
      </c>
      <c r="BS151" s="5">
        <v>0</v>
      </c>
      <c r="BT151" s="5">
        <v>0</v>
      </c>
      <c r="BU151" s="5">
        <v>0</v>
      </c>
      <c r="BV151" s="5">
        <v>0</v>
      </c>
      <c r="BW151" s="5">
        <v>3</v>
      </c>
      <c r="BX151" s="5">
        <v>1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5">
        <v>0</v>
      </c>
      <c r="CI151" s="5">
        <v>0</v>
      </c>
      <c r="CJ151" s="5">
        <v>0</v>
      </c>
      <c r="CK151" s="5">
        <v>0</v>
      </c>
      <c r="CL151" s="5">
        <v>0</v>
      </c>
      <c r="CM151" s="5">
        <v>0</v>
      </c>
      <c r="CN151" s="5">
        <v>1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2</v>
      </c>
      <c r="CU151" s="5">
        <v>0</v>
      </c>
      <c r="CV151" s="5">
        <v>0</v>
      </c>
      <c r="CW151" s="5">
        <v>0</v>
      </c>
      <c r="CX151" s="1">
        <v>0</v>
      </c>
    </row>
    <row r="152" spans="1:102" ht="15.75" x14ac:dyDescent="0.25">
      <c r="A152" s="5" t="s">
        <v>303</v>
      </c>
      <c r="B152" s="5" t="s">
        <v>304</v>
      </c>
      <c r="C152" s="5">
        <v>2018</v>
      </c>
      <c r="D152" s="5">
        <v>47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2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1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2</v>
      </c>
      <c r="AW152" s="5">
        <v>0</v>
      </c>
      <c r="AX152" s="5">
        <v>4</v>
      </c>
      <c r="AY152" s="5">
        <v>0</v>
      </c>
      <c r="AZ152" s="5">
        <v>0</v>
      </c>
      <c r="BA152" s="5">
        <v>0</v>
      </c>
      <c r="BB152" s="5">
        <v>1</v>
      </c>
      <c r="BC152" s="5">
        <v>0</v>
      </c>
      <c r="BD152" s="5">
        <v>0</v>
      </c>
      <c r="BE152" s="5">
        <v>0</v>
      </c>
      <c r="BF152" s="5">
        <v>1</v>
      </c>
      <c r="BG152" s="5">
        <v>0</v>
      </c>
      <c r="BH152" s="5">
        <v>0</v>
      </c>
      <c r="BI152" s="5">
        <v>0</v>
      </c>
      <c r="BJ152" s="5">
        <v>1</v>
      </c>
      <c r="BK152" s="5">
        <v>1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5">
        <v>0</v>
      </c>
      <c r="BU152" s="5">
        <v>0</v>
      </c>
      <c r="BV152" s="5">
        <v>1</v>
      </c>
      <c r="BW152" s="5">
        <v>18</v>
      </c>
      <c r="BX152" s="5">
        <v>9</v>
      </c>
      <c r="BY152" s="5">
        <v>0</v>
      </c>
      <c r="BZ152" s="5">
        <v>0</v>
      </c>
      <c r="CA152" s="5">
        <v>0</v>
      </c>
      <c r="CB152" s="5">
        <v>0</v>
      </c>
      <c r="CC152" s="5">
        <v>0</v>
      </c>
      <c r="CD152" s="5">
        <v>0</v>
      </c>
      <c r="CE152" s="5">
        <v>0</v>
      </c>
      <c r="CF152" s="5">
        <v>0</v>
      </c>
      <c r="CG152" s="5">
        <v>0</v>
      </c>
      <c r="CH152" s="5">
        <v>0</v>
      </c>
      <c r="CI152" s="5">
        <v>0</v>
      </c>
      <c r="CJ152" s="5">
        <v>0</v>
      </c>
      <c r="CK152" s="5">
        <v>0</v>
      </c>
      <c r="CL152" s="5">
        <v>0</v>
      </c>
      <c r="CM152" s="5">
        <v>0</v>
      </c>
      <c r="CN152" s="5">
        <v>1</v>
      </c>
      <c r="CO152" s="5">
        <v>0</v>
      </c>
      <c r="CP152" s="5">
        <v>0</v>
      </c>
      <c r="CQ152" s="5">
        <v>0</v>
      </c>
      <c r="CR152" s="5">
        <v>0</v>
      </c>
      <c r="CS152" s="5">
        <v>0</v>
      </c>
      <c r="CT152" s="5">
        <v>0</v>
      </c>
      <c r="CU152" s="5">
        <v>0</v>
      </c>
      <c r="CV152" s="5">
        <v>1</v>
      </c>
      <c r="CW152" s="5">
        <v>1</v>
      </c>
      <c r="CX152" s="1">
        <v>1</v>
      </c>
    </row>
    <row r="153" spans="1:102" ht="15.75" x14ac:dyDescent="0.25">
      <c r="A153" s="5" t="s">
        <v>305</v>
      </c>
      <c r="B153" s="5" t="s">
        <v>306</v>
      </c>
      <c r="C153" s="5">
        <v>2018</v>
      </c>
      <c r="D153" s="5">
        <v>18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2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2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2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  <c r="BW153" s="5">
        <v>2</v>
      </c>
      <c r="BX153" s="5">
        <v>8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5">
        <v>0</v>
      </c>
      <c r="CJ153" s="5">
        <v>0</v>
      </c>
      <c r="CK153" s="5">
        <v>0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0</v>
      </c>
      <c r="CV153" s="5">
        <v>0</v>
      </c>
      <c r="CW153" s="5">
        <v>0</v>
      </c>
      <c r="CX153" s="1">
        <v>0</v>
      </c>
    </row>
    <row r="154" spans="1:102" ht="15.75" x14ac:dyDescent="0.25">
      <c r="A154" s="5" t="s">
        <v>307</v>
      </c>
      <c r="B154" s="5" t="s">
        <v>308</v>
      </c>
      <c r="C154" s="5">
        <v>2018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0</v>
      </c>
      <c r="CK154" s="5">
        <v>0</v>
      </c>
      <c r="CL154" s="5">
        <v>0</v>
      </c>
      <c r="CM154" s="5">
        <v>0</v>
      </c>
      <c r="CN154" s="5">
        <v>0</v>
      </c>
      <c r="CO154" s="5">
        <v>0</v>
      </c>
      <c r="CP154" s="5">
        <v>0</v>
      </c>
      <c r="CQ154" s="5">
        <v>0</v>
      </c>
      <c r="CR154" s="5">
        <v>0</v>
      </c>
      <c r="CS154" s="5">
        <v>0</v>
      </c>
      <c r="CT154" s="5">
        <v>0</v>
      </c>
      <c r="CU154" s="5">
        <v>0</v>
      </c>
      <c r="CV154" s="5">
        <v>0</v>
      </c>
      <c r="CW154" s="5">
        <v>0</v>
      </c>
      <c r="CX154" s="1">
        <v>0</v>
      </c>
    </row>
    <row r="155" spans="1:102" ht="15.75" x14ac:dyDescent="0.25">
      <c r="A155" s="5" t="s">
        <v>309</v>
      </c>
      <c r="B155" s="5" t="s">
        <v>310</v>
      </c>
      <c r="C155" s="5">
        <v>2018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5">
        <v>0</v>
      </c>
      <c r="CI155" s="5">
        <v>0</v>
      </c>
      <c r="CJ155" s="5">
        <v>0</v>
      </c>
      <c r="CK155" s="5">
        <v>0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0</v>
      </c>
      <c r="CV155" s="5">
        <v>0</v>
      </c>
      <c r="CW155" s="5">
        <v>0</v>
      </c>
      <c r="CX155" s="1">
        <v>0</v>
      </c>
    </row>
    <row r="156" spans="1:102" ht="15.75" x14ac:dyDescent="0.25">
      <c r="A156" s="5" t="s">
        <v>311</v>
      </c>
      <c r="B156" s="5" t="s">
        <v>312</v>
      </c>
      <c r="C156" s="5">
        <v>2018</v>
      </c>
      <c r="D156" s="5">
        <v>1590</v>
      </c>
      <c r="E156" s="5">
        <v>0</v>
      </c>
      <c r="F156" s="5">
        <v>0</v>
      </c>
      <c r="G156" s="5">
        <v>2</v>
      </c>
      <c r="H156" s="5">
        <v>7</v>
      </c>
      <c r="I156" s="5">
        <v>9</v>
      </c>
      <c r="J156" s="5">
        <v>25</v>
      </c>
      <c r="K156" s="5">
        <v>2</v>
      </c>
      <c r="L156" s="5">
        <v>1</v>
      </c>
      <c r="M156" s="5">
        <v>7</v>
      </c>
      <c r="N156" s="5">
        <v>22</v>
      </c>
      <c r="O156" s="5">
        <v>18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40</v>
      </c>
      <c r="V156" s="5">
        <v>1</v>
      </c>
      <c r="W156" s="5">
        <v>0</v>
      </c>
      <c r="X156" s="5">
        <v>4</v>
      </c>
      <c r="Y156" s="5">
        <v>0</v>
      </c>
      <c r="Z156" s="5">
        <v>0</v>
      </c>
      <c r="AA156" s="5">
        <v>813</v>
      </c>
      <c r="AB156" s="5">
        <v>5</v>
      </c>
      <c r="AC156" s="5">
        <v>0</v>
      </c>
      <c r="AD156" s="5">
        <v>0</v>
      </c>
      <c r="AE156" s="5">
        <v>0</v>
      </c>
      <c r="AF156" s="5">
        <v>0</v>
      </c>
      <c r="AG156" s="5">
        <v>4</v>
      </c>
      <c r="AH156" s="5">
        <v>1</v>
      </c>
      <c r="AI156" s="5">
        <v>11</v>
      </c>
      <c r="AJ156" s="5">
        <v>41</v>
      </c>
      <c r="AK156" s="5">
        <v>49</v>
      </c>
      <c r="AL156" s="5">
        <v>0</v>
      </c>
      <c r="AM156" s="5">
        <v>2</v>
      </c>
      <c r="AN156" s="5">
        <v>9</v>
      </c>
      <c r="AO156" s="5">
        <v>11</v>
      </c>
      <c r="AP156" s="5">
        <v>0</v>
      </c>
      <c r="AQ156" s="5">
        <v>5</v>
      </c>
      <c r="AR156" s="5">
        <v>1</v>
      </c>
      <c r="AS156" s="5">
        <v>9</v>
      </c>
      <c r="AT156" s="5">
        <v>32</v>
      </c>
      <c r="AU156" s="5">
        <v>7</v>
      </c>
      <c r="AV156" s="5">
        <v>9</v>
      </c>
      <c r="AW156" s="5">
        <v>3</v>
      </c>
      <c r="AX156" s="5">
        <v>18</v>
      </c>
      <c r="AY156" s="5">
        <v>3</v>
      </c>
      <c r="AZ156" s="5">
        <v>36</v>
      </c>
      <c r="BA156" s="5">
        <v>0</v>
      </c>
      <c r="BB156" s="5">
        <v>36</v>
      </c>
      <c r="BC156" s="5">
        <v>17</v>
      </c>
      <c r="BD156" s="5">
        <v>0</v>
      </c>
      <c r="BE156" s="5">
        <v>15</v>
      </c>
      <c r="BF156" s="5">
        <v>24</v>
      </c>
      <c r="BG156" s="5">
        <v>2</v>
      </c>
      <c r="BH156" s="5">
        <v>1</v>
      </c>
      <c r="BI156" s="5">
        <v>0</v>
      </c>
      <c r="BJ156" s="5">
        <v>34</v>
      </c>
      <c r="BK156" s="5">
        <v>36</v>
      </c>
      <c r="BL156" s="5">
        <v>0</v>
      </c>
      <c r="BM156" s="5">
        <v>2</v>
      </c>
      <c r="BN156" s="5">
        <v>12</v>
      </c>
      <c r="BO156" s="5">
        <v>0</v>
      </c>
      <c r="BP156" s="5">
        <v>3</v>
      </c>
      <c r="BQ156" s="5">
        <v>15</v>
      </c>
      <c r="BR156" s="5">
        <v>2</v>
      </c>
      <c r="BS156" s="5">
        <v>22</v>
      </c>
      <c r="BT156" s="5">
        <v>9</v>
      </c>
      <c r="BU156" s="5">
        <v>1</v>
      </c>
      <c r="BV156" s="5">
        <v>13</v>
      </c>
      <c r="BW156" s="5">
        <v>12</v>
      </c>
      <c r="BX156" s="5">
        <v>29</v>
      </c>
      <c r="BY156" s="5">
        <v>0</v>
      </c>
      <c r="BZ156" s="5">
        <v>0</v>
      </c>
      <c r="CA156" s="5">
        <v>7</v>
      </c>
      <c r="CB156" s="5">
        <v>12</v>
      </c>
      <c r="CC156" s="5">
        <v>0</v>
      </c>
      <c r="CD156" s="5">
        <v>3</v>
      </c>
      <c r="CE156" s="5">
        <v>0</v>
      </c>
      <c r="CF156" s="5">
        <v>7</v>
      </c>
      <c r="CG156" s="5">
        <v>0</v>
      </c>
      <c r="CH156" s="5">
        <v>1</v>
      </c>
      <c r="CI156" s="5">
        <v>1</v>
      </c>
      <c r="CJ156" s="5">
        <v>5</v>
      </c>
      <c r="CK156" s="5">
        <v>1</v>
      </c>
      <c r="CL156" s="5">
        <v>0</v>
      </c>
      <c r="CM156" s="5">
        <v>5</v>
      </c>
      <c r="CN156" s="5">
        <v>21</v>
      </c>
      <c r="CO156" s="5">
        <v>6</v>
      </c>
      <c r="CP156" s="5">
        <v>1</v>
      </c>
      <c r="CQ156" s="5">
        <v>0</v>
      </c>
      <c r="CR156" s="5">
        <v>1</v>
      </c>
      <c r="CS156" s="5">
        <v>3</v>
      </c>
      <c r="CT156" s="5">
        <v>4</v>
      </c>
      <c r="CU156" s="5">
        <v>0</v>
      </c>
      <c r="CV156" s="5">
        <v>14</v>
      </c>
      <c r="CW156" s="5">
        <v>5</v>
      </c>
      <c r="CX156" s="1">
        <v>5</v>
      </c>
    </row>
    <row r="157" spans="1:102" ht="15.75" x14ac:dyDescent="0.25">
      <c r="A157" s="5" t="s">
        <v>313</v>
      </c>
      <c r="B157" s="5" t="s">
        <v>314</v>
      </c>
      <c r="C157" s="5">
        <v>2018</v>
      </c>
      <c r="D157" s="5">
        <v>4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1</v>
      </c>
      <c r="AL157" s="5">
        <v>0</v>
      </c>
      <c r="AM157" s="5">
        <v>0</v>
      </c>
      <c r="AN157" s="5">
        <v>1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1</v>
      </c>
      <c r="BU157" s="5">
        <v>0</v>
      </c>
      <c r="BV157" s="5">
        <v>0</v>
      </c>
      <c r="BW157" s="5">
        <v>0</v>
      </c>
      <c r="BX157" s="5">
        <v>0</v>
      </c>
      <c r="BY157" s="5">
        <v>0</v>
      </c>
      <c r="BZ157" s="5">
        <v>0</v>
      </c>
      <c r="CA157" s="5">
        <v>0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5">
        <v>0</v>
      </c>
      <c r="CI157" s="5">
        <v>0</v>
      </c>
      <c r="CJ157" s="5">
        <v>0</v>
      </c>
      <c r="CK157" s="5">
        <v>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0</v>
      </c>
      <c r="CV157" s="5">
        <v>0</v>
      </c>
      <c r="CW157" s="5">
        <v>0</v>
      </c>
      <c r="CX157" s="1">
        <v>0</v>
      </c>
    </row>
    <row r="158" spans="1:102" ht="15.75" x14ac:dyDescent="0.25">
      <c r="A158" s="5" t="s">
        <v>315</v>
      </c>
      <c r="B158" s="5" t="s">
        <v>316</v>
      </c>
      <c r="C158" s="5">
        <v>2018</v>
      </c>
      <c r="D158" s="5">
        <v>27012</v>
      </c>
      <c r="E158" s="5">
        <v>13</v>
      </c>
      <c r="F158" s="5">
        <v>197</v>
      </c>
      <c r="G158" s="5">
        <v>221</v>
      </c>
      <c r="H158" s="5">
        <v>82</v>
      </c>
      <c r="I158" s="5">
        <v>141</v>
      </c>
      <c r="J158" s="5">
        <v>139</v>
      </c>
      <c r="K158" s="5">
        <v>44</v>
      </c>
      <c r="L158" s="5">
        <v>181</v>
      </c>
      <c r="M158" s="5">
        <v>93</v>
      </c>
      <c r="N158" s="5">
        <v>152</v>
      </c>
      <c r="O158" s="5">
        <v>297</v>
      </c>
      <c r="P158" s="5">
        <v>4</v>
      </c>
      <c r="Q158" s="5">
        <v>4</v>
      </c>
      <c r="R158" s="5">
        <v>5</v>
      </c>
      <c r="S158" s="5">
        <v>2</v>
      </c>
      <c r="T158" s="5">
        <v>38</v>
      </c>
      <c r="U158" s="5">
        <v>6</v>
      </c>
      <c r="V158" s="5">
        <v>29</v>
      </c>
      <c r="W158" s="5">
        <v>71</v>
      </c>
      <c r="X158" s="5">
        <v>59</v>
      </c>
      <c r="Y158" s="5">
        <v>1</v>
      </c>
      <c r="Z158" s="5">
        <v>8528</v>
      </c>
      <c r="AA158" s="5">
        <v>2964</v>
      </c>
      <c r="AB158" s="5">
        <v>631</v>
      </c>
      <c r="AC158" s="5">
        <v>11</v>
      </c>
      <c r="AD158" s="5">
        <v>64</v>
      </c>
      <c r="AE158" s="5">
        <v>100</v>
      </c>
      <c r="AF158" s="5">
        <v>27</v>
      </c>
      <c r="AG158" s="5">
        <v>1207</v>
      </c>
      <c r="AH158" s="5">
        <v>70</v>
      </c>
      <c r="AI158" s="5">
        <v>179</v>
      </c>
      <c r="AJ158" s="5">
        <v>1658</v>
      </c>
      <c r="AK158" s="5">
        <v>275</v>
      </c>
      <c r="AL158" s="5">
        <v>23</v>
      </c>
      <c r="AM158" s="5">
        <v>247</v>
      </c>
      <c r="AN158" s="5">
        <v>182</v>
      </c>
      <c r="AO158" s="5">
        <v>352</v>
      </c>
      <c r="AP158" s="5">
        <v>8</v>
      </c>
      <c r="AQ158" s="5">
        <v>113</v>
      </c>
      <c r="AR158" s="5">
        <v>25</v>
      </c>
      <c r="AS158" s="5">
        <v>133</v>
      </c>
      <c r="AT158" s="5">
        <v>268</v>
      </c>
      <c r="AU158" s="5">
        <v>103</v>
      </c>
      <c r="AV158" s="5">
        <v>330</v>
      </c>
      <c r="AW158" s="5">
        <v>159</v>
      </c>
      <c r="AX158" s="5">
        <v>359</v>
      </c>
      <c r="AY158" s="5">
        <v>4</v>
      </c>
      <c r="AZ158" s="5">
        <v>42</v>
      </c>
      <c r="BA158" s="5">
        <v>0</v>
      </c>
      <c r="BB158" s="5">
        <v>485</v>
      </c>
      <c r="BC158" s="5">
        <v>37</v>
      </c>
      <c r="BD158" s="5">
        <v>3</v>
      </c>
      <c r="BE158" s="5">
        <v>75</v>
      </c>
      <c r="BF158" s="5">
        <v>200</v>
      </c>
      <c r="BG158" s="5">
        <v>11</v>
      </c>
      <c r="BH158" s="5">
        <v>10</v>
      </c>
      <c r="BI158" s="5">
        <v>2</v>
      </c>
      <c r="BJ158" s="5">
        <v>285</v>
      </c>
      <c r="BK158" s="5">
        <v>421</v>
      </c>
      <c r="BL158" s="5">
        <v>0</v>
      </c>
      <c r="BM158" s="5">
        <v>439</v>
      </c>
      <c r="BN158" s="5">
        <v>353</v>
      </c>
      <c r="BO158" s="5">
        <v>9</v>
      </c>
      <c r="BP158" s="5">
        <v>31</v>
      </c>
      <c r="BQ158" s="5">
        <v>556</v>
      </c>
      <c r="BR158" s="5">
        <v>51</v>
      </c>
      <c r="BS158" s="5">
        <v>377</v>
      </c>
      <c r="BT158" s="5">
        <v>228</v>
      </c>
      <c r="BU158" s="5">
        <v>41</v>
      </c>
      <c r="BV158" s="5">
        <v>214</v>
      </c>
      <c r="BW158" s="5">
        <v>111</v>
      </c>
      <c r="BX158" s="5">
        <v>1172</v>
      </c>
      <c r="BY158" s="5">
        <v>1</v>
      </c>
      <c r="BZ158" s="5">
        <v>0</v>
      </c>
      <c r="CA158" s="5">
        <v>76</v>
      </c>
      <c r="CB158" s="5">
        <v>24</v>
      </c>
      <c r="CC158" s="5">
        <v>2</v>
      </c>
      <c r="CD158" s="5">
        <v>79</v>
      </c>
      <c r="CE158" s="5">
        <v>7</v>
      </c>
      <c r="CF158" s="5">
        <v>32</v>
      </c>
      <c r="CG158" s="5">
        <v>21</v>
      </c>
      <c r="CH158" s="5">
        <v>35</v>
      </c>
      <c r="CI158" s="5">
        <v>31</v>
      </c>
      <c r="CJ158" s="5">
        <v>276</v>
      </c>
      <c r="CK158" s="5">
        <v>96</v>
      </c>
      <c r="CL158" s="5">
        <v>1</v>
      </c>
      <c r="CM158" s="5">
        <v>27</v>
      </c>
      <c r="CN158" s="5">
        <v>363</v>
      </c>
      <c r="CO158" s="5">
        <v>33</v>
      </c>
      <c r="CP158" s="5">
        <v>40</v>
      </c>
      <c r="CQ158" s="5">
        <v>1</v>
      </c>
      <c r="CR158" s="5">
        <v>16</v>
      </c>
      <c r="CS158" s="5">
        <v>13</v>
      </c>
      <c r="CT158" s="5">
        <v>293</v>
      </c>
      <c r="CU158" s="5">
        <v>26</v>
      </c>
      <c r="CV158" s="5">
        <v>550</v>
      </c>
      <c r="CW158" s="5">
        <v>16</v>
      </c>
      <c r="CX158" s="1">
        <v>16</v>
      </c>
    </row>
    <row r="159" spans="1:102" ht="15.75" x14ac:dyDescent="0.25">
      <c r="A159" s="5" t="s">
        <v>317</v>
      </c>
      <c r="B159" s="5" t="s">
        <v>318</v>
      </c>
      <c r="C159" s="5">
        <v>2018</v>
      </c>
      <c r="D159" s="5">
        <v>3662</v>
      </c>
      <c r="E159" s="5">
        <v>2</v>
      </c>
      <c r="F159" s="5">
        <v>1</v>
      </c>
      <c r="G159" s="5">
        <v>2</v>
      </c>
      <c r="H159" s="5">
        <v>5</v>
      </c>
      <c r="I159" s="5">
        <v>9</v>
      </c>
      <c r="J159" s="5">
        <v>17</v>
      </c>
      <c r="K159" s="5">
        <v>16</v>
      </c>
      <c r="L159" s="5">
        <v>13</v>
      </c>
      <c r="M159" s="5">
        <v>45</v>
      </c>
      <c r="N159" s="5">
        <v>26</v>
      </c>
      <c r="O159" s="5">
        <v>50</v>
      </c>
      <c r="P159" s="5">
        <v>0</v>
      </c>
      <c r="Q159" s="5">
        <v>0</v>
      </c>
      <c r="R159" s="5">
        <v>1</v>
      </c>
      <c r="S159" s="5">
        <v>2</v>
      </c>
      <c r="T159" s="5">
        <v>1</v>
      </c>
      <c r="U159" s="5">
        <v>1</v>
      </c>
      <c r="V159" s="5">
        <v>11</v>
      </c>
      <c r="W159" s="5">
        <v>11</v>
      </c>
      <c r="X159" s="5">
        <v>2</v>
      </c>
      <c r="Y159" s="5">
        <v>9</v>
      </c>
      <c r="Z159" s="5">
        <v>477</v>
      </c>
      <c r="AA159" s="5">
        <v>60</v>
      </c>
      <c r="AB159" s="5">
        <v>27</v>
      </c>
      <c r="AC159" s="5">
        <v>0</v>
      </c>
      <c r="AD159" s="5">
        <v>0</v>
      </c>
      <c r="AE159" s="5">
        <v>12</v>
      </c>
      <c r="AF159" s="5">
        <v>10</v>
      </c>
      <c r="AG159" s="5">
        <v>14</v>
      </c>
      <c r="AH159" s="5">
        <v>9</v>
      </c>
      <c r="AI159" s="5">
        <v>36</v>
      </c>
      <c r="AJ159" s="5">
        <v>58</v>
      </c>
      <c r="AK159" s="5">
        <v>44</v>
      </c>
      <c r="AL159" s="5">
        <v>1</v>
      </c>
      <c r="AM159" s="5">
        <v>25</v>
      </c>
      <c r="AN159" s="5">
        <v>28</v>
      </c>
      <c r="AO159" s="5">
        <v>74</v>
      </c>
      <c r="AP159" s="5">
        <v>1</v>
      </c>
      <c r="AQ159" s="5">
        <v>25</v>
      </c>
      <c r="AR159" s="5">
        <v>7</v>
      </c>
      <c r="AS159" s="5">
        <v>11</v>
      </c>
      <c r="AT159" s="5">
        <v>22</v>
      </c>
      <c r="AU159" s="5">
        <v>22</v>
      </c>
      <c r="AV159" s="5">
        <v>126</v>
      </c>
      <c r="AW159" s="5">
        <v>41</v>
      </c>
      <c r="AX159" s="5">
        <v>121</v>
      </c>
      <c r="AY159" s="5">
        <v>3</v>
      </c>
      <c r="AZ159" s="5">
        <v>13</v>
      </c>
      <c r="BA159" s="5">
        <v>0</v>
      </c>
      <c r="BB159" s="5">
        <v>114</v>
      </c>
      <c r="BC159" s="5">
        <v>12</v>
      </c>
      <c r="BD159" s="5">
        <v>1</v>
      </c>
      <c r="BE159" s="5">
        <v>81</v>
      </c>
      <c r="BF159" s="5">
        <v>133</v>
      </c>
      <c r="BG159" s="5">
        <v>4</v>
      </c>
      <c r="BH159" s="5">
        <v>7</v>
      </c>
      <c r="BI159" s="5">
        <v>1</v>
      </c>
      <c r="BJ159" s="5">
        <v>180</v>
      </c>
      <c r="BK159" s="5">
        <v>96</v>
      </c>
      <c r="BL159" s="5">
        <v>0</v>
      </c>
      <c r="BM159" s="5">
        <v>5</v>
      </c>
      <c r="BN159" s="5">
        <v>38</v>
      </c>
      <c r="BO159" s="5">
        <v>1</v>
      </c>
      <c r="BP159" s="5">
        <v>7</v>
      </c>
      <c r="BQ159" s="5">
        <v>73</v>
      </c>
      <c r="BR159" s="5">
        <v>4</v>
      </c>
      <c r="BS159" s="5">
        <v>94</v>
      </c>
      <c r="BT159" s="5">
        <v>35</v>
      </c>
      <c r="BU159" s="5">
        <v>7</v>
      </c>
      <c r="BV159" s="5">
        <v>14</v>
      </c>
      <c r="BW159" s="5">
        <v>94</v>
      </c>
      <c r="BX159" s="5">
        <v>394</v>
      </c>
      <c r="BY159" s="5">
        <v>1</v>
      </c>
      <c r="BZ159" s="5">
        <v>0</v>
      </c>
      <c r="CA159" s="5">
        <v>367</v>
      </c>
      <c r="CB159" s="5">
        <v>11</v>
      </c>
      <c r="CC159" s="5">
        <v>0</v>
      </c>
      <c r="CD159" s="5">
        <v>11</v>
      </c>
      <c r="CE159" s="5">
        <v>0</v>
      </c>
      <c r="CF159" s="5">
        <v>8</v>
      </c>
      <c r="CG159" s="5">
        <v>1</v>
      </c>
      <c r="CH159" s="5">
        <v>3</v>
      </c>
      <c r="CI159" s="5">
        <v>6</v>
      </c>
      <c r="CJ159" s="5">
        <v>28</v>
      </c>
      <c r="CK159" s="5">
        <v>3</v>
      </c>
      <c r="CL159" s="5">
        <v>0</v>
      </c>
      <c r="CM159" s="5">
        <v>31</v>
      </c>
      <c r="CN159" s="5">
        <v>132</v>
      </c>
      <c r="CO159" s="5">
        <v>22</v>
      </c>
      <c r="CP159" s="5">
        <v>2</v>
      </c>
      <c r="CQ159" s="5">
        <v>0</v>
      </c>
      <c r="CR159" s="5">
        <v>9</v>
      </c>
      <c r="CS159" s="5">
        <v>1</v>
      </c>
      <c r="CT159" s="5">
        <v>23</v>
      </c>
      <c r="CU159" s="5">
        <v>2</v>
      </c>
      <c r="CV159" s="5">
        <v>78</v>
      </c>
      <c r="CW159" s="5">
        <v>40</v>
      </c>
      <c r="CX159" s="1">
        <v>40</v>
      </c>
    </row>
    <row r="160" spans="1:102" ht="15.75" x14ac:dyDescent="0.25">
      <c r="A160" s="5" t="s">
        <v>319</v>
      </c>
      <c r="B160" s="5" t="s">
        <v>320</v>
      </c>
      <c r="C160" s="5">
        <v>2018</v>
      </c>
      <c r="D160" s="5">
        <v>15</v>
      </c>
      <c r="E160" s="5">
        <v>0</v>
      </c>
      <c r="F160" s="5">
        <v>0</v>
      </c>
      <c r="G160" s="5">
        <v>0</v>
      </c>
      <c r="H160" s="5">
        <v>0</v>
      </c>
      <c r="I160" s="5">
        <v>1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1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1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1</v>
      </c>
      <c r="BR160" s="5">
        <v>0</v>
      </c>
      <c r="BS160" s="5">
        <v>0</v>
      </c>
      <c r="BT160" s="5">
        <v>0</v>
      </c>
      <c r="BU160" s="5">
        <v>0</v>
      </c>
      <c r="BV160" s="5">
        <v>0</v>
      </c>
      <c r="BW160" s="5">
        <v>1</v>
      </c>
      <c r="BX160" s="5">
        <v>0</v>
      </c>
      <c r="BY160" s="5">
        <v>0</v>
      </c>
      <c r="BZ160" s="5">
        <v>0</v>
      </c>
      <c r="CA160" s="5">
        <v>2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5">
        <v>0</v>
      </c>
      <c r="CI160" s="5">
        <v>0</v>
      </c>
      <c r="CJ160" s="5">
        <v>0</v>
      </c>
      <c r="CK160" s="5">
        <v>0</v>
      </c>
      <c r="CL160" s="5">
        <v>0</v>
      </c>
      <c r="CM160" s="5">
        <v>0</v>
      </c>
      <c r="CN160" s="5">
        <v>1</v>
      </c>
      <c r="CO160" s="5">
        <v>0</v>
      </c>
      <c r="CP160" s="5">
        <v>0</v>
      </c>
      <c r="CQ160" s="5">
        <v>0</v>
      </c>
      <c r="CR160" s="5">
        <v>0</v>
      </c>
      <c r="CS160" s="5">
        <v>0</v>
      </c>
      <c r="CT160" s="5">
        <v>0</v>
      </c>
      <c r="CU160" s="5">
        <v>0</v>
      </c>
      <c r="CV160" s="5">
        <v>0</v>
      </c>
      <c r="CW160" s="5">
        <v>0</v>
      </c>
      <c r="CX160" s="1">
        <v>0</v>
      </c>
    </row>
    <row r="161" spans="1:102" ht="15.75" x14ac:dyDescent="0.25">
      <c r="A161" s="5" t="s">
        <v>321</v>
      </c>
      <c r="B161" s="5" t="s">
        <v>322</v>
      </c>
      <c r="C161" s="5">
        <v>2018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>
        <v>0</v>
      </c>
      <c r="CX161" s="1">
        <v>0</v>
      </c>
    </row>
    <row r="162" spans="1:102" ht="15.75" x14ac:dyDescent="0.25">
      <c r="A162" s="5" t="s">
        <v>323</v>
      </c>
      <c r="B162" s="5" t="s">
        <v>324</v>
      </c>
      <c r="C162" s="5">
        <v>2018</v>
      </c>
      <c r="D162" s="5">
        <v>4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4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  <c r="CF162" s="5">
        <v>0</v>
      </c>
      <c r="CG162" s="5">
        <v>0</v>
      </c>
      <c r="CH162" s="5">
        <v>0</v>
      </c>
      <c r="CI162" s="5">
        <v>0</v>
      </c>
      <c r="CJ162" s="5">
        <v>0</v>
      </c>
      <c r="CK162" s="5">
        <v>0</v>
      </c>
      <c r="CL162" s="5">
        <v>0</v>
      </c>
      <c r="CM162" s="5">
        <v>0</v>
      </c>
      <c r="CN162" s="5">
        <v>0</v>
      </c>
      <c r="CO162" s="5">
        <v>0</v>
      </c>
      <c r="CP162" s="5">
        <v>0</v>
      </c>
      <c r="CQ162" s="5">
        <v>0</v>
      </c>
      <c r="CR162" s="5">
        <v>0</v>
      </c>
      <c r="CS162" s="5">
        <v>0</v>
      </c>
      <c r="CT162" s="5">
        <v>0</v>
      </c>
      <c r="CU162" s="5">
        <v>0</v>
      </c>
      <c r="CV162" s="5">
        <v>0</v>
      </c>
      <c r="CW162" s="5">
        <v>0</v>
      </c>
      <c r="CX162" s="1">
        <v>0</v>
      </c>
    </row>
    <row r="163" spans="1:102" ht="15.75" x14ac:dyDescent="0.25">
      <c r="A163" s="5" t="s">
        <v>325</v>
      </c>
      <c r="B163" s="5" t="s">
        <v>326</v>
      </c>
      <c r="C163" s="5">
        <v>2018</v>
      </c>
      <c r="D163" s="5">
        <v>953</v>
      </c>
      <c r="E163" s="5">
        <v>1</v>
      </c>
      <c r="F163" s="5">
        <v>1</v>
      </c>
      <c r="G163" s="5">
        <v>3</v>
      </c>
      <c r="H163" s="5">
        <v>0</v>
      </c>
      <c r="I163" s="5">
        <v>7</v>
      </c>
      <c r="J163" s="5">
        <v>1</v>
      </c>
      <c r="K163" s="5">
        <v>1</v>
      </c>
      <c r="L163" s="5">
        <v>10</v>
      </c>
      <c r="M163" s="5">
        <v>7</v>
      </c>
      <c r="N163" s="5">
        <v>6</v>
      </c>
      <c r="O163" s="5">
        <v>16</v>
      </c>
      <c r="P163" s="5">
        <v>0</v>
      </c>
      <c r="Q163" s="5">
        <v>0</v>
      </c>
      <c r="R163" s="5">
        <v>1</v>
      </c>
      <c r="S163" s="5">
        <v>0</v>
      </c>
      <c r="T163" s="5">
        <v>0</v>
      </c>
      <c r="U163" s="5">
        <v>0</v>
      </c>
      <c r="V163" s="5">
        <v>1</v>
      </c>
      <c r="W163" s="5">
        <v>1</v>
      </c>
      <c r="X163" s="5">
        <v>1</v>
      </c>
      <c r="Y163" s="5">
        <v>0</v>
      </c>
      <c r="Z163" s="5">
        <v>0</v>
      </c>
      <c r="AA163" s="5">
        <v>3</v>
      </c>
      <c r="AB163" s="5">
        <v>0</v>
      </c>
      <c r="AC163" s="5">
        <v>0</v>
      </c>
      <c r="AD163" s="5">
        <v>0</v>
      </c>
      <c r="AE163" s="5">
        <v>0</v>
      </c>
      <c r="AF163" s="5">
        <v>1</v>
      </c>
      <c r="AG163" s="5">
        <v>3</v>
      </c>
      <c r="AH163" s="5">
        <v>1</v>
      </c>
      <c r="AI163" s="5">
        <v>6</v>
      </c>
      <c r="AJ163" s="5">
        <v>40</v>
      </c>
      <c r="AK163" s="5">
        <v>12</v>
      </c>
      <c r="AL163" s="5">
        <v>1</v>
      </c>
      <c r="AM163" s="5">
        <v>3</v>
      </c>
      <c r="AN163" s="5">
        <v>13</v>
      </c>
      <c r="AO163" s="5">
        <v>20</v>
      </c>
      <c r="AP163" s="5">
        <v>1</v>
      </c>
      <c r="AQ163" s="5">
        <v>3</v>
      </c>
      <c r="AR163" s="5">
        <v>1</v>
      </c>
      <c r="AS163" s="5">
        <v>9</v>
      </c>
      <c r="AT163" s="5">
        <v>7</v>
      </c>
      <c r="AU163" s="5">
        <v>16</v>
      </c>
      <c r="AV163" s="5">
        <v>4</v>
      </c>
      <c r="AW163" s="5">
        <v>2</v>
      </c>
      <c r="AX163" s="5">
        <v>19</v>
      </c>
      <c r="AY163" s="5">
        <v>0</v>
      </c>
      <c r="AZ163" s="5">
        <v>4</v>
      </c>
      <c r="BA163" s="5">
        <v>0</v>
      </c>
      <c r="BB163" s="5">
        <v>35</v>
      </c>
      <c r="BC163" s="5">
        <v>4</v>
      </c>
      <c r="BD163" s="5">
        <v>1</v>
      </c>
      <c r="BE163" s="5">
        <v>11</v>
      </c>
      <c r="BF163" s="5">
        <v>53</v>
      </c>
      <c r="BG163" s="5">
        <v>1</v>
      </c>
      <c r="BH163" s="5">
        <v>1</v>
      </c>
      <c r="BI163" s="5">
        <v>1</v>
      </c>
      <c r="BJ163" s="5">
        <v>13</v>
      </c>
      <c r="BK163" s="5">
        <v>27</v>
      </c>
      <c r="BL163" s="5">
        <v>0</v>
      </c>
      <c r="BM163" s="5">
        <v>1</v>
      </c>
      <c r="BN163" s="5">
        <v>3</v>
      </c>
      <c r="BO163" s="5">
        <v>0</v>
      </c>
      <c r="BP163" s="5">
        <v>2</v>
      </c>
      <c r="BQ163" s="5">
        <v>10</v>
      </c>
      <c r="BR163" s="5">
        <v>3</v>
      </c>
      <c r="BS163" s="5">
        <v>16</v>
      </c>
      <c r="BT163" s="5">
        <v>10</v>
      </c>
      <c r="BU163" s="5">
        <v>26</v>
      </c>
      <c r="BV163" s="5">
        <v>15</v>
      </c>
      <c r="BW163" s="5">
        <v>77</v>
      </c>
      <c r="BX163" s="5">
        <v>207</v>
      </c>
      <c r="BY163" s="5">
        <v>0</v>
      </c>
      <c r="BZ163" s="5">
        <v>0</v>
      </c>
      <c r="CA163" s="5">
        <v>92</v>
      </c>
      <c r="CB163" s="5">
        <v>2</v>
      </c>
      <c r="CC163" s="5">
        <v>0</v>
      </c>
      <c r="CD163" s="5">
        <v>3</v>
      </c>
      <c r="CE163" s="5">
        <v>0</v>
      </c>
      <c r="CF163" s="5">
        <v>4</v>
      </c>
      <c r="CG163" s="5">
        <v>1</v>
      </c>
      <c r="CH163" s="5">
        <v>1</v>
      </c>
      <c r="CI163" s="5">
        <v>1</v>
      </c>
      <c r="CJ163" s="5">
        <v>28</v>
      </c>
      <c r="CK163" s="5">
        <v>2</v>
      </c>
      <c r="CL163" s="5">
        <v>0</v>
      </c>
      <c r="CM163" s="5">
        <v>3</v>
      </c>
      <c r="CN163" s="5">
        <v>21</v>
      </c>
      <c r="CO163" s="5">
        <v>1</v>
      </c>
      <c r="CP163" s="5">
        <v>1</v>
      </c>
      <c r="CQ163" s="5">
        <v>0</v>
      </c>
      <c r="CR163" s="5">
        <v>2</v>
      </c>
      <c r="CS163" s="5">
        <v>2</v>
      </c>
      <c r="CT163" s="5">
        <v>7</v>
      </c>
      <c r="CU163" s="5">
        <v>1</v>
      </c>
      <c r="CV163" s="5">
        <v>29</v>
      </c>
      <c r="CW163" s="5">
        <v>10</v>
      </c>
      <c r="CX163" s="1">
        <v>10</v>
      </c>
    </row>
    <row r="164" spans="1:102" ht="15.75" x14ac:dyDescent="0.25">
      <c r="A164" s="5" t="s">
        <v>327</v>
      </c>
      <c r="B164" s="5" t="s">
        <v>328</v>
      </c>
      <c r="C164" s="5">
        <v>2018</v>
      </c>
      <c r="D164" s="5">
        <v>1071</v>
      </c>
      <c r="E164" s="5">
        <v>0</v>
      </c>
      <c r="F164" s="5">
        <v>0</v>
      </c>
      <c r="G164" s="5">
        <v>1</v>
      </c>
      <c r="H164" s="5">
        <v>0</v>
      </c>
      <c r="I164" s="5">
        <v>7</v>
      </c>
      <c r="J164" s="5">
        <v>1</v>
      </c>
      <c r="K164" s="5">
        <v>0</v>
      </c>
      <c r="L164" s="5">
        <v>2</v>
      </c>
      <c r="M164" s="5">
        <v>0</v>
      </c>
      <c r="N164" s="5">
        <v>3</v>
      </c>
      <c r="O164" s="5">
        <v>8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3</v>
      </c>
      <c r="X164" s="5">
        <v>0</v>
      </c>
      <c r="Y164" s="5">
        <v>0</v>
      </c>
      <c r="Z164" s="5">
        <v>0</v>
      </c>
      <c r="AA164" s="5">
        <v>28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2</v>
      </c>
      <c r="AH164" s="5">
        <v>1</v>
      </c>
      <c r="AI164" s="5">
        <v>3</v>
      </c>
      <c r="AJ164" s="5">
        <v>21</v>
      </c>
      <c r="AK164" s="5">
        <v>5</v>
      </c>
      <c r="AL164" s="5">
        <v>0</v>
      </c>
      <c r="AM164" s="5">
        <v>3</v>
      </c>
      <c r="AN164" s="5">
        <v>2</v>
      </c>
      <c r="AO164" s="5">
        <v>22</v>
      </c>
      <c r="AP164" s="5">
        <v>0</v>
      </c>
      <c r="AQ164" s="5">
        <v>4</v>
      </c>
      <c r="AR164" s="5">
        <v>1</v>
      </c>
      <c r="AS164" s="5">
        <v>2</v>
      </c>
      <c r="AT164" s="5">
        <v>4</v>
      </c>
      <c r="AU164" s="5">
        <v>3</v>
      </c>
      <c r="AV164" s="5">
        <v>9</v>
      </c>
      <c r="AW164" s="5">
        <v>7</v>
      </c>
      <c r="AX164" s="5">
        <v>22</v>
      </c>
      <c r="AY164" s="5">
        <v>1</v>
      </c>
      <c r="AZ164" s="5">
        <v>11</v>
      </c>
      <c r="BA164" s="5">
        <v>0</v>
      </c>
      <c r="BB164" s="5">
        <v>52</v>
      </c>
      <c r="BC164" s="5">
        <v>3</v>
      </c>
      <c r="BD164" s="5">
        <v>0</v>
      </c>
      <c r="BE164" s="5">
        <v>5</v>
      </c>
      <c r="BF164" s="5">
        <v>15</v>
      </c>
      <c r="BG164" s="5">
        <v>2</v>
      </c>
      <c r="BH164" s="5">
        <v>2</v>
      </c>
      <c r="BI164" s="5">
        <v>0</v>
      </c>
      <c r="BJ164" s="5">
        <v>23</v>
      </c>
      <c r="BK164" s="5">
        <v>37</v>
      </c>
      <c r="BL164" s="5">
        <v>0</v>
      </c>
      <c r="BM164" s="5">
        <v>3</v>
      </c>
      <c r="BN164" s="5">
        <v>7</v>
      </c>
      <c r="BO164" s="5">
        <v>0</v>
      </c>
      <c r="BP164" s="5">
        <v>8</v>
      </c>
      <c r="BQ164" s="5">
        <v>35</v>
      </c>
      <c r="BR164" s="5">
        <v>1</v>
      </c>
      <c r="BS164" s="5">
        <v>30</v>
      </c>
      <c r="BT164" s="5">
        <v>27</v>
      </c>
      <c r="BU164" s="5">
        <v>0</v>
      </c>
      <c r="BV164" s="5">
        <v>1</v>
      </c>
      <c r="BW164" s="5">
        <v>2</v>
      </c>
      <c r="BX164" s="5">
        <v>45</v>
      </c>
      <c r="BY164" s="5">
        <v>1</v>
      </c>
      <c r="BZ164" s="5">
        <v>0</v>
      </c>
      <c r="CA164" s="5">
        <v>496</v>
      </c>
      <c r="CB164" s="5">
        <v>2</v>
      </c>
      <c r="CC164" s="5">
        <v>0</v>
      </c>
      <c r="CD164" s="5">
        <v>9</v>
      </c>
      <c r="CE164" s="5">
        <v>0</v>
      </c>
      <c r="CF164" s="5">
        <v>2</v>
      </c>
      <c r="CG164" s="5">
        <v>2</v>
      </c>
      <c r="CH164" s="5">
        <v>1</v>
      </c>
      <c r="CI164" s="5">
        <v>0</v>
      </c>
      <c r="CJ164" s="5">
        <v>4</v>
      </c>
      <c r="CK164" s="5">
        <v>1</v>
      </c>
      <c r="CL164" s="5">
        <v>0</v>
      </c>
      <c r="CM164" s="5">
        <v>12</v>
      </c>
      <c r="CN164" s="5">
        <v>38</v>
      </c>
      <c r="CO164" s="5">
        <v>1</v>
      </c>
      <c r="CP164" s="5">
        <v>0</v>
      </c>
      <c r="CQ164" s="5">
        <v>0</v>
      </c>
      <c r="CR164" s="5">
        <v>2</v>
      </c>
      <c r="CS164" s="5">
        <v>3</v>
      </c>
      <c r="CT164" s="5">
        <v>2</v>
      </c>
      <c r="CU164" s="5">
        <v>0</v>
      </c>
      <c r="CV164" s="5">
        <v>10</v>
      </c>
      <c r="CW164" s="5">
        <v>9</v>
      </c>
      <c r="CX164" s="1">
        <v>9</v>
      </c>
    </row>
    <row r="165" spans="1:102" ht="15.75" x14ac:dyDescent="0.25">
      <c r="A165" s="5" t="s">
        <v>329</v>
      </c>
      <c r="B165" s="5" t="s">
        <v>330</v>
      </c>
      <c r="C165" s="5">
        <v>2018</v>
      </c>
      <c r="D165" s="5">
        <v>175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2</v>
      </c>
      <c r="O165" s="5">
        <v>58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1</v>
      </c>
      <c r="AJ165" s="5">
        <v>31</v>
      </c>
      <c r="AK165" s="5">
        <v>2</v>
      </c>
      <c r="AL165" s="5">
        <v>0</v>
      </c>
      <c r="AM165" s="5">
        <v>0</v>
      </c>
      <c r="AN165" s="5">
        <v>0</v>
      </c>
      <c r="AO165" s="5">
        <v>1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1</v>
      </c>
      <c r="AW165" s="5">
        <v>0</v>
      </c>
      <c r="AX165" s="5">
        <v>2</v>
      </c>
      <c r="AY165" s="5">
        <v>1</v>
      </c>
      <c r="AZ165" s="5">
        <v>9</v>
      </c>
      <c r="BA165" s="5">
        <v>0</v>
      </c>
      <c r="BB165" s="5">
        <v>2</v>
      </c>
      <c r="BC165" s="5">
        <v>0</v>
      </c>
      <c r="BD165" s="5">
        <v>0</v>
      </c>
      <c r="BE165" s="5">
        <v>1</v>
      </c>
      <c r="BF165" s="5">
        <v>1</v>
      </c>
      <c r="BG165" s="5">
        <v>1</v>
      </c>
      <c r="BH165" s="5">
        <v>0</v>
      </c>
      <c r="BI165" s="5">
        <v>0</v>
      </c>
      <c r="BJ165" s="5">
        <v>3</v>
      </c>
      <c r="BK165" s="5">
        <v>7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1</v>
      </c>
      <c r="BR165" s="5">
        <v>0</v>
      </c>
      <c r="BS165" s="5">
        <v>3</v>
      </c>
      <c r="BT165" s="5">
        <v>7</v>
      </c>
      <c r="BU165" s="5">
        <v>0</v>
      </c>
      <c r="BV165" s="5">
        <v>1</v>
      </c>
      <c r="BW165" s="5">
        <v>11</v>
      </c>
      <c r="BX165" s="5">
        <v>19</v>
      </c>
      <c r="BY165" s="5">
        <v>0</v>
      </c>
      <c r="BZ165" s="5">
        <v>0</v>
      </c>
      <c r="CA165" s="5">
        <v>0</v>
      </c>
      <c r="CB165" s="5">
        <v>3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">
        <v>0</v>
      </c>
      <c r="CI165" s="5">
        <v>0</v>
      </c>
      <c r="CJ165" s="5">
        <v>0</v>
      </c>
      <c r="CK165" s="5">
        <v>0</v>
      </c>
      <c r="CL165" s="5">
        <v>0</v>
      </c>
      <c r="CM165" s="5">
        <v>0</v>
      </c>
      <c r="CN165" s="5">
        <v>2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1</v>
      </c>
      <c r="CU165" s="5">
        <v>0</v>
      </c>
      <c r="CV165" s="5">
        <v>2</v>
      </c>
      <c r="CW165" s="5">
        <v>1</v>
      </c>
      <c r="CX165" s="1">
        <v>1</v>
      </c>
    </row>
    <row r="166" spans="1:102" ht="15.75" x14ac:dyDescent="0.25">
      <c r="A166" s="5" t="s">
        <v>331</v>
      </c>
      <c r="B166" s="5" t="s">
        <v>332</v>
      </c>
      <c r="C166" s="5">
        <v>2018</v>
      </c>
      <c r="D166" s="5">
        <v>182</v>
      </c>
      <c r="E166" s="5">
        <v>0</v>
      </c>
      <c r="F166" s="5">
        <v>0</v>
      </c>
      <c r="G166" s="5">
        <v>2</v>
      </c>
      <c r="H166" s="5">
        <v>0</v>
      </c>
      <c r="I166" s="5">
        <v>0</v>
      </c>
      <c r="J166" s="5">
        <v>0</v>
      </c>
      <c r="K166" s="5">
        <v>0</v>
      </c>
      <c r="L166" s="5">
        <v>1</v>
      </c>
      <c r="M166" s="5">
        <v>0</v>
      </c>
      <c r="N166" s="5">
        <v>1</v>
      </c>
      <c r="O166" s="5">
        <v>33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1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2</v>
      </c>
      <c r="AH166" s="5">
        <v>1</v>
      </c>
      <c r="AI166" s="5">
        <v>2</v>
      </c>
      <c r="AJ166" s="5">
        <v>24</v>
      </c>
      <c r="AK166" s="5">
        <v>4</v>
      </c>
      <c r="AL166" s="5">
        <v>0</v>
      </c>
      <c r="AM166" s="5">
        <v>4</v>
      </c>
      <c r="AN166" s="5">
        <v>1</v>
      </c>
      <c r="AO166" s="5">
        <v>4</v>
      </c>
      <c r="AP166" s="5">
        <v>0</v>
      </c>
      <c r="AQ166" s="5">
        <v>1</v>
      </c>
      <c r="AR166" s="5">
        <v>0</v>
      </c>
      <c r="AS166" s="5">
        <v>1</v>
      </c>
      <c r="AT166" s="5">
        <v>1</v>
      </c>
      <c r="AU166" s="5">
        <v>2</v>
      </c>
      <c r="AV166" s="5">
        <v>2</v>
      </c>
      <c r="AW166" s="5">
        <v>1</v>
      </c>
      <c r="AX166" s="5">
        <v>4</v>
      </c>
      <c r="AY166" s="5">
        <v>0</v>
      </c>
      <c r="AZ166" s="5">
        <v>2</v>
      </c>
      <c r="BA166" s="5">
        <v>0</v>
      </c>
      <c r="BB166" s="5">
        <v>6</v>
      </c>
      <c r="BC166" s="5">
        <v>9</v>
      </c>
      <c r="BD166" s="5">
        <v>0</v>
      </c>
      <c r="BE166" s="5">
        <v>3</v>
      </c>
      <c r="BF166" s="5">
        <v>9</v>
      </c>
      <c r="BG166" s="5">
        <v>0</v>
      </c>
      <c r="BH166" s="5">
        <v>0</v>
      </c>
      <c r="BI166" s="5">
        <v>0</v>
      </c>
      <c r="BJ166" s="5">
        <v>5</v>
      </c>
      <c r="BK166" s="5">
        <v>6</v>
      </c>
      <c r="BL166" s="5">
        <v>0</v>
      </c>
      <c r="BM166" s="5">
        <v>1</v>
      </c>
      <c r="BN166" s="5">
        <v>1</v>
      </c>
      <c r="BO166" s="5">
        <v>0</v>
      </c>
      <c r="BP166" s="5">
        <v>0</v>
      </c>
      <c r="BQ166" s="5">
        <v>2</v>
      </c>
      <c r="BR166" s="5">
        <v>0</v>
      </c>
      <c r="BS166" s="5">
        <v>3</v>
      </c>
      <c r="BT166" s="5">
        <v>1</v>
      </c>
      <c r="BU166" s="5">
        <v>0</v>
      </c>
      <c r="BV166" s="5">
        <v>2</v>
      </c>
      <c r="BW166" s="5">
        <v>0</v>
      </c>
      <c r="BX166" s="5">
        <v>23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0</v>
      </c>
      <c r="CH166" s="5">
        <v>0</v>
      </c>
      <c r="CI166" s="5">
        <v>0</v>
      </c>
      <c r="CJ166" s="5">
        <v>1</v>
      </c>
      <c r="CK166" s="5">
        <v>0</v>
      </c>
      <c r="CL166" s="5">
        <v>0</v>
      </c>
      <c r="CM166" s="5">
        <v>0</v>
      </c>
      <c r="CN166" s="5">
        <v>5</v>
      </c>
      <c r="CO166" s="5">
        <v>0</v>
      </c>
      <c r="CP166" s="5">
        <v>0</v>
      </c>
      <c r="CQ166" s="5">
        <v>0</v>
      </c>
      <c r="CR166" s="5">
        <v>0</v>
      </c>
      <c r="CS166" s="5">
        <v>0</v>
      </c>
      <c r="CT166" s="5">
        <v>1</v>
      </c>
      <c r="CU166" s="5">
        <v>0</v>
      </c>
      <c r="CV166" s="5">
        <v>6</v>
      </c>
      <c r="CW166" s="5">
        <v>1</v>
      </c>
      <c r="CX166" s="1">
        <v>1</v>
      </c>
    </row>
    <row r="167" spans="1:102" ht="15.75" x14ac:dyDescent="0.25">
      <c r="A167" s="5" t="s">
        <v>333</v>
      </c>
      <c r="B167" s="5" t="s">
        <v>334</v>
      </c>
      <c r="C167" s="5">
        <v>2018</v>
      </c>
      <c r="D167" s="5">
        <v>8</v>
      </c>
      <c r="E167" s="5">
        <v>0</v>
      </c>
      <c r="F167" s="5">
        <v>1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1</v>
      </c>
      <c r="BG167" s="5">
        <v>0</v>
      </c>
      <c r="BH167" s="5">
        <v>0</v>
      </c>
      <c r="BI167" s="5">
        <v>0</v>
      </c>
      <c r="BJ167" s="5">
        <v>1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5">
        <v>0</v>
      </c>
      <c r="BU167" s="5">
        <v>0</v>
      </c>
      <c r="BV167" s="5">
        <v>0</v>
      </c>
      <c r="BW167" s="5">
        <v>0</v>
      </c>
      <c r="BX167" s="5">
        <v>2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">
        <v>0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">
        <v>0</v>
      </c>
      <c r="CQ167" s="5">
        <v>0</v>
      </c>
      <c r="CR167" s="5">
        <v>0</v>
      </c>
      <c r="CS167" s="5">
        <v>0</v>
      </c>
      <c r="CT167" s="5">
        <v>0</v>
      </c>
      <c r="CU167" s="5">
        <v>0</v>
      </c>
      <c r="CV167" s="5">
        <v>0</v>
      </c>
      <c r="CW167" s="5">
        <v>0</v>
      </c>
      <c r="CX167" s="1">
        <v>0</v>
      </c>
    </row>
    <row r="168" spans="1:102" ht="15.75" x14ac:dyDescent="0.25">
      <c r="A168" s="5" t="s">
        <v>335</v>
      </c>
      <c r="B168" s="5" t="s">
        <v>336</v>
      </c>
      <c r="C168" s="5">
        <v>2018</v>
      </c>
      <c r="D168" s="5">
        <v>10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1</v>
      </c>
      <c r="BK168" s="5">
        <v>1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U168" s="5">
        <v>0</v>
      </c>
      <c r="BV168" s="5">
        <v>0</v>
      </c>
      <c r="BW168" s="5">
        <v>2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5">
        <v>0</v>
      </c>
      <c r="CG168" s="5">
        <v>0</v>
      </c>
      <c r="CH168" s="5">
        <v>0</v>
      </c>
      <c r="CI168" s="5">
        <v>0</v>
      </c>
      <c r="CJ168" s="5">
        <v>0</v>
      </c>
      <c r="CK168" s="5">
        <v>0</v>
      </c>
      <c r="CL168" s="5">
        <v>0</v>
      </c>
      <c r="CM168" s="5">
        <v>0</v>
      </c>
      <c r="CN168" s="5">
        <v>1</v>
      </c>
      <c r="CO168" s="5">
        <v>0</v>
      </c>
      <c r="CP168" s="5">
        <v>0</v>
      </c>
      <c r="CQ168" s="5">
        <v>0</v>
      </c>
      <c r="CR168" s="5">
        <v>0</v>
      </c>
      <c r="CS168" s="5">
        <v>0</v>
      </c>
      <c r="CT168" s="5">
        <v>0</v>
      </c>
      <c r="CU168" s="5">
        <v>0</v>
      </c>
      <c r="CV168" s="5">
        <v>0</v>
      </c>
      <c r="CW168" s="5">
        <v>0</v>
      </c>
      <c r="CX168" s="1">
        <v>0</v>
      </c>
    </row>
    <row r="169" spans="1:102" ht="15.75" x14ac:dyDescent="0.25">
      <c r="A169" s="5" t="s">
        <v>337</v>
      </c>
      <c r="B169" s="5" t="s">
        <v>338</v>
      </c>
      <c r="C169" s="5">
        <v>2018</v>
      </c>
      <c r="D169" s="5">
        <v>561</v>
      </c>
      <c r="E169" s="5">
        <v>4</v>
      </c>
      <c r="F169" s="5">
        <v>19</v>
      </c>
      <c r="G169" s="5">
        <v>5</v>
      </c>
      <c r="H169" s="5">
        <v>5</v>
      </c>
      <c r="I169" s="5">
        <v>5</v>
      </c>
      <c r="J169" s="5">
        <v>1</v>
      </c>
      <c r="K169" s="5">
        <v>1</v>
      </c>
      <c r="L169" s="5">
        <v>3</v>
      </c>
      <c r="M169" s="5">
        <v>5</v>
      </c>
      <c r="N169" s="5">
        <v>3</v>
      </c>
      <c r="O169" s="5">
        <v>12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1</v>
      </c>
      <c r="W169" s="5">
        <v>0</v>
      </c>
      <c r="X169" s="5">
        <v>0</v>
      </c>
      <c r="Y169" s="5">
        <v>0</v>
      </c>
      <c r="Z169" s="5">
        <v>0</v>
      </c>
      <c r="AA169" s="5">
        <v>1</v>
      </c>
      <c r="AB169" s="5">
        <v>0</v>
      </c>
      <c r="AC169" s="5">
        <v>0</v>
      </c>
      <c r="AD169" s="5">
        <v>0</v>
      </c>
      <c r="AE169" s="5">
        <v>1</v>
      </c>
      <c r="AF169" s="5">
        <v>0</v>
      </c>
      <c r="AG169" s="5">
        <v>9</v>
      </c>
      <c r="AH169" s="5">
        <v>0</v>
      </c>
      <c r="AI169" s="5">
        <v>8</v>
      </c>
      <c r="AJ169" s="5">
        <v>35</v>
      </c>
      <c r="AK169" s="5">
        <v>29</v>
      </c>
      <c r="AL169" s="5">
        <v>1</v>
      </c>
      <c r="AM169" s="5">
        <v>6</v>
      </c>
      <c r="AN169" s="5">
        <v>3</v>
      </c>
      <c r="AO169" s="5">
        <v>10</v>
      </c>
      <c r="AP169" s="5">
        <v>0</v>
      </c>
      <c r="AQ169" s="5">
        <v>1</v>
      </c>
      <c r="AR169" s="5">
        <v>0</v>
      </c>
      <c r="AS169" s="5">
        <v>8</v>
      </c>
      <c r="AT169" s="5">
        <v>7</v>
      </c>
      <c r="AU169" s="5">
        <v>4</v>
      </c>
      <c r="AV169" s="5">
        <v>4</v>
      </c>
      <c r="AW169" s="5">
        <v>1</v>
      </c>
      <c r="AX169" s="5">
        <v>7</v>
      </c>
      <c r="AY169" s="5">
        <v>1</v>
      </c>
      <c r="AZ169" s="5">
        <v>13</v>
      </c>
      <c r="BA169" s="5">
        <v>0</v>
      </c>
      <c r="BB169" s="5">
        <v>45</v>
      </c>
      <c r="BC169" s="5">
        <v>1</v>
      </c>
      <c r="BD169" s="5">
        <v>0</v>
      </c>
      <c r="BE169" s="5">
        <v>8</v>
      </c>
      <c r="BF169" s="5">
        <v>16</v>
      </c>
      <c r="BG169" s="5">
        <v>1</v>
      </c>
      <c r="BH169" s="5">
        <v>1</v>
      </c>
      <c r="BI169" s="5">
        <v>0</v>
      </c>
      <c r="BJ169" s="5">
        <v>21</v>
      </c>
      <c r="BK169" s="5">
        <v>19</v>
      </c>
      <c r="BL169" s="5">
        <v>0</v>
      </c>
      <c r="BM169" s="5">
        <v>1</v>
      </c>
      <c r="BN169" s="5">
        <v>4</v>
      </c>
      <c r="BO169" s="5">
        <v>0</v>
      </c>
      <c r="BP169" s="5">
        <v>3</v>
      </c>
      <c r="BQ169" s="5">
        <v>14</v>
      </c>
      <c r="BR169" s="5">
        <v>1</v>
      </c>
      <c r="BS169" s="5">
        <v>88</v>
      </c>
      <c r="BT169" s="5">
        <v>22</v>
      </c>
      <c r="BU169" s="5">
        <v>0</v>
      </c>
      <c r="BV169" s="5">
        <v>1</v>
      </c>
      <c r="BW169" s="5">
        <v>3</v>
      </c>
      <c r="BX169" s="5">
        <v>12</v>
      </c>
      <c r="BY169" s="5">
        <v>0</v>
      </c>
      <c r="BZ169" s="5">
        <v>0</v>
      </c>
      <c r="CA169" s="5">
        <v>36</v>
      </c>
      <c r="CB169" s="5">
        <v>1</v>
      </c>
      <c r="CC169" s="5">
        <v>0</v>
      </c>
      <c r="CD169" s="5">
        <v>1</v>
      </c>
      <c r="CE169" s="5">
        <v>0</v>
      </c>
      <c r="CF169" s="5">
        <v>1</v>
      </c>
      <c r="CG169" s="5">
        <v>9</v>
      </c>
      <c r="CH169" s="5">
        <v>0</v>
      </c>
      <c r="CI169" s="5">
        <v>0</v>
      </c>
      <c r="CJ169" s="5">
        <v>2</v>
      </c>
      <c r="CK169" s="5">
        <v>0</v>
      </c>
      <c r="CL169" s="5">
        <v>0</v>
      </c>
      <c r="CM169" s="5">
        <v>2</v>
      </c>
      <c r="CN169" s="5">
        <v>17</v>
      </c>
      <c r="CO169" s="5">
        <v>1</v>
      </c>
      <c r="CP169" s="5">
        <v>0</v>
      </c>
      <c r="CQ169" s="5">
        <v>0</v>
      </c>
      <c r="CR169" s="5">
        <v>1</v>
      </c>
      <c r="CS169" s="5">
        <v>0</v>
      </c>
      <c r="CT169" s="5">
        <v>2</v>
      </c>
      <c r="CU169" s="5">
        <v>2</v>
      </c>
      <c r="CV169" s="5">
        <v>7</v>
      </c>
      <c r="CW169" s="5">
        <v>3</v>
      </c>
      <c r="CX169" s="1">
        <v>3</v>
      </c>
    </row>
    <row r="170" spans="1:102" ht="15.75" x14ac:dyDescent="0.25">
      <c r="A170" s="5" t="s">
        <v>339</v>
      </c>
      <c r="B170" s="5" t="s">
        <v>340</v>
      </c>
      <c r="C170" s="5">
        <v>2018</v>
      </c>
      <c r="D170" s="5">
        <v>781</v>
      </c>
      <c r="E170" s="5">
        <v>4</v>
      </c>
      <c r="F170" s="5">
        <v>0</v>
      </c>
      <c r="G170" s="5">
        <v>9</v>
      </c>
      <c r="H170" s="5">
        <v>0</v>
      </c>
      <c r="I170" s="5">
        <v>5</v>
      </c>
      <c r="J170" s="5">
        <v>4</v>
      </c>
      <c r="K170" s="5">
        <v>1</v>
      </c>
      <c r="L170" s="5">
        <v>2</v>
      </c>
      <c r="M170" s="5">
        <v>2</v>
      </c>
      <c r="N170" s="5">
        <v>5</v>
      </c>
      <c r="O170" s="5">
        <v>1</v>
      </c>
      <c r="P170" s="5">
        <v>0</v>
      </c>
      <c r="Q170" s="5">
        <v>0</v>
      </c>
      <c r="R170" s="5">
        <v>3</v>
      </c>
      <c r="S170" s="5">
        <v>1</v>
      </c>
      <c r="T170" s="5">
        <v>6</v>
      </c>
      <c r="U170" s="5">
        <v>59</v>
      </c>
      <c r="V170" s="5">
        <v>2</v>
      </c>
      <c r="W170" s="5">
        <v>315</v>
      </c>
      <c r="X170" s="5">
        <v>0</v>
      </c>
      <c r="Y170" s="5">
        <v>0</v>
      </c>
      <c r="Z170" s="5">
        <v>0</v>
      </c>
      <c r="AA170" s="5">
        <v>1</v>
      </c>
      <c r="AB170" s="5">
        <v>21</v>
      </c>
      <c r="AC170" s="5">
        <v>0</v>
      </c>
      <c r="AD170" s="5">
        <v>0</v>
      </c>
      <c r="AE170" s="5">
        <v>0</v>
      </c>
      <c r="AF170" s="5">
        <v>0</v>
      </c>
      <c r="AG170" s="5">
        <v>8</v>
      </c>
      <c r="AH170" s="5">
        <v>1</v>
      </c>
      <c r="AI170" s="5">
        <v>9</v>
      </c>
      <c r="AJ170" s="5">
        <v>30</v>
      </c>
      <c r="AK170" s="5">
        <v>16</v>
      </c>
      <c r="AL170" s="5">
        <v>0</v>
      </c>
      <c r="AM170" s="5">
        <v>7</v>
      </c>
      <c r="AN170" s="5">
        <v>2</v>
      </c>
      <c r="AO170" s="5">
        <v>26</v>
      </c>
      <c r="AP170" s="5">
        <v>0</v>
      </c>
      <c r="AQ170" s="5">
        <v>4</v>
      </c>
      <c r="AR170" s="5">
        <v>0</v>
      </c>
      <c r="AS170" s="5">
        <v>9</v>
      </c>
      <c r="AT170" s="5">
        <v>4</v>
      </c>
      <c r="AU170" s="5">
        <v>1</v>
      </c>
      <c r="AV170" s="5">
        <v>7</v>
      </c>
      <c r="AW170" s="5">
        <v>11</v>
      </c>
      <c r="AX170" s="5">
        <v>6</v>
      </c>
      <c r="AY170" s="5">
        <v>0</v>
      </c>
      <c r="AZ170" s="5">
        <v>8</v>
      </c>
      <c r="BA170" s="5">
        <v>0</v>
      </c>
      <c r="BB170" s="5">
        <v>21</v>
      </c>
      <c r="BC170" s="5">
        <v>2</v>
      </c>
      <c r="BD170" s="5">
        <v>0</v>
      </c>
      <c r="BE170" s="5">
        <v>6</v>
      </c>
      <c r="BF170" s="5">
        <v>13</v>
      </c>
      <c r="BG170" s="5">
        <v>1</v>
      </c>
      <c r="BH170" s="5">
        <v>1</v>
      </c>
      <c r="BI170" s="5">
        <v>0</v>
      </c>
      <c r="BJ170" s="5">
        <v>15</v>
      </c>
      <c r="BK170" s="5">
        <v>20</v>
      </c>
      <c r="BL170" s="5">
        <v>0</v>
      </c>
      <c r="BM170" s="5">
        <v>3</v>
      </c>
      <c r="BN170" s="5">
        <v>12</v>
      </c>
      <c r="BO170" s="5">
        <v>0</v>
      </c>
      <c r="BP170" s="5">
        <v>1</v>
      </c>
      <c r="BQ170" s="5">
        <v>2</v>
      </c>
      <c r="BR170" s="5">
        <v>0</v>
      </c>
      <c r="BS170" s="5">
        <v>8</v>
      </c>
      <c r="BT170" s="5">
        <v>6</v>
      </c>
      <c r="BU170" s="5">
        <v>0</v>
      </c>
      <c r="BV170" s="5">
        <v>6</v>
      </c>
      <c r="BW170" s="5">
        <v>2</v>
      </c>
      <c r="BX170" s="5">
        <v>7</v>
      </c>
      <c r="BY170" s="5">
        <v>0</v>
      </c>
      <c r="BZ170" s="5">
        <v>0</v>
      </c>
      <c r="CA170" s="5">
        <v>24</v>
      </c>
      <c r="CB170" s="5">
        <v>0</v>
      </c>
      <c r="CC170" s="5">
        <v>0</v>
      </c>
      <c r="CD170" s="5">
        <v>3</v>
      </c>
      <c r="CE170" s="5">
        <v>0</v>
      </c>
      <c r="CF170" s="5">
        <v>1</v>
      </c>
      <c r="CG170" s="5">
        <v>0</v>
      </c>
      <c r="CH170" s="5">
        <v>0</v>
      </c>
      <c r="CI170" s="5">
        <v>0</v>
      </c>
      <c r="CJ170" s="5">
        <v>2</v>
      </c>
      <c r="CK170" s="5">
        <v>0</v>
      </c>
      <c r="CL170" s="5">
        <v>0</v>
      </c>
      <c r="CM170" s="5">
        <v>2</v>
      </c>
      <c r="CN170" s="5">
        <v>15</v>
      </c>
      <c r="CO170" s="5">
        <v>2</v>
      </c>
      <c r="CP170" s="5">
        <v>0</v>
      </c>
      <c r="CQ170" s="5">
        <v>0</v>
      </c>
      <c r="CR170" s="5">
        <v>0</v>
      </c>
      <c r="CS170" s="5">
        <v>1</v>
      </c>
      <c r="CT170" s="5">
        <v>2</v>
      </c>
      <c r="CU170" s="5">
        <v>2</v>
      </c>
      <c r="CV170" s="5">
        <v>6</v>
      </c>
      <c r="CW170" s="5">
        <v>3</v>
      </c>
      <c r="CX170" s="1">
        <v>3</v>
      </c>
    </row>
    <row r="171" spans="1:102" ht="15.75" x14ac:dyDescent="0.25">
      <c r="A171" s="5" t="s">
        <v>341</v>
      </c>
      <c r="B171" s="5" t="s">
        <v>342</v>
      </c>
      <c r="C171" s="5">
        <v>2018</v>
      </c>
      <c r="D171" s="5">
        <v>5608</v>
      </c>
      <c r="E171" s="5">
        <v>7</v>
      </c>
      <c r="F171" s="5">
        <v>22</v>
      </c>
      <c r="G171" s="5">
        <v>20</v>
      </c>
      <c r="H171" s="5">
        <v>25</v>
      </c>
      <c r="I171" s="5">
        <v>22</v>
      </c>
      <c r="J171" s="5">
        <v>27</v>
      </c>
      <c r="K171" s="5">
        <v>15</v>
      </c>
      <c r="L171" s="5">
        <v>67</v>
      </c>
      <c r="M171" s="5">
        <v>26</v>
      </c>
      <c r="N171" s="5">
        <v>67</v>
      </c>
      <c r="O171" s="5">
        <v>308</v>
      </c>
      <c r="P171" s="5">
        <v>1</v>
      </c>
      <c r="Q171" s="5">
        <v>1</v>
      </c>
      <c r="R171" s="5">
        <v>5</v>
      </c>
      <c r="S171" s="5">
        <v>1</v>
      </c>
      <c r="T171" s="5">
        <v>0</v>
      </c>
      <c r="U171" s="5">
        <v>55</v>
      </c>
      <c r="V171" s="5">
        <v>8</v>
      </c>
      <c r="W171" s="5">
        <v>26</v>
      </c>
      <c r="X171" s="5">
        <v>10</v>
      </c>
      <c r="Y171" s="5">
        <v>2</v>
      </c>
      <c r="Z171" s="5">
        <v>265</v>
      </c>
      <c r="AA171" s="5">
        <v>43</v>
      </c>
      <c r="AB171" s="5">
        <v>78</v>
      </c>
      <c r="AC171" s="5">
        <v>0</v>
      </c>
      <c r="AD171" s="5">
        <v>5</v>
      </c>
      <c r="AE171" s="5">
        <v>5</v>
      </c>
      <c r="AF171" s="5">
        <v>3</v>
      </c>
      <c r="AG171" s="5">
        <v>100</v>
      </c>
      <c r="AH171" s="5">
        <v>16</v>
      </c>
      <c r="AI171" s="5">
        <v>108</v>
      </c>
      <c r="AJ171" s="5">
        <v>210</v>
      </c>
      <c r="AK171" s="5">
        <v>168</v>
      </c>
      <c r="AL171" s="5">
        <v>14</v>
      </c>
      <c r="AM171" s="5">
        <v>145</v>
      </c>
      <c r="AN171" s="5">
        <v>120</v>
      </c>
      <c r="AO171" s="5">
        <v>128</v>
      </c>
      <c r="AP171" s="5">
        <v>14</v>
      </c>
      <c r="AQ171" s="5">
        <v>42</v>
      </c>
      <c r="AR171" s="5">
        <v>2</v>
      </c>
      <c r="AS171" s="5">
        <v>57</v>
      </c>
      <c r="AT171" s="5">
        <v>145</v>
      </c>
      <c r="AU171" s="5">
        <v>55</v>
      </c>
      <c r="AV171" s="5">
        <v>80</v>
      </c>
      <c r="AW171" s="5">
        <v>54</v>
      </c>
      <c r="AX171" s="5">
        <v>139</v>
      </c>
      <c r="AY171" s="5">
        <v>0</v>
      </c>
      <c r="AZ171" s="5">
        <v>15</v>
      </c>
      <c r="BA171" s="5">
        <v>0</v>
      </c>
      <c r="BB171" s="5">
        <v>81</v>
      </c>
      <c r="BC171" s="5">
        <v>8</v>
      </c>
      <c r="BD171" s="5">
        <v>1</v>
      </c>
      <c r="BE171" s="5">
        <v>53</v>
      </c>
      <c r="BF171" s="5">
        <v>278</v>
      </c>
      <c r="BG171" s="5">
        <v>9</v>
      </c>
      <c r="BH171" s="5">
        <v>21</v>
      </c>
      <c r="BI171" s="5">
        <v>3</v>
      </c>
      <c r="BJ171" s="5">
        <v>93</v>
      </c>
      <c r="BK171" s="5">
        <v>177</v>
      </c>
      <c r="BL171" s="5">
        <v>0</v>
      </c>
      <c r="BM171" s="5">
        <v>16</v>
      </c>
      <c r="BN171" s="5">
        <v>119</v>
      </c>
      <c r="BO171" s="5">
        <v>4</v>
      </c>
      <c r="BP171" s="5">
        <v>19</v>
      </c>
      <c r="BQ171" s="5">
        <v>112</v>
      </c>
      <c r="BR171" s="5">
        <v>16</v>
      </c>
      <c r="BS171" s="5">
        <v>166</v>
      </c>
      <c r="BT171" s="5">
        <v>73</v>
      </c>
      <c r="BU171" s="5">
        <v>5</v>
      </c>
      <c r="BV171" s="5">
        <v>224</v>
      </c>
      <c r="BW171" s="5">
        <v>47</v>
      </c>
      <c r="BX171" s="5">
        <v>541</v>
      </c>
      <c r="BY171" s="5">
        <v>4</v>
      </c>
      <c r="BZ171" s="5">
        <v>0</v>
      </c>
      <c r="CA171" s="5">
        <v>38</v>
      </c>
      <c r="CB171" s="5">
        <v>1</v>
      </c>
      <c r="CC171" s="5">
        <v>1</v>
      </c>
      <c r="CD171" s="5">
        <v>12</v>
      </c>
      <c r="CE171" s="5">
        <v>2</v>
      </c>
      <c r="CF171" s="5">
        <v>9</v>
      </c>
      <c r="CG171" s="5">
        <v>7</v>
      </c>
      <c r="CH171" s="5">
        <v>8</v>
      </c>
      <c r="CI171" s="5">
        <v>19</v>
      </c>
      <c r="CJ171" s="5">
        <v>153</v>
      </c>
      <c r="CK171" s="5">
        <v>84</v>
      </c>
      <c r="CL171" s="5">
        <v>0</v>
      </c>
      <c r="CM171" s="5">
        <v>15</v>
      </c>
      <c r="CN171" s="5">
        <v>87</v>
      </c>
      <c r="CO171" s="5">
        <v>30</v>
      </c>
      <c r="CP171" s="5">
        <v>6</v>
      </c>
      <c r="CQ171" s="5">
        <v>1</v>
      </c>
      <c r="CR171" s="5">
        <v>1</v>
      </c>
      <c r="CS171" s="5">
        <v>6</v>
      </c>
      <c r="CT171" s="5">
        <v>78</v>
      </c>
      <c r="CU171" s="5">
        <v>7</v>
      </c>
      <c r="CV171" s="5">
        <v>240</v>
      </c>
      <c r="CW171" s="5">
        <v>7</v>
      </c>
      <c r="CX171" s="1">
        <v>7</v>
      </c>
    </row>
    <row r="172" spans="1:102" ht="15.75" x14ac:dyDescent="0.25">
      <c r="A172" s="5" t="s">
        <v>343</v>
      </c>
      <c r="B172" s="5" t="s">
        <v>344</v>
      </c>
      <c r="C172" s="5">
        <v>2018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5">
        <v>0</v>
      </c>
      <c r="CN172" s="5">
        <v>0</v>
      </c>
      <c r="CO172" s="5">
        <v>0</v>
      </c>
      <c r="CP172" s="5">
        <v>0</v>
      </c>
      <c r="CQ172" s="5">
        <v>0</v>
      </c>
      <c r="CR172" s="5">
        <v>0</v>
      </c>
      <c r="CS172" s="5">
        <v>0</v>
      </c>
      <c r="CT172" s="5">
        <v>0</v>
      </c>
      <c r="CU172" s="5">
        <v>0</v>
      </c>
      <c r="CV172" s="5">
        <v>0</v>
      </c>
      <c r="CW172" s="5">
        <v>0</v>
      </c>
      <c r="CX172" s="1">
        <v>0</v>
      </c>
    </row>
    <row r="173" spans="1:102" ht="15.75" x14ac:dyDescent="0.25">
      <c r="A173" s="5" t="s">
        <v>345</v>
      </c>
      <c r="B173" s="5" t="s">
        <v>346</v>
      </c>
      <c r="C173" s="5">
        <v>2018</v>
      </c>
      <c r="D173" s="5">
        <v>8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2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4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5">
        <v>0</v>
      </c>
      <c r="CW173" s="5">
        <v>0</v>
      </c>
      <c r="CX173" s="1">
        <v>0</v>
      </c>
    </row>
    <row r="174" spans="1:102" ht="15.75" x14ac:dyDescent="0.25">
      <c r="A174" s="5" t="s">
        <v>347</v>
      </c>
      <c r="B174" s="5" t="s">
        <v>348</v>
      </c>
      <c r="C174" s="5">
        <v>2018</v>
      </c>
      <c r="D174" s="5">
        <v>1650</v>
      </c>
      <c r="E174" s="5">
        <v>0</v>
      </c>
      <c r="F174" s="5">
        <v>18</v>
      </c>
      <c r="G174" s="5">
        <v>7</v>
      </c>
      <c r="H174" s="5">
        <v>14</v>
      </c>
      <c r="I174" s="5">
        <v>19</v>
      </c>
      <c r="J174" s="5">
        <v>8</v>
      </c>
      <c r="K174" s="5">
        <v>2</v>
      </c>
      <c r="L174" s="5">
        <v>8</v>
      </c>
      <c r="M174" s="5">
        <v>5</v>
      </c>
      <c r="N174" s="5">
        <v>21</v>
      </c>
      <c r="O174" s="5">
        <v>96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4</v>
      </c>
      <c r="V174" s="5">
        <v>14</v>
      </c>
      <c r="W174" s="5">
        <v>82</v>
      </c>
      <c r="X174" s="5">
        <v>5</v>
      </c>
      <c r="Y174" s="5">
        <v>0</v>
      </c>
      <c r="Z174" s="5">
        <v>0</v>
      </c>
      <c r="AA174" s="5">
        <v>7</v>
      </c>
      <c r="AB174" s="5">
        <v>38</v>
      </c>
      <c r="AC174" s="5">
        <v>0</v>
      </c>
      <c r="AD174" s="5">
        <v>0</v>
      </c>
      <c r="AE174" s="5">
        <v>1</v>
      </c>
      <c r="AF174" s="5">
        <v>0</v>
      </c>
      <c r="AG174" s="5">
        <v>46</v>
      </c>
      <c r="AH174" s="5">
        <v>10</v>
      </c>
      <c r="AI174" s="5">
        <v>13</v>
      </c>
      <c r="AJ174" s="5">
        <v>131</v>
      </c>
      <c r="AK174" s="5">
        <v>26</v>
      </c>
      <c r="AL174" s="5">
        <v>0</v>
      </c>
      <c r="AM174" s="5">
        <v>28</v>
      </c>
      <c r="AN174" s="5">
        <v>16</v>
      </c>
      <c r="AO174" s="5">
        <v>67</v>
      </c>
      <c r="AP174" s="5">
        <v>1</v>
      </c>
      <c r="AQ174" s="5">
        <v>9</v>
      </c>
      <c r="AR174" s="5">
        <v>2</v>
      </c>
      <c r="AS174" s="5">
        <v>12</v>
      </c>
      <c r="AT174" s="5">
        <v>47</v>
      </c>
      <c r="AU174" s="5">
        <v>21</v>
      </c>
      <c r="AV174" s="5">
        <v>57</v>
      </c>
      <c r="AW174" s="5">
        <v>12</v>
      </c>
      <c r="AX174" s="5">
        <v>27</v>
      </c>
      <c r="AY174" s="5">
        <v>0</v>
      </c>
      <c r="AZ174" s="5">
        <v>3</v>
      </c>
      <c r="BA174" s="5">
        <v>0</v>
      </c>
      <c r="BB174" s="5">
        <v>28</v>
      </c>
      <c r="BC174" s="5">
        <v>2</v>
      </c>
      <c r="BD174" s="5">
        <v>0</v>
      </c>
      <c r="BE174" s="5">
        <v>18</v>
      </c>
      <c r="BF174" s="5">
        <v>39</v>
      </c>
      <c r="BG174" s="5">
        <v>2</v>
      </c>
      <c r="BH174" s="5">
        <v>7</v>
      </c>
      <c r="BI174" s="5">
        <v>1</v>
      </c>
      <c r="BJ174" s="5">
        <v>24</v>
      </c>
      <c r="BK174" s="5">
        <v>54</v>
      </c>
      <c r="BL174" s="5">
        <v>0</v>
      </c>
      <c r="BM174" s="5">
        <v>4</v>
      </c>
      <c r="BN174" s="5">
        <v>25</v>
      </c>
      <c r="BO174" s="5">
        <v>1</v>
      </c>
      <c r="BP174" s="5">
        <v>4</v>
      </c>
      <c r="BQ174" s="5">
        <v>66</v>
      </c>
      <c r="BR174" s="5">
        <v>6</v>
      </c>
      <c r="BS174" s="5">
        <v>47</v>
      </c>
      <c r="BT174" s="5">
        <v>23</v>
      </c>
      <c r="BU174" s="5">
        <v>0</v>
      </c>
      <c r="BV174" s="5">
        <v>34</v>
      </c>
      <c r="BW174" s="5">
        <v>8</v>
      </c>
      <c r="BX174" s="5">
        <v>152</v>
      </c>
      <c r="BY174" s="5">
        <v>0</v>
      </c>
      <c r="BZ174" s="5">
        <v>0</v>
      </c>
      <c r="CA174" s="5">
        <v>16</v>
      </c>
      <c r="CB174" s="5">
        <v>7</v>
      </c>
      <c r="CC174" s="5">
        <v>0</v>
      </c>
      <c r="CD174" s="5">
        <v>5</v>
      </c>
      <c r="CE174" s="5">
        <v>1</v>
      </c>
      <c r="CF174" s="5">
        <v>3</v>
      </c>
      <c r="CG174" s="5">
        <v>2</v>
      </c>
      <c r="CH174" s="5">
        <v>2</v>
      </c>
      <c r="CI174" s="5">
        <v>4</v>
      </c>
      <c r="CJ174" s="5">
        <v>43</v>
      </c>
      <c r="CK174" s="5">
        <v>14</v>
      </c>
      <c r="CL174" s="5">
        <v>0</v>
      </c>
      <c r="CM174" s="5">
        <v>4</v>
      </c>
      <c r="CN174" s="5">
        <v>33</v>
      </c>
      <c r="CO174" s="5">
        <v>5</v>
      </c>
      <c r="CP174" s="5">
        <v>2</v>
      </c>
      <c r="CQ174" s="5">
        <v>0</v>
      </c>
      <c r="CR174" s="5">
        <v>7</v>
      </c>
      <c r="CS174" s="5">
        <v>2</v>
      </c>
      <c r="CT174" s="5">
        <v>15</v>
      </c>
      <c r="CU174" s="5">
        <v>2</v>
      </c>
      <c r="CV174" s="5">
        <v>55</v>
      </c>
      <c r="CW174" s="5">
        <v>2</v>
      </c>
      <c r="CX174" s="1">
        <v>2</v>
      </c>
    </row>
    <row r="175" spans="1:102" ht="15.75" x14ac:dyDescent="0.25">
      <c r="A175" s="5" t="s">
        <v>349</v>
      </c>
      <c r="B175" s="5" t="s">
        <v>350</v>
      </c>
      <c r="C175" s="5">
        <v>2018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0</v>
      </c>
      <c r="CW175" s="5">
        <v>0</v>
      </c>
      <c r="CX175" s="1">
        <v>0</v>
      </c>
    </row>
    <row r="176" spans="1:102" ht="15.75" x14ac:dyDescent="0.25">
      <c r="A176" s="5" t="s">
        <v>351</v>
      </c>
      <c r="B176" s="5" t="s">
        <v>352</v>
      </c>
      <c r="C176" s="5">
        <v>2018</v>
      </c>
      <c r="D176" s="5">
        <v>40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15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1</v>
      </c>
      <c r="AK176" s="5">
        <v>1</v>
      </c>
      <c r="AL176" s="5">
        <v>0</v>
      </c>
      <c r="AM176" s="5">
        <v>0</v>
      </c>
      <c r="AN176" s="5">
        <v>1</v>
      </c>
      <c r="AO176" s="5">
        <v>0</v>
      </c>
      <c r="AP176" s="5">
        <v>0</v>
      </c>
      <c r="AQ176" s="5">
        <v>1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3</v>
      </c>
      <c r="BF176" s="5">
        <v>1</v>
      </c>
      <c r="BG176" s="5">
        <v>0</v>
      </c>
      <c r="BH176" s="5">
        <v>0</v>
      </c>
      <c r="BI176" s="5">
        <v>0</v>
      </c>
      <c r="BJ176" s="5">
        <v>0</v>
      </c>
      <c r="BK176" s="5">
        <v>1</v>
      </c>
      <c r="BL176" s="5">
        <v>0</v>
      </c>
      <c r="BM176" s="5">
        <v>0</v>
      </c>
      <c r="BN176" s="5">
        <v>3</v>
      </c>
      <c r="BO176" s="5">
        <v>0</v>
      </c>
      <c r="BP176" s="5">
        <v>0</v>
      </c>
      <c r="BQ176" s="5">
        <v>0</v>
      </c>
      <c r="BR176" s="5">
        <v>0</v>
      </c>
      <c r="BS176" s="5">
        <v>1</v>
      </c>
      <c r="BT176" s="5">
        <v>1</v>
      </c>
      <c r="BU176" s="5">
        <v>0</v>
      </c>
      <c r="BV176" s="5">
        <v>0</v>
      </c>
      <c r="BW176" s="5">
        <v>0</v>
      </c>
      <c r="BX176" s="5">
        <v>4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5">
        <v>0</v>
      </c>
      <c r="CI176" s="5">
        <v>0</v>
      </c>
      <c r="CJ176" s="5">
        <v>0</v>
      </c>
      <c r="CK176" s="5">
        <v>0</v>
      </c>
      <c r="CL176" s="5">
        <v>0</v>
      </c>
      <c r="CM176" s="5">
        <v>0</v>
      </c>
      <c r="CN176" s="5">
        <v>1</v>
      </c>
      <c r="CO176" s="5">
        <v>0</v>
      </c>
      <c r="CP176" s="5">
        <v>0</v>
      </c>
      <c r="CQ176" s="5">
        <v>0</v>
      </c>
      <c r="CR176" s="5">
        <v>0</v>
      </c>
      <c r="CS176" s="5">
        <v>0</v>
      </c>
      <c r="CT176" s="5">
        <v>2</v>
      </c>
      <c r="CU176" s="5">
        <v>0</v>
      </c>
      <c r="CV176" s="5">
        <v>2</v>
      </c>
      <c r="CW176" s="5">
        <v>0</v>
      </c>
      <c r="CX176" s="1">
        <v>0</v>
      </c>
    </row>
    <row r="177" spans="1:102" ht="15.75" x14ac:dyDescent="0.25">
      <c r="A177" s="5" t="s">
        <v>353</v>
      </c>
      <c r="B177" s="5" t="s">
        <v>354</v>
      </c>
      <c r="C177" s="5">
        <v>2018</v>
      </c>
      <c r="D177" s="5">
        <v>2422</v>
      </c>
      <c r="E177" s="5">
        <v>4</v>
      </c>
      <c r="F177" s="5">
        <v>11</v>
      </c>
      <c r="G177" s="5">
        <v>3</v>
      </c>
      <c r="H177" s="5">
        <v>0</v>
      </c>
      <c r="I177" s="5">
        <v>17</v>
      </c>
      <c r="J177" s="5">
        <v>4</v>
      </c>
      <c r="K177" s="5">
        <v>1</v>
      </c>
      <c r="L177" s="5">
        <v>10</v>
      </c>
      <c r="M177" s="5">
        <v>2</v>
      </c>
      <c r="N177" s="5">
        <v>9</v>
      </c>
      <c r="O177" s="5">
        <v>18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1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4</v>
      </c>
      <c r="AH177" s="5">
        <v>0</v>
      </c>
      <c r="AI177" s="5">
        <v>7</v>
      </c>
      <c r="AJ177" s="5">
        <v>56</v>
      </c>
      <c r="AK177" s="5">
        <v>18</v>
      </c>
      <c r="AL177" s="5">
        <v>0</v>
      </c>
      <c r="AM177" s="5">
        <v>3</v>
      </c>
      <c r="AN177" s="5">
        <v>8</v>
      </c>
      <c r="AO177" s="5">
        <v>23</v>
      </c>
      <c r="AP177" s="5">
        <v>1</v>
      </c>
      <c r="AQ177" s="5">
        <v>10</v>
      </c>
      <c r="AR177" s="5">
        <v>1</v>
      </c>
      <c r="AS177" s="5">
        <v>3</v>
      </c>
      <c r="AT177" s="5">
        <v>8</v>
      </c>
      <c r="AU177" s="5">
        <v>10</v>
      </c>
      <c r="AV177" s="5">
        <v>10</v>
      </c>
      <c r="AW177" s="5">
        <v>16</v>
      </c>
      <c r="AX177" s="5">
        <v>37</v>
      </c>
      <c r="AY177" s="5">
        <v>0</v>
      </c>
      <c r="AZ177" s="5">
        <v>13</v>
      </c>
      <c r="BA177" s="5">
        <v>0</v>
      </c>
      <c r="BB177" s="5">
        <v>865</v>
      </c>
      <c r="BC177" s="5">
        <v>2</v>
      </c>
      <c r="BD177" s="5">
        <v>0</v>
      </c>
      <c r="BE177" s="5">
        <v>10</v>
      </c>
      <c r="BF177" s="5">
        <v>14</v>
      </c>
      <c r="BG177" s="5">
        <v>0</v>
      </c>
      <c r="BH177" s="5">
        <v>1</v>
      </c>
      <c r="BI177" s="5">
        <v>2</v>
      </c>
      <c r="BJ177" s="5">
        <v>47</v>
      </c>
      <c r="BK177" s="5">
        <v>34</v>
      </c>
      <c r="BL177" s="5">
        <v>0</v>
      </c>
      <c r="BM177" s="5">
        <v>1</v>
      </c>
      <c r="BN177" s="5">
        <v>13</v>
      </c>
      <c r="BO177" s="5">
        <v>0</v>
      </c>
      <c r="BP177" s="5">
        <v>2</v>
      </c>
      <c r="BQ177" s="5">
        <v>71</v>
      </c>
      <c r="BR177" s="5">
        <v>2</v>
      </c>
      <c r="BS177" s="5">
        <v>58</v>
      </c>
      <c r="BT177" s="5">
        <v>18</v>
      </c>
      <c r="BU177" s="5">
        <v>0</v>
      </c>
      <c r="BV177" s="5">
        <v>9</v>
      </c>
      <c r="BW177" s="5">
        <v>5</v>
      </c>
      <c r="BX177" s="5">
        <v>151</v>
      </c>
      <c r="BY177" s="5">
        <v>5</v>
      </c>
      <c r="BZ177" s="5">
        <v>1</v>
      </c>
      <c r="CA177" s="5">
        <v>75</v>
      </c>
      <c r="CB177" s="5">
        <v>1</v>
      </c>
      <c r="CC177" s="5">
        <v>0</v>
      </c>
      <c r="CD177" s="5">
        <v>13</v>
      </c>
      <c r="CE177" s="5">
        <v>0</v>
      </c>
      <c r="CF177" s="5">
        <v>5</v>
      </c>
      <c r="CG177" s="5">
        <v>45</v>
      </c>
      <c r="CH177" s="5">
        <v>3</v>
      </c>
      <c r="CI177" s="5">
        <v>4</v>
      </c>
      <c r="CJ177" s="5">
        <v>19</v>
      </c>
      <c r="CK177" s="5">
        <v>7</v>
      </c>
      <c r="CL177" s="5">
        <v>0</v>
      </c>
      <c r="CM177" s="5">
        <v>21</v>
      </c>
      <c r="CN177" s="5">
        <v>81</v>
      </c>
      <c r="CO177" s="5">
        <v>32</v>
      </c>
      <c r="CP177" s="5">
        <v>1</v>
      </c>
      <c r="CQ177" s="5">
        <v>0</v>
      </c>
      <c r="CR177" s="5">
        <v>9</v>
      </c>
      <c r="CS177" s="5">
        <v>440</v>
      </c>
      <c r="CT177" s="5">
        <v>9</v>
      </c>
      <c r="CU177" s="5">
        <v>4</v>
      </c>
      <c r="CV177" s="5">
        <v>21</v>
      </c>
      <c r="CW177" s="5">
        <v>11</v>
      </c>
      <c r="CX177" s="1">
        <v>11</v>
      </c>
    </row>
    <row r="178" spans="1:102" ht="15.75" x14ac:dyDescent="0.25">
      <c r="A178" s="5" t="s">
        <v>355</v>
      </c>
      <c r="B178" s="5" t="s">
        <v>356</v>
      </c>
      <c r="C178" s="5">
        <v>2018</v>
      </c>
      <c r="D178" s="5">
        <v>1437</v>
      </c>
      <c r="E178" s="5">
        <v>0</v>
      </c>
      <c r="F178" s="5">
        <v>7</v>
      </c>
      <c r="G178" s="5">
        <v>3</v>
      </c>
      <c r="H178" s="5">
        <v>6</v>
      </c>
      <c r="I178" s="5">
        <v>5</v>
      </c>
      <c r="J178" s="5">
        <v>2</v>
      </c>
      <c r="K178" s="5">
        <v>3</v>
      </c>
      <c r="L178" s="5">
        <v>5</v>
      </c>
      <c r="M178" s="5">
        <v>2</v>
      </c>
      <c r="N178" s="5">
        <v>10</v>
      </c>
      <c r="O178" s="5">
        <v>134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3</v>
      </c>
      <c r="V178" s="5">
        <v>1</v>
      </c>
      <c r="W178" s="5">
        <v>2</v>
      </c>
      <c r="X178" s="5">
        <v>1</v>
      </c>
      <c r="Y178" s="5">
        <v>0</v>
      </c>
      <c r="Z178" s="5">
        <v>0</v>
      </c>
      <c r="AA178" s="5">
        <v>7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11</v>
      </c>
      <c r="AH178" s="5">
        <v>2</v>
      </c>
      <c r="AI178" s="5">
        <v>13</v>
      </c>
      <c r="AJ178" s="5">
        <v>65</v>
      </c>
      <c r="AK178" s="5">
        <v>22</v>
      </c>
      <c r="AL178" s="5">
        <v>2</v>
      </c>
      <c r="AM178" s="5">
        <v>26</v>
      </c>
      <c r="AN178" s="5">
        <v>26</v>
      </c>
      <c r="AO178" s="5">
        <v>37</v>
      </c>
      <c r="AP178" s="5">
        <v>10</v>
      </c>
      <c r="AQ178" s="5">
        <v>10</v>
      </c>
      <c r="AR178" s="5">
        <v>0</v>
      </c>
      <c r="AS178" s="5">
        <v>6</v>
      </c>
      <c r="AT178" s="5">
        <v>150</v>
      </c>
      <c r="AU178" s="5">
        <v>13</v>
      </c>
      <c r="AV178" s="5">
        <v>23</v>
      </c>
      <c r="AW178" s="5">
        <v>21</v>
      </c>
      <c r="AX178" s="5">
        <v>36</v>
      </c>
      <c r="AY178" s="5">
        <v>13</v>
      </c>
      <c r="AZ178" s="5">
        <v>9</v>
      </c>
      <c r="BA178" s="5">
        <v>0</v>
      </c>
      <c r="BB178" s="5">
        <v>57</v>
      </c>
      <c r="BC178" s="5">
        <v>7</v>
      </c>
      <c r="BD178" s="5">
        <v>0</v>
      </c>
      <c r="BE178" s="5">
        <v>15</v>
      </c>
      <c r="BF178" s="5">
        <v>51</v>
      </c>
      <c r="BG178" s="5">
        <v>3</v>
      </c>
      <c r="BH178" s="5">
        <v>2</v>
      </c>
      <c r="BI178" s="5">
        <v>0</v>
      </c>
      <c r="BJ178" s="5">
        <v>39</v>
      </c>
      <c r="BK178" s="5">
        <v>31</v>
      </c>
      <c r="BL178" s="5">
        <v>0</v>
      </c>
      <c r="BM178" s="5">
        <v>6</v>
      </c>
      <c r="BN178" s="5">
        <v>36</v>
      </c>
      <c r="BO178" s="5">
        <v>0</v>
      </c>
      <c r="BP178" s="5">
        <v>3</v>
      </c>
      <c r="BQ178" s="5">
        <v>20</v>
      </c>
      <c r="BR178" s="5">
        <v>2</v>
      </c>
      <c r="BS178" s="5">
        <v>92</v>
      </c>
      <c r="BT178" s="5">
        <v>35</v>
      </c>
      <c r="BU178" s="5">
        <v>0</v>
      </c>
      <c r="BV178" s="5">
        <v>89</v>
      </c>
      <c r="BW178" s="5">
        <v>9</v>
      </c>
      <c r="BX178" s="5">
        <v>54</v>
      </c>
      <c r="BY178" s="5">
        <v>0</v>
      </c>
      <c r="BZ178" s="5">
        <v>0</v>
      </c>
      <c r="CA178" s="5">
        <v>5</v>
      </c>
      <c r="CB178" s="5">
        <v>5</v>
      </c>
      <c r="CC178" s="5">
        <v>0</v>
      </c>
      <c r="CD178" s="5">
        <v>2</v>
      </c>
      <c r="CE178" s="5">
        <v>1</v>
      </c>
      <c r="CF178" s="5">
        <v>2</v>
      </c>
      <c r="CG178" s="5">
        <v>0</v>
      </c>
      <c r="CH178" s="5">
        <v>2</v>
      </c>
      <c r="CI178" s="5">
        <v>3</v>
      </c>
      <c r="CJ178" s="5">
        <v>36</v>
      </c>
      <c r="CK178" s="5">
        <v>13</v>
      </c>
      <c r="CL178" s="5">
        <v>0</v>
      </c>
      <c r="CM178" s="5">
        <v>11</v>
      </c>
      <c r="CN178" s="5">
        <v>41</v>
      </c>
      <c r="CO178" s="5">
        <v>5</v>
      </c>
      <c r="CP178" s="5">
        <v>3</v>
      </c>
      <c r="CQ178" s="5">
        <v>0</v>
      </c>
      <c r="CR178" s="5">
        <v>0</v>
      </c>
      <c r="CS178" s="5">
        <v>1</v>
      </c>
      <c r="CT178" s="5">
        <v>17</v>
      </c>
      <c r="CU178" s="5">
        <v>4</v>
      </c>
      <c r="CV178" s="5">
        <v>46</v>
      </c>
      <c r="CW178" s="5">
        <v>2</v>
      </c>
      <c r="CX178" s="1">
        <v>2</v>
      </c>
    </row>
    <row r="179" spans="1:102" ht="15.75" x14ac:dyDescent="0.25">
      <c r="A179" s="5" t="s">
        <v>357</v>
      </c>
      <c r="B179" s="5" t="s">
        <v>358</v>
      </c>
      <c r="C179" s="5">
        <v>2018</v>
      </c>
      <c r="D179" s="5">
        <v>237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2</v>
      </c>
      <c r="M179" s="5">
        <v>0</v>
      </c>
      <c r="N179" s="5">
        <v>3</v>
      </c>
      <c r="O179" s="5">
        <v>51</v>
      </c>
      <c r="P179" s="5">
        <v>0</v>
      </c>
      <c r="Q179" s="5">
        <v>0</v>
      </c>
      <c r="R179" s="5">
        <v>3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1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2</v>
      </c>
      <c r="AH179" s="5">
        <v>3</v>
      </c>
      <c r="AI179" s="5">
        <v>5</v>
      </c>
      <c r="AJ179" s="5">
        <v>15</v>
      </c>
      <c r="AK179" s="5">
        <v>4</v>
      </c>
      <c r="AL179" s="5">
        <v>0</v>
      </c>
      <c r="AM179" s="5">
        <v>7</v>
      </c>
      <c r="AN179" s="5">
        <v>4</v>
      </c>
      <c r="AO179" s="5">
        <v>6</v>
      </c>
      <c r="AP179" s="5">
        <v>0</v>
      </c>
      <c r="AQ179" s="5">
        <v>2</v>
      </c>
      <c r="AR179" s="5">
        <v>0</v>
      </c>
      <c r="AS179" s="5">
        <v>1</v>
      </c>
      <c r="AT179" s="5">
        <v>3</v>
      </c>
      <c r="AU179" s="5">
        <v>2</v>
      </c>
      <c r="AV179" s="5">
        <v>1</v>
      </c>
      <c r="AW179" s="5">
        <v>2</v>
      </c>
      <c r="AX179" s="5">
        <v>4</v>
      </c>
      <c r="AY179" s="5">
        <v>0</v>
      </c>
      <c r="AZ179" s="5">
        <v>1</v>
      </c>
      <c r="BA179" s="5">
        <v>0</v>
      </c>
      <c r="BB179" s="5">
        <v>12</v>
      </c>
      <c r="BC179" s="5">
        <v>2</v>
      </c>
      <c r="BD179" s="5">
        <v>0</v>
      </c>
      <c r="BE179" s="5">
        <v>1</v>
      </c>
      <c r="BF179" s="5">
        <v>11</v>
      </c>
      <c r="BG179" s="5">
        <v>2</v>
      </c>
      <c r="BH179" s="5">
        <v>1</v>
      </c>
      <c r="BI179" s="5">
        <v>1</v>
      </c>
      <c r="BJ179" s="5">
        <v>8</v>
      </c>
      <c r="BK179" s="5">
        <v>8</v>
      </c>
      <c r="BL179" s="5">
        <v>0</v>
      </c>
      <c r="BM179" s="5">
        <v>1</v>
      </c>
      <c r="BN179" s="5">
        <v>7</v>
      </c>
      <c r="BO179" s="5">
        <v>0</v>
      </c>
      <c r="BP179" s="5">
        <v>1</v>
      </c>
      <c r="BQ179" s="5">
        <v>3</v>
      </c>
      <c r="BR179" s="5">
        <v>0</v>
      </c>
      <c r="BS179" s="5">
        <v>14</v>
      </c>
      <c r="BT179" s="5">
        <v>4</v>
      </c>
      <c r="BU179" s="5">
        <v>0</v>
      </c>
      <c r="BV179" s="5">
        <v>3</v>
      </c>
      <c r="BW179" s="5">
        <v>0</v>
      </c>
      <c r="BX179" s="5">
        <v>1</v>
      </c>
      <c r="BY179" s="5">
        <v>0</v>
      </c>
      <c r="BZ179" s="5">
        <v>0</v>
      </c>
      <c r="CA179" s="5">
        <v>8</v>
      </c>
      <c r="CB179" s="5">
        <v>0</v>
      </c>
      <c r="CC179" s="5">
        <v>0</v>
      </c>
      <c r="CD179" s="5">
        <v>0</v>
      </c>
      <c r="CE179" s="5">
        <v>0</v>
      </c>
      <c r="CF179" s="5">
        <v>1</v>
      </c>
      <c r="CG179" s="5">
        <v>0</v>
      </c>
      <c r="CH179" s="5">
        <v>1</v>
      </c>
      <c r="CI179" s="5">
        <v>1</v>
      </c>
      <c r="CJ179" s="5">
        <v>1</v>
      </c>
      <c r="CK179" s="5">
        <v>0</v>
      </c>
      <c r="CL179" s="5">
        <v>0</v>
      </c>
      <c r="CM179" s="5">
        <v>0</v>
      </c>
      <c r="CN179" s="5">
        <v>6</v>
      </c>
      <c r="CO179" s="5">
        <v>2</v>
      </c>
      <c r="CP179" s="5">
        <v>0</v>
      </c>
      <c r="CQ179" s="5">
        <v>0</v>
      </c>
      <c r="CR179" s="5">
        <v>0</v>
      </c>
      <c r="CS179" s="5">
        <v>0</v>
      </c>
      <c r="CT179" s="5">
        <v>4</v>
      </c>
      <c r="CU179" s="5">
        <v>1</v>
      </c>
      <c r="CV179" s="5">
        <v>6</v>
      </c>
      <c r="CW179" s="5">
        <v>1</v>
      </c>
      <c r="CX179" s="1">
        <v>1</v>
      </c>
    </row>
    <row r="180" spans="1:102" ht="15.75" x14ac:dyDescent="0.25">
      <c r="A180" s="5" t="s">
        <v>359</v>
      </c>
      <c r="B180" s="5" t="s">
        <v>360</v>
      </c>
      <c r="C180" s="5">
        <v>2018</v>
      </c>
      <c r="D180" s="5">
        <v>2725</v>
      </c>
      <c r="E180" s="5">
        <v>2</v>
      </c>
      <c r="F180" s="5">
        <v>0</v>
      </c>
      <c r="G180" s="5">
        <v>4</v>
      </c>
      <c r="H180" s="5">
        <v>0</v>
      </c>
      <c r="I180" s="5">
        <v>4</v>
      </c>
      <c r="J180" s="5">
        <v>7</v>
      </c>
      <c r="K180" s="5">
        <v>4</v>
      </c>
      <c r="L180" s="5">
        <v>21</v>
      </c>
      <c r="M180" s="5">
        <v>23</v>
      </c>
      <c r="N180" s="5">
        <v>21</v>
      </c>
      <c r="O180" s="5">
        <v>136</v>
      </c>
      <c r="P180" s="5">
        <v>0</v>
      </c>
      <c r="Q180" s="5">
        <v>0</v>
      </c>
      <c r="R180" s="5">
        <v>2</v>
      </c>
      <c r="S180" s="5">
        <v>0</v>
      </c>
      <c r="T180" s="5">
        <v>0</v>
      </c>
      <c r="U180" s="5">
        <v>1</v>
      </c>
      <c r="V180" s="5">
        <v>3</v>
      </c>
      <c r="W180" s="5">
        <v>1</v>
      </c>
      <c r="X180" s="5">
        <v>3</v>
      </c>
      <c r="Y180" s="5">
        <v>0</v>
      </c>
      <c r="Z180" s="5">
        <v>0</v>
      </c>
      <c r="AA180" s="5">
        <v>18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58</v>
      </c>
      <c r="AH180" s="5">
        <v>22</v>
      </c>
      <c r="AI180" s="5">
        <v>50</v>
      </c>
      <c r="AJ180" s="5">
        <v>209</v>
      </c>
      <c r="AK180" s="5">
        <v>77</v>
      </c>
      <c r="AL180" s="5">
        <v>0</v>
      </c>
      <c r="AM180" s="5">
        <v>32</v>
      </c>
      <c r="AN180" s="5">
        <v>23</v>
      </c>
      <c r="AO180" s="5">
        <v>53</v>
      </c>
      <c r="AP180" s="5">
        <v>0</v>
      </c>
      <c r="AQ180" s="5">
        <v>24</v>
      </c>
      <c r="AR180" s="5">
        <v>0</v>
      </c>
      <c r="AS180" s="5">
        <v>27</v>
      </c>
      <c r="AT180" s="5">
        <v>13</v>
      </c>
      <c r="AU180" s="5">
        <v>18</v>
      </c>
      <c r="AV180" s="5">
        <v>14</v>
      </c>
      <c r="AW180" s="5">
        <v>13</v>
      </c>
      <c r="AX180" s="5">
        <v>25</v>
      </c>
      <c r="AY180" s="5">
        <v>1</v>
      </c>
      <c r="AZ180" s="5">
        <v>33</v>
      </c>
      <c r="BA180" s="5">
        <v>0</v>
      </c>
      <c r="BB180" s="5">
        <v>144</v>
      </c>
      <c r="BC180" s="5">
        <v>18</v>
      </c>
      <c r="BD180" s="5">
        <v>0</v>
      </c>
      <c r="BE180" s="5">
        <v>40</v>
      </c>
      <c r="BF180" s="5">
        <v>83</v>
      </c>
      <c r="BG180" s="5">
        <v>8</v>
      </c>
      <c r="BH180" s="5">
        <v>5</v>
      </c>
      <c r="BI180" s="5">
        <v>0</v>
      </c>
      <c r="BJ180" s="5">
        <v>57</v>
      </c>
      <c r="BK180" s="5">
        <v>103</v>
      </c>
      <c r="BL180" s="5">
        <v>0</v>
      </c>
      <c r="BM180" s="5">
        <v>2</v>
      </c>
      <c r="BN180" s="5">
        <v>65</v>
      </c>
      <c r="BO180" s="5">
        <v>1</v>
      </c>
      <c r="BP180" s="5">
        <v>7</v>
      </c>
      <c r="BQ180" s="5">
        <v>42</v>
      </c>
      <c r="BR180" s="5">
        <v>1</v>
      </c>
      <c r="BS180" s="5">
        <v>77</v>
      </c>
      <c r="BT180" s="5">
        <v>27</v>
      </c>
      <c r="BU180" s="5">
        <v>1</v>
      </c>
      <c r="BV180" s="5">
        <v>81</v>
      </c>
      <c r="BW180" s="5">
        <v>39</v>
      </c>
      <c r="BX180" s="5">
        <v>577</v>
      </c>
      <c r="BY180" s="5">
        <v>0</v>
      </c>
      <c r="BZ180" s="5">
        <v>0</v>
      </c>
      <c r="CA180" s="5">
        <v>62</v>
      </c>
      <c r="CB180" s="5">
        <v>1</v>
      </c>
      <c r="CC180" s="5">
        <v>0</v>
      </c>
      <c r="CD180" s="5">
        <v>1</v>
      </c>
      <c r="CE180" s="5">
        <v>0</v>
      </c>
      <c r="CF180" s="5">
        <v>3</v>
      </c>
      <c r="CG180" s="5">
        <v>16</v>
      </c>
      <c r="CH180" s="5">
        <v>5</v>
      </c>
      <c r="CI180" s="5">
        <v>3</v>
      </c>
      <c r="CJ180" s="5">
        <v>55</v>
      </c>
      <c r="CK180" s="5">
        <v>3</v>
      </c>
      <c r="CL180" s="5">
        <v>0</v>
      </c>
      <c r="CM180" s="5">
        <v>15</v>
      </c>
      <c r="CN180" s="5">
        <v>60</v>
      </c>
      <c r="CO180" s="5">
        <v>16</v>
      </c>
      <c r="CP180" s="5">
        <v>3</v>
      </c>
      <c r="CQ180" s="5">
        <v>0</v>
      </c>
      <c r="CR180" s="5">
        <v>58</v>
      </c>
      <c r="CS180" s="5">
        <v>16</v>
      </c>
      <c r="CT180" s="5">
        <v>12</v>
      </c>
      <c r="CU180" s="5">
        <v>2</v>
      </c>
      <c r="CV180" s="5">
        <v>50</v>
      </c>
      <c r="CW180" s="5">
        <v>20</v>
      </c>
      <c r="CX180" s="1">
        <v>20</v>
      </c>
    </row>
    <row r="181" spans="1:102" ht="15.75" x14ac:dyDescent="0.25">
      <c r="A181" s="5" t="s">
        <v>361</v>
      </c>
      <c r="B181" s="5" t="s">
        <v>362</v>
      </c>
      <c r="C181" s="5">
        <v>2018</v>
      </c>
      <c r="D181" s="5">
        <v>14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1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1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5</v>
      </c>
      <c r="BX181" s="5">
        <v>0</v>
      </c>
      <c r="BY181" s="5">
        <v>0</v>
      </c>
      <c r="BZ181" s="5">
        <v>0</v>
      </c>
      <c r="CA181" s="5">
        <v>1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2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>
        <v>0</v>
      </c>
      <c r="CX181" s="1">
        <v>0</v>
      </c>
    </row>
    <row r="182" spans="1:102" ht="15.75" x14ac:dyDescent="0.25">
      <c r="A182" s="5" t="s">
        <v>363</v>
      </c>
      <c r="B182" s="5" t="s">
        <v>364</v>
      </c>
      <c r="C182" s="5">
        <v>2018</v>
      </c>
      <c r="D182" s="5">
        <v>3762</v>
      </c>
      <c r="E182" s="5">
        <v>14</v>
      </c>
      <c r="F182" s="5">
        <v>0</v>
      </c>
      <c r="G182" s="5">
        <v>16</v>
      </c>
      <c r="H182" s="5">
        <v>1</v>
      </c>
      <c r="I182" s="5">
        <v>51</v>
      </c>
      <c r="J182" s="5">
        <v>5</v>
      </c>
      <c r="K182" s="5">
        <v>7</v>
      </c>
      <c r="L182" s="5">
        <v>24</v>
      </c>
      <c r="M182" s="5">
        <v>10</v>
      </c>
      <c r="N182" s="5">
        <v>29</v>
      </c>
      <c r="O182" s="5">
        <v>1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1</v>
      </c>
      <c r="V182" s="5">
        <v>9</v>
      </c>
      <c r="W182" s="5">
        <v>2</v>
      </c>
      <c r="X182" s="5">
        <v>0</v>
      </c>
      <c r="Y182" s="5">
        <v>3</v>
      </c>
      <c r="Z182" s="5">
        <v>0</v>
      </c>
      <c r="AA182" s="5">
        <v>132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25</v>
      </c>
      <c r="AH182" s="5">
        <v>8</v>
      </c>
      <c r="AI182" s="5">
        <v>31</v>
      </c>
      <c r="AJ182" s="5">
        <v>285</v>
      </c>
      <c r="AK182" s="5">
        <v>86</v>
      </c>
      <c r="AL182" s="5">
        <v>1</v>
      </c>
      <c r="AM182" s="5">
        <v>17</v>
      </c>
      <c r="AN182" s="5">
        <v>10</v>
      </c>
      <c r="AO182" s="5">
        <v>60</v>
      </c>
      <c r="AP182" s="5">
        <v>0</v>
      </c>
      <c r="AQ182" s="5">
        <v>25</v>
      </c>
      <c r="AR182" s="5">
        <v>1</v>
      </c>
      <c r="AS182" s="5">
        <v>11</v>
      </c>
      <c r="AT182" s="5">
        <v>13</v>
      </c>
      <c r="AU182" s="5">
        <v>11</v>
      </c>
      <c r="AV182" s="5">
        <v>27</v>
      </c>
      <c r="AW182" s="5">
        <v>18</v>
      </c>
      <c r="AX182" s="5">
        <v>103</v>
      </c>
      <c r="AY182" s="5">
        <v>4</v>
      </c>
      <c r="AZ182" s="5">
        <v>42</v>
      </c>
      <c r="BA182" s="5">
        <v>0</v>
      </c>
      <c r="BB182" s="5">
        <v>345</v>
      </c>
      <c r="BC182" s="5">
        <v>4</v>
      </c>
      <c r="BD182" s="5">
        <v>0</v>
      </c>
      <c r="BE182" s="5">
        <v>24</v>
      </c>
      <c r="BF182" s="5">
        <v>65</v>
      </c>
      <c r="BG182" s="5">
        <v>12</v>
      </c>
      <c r="BH182" s="5">
        <v>4</v>
      </c>
      <c r="BI182" s="5">
        <v>3</v>
      </c>
      <c r="BJ182" s="5">
        <v>148</v>
      </c>
      <c r="BK182" s="5">
        <v>80</v>
      </c>
      <c r="BL182" s="5">
        <v>0</v>
      </c>
      <c r="BM182" s="5">
        <v>10</v>
      </c>
      <c r="BN182" s="5">
        <v>46</v>
      </c>
      <c r="BO182" s="5">
        <v>0</v>
      </c>
      <c r="BP182" s="5">
        <v>18</v>
      </c>
      <c r="BQ182" s="5">
        <v>120</v>
      </c>
      <c r="BR182" s="5">
        <v>6</v>
      </c>
      <c r="BS182" s="5">
        <v>128</v>
      </c>
      <c r="BT182" s="5">
        <v>85</v>
      </c>
      <c r="BU182" s="5">
        <v>1</v>
      </c>
      <c r="BV182" s="5">
        <v>10</v>
      </c>
      <c r="BW182" s="5">
        <v>24</v>
      </c>
      <c r="BX182" s="5">
        <v>235</v>
      </c>
      <c r="BY182" s="5">
        <v>2</v>
      </c>
      <c r="BZ182" s="5">
        <v>0</v>
      </c>
      <c r="CA182" s="5">
        <v>399</v>
      </c>
      <c r="CB182" s="5">
        <v>212</v>
      </c>
      <c r="CC182" s="5">
        <v>0</v>
      </c>
      <c r="CD182" s="5">
        <v>12</v>
      </c>
      <c r="CE182" s="5">
        <v>0</v>
      </c>
      <c r="CF182" s="5">
        <v>11</v>
      </c>
      <c r="CG182" s="5">
        <v>15</v>
      </c>
      <c r="CH182" s="5">
        <v>5</v>
      </c>
      <c r="CI182" s="5">
        <v>4</v>
      </c>
      <c r="CJ182" s="5">
        <v>72</v>
      </c>
      <c r="CK182" s="5">
        <v>5</v>
      </c>
      <c r="CL182" s="5">
        <v>0</v>
      </c>
      <c r="CM182" s="5">
        <v>68</v>
      </c>
      <c r="CN182" s="5">
        <v>170</v>
      </c>
      <c r="CO182" s="5">
        <v>7</v>
      </c>
      <c r="CP182" s="5">
        <v>1</v>
      </c>
      <c r="CQ182" s="5">
        <v>1</v>
      </c>
      <c r="CR182" s="5">
        <v>3</v>
      </c>
      <c r="CS182" s="5">
        <v>209</v>
      </c>
      <c r="CT182" s="5">
        <v>16</v>
      </c>
      <c r="CU182" s="5">
        <v>3</v>
      </c>
      <c r="CV182" s="5">
        <v>65</v>
      </c>
      <c r="CW182" s="5">
        <v>31</v>
      </c>
      <c r="CX182" s="1">
        <v>31</v>
      </c>
    </row>
    <row r="183" spans="1:102" ht="15.75" x14ac:dyDescent="0.25">
      <c r="A183" s="5" t="s">
        <v>365</v>
      </c>
      <c r="B183" s="5" t="s">
        <v>366</v>
      </c>
      <c r="C183" s="5">
        <v>2018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5">
        <v>0</v>
      </c>
      <c r="CW183" s="5">
        <v>0</v>
      </c>
      <c r="CX183" s="1">
        <v>0</v>
      </c>
    </row>
    <row r="184" spans="1:102" ht="15.75" x14ac:dyDescent="0.25">
      <c r="A184" s="5" t="s">
        <v>367</v>
      </c>
      <c r="B184" s="5" t="s">
        <v>368</v>
      </c>
      <c r="C184" s="5">
        <v>2018</v>
      </c>
      <c r="D184" s="5">
        <v>88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1</v>
      </c>
      <c r="O184" s="5">
        <v>1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57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1</v>
      </c>
      <c r="AK184" s="5">
        <v>1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2</v>
      </c>
      <c r="AY184" s="5">
        <v>0</v>
      </c>
      <c r="AZ184" s="5">
        <v>1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1</v>
      </c>
      <c r="BK184" s="5">
        <v>1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1</v>
      </c>
      <c r="BR184" s="5">
        <v>0</v>
      </c>
      <c r="BS184" s="5">
        <v>1</v>
      </c>
      <c r="BT184" s="5">
        <v>0</v>
      </c>
      <c r="BU184" s="5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1</v>
      </c>
      <c r="CB184" s="5">
        <v>8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5">
        <v>0</v>
      </c>
      <c r="CI184" s="5">
        <v>0</v>
      </c>
      <c r="CJ184" s="5">
        <v>0</v>
      </c>
      <c r="CK184" s="5">
        <v>0</v>
      </c>
      <c r="CL184" s="5">
        <v>0</v>
      </c>
      <c r="CM184" s="5">
        <v>0</v>
      </c>
      <c r="CN184" s="5">
        <v>1</v>
      </c>
      <c r="CO184" s="5">
        <v>0</v>
      </c>
      <c r="CP184" s="5">
        <v>0</v>
      </c>
      <c r="CQ184" s="5">
        <v>0</v>
      </c>
      <c r="CR184" s="5">
        <v>0</v>
      </c>
      <c r="CS184" s="5">
        <v>1</v>
      </c>
      <c r="CT184" s="5">
        <v>1</v>
      </c>
      <c r="CU184" s="5">
        <v>0</v>
      </c>
      <c r="CV184" s="5">
        <v>1</v>
      </c>
      <c r="CW184" s="5">
        <v>1</v>
      </c>
      <c r="CX184" s="1">
        <v>1</v>
      </c>
    </row>
    <row r="185" spans="1:102" ht="15.75" x14ac:dyDescent="0.25">
      <c r="A185" s="5" t="s">
        <v>369</v>
      </c>
      <c r="B185" s="5" t="s">
        <v>370</v>
      </c>
      <c r="C185" s="5">
        <v>2018</v>
      </c>
      <c r="D185" s="5">
        <v>93</v>
      </c>
      <c r="E185" s="5">
        <v>1</v>
      </c>
      <c r="F185" s="5">
        <v>0</v>
      </c>
      <c r="G185" s="5">
        <v>0</v>
      </c>
      <c r="H185" s="5">
        <v>0</v>
      </c>
      <c r="I185" s="5">
        <v>0</v>
      </c>
      <c r="J185" s="5">
        <v>9</v>
      </c>
      <c r="K185" s="5">
        <v>0</v>
      </c>
      <c r="L185" s="5">
        <v>0</v>
      </c>
      <c r="M185" s="5">
        <v>0</v>
      </c>
      <c r="N185" s="5">
        <v>4</v>
      </c>
      <c r="O185" s="5">
        <v>15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10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6</v>
      </c>
      <c r="AK185" s="5">
        <v>1</v>
      </c>
      <c r="AL185" s="5">
        <v>0</v>
      </c>
      <c r="AM185" s="5">
        <v>0</v>
      </c>
      <c r="AN185" s="5">
        <v>1</v>
      </c>
      <c r="AO185" s="5">
        <v>6</v>
      </c>
      <c r="AP185" s="5">
        <v>0</v>
      </c>
      <c r="AQ185" s="5">
        <v>1</v>
      </c>
      <c r="AR185" s="5">
        <v>0</v>
      </c>
      <c r="AS185" s="5">
        <v>0</v>
      </c>
      <c r="AT185" s="5">
        <v>0</v>
      </c>
      <c r="AU185" s="5">
        <v>1</v>
      </c>
      <c r="AV185" s="5">
        <v>0</v>
      </c>
      <c r="AW185" s="5">
        <v>0</v>
      </c>
      <c r="AX185" s="5">
        <v>2</v>
      </c>
      <c r="AY185" s="5">
        <v>0</v>
      </c>
      <c r="AZ185" s="5">
        <v>5</v>
      </c>
      <c r="BA185" s="5">
        <v>0</v>
      </c>
      <c r="BB185" s="5">
        <v>3</v>
      </c>
      <c r="BC185" s="5">
        <v>0</v>
      </c>
      <c r="BD185" s="5">
        <v>0</v>
      </c>
      <c r="BE185" s="5">
        <v>1</v>
      </c>
      <c r="BF185" s="5">
        <v>4</v>
      </c>
      <c r="BG185" s="5">
        <v>0</v>
      </c>
      <c r="BH185" s="5">
        <v>0</v>
      </c>
      <c r="BI185" s="5">
        <v>0</v>
      </c>
      <c r="BJ185" s="5">
        <v>3</v>
      </c>
      <c r="BK185" s="5">
        <v>3</v>
      </c>
      <c r="BL185" s="5">
        <v>0</v>
      </c>
      <c r="BM185" s="5">
        <v>0</v>
      </c>
      <c r="BN185" s="5">
        <v>0</v>
      </c>
      <c r="BO185" s="5">
        <v>0</v>
      </c>
      <c r="BP185" s="5">
        <v>1</v>
      </c>
      <c r="BQ185" s="5">
        <v>1</v>
      </c>
      <c r="BR185" s="5">
        <v>0</v>
      </c>
      <c r="BS185" s="5">
        <v>1</v>
      </c>
      <c r="BT185" s="5">
        <v>4</v>
      </c>
      <c r="BU185" s="5">
        <v>0</v>
      </c>
      <c r="BV185" s="5">
        <v>1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  <c r="CC185" s="5">
        <v>0</v>
      </c>
      <c r="CD185" s="5">
        <v>1</v>
      </c>
      <c r="CE185" s="5">
        <v>0</v>
      </c>
      <c r="CF185" s="5">
        <v>0</v>
      </c>
      <c r="CG185" s="5">
        <v>0</v>
      </c>
      <c r="CH185" s="5">
        <v>0</v>
      </c>
      <c r="CI185" s="5">
        <v>0</v>
      </c>
      <c r="CJ185" s="5">
        <v>0</v>
      </c>
      <c r="CK185" s="5">
        <v>0</v>
      </c>
      <c r="CL185" s="5">
        <v>0</v>
      </c>
      <c r="CM185" s="5">
        <v>1</v>
      </c>
      <c r="CN185" s="5">
        <v>1</v>
      </c>
      <c r="CO185" s="5">
        <v>0</v>
      </c>
      <c r="CP185" s="5">
        <v>0</v>
      </c>
      <c r="CQ185" s="5">
        <v>0</v>
      </c>
      <c r="CR185" s="5">
        <v>0</v>
      </c>
      <c r="CS185" s="5">
        <v>0</v>
      </c>
      <c r="CT185" s="5">
        <v>0</v>
      </c>
      <c r="CU185" s="5">
        <v>0</v>
      </c>
      <c r="CV185" s="5">
        <v>1</v>
      </c>
      <c r="CW185" s="5">
        <v>1</v>
      </c>
      <c r="CX185" s="1">
        <v>1</v>
      </c>
    </row>
    <row r="186" spans="1:102" ht="15.75" x14ac:dyDescent="0.25">
      <c r="A186" s="5" t="s">
        <v>371</v>
      </c>
      <c r="B186" s="5" t="s">
        <v>372</v>
      </c>
      <c r="C186" s="5">
        <v>2018</v>
      </c>
      <c r="D186" s="5">
        <v>5563</v>
      </c>
      <c r="E186" s="5">
        <v>5</v>
      </c>
      <c r="F186" s="5">
        <v>14</v>
      </c>
      <c r="G186" s="5">
        <v>13</v>
      </c>
      <c r="H186" s="5">
        <v>4</v>
      </c>
      <c r="I186" s="5">
        <v>36</v>
      </c>
      <c r="J186" s="5">
        <v>17</v>
      </c>
      <c r="K186" s="5">
        <v>9</v>
      </c>
      <c r="L186" s="5">
        <v>25</v>
      </c>
      <c r="M186" s="5">
        <v>29</v>
      </c>
      <c r="N186" s="5">
        <v>46</v>
      </c>
      <c r="O186" s="5">
        <v>78</v>
      </c>
      <c r="P186" s="5">
        <v>0</v>
      </c>
      <c r="Q186" s="5">
        <v>9</v>
      </c>
      <c r="R186" s="5">
        <v>1</v>
      </c>
      <c r="S186" s="5">
        <v>5</v>
      </c>
      <c r="T186" s="5">
        <v>1</v>
      </c>
      <c r="U186" s="5">
        <v>3</v>
      </c>
      <c r="V186" s="5">
        <v>21</v>
      </c>
      <c r="W186" s="5">
        <v>16</v>
      </c>
      <c r="X186" s="5">
        <v>3</v>
      </c>
      <c r="Y186" s="5">
        <v>0</v>
      </c>
      <c r="Z186" s="5">
        <v>578</v>
      </c>
      <c r="AA186" s="5">
        <v>128</v>
      </c>
      <c r="AB186" s="5">
        <v>5</v>
      </c>
      <c r="AC186" s="5">
        <v>0</v>
      </c>
      <c r="AD186" s="5">
        <v>1</v>
      </c>
      <c r="AE186" s="5">
        <v>1</v>
      </c>
      <c r="AF186" s="5">
        <v>1</v>
      </c>
      <c r="AG186" s="5">
        <v>154</v>
      </c>
      <c r="AH186" s="5">
        <v>89</v>
      </c>
      <c r="AI186" s="5">
        <v>55</v>
      </c>
      <c r="AJ186" s="5">
        <v>279</v>
      </c>
      <c r="AK186" s="5">
        <v>91</v>
      </c>
      <c r="AL186" s="5">
        <v>3</v>
      </c>
      <c r="AM186" s="5">
        <v>73</v>
      </c>
      <c r="AN186" s="5">
        <v>81</v>
      </c>
      <c r="AO186" s="5">
        <v>101</v>
      </c>
      <c r="AP186" s="5">
        <v>6</v>
      </c>
      <c r="AQ186" s="5">
        <v>25</v>
      </c>
      <c r="AR186" s="5">
        <v>6</v>
      </c>
      <c r="AS186" s="5">
        <v>30</v>
      </c>
      <c r="AT186" s="5">
        <v>54</v>
      </c>
      <c r="AU186" s="5">
        <v>63</v>
      </c>
      <c r="AV186" s="5">
        <v>401</v>
      </c>
      <c r="AW186" s="5">
        <v>125</v>
      </c>
      <c r="AX186" s="5">
        <v>107</v>
      </c>
      <c r="AY186" s="5">
        <v>5</v>
      </c>
      <c r="AZ186" s="5">
        <v>16</v>
      </c>
      <c r="BA186" s="5">
        <v>0</v>
      </c>
      <c r="BB186" s="5">
        <v>118</v>
      </c>
      <c r="BC186" s="5">
        <v>31</v>
      </c>
      <c r="BD186" s="5">
        <v>36</v>
      </c>
      <c r="BE186" s="5">
        <v>49</v>
      </c>
      <c r="BF186" s="5">
        <v>125</v>
      </c>
      <c r="BG186" s="5">
        <v>10</v>
      </c>
      <c r="BH186" s="5">
        <v>8</v>
      </c>
      <c r="BI186" s="5">
        <v>1</v>
      </c>
      <c r="BJ186" s="5">
        <v>102</v>
      </c>
      <c r="BK186" s="5">
        <v>173</v>
      </c>
      <c r="BL186" s="5">
        <v>0</v>
      </c>
      <c r="BM186" s="5">
        <v>9</v>
      </c>
      <c r="BN186" s="5">
        <v>121</v>
      </c>
      <c r="BO186" s="5">
        <v>1</v>
      </c>
      <c r="BP186" s="5">
        <v>19</v>
      </c>
      <c r="BQ186" s="5">
        <v>90</v>
      </c>
      <c r="BR186" s="5">
        <v>28</v>
      </c>
      <c r="BS186" s="5">
        <v>154</v>
      </c>
      <c r="BT186" s="5">
        <v>66</v>
      </c>
      <c r="BU186" s="5">
        <v>10</v>
      </c>
      <c r="BV186" s="5">
        <v>292</v>
      </c>
      <c r="BW186" s="5">
        <v>67</v>
      </c>
      <c r="BX186" s="5">
        <v>500</v>
      </c>
      <c r="BY186" s="5">
        <v>11</v>
      </c>
      <c r="BZ186" s="5">
        <v>0</v>
      </c>
      <c r="CA186" s="5">
        <v>23</v>
      </c>
      <c r="CB186" s="5">
        <v>17</v>
      </c>
      <c r="CC186" s="5">
        <v>1</v>
      </c>
      <c r="CD186" s="5">
        <v>12</v>
      </c>
      <c r="CE186" s="5">
        <v>5</v>
      </c>
      <c r="CF186" s="5">
        <v>6</v>
      </c>
      <c r="CG186" s="5">
        <v>9</v>
      </c>
      <c r="CH186" s="5">
        <v>12</v>
      </c>
      <c r="CI186" s="5">
        <v>15</v>
      </c>
      <c r="CJ186" s="5">
        <v>146</v>
      </c>
      <c r="CK186" s="5">
        <v>29</v>
      </c>
      <c r="CL186" s="5">
        <v>1</v>
      </c>
      <c r="CM186" s="5">
        <v>13</v>
      </c>
      <c r="CN186" s="5">
        <v>118</v>
      </c>
      <c r="CO186" s="5">
        <v>17</v>
      </c>
      <c r="CP186" s="5">
        <v>38</v>
      </c>
      <c r="CQ186" s="5">
        <v>0</v>
      </c>
      <c r="CR186" s="5">
        <v>2</v>
      </c>
      <c r="CS186" s="5">
        <v>3</v>
      </c>
      <c r="CT186" s="5">
        <v>52</v>
      </c>
      <c r="CU186" s="5">
        <v>8</v>
      </c>
      <c r="CV186" s="5">
        <v>195</v>
      </c>
      <c r="CW186" s="5">
        <v>6</v>
      </c>
      <c r="CX186" s="1">
        <v>6</v>
      </c>
    </row>
    <row r="187" spans="1:102" ht="15.75" x14ac:dyDescent="0.25">
      <c r="A187" s="5" t="s">
        <v>373</v>
      </c>
      <c r="B187" s="5" t="s">
        <v>374</v>
      </c>
      <c r="C187" s="5">
        <v>2018</v>
      </c>
      <c r="D187" s="5">
        <v>4954</v>
      </c>
      <c r="E187" s="5">
        <v>2</v>
      </c>
      <c r="F187" s="5">
        <v>3</v>
      </c>
      <c r="G187" s="5">
        <v>9</v>
      </c>
      <c r="H187" s="5">
        <v>5</v>
      </c>
      <c r="I187" s="5">
        <v>13</v>
      </c>
      <c r="J187" s="5">
        <v>4</v>
      </c>
      <c r="K187" s="5">
        <v>4</v>
      </c>
      <c r="L187" s="5">
        <v>14</v>
      </c>
      <c r="M187" s="5">
        <v>4</v>
      </c>
      <c r="N187" s="5">
        <v>9</v>
      </c>
      <c r="O187" s="5">
        <v>424</v>
      </c>
      <c r="P187" s="5">
        <v>0</v>
      </c>
      <c r="Q187" s="5">
        <v>0</v>
      </c>
      <c r="R187" s="5">
        <v>15</v>
      </c>
      <c r="S187" s="5">
        <v>0</v>
      </c>
      <c r="T187" s="5">
        <v>0</v>
      </c>
      <c r="U187" s="5">
        <v>0</v>
      </c>
      <c r="V187" s="5">
        <v>3</v>
      </c>
      <c r="W187" s="5">
        <v>4</v>
      </c>
      <c r="X187" s="5">
        <v>2</v>
      </c>
      <c r="Y187" s="5">
        <v>0</v>
      </c>
      <c r="Z187" s="5">
        <v>0</v>
      </c>
      <c r="AA187" s="5">
        <v>77</v>
      </c>
      <c r="AB187" s="5">
        <v>0</v>
      </c>
      <c r="AC187" s="5">
        <v>0</v>
      </c>
      <c r="AD187" s="5">
        <v>0</v>
      </c>
      <c r="AE187" s="5">
        <v>1</v>
      </c>
      <c r="AF187" s="5">
        <v>0</v>
      </c>
      <c r="AG187" s="5">
        <v>50</v>
      </c>
      <c r="AH187" s="5">
        <v>4</v>
      </c>
      <c r="AI187" s="5">
        <v>12</v>
      </c>
      <c r="AJ187" s="5">
        <v>125</v>
      </c>
      <c r="AK187" s="5">
        <v>46</v>
      </c>
      <c r="AL187" s="5">
        <v>1</v>
      </c>
      <c r="AM187" s="5">
        <v>17</v>
      </c>
      <c r="AN187" s="5">
        <v>20</v>
      </c>
      <c r="AO187" s="5">
        <v>83</v>
      </c>
      <c r="AP187" s="5">
        <v>1</v>
      </c>
      <c r="AQ187" s="5">
        <v>15</v>
      </c>
      <c r="AR187" s="5">
        <v>1</v>
      </c>
      <c r="AS187" s="5">
        <v>8</v>
      </c>
      <c r="AT187" s="5">
        <v>10</v>
      </c>
      <c r="AU187" s="5">
        <v>28</v>
      </c>
      <c r="AV187" s="5">
        <v>44</v>
      </c>
      <c r="AW187" s="5">
        <v>28</v>
      </c>
      <c r="AX187" s="5">
        <v>105</v>
      </c>
      <c r="AY187" s="5">
        <v>4</v>
      </c>
      <c r="AZ187" s="5">
        <v>33</v>
      </c>
      <c r="BA187" s="5">
        <v>0</v>
      </c>
      <c r="BB187" s="5">
        <v>1996</v>
      </c>
      <c r="BC187" s="5">
        <v>14</v>
      </c>
      <c r="BD187" s="5">
        <v>0</v>
      </c>
      <c r="BE187" s="5">
        <v>22</v>
      </c>
      <c r="BF187" s="5">
        <v>59</v>
      </c>
      <c r="BG187" s="5">
        <v>2</v>
      </c>
      <c r="BH187" s="5">
        <v>3</v>
      </c>
      <c r="BI187" s="5">
        <v>1</v>
      </c>
      <c r="BJ187" s="5">
        <v>225</v>
      </c>
      <c r="BK187" s="5">
        <v>121</v>
      </c>
      <c r="BL187" s="5">
        <v>0</v>
      </c>
      <c r="BM187" s="5">
        <v>9</v>
      </c>
      <c r="BN187" s="5">
        <v>43</v>
      </c>
      <c r="BO187" s="5">
        <v>1</v>
      </c>
      <c r="BP187" s="5">
        <v>7</v>
      </c>
      <c r="BQ187" s="5">
        <v>66</v>
      </c>
      <c r="BR187" s="5">
        <v>4</v>
      </c>
      <c r="BS187" s="5">
        <v>244</v>
      </c>
      <c r="BT187" s="5">
        <v>67</v>
      </c>
      <c r="BU187" s="5">
        <v>2</v>
      </c>
      <c r="BV187" s="5">
        <v>20</v>
      </c>
      <c r="BW187" s="5">
        <v>18</v>
      </c>
      <c r="BX187" s="5">
        <v>155</v>
      </c>
      <c r="BY187" s="5">
        <v>6</v>
      </c>
      <c r="BZ187" s="5">
        <v>0</v>
      </c>
      <c r="CA187" s="5">
        <v>68</v>
      </c>
      <c r="CB187" s="5">
        <v>45</v>
      </c>
      <c r="CC187" s="5">
        <v>0</v>
      </c>
      <c r="CD187" s="5">
        <v>7</v>
      </c>
      <c r="CE187" s="5">
        <v>0</v>
      </c>
      <c r="CF187" s="5">
        <v>4</v>
      </c>
      <c r="CG187" s="5">
        <v>24</v>
      </c>
      <c r="CH187" s="5">
        <v>2</v>
      </c>
      <c r="CI187" s="5">
        <v>5</v>
      </c>
      <c r="CJ187" s="5">
        <v>24</v>
      </c>
      <c r="CK187" s="5">
        <v>2</v>
      </c>
      <c r="CL187" s="5">
        <v>0</v>
      </c>
      <c r="CM187" s="5">
        <v>46</v>
      </c>
      <c r="CN187" s="5">
        <v>161</v>
      </c>
      <c r="CO187" s="5">
        <v>23</v>
      </c>
      <c r="CP187" s="5">
        <v>5</v>
      </c>
      <c r="CQ187" s="5">
        <v>0</v>
      </c>
      <c r="CR187" s="5">
        <v>22</v>
      </c>
      <c r="CS187" s="5">
        <v>52</v>
      </c>
      <c r="CT187" s="5">
        <v>23</v>
      </c>
      <c r="CU187" s="5">
        <v>1</v>
      </c>
      <c r="CV187" s="5">
        <v>69</v>
      </c>
      <c r="CW187" s="5">
        <v>58</v>
      </c>
      <c r="CX187" s="1">
        <v>58</v>
      </c>
    </row>
    <row r="188" spans="1:102" ht="15.75" x14ac:dyDescent="0.25">
      <c r="A188" s="5" t="s">
        <v>375</v>
      </c>
      <c r="B188" s="5" t="s">
        <v>376</v>
      </c>
      <c r="C188" s="5">
        <v>2018</v>
      </c>
      <c r="D188" s="5">
        <v>18</v>
      </c>
      <c r="E188" s="5">
        <v>0</v>
      </c>
      <c r="F188" s="5">
        <v>0</v>
      </c>
      <c r="G188" s="5">
        <v>0</v>
      </c>
      <c r="H188" s="5">
        <v>0</v>
      </c>
      <c r="I188" s="5">
        <v>1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2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1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1</v>
      </c>
      <c r="AW188" s="5">
        <v>0</v>
      </c>
      <c r="AX188" s="5">
        <v>1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5">
        <v>2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1</v>
      </c>
      <c r="BT188" s="5">
        <v>0</v>
      </c>
      <c r="BU188" s="5">
        <v>0</v>
      </c>
      <c r="BV188" s="5">
        <v>1</v>
      </c>
      <c r="BW188" s="5">
        <v>0</v>
      </c>
      <c r="BX188" s="5">
        <v>1</v>
      </c>
      <c r="BY188" s="5">
        <v>0</v>
      </c>
      <c r="BZ188" s="5">
        <v>0</v>
      </c>
      <c r="CA188" s="5">
        <v>0</v>
      </c>
      <c r="CB188" s="5">
        <v>2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5">
        <v>0</v>
      </c>
      <c r="CI188" s="5">
        <v>0</v>
      </c>
      <c r="CJ188" s="5">
        <v>0</v>
      </c>
      <c r="CK188" s="5">
        <v>0</v>
      </c>
      <c r="CL188" s="5">
        <v>0</v>
      </c>
      <c r="CM188" s="5">
        <v>0</v>
      </c>
      <c r="CN188" s="5">
        <v>0</v>
      </c>
      <c r="CO188" s="5">
        <v>0</v>
      </c>
      <c r="CP188" s="5">
        <v>0</v>
      </c>
      <c r="CQ188" s="5">
        <v>0</v>
      </c>
      <c r="CR188" s="5">
        <v>0</v>
      </c>
      <c r="CS188" s="5">
        <v>0</v>
      </c>
      <c r="CT188" s="5">
        <v>0</v>
      </c>
      <c r="CU188" s="5">
        <v>0</v>
      </c>
      <c r="CV188" s="5">
        <v>1</v>
      </c>
      <c r="CW188" s="5">
        <v>0</v>
      </c>
      <c r="CX188" s="1">
        <v>0</v>
      </c>
    </row>
    <row r="189" spans="1:102" ht="15.75" x14ac:dyDescent="0.25">
      <c r="A189" s="5" t="s">
        <v>377</v>
      </c>
      <c r="B189" s="5" t="s">
        <v>378</v>
      </c>
      <c r="C189" s="5">
        <v>2018</v>
      </c>
      <c r="D189" s="5">
        <v>342</v>
      </c>
      <c r="E189" s="5">
        <v>0</v>
      </c>
      <c r="F189" s="5">
        <v>2</v>
      </c>
      <c r="G189" s="5">
        <v>0</v>
      </c>
      <c r="H189" s="5">
        <v>1</v>
      </c>
      <c r="I189" s="5">
        <v>1</v>
      </c>
      <c r="J189" s="5">
        <v>1</v>
      </c>
      <c r="K189" s="5">
        <v>1</v>
      </c>
      <c r="L189" s="5">
        <v>1</v>
      </c>
      <c r="M189" s="5">
        <v>1</v>
      </c>
      <c r="N189" s="5">
        <v>6</v>
      </c>
      <c r="O189" s="5">
        <v>10</v>
      </c>
      <c r="P189" s="5">
        <v>0</v>
      </c>
      <c r="Q189" s="5">
        <v>0</v>
      </c>
      <c r="R189" s="5">
        <v>0</v>
      </c>
      <c r="S189" s="5">
        <v>0</v>
      </c>
      <c r="T189" s="5">
        <v>4</v>
      </c>
      <c r="U189" s="5">
        <v>1</v>
      </c>
      <c r="V189" s="5">
        <v>0</v>
      </c>
      <c r="W189" s="5">
        <v>2</v>
      </c>
      <c r="X189" s="5">
        <v>0</v>
      </c>
      <c r="Y189" s="5">
        <v>0</v>
      </c>
      <c r="Z189" s="5">
        <v>0</v>
      </c>
      <c r="AA189" s="5">
        <v>46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5</v>
      </c>
      <c r="AH189" s="5">
        <v>1</v>
      </c>
      <c r="AI189" s="5">
        <v>4</v>
      </c>
      <c r="AJ189" s="5">
        <v>15</v>
      </c>
      <c r="AK189" s="5">
        <v>8</v>
      </c>
      <c r="AL189" s="5">
        <v>0</v>
      </c>
      <c r="AM189" s="5">
        <v>5</v>
      </c>
      <c r="AN189" s="5">
        <v>11</v>
      </c>
      <c r="AO189" s="5">
        <v>8</v>
      </c>
      <c r="AP189" s="5">
        <v>5</v>
      </c>
      <c r="AQ189" s="5">
        <v>6</v>
      </c>
      <c r="AR189" s="5">
        <v>0</v>
      </c>
      <c r="AS189" s="5">
        <v>2</v>
      </c>
      <c r="AT189" s="5">
        <v>5</v>
      </c>
      <c r="AU189" s="5">
        <v>5</v>
      </c>
      <c r="AV189" s="5">
        <v>12</v>
      </c>
      <c r="AW189" s="5">
        <v>17</v>
      </c>
      <c r="AX189" s="5">
        <v>5</v>
      </c>
      <c r="AY189" s="5">
        <v>0</v>
      </c>
      <c r="AZ189" s="5">
        <v>2</v>
      </c>
      <c r="BA189" s="5">
        <v>0</v>
      </c>
      <c r="BB189" s="5">
        <v>1</v>
      </c>
      <c r="BC189" s="5">
        <v>0</v>
      </c>
      <c r="BD189" s="5">
        <v>0</v>
      </c>
      <c r="BE189" s="5">
        <v>4</v>
      </c>
      <c r="BF189" s="5">
        <v>15</v>
      </c>
      <c r="BG189" s="5">
        <v>1</v>
      </c>
      <c r="BH189" s="5">
        <v>2</v>
      </c>
      <c r="BI189" s="5">
        <v>0</v>
      </c>
      <c r="BJ189" s="5">
        <v>5</v>
      </c>
      <c r="BK189" s="5">
        <v>9</v>
      </c>
      <c r="BL189" s="5">
        <v>0</v>
      </c>
      <c r="BM189" s="5">
        <v>1</v>
      </c>
      <c r="BN189" s="5">
        <v>5</v>
      </c>
      <c r="BO189" s="5">
        <v>0</v>
      </c>
      <c r="BP189" s="5">
        <v>1</v>
      </c>
      <c r="BQ189" s="5">
        <v>8</v>
      </c>
      <c r="BR189" s="5">
        <v>0</v>
      </c>
      <c r="BS189" s="5">
        <v>20</v>
      </c>
      <c r="BT189" s="5">
        <v>7</v>
      </c>
      <c r="BU189" s="5">
        <v>0</v>
      </c>
      <c r="BV189" s="5">
        <v>7</v>
      </c>
      <c r="BW189" s="5">
        <v>3</v>
      </c>
      <c r="BX189" s="5">
        <v>3</v>
      </c>
      <c r="BY189" s="5">
        <v>0</v>
      </c>
      <c r="BZ189" s="5">
        <v>0</v>
      </c>
      <c r="CA189" s="5">
        <v>2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5">
        <v>0</v>
      </c>
      <c r="CI189" s="5">
        <v>1</v>
      </c>
      <c r="CJ189" s="5">
        <v>11</v>
      </c>
      <c r="CK189" s="5">
        <v>3</v>
      </c>
      <c r="CL189" s="5">
        <v>0</v>
      </c>
      <c r="CM189" s="5">
        <v>2</v>
      </c>
      <c r="CN189" s="5">
        <v>9</v>
      </c>
      <c r="CO189" s="5">
        <v>1</v>
      </c>
      <c r="CP189" s="5">
        <v>1</v>
      </c>
      <c r="CQ189" s="5">
        <v>0</v>
      </c>
      <c r="CR189" s="5">
        <v>0</v>
      </c>
      <c r="CS189" s="5">
        <v>0</v>
      </c>
      <c r="CT189" s="5">
        <v>4</v>
      </c>
      <c r="CU189" s="5">
        <v>2</v>
      </c>
      <c r="CV189" s="5">
        <v>18</v>
      </c>
      <c r="CW189" s="5">
        <v>1</v>
      </c>
      <c r="CX189" s="1">
        <v>1</v>
      </c>
    </row>
    <row r="190" spans="1:102" ht="15.75" x14ac:dyDescent="0.25">
      <c r="A190" s="5" t="s">
        <v>379</v>
      </c>
      <c r="B190" s="5" t="s">
        <v>380</v>
      </c>
      <c r="C190" s="5">
        <v>2018</v>
      </c>
      <c r="D190" s="5">
        <v>633</v>
      </c>
      <c r="E190" s="5">
        <v>1</v>
      </c>
      <c r="F190" s="5">
        <v>1</v>
      </c>
      <c r="G190" s="5">
        <v>1</v>
      </c>
      <c r="H190" s="5">
        <v>0</v>
      </c>
      <c r="I190" s="5">
        <v>1</v>
      </c>
      <c r="J190" s="5">
        <v>1</v>
      </c>
      <c r="K190" s="5">
        <v>1</v>
      </c>
      <c r="L190" s="5">
        <v>6</v>
      </c>
      <c r="M190" s="5">
        <v>0</v>
      </c>
      <c r="N190" s="5">
        <v>4</v>
      </c>
      <c r="O190" s="5">
        <v>11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1</v>
      </c>
      <c r="V190" s="5">
        <v>1</v>
      </c>
      <c r="W190" s="5">
        <v>0</v>
      </c>
      <c r="X190" s="5">
        <v>0</v>
      </c>
      <c r="Y190" s="5">
        <v>0</v>
      </c>
      <c r="Z190" s="5">
        <v>0</v>
      </c>
      <c r="AA190" s="5">
        <v>5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20</v>
      </c>
      <c r="AH190" s="5">
        <v>3</v>
      </c>
      <c r="AI190" s="5">
        <v>8</v>
      </c>
      <c r="AJ190" s="5">
        <v>16</v>
      </c>
      <c r="AK190" s="5">
        <v>12</v>
      </c>
      <c r="AL190" s="5">
        <v>0</v>
      </c>
      <c r="AM190" s="5">
        <v>16</v>
      </c>
      <c r="AN190" s="5">
        <v>11</v>
      </c>
      <c r="AO190" s="5">
        <v>10</v>
      </c>
      <c r="AP190" s="5">
        <v>0</v>
      </c>
      <c r="AQ190" s="5">
        <v>15</v>
      </c>
      <c r="AR190" s="5">
        <v>2</v>
      </c>
      <c r="AS190" s="5">
        <v>11</v>
      </c>
      <c r="AT190" s="5">
        <v>11</v>
      </c>
      <c r="AU190" s="5">
        <v>8</v>
      </c>
      <c r="AV190" s="5">
        <v>19</v>
      </c>
      <c r="AW190" s="5">
        <v>4</v>
      </c>
      <c r="AX190" s="5">
        <v>26</v>
      </c>
      <c r="AY190" s="5">
        <v>0</v>
      </c>
      <c r="AZ190" s="5">
        <v>2</v>
      </c>
      <c r="BA190" s="5">
        <v>0</v>
      </c>
      <c r="BB190" s="5">
        <v>20</v>
      </c>
      <c r="BC190" s="5">
        <v>0</v>
      </c>
      <c r="BD190" s="5">
        <v>0</v>
      </c>
      <c r="BE190" s="5">
        <v>4</v>
      </c>
      <c r="BF190" s="5">
        <v>18</v>
      </c>
      <c r="BG190" s="5">
        <v>1</v>
      </c>
      <c r="BH190" s="5">
        <v>2</v>
      </c>
      <c r="BI190" s="5">
        <v>0</v>
      </c>
      <c r="BJ190" s="5">
        <v>14</v>
      </c>
      <c r="BK190" s="5">
        <v>19</v>
      </c>
      <c r="BL190" s="5">
        <v>0</v>
      </c>
      <c r="BM190" s="5">
        <v>3</v>
      </c>
      <c r="BN190" s="5">
        <v>6</v>
      </c>
      <c r="BO190" s="5">
        <v>1</v>
      </c>
      <c r="BP190" s="5">
        <v>1</v>
      </c>
      <c r="BQ190" s="5">
        <v>17</v>
      </c>
      <c r="BR190" s="5">
        <v>1</v>
      </c>
      <c r="BS190" s="5">
        <v>37</v>
      </c>
      <c r="BT190" s="5">
        <v>11</v>
      </c>
      <c r="BU190" s="5">
        <v>0</v>
      </c>
      <c r="BV190" s="5">
        <v>79</v>
      </c>
      <c r="BW190" s="5">
        <v>3</v>
      </c>
      <c r="BX190" s="5">
        <v>30</v>
      </c>
      <c r="BY190" s="5">
        <v>0</v>
      </c>
      <c r="BZ190" s="5">
        <v>0</v>
      </c>
      <c r="CA190" s="5">
        <v>2</v>
      </c>
      <c r="CB190" s="5">
        <v>0</v>
      </c>
      <c r="CC190" s="5">
        <v>0</v>
      </c>
      <c r="CD190" s="5">
        <v>0</v>
      </c>
      <c r="CE190" s="5">
        <v>0</v>
      </c>
      <c r="CF190" s="5">
        <v>3</v>
      </c>
      <c r="CG190" s="5">
        <v>19</v>
      </c>
      <c r="CH190" s="5">
        <v>3</v>
      </c>
      <c r="CI190" s="5">
        <v>3</v>
      </c>
      <c r="CJ190" s="5">
        <v>32</v>
      </c>
      <c r="CK190" s="5">
        <v>6</v>
      </c>
      <c r="CL190" s="5">
        <v>1</v>
      </c>
      <c r="CM190" s="5">
        <v>3</v>
      </c>
      <c r="CN190" s="5">
        <v>13</v>
      </c>
      <c r="CO190" s="5">
        <v>1</v>
      </c>
      <c r="CP190" s="5">
        <v>2</v>
      </c>
      <c r="CQ190" s="5">
        <v>0</v>
      </c>
      <c r="CR190" s="5">
        <v>0</v>
      </c>
      <c r="CS190" s="5">
        <v>0</v>
      </c>
      <c r="CT190" s="5">
        <v>10</v>
      </c>
      <c r="CU190" s="5">
        <v>9</v>
      </c>
      <c r="CV190" s="5">
        <v>27</v>
      </c>
      <c r="CW190" s="5">
        <v>1</v>
      </c>
      <c r="CX190" s="1">
        <v>1</v>
      </c>
    </row>
    <row r="191" spans="1:102" ht="15.75" x14ac:dyDescent="0.25">
      <c r="A191" s="5" t="s">
        <v>381</v>
      </c>
      <c r="B191" s="5" t="s">
        <v>382</v>
      </c>
      <c r="C191" s="5">
        <v>2018</v>
      </c>
      <c r="D191" s="5">
        <v>35</v>
      </c>
      <c r="E191" s="5">
        <v>0</v>
      </c>
      <c r="F191" s="5">
        <v>1</v>
      </c>
      <c r="G191" s="5">
        <v>0</v>
      </c>
      <c r="H191" s="5">
        <v>0</v>
      </c>
      <c r="I191" s="5">
        <v>1</v>
      </c>
      <c r="J191" s="5">
        <v>1</v>
      </c>
      <c r="K191" s="5">
        <v>0</v>
      </c>
      <c r="L191" s="5">
        <v>0</v>
      </c>
      <c r="M191" s="5">
        <v>0</v>
      </c>
      <c r="N191" s="5">
        <v>1</v>
      </c>
      <c r="O191" s="5">
        <v>2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1</v>
      </c>
      <c r="AK191" s="5">
        <v>1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1</v>
      </c>
      <c r="AY191" s="5">
        <v>0</v>
      </c>
      <c r="AZ191" s="5">
        <v>1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3</v>
      </c>
      <c r="BG191" s="5">
        <v>0</v>
      </c>
      <c r="BH191" s="5">
        <v>0</v>
      </c>
      <c r="BI191" s="5">
        <v>0</v>
      </c>
      <c r="BJ191" s="5">
        <v>1</v>
      </c>
      <c r="BK191" s="5">
        <v>1</v>
      </c>
      <c r="BL191" s="5">
        <v>0</v>
      </c>
      <c r="BM191" s="5">
        <v>1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3</v>
      </c>
      <c r="BT191" s="5">
        <v>0</v>
      </c>
      <c r="BU191" s="5">
        <v>0</v>
      </c>
      <c r="BV191" s="5">
        <v>0</v>
      </c>
      <c r="BW191" s="5">
        <v>1</v>
      </c>
      <c r="BX191" s="5">
        <v>1</v>
      </c>
      <c r="BY191" s="5">
        <v>0</v>
      </c>
      <c r="BZ191" s="5">
        <v>0</v>
      </c>
      <c r="CA191" s="5">
        <v>0</v>
      </c>
      <c r="CB191" s="5">
        <v>4</v>
      </c>
      <c r="CC191" s="5">
        <v>0</v>
      </c>
      <c r="CD191" s="5">
        <v>0</v>
      </c>
      <c r="CE191" s="5">
        <v>0</v>
      </c>
      <c r="CF191" s="5">
        <v>1</v>
      </c>
      <c r="CG191" s="5">
        <v>0</v>
      </c>
      <c r="CH191" s="5">
        <v>1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1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1</v>
      </c>
      <c r="CU191" s="5">
        <v>0</v>
      </c>
      <c r="CV191" s="5">
        <v>2</v>
      </c>
      <c r="CW191" s="5">
        <v>0</v>
      </c>
      <c r="CX191" s="1">
        <v>0</v>
      </c>
    </row>
    <row r="192" spans="1:102" ht="15.75" x14ac:dyDescent="0.25">
      <c r="A192" s="5" t="s">
        <v>383</v>
      </c>
      <c r="B192" s="5" t="s">
        <v>384</v>
      </c>
      <c r="C192" s="5">
        <v>2018</v>
      </c>
      <c r="D192" s="5">
        <v>7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0</v>
      </c>
      <c r="CJ192" s="5">
        <v>2</v>
      </c>
      <c r="CK192" s="5">
        <v>0</v>
      </c>
      <c r="CL192" s="5">
        <v>0</v>
      </c>
      <c r="CM192" s="5">
        <v>0</v>
      </c>
      <c r="CN192" s="5">
        <v>0</v>
      </c>
      <c r="CO192" s="5">
        <v>0</v>
      </c>
      <c r="CP192" s="5">
        <v>0</v>
      </c>
      <c r="CQ192" s="5">
        <v>0</v>
      </c>
      <c r="CR192" s="5">
        <v>0</v>
      </c>
      <c r="CS192" s="5">
        <v>0</v>
      </c>
      <c r="CT192" s="5">
        <v>0</v>
      </c>
      <c r="CU192" s="5">
        <v>2</v>
      </c>
      <c r="CV192" s="5">
        <v>1</v>
      </c>
      <c r="CW192" s="5">
        <v>0</v>
      </c>
      <c r="CX192" s="1">
        <v>0</v>
      </c>
    </row>
    <row r="193" spans="1:102" ht="15.75" x14ac:dyDescent="0.25">
      <c r="A193" s="5" t="s">
        <v>385</v>
      </c>
      <c r="B193" s="5" t="s">
        <v>386</v>
      </c>
      <c r="C193" s="5">
        <v>2018</v>
      </c>
      <c r="D193" s="5">
        <v>207</v>
      </c>
      <c r="E193" s="5">
        <v>0</v>
      </c>
      <c r="F193" s="5">
        <v>0</v>
      </c>
      <c r="G193" s="5">
        <v>2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1</v>
      </c>
      <c r="O193" s="5">
        <v>1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2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147</v>
      </c>
      <c r="AB193" s="5">
        <v>5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1</v>
      </c>
      <c r="AJ193" s="5">
        <v>0</v>
      </c>
      <c r="AK193" s="5">
        <v>1</v>
      </c>
      <c r="AL193" s="5">
        <v>0</v>
      </c>
      <c r="AM193" s="5">
        <v>0</v>
      </c>
      <c r="AN193" s="5">
        <v>0</v>
      </c>
      <c r="AO193" s="5">
        <v>1</v>
      </c>
      <c r="AP193" s="5">
        <v>0</v>
      </c>
      <c r="AQ193" s="5">
        <v>0</v>
      </c>
      <c r="AR193" s="5">
        <v>0</v>
      </c>
      <c r="AS193" s="5">
        <v>0</v>
      </c>
      <c r="AT193" s="5">
        <v>2</v>
      </c>
      <c r="AU193" s="5">
        <v>0</v>
      </c>
      <c r="AV193" s="5">
        <v>7</v>
      </c>
      <c r="AW193" s="5">
        <v>0</v>
      </c>
      <c r="AX193" s="5">
        <v>1</v>
      </c>
      <c r="AY193" s="5">
        <v>0</v>
      </c>
      <c r="AZ193" s="5">
        <v>1</v>
      </c>
      <c r="BA193" s="5">
        <v>0</v>
      </c>
      <c r="BB193" s="5">
        <v>1</v>
      </c>
      <c r="BC193" s="5">
        <v>0</v>
      </c>
      <c r="BD193" s="5">
        <v>0</v>
      </c>
      <c r="BE193" s="5">
        <v>4</v>
      </c>
      <c r="BF193" s="5">
        <v>2</v>
      </c>
      <c r="BG193" s="5">
        <v>0</v>
      </c>
      <c r="BH193" s="5">
        <v>0</v>
      </c>
      <c r="BI193" s="5">
        <v>0</v>
      </c>
      <c r="BJ193" s="5">
        <v>2</v>
      </c>
      <c r="BK193" s="5">
        <v>2</v>
      </c>
      <c r="BL193" s="5">
        <v>0</v>
      </c>
      <c r="BM193" s="5">
        <v>0</v>
      </c>
      <c r="BN193" s="5">
        <v>1</v>
      </c>
      <c r="BO193" s="5">
        <v>0</v>
      </c>
      <c r="BP193" s="5">
        <v>0</v>
      </c>
      <c r="BQ193" s="5">
        <v>2</v>
      </c>
      <c r="BR193" s="5">
        <v>0</v>
      </c>
      <c r="BS193" s="5">
        <v>3</v>
      </c>
      <c r="BT193" s="5">
        <v>1</v>
      </c>
      <c r="BU193" s="5">
        <v>0</v>
      </c>
      <c r="BV193" s="5">
        <v>1</v>
      </c>
      <c r="BW193" s="5">
        <v>4</v>
      </c>
      <c r="BX193" s="5">
        <v>4</v>
      </c>
      <c r="BY193" s="5">
        <v>0</v>
      </c>
      <c r="BZ193" s="5">
        <v>0</v>
      </c>
      <c r="CA193" s="5">
        <v>0</v>
      </c>
      <c r="CB193" s="5">
        <v>0</v>
      </c>
      <c r="CC193" s="5">
        <v>0</v>
      </c>
      <c r="CD193" s="5">
        <v>0</v>
      </c>
      <c r="CE193" s="5">
        <v>0</v>
      </c>
      <c r="CF193" s="5">
        <v>1</v>
      </c>
      <c r="CG193" s="5">
        <v>0</v>
      </c>
      <c r="CH193" s="5">
        <v>0</v>
      </c>
      <c r="CI193" s="5">
        <v>0</v>
      </c>
      <c r="CJ193" s="5">
        <v>0</v>
      </c>
      <c r="CK193" s="5">
        <v>0</v>
      </c>
      <c r="CL193" s="5">
        <v>0</v>
      </c>
      <c r="CM193" s="5">
        <v>0</v>
      </c>
      <c r="CN193" s="5">
        <v>1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</v>
      </c>
      <c r="CU193" s="5">
        <v>0</v>
      </c>
      <c r="CV193" s="5">
        <v>1</v>
      </c>
      <c r="CW193" s="5">
        <v>0</v>
      </c>
      <c r="CX193" s="1">
        <v>0</v>
      </c>
    </row>
    <row r="194" spans="1:102" ht="15.75" x14ac:dyDescent="0.25">
      <c r="A194" s="5" t="s">
        <v>387</v>
      </c>
      <c r="B194" s="5" t="s">
        <v>388</v>
      </c>
      <c r="C194" s="5">
        <v>2018</v>
      </c>
      <c r="D194" s="5">
        <v>15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1</v>
      </c>
      <c r="K194" s="5">
        <v>0</v>
      </c>
      <c r="L194" s="5">
        <v>0</v>
      </c>
      <c r="M194" s="5">
        <v>0</v>
      </c>
      <c r="N194" s="5">
        <v>2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2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1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0</v>
      </c>
      <c r="BU194" s="5">
        <v>0</v>
      </c>
      <c r="BV194" s="5">
        <v>0</v>
      </c>
      <c r="BW194" s="5">
        <v>1</v>
      </c>
      <c r="BX194" s="5">
        <v>1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1</v>
      </c>
      <c r="CG194" s="5">
        <v>0</v>
      </c>
      <c r="CH194" s="5">
        <v>0</v>
      </c>
      <c r="CI194" s="5">
        <v>0</v>
      </c>
      <c r="CJ194" s="5">
        <v>0</v>
      </c>
      <c r="CK194" s="5">
        <v>0</v>
      </c>
      <c r="CL194" s="5">
        <v>0</v>
      </c>
      <c r="CM194" s="5">
        <v>0</v>
      </c>
      <c r="CN194" s="5">
        <v>0</v>
      </c>
      <c r="CO194" s="5">
        <v>0</v>
      </c>
      <c r="CP194" s="5">
        <v>0</v>
      </c>
      <c r="CQ194" s="5">
        <v>0</v>
      </c>
      <c r="CR194" s="5">
        <v>0</v>
      </c>
      <c r="CS194" s="5">
        <v>0</v>
      </c>
      <c r="CT194" s="5">
        <v>0</v>
      </c>
      <c r="CU194" s="5">
        <v>0</v>
      </c>
      <c r="CV194" s="5">
        <v>0</v>
      </c>
      <c r="CW194" s="5">
        <v>0</v>
      </c>
      <c r="CX194" s="1">
        <v>0</v>
      </c>
    </row>
    <row r="195" spans="1:102" ht="15.75" x14ac:dyDescent="0.25">
      <c r="A195" s="5" t="s">
        <v>389</v>
      </c>
      <c r="B195" s="5" t="s">
        <v>390</v>
      </c>
      <c r="C195" s="5">
        <v>2018</v>
      </c>
      <c r="D195" s="5">
        <v>7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4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1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1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5">
        <v>0</v>
      </c>
      <c r="BU195" s="5">
        <v>0</v>
      </c>
      <c r="BV195" s="5">
        <v>0</v>
      </c>
      <c r="BW195" s="5">
        <v>1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5">
        <v>0</v>
      </c>
      <c r="CI195" s="5">
        <v>0</v>
      </c>
      <c r="CJ195" s="5">
        <v>0</v>
      </c>
      <c r="CK195" s="5">
        <v>0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</v>
      </c>
      <c r="CU195" s="5">
        <v>0</v>
      </c>
      <c r="CV195" s="5">
        <v>0</v>
      </c>
      <c r="CW195" s="5">
        <v>0</v>
      </c>
      <c r="CX195" s="1">
        <v>0</v>
      </c>
    </row>
    <row r="196" spans="1:102" ht="15.75" x14ac:dyDescent="0.25">
      <c r="A196" s="5" t="s">
        <v>391</v>
      </c>
      <c r="B196" s="5" t="s">
        <v>392</v>
      </c>
      <c r="C196" s="5">
        <v>2018</v>
      </c>
      <c r="D196" s="5">
        <v>2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2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0</v>
      </c>
      <c r="BU196" s="5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">
        <v>0</v>
      </c>
      <c r="CI196" s="5">
        <v>0</v>
      </c>
      <c r="CJ196" s="5">
        <v>0</v>
      </c>
      <c r="CK196" s="5">
        <v>0</v>
      </c>
      <c r="CL196" s="5">
        <v>0</v>
      </c>
      <c r="CM196" s="5">
        <v>0</v>
      </c>
      <c r="CN196" s="5">
        <v>0</v>
      </c>
      <c r="CO196" s="5">
        <v>0</v>
      </c>
      <c r="CP196" s="5">
        <v>0</v>
      </c>
      <c r="CQ196" s="5">
        <v>0</v>
      </c>
      <c r="CR196" s="5">
        <v>0</v>
      </c>
      <c r="CS196" s="5">
        <v>0</v>
      </c>
      <c r="CT196" s="5">
        <v>0</v>
      </c>
      <c r="CU196" s="5">
        <v>0</v>
      </c>
      <c r="CV196" s="5">
        <v>0</v>
      </c>
      <c r="CW196" s="5">
        <v>0</v>
      </c>
      <c r="CX196" s="1">
        <v>0</v>
      </c>
    </row>
    <row r="197" spans="1:102" ht="15.75" x14ac:dyDescent="0.25">
      <c r="A197" s="5" t="s">
        <v>393</v>
      </c>
      <c r="B197" s="5" t="s">
        <v>394</v>
      </c>
      <c r="C197" s="5">
        <v>2018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1">
        <v>0</v>
      </c>
    </row>
    <row r="198" spans="1:102" ht="15.75" x14ac:dyDescent="0.25">
      <c r="A198" s="5" t="s">
        <v>395</v>
      </c>
      <c r="B198" s="5" t="s">
        <v>396</v>
      </c>
      <c r="C198" s="5">
        <v>2018</v>
      </c>
      <c r="D198" s="5">
        <v>30</v>
      </c>
      <c r="E198" s="5">
        <v>1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1</v>
      </c>
      <c r="AL198" s="5">
        <v>0</v>
      </c>
      <c r="AM198" s="5">
        <v>0</v>
      </c>
      <c r="AN198" s="5">
        <v>2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1</v>
      </c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1</v>
      </c>
      <c r="BR198" s="5">
        <v>0</v>
      </c>
      <c r="BS198" s="5">
        <v>11</v>
      </c>
      <c r="BT198" s="5">
        <v>0</v>
      </c>
      <c r="BU198" s="5">
        <v>0</v>
      </c>
      <c r="BV198" s="5">
        <v>0</v>
      </c>
      <c r="BW198" s="5">
        <v>0</v>
      </c>
      <c r="BX198" s="5">
        <v>0</v>
      </c>
      <c r="BY198" s="5">
        <v>0</v>
      </c>
      <c r="BZ198" s="5">
        <v>0</v>
      </c>
      <c r="CA198" s="5">
        <v>1</v>
      </c>
      <c r="CB198" s="5">
        <v>0</v>
      </c>
      <c r="CC198" s="5">
        <v>0</v>
      </c>
      <c r="CD198" s="5">
        <v>0</v>
      </c>
      <c r="CE198" s="5">
        <v>0</v>
      </c>
      <c r="CF198" s="5">
        <v>0</v>
      </c>
      <c r="CG198" s="5">
        <v>4</v>
      </c>
      <c r="CH198" s="5">
        <v>0</v>
      </c>
      <c r="CI198" s="5">
        <v>0</v>
      </c>
      <c r="CJ198" s="5">
        <v>0</v>
      </c>
      <c r="CK198" s="5">
        <v>0</v>
      </c>
      <c r="CL198" s="5">
        <v>0</v>
      </c>
      <c r="CM198" s="5">
        <v>0</v>
      </c>
      <c r="CN198" s="5">
        <v>0</v>
      </c>
      <c r="CO198" s="5">
        <v>0</v>
      </c>
      <c r="CP198" s="5">
        <v>0</v>
      </c>
      <c r="CQ198" s="5">
        <v>0</v>
      </c>
      <c r="CR198" s="5">
        <v>0</v>
      </c>
      <c r="CS198" s="5">
        <v>0</v>
      </c>
      <c r="CT198" s="5">
        <v>0</v>
      </c>
      <c r="CU198" s="5">
        <v>0</v>
      </c>
      <c r="CV198" s="5">
        <v>0</v>
      </c>
      <c r="CW198" s="5">
        <v>0</v>
      </c>
      <c r="CX198" s="1">
        <v>0</v>
      </c>
    </row>
    <row r="199" spans="1:102" ht="15.75" x14ac:dyDescent="0.25">
      <c r="A199" s="5" t="s">
        <v>397</v>
      </c>
      <c r="B199" s="5" t="s">
        <v>398</v>
      </c>
      <c r="C199" s="5">
        <v>2018</v>
      </c>
      <c r="D199" s="5">
        <v>7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3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1</v>
      </c>
      <c r="BT199" s="5">
        <v>0</v>
      </c>
      <c r="BU199" s="5">
        <v>0</v>
      </c>
      <c r="BV199" s="5">
        <v>0</v>
      </c>
      <c r="BW199" s="5">
        <v>0</v>
      </c>
      <c r="BX199" s="5">
        <v>1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1">
        <v>0</v>
      </c>
    </row>
    <row r="200" spans="1:102" ht="15.75" x14ac:dyDescent="0.25">
      <c r="A200" s="5" t="s">
        <v>399</v>
      </c>
      <c r="B200" s="5" t="s">
        <v>400</v>
      </c>
      <c r="C200" s="5">
        <v>2018</v>
      </c>
      <c r="D200" s="5">
        <v>14</v>
      </c>
      <c r="E200" s="5">
        <v>0</v>
      </c>
      <c r="F200" s="5">
        <v>0</v>
      </c>
      <c r="G200" s="5">
        <v>2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2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5">
        <v>0</v>
      </c>
      <c r="BF200" s="5">
        <v>4</v>
      </c>
      <c r="BG200" s="5">
        <v>0</v>
      </c>
      <c r="BH200" s="5"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0</v>
      </c>
      <c r="BT200" s="5">
        <v>0</v>
      </c>
      <c r="BU200" s="5">
        <v>0</v>
      </c>
      <c r="BV200" s="5">
        <v>0</v>
      </c>
      <c r="BW200" s="5">
        <v>0</v>
      </c>
      <c r="BX200" s="5">
        <v>0</v>
      </c>
      <c r="BY200" s="5">
        <v>0</v>
      </c>
      <c r="BZ200" s="5">
        <v>0</v>
      </c>
      <c r="CA200" s="5">
        <v>0</v>
      </c>
      <c r="CB200" s="5">
        <v>0</v>
      </c>
      <c r="CC200" s="5">
        <v>0</v>
      </c>
      <c r="CD200" s="5">
        <v>0</v>
      </c>
      <c r="CE200" s="5">
        <v>0</v>
      </c>
      <c r="CF200" s="5">
        <v>0</v>
      </c>
      <c r="CG200" s="5">
        <v>0</v>
      </c>
      <c r="CH200" s="5">
        <v>0</v>
      </c>
      <c r="CI200" s="5">
        <v>0</v>
      </c>
      <c r="CJ200" s="5">
        <v>0</v>
      </c>
      <c r="CK200" s="5">
        <v>0</v>
      </c>
      <c r="CL200" s="5">
        <v>0</v>
      </c>
      <c r="CM200" s="5">
        <v>0</v>
      </c>
      <c r="CN200" s="5">
        <v>0</v>
      </c>
      <c r="CO200" s="5">
        <v>0</v>
      </c>
      <c r="CP200" s="5">
        <v>0</v>
      </c>
      <c r="CQ200" s="5">
        <v>0</v>
      </c>
      <c r="CR200" s="5">
        <v>0</v>
      </c>
      <c r="CS200" s="5">
        <v>0</v>
      </c>
      <c r="CT200" s="5">
        <v>0</v>
      </c>
      <c r="CU200" s="5">
        <v>0</v>
      </c>
      <c r="CV200" s="5">
        <v>1</v>
      </c>
      <c r="CW200" s="5">
        <v>0</v>
      </c>
      <c r="CX200" s="1">
        <v>0</v>
      </c>
    </row>
    <row r="201" spans="1:102" ht="15.75" x14ac:dyDescent="0.25">
      <c r="A201" s="5" t="s">
        <v>401</v>
      </c>
      <c r="B201" s="5" t="s">
        <v>402</v>
      </c>
      <c r="C201" s="5">
        <v>2018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1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1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5">
        <v>0</v>
      </c>
      <c r="BU201" s="5">
        <v>0</v>
      </c>
      <c r="BV201" s="5">
        <v>0</v>
      </c>
      <c r="BW201" s="5">
        <v>0</v>
      </c>
      <c r="BX201" s="5">
        <v>0</v>
      </c>
      <c r="BY201" s="5">
        <v>0</v>
      </c>
      <c r="BZ201" s="5">
        <v>0</v>
      </c>
      <c r="CA201" s="5">
        <v>0</v>
      </c>
      <c r="CB201" s="5">
        <v>0</v>
      </c>
      <c r="CC201" s="5">
        <v>0</v>
      </c>
      <c r="CD201" s="5">
        <v>0</v>
      </c>
      <c r="CE201" s="5">
        <v>0</v>
      </c>
      <c r="CF201" s="5">
        <v>0</v>
      </c>
      <c r="CG201" s="5">
        <v>0</v>
      </c>
      <c r="CH201" s="5">
        <v>0</v>
      </c>
      <c r="CI201" s="5">
        <v>0</v>
      </c>
      <c r="CJ201" s="5">
        <v>0</v>
      </c>
      <c r="CK201" s="5">
        <v>0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0</v>
      </c>
      <c r="CU201" s="5">
        <v>0</v>
      </c>
      <c r="CV201" s="5">
        <v>0</v>
      </c>
      <c r="CW201" s="5">
        <v>0</v>
      </c>
      <c r="CX201" s="1">
        <v>0</v>
      </c>
    </row>
    <row r="202" spans="1:102" ht="15.75" x14ac:dyDescent="0.25">
      <c r="A202" s="5" t="s">
        <v>403</v>
      </c>
      <c r="B202" s="5" t="s">
        <v>404</v>
      </c>
      <c r="C202" s="5">
        <v>2018</v>
      </c>
      <c r="D202" s="5">
        <v>4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1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5">
        <v>0</v>
      </c>
      <c r="BU202" s="5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0</v>
      </c>
      <c r="CF202" s="5">
        <v>1</v>
      </c>
      <c r="CG202" s="5">
        <v>0</v>
      </c>
      <c r="CH202" s="5">
        <v>0</v>
      </c>
      <c r="CI202" s="5">
        <v>0</v>
      </c>
      <c r="CJ202" s="5">
        <v>0</v>
      </c>
      <c r="CK202" s="5">
        <v>0</v>
      </c>
      <c r="CL202" s="5">
        <v>0</v>
      </c>
      <c r="CM202" s="5">
        <v>0</v>
      </c>
      <c r="CN202" s="5">
        <v>0</v>
      </c>
      <c r="CO202" s="5">
        <v>0</v>
      </c>
      <c r="CP202" s="5">
        <v>0</v>
      </c>
      <c r="CQ202" s="5">
        <v>0</v>
      </c>
      <c r="CR202" s="5">
        <v>0</v>
      </c>
      <c r="CS202" s="5">
        <v>0</v>
      </c>
      <c r="CT202" s="5">
        <v>0</v>
      </c>
      <c r="CU202" s="5">
        <v>0</v>
      </c>
      <c r="CV202" s="5">
        <v>0</v>
      </c>
      <c r="CW202" s="5">
        <v>0</v>
      </c>
      <c r="CX202" s="1">
        <v>0</v>
      </c>
    </row>
    <row r="203" spans="1:102" ht="15.75" x14ac:dyDescent="0.25">
      <c r="A203" s="5" t="s">
        <v>405</v>
      </c>
      <c r="B203" s="5" t="s">
        <v>406</v>
      </c>
      <c r="C203" s="5">
        <v>2018</v>
      </c>
      <c r="D203" s="5">
        <v>23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5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12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0</v>
      </c>
      <c r="AZ203" s="5">
        <v>0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1</v>
      </c>
      <c r="BK203" s="5">
        <v>0</v>
      </c>
      <c r="BL203" s="5">
        <v>0</v>
      </c>
      <c r="BM203" s="5">
        <v>0</v>
      </c>
      <c r="BN203" s="5">
        <v>1</v>
      </c>
      <c r="BO203" s="5">
        <v>0</v>
      </c>
      <c r="BP203" s="5">
        <v>0</v>
      </c>
      <c r="BQ203" s="5">
        <v>1</v>
      </c>
      <c r="BR203" s="5">
        <v>0</v>
      </c>
      <c r="BS203" s="5">
        <v>1</v>
      </c>
      <c r="BT203" s="5">
        <v>0</v>
      </c>
      <c r="BU203" s="5">
        <v>0</v>
      </c>
      <c r="BV203" s="5">
        <v>0</v>
      </c>
      <c r="BW203" s="5">
        <v>0</v>
      </c>
      <c r="BX203" s="5">
        <v>0</v>
      </c>
      <c r="BY203" s="5">
        <v>0</v>
      </c>
      <c r="BZ203" s="5">
        <v>0</v>
      </c>
      <c r="CA203" s="5">
        <v>0</v>
      </c>
      <c r="CB203" s="5">
        <v>0</v>
      </c>
      <c r="CC203" s="5">
        <v>0</v>
      </c>
      <c r="CD203" s="5">
        <v>0</v>
      </c>
      <c r="CE203" s="5">
        <v>0</v>
      </c>
      <c r="CF203" s="5">
        <v>0</v>
      </c>
      <c r="CG203" s="5">
        <v>0</v>
      </c>
      <c r="CH203" s="5">
        <v>0</v>
      </c>
      <c r="CI203" s="5">
        <v>0</v>
      </c>
      <c r="CJ203" s="5">
        <v>0</v>
      </c>
      <c r="CK203" s="5">
        <v>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0</v>
      </c>
      <c r="CU203" s="5">
        <v>0</v>
      </c>
      <c r="CV203" s="5">
        <v>0</v>
      </c>
      <c r="CW203" s="5">
        <v>0</v>
      </c>
      <c r="CX203" s="1">
        <v>0</v>
      </c>
    </row>
    <row r="204" spans="1:102" ht="15.75" x14ac:dyDescent="0.25">
      <c r="A204" s="5" t="s">
        <v>407</v>
      </c>
      <c r="B204" s="5" t="s">
        <v>408</v>
      </c>
      <c r="C204" s="5">
        <v>2018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5">
        <v>0</v>
      </c>
      <c r="BU204" s="5">
        <v>0</v>
      </c>
      <c r="BV204" s="5">
        <v>0</v>
      </c>
      <c r="BW204" s="5">
        <v>0</v>
      </c>
      <c r="BX204" s="5">
        <v>0</v>
      </c>
      <c r="BY204" s="5">
        <v>0</v>
      </c>
      <c r="BZ204" s="5">
        <v>0</v>
      </c>
      <c r="CA204" s="5">
        <v>0</v>
      </c>
      <c r="CB204" s="5">
        <v>0</v>
      </c>
      <c r="CC204" s="5">
        <v>0</v>
      </c>
      <c r="CD204" s="5">
        <v>0</v>
      </c>
      <c r="CE204" s="5">
        <v>0</v>
      </c>
      <c r="CF204" s="5">
        <v>0</v>
      </c>
      <c r="CG204" s="5">
        <v>0</v>
      </c>
      <c r="CH204" s="5">
        <v>0</v>
      </c>
      <c r="CI204" s="5">
        <v>0</v>
      </c>
      <c r="CJ204" s="5">
        <v>0</v>
      </c>
      <c r="CK204" s="5">
        <v>0</v>
      </c>
      <c r="CL204" s="5">
        <v>0</v>
      </c>
      <c r="CM204" s="5">
        <v>0</v>
      </c>
      <c r="CN204" s="5">
        <v>0</v>
      </c>
      <c r="CO204" s="5">
        <v>0</v>
      </c>
      <c r="CP204" s="5">
        <v>0</v>
      </c>
      <c r="CQ204" s="5">
        <v>0</v>
      </c>
      <c r="CR204" s="5">
        <v>0</v>
      </c>
      <c r="CS204" s="5">
        <v>0</v>
      </c>
      <c r="CT204" s="5">
        <v>0</v>
      </c>
      <c r="CU204" s="5">
        <v>0</v>
      </c>
      <c r="CV204" s="5">
        <v>0</v>
      </c>
      <c r="CW204" s="5">
        <v>0</v>
      </c>
      <c r="CX204" s="1">
        <v>0</v>
      </c>
    </row>
    <row r="205" spans="1:102" ht="15.75" x14ac:dyDescent="0.25">
      <c r="A205" s="5" t="s">
        <v>409</v>
      </c>
      <c r="B205" s="5" t="s">
        <v>410</v>
      </c>
      <c r="C205" s="5">
        <v>2018</v>
      </c>
      <c r="D205" s="5">
        <v>67</v>
      </c>
      <c r="E205" s="5">
        <v>0</v>
      </c>
      <c r="F205" s="5">
        <v>1</v>
      </c>
      <c r="G205" s="5">
        <v>0</v>
      </c>
      <c r="H205" s="5">
        <v>0</v>
      </c>
      <c r="I205" s="5">
        <v>0</v>
      </c>
      <c r="J205" s="5">
        <v>0</v>
      </c>
      <c r="K205" s="5">
        <v>2</v>
      </c>
      <c r="L205" s="5">
        <v>0</v>
      </c>
      <c r="M205" s="5">
        <v>0</v>
      </c>
      <c r="N205" s="5">
        <v>0</v>
      </c>
      <c r="O205" s="5">
        <v>3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13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38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5">
        <v>1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5">
        <v>0</v>
      </c>
      <c r="BU205" s="5">
        <v>0</v>
      </c>
      <c r="BV205" s="5">
        <v>3</v>
      </c>
      <c r="BW205" s="5">
        <v>0</v>
      </c>
      <c r="BX205" s="5">
        <v>0</v>
      </c>
      <c r="BY205" s="5">
        <v>0</v>
      </c>
      <c r="BZ205" s="5">
        <v>0</v>
      </c>
      <c r="CA205" s="5">
        <v>0</v>
      </c>
      <c r="CB205" s="5">
        <v>0</v>
      </c>
      <c r="CC205" s="5">
        <v>0</v>
      </c>
      <c r="CD205" s="5">
        <v>0</v>
      </c>
      <c r="CE205" s="5">
        <v>0</v>
      </c>
      <c r="CF205" s="5">
        <v>0</v>
      </c>
      <c r="CG205" s="5">
        <v>0</v>
      </c>
      <c r="CH205" s="5">
        <v>0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0</v>
      </c>
      <c r="CU205" s="5">
        <v>0</v>
      </c>
      <c r="CV205" s="5">
        <v>0</v>
      </c>
      <c r="CW205" s="5">
        <v>0</v>
      </c>
      <c r="CX205" s="1">
        <v>0</v>
      </c>
    </row>
    <row r="206" spans="1:102" ht="15.75" x14ac:dyDescent="0.25">
      <c r="A206" s="5" t="s">
        <v>411</v>
      </c>
      <c r="B206" s="5" t="s">
        <v>412</v>
      </c>
      <c r="C206" s="5">
        <v>2018</v>
      </c>
      <c r="D206" s="5">
        <v>1604</v>
      </c>
      <c r="E206" s="5">
        <v>4</v>
      </c>
      <c r="F206" s="5">
        <v>0</v>
      </c>
      <c r="G206" s="5">
        <v>5</v>
      </c>
      <c r="H206" s="5">
        <v>3</v>
      </c>
      <c r="I206" s="5">
        <v>8</v>
      </c>
      <c r="J206" s="5">
        <v>5</v>
      </c>
      <c r="K206" s="5">
        <v>1</v>
      </c>
      <c r="L206" s="5">
        <v>2</v>
      </c>
      <c r="M206" s="5">
        <v>9</v>
      </c>
      <c r="N206" s="5">
        <v>18</v>
      </c>
      <c r="O206" s="5">
        <v>34</v>
      </c>
      <c r="P206" s="5">
        <v>4</v>
      </c>
      <c r="Q206" s="5">
        <v>0</v>
      </c>
      <c r="R206" s="5">
        <v>1</v>
      </c>
      <c r="S206" s="5">
        <v>0</v>
      </c>
      <c r="T206" s="5">
        <v>6</v>
      </c>
      <c r="U206" s="5">
        <v>3</v>
      </c>
      <c r="V206" s="5">
        <v>10</v>
      </c>
      <c r="W206" s="5">
        <v>37</v>
      </c>
      <c r="X206" s="5">
        <v>4</v>
      </c>
      <c r="Y206" s="5">
        <v>1</v>
      </c>
      <c r="Z206" s="5">
        <v>213</v>
      </c>
      <c r="AA206" s="5">
        <v>2</v>
      </c>
      <c r="AB206" s="5">
        <v>0</v>
      </c>
      <c r="AC206" s="5">
        <v>0</v>
      </c>
      <c r="AD206" s="5">
        <v>0</v>
      </c>
      <c r="AE206" s="5">
        <v>1</v>
      </c>
      <c r="AF206" s="5">
        <v>0</v>
      </c>
      <c r="AG206" s="5">
        <v>19</v>
      </c>
      <c r="AH206" s="5">
        <v>5</v>
      </c>
      <c r="AI206" s="5">
        <v>13</v>
      </c>
      <c r="AJ206" s="5">
        <v>52</v>
      </c>
      <c r="AK206" s="5">
        <v>50</v>
      </c>
      <c r="AL206" s="5">
        <v>2</v>
      </c>
      <c r="AM206" s="5">
        <v>23</v>
      </c>
      <c r="AN206" s="5">
        <v>8</v>
      </c>
      <c r="AO206" s="5">
        <v>27</v>
      </c>
      <c r="AP206" s="5">
        <v>3</v>
      </c>
      <c r="AQ206" s="5">
        <v>6</v>
      </c>
      <c r="AR206" s="5">
        <v>0</v>
      </c>
      <c r="AS206" s="5">
        <v>9</v>
      </c>
      <c r="AT206" s="5">
        <v>13</v>
      </c>
      <c r="AU206" s="5">
        <v>60</v>
      </c>
      <c r="AV206" s="5">
        <v>9</v>
      </c>
      <c r="AW206" s="5">
        <v>9</v>
      </c>
      <c r="AX206" s="5">
        <v>33</v>
      </c>
      <c r="AY206" s="5">
        <v>1</v>
      </c>
      <c r="AZ206" s="5">
        <v>6</v>
      </c>
      <c r="BA206" s="5">
        <v>0</v>
      </c>
      <c r="BB206" s="5">
        <v>137</v>
      </c>
      <c r="BC206" s="5">
        <v>3</v>
      </c>
      <c r="BD206" s="5">
        <v>0</v>
      </c>
      <c r="BE206" s="5">
        <v>12</v>
      </c>
      <c r="BF206" s="5">
        <v>38</v>
      </c>
      <c r="BG206" s="5">
        <v>5</v>
      </c>
      <c r="BH206" s="5">
        <v>5</v>
      </c>
      <c r="BI206" s="5">
        <v>0</v>
      </c>
      <c r="BJ206" s="5">
        <v>47</v>
      </c>
      <c r="BK206" s="5">
        <v>35</v>
      </c>
      <c r="BL206" s="5">
        <v>0</v>
      </c>
      <c r="BM206" s="5">
        <v>3</v>
      </c>
      <c r="BN206" s="5">
        <v>8</v>
      </c>
      <c r="BO206" s="5">
        <v>1</v>
      </c>
      <c r="BP206" s="5">
        <v>3</v>
      </c>
      <c r="BQ206" s="5">
        <v>12</v>
      </c>
      <c r="BR206" s="5">
        <v>1</v>
      </c>
      <c r="BS206" s="5">
        <v>47</v>
      </c>
      <c r="BT206" s="5">
        <v>219</v>
      </c>
      <c r="BU206" s="5">
        <v>1</v>
      </c>
      <c r="BV206" s="5">
        <v>19</v>
      </c>
      <c r="BW206" s="5">
        <v>2</v>
      </c>
      <c r="BX206" s="5">
        <v>64</v>
      </c>
      <c r="BY206" s="5">
        <v>1</v>
      </c>
      <c r="BZ206" s="5">
        <v>0</v>
      </c>
      <c r="CA206" s="5">
        <v>8</v>
      </c>
      <c r="CB206" s="5">
        <v>11</v>
      </c>
      <c r="CC206" s="5">
        <v>0</v>
      </c>
      <c r="CD206" s="5">
        <v>1</v>
      </c>
      <c r="CE206" s="5">
        <v>0</v>
      </c>
      <c r="CF206" s="5">
        <v>1</v>
      </c>
      <c r="CG206" s="5">
        <v>1</v>
      </c>
      <c r="CH206" s="5">
        <v>1</v>
      </c>
      <c r="CI206" s="5">
        <v>1</v>
      </c>
      <c r="CJ206" s="5">
        <v>7</v>
      </c>
      <c r="CK206" s="5">
        <v>2</v>
      </c>
      <c r="CL206" s="5">
        <v>0</v>
      </c>
      <c r="CM206" s="5">
        <v>8</v>
      </c>
      <c r="CN206" s="5">
        <v>40</v>
      </c>
      <c r="CO206" s="5">
        <v>13</v>
      </c>
      <c r="CP206" s="5">
        <v>31</v>
      </c>
      <c r="CQ206" s="5">
        <v>0</v>
      </c>
      <c r="CR206" s="5">
        <v>5</v>
      </c>
      <c r="CS206" s="5">
        <v>19</v>
      </c>
      <c r="CT206" s="5">
        <v>40</v>
      </c>
      <c r="CU206" s="5">
        <v>7</v>
      </c>
      <c r="CV206" s="5">
        <v>17</v>
      </c>
      <c r="CW206" s="5">
        <v>10</v>
      </c>
      <c r="CX206" s="1">
        <v>10</v>
      </c>
    </row>
    <row r="207" spans="1:102" ht="15.75" x14ac:dyDescent="0.25">
      <c r="A207" s="5" t="s">
        <v>413</v>
      </c>
      <c r="B207" s="5" t="s">
        <v>414</v>
      </c>
      <c r="C207" s="5">
        <v>2018</v>
      </c>
      <c r="D207" s="5">
        <v>5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4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1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0</v>
      </c>
      <c r="CU207" s="5">
        <v>0</v>
      </c>
      <c r="CV207" s="5">
        <v>0</v>
      </c>
      <c r="CW207" s="5">
        <v>0</v>
      </c>
      <c r="CX207" s="1">
        <v>0</v>
      </c>
    </row>
    <row r="208" spans="1:102" ht="15.75" x14ac:dyDescent="0.25">
      <c r="A208" s="5" t="s">
        <v>415</v>
      </c>
      <c r="B208" s="5" t="s">
        <v>416</v>
      </c>
      <c r="C208" s="5">
        <v>2018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5">
        <v>0</v>
      </c>
      <c r="BU208" s="5">
        <v>0</v>
      </c>
      <c r="BV208" s="5">
        <v>0</v>
      </c>
      <c r="BW208" s="5">
        <v>0</v>
      </c>
      <c r="BX208" s="5">
        <v>0</v>
      </c>
      <c r="BY208" s="5">
        <v>0</v>
      </c>
      <c r="BZ208" s="5">
        <v>0</v>
      </c>
      <c r="CA208" s="5">
        <v>0</v>
      </c>
      <c r="CB208" s="5">
        <v>0</v>
      </c>
      <c r="CC208" s="5">
        <v>0</v>
      </c>
      <c r="CD208" s="5">
        <v>0</v>
      </c>
      <c r="CE208" s="5">
        <v>0</v>
      </c>
      <c r="CF208" s="5">
        <v>0</v>
      </c>
      <c r="CG208" s="5">
        <v>0</v>
      </c>
      <c r="CH208" s="5">
        <v>0</v>
      </c>
      <c r="CI208" s="5">
        <v>0</v>
      </c>
      <c r="CJ208" s="5">
        <v>0</v>
      </c>
      <c r="CK208" s="5">
        <v>0</v>
      </c>
      <c r="CL208" s="5">
        <v>0</v>
      </c>
      <c r="CM208" s="5">
        <v>0</v>
      </c>
      <c r="CN208" s="5">
        <v>0</v>
      </c>
      <c r="CO208" s="5">
        <v>0</v>
      </c>
      <c r="CP208" s="5">
        <v>0</v>
      </c>
      <c r="CQ208" s="5">
        <v>0</v>
      </c>
      <c r="CR208" s="5">
        <v>0</v>
      </c>
      <c r="CS208" s="5">
        <v>0</v>
      </c>
      <c r="CT208" s="5">
        <v>0</v>
      </c>
      <c r="CU208" s="5">
        <v>0</v>
      </c>
      <c r="CV208" s="5">
        <v>0</v>
      </c>
      <c r="CW208" s="5">
        <v>0</v>
      </c>
      <c r="CX208" s="1">
        <v>0</v>
      </c>
    </row>
    <row r="209" spans="1:102" ht="15.75" x14ac:dyDescent="0.25">
      <c r="A209" s="5" t="s">
        <v>417</v>
      </c>
      <c r="B209" s="5" t="s">
        <v>418</v>
      </c>
      <c r="C209" s="5">
        <v>2018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5">
        <v>0</v>
      </c>
      <c r="BU209" s="5">
        <v>0</v>
      </c>
      <c r="BV209" s="5">
        <v>0</v>
      </c>
      <c r="BW209" s="5">
        <v>0</v>
      </c>
      <c r="BX209" s="5">
        <v>0</v>
      </c>
      <c r="BY209" s="5">
        <v>0</v>
      </c>
      <c r="BZ209" s="5">
        <v>0</v>
      </c>
      <c r="CA209" s="5">
        <v>0</v>
      </c>
      <c r="CB209" s="5">
        <v>0</v>
      </c>
      <c r="CC209" s="5">
        <v>0</v>
      </c>
      <c r="CD209" s="5">
        <v>0</v>
      </c>
      <c r="CE209" s="5">
        <v>0</v>
      </c>
      <c r="CF209" s="5">
        <v>0</v>
      </c>
      <c r="CG209" s="5">
        <v>0</v>
      </c>
      <c r="CH209" s="5">
        <v>0</v>
      </c>
      <c r="CI209" s="5">
        <v>0</v>
      </c>
      <c r="CJ209" s="5">
        <v>0</v>
      </c>
      <c r="CK209" s="5">
        <v>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0</v>
      </c>
      <c r="CU209" s="5">
        <v>0</v>
      </c>
      <c r="CV209" s="5">
        <v>0</v>
      </c>
      <c r="CW209" s="5">
        <v>0</v>
      </c>
      <c r="CX209" s="1">
        <v>0</v>
      </c>
    </row>
    <row r="210" spans="1:102" ht="15.75" x14ac:dyDescent="0.25">
      <c r="A210" s="5" t="s">
        <v>419</v>
      </c>
      <c r="B210" s="5" t="s">
        <v>420</v>
      </c>
      <c r="C210" s="5">
        <v>2018</v>
      </c>
      <c r="D210" s="5">
        <v>30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4</v>
      </c>
      <c r="AI210" s="5">
        <v>0</v>
      </c>
      <c r="AJ210" s="5">
        <v>0</v>
      </c>
      <c r="AK210" s="5">
        <v>0</v>
      </c>
      <c r="AL210" s="5">
        <v>0</v>
      </c>
      <c r="AM210" s="5">
        <v>1</v>
      </c>
      <c r="AN210" s="5">
        <v>0</v>
      </c>
      <c r="AO210" s="5">
        <v>2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1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2</v>
      </c>
      <c r="BF210" s="5">
        <v>1</v>
      </c>
      <c r="BG210" s="5">
        <v>0</v>
      </c>
      <c r="BH210" s="5">
        <v>0</v>
      </c>
      <c r="BI210" s="5">
        <v>0</v>
      </c>
      <c r="BJ210" s="5">
        <v>1</v>
      </c>
      <c r="BK210" s="5">
        <v>1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1</v>
      </c>
      <c r="BR210" s="5">
        <v>0</v>
      </c>
      <c r="BS210" s="5">
        <v>2</v>
      </c>
      <c r="BT210" s="5">
        <v>2</v>
      </c>
      <c r="BU210" s="5">
        <v>0</v>
      </c>
      <c r="BV210" s="5">
        <v>0</v>
      </c>
      <c r="BW210" s="5">
        <v>2</v>
      </c>
      <c r="BX210" s="5">
        <v>0</v>
      </c>
      <c r="BY210" s="5">
        <v>0</v>
      </c>
      <c r="BZ210" s="5">
        <v>0</v>
      </c>
      <c r="CA210" s="5">
        <v>3</v>
      </c>
      <c r="CB210" s="5">
        <v>0</v>
      </c>
      <c r="CC210" s="5">
        <v>0</v>
      </c>
      <c r="CD210" s="5">
        <v>0</v>
      </c>
      <c r="CE210" s="5">
        <v>0</v>
      </c>
      <c r="CF210" s="5">
        <v>0</v>
      </c>
      <c r="CG210" s="5">
        <v>0</v>
      </c>
      <c r="CH210" s="5">
        <v>0</v>
      </c>
      <c r="CI210" s="5">
        <v>0</v>
      </c>
      <c r="CJ210" s="5">
        <v>0</v>
      </c>
      <c r="CK210" s="5">
        <v>0</v>
      </c>
      <c r="CL210" s="5">
        <v>0</v>
      </c>
      <c r="CM210" s="5">
        <v>0</v>
      </c>
      <c r="CN210" s="5">
        <v>1</v>
      </c>
      <c r="CO210" s="5">
        <v>0</v>
      </c>
      <c r="CP210" s="5">
        <v>0</v>
      </c>
      <c r="CQ210" s="5">
        <v>0</v>
      </c>
      <c r="CR210" s="5">
        <v>0</v>
      </c>
      <c r="CS210" s="5">
        <v>0</v>
      </c>
      <c r="CT210" s="5">
        <v>0</v>
      </c>
      <c r="CU210" s="5">
        <v>3</v>
      </c>
      <c r="CV210" s="5">
        <v>0</v>
      </c>
      <c r="CW210" s="5">
        <v>0</v>
      </c>
      <c r="CX210" s="1">
        <v>0</v>
      </c>
    </row>
    <row r="211" spans="1:102" ht="15.75" x14ac:dyDescent="0.25">
      <c r="A211" s="5" t="s">
        <v>421</v>
      </c>
      <c r="B211" s="5" t="s">
        <v>422</v>
      </c>
      <c r="C211" s="5">
        <v>2018</v>
      </c>
      <c r="D211" s="5">
        <v>185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1</v>
      </c>
      <c r="L211" s="5">
        <v>0</v>
      </c>
      <c r="M211" s="5">
        <v>0</v>
      </c>
      <c r="N211" s="5">
        <v>0</v>
      </c>
      <c r="O211" s="5">
        <v>10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3</v>
      </c>
      <c r="V211" s="5">
        <v>2</v>
      </c>
      <c r="W211" s="5">
        <v>0</v>
      </c>
      <c r="X211" s="5">
        <v>0</v>
      </c>
      <c r="Y211" s="5">
        <v>0</v>
      </c>
      <c r="Z211" s="5">
        <v>0</v>
      </c>
      <c r="AA211" s="5">
        <v>28</v>
      </c>
      <c r="AB211" s="5">
        <v>5</v>
      </c>
      <c r="AC211" s="5">
        <v>0</v>
      </c>
      <c r="AD211" s="5">
        <v>0</v>
      </c>
      <c r="AE211" s="5">
        <v>0</v>
      </c>
      <c r="AF211" s="5">
        <v>0</v>
      </c>
      <c r="AG211" s="5">
        <v>1</v>
      </c>
      <c r="AH211" s="5">
        <v>1</v>
      </c>
      <c r="AI211" s="5">
        <v>3</v>
      </c>
      <c r="AJ211" s="5">
        <v>11</v>
      </c>
      <c r="AK211" s="5">
        <v>2</v>
      </c>
      <c r="AL211" s="5">
        <v>0</v>
      </c>
      <c r="AM211" s="5">
        <v>1</v>
      </c>
      <c r="AN211" s="5">
        <v>3</v>
      </c>
      <c r="AO211" s="5">
        <v>4</v>
      </c>
      <c r="AP211" s="5">
        <v>0</v>
      </c>
      <c r="AQ211" s="5">
        <v>1</v>
      </c>
      <c r="AR211" s="5">
        <v>0</v>
      </c>
      <c r="AS211" s="5">
        <v>1</v>
      </c>
      <c r="AT211" s="5">
        <v>23</v>
      </c>
      <c r="AU211" s="5">
        <v>0</v>
      </c>
      <c r="AV211" s="5">
        <v>1</v>
      </c>
      <c r="AW211" s="5">
        <v>3</v>
      </c>
      <c r="AX211" s="5">
        <v>4</v>
      </c>
      <c r="AY211" s="5">
        <v>0</v>
      </c>
      <c r="AZ211" s="5">
        <v>3</v>
      </c>
      <c r="BA211" s="5">
        <v>0</v>
      </c>
      <c r="BB211" s="5">
        <v>7</v>
      </c>
      <c r="BC211" s="5">
        <v>0</v>
      </c>
      <c r="BD211" s="5">
        <v>0</v>
      </c>
      <c r="BE211" s="5">
        <v>3</v>
      </c>
      <c r="BF211" s="5">
        <v>8</v>
      </c>
      <c r="BG211" s="5">
        <v>0</v>
      </c>
      <c r="BH211" s="5">
        <v>0</v>
      </c>
      <c r="BI211" s="5">
        <v>0</v>
      </c>
      <c r="BJ211" s="5">
        <v>3</v>
      </c>
      <c r="BK211" s="5">
        <v>4</v>
      </c>
      <c r="BL211" s="5">
        <v>0</v>
      </c>
      <c r="BM211" s="5">
        <v>0</v>
      </c>
      <c r="BN211" s="5">
        <v>1</v>
      </c>
      <c r="BO211" s="5">
        <v>0</v>
      </c>
      <c r="BP211" s="5">
        <v>0</v>
      </c>
      <c r="BQ211" s="5">
        <v>2</v>
      </c>
      <c r="BR211" s="5">
        <v>0</v>
      </c>
      <c r="BS211" s="5">
        <v>10</v>
      </c>
      <c r="BT211" s="5">
        <v>1</v>
      </c>
      <c r="BU211" s="5">
        <v>0</v>
      </c>
      <c r="BV211" s="5">
        <v>1</v>
      </c>
      <c r="BW211" s="5">
        <v>0</v>
      </c>
      <c r="BX211" s="5">
        <v>10</v>
      </c>
      <c r="BY211" s="5">
        <v>0</v>
      </c>
      <c r="BZ211" s="5">
        <v>0</v>
      </c>
      <c r="CA211" s="5">
        <v>0</v>
      </c>
      <c r="CB211" s="5">
        <v>2</v>
      </c>
      <c r="CC211" s="5">
        <v>0</v>
      </c>
      <c r="CD211" s="5">
        <v>2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1</v>
      </c>
      <c r="CK211" s="5">
        <v>0</v>
      </c>
      <c r="CL211" s="5">
        <v>0</v>
      </c>
      <c r="CM211" s="5">
        <v>1</v>
      </c>
      <c r="CN211" s="5">
        <v>4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1</v>
      </c>
      <c r="CU211" s="5">
        <v>0</v>
      </c>
      <c r="CV211" s="5">
        <v>3</v>
      </c>
      <c r="CW211" s="5">
        <v>2</v>
      </c>
      <c r="CX211" s="1">
        <v>2</v>
      </c>
    </row>
    <row r="212" spans="1:102" ht="15.75" x14ac:dyDescent="0.25">
      <c r="A212" s="5" t="s">
        <v>423</v>
      </c>
      <c r="B212" s="5" t="s">
        <v>424</v>
      </c>
      <c r="C212" s="5">
        <v>2018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0</v>
      </c>
      <c r="BC212" s="5">
        <v>0</v>
      </c>
      <c r="BD212" s="5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0</v>
      </c>
      <c r="BT212" s="5">
        <v>0</v>
      </c>
      <c r="BU212" s="5">
        <v>0</v>
      </c>
      <c r="BV212" s="5">
        <v>0</v>
      </c>
      <c r="BW212" s="5">
        <v>0</v>
      </c>
      <c r="BX212" s="5">
        <v>0</v>
      </c>
      <c r="BY212" s="5">
        <v>0</v>
      </c>
      <c r="BZ212" s="5">
        <v>0</v>
      </c>
      <c r="CA212" s="5">
        <v>0</v>
      </c>
      <c r="CB212" s="5">
        <v>0</v>
      </c>
      <c r="CC212" s="5">
        <v>0</v>
      </c>
      <c r="CD212" s="5">
        <v>0</v>
      </c>
      <c r="CE212" s="5">
        <v>0</v>
      </c>
      <c r="CF212" s="5">
        <v>0</v>
      </c>
      <c r="CG212" s="5">
        <v>0</v>
      </c>
      <c r="CH212" s="5">
        <v>0</v>
      </c>
      <c r="CI212" s="5">
        <v>0</v>
      </c>
      <c r="CJ212" s="5">
        <v>0</v>
      </c>
      <c r="CK212" s="5">
        <v>0</v>
      </c>
      <c r="CL212" s="5">
        <v>0</v>
      </c>
      <c r="CM212" s="5">
        <v>0</v>
      </c>
      <c r="CN212" s="5">
        <v>0</v>
      </c>
      <c r="CO212" s="5">
        <v>0</v>
      </c>
      <c r="CP212" s="5">
        <v>0</v>
      </c>
      <c r="CQ212" s="5">
        <v>0</v>
      </c>
      <c r="CR212" s="5">
        <v>0</v>
      </c>
      <c r="CS212" s="5">
        <v>0</v>
      </c>
      <c r="CT212" s="5">
        <v>0</v>
      </c>
      <c r="CU212" s="5">
        <v>0</v>
      </c>
      <c r="CV212" s="5">
        <v>0</v>
      </c>
      <c r="CW212" s="5">
        <v>0</v>
      </c>
      <c r="CX212" s="1">
        <v>0</v>
      </c>
    </row>
    <row r="213" spans="1:102" ht="15.75" x14ac:dyDescent="0.25">
      <c r="A213" s="5" t="s">
        <v>425</v>
      </c>
      <c r="B213" s="5" t="s">
        <v>426</v>
      </c>
      <c r="C213" s="5">
        <v>2018</v>
      </c>
      <c r="D213" s="5">
        <v>5165</v>
      </c>
      <c r="E213" s="5">
        <v>1</v>
      </c>
      <c r="F213" s="5">
        <v>0</v>
      </c>
      <c r="G213" s="5">
        <v>19</v>
      </c>
      <c r="H213" s="5">
        <v>2</v>
      </c>
      <c r="I213" s="5">
        <v>3</v>
      </c>
      <c r="J213" s="5">
        <v>3</v>
      </c>
      <c r="K213" s="5">
        <v>5</v>
      </c>
      <c r="L213" s="5">
        <v>9</v>
      </c>
      <c r="M213" s="5">
        <v>5</v>
      </c>
      <c r="N213" s="5">
        <v>25</v>
      </c>
      <c r="O213" s="5">
        <v>297</v>
      </c>
      <c r="P213" s="5">
        <v>5</v>
      </c>
      <c r="Q213" s="5">
        <v>0</v>
      </c>
      <c r="R213" s="5">
        <v>7</v>
      </c>
      <c r="S213" s="5">
        <v>0</v>
      </c>
      <c r="T213" s="5">
        <v>7</v>
      </c>
      <c r="U213" s="5">
        <v>11</v>
      </c>
      <c r="V213" s="5">
        <v>16</v>
      </c>
      <c r="W213" s="5">
        <v>652</v>
      </c>
      <c r="X213" s="5">
        <v>1</v>
      </c>
      <c r="Y213" s="5">
        <v>0</v>
      </c>
      <c r="Z213" s="5">
        <v>0</v>
      </c>
      <c r="AA213" s="5">
        <v>10</v>
      </c>
      <c r="AB213" s="5">
        <v>16</v>
      </c>
      <c r="AC213" s="5">
        <v>0</v>
      </c>
      <c r="AD213" s="5">
        <v>1</v>
      </c>
      <c r="AE213" s="5">
        <v>0</v>
      </c>
      <c r="AF213" s="5">
        <v>0</v>
      </c>
      <c r="AG213" s="5">
        <v>132</v>
      </c>
      <c r="AH213" s="5">
        <v>4</v>
      </c>
      <c r="AI213" s="5">
        <v>63</v>
      </c>
      <c r="AJ213" s="5">
        <v>195</v>
      </c>
      <c r="AK213" s="5">
        <v>62</v>
      </c>
      <c r="AL213" s="5">
        <v>3</v>
      </c>
      <c r="AM213" s="5">
        <v>93</v>
      </c>
      <c r="AN213" s="5">
        <v>36</v>
      </c>
      <c r="AO213" s="5">
        <v>58</v>
      </c>
      <c r="AP213" s="5">
        <v>5</v>
      </c>
      <c r="AQ213" s="5">
        <v>28</v>
      </c>
      <c r="AR213" s="5">
        <v>0</v>
      </c>
      <c r="AS213" s="5">
        <v>48</v>
      </c>
      <c r="AT213" s="5">
        <v>36</v>
      </c>
      <c r="AU213" s="5">
        <v>33</v>
      </c>
      <c r="AV213" s="5">
        <v>167</v>
      </c>
      <c r="AW213" s="5">
        <v>34</v>
      </c>
      <c r="AX213" s="5">
        <v>66</v>
      </c>
      <c r="AY213" s="5">
        <v>1</v>
      </c>
      <c r="AZ213" s="5">
        <v>47</v>
      </c>
      <c r="BA213" s="5">
        <v>0</v>
      </c>
      <c r="BB213" s="5">
        <v>1256</v>
      </c>
      <c r="BC213" s="5">
        <v>50</v>
      </c>
      <c r="BD213" s="5">
        <v>0</v>
      </c>
      <c r="BE213" s="5">
        <v>26</v>
      </c>
      <c r="BF213" s="5">
        <v>77</v>
      </c>
      <c r="BG213" s="5">
        <v>7</v>
      </c>
      <c r="BH213" s="5">
        <v>7</v>
      </c>
      <c r="BI213" s="5">
        <v>0</v>
      </c>
      <c r="BJ213" s="5">
        <v>75</v>
      </c>
      <c r="BK213" s="5">
        <v>80</v>
      </c>
      <c r="BL213" s="5">
        <v>0</v>
      </c>
      <c r="BM213" s="5">
        <v>3</v>
      </c>
      <c r="BN213" s="5">
        <v>26</v>
      </c>
      <c r="BO213" s="5">
        <v>0</v>
      </c>
      <c r="BP213" s="5">
        <v>7</v>
      </c>
      <c r="BQ213" s="5">
        <v>83</v>
      </c>
      <c r="BR213" s="5">
        <v>3</v>
      </c>
      <c r="BS213" s="5">
        <v>95</v>
      </c>
      <c r="BT213" s="5">
        <v>44</v>
      </c>
      <c r="BU213" s="5">
        <v>1</v>
      </c>
      <c r="BV213" s="5">
        <v>136</v>
      </c>
      <c r="BW213" s="5">
        <v>9</v>
      </c>
      <c r="BX213" s="5">
        <v>391</v>
      </c>
      <c r="BY213" s="5">
        <v>0</v>
      </c>
      <c r="BZ213" s="5">
        <v>1</v>
      </c>
      <c r="CA213" s="5">
        <v>80</v>
      </c>
      <c r="CB213" s="5">
        <v>35</v>
      </c>
      <c r="CC213" s="5">
        <v>0</v>
      </c>
      <c r="CD213" s="5">
        <v>3</v>
      </c>
      <c r="CE213" s="5">
        <v>5</v>
      </c>
      <c r="CF213" s="5">
        <v>3</v>
      </c>
      <c r="CG213" s="5">
        <v>8</v>
      </c>
      <c r="CH213" s="5">
        <v>1</v>
      </c>
      <c r="CI213" s="5">
        <v>2</v>
      </c>
      <c r="CJ213" s="5">
        <v>40</v>
      </c>
      <c r="CK213" s="5">
        <v>4</v>
      </c>
      <c r="CL213" s="5">
        <v>0</v>
      </c>
      <c r="CM213" s="5">
        <v>32</v>
      </c>
      <c r="CN213" s="5">
        <v>83</v>
      </c>
      <c r="CO213" s="5">
        <v>10</v>
      </c>
      <c r="CP213" s="5">
        <v>4</v>
      </c>
      <c r="CQ213" s="5">
        <v>0</v>
      </c>
      <c r="CR213" s="5">
        <v>10</v>
      </c>
      <c r="CS213" s="5">
        <v>2</v>
      </c>
      <c r="CT213" s="5">
        <v>43</v>
      </c>
      <c r="CU213" s="5">
        <v>10</v>
      </c>
      <c r="CV213" s="5">
        <v>55</v>
      </c>
      <c r="CW213" s="5">
        <v>151</v>
      </c>
      <c r="CX213" s="1">
        <v>151</v>
      </c>
    </row>
    <row r="214" spans="1:102" ht="15.75" x14ac:dyDescent="0.25">
      <c r="A214" s="5" t="s">
        <v>427</v>
      </c>
      <c r="B214" s="5" t="s">
        <v>428</v>
      </c>
      <c r="C214" s="5">
        <v>2018</v>
      </c>
      <c r="D214" s="5">
        <v>170</v>
      </c>
      <c r="E214" s="5">
        <v>0</v>
      </c>
      <c r="F214" s="5">
        <v>1</v>
      </c>
      <c r="G214" s="5">
        <v>2</v>
      </c>
      <c r="H214" s="5">
        <v>0</v>
      </c>
      <c r="I214" s="5">
        <v>4</v>
      </c>
      <c r="J214" s="5">
        <v>0</v>
      </c>
      <c r="K214" s="5">
        <v>0</v>
      </c>
      <c r="L214" s="5">
        <v>2</v>
      </c>
      <c r="M214" s="5">
        <v>0</v>
      </c>
      <c r="N214" s="5">
        <v>1</v>
      </c>
      <c r="O214" s="5">
        <v>6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61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2</v>
      </c>
      <c r="AJ214" s="5">
        <v>4</v>
      </c>
      <c r="AK214" s="5">
        <v>3</v>
      </c>
      <c r="AL214" s="5">
        <v>0</v>
      </c>
      <c r="AM214" s="5">
        <v>1</v>
      </c>
      <c r="AN214" s="5">
        <v>1</v>
      </c>
      <c r="AO214" s="5">
        <v>5</v>
      </c>
      <c r="AP214" s="5">
        <v>0</v>
      </c>
      <c r="AQ214" s="5">
        <v>1</v>
      </c>
      <c r="AR214" s="5">
        <v>0</v>
      </c>
      <c r="AS214" s="5">
        <v>1</v>
      </c>
      <c r="AT214" s="5">
        <v>1</v>
      </c>
      <c r="AU214" s="5">
        <v>0</v>
      </c>
      <c r="AV214" s="5">
        <v>1</v>
      </c>
      <c r="AW214" s="5">
        <v>0</v>
      </c>
      <c r="AX214" s="5">
        <v>6</v>
      </c>
      <c r="AY214" s="5">
        <v>0</v>
      </c>
      <c r="AZ214" s="5">
        <v>0</v>
      </c>
      <c r="BA214" s="5">
        <v>0</v>
      </c>
      <c r="BB214" s="5">
        <v>1</v>
      </c>
      <c r="BC214" s="5">
        <v>0</v>
      </c>
      <c r="BD214" s="5">
        <v>0</v>
      </c>
      <c r="BE214" s="5">
        <v>3</v>
      </c>
      <c r="BF214" s="5">
        <v>11</v>
      </c>
      <c r="BG214" s="5">
        <v>0</v>
      </c>
      <c r="BH214" s="5">
        <v>0</v>
      </c>
      <c r="BI214" s="5">
        <v>0</v>
      </c>
      <c r="BJ214" s="5">
        <v>9</v>
      </c>
      <c r="BK214" s="5">
        <v>2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2</v>
      </c>
      <c r="BT214" s="5">
        <v>1</v>
      </c>
      <c r="BU214" s="5">
        <v>0</v>
      </c>
      <c r="BV214" s="5">
        <v>2</v>
      </c>
      <c r="BW214" s="5">
        <v>3</v>
      </c>
      <c r="BX214" s="5">
        <v>9</v>
      </c>
      <c r="BY214" s="5">
        <v>0</v>
      </c>
      <c r="BZ214" s="5">
        <v>0</v>
      </c>
      <c r="CA214" s="5">
        <v>0</v>
      </c>
      <c r="CB214" s="5">
        <v>0</v>
      </c>
      <c r="CC214" s="5">
        <v>0</v>
      </c>
      <c r="CD214" s="5">
        <v>1</v>
      </c>
      <c r="CE214" s="5">
        <v>0</v>
      </c>
      <c r="CF214" s="5">
        <v>0</v>
      </c>
      <c r="CG214" s="5">
        <v>0</v>
      </c>
      <c r="CH214" s="5">
        <v>0</v>
      </c>
      <c r="CI214" s="5">
        <v>0</v>
      </c>
      <c r="CJ214" s="5">
        <v>1</v>
      </c>
      <c r="CK214" s="5">
        <v>0</v>
      </c>
      <c r="CL214" s="5">
        <v>0</v>
      </c>
      <c r="CM214" s="5">
        <v>0</v>
      </c>
      <c r="CN214" s="5">
        <v>3</v>
      </c>
      <c r="CO214" s="5">
        <v>0</v>
      </c>
      <c r="CP214" s="5">
        <v>0</v>
      </c>
      <c r="CQ214" s="5">
        <v>0</v>
      </c>
      <c r="CR214" s="5">
        <v>0</v>
      </c>
      <c r="CS214" s="5">
        <v>0</v>
      </c>
      <c r="CT214" s="5">
        <v>5</v>
      </c>
      <c r="CU214" s="5">
        <v>0</v>
      </c>
      <c r="CV214" s="5">
        <v>6</v>
      </c>
      <c r="CW214" s="5">
        <v>1</v>
      </c>
      <c r="CX214" s="1">
        <v>1</v>
      </c>
    </row>
    <row r="215" spans="1:102" ht="15.75" x14ac:dyDescent="0.25">
      <c r="A215" s="5" t="s">
        <v>429</v>
      </c>
      <c r="B215" s="5" t="s">
        <v>430</v>
      </c>
      <c r="C215" s="5">
        <v>2018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1">
        <v>0</v>
      </c>
    </row>
    <row r="216" spans="1:102" ht="15.75" x14ac:dyDescent="0.25">
      <c r="A216" s="5" t="s">
        <v>431</v>
      </c>
      <c r="B216" s="5" t="s">
        <v>432</v>
      </c>
      <c r="C216" s="5">
        <v>2018</v>
      </c>
      <c r="D216" s="5">
        <v>1379</v>
      </c>
      <c r="E216" s="5">
        <v>0</v>
      </c>
      <c r="F216" s="5">
        <v>1</v>
      </c>
      <c r="G216" s="5">
        <v>3</v>
      </c>
      <c r="H216" s="5">
        <v>28</v>
      </c>
      <c r="I216" s="5">
        <v>3</v>
      </c>
      <c r="J216" s="5">
        <v>0</v>
      </c>
      <c r="K216" s="5">
        <v>1</v>
      </c>
      <c r="L216" s="5">
        <v>3</v>
      </c>
      <c r="M216" s="5">
        <v>4</v>
      </c>
      <c r="N216" s="5">
        <v>4</v>
      </c>
      <c r="O216" s="5">
        <v>192</v>
      </c>
      <c r="P216" s="5">
        <v>0</v>
      </c>
      <c r="Q216" s="5">
        <v>0</v>
      </c>
      <c r="R216" s="5">
        <v>2</v>
      </c>
      <c r="S216" s="5">
        <v>2</v>
      </c>
      <c r="T216" s="5">
        <v>19</v>
      </c>
      <c r="U216" s="5">
        <v>2</v>
      </c>
      <c r="V216" s="5">
        <v>2</v>
      </c>
      <c r="W216" s="5">
        <v>20</v>
      </c>
      <c r="X216" s="5">
        <v>3</v>
      </c>
      <c r="Y216" s="5">
        <v>0</v>
      </c>
      <c r="Z216" s="5">
        <v>0</v>
      </c>
      <c r="AA216" s="5">
        <v>4</v>
      </c>
      <c r="AB216" s="5">
        <v>0</v>
      </c>
      <c r="AC216" s="5">
        <v>0</v>
      </c>
      <c r="AD216" s="5">
        <v>0</v>
      </c>
      <c r="AE216" s="5">
        <v>2</v>
      </c>
      <c r="AF216" s="5">
        <v>0</v>
      </c>
      <c r="AG216" s="5">
        <v>12</v>
      </c>
      <c r="AH216" s="5">
        <v>3</v>
      </c>
      <c r="AI216" s="5">
        <v>14</v>
      </c>
      <c r="AJ216" s="5">
        <v>156</v>
      </c>
      <c r="AK216" s="5">
        <v>15</v>
      </c>
      <c r="AL216" s="5">
        <v>0</v>
      </c>
      <c r="AM216" s="5">
        <v>18</v>
      </c>
      <c r="AN216" s="5">
        <v>10</v>
      </c>
      <c r="AO216" s="5">
        <v>57</v>
      </c>
      <c r="AP216" s="5">
        <v>0</v>
      </c>
      <c r="AQ216" s="5">
        <v>3</v>
      </c>
      <c r="AR216" s="5">
        <v>0</v>
      </c>
      <c r="AS216" s="5">
        <v>7</v>
      </c>
      <c r="AT216" s="5">
        <v>5</v>
      </c>
      <c r="AU216" s="5">
        <v>10</v>
      </c>
      <c r="AV216" s="5">
        <v>25</v>
      </c>
      <c r="AW216" s="5">
        <v>61</v>
      </c>
      <c r="AX216" s="5">
        <v>13</v>
      </c>
      <c r="AY216" s="5">
        <v>1</v>
      </c>
      <c r="AZ216" s="5">
        <v>6</v>
      </c>
      <c r="BA216" s="5">
        <v>0</v>
      </c>
      <c r="BB216" s="5">
        <v>51</v>
      </c>
      <c r="BC216" s="5">
        <v>7</v>
      </c>
      <c r="BD216" s="5">
        <v>0</v>
      </c>
      <c r="BE216" s="5">
        <v>8</v>
      </c>
      <c r="BF216" s="5">
        <v>64</v>
      </c>
      <c r="BG216" s="5">
        <v>5</v>
      </c>
      <c r="BH216" s="5">
        <v>5</v>
      </c>
      <c r="BI216" s="5">
        <v>0</v>
      </c>
      <c r="BJ216" s="5">
        <v>18</v>
      </c>
      <c r="BK216" s="5">
        <v>24</v>
      </c>
      <c r="BL216" s="5">
        <v>0</v>
      </c>
      <c r="BM216" s="5">
        <v>5</v>
      </c>
      <c r="BN216" s="5">
        <v>19</v>
      </c>
      <c r="BO216" s="5">
        <v>0</v>
      </c>
      <c r="BP216" s="5">
        <v>2</v>
      </c>
      <c r="BQ216" s="5">
        <v>19</v>
      </c>
      <c r="BR216" s="5">
        <v>2</v>
      </c>
      <c r="BS216" s="5">
        <v>35</v>
      </c>
      <c r="BT216" s="5">
        <v>26</v>
      </c>
      <c r="BU216" s="5">
        <v>1</v>
      </c>
      <c r="BV216" s="5">
        <v>7</v>
      </c>
      <c r="BW216" s="5">
        <v>9</v>
      </c>
      <c r="BX216" s="5">
        <v>163</v>
      </c>
      <c r="BY216" s="5">
        <v>1</v>
      </c>
      <c r="BZ216" s="5">
        <v>0</v>
      </c>
      <c r="CA216" s="5">
        <v>12</v>
      </c>
      <c r="CB216" s="5">
        <v>0</v>
      </c>
      <c r="CC216" s="5">
        <v>0</v>
      </c>
      <c r="CD216" s="5">
        <v>1</v>
      </c>
      <c r="CE216" s="5">
        <v>0</v>
      </c>
      <c r="CF216" s="5">
        <v>1</v>
      </c>
      <c r="CG216" s="5">
        <v>2</v>
      </c>
      <c r="CH216" s="5">
        <v>1</v>
      </c>
      <c r="CI216" s="5">
        <v>4</v>
      </c>
      <c r="CJ216" s="5">
        <v>13</v>
      </c>
      <c r="CK216" s="5">
        <v>2</v>
      </c>
      <c r="CL216" s="5">
        <v>0</v>
      </c>
      <c r="CM216" s="5">
        <v>7</v>
      </c>
      <c r="CN216" s="5">
        <v>59</v>
      </c>
      <c r="CO216" s="5">
        <v>8</v>
      </c>
      <c r="CP216" s="5">
        <v>5</v>
      </c>
      <c r="CQ216" s="5">
        <v>0</v>
      </c>
      <c r="CR216" s="5">
        <v>31</v>
      </c>
      <c r="CS216" s="5">
        <v>13</v>
      </c>
      <c r="CT216" s="5">
        <v>3</v>
      </c>
      <c r="CU216" s="5">
        <v>9</v>
      </c>
      <c r="CV216" s="5">
        <v>22</v>
      </c>
      <c r="CW216" s="5">
        <v>6</v>
      </c>
      <c r="CX216" s="1">
        <v>6</v>
      </c>
    </row>
    <row r="217" spans="1:102" ht="15.75" x14ac:dyDescent="0.25">
      <c r="A217" s="5" t="s">
        <v>433</v>
      </c>
      <c r="B217" s="5" t="s">
        <v>434</v>
      </c>
      <c r="C217" s="5">
        <v>2018</v>
      </c>
      <c r="D217" s="5">
        <v>115</v>
      </c>
      <c r="E217" s="5">
        <v>0</v>
      </c>
      <c r="F217" s="5">
        <v>0</v>
      </c>
      <c r="G217" s="5">
        <v>0</v>
      </c>
      <c r="H217" s="5">
        <v>0</v>
      </c>
      <c r="I217" s="5">
        <v>1</v>
      </c>
      <c r="J217" s="5">
        <v>0</v>
      </c>
      <c r="K217" s="5">
        <v>0</v>
      </c>
      <c r="L217" s="5">
        <v>0</v>
      </c>
      <c r="M217" s="5">
        <v>0</v>
      </c>
      <c r="N217" s="5">
        <v>1</v>
      </c>
      <c r="O217" s="5">
        <v>2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1</v>
      </c>
      <c r="AJ217" s="5">
        <v>1</v>
      </c>
      <c r="AK217" s="5">
        <v>1</v>
      </c>
      <c r="AL217" s="5">
        <v>0</v>
      </c>
      <c r="AM217" s="5">
        <v>0</v>
      </c>
      <c r="AN217" s="5">
        <v>1</v>
      </c>
      <c r="AO217" s="5">
        <v>1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1</v>
      </c>
      <c r="AY217" s="5">
        <v>0</v>
      </c>
      <c r="AZ217" s="5">
        <v>2</v>
      </c>
      <c r="BA217" s="5">
        <v>0</v>
      </c>
      <c r="BB217" s="5">
        <v>2</v>
      </c>
      <c r="BC217" s="5">
        <v>0</v>
      </c>
      <c r="BD217" s="5">
        <v>0</v>
      </c>
      <c r="BE217" s="5">
        <v>1</v>
      </c>
      <c r="BF217" s="5">
        <v>3</v>
      </c>
      <c r="BG217" s="5">
        <v>0</v>
      </c>
      <c r="BH217" s="5">
        <v>0</v>
      </c>
      <c r="BI217" s="5">
        <v>0</v>
      </c>
      <c r="BJ217" s="5">
        <v>3</v>
      </c>
      <c r="BK217" s="5">
        <v>4</v>
      </c>
      <c r="BL217" s="5">
        <v>0</v>
      </c>
      <c r="BM217" s="5">
        <v>0</v>
      </c>
      <c r="BN217" s="5">
        <v>2</v>
      </c>
      <c r="BO217" s="5">
        <v>0</v>
      </c>
      <c r="BP217" s="5">
        <v>0</v>
      </c>
      <c r="BQ217" s="5">
        <v>3</v>
      </c>
      <c r="BR217" s="5">
        <v>3</v>
      </c>
      <c r="BS217" s="5">
        <v>4</v>
      </c>
      <c r="BT217" s="5">
        <v>1</v>
      </c>
      <c r="BU217" s="5">
        <v>0</v>
      </c>
      <c r="BV217" s="5">
        <v>4</v>
      </c>
      <c r="BW217" s="5">
        <v>50</v>
      </c>
      <c r="BX217" s="5">
        <v>4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2</v>
      </c>
      <c r="CG217" s="5">
        <v>0</v>
      </c>
      <c r="CH217" s="5">
        <v>1</v>
      </c>
      <c r="CI217" s="5">
        <v>0</v>
      </c>
      <c r="CJ217" s="5">
        <v>0</v>
      </c>
      <c r="CK217" s="5">
        <v>0</v>
      </c>
      <c r="CL217" s="5">
        <v>0</v>
      </c>
      <c r="CM217" s="5">
        <v>1</v>
      </c>
      <c r="CN217" s="5">
        <v>4</v>
      </c>
      <c r="CO217" s="5">
        <v>1</v>
      </c>
      <c r="CP217" s="5">
        <v>0</v>
      </c>
      <c r="CQ217" s="5">
        <v>0</v>
      </c>
      <c r="CR217" s="5">
        <v>0</v>
      </c>
      <c r="CS217" s="5">
        <v>0</v>
      </c>
      <c r="CT217" s="5">
        <v>1</v>
      </c>
      <c r="CU217" s="5">
        <v>0</v>
      </c>
      <c r="CV217" s="5">
        <v>2</v>
      </c>
      <c r="CW217" s="5">
        <v>0</v>
      </c>
      <c r="CX217" s="1">
        <v>0</v>
      </c>
    </row>
    <row r="218" spans="1:102" ht="15.75" x14ac:dyDescent="0.25">
      <c r="A218" s="5" t="s">
        <v>435</v>
      </c>
      <c r="B218" s="5" t="s">
        <v>436</v>
      </c>
      <c r="C218" s="5">
        <v>2018</v>
      </c>
      <c r="D218" s="5">
        <v>631</v>
      </c>
      <c r="E218" s="5">
        <v>0</v>
      </c>
      <c r="F218" s="5">
        <v>0</v>
      </c>
      <c r="G218" s="5">
        <v>0</v>
      </c>
      <c r="H218" s="5">
        <v>4</v>
      </c>
      <c r="I218" s="5">
        <v>0</v>
      </c>
      <c r="J218" s="5">
        <v>0</v>
      </c>
      <c r="K218" s="5">
        <v>0</v>
      </c>
      <c r="L218" s="5">
        <v>6</v>
      </c>
      <c r="M218" s="5">
        <v>2</v>
      </c>
      <c r="N218" s="5">
        <v>3</v>
      </c>
      <c r="O218" s="5">
        <v>88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44</v>
      </c>
      <c r="V218" s="5">
        <v>1</v>
      </c>
      <c r="W218" s="5">
        <v>0</v>
      </c>
      <c r="X218" s="5">
        <v>1</v>
      </c>
      <c r="Y218" s="5">
        <v>9</v>
      </c>
      <c r="Z218" s="5">
        <v>0</v>
      </c>
      <c r="AA218" s="5">
        <v>16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4</v>
      </c>
      <c r="AH218" s="5">
        <v>0</v>
      </c>
      <c r="AI218" s="5">
        <v>6</v>
      </c>
      <c r="AJ218" s="5">
        <v>74</v>
      </c>
      <c r="AK218" s="5">
        <v>17</v>
      </c>
      <c r="AL218" s="5">
        <v>2</v>
      </c>
      <c r="AM218" s="5">
        <v>3</v>
      </c>
      <c r="AN218" s="5">
        <v>7</v>
      </c>
      <c r="AO218" s="5">
        <v>28</v>
      </c>
      <c r="AP218" s="5">
        <v>0</v>
      </c>
      <c r="AQ218" s="5">
        <v>1</v>
      </c>
      <c r="AR218" s="5">
        <v>0</v>
      </c>
      <c r="AS218" s="5">
        <v>4</v>
      </c>
      <c r="AT218" s="5">
        <v>5</v>
      </c>
      <c r="AU218" s="5">
        <v>1</v>
      </c>
      <c r="AV218" s="5">
        <v>0</v>
      </c>
      <c r="AW218" s="5">
        <v>1</v>
      </c>
      <c r="AX218" s="5">
        <v>2</v>
      </c>
      <c r="AY218" s="5">
        <v>0</v>
      </c>
      <c r="AZ218" s="5">
        <v>3</v>
      </c>
      <c r="BA218" s="5">
        <v>0</v>
      </c>
      <c r="BB218" s="5">
        <v>37</v>
      </c>
      <c r="BC218" s="5">
        <v>4</v>
      </c>
      <c r="BD218" s="5">
        <v>0</v>
      </c>
      <c r="BE218" s="5">
        <v>5</v>
      </c>
      <c r="BF218" s="5">
        <v>51</v>
      </c>
      <c r="BG218" s="5">
        <v>1</v>
      </c>
      <c r="BH218" s="5">
        <v>1</v>
      </c>
      <c r="BI218" s="5">
        <v>0</v>
      </c>
      <c r="BJ218" s="5">
        <v>7</v>
      </c>
      <c r="BK218" s="5">
        <v>15</v>
      </c>
      <c r="BL218" s="5">
        <v>0</v>
      </c>
      <c r="BM218" s="5">
        <v>0</v>
      </c>
      <c r="BN218" s="5">
        <v>3</v>
      </c>
      <c r="BO218" s="5">
        <v>0</v>
      </c>
      <c r="BP218" s="5">
        <v>1</v>
      </c>
      <c r="BQ218" s="5">
        <v>5</v>
      </c>
      <c r="BR218" s="5">
        <v>1</v>
      </c>
      <c r="BS218" s="5">
        <v>12</v>
      </c>
      <c r="BT218" s="5">
        <v>8</v>
      </c>
      <c r="BU218" s="5">
        <v>0</v>
      </c>
      <c r="BV218" s="5">
        <v>7</v>
      </c>
      <c r="BW218" s="5">
        <v>2</v>
      </c>
      <c r="BX218" s="5">
        <v>38</v>
      </c>
      <c r="BY218" s="5">
        <v>0</v>
      </c>
      <c r="BZ218" s="5">
        <v>0</v>
      </c>
      <c r="CA218" s="5">
        <v>56</v>
      </c>
      <c r="CB218" s="5">
        <v>0</v>
      </c>
      <c r="CC218" s="5">
        <v>0</v>
      </c>
      <c r="CD218" s="5">
        <v>0</v>
      </c>
      <c r="CE218" s="5">
        <v>0</v>
      </c>
      <c r="CF218" s="5">
        <v>1</v>
      </c>
      <c r="CG218" s="5">
        <v>1</v>
      </c>
      <c r="CH218" s="5">
        <v>1</v>
      </c>
      <c r="CI218" s="5">
        <v>0</v>
      </c>
      <c r="CJ218" s="5">
        <v>6</v>
      </c>
      <c r="CK218" s="5">
        <v>1</v>
      </c>
      <c r="CL218" s="5">
        <v>0</v>
      </c>
      <c r="CM218" s="5">
        <v>2</v>
      </c>
      <c r="CN218" s="5">
        <v>8</v>
      </c>
      <c r="CO218" s="5">
        <v>3</v>
      </c>
      <c r="CP218" s="5">
        <v>1</v>
      </c>
      <c r="CQ218" s="5">
        <v>0</v>
      </c>
      <c r="CR218" s="5">
        <v>1</v>
      </c>
      <c r="CS218" s="5">
        <v>4</v>
      </c>
      <c r="CT218" s="5">
        <v>4</v>
      </c>
      <c r="CU218" s="5">
        <v>1</v>
      </c>
      <c r="CV218" s="5">
        <v>5</v>
      </c>
      <c r="CW218" s="5">
        <v>2</v>
      </c>
      <c r="CX218" s="1">
        <v>2</v>
      </c>
    </row>
    <row r="219" spans="1:102" ht="15.75" x14ac:dyDescent="0.25">
      <c r="A219" s="5" t="s">
        <v>437</v>
      </c>
      <c r="B219" s="5" t="s">
        <v>438</v>
      </c>
      <c r="C219" s="5">
        <v>2018</v>
      </c>
      <c r="D219" s="5">
        <v>42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1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2</v>
      </c>
      <c r="AJ219" s="5">
        <v>3</v>
      </c>
      <c r="AK219" s="5">
        <v>1</v>
      </c>
      <c r="AL219" s="5">
        <v>0</v>
      </c>
      <c r="AM219" s="5">
        <v>1</v>
      </c>
      <c r="AN219" s="5">
        <v>1</v>
      </c>
      <c r="AO219" s="5">
        <v>2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1</v>
      </c>
      <c r="AY219" s="5">
        <v>0</v>
      </c>
      <c r="AZ219" s="5">
        <v>1</v>
      </c>
      <c r="BA219" s="5">
        <v>0</v>
      </c>
      <c r="BB219" s="5">
        <v>1</v>
      </c>
      <c r="BC219" s="5">
        <v>0</v>
      </c>
      <c r="BD219" s="5">
        <v>0</v>
      </c>
      <c r="BE219" s="5">
        <v>0</v>
      </c>
      <c r="BF219" s="5">
        <v>1</v>
      </c>
      <c r="BG219" s="5">
        <v>0</v>
      </c>
      <c r="BH219" s="5">
        <v>0</v>
      </c>
      <c r="BI219" s="5">
        <v>0</v>
      </c>
      <c r="BJ219" s="5">
        <v>1</v>
      </c>
      <c r="BK219" s="5">
        <v>2</v>
      </c>
      <c r="BL219" s="5">
        <v>0</v>
      </c>
      <c r="BM219" s="5">
        <v>0</v>
      </c>
      <c r="BN219" s="5">
        <v>2</v>
      </c>
      <c r="BO219" s="5">
        <v>0</v>
      </c>
      <c r="BP219" s="5">
        <v>0</v>
      </c>
      <c r="BQ219" s="5">
        <v>1</v>
      </c>
      <c r="BR219" s="5">
        <v>0</v>
      </c>
      <c r="BS219" s="5">
        <v>2</v>
      </c>
      <c r="BT219" s="5">
        <v>1</v>
      </c>
      <c r="BU219" s="5">
        <v>0</v>
      </c>
      <c r="BV219" s="5">
        <v>1</v>
      </c>
      <c r="BW219" s="5">
        <v>4</v>
      </c>
      <c r="BX219" s="5">
        <v>2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4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1</v>
      </c>
      <c r="CU219" s="5">
        <v>0</v>
      </c>
      <c r="CV219" s="5">
        <v>2</v>
      </c>
      <c r="CW219" s="5">
        <v>0</v>
      </c>
      <c r="CX219" s="1">
        <v>0</v>
      </c>
    </row>
    <row r="220" spans="1:102" ht="15.75" x14ac:dyDescent="0.25">
      <c r="A220" s="5" t="s">
        <v>439</v>
      </c>
      <c r="B220" s="5" t="s">
        <v>440</v>
      </c>
      <c r="C220" s="5">
        <v>2018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0</v>
      </c>
      <c r="AZ220" s="5"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0</v>
      </c>
      <c r="BT220" s="5">
        <v>0</v>
      </c>
      <c r="BU220" s="5">
        <v>0</v>
      </c>
      <c r="BV220" s="5">
        <v>0</v>
      </c>
      <c r="BW220" s="5">
        <v>0</v>
      </c>
      <c r="BX220" s="5">
        <v>0</v>
      </c>
      <c r="BY220" s="5">
        <v>0</v>
      </c>
      <c r="BZ220" s="5">
        <v>0</v>
      </c>
      <c r="CA220" s="5">
        <v>0</v>
      </c>
      <c r="CB220" s="5">
        <v>0</v>
      </c>
      <c r="CC220" s="5">
        <v>0</v>
      </c>
      <c r="CD220" s="5">
        <v>0</v>
      </c>
      <c r="CE220" s="5">
        <v>0</v>
      </c>
      <c r="CF220" s="5">
        <v>0</v>
      </c>
      <c r="CG220" s="5">
        <v>0</v>
      </c>
      <c r="CH220" s="5">
        <v>0</v>
      </c>
      <c r="CI220" s="5">
        <v>0</v>
      </c>
      <c r="CJ220" s="5">
        <v>0</v>
      </c>
      <c r="CK220" s="5">
        <v>0</v>
      </c>
      <c r="CL220" s="5">
        <v>0</v>
      </c>
      <c r="CM220" s="5">
        <v>0</v>
      </c>
      <c r="CN220" s="5">
        <v>0</v>
      </c>
      <c r="CO220" s="5">
        <v>0</v>
      </c>
      <c r="CP220" s="5">
        <v>0</v>
      </c>
      <c r="CQ220" s="5">
        <v>0</v>
      </c>
      <c r="CR220" s="5">
        <v>0</v>
      </c>
      <c r="CS220" s="5">
        <v>0</v>
      </c>
      <c r="CT220" s="5">
        <v>0</v>
      </c>
      <c r="CU220" s="5">
        <v>0</v>
      </c>
      <c r="CV220" s="5">
        <v>0</v>
      </c>
      <c r="CW220" s="5">
        <v>0</v>
      </c>
      <c r="CX220" s="1">
        <v>0</v>
      </c>
    </row>
    <row r="221" spans="1:102" ht="15.75" x14ac:dyDescent="0.25">
      <c r="A221" s="5" t="s">
        <v>441</v>
      </c>
      <c r="B221" s="5" t="s">
        <v>442</v>
      </c>
      <c r="C221" s="5">
        <v>2018</v>
      </c>
      <c r="D221" s="5">
        <v>52715</v>
      </c>
      <c r="E221" s="5">
        <v>22</v>
      </c>
      <c r="F221" s="5">
        <v>39</v>
      </c>
      <c r="G221" s="5">
        <v>65</v>
      </c>
      <c r="H221" s="5">
        <v>201</v>
      </c>
      <c r="I221" s="5">
        <v>109</v>
      </c>
      <c r="J221" s="5">
        <v>26</v>
      </c>
      <c r="K221" s="5">
        <v>26</v>
      </c>
      <c r="L221" s="5">
        <v>53</v>
      </c>
      <c r="M221" s="5">
        <v>16</v>
      </c>
      <c r="N221" s="5">
        <v>98</v>
      </c>
      <c r="O221" s="5">
        <v>1786</v>
      </c>
      <c r="P221" s="5">
        <v>0</v>
      </c>
      <c r="Q221" s="5">
        <v>1</v>
      </c>
      <c r="R221" s="5">
        <v>16</v>
      </c>
      <c r="S221" s="5">
        <v>3</v>
      </c>
      <c r="T221" s="5">
        <v>0</v>
      </c>
      <c r="U221" s="5">
        <v>12</v>
      </c>
      <c r="V221" s="5">
        <v>17</v>
      </c>
      <c r="W221" s="5">
        <v>367</v>
      </c>
      <c r="X221" s="5">
        <v>19</v>
      </c>
      <c r="Y221" s="5">
        <v>4</v>
      </c>
      <c r="Z221" s="5">
        <v>1399</v>
      </c>
      <c r="AA221" s="5">
        <v>2702</v>
      </c>
      <c r="AB221" s="5">
        <v>52</v>
      </c>
      <c r="AC221" s="5">
        <v>0</v>
      </c>
      <c r="AD221" s="5">
        <v>3</v>
      </c>
      <c r="AE221" s="5">
        <v>6</v>
      </c>
      <c r="AF221" s="5">
        <v>1</v>
      </c>
      <c r="AG221" s="5">
        <v>2601</v>
      </c>
      <c r="AH221" s="5">
        <v>233</v>
      </c>
      <c r="AI221" s="5">
        <v>128</v>
      </c>
      <c r="AJ221" s="5">
        <v>5621</v>
      </c>
      <c r="AK221" s="5">
        <v>441</v>
      </c>
      <c r="AL221" s="5">
        <v>8</v>
      </c>
      <c r="AM221" s="5">
        <v>228</v>
      </c>
      <c r="AN221" s="5">
        <v>314</v>
      </c>
      <c r="AO221" s="5">
        <v>658</v>
      </c>
      <c r="AP221" s="5">
        <v>55</v>
      </c>
      <c r="AQ221" s="5">
        <v>195</v>
      </c>
      <c r="AR221" s="5">
        <v>17</v>
      </c>
      <c r="AS221" s="5">
        <v>193</v>
      </c>
      <c r="AT221" s="5">
        <v>236</v>
      </c>
      <c r="AU221" s="5">
        <v>509</v>
      </c>
      <c r="AV221" s="5">
        <v>366</v>
      </c>
      <c r="AW221" s="5">
        <v>699</v>
      </c>
      <c r="AX221" s="5">
        <v>715</v>
      </c>
      <c r="AY221" s="5">
        <v>41</v>
      </c>
      <c r="AZ221" s="5">
        <v>153</v>
      </c>
      <c r="BA221" s="5">
        <v>0</v>
      </c>
      <c r="BB221" s="5">
        <v>4166</v>
      </c>
      <c r="BC221" s="5">
        <v>683</v>
      </c>
      <c r="BD221" s="5">
        <v>15</v>
      </c>
      <c r="BE221" s="5">
        <v>365</v>
      </c>
      <c r="BF221" s="5">
        <v>1224</v>
      </c>
      <c r="BG221" s="5">
        <v>94</v>
      </c>
      <c r="BH221" s="5">
        <v>92</v>
      </c>
      <c r="BI221" s="5">
        <v>3</v>
      </c>
      <c r="BJ221" s="5">
        <v>1100</v>
      </c>
      <c r="BK221" s="5">
        <v>1129</v>
      </c>
      <c r="BL221" s="5">
        <v>0</v>
      </c>
      <c r="BM221" s="5">
        <v>88</v>
      </c>
      <c r="BN221" s="5">
        <v>471</v>
      </c>
      <c r="BO221" s="5">
        <v>8</v>
      </c>
      <c r="BP221" s="5">
        <v>153</v>
      </c>
      <c r="BQ221" s="5">
        <v>587</v>
      </c>
      <c r="BR221" s="5">
        <v>27</v>
      </c>
      <c r="BS221" s="5">
        <v>1358</v>
      </c>
      <c r="BT221" s="5">
        <v>566</v>
      </c>
      <c r="BU221" s="5">
        <v>23</v>
      </c>
      <c r="BV221" s="5">
        <v>418</v>
      </c>
      <c r="BW221" s="5">
        <v>391</v>
      </c>
      <c r="BX221" s="5">
        <v>7898</v>
      </c>
      <c r="BY221" s="5">
        <v>8</v>
      </c>
      <c r="BZ221" s="5">
        <v>1</v>
      </c>
      <c r="CA221" s="5">
        <v>2355</v>
      </c>
      <c r="CB221" s="5">
        <v>375</v>
      </c>
      <c r="CC221" s="5">
        <v>2</v>
      </c>
      <c r="CD221" s="5">
        <v>48</v>
      </c>
      <c r="CE221" s="5">
        <v>10</v>
      </c>
      <c r="CF221" s="5">
        <v>101</v>
      </c>
      <c r="CG221" s="5">
        <v>421</v>
      </c>
      <c r="CH221" s="5">
        <v>32</v>
      </c>
      <c r="CI221" s="5">
        <v>39</v>
      </c>
      <c r="CJ221" s="5">
        <v>316</v>
      </c>
      <c r="CK221" s="5">
        <v>53</v>
      </c>
      <c r="CL221" s="5">
        <v>0</v>
      </c>
      <c r="CM221" s="5">
        <v>300</v>
      </c>
      <c r="CN221" s="5">
        <v>1917</v>
      </c>
      <c r="CO221" s="5">
        <v>313</v>
      </c>
      <c r="CP221" s="5">
        <v>102</v>
      </c>
      <c r="CQ221" s="5">
        <v>1</v>
      </c>
      <c r="CR221" s="5">
        <v>3181</v>
      </c>
      <c r="CS221" s="5">
        <v>231</v>
      </c>
      <c r="CT221" s="5">
        <v>158</v>
      </c>
      <c r="CU221" s="5">
        <v>61</v>
      </c>
      <c r="CV221" s="5">
        <v>1102</v>
      </c>
      <c r="CW221" s="5">
        <v>279</v>
      </c>
      <c r="CX221" s="1">
        <v>279</v>
      </c>
    </row>
    <row r="222" spans="1:102" ht="15.75" x14ac:dyDescent="0.25">
      <c r="A222" s="5" t="s">
        <v>443</v>
      </c>
      <c r="B222" s="5" t="s">
        <v>444</v>
      </c>
      <c r="C222" s="5">
        <v>2018</v>
      </c>
      <c r="D222" s="5">
        <v>143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1</v>
      </c>
      <c r="M222" s="5">
        <v>0</v>
      </c>
      <c r="N222" s="5">
        <v>0</v>
      </c>
      <c r="O222" s="5">
        <v>35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1</v>
      </c>
      <c r="AH222" s="5">
        <v>0</v>
      </c>
      <c r="AI222" s="5">
        <v>1</v>
      </c>
      <c r="AJ222" s="5">
        <v>56</v>
      </c>
      <c r="AK222" s="5">
        <v>4</v>
      </c>
      <c r="AL222" s="5">
        <v>0</v>
      </c>
      <c r="AM222" s="5">
        <v>1</v>
      </c>
      <c r="AN222" s="5">
        <v>0</v>
      </c>
      <c r="AO222" s="5">
        <v>1</v>
      </c>
      <c r="AP222" s="5">
        <v>0</v>
      </c>
      <c r="AQ222" s="5">
        <v>0</v>
      </c>
      <c r="AR222" s="5">
        <v>0</v>
      </c>
      <c r="AS222" s="5">
        <v>1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1</v>
      </c>
      <c r="BA222" s="5">
        <v>0</v>
      </c>
      <c r="BB222" s="5">
        <v>0</v>
      </c>
      <c r="BC222" s="5">
        <v>1</v>
      </c>
      <c r="BD222" s="5">
        <v>0</v>
      </c>
      <c r="BE222" s="5">
        <v>1</v>
      </c>
      <c r="BF222" s="5">
        <v>5</v>
      </c>
      <c r="BG222" s="5">
        <v>0</v>
      </c>
      <c r="BH222" s="5">
        <v>0</v>
      </c>
      <c r="BI222" s="5">
        <v>0</v>
      </c>
      <c r="BJ222" s="5">
        <v>1</v>
      </c>
      <c r="BK222" s="5">
        <v>3</v>
      </c>
      <c r="BL222" s="5">
        <v>0</v>
      </c>
      <c r="BM222" s="5">
        <v>0</v>
      </c>
      <c r="BN222" s="5">
        <v>1</v>
      </c>
      <c r="BO222" s="5">
        <v>0</v>
      </c>
      <c r="BP222" s="5">
        <v>0</v>
      </c>
      <c r="BQ222" s="5">
        <v>1</v>
      </c>
      <c r="BR222" s="5">
        <v>0</v>
      </c>
      <c r="BS222" s="5">
        <v>1</v>
      </c>
      <c r="BT222" s="5">
        <v>1</v>
      </c>
      <c r="BU222" s="5">
        <v>0</v>
      </c>
      <c r="BV222" s="5">
        <v>1</v>
      </c>
      <c r="BW222" s="5">
        <v>0</v>
      </c>
      <c r="BX222" s="5">
        <v>2</v>
      </c>
      <c r="BY222" s="5">
        <v>0</v>
      </c>
      <c r="BZ222" s="5">
        <v>0</v>
      </c>
      <c r="CA222" s="5">
        <v>0</v>
      </c>
      <c r="CB222" s="5">
        <v>0</v>
      </c>
      <c r="CC222" s="5">
        <v>0</v>
      </c>
      <c r="CD222" s="5">
        <v>0</v>
      </c>
      <c r="CE222" s="5">
        <v>0</v>
      </c>
      <c r="CF222" s="5">
        <v>0</v>
      </c>
      <c r="CG222" s="5">
        <v>0</v>
      </c>
      <c r="CH222" s="5">
        <v>0</v>
      </c>
      <c r="CI222" s="5">
        <v>0</v>
      </c>
      <c r="CJ222" s="5">
        <v>0</v>
      </c>
      <c r="CK222" s="5">
        <v>0</v>
      </c>
      <c r="CL222" s="5">
        <v>0</v>
      </c>
      <c r="CM222" s="5">
        <v>0</v>
      </c>
      <c r="CN222" s="5">
        <v>1</v>
      </c>
      <c r="CO222" s="5">
        <v>0</v>
      </c>
      <c r="CP222" s="5">
        <v>0</v>
      </c>
      <c r="CQ222" s="5">
        <v>0</v>
      </c>
      <c r="CR222" s="5">
        <v>0</v>
      </c>
      <c r="CS222" s="5">
        <v>0</v>
      </c>
      <c r="CT222" s="5">
        <v>0</v>
      </c>
      <c r="CU222" s="5">
        <v>1</v>
      </c>
      <c r="CV222" s="5">
        <v>15</v>
      </c>
      <c r="CW222" s="5">
        <v>0</v>
      </c>
      <c r="CX222" s="1">
        <v>0</v>
      </c>
    </row>
    <row r="223" spans="1:102" ht="15.75" x14ac:dyDescent="0.25">
      <c r="A223" s="5" t="s">
        <v>445</v>
      </c>
      <c r="B223" s="5" t="s">
        <v>446</v>
      </c>
      <c r="C223" s="5">
        <v>2018</v>
      </c>
      <c r="D223" s="5">
        <v>37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7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1</v>
      </c>
      <c r="AO223" s="5">
        <v>0</v>
      </c>
      <c r="AP223" s="5">
        <v>0</v>
      </c>
      <c r="AQ223" s="5">
        <v>0</v>
      </c>
      <c r="AR223" s="5">
        <v>0</v>
      </c>
      <c r="AS223" s="5">
        <v>1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7</v>
      </c>
      <c r="BC223" s="5">
        <v>2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2</v>
      </c>
      <c r="BK223" s="5">
        <v>1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1</v>
      </c>
      <c r="BU223" s="5">
        <v>0</v>
      </c>
      <c r="BV223" s="5">
        <v>0</v>
      </c>
      <c r="BW223" s="5">
        <v>0</v>
      </c>
      <c r="BX223" s="5">
        <v>0</v>
      </c>
      <c r="BY223" s="5">
        <v>0</v>
      </c>
      <c r="BZ223" s="5">
        <v>0</v>
      </c>
      <c r="CA223" s="5">
        <v>2</v>
      </c>
      <c r="CB223" s="5">
        <v>0</v>
      </c>
      <c r="CC223" s="5">
        <v>0</v>
      </c>
      <c r="CD223" s="5">
        <v>0</v>
      </c>
      <c r="CE223" s="5">
        <v>0</v>
      </c>
      <c r="CF223" s="5">
        <v>0</v>
      </c>
      <c r="CG223" s="5">
        <v>0</v>
      </c>
      <c r="CH223" s="5">
        <v>0</v>
      </c>
      <c r="CI223" s="5">
        <v>0</v>
      </c>
      <c r="CJ223" s="5">
        <v>0</v>
      </c>
      <c r="CK223" s="5">
        <v>0</v>
      </c>
      <c r="CL223" s="5">
        <v>0</v>
      </c>
      <c r="CM223" s="5">
        <v>0</v>
      </c>
      <c r="CN223" s="5">
        <v>1</v>
      </c>
      <c r="CO223" s="5">
        <v>0</v>
      </c>
      <c r="CP223" s="5">
        <v>0</v>
      </c>
      <c r="CQ223" s="5">
        <v>0</v>
      </c>
      <c r="CR223" s="5">
        <v>2</v>
      </c>
      <c r="CS223" s="5">
        <v>1</v>
      </c>
      <c r="CT223" s="5">
        <v>0</v>
      </c>
      <c r="CU223" s="5">
        <v>0</v>
      </c>
      <c r="CV223" s="5">
        <v>7</v>
      </c>
      <c r="CW223" s="5">
        <v>0</v>
      </c>
      <c r="CX223" s="1">
        <v>0</v>
      </c>
    </row>
    <row r="224" spans="1:102" ht="15.75" x14ac:dyDescent="0.25">
      <c r="A224" s="5" t="s">
        <v>447</v>
      </c>
      <c r="B224" s="5" t="s">
        <v>448</v>
      </c>
      <c r="C224" s="5">
        <v>2018</v>
      </c>
      <c r="D224" s="5">
        <v>1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5">
        <v>0</v>
      </c>
      <c r="BU224" s="5">
        <v>0</v>
      </c>
      <c r="BV224" s="5">
        <v>0</v>
      </c>
      <c r="BW224" s="5">
        <v>0</v>
      </c>
      <c r="BX224" s="5">
        <v>0</v>
      </c>
      <c r="BY224" s="5">
        <v>0</v>
      </c>
      <c r="BZ224" s="5">
        <v>0</v>
      </c>
      <c r="CA224" s="5">
        <v>0</v>
      </c>
      <c r="CB224" s="5">
        <v>0</v>
      </c>
      <c r="CC224" s="5">
        <v>0</v>
      </c>
      <c r="CD224" s="5">
        <v>0</v>
      </c>
      <c r="CE224" s="5">
        <v>0</v>
      </c>
      <c r="CF224" s="5">
        <v>0</v>
      </c>
      <c r="CG224" s="5">
        <v>0</v>
      </c>
      <c r="CH224" s="5">
        <v>0</v>
      </c>
      <c r="CI224" s="5">
        <v>0</v>
      </c>
      <c r="CJ224" s="5">
        <v>0</v>
      </c>
      <c r="CK224" s="5">
        <v>0</v>
      </c>
      <c r="CL224" s="5">
        <v>0</v>
      </c>
      <c r="CM224" s="5">
        <v>1</v>
      </c>
      <c r="CN224" s="5">
        <v>0</v>
      </c>
      <c r="CO224" s="5">
        <v>0</v>
      </c>
      <c r="CP224" s="5">
        <v>0</v>
      </c>
      <c r="CQ224" s="5">
        <v>0</v>
      </c>
      <c r="CR224" s="5">
        <v>0</v>
      </c>
      <c r="CS224" s="5">
        <v>0</v>
      </c>
      <c r="CT224" s="5">
        <v>0</v>
      </c>
      <c r="CU224" s="5">
        <v>0</v>
      </c>
      <c r="CV224" s="5">
        <v>0</v>
      </c>
      <c r="CW224" s="5">
        <v>0</v>
      </c>
      <c r="CX224" s="1">
        <v>0</v>
      </c>
    </row>
    <row r="225" spans="1:102" ht="15.75" x14ac:dyDescent="0.25">
      <c r="A225" s="5" t="s">
        <v>449</v>
      </c>
      <c r="B225" s="5" t="s">
        <v>450</v>
      </c>
      <c r="C225" s="5">
        <v>2018</v>
      </c>
      <c r="D225" s="5">
        <v>15</v>
      </c>
      <c r="E225" s="5">
        <v>0</v>
      </c>
      <c r="F225" s="5">
        <v>3</v>
      </c>
      <c r="G225" s="5">
        <v>1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1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1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1</v>
      </c>
      <c r="BT225" s="5">
        <v>0</v>
      </c>
      <c r="BU225" s="5">
        <v>0</v>
      </c>
      <c r="BV225" s="5">
        <v>0</v>
      </c>
      <c r="BW225" s="5">
        <v>0</v>
      </c>
      <c r="BX225" s="5">
        <v>0</v>
      </c>
      <c r="BY225" s="5">
        <v>0</v>
      </c>
      <c r="BZ225" s="5">
        <v>0</v>
      </c>
      <c r="CA225" s="5">
        <v>0</v>
      </c>
      <c r="CB225" s="5">
        <v>0</v>
      </c>
      <c r="CC225" s="5">
        <v>0</v>
      </c>
      <c r="CD225" s="5">
        <v>0</v>
      </c>
      <c r="CE225" s="5">
        <v>0</v>
      </c>
      <c r="CF225" s="5">
        <v>1</v>
      </c>
      <c r="CG225" s="5">
        <v>0</v>
      </c>
      <c r="CH225" s="5">
        <v>0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0</v>
      </c>
      <c r="CV225" s="5">
        <v>1</v>
      </c>
      <c r="CW225" s="5">
        <v>0</v>
      </c>
      <c r="CX225" s="1">
        <v>0</v>
      </c>
    </row>
    <row r="226" spans="1:102" ht="15.75" x14ac:dyDescent="0.25">
      <c r="A226" s="5" t="s">
        <v>451</v>
      </c>
      <c r="B226" s="5" t="s">
        <v>452</v>
      </c>
      <c r="C226" s="5">
        <v>2018</v>
      </c>
      <c r="D226" s="5">
        <v>83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8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61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1</v>
      </c>
      <c r="AY226" s="5">
        <v>0</v>
      </c>
      <c r="AZ226" s="5">
        <v>0</v>
      </c>
      <c r="BA226" s="5">
        <v>0</v>
      </c>
      <c r="BB226" s="5">
        <v>1</v>
      </c>
      <c r="BC226" s="5">
        <v>0</v>
      </c>
      <c r="BD226" s="5">
        <v>0</v>
      </c>
      <c r="BE226" s="5">
        <v>1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5">
        <v>0</v>
      </c>
      <c r="BQ226" s="5">
        <v>1</v>
      </c>
      <c r="BR226" s="5">
        <v>0</v>
      </c>
      <c r="BS226" s="5">
        <v>0</v>
      </c>
      <c r="BT226" s="5">
        <v>0</v>
      </c>
      <c r="BU226" s="5">
        <v>0</v>
      </c>
      <c r="BV226" s="5">
        <v>0</v>
      </c>
      <c r="BW226" s="5">
        <v>0</v>
      </c>
      <c r="BX226" s="5">
        <v>0</v>
      </c>
      <c r="BY226" s="5">
        <v>0</v>
      </c>
      <c r="BZ226" s="5">
        <v>0</v>
      </c>
      <c r="CA226" s="5">
        <v>0</v>
      </c>
      <c r="CB226" s="5">
        <v>0</v>
      </c>
      <c r="CC226" s="5">
        <v>0</v>
      </c>
      <c r="CD226" s="5">
        <v>0</v>
      </c>
      <c r="CE226" s="5">
        <v>0</v>
      </c>
      <c r="CF226" s="5">
        <v>0</v>
      </c>
      <c r="CG226" s="5">
        <v>0</v>
      </c>
      <c r="CH226" s="5">
        <v>0</v>
      </c>
      <c r="CI226" s="5">
        <v>0</v>
      </c>
      <c r="CJ226" s="5">
        <v>0</v>
      </c>
      <c r="CK226" s="5">
        <v>0</v>
      </c>
      <c r="CL226" s="5">
        <v>0</v>
      </c>
      <c r="CM226" s="5">
        <v>0</v>
      </c>
      <c r="CN226" s="5">
        <v>0</v>
      </c>
      <c r="CO226" s="5">
        <v>0</v>
      </c>
      <c r="CP226" s="5">
        <v>0</v>
      </c>
      <c r="CQ226" s="5">
        <v>0</v>
      </c>
      <c r="CR226" s="5">
        <v>0</v>
      </c>
      <c r="CS226" s="5">
        <v>0</v>
      </c>
      <c r="CT226" s="5">
        <v>6</v>
      </c>
      <c r="CU226" s="5">
        <v>0</v>
      </c>
      <c r="CV226" s="5">
        <v>0</v>
      </c>
      <c r="CW226" s="5">
        <v>0</v>
      </c>
      <c r="CX226" s="1">
        <v>0</v>
      </c>
    </row>
    <row r="227" spans="1:102" ht="15.75" x14ac:dyDescent="0.25">
      <c r="A227" s="5" t="s">
        <v>453</v>
      </c>
      <c r="B227" s="5" t="s">
        <v>454</v>
      </c>
      <c r="C227" s="5">
        <v>2018</v>
      </c>
      <c r="D227" s="5">
        <v>17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1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1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1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3</v>
      </c>
      <c r="BO227" s="5">
        <v>0</v>
      </c>
      <c r="BP227" s="5">
        <v>0</v>
      </c>
      <c r="BQ227" s="5">
        <v>0</v>
      </c>
      <c r="BR227" s="5">
        <v>0</v>
      </c>
      <c r="BS227" s="5">
        <v>1</v>
      </c>
      <c r="BT227" s="5">
        <v>0</v>
      </c>
      <c r="BU227" s="5">
        <v>0</v>
      </c>
      <c r="BV227" s="5">
        <v>0</v>
      </c>
      <c r="BW227" s="5">
        <v>0</v>
      </c>
      <c r="BX227" s="5">
        <v>0</v>
      </c>
      <c r="BY227" s="5">
        <v>0</v>
      </c>
      <c r="BZ227" s="5">
        <v>0</v>
      </c>
      <c r="CA227" s="5">
        <v>0</v>
      </c>
      <c r="CB227" s="5">
        <v>5</v>
      </c>
      <c r="CC227" s="5">
        <v>0</v>
      </c>
      <c r="CD227" s="5">
        <v>0</v>
      </c>
      <c r="CE227" s="5">
        <v>0</v>
      </c>
      <c r="CF227" s="5">
        <v>0</v>
      </c>
      <c r="CG227" s="5">
        <v>0</v>
      </c>
      <c r="CH227" s="5">
        <v>0</v>
      </c>
      <c r="CI227" s="5">
        <v>0</v>
      </c>
      <c r="CJ227" s="5">
        <v>0</v>
      </c>
      <c r="CK227" s="5">
        <v>0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3</v>
      </c>
      <c r="CS227" s="5">
        <v>0</v>
      </c>
      <c r="CT227" s="5">
        <v>0</v>
      </c>
      <c r="CU227" s="5">
        <v>0</v>
      </c>
      <c r="CV227" s="5">
        <v>0</v>
      </c>
      <c r="CW227" s="5">
        <v>0</v>
      </c>
      <c r="CX227" s="1">
        <v>0</v>
      </c>
    </row>
    <row r="228" spans="1:102" ht="15.75" x14ac:dyDescent="0.25">
      <c r="A228" s="5" t="s">
        <v>455</v>
      </c>
      <c r="B228" s="5" t="s">
        <v>456</v>
      </c>
      <c r="C228" s="5">
        <v>2018</v>
      </c>
      <c r="D228" s="5">
        <v>2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2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0</v>
      </c>
      <c r="AY228" s="5">
        <v>0</v>
      </c>
      <c r="AZ228" s="5"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1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</v>
      </c>
      <c r="BT228" s="5">
        <v>0</v>
      </c>
      <c r="BU228" s="5">
        <v>0</v>
      </c>
      <c r="BV228" s="5">
        <v>0</v>
      </c>
      <c r="BW228" s="5">
        <v>0</v>
      </c>
      <c r="BX228" s="5">
        <v>0</v>
      </c>
      <c r="BY228" s="5">
        <v>0</v>
      </c>
      <c r="BZ228" s="5">
        <v>0</v>
      </c>
      <c r="CA228" s="5">
        <v>0</v>
      </c>
      <c r="CB228" s="5">
        <v>0</v>
      </c>
      <c r="CC228" s="5">
        <v>0</v>
      </c>
      <c r="CD228" s="5">
        <v>0</v>
      </c>
      <c r="CE228" s="5">
        <v>0</v>
      </c>
      <c r="CF228" s="5">
        <v>0</v>
      </c>
      <c r="CG228" s="5">
        <v>0</v>
      </c>
      <c r="CH228" s="5">
        <v>0</v>
      </c>
      <c r="CI228" s="5">
        <v>0</v>
      </c>
      <c r="CJ228" s="5">
        <v>0</v>
      </c>
      <c r="CK228" s="5">
        <v>0</v>
      </c>
      <c r="CL228" s="5">
        <v>0</v>
      </c>
      <c r="CM228" s="5">
        <v>0</v>
      </c>
      <c r="CN228" s="5">
        <v>0</v>
      </c>
      <c r="CO228" s="5">
        <v>0</v>
      </c>
      <c r="CP228" s="5">
        <v>0</v>
      </c>
      <c r="CQ228" s="5">
        <v>0</v>
      </c>
      <c r="CR228" s="5">
        <v>0</v>
      </c>
      <c r="CS228" s="5">
        <v>0</v>
      </c>
      <c r="CT228" s="5">
        <v>0</v>
      </c>
      <c r="CU228" s="5">
        <v>0</v>
      </c>
      <c r="CV228" s="5">
        <v>0</v>
      </c>
      <c r="CW228" s="5">
        <v>0</v>
      </c>
      <c r="CX228" s="1">
        <v>0</v>
      </c>
    </row>
    <row r="229" spans="1:102" ht="15.75" x14ac:dyDescent="0.25">
      <c r="A229" s="5" t="s">
        <v>457</v>
      </c>
      <c r="B229" s="5" t="s">
        <v>458</v>
      </c>
      <c r="C229" s="5">
        <v>2018</v>
      </c>
      <c r="D229" s="5">
        <v>661</v>
      </c>
      <c r="E229" s="5">
        <v>1</v>
      </c>
      <c r="F229" s="5">
        <v>11</v>
      </c>
      <c r="G229" s="5">
        <v>1</v>
      </c>
      <c r="H229" s="5">
        <v>14</v>
      </c>
      <c r="I229" s="5">
        <v>9</v>
      </c>
      <c r="J229" s="5">
        <v>1</v>
      </c>
      <c r="K229" s="5">
        <v>0</v>
      </c>
      <c r="L229" s="5">
        <v>1</v>
      </c>
      <c r="M229" s="5">
        <v>7</v>
      </c>
      <c r="N229" s="5">
        <v>2</v>
      </c>
      <c r="O229" s="5">
        <v>23</v>
      </c>
      <c r="P229" s="5">
        <v>0</v>
      </c>
      <c r="Q229" s="5">
        <v>0</v>
      </c>
      <c r="R229" s="5">
        <v>0</v>
      </c>
      <c r="S229" s="5">
        <v>0</v>
      </c>
      <c r="T229" s="5">
        <v>31</v>
      </c>
      <c r="U229" s="5">
        <v>1</v>
      </c>
      <c r="V229" s="5">
        <v>8</v>
      </c>
      <c r="W229" s="5">
        <v>39</v>
      </c>
      <c r="X229" s="5">
        <v>3</v>
      </c>
      <c r="Y229" s="5">
        <v>0</v>
      </c>
      <c r="Z229" s="5">
        <v>0</v>
      </c>
      <c r="AA229" s="5">
        <v>1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3</v>
      </c>
      <c r="AH229" s="5">
        <v>0</v>
      </c>
      <c r="AI229" s="5">
        <v>7</v>
      </c>
      <c r="AJ229" s="5">
        <v>77</v>
      </c>
      <c r="AK229" s="5">
        <v>7</v>
      </c>
      <c r="AL229" s="5">
        <v>1</v>
      </c>
      <c r="AM229" s="5">
        <v>11</v>
      </c>
      <c r="AN229" s="5">
        <v>10</v>
      </c>
      <c r="AO229" s="5">
        <v>22</v>
      </c>
      <c r="AP229" s="5">
        <v>9</v>
      </c>
      <c r="AQ229" s="5">
        <v>1</v>
      </c>
      <c r="AR229" s="5">
        <v>0</v>
      </c>
      <c r="AS229" s="5">
        <v>3</v>
      </c>
      <c r="AT229" s="5">
        <v>18</v>
      </c>
      <c r="AU229" s="5">
        <v>6</v>
      </c>
      <c r="AV229" s="5">
        <v>6</v>
      </c>
      <c r="AW229" s="5">
        <v>2</v>
      </c>
      <c r="AX229" s="5">
        <v>8</v>
      </c>
      <c r="AY229" s="5">
        <v>0</v>
      </c>
      <c r="AZ229" s="5">
        <v>21</v>
      </c>
      <c r="BA229" s="5">
        <v>0</v>
      </c>
      <c r="BB229" s="5">
        <v>64</v>
      </c>
      <c r="BC229" s="5">
        <v>3</v>
      </c>
      <c r="BD229" s="5">
        <v>0</v>
      </c>
      <c r="BE229" s="5">
        <v>5</v>
      </c>
      <c r="BF229" s="5">
        <v>10</v>
      </c>
      <c r="BG229" s="5">
        <v>9</v>
      </c>
      <c r="BH229" s="5">
        <v>3</v>
      </c>
      <c r="BI229" s="5">
        <v>0</v>
      </c>
      <c r="BJ229" s="5">
        <v>11</v>
      </c>
      <c r="BK229" s="5">
        <v>12</v>
      </c>
      <c r="BL229" s="5">
        <v>0</v>
      </c>
      <c r="BM229" s="5">
        <v>5</v>
      </c>
      <c r="BN229" s="5">
        <v>4</v>
      </c>
      <c r="BO229" s="5">
        <v>0</v>
      </c>
      <c r="BP229" s="5">
        <v>2</v>
      </c>
      <c r="BQ229" s="5">
        <v>6</v>
      </c>
      <c r="BR229" s="5">
        <v>0</v>
      </c>
      <c r="BS229" s="5">
        <v>21</v>
      </c>
      <c r="BT229" s="5">
        <v>14</v>
      </c>
      <c r="BU229" s="5">
        <v>0</v>
      </c>
      <c r="BV229" s="5">
        <v>2</v>
      </c>
      <c r="BW229" s="5">
        <v>6</v>
      </c>
      <c r="BX229" s="5">
        <v>14</v>
      </c>
      <c r="BY229" s="5">
        <v>0</v>
      </c>
      <c r="BZ229" s="5">
        <v>0</v>
      </c>
      <c r="CA229" s="5">
        <v>17</v>
      </c>
      <c r="CB229" s="5">
        <v>1</v>
      </c>
      <c r="CC229" s="5">
        <v>0</v>
      </c>
      <c r="CD229" s="5">
        <v>1</v>
      </c>
      <c r="CE229" s="5">
        <v>0</v>
      </c>
      <c r="CF229" s="5">
        <v>2</v>
      </c>
      <c r="CG229" s="5">
        <v>0</v>
      </c>
      <c r="CH229" s="5">
        <v>0</v>
      </c>
      <c r="CI229" s="5">
        <v>0</v>
      </c>
      <c r="CJ229" s="5">
        <v>19</v>
      </c>
      <c r="CK229" s="5">
        <v>1</v>
      </c>
      <c r="CL229" s="5">
        <v>0</v>
      </c>
      <c r="CM229" s="5">
        <v>5</v>
      </c>
      <c r="CN229" s="5">
        <v>42</v>
      </c>
      <c r="CO229" s="5">
        <v>2</v>
      </c>
      <c r="CP229" s="5">
        <v>1</v>
      </c>
      <c r="CQ229" s="5">
        <v>0</v>
      </c>
      <c r="CR229" s="5">
        <v>0</v>
      </c>
      <c r="CS229" s="5">
        <v>0</v>
      </c>
      <c r="CT229" s="5">
        <v>4</v>
      </c>
      <c r="CU229" s="5">
        <v>3</v>
      </c>
      <c r="CV229" s="5">
        <v>8</v>
      </c>
      <c r="CW229" s="5">
        <v>3</v>
      </c>
      <c r="CX229" s="1">
        <v>3</v>
      </c>
    </row>
    <row r="230" spans="1:102" ht="15.75" x14ac:dyDescent="0.25">
      <c r="A230" s="5" t="s">
        <v>459</v>
      </c>
      <c r="B230" s="5" t="s">
        <v>460</v>
      </c>
      <c r="C230" s="5">
        <v>2018</v>
      </c>
      <c r="D230" s="5">
        <v>1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5">
        <v>0</v>
      </c>
      <c r="BA230" s="5">
        <v>0</v>
      </c>
      <c r="BB230" s="5">
        <v>0</v>
      </c>
      <c r="BC230" s="5">
        <v>0</v>
      </c>
      <c r="BD230" s="5">
        <v>0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5">
        <v>1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0</v>
      </c>
      <c r="BS230" s="5">
        <v>0</v>
      </c>
      <c r="BT230" s="5">
        <v>0</v>
      </c>
      <c r="BU230" s="5">
        <v>0</v>
      </c>
      <c r="BV230" s="5">
        <v>0</v>
      </c>
      <c r="BW230" s="5">
        <v>0</v>
      </c>
      <c r="BX230" s="5">
        <v>0</v>
      </c>
      <c r="BY230" s="5">
        <v>0</v>
      </c>
      <c r="BZ230" s="5">
        <v>0</v>
      </c>
      <c r="CA230" s="5">
        <v>0</v>
      </c>
      <c r="CB230" s="5">
        <v>0</v>
      </c>
      <c r="CC230" s="5">
        <v>0</v>
      </c>
      <c r="CD230" s="5">
        <v>0</v>
      </c>
      <c r="CE230" s="5">
        <v>0</v>
      </c>
      <c r="CF230" s="5">
        <v>0</v>
      </c>
      <c r="CG230" s="5">
        <v>0</v>
      </c>
      <c r="CH230" s="5">
        <v>0</v>
      </c>
      <c r="CI230" s="5">
        <v>0</v>
      </c>
      <c r="CJ230" s="5">
        <v>0</v>
      </c>
      <c r="CK230" s="5">
        <v>0</v>
      </c>
      <c r="CL230" s="5">
        <v>0</v>
      </c>
      <c r="CM230" s="5">
        <v>0</v>
      </c>
      <c r="CN230" s="5">
        <v>0</v>
      </c>
      <c r="CO230" s="5">
        <v>0</v>
      </c>
      <c r="CP230" s="5">
        <v>0</v>
      </c>
      <c r="CQ230" s="5">
        <v>0</v>
      </c>
      <c r="CR230" s="5">
        <v>0</v>
      </c>
      <c r="CS230" s="5">
        <v>0</v>
      </c>
      <c r="CT230" s="5">
        <v>0</v>
      </c>
      <c r="CU230" s="5">
        <v>0</v>
      </c>
      <c r="CV230" s="5">
        <v>0</v>
      </c>
      <c r="CW230" s="5">
        <v>0</v>
      </c>
      <c r="CX230" s="1">
        <v>0</v>
      </c>
    </row>
    <row r="231" spans="1:102" ht="15.75" x14ac:dyDescent="0.25">
      <c r="A231" s="5" t="s">
        <v>461</v>
      </c>
      <c r="B231" s="5" t="s">
        <v>462</v>
      </c>
      <c r="C231" s="5">
        <v>2018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0</v>
      </c>
      <c r="CV231" s="5">
        <v>0</v>
      </c>
      <c r="CW231" s="5">
        <v>0</v>
      </c>
      <c r="CX231" s="1">
        <v>0</v>
      </c>
    </row>
    <row r="232" spans="1:102" ht="15.75" x14ac:dyDescent="0.25">
      <c r="A232" s="5" t="s">
        <v>463</v>
      </c>
      <c r="B232" s="5" t="s">
        <v>464</v>
      </c>
      <c r="C232" s="5">
        <v>2018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0</v>
      </c>
      <c r="AY232" s="5">
        <v>0</v>
      </c>
      <c r="AZ232" s="5">
        <v>0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0</v>
      </c>
      <c r="BT232" s="5">
        <v>0</v>
      </c>
      <c r="BU232" s="5">
        <v>0</v>
      </c>
      <c r="BV232" s="5">
        <v>0</v>
      </c>
      <c r="BW232" s="5">
        <v>0</v>
      </c>
      <c r="BX232" s="5">
        <v>0</v>
      </c>
      <c r="BY232" s="5">
        <v>0</v>
      </c>
      <c r="BZ232" s="5">
        <v>0</v>
      </c>
      <c r="CA232" s="5">
        <v>0</v>
      </c>
      <c r="CB232" s="5">
        <v>0</v>
      </c>
      <c r="CC232" s="5">
        <v>0</v>
      </c>
      <c r="CD232" s="5">
        <v>0</v>
      </c>
      <c r="CE232" s="5">
        <v>0</v>
      </c>
      <c r="CF232" s="5">
        <v>0</v>
      </c>
      <c r="CG232" s="5">
        <v>0</v>
      </c>
      <c r="CH232" s="5">
        <v>0</v>
      </c>
      <c r="CI232" s="5">
        <v>0</v>
      </c>
      <c r="CJ232" s="5">
        <v>0</v>
      </c>
      <c r="CK232" s="5">
        <v>0</v>
      </c>
      <c r="CL232" s="5">
        <v>0</v>
      </c>
      <c r="CM232" s="5">
        <v>0</v>
      </c>
      <c r="CN232" s="5">
        <v>0</v>
      </c>
      <c r="CO232" s="5">
        <v>0</v>
      </c>
      <c r="CP232" s="5">
        <v>0</v>
      </c>
      <c r="CQ232" s="5">
        <v>0</v>
      </c>
      <c r="CR232" s="5">
        <v>0</v>
      </c>
      <c r="CS232" s="5">
        <v>0</v>
      </c>
      <c r="CT232" s="5">
        <v>0</v>
      </c>
      <c r="CU232" s="5">
        <v>0</v>
      </c>
      <c r="CV232" s="5">
        <v>0</v>
      </c>
      <c r="CW232" s="5">
        <v>0</v>
      </c>
      <c r="CX232" s="1">
        <v>0</v>
      </c>
    </row>
    <row r="233" spans="1:102" ht="15.75" x14ac:dyDescent="0.25">
      <c r="A233" s="5" t="s">
        <v>465</v>
      </c>
      <c r="B233" s="5" t="s">
        <v>466</v>
      </c>
      <c r="C233" s="5">
        <v>2018</v>
      </c>
      <c r="D233" s="5">
        <v>8</v>
      </c>
      <c r="E233" s="5">
        <v>0</v>
      </c>
      <c r="F233" s="5">
        <v>4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1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0</v>
      </c>
      <c r="BW233" s="5">
        <v>0</v>
      </c>
      <c r="BX233" s="5">
        <v>0</v>
      </c>
      <c r="BY233" s="5">
        <v>0</v>
      </c>
      <c r="BZ233" s="5">
        <v>0</v>
      </c>
      <c r="CA233" s="5">
        <v>0</v>
      </c>
      <c r="CB233" s="5">
        <v>0</v>
      </c>
      <c r="CC233" s="5">
        <v>0</v>
      </c>
      <c r="CD233" s="5">
        <v>0</v>
      </c>
      <c r="CE233" s="5">
        <v>0</v>
      </c>
      <c r="CF233" s="5">
        <v>0</v>
      </c>
      <c r="CG233" s="5">
        <v>0</v>
      </c>
      <c r="CH233" s="5">
        <v>0</v>
      </c>
      <c r="CI233" s="5">
        <v>0</v>
      </c>
      <c r="CJ233" s="5">
        <v>0</v>
      </c>
      <c r="CK233" s="5">
        <v>0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0</v>
      </c>
      <c r="CV233" s="5">
        <v>0</v>
      </c>
      <c r="CW233" s="5">
        <v>0</v>
      </c>
      <c r="CX233" s="1">
        <v>0</v>
      </c>
    </row>
    <row r="234" spans="1:102" ht="15.75" x14ac:dyDescent="0.25">
      <c r="A234" s="5" t="s">
        <v>467</v>
      </c>
      <c r="B234" s="5" t="s">
        <v>468</v>
      </c>
      <c r="C234" s="5">
        <v>2018</v>
      </c>
      <c r="D234" s="5">
        <v>39</v>
      </c>
      <c r="E234" s="5">
        <v>0</v>
      </c>
      <c r="F234" s="5">
        <v>0</v>
      </c>
      <c r="G234" s="5">
        <v>1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1</v>
      </c>
      <c r="O234" s="5">
        <v>2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1</v>
      </c>
      <c r="AJ234" s="5">
        <v>3</v>
      </c>
      <c r="AK234" s="5">
        <v>1</v>
      </c>
      <c r="AL234" s="5">
        <v>0</v>
      </c>
      <c r="AM234" s="5">
        <v>0</v>
      </c>
      <c r="AN234" s="5">
        <v>0</v>
      </c>
      <c r="AO234" s="5">
        <v>1</v>
      </c>
      <c r="AP234" s="5">
        <v>0</v>
      </c>
      <c r="AQ234" s="5">
        <v>0</v>
      </c>
      <c r="AR234" s="5">
        <v>0</v>
      </c>
      <c r="AS234" s="5">
        <v>1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2</v>
      </c>
      <c r="BA234" s="5">
        <v>0</v>
      </c>
      <c r="BB234" s="5">
        <v>2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1</v>
      </c>
      <c r="BK234" s="5">
        <v>2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5">
        <v>0</v>
      </c>
      <c r="BU234" s="5">
        <v>0</v>
      </c>
      <c r="BV234" s="5">
        <v>0</v>
      </c>
      <c r="BW234" s="5">
        <v>0</v>
      </c>
      <c r="BX234" s="5">
        <v>17</v>
      </c>
      <c r="BY234" s="5">
        <v>0</v>
      </c>
      <c r="BZ234" s="5">
        <v>0</v>
      </c>
      <c r="CA234" s="5">
        <v>0</v>
      </c>
      <c r="CB234" s="5">
        <v>0</v>
      </c>
      <c r="CC234" s="5">
        <v>0</v>
      </c>
      <c r="CD234" s="5">
        <v>0</v>
      </c>
      <c r="CE234" s="5">
        <v>0</v>
      </c>
      <c r="CF234" s="5">
        <v>0</v>
      </c>
      <c r="CG234" s="5">
        <v>0</v>
      </c>
      <c r="CH234" s="5">
        <v>0</v>
      </c>
      <c r="CI234" s="5">
        <v>0</v>
      </c>
      <c r="CJ234" s="5">
        <v>0</v>
      </c>
      <c r="CK234" s="5">
        <v>0</v>
      </c>
      <c r="CL234" s="5">
        <v>0</v>
      </c>
      <c r="CM234" s="5">
        <v>0</v>
      </c>
      <c r="CN234" s="5">
        <v>0</v>
      </c>
      <c r="CO234" s="5">
        <v>0</v>
      </c>
      <c r="CP234" s="5">
        <v>0</v>
      </c>
      <c r="CQ234" s="5">
        <v>0</v>
      </c>
      <c r="CR234" s="5">
        <v>0</v>
      </c>
      <c r="CS234" s="5">
        <v>0</v>
      </c>
      <c r="CT234" s="5">
        <v>0</v>
      </c>
      <c r="CU234" s="5">
        <v>0</v>
      </c>
      <c r="CV234" s="5">
        <v>1</v>
      </c>
      <c r="CW234" s="5">
        <v>0</v>
      </c>
      <c r="CX234" s="1">
        <v>0</v>
      </c>
    </row>
    <row r="235" spans="1:102" ht="15.75" x14ac:dyDescent="0.25">
      <c r="A235" s="5" t="s">
        <v>469</v>
      </c>
      <c r="B235" s="5" t="s">
        <v>470</v>
      </c>
      <c r="C235" s="5">
        <v>2018</v>
      </c>
      <c r="D235" s="5">
        <v>2035</v>
      </c>
      <c r="E235" s="5">
        <v>6</v>
      </c>
      <c r="F235" s="5">
        <v>6</v>
      </c>
      <c r="G235" s="5">
        <v>3</v>
      </c>
      <c r="H235" s="5">
        <v>0</v>
      </c>
      <c r="I235" s="5">
        <v>16</v>
      </c>
      <c r="J235" s="5">
        <v>4</v>
      </c>
      <c r="K235" s="5">
        <v>3</v>
      </c>
      <c r="L235" s="5">
        <v>23</v>
      </c>
      <c r="M235" s="5">
        <v>11</v>
      </c>
      <c r="N235" s="5">
        <v>19</v>
      </c>
      <c r="O235" s="5">
        <v>139</v>
      </c>
      <c r="P235" s="5">
        <v>0</v>
      </c>
      <c r="Q235" s="5">
        <v>0</v>
      </c>
      <c r="R235" s="5">
        <v>2</v>
      </c>
      <c r="S235" s="5">
        <v>0</v>
      </c>
      <c r="T235" s="5">
        <v>0</v>
      </c>
      <c r="U235" s="5">
        <v>2</v>
      </c>
      <c r="V235" s="5">
        <v>3</v>
      </c>
      <c r="W235" s="5">
        <v>0</v>
      </c>
      <c r="X235" s="5">
        <v>1</v>
      </c>
      <c r="Y235" s="5">
        <v>0</v>
      </c>
      <c r="Z235" s="5">
        <v>0</v>
      </c>
      <c r="AA235" s="5">
        <v>92</v>
      </c>
      <c r="AB235" s="5">
        <v>0</v>
      </c>
      <c r="AC235" s="5">
        <v>0</v>
      </c>
      <c r="AD235" s="5">
        <v>1</v>
      </c>
      <c r="AE235" s="5">
        <v>1</v>
      </c>
      <c r="AF235" s="5">
        <v>0</v>
      </c>
      <c r="AG235" s="5">
        <v>24</v>
      </c>
      <c r="AH235" s="5">
        <v>7</v>
      </c>
      <c r="AI235" s="5">
        <v>22</v>
      </c>
      <c r="AJ235" s="5">
        <v>132</v>
      </c>
      <c r="AK235" s="5">
        <v>51</v>
      </c>
      <c r="AL235" s="5">
        <v>1</v>
      </c>
      <c r="AM235" s="5">
        <v>15</v>
      </c>
      <c r="AN235" s="5">
        <v>29</v>
      </c>
      <c r="AO235" s="5">
        <v>47</v>
      </c>
      <c r="AP235" s="5">
        <v>0</v>
      </c>
      <c r="AQ235" s="5">
        <v>11</v>
      </c>
      <c r="AR235" s="5">
        <v>1</v>
      </c>
      <c r="AS235" s="5">
        <v>13</v>
      </c>
      <c r="AT235" s="5">
        <v>11</v>
      </c>
      <c r="AU235" s="5">
        <v>22</v>
      </c>
      <c r="AV235" s="5">
        <v>11</v>
      </c>
      <c r="AW235" s="5">
        <v>40</v>
      </c>
      <c r="AX235" s="5">
        <v>33</v>
      </c>
      <c r="AY235" s="5">
        <v>6</v>
      </c>
      <c r="AZ235" s="5">
        <v>7</v>
      </c>
      <c r="BA235" s="5">
        <v>0</v>
      </c>
      <c r="BB235" s="5">
        <v>138</v>
      </c>
      <c r="BC235" s="5">
        <v>10</v>
      </c>
      <c r="BD235" s="5">
        <v>0</v>
      </c>
      <c r="BE235" s="5">
        <v>23</v>
      </c>
      <c r="BF235" s="5">
        <v>75</v>
      </c>
      <c r="BG235" s="5">
        <v>9</v>
      </c>
      <c r="BH235" s="5">
        <v>4</v>
      </c>
      <c r="BI235" s="5">
        <v>1</v>
      </c>
      <c r="BJ235" s="5">
        <v>69</v>
      </c>
      <c r="BK235" s="5">
        <v>64</v>
      </c>
      <c r="BL235" s="5">
        <v>0</v>
      </c>
      <c r="BM235" s="5">
        <v>5</v>
      </c>
      <c r="BN235" s="5">
        <v>32</v>
      </c>
      <c r="BO235" s="5">
        <v>0</v>
      </c>
      <c r="BP235" s="5">
        <v>5</v>
      </c>
      <c r="BQ235" s="5">
        <v>63</v>
      </c>
      <c r="BR235" s="5">
        <v>4</v>
      </c>
      <c r="BS235" s="5">
        <v>85</v>
      </c>
      <c r="BT235" s="5">
        <v>36</v>
      </c>
      <c r="BU235" s="5">
        <v>1</v>
      </c>
      <c r="BV235" s="5">
        <v>40</v>
      </c>
      <c r="BW235" s="5">
        <v>48</v>
      </c>
      <c r="BX235" s="5">
        <v>211</v>
      </c>
      <c r="BY235" s="5">
        <v>1</v>
      </c>
      <c r="BZ235" s="5">
        <v>0</v>
      </c>
      <c r="CA235" s="5">
        <v>26</v>
      </c>
      <c r="CB235" s="5">
        <v>1</v>
      </c>
      <c r="CC235" s="5">
        <v>0</v>
      </c>
      <c r="CD235" s="5">
        <v>4</v>
      </c>
      <c r="CE235" s="5">
        <v>0</v>
      </c>
      <c r="CF235" s="5">
        <v>2</v>
      </c>
      <c r="CG235" s="5">
        <v>2</v>
      </c>
      <c r="CH235" s="5">
        <v>1</v>
      </c>
      <c r="CI235" s="5">
        <v>1</v>
      </c>
      <c r="CJ235" s="5">
        <v>8</v>
      </c>
      <c r="CK235" s="5">
        <v>2</v>
      </c>
      <c r="CL235" s="5">
        <v>0</v>
      </c>
      <c r="CM235" s="5">
        <v>10</v>
      </c>
      <c r="CN235" s="5">
        <v>63</v>
      </c>
      <c r="CO235" s="5">
        <v>14</v>
      </c>
      <c r="CP235" s="5">
        <v>3</v>
      </c>
      <c r="CQ235" s="5">
        <v>0</v>
      </c>
      <c r="CR235" s="5">
        <v>3</v>
      </c>
      <c r="CS235" s="5">
        <v>2</v>
      </c>
      <c r="CT235" s="5">
        <v>27</v>
      </c>
      <c r="CU235" s="5">
        <v>4</v>
      </c>
      <c r="CV235" s="5">
        <v>106</v>
      </c>
      <c r="CW235" s="5">
        <v>12</v>
      </c>
      <c r="CX235" s="1">
        <v>12</v>
      </c>
    </row>
    <row r="236" spans="1:102" ht="15.75" x14ac:dyDescent="0.25">
      <c r="A236" s="5" t="s">
        <v>471</v>
      </c>
      <c r="B236" s="5" t="s">
        <v>472</v>
      </c>
      <c r="C236" s="5">
        <v>2018</v>
      </c>
      <c r="D236" s="5">
        <v>80</v>
      </c>
      <c r="E236" s="5">
        <v>2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1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1</v>
      </c>
      <c r="AK236" s="5">
        <v>0</v>
      </c>
      <c r="AL236" s="5">
        <v>0</v>
      </c>
      <c r="AM236" s="5">
        <v>8</v>
      </c>
      <c r="AN236" s="5">
        <v>0</v>
      </c>
      <c r="AO236" s="5">
        <v>1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1</v>
      </c>
      <c r="AY236" s="5">
        <v>0</v>
      </c>
      <c r="AZ236" s="5">
        <v>0</v>
      </c>
      <c r="BA236" s="5">
        <v>0</v>
      </c>
      <c r="BB236" s="5">
        <v>4</v>
      </c>
      <c r="BC236" s="5">
        <v>0</v>
      </c>
      <c r="BD236" s="5">
        <v>0</v>
      </c>
      <c r="BE236" s="5">
        <v>2</v>
      </c>
      <c r="BF236" s="5">
        <v>2</v>
      </c>
      <c r="BG236" s="5">
        <v>0</v>
      </c>
      <c r="BH236" s="5">
        <v>0</v>
      </c>
      <c r="BI236" s="5">
        <v>0</v>
      </c>
      <c r="BJ236" s="5">
        <v>3</v>
      </c>
      <c r="BK236" s="5">
        <v>1</v>
      </c>
      <c r="BL236" s="5">
        <v>0</v>
      </c>
      <c r="BM236" s="5">
        <v>0</v>
      </c>
      <c r="BN236" s="5">
        <v>2</v>
      </c>
      <c r="BO236" s="5">
        <v>0</v>
      </c>
      <c r="BP236" s="5">
        <v>0</v>
      </c>
      <c r="BQ236" s="5">
        <v>2</v>
      </c>
      <c r="BR236" s="5">
        <v>0</v>
      </c>
      <c r="BS236" s="5">
        <v>3</v>
      </c>
      <c r="BT236" s="5">
        <v>0</v>
      </c>
      <c r="BU236" s="5">
        <v>0</v>
      </c>
      <c r="BV236" s="5">
        <v>3</v>
      </c>
      <c r="BW236" s="5">
        <v>29</v>
      </c>
      <c r="BX236" s="5">
        <v>3</v>
      </c>
      <c r="BY236" s="5">
        <v>0</v>
      </c>
      <c r="BZ236" s="5">
        <v>0</v>
      </c>
      <c r="CA236" s="5">
        <v>0</v>
      </c>
      <c r="CB236" s="5">
        <v>0</v>
      </c>
      <c r="CC236" s="5">
        <v>0</v>
      </c>
      <c r="CD236" s="5">
        <v>0</v>
      </c>
      <c r="CE236" s="5">
        <v>0</v>
      </c>
      <c r="CF236" s="5">
        <v>0</v>
      </c>
      <c r="CG236" s="5">
        <v>0</v>
      </c>
      <c r="CH236" s="5">
        <v>0</v>
      </c>
      <c r="CI236" s="5">
        <v>0</v>
      </c>
      <c r="CJ236" s="5">
        <v>2</v>
      </c>
      <c r="CK236" s="5">
        <v>0</v>
      </c>
      <c r="CL236" s="5">
        <v>0</v>
      </c>
      <c r="CM236" s="5">
        <v>0</v>
      </c>
      <c r="CN236" s="5">
        <v>2</v>
      </c>
      <c r="CO236" s="5">
        <v>0</v>
      </c>
      <c r="CP236" s="5">
        <v>0</v>
      </c>
      <c r="CQ236" s="5">
        <v>0</v>
      </c>
      <c r="CR236" s="5">
        <v>0</v>
      </c>
      <c r="CS236" s="5">
        <v>0</v>
      </c>
      <c r="CT236" s="5">
        <v>6</v>
      </c>
      <c r="CU236" s="5">
        <v>0</v>
      </c>
      <c r="CV236" s="5">
        <v>1</v>
      </c>
      <c r="CW236" s="5">
        <v>0</v>
      </c>
      <c r="CX236" s="1">
        <v>0</v>
      </c>
    </row>
    <row r="237" spans="1:102" ht="15.75" x14ac:dyDescent="0.25">
      <c r="A237" s="5" t="s">
        <v>473</v>
      </c>
      <c r="B237" s="5" t="s">
        <v>474</v>
      </c>
      <c r="C237" s="5">
        <v>2018</v>
      </c>
      <c r="D237" s="5">
        <v>57</v>
      </c>
      <c r="E237" s="5">
        <v>1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10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1</v>
      </c>
      <c r="AK237" s="5">
        <v>0</v>
      </c>
      <c r="AL237" s="5">
        <v>0</v>
      </c>
      <c r="AM237" s="5">
        <v>0</v>
      </c>
      <c r="AN237" s="5">
        <v>0</v>
      </c>
      <c r="AO237" s="5">
        <v>1</v>
      </c>
      <c r="AP237" s="5">
        <v>0</v>
      </c>
      <c r="AQ237" s="5">
        <v>0</v>
      </c>
      <c r="AR237" s="5">
        <v>0</v>
      </c>
      <c r="AS237" s="5">
        <v>1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1</v>
      </c>
      <c r="BA237" s="5">
        <v>0</v>
      </c>
      <c r="BB237" s="5">
        <v>0</v>
      </c>
      <c r="BC237" s="5">
        <v>0</v>
      </c>
      <c r="BD237" s="5">
        <v>0</v>
      </c>
      <c r="BE237" s="5">
        <v>1</v>
      </c>
      <c r="BF237" s="5">
        <v>3</v>
      </c>
      <c r="BG237" s="5">
        <v>0</v>
      </c>
      <c r="BH237" s="5">
        <v>0</v>
      </c>
      <c r="BI237" s="5">
        <v>0</v>
      </c>
      <c r="BJ237" s="5">
        <v>1</v>
      </c>
      <c r="BK237" s="5">
        <v>1</v>
      </c>
      <c r="BL237" s="5">
        <v>0</v>
      </c>
      <c r="BM237" s="5">
        <v>0</v>
      </c>
      <c r="BN237" s="5">
        <v>1</v>
      </c>
      <c r="BO237" s="5">
        <v>0</v>
      </c>
      <c r="BP237" s="5">
        <v>0</v>
      </c>
      <c r="BQ237" s="5">
        <v>2</v>
      </c>
      <c r="BR237" s="5">
        <v>0</v>
      </c>
      <c r="BS237" s="5">
        <v>1</v>
      </c>
      <c r="BT237" s="5">
        <v>0</v>
      </c>
      <c r="BU237" s="5">
        <v>0</v>
      </c>
      <c r="BV237" s="5">
        <v>1</v>
      </c>
      <c r="BW237" s="5">
        <v>15</v>
      </c>
      <c r="BX237" s="5">
        <v>11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1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1</v>
      </c>
      <c r="CU237" s="5">
        <v>0</v>
      </c>
      <c r="CV237" s="5">
        <v>1</v>
      </c>
      <c r="CW237" s="5">
        <v>0</v>
      </c>
      <c r="CX237" s="1">
        <v>0</v>
      </c>
    </row>
    <row r="238" spans="1:102" ht="15.75" x14ac:dyDescent="0.25">
      <c r="A238" s="5" t="s">
        <v>3</v>
      </c>
      <c r="B238" s="5" t="s">
        <v>4</v>
      </c>
      <c r="C238" s="5">
        <v>2019</v>
      </c>
      <c r="D238" s="5">
        <v>7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5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0</v>
      </c>
      <c r="BT238" s="5">
        <v>0</v>
      </c>
      <c r="BU238" s="5">
        <v>0</v>
      </c>
      <c r="BV238" s="5">
        <v>0</v>
      </c>
      <c r="BW238" s="5">
        <v>0</v>
      </c>
      <c r="BX238" s="5">
        <v>0</v>
      </c>
      <c r="BY238" s="5">
        <v>0</v>
      </c>
      <c r="BZ238" s="5">
        <v>0</v>
      </c>
      <c r="CA238" s="5">
        <v>0</v>
      </c>
      <c r="CB238" s="5">
        <v>0</v>
      </c>
      <c r="CC238" s="5">
        <v>0</v>
      </c>
      <c r="CD238" s="5">
        <v>0</v>
      </c>
      <c r="CE238" s="5">
        <v>0</v>
      </c>
      <c r="CF238" s="5">
        <v>0</v>
      </c>
      <c r="CG238" s="5">
        <v>0</v>
      </c>
      <c r="CH238" s="5">
        <v>0</v>
      </c>
      <c r="CI238" s="5">
        <v>0</v>
      </c>
      <c r="CJ238" s="5">
        <v>0</v>
      </c>
      <c r="CK238" s="5">
        <v>0</v>
      </c>
      <c r="CL238" s="5">
        <v>0</v>
      </c>
      <c r="CM238" s="5">
        <v>0</v>
      </c>
      <c r="CN238" s="5">
        <v>0</v>
      </c>
      <c r="CO238" s="5">
        <v>0</v>
      </c>
      <c r="CP238" s="5">
        <v>0</v>
      </c>
      <c r="CQ238" s="5">
        <v>0</v>
      </c>
      <c r="CR238" s="5">
        <v>1</v>
      </c>
      <c r="CS238" s="5">
        <v>0</v>
      </c>
      <c r="CT238" s="5">
        <v>0</v>
      </c>
      <c r="CU238" s="5">
        <v>0</v>
      </c>
      <c r="CV238" s="5">
        <v>0</v>
      </c>
      <c r="CW238" s="5">
        <v>0</v>
      </c>
      <c r="CX238" s="1">
        <v>0</v>
      </c>
    </row>
    <row r="239" spans="1:102" ht="15.75" x14ac:dyDescent="0.25">
      <c r="A239" s="5" t="s">
        <v>5</v>
      </c>
      <c r="B239" s="5" t="s">
        <v>6</v>
      </c>
      <c r="C239" s="5">
        <v>2019</v>
      </c>
      <c r="D239" s="5">
        <v>7252</v>
      </c>
      <c r="E239" s="5">
        <v>15</v>
      </c>
      <c r="F239" s="5">
        <v>2</v>
      </c>
      <c r="G239" s="5">
        <v>26</v>
      </c>
      <c r="H239" s="5">
        <v>11</v>
      </c>
      <c r="I239" s="5">
        <v>61</v>
      </c>
      <c r="J239" s="5">
        <v>24</v>
      </c>
      <c r="K239" s="5">
        <v>5</v>
      </c>
      <c r="L239" s="5">
        <v>34</v>
      </c>
      <c r="M239" s="5">
        <v>8</v>
      </c>
      <c r="N239" s="5">
        <v>38</v>
      </c>
      <c r="O239" s="5">
        <v>140</v>
      </c>
      <c r="P239" s="5">
        <v>0</v>
      </c>
      <c r="Q239" s="5">
        <v>0</v>
      </c>
      <c r="R239" s="5">
        <v>2</v>
      </c>
      <c r="S239" s="5">
        <v>1</v>
      </c>
      <c r="T239" s="5">
        <v>1</v>
      </c>
      <c r="U239" s="5">
        <v>26</v>
      </c>
      <c r="V239" s="5">
        <v>5</v>
      </c>
      <c r="W239" s="5">
        <v>7</v>
      </c>
      <c r="X239" s="5">
        <v>2</v>
      </c>
      <c r="Y239" s="5">
        <v>0</v>
      </c>
      <c r="Z239" s="5">
        <v>0</v>
      </c>
      <c r="AA239" s="5">
        <v>65</v>
      </c>
      <c r="AB239" s="5">
        <v>0</v>
      </c>
      <c r="AC239" s="5">
        <v>0</v>
      </c>
      <c r="AD239" s="5">
        <v>0</v>
      </c>
      <c r="AE239" s="5">
        <v>1</v>
      </c>
      <c r="AF239" s="5">
        <v>0</v>
      </c>
      <c r="AG239" s="5">
        <v>24</v>
      </c>
      <c r="AH239" s="5">
        <v>2</v>
      </c>
      <c r="AI239" s="5">
        <v>38</v>
      </c>
      <c r="AJ239" s="5">
        <v>184</v>
      </c>
      <c r="AK239" s="5">
        <v>127</v>
      </c>
      <c r="AL239" s="5">
        <v>0</v>
      </c>
      <c r="AM239" s="5">
        <v>16</v>
      </c>
      <c r="AN239" s="5">
        <v>26</v>
      </c>
      <c r="AO239" s="5">
        <v>40</v>
      </c>
      <c r="AP239" s="5">
        <v>7</v>
      </c>
      <c r="AQ239" s="5">
        <v>29</v>
      </c>
      <c r="AR239" s="5">
        <v>3</v>
      </c>
      <c r="AS239" s="5">
        <v>26</v>
      </c>
      <c r="AT239" s="5">
        <v>31</v>
      </c>
      <c r="AU239" s="5">
        <v>36</v>
      </c>
      <c r="AV239" s="5">
        <v>49</v>
      </c>
      <c r="AW239" s="5">
        <v>51</v>
      </c>
      <c r="AX239" s="5">
        <v>109</v>
      </c>
      <c r="AY239" s="5">
        <v>8</v>
      </c>
      <c r="AZ239" s="5">
        <v>57</v>
      </c>
      <c r="BA239" s="5">
        <v>0</v>
      </c>
      <c r="BB239" s="5">
        <v>1967</v>
      </c>
      <c r="BC239" s="5">
        <v>66</v>
      </c>
      <c r="BD239" s="5">
        <v>1</v>
      </c>
      <c r="BE239" s="5">
        <v>45</v>
      </c>
      <c r="BF239" s="5">
        <v>44</v>
      </c>
      <c r="BG239" s="5">
        <v>3</v>
      </c>
      <c r="BH239" s="5">
        <v>6</v>
      </c>
      <c r="BI239" s="5">
        <v>3</v>
      </c>
      <c r="BJ239" s="5">
        <v>170</v>
      </c>
      <c r="BK239" s="5">
        <v>137</v>
      </c>
      <c r="BL239" s="5">
        <v>0</v>
      </c>
      <c r="BM239" s="5">
        <v>6</v>
      </c>
      <c r="BN239" s="5">
        <v>101</v>
      </c>
      <c r="BO239" s="5">
        <v>1</v>
      </c>
      <c r="BP239" s="5">
        <v>18</v>
      </c>
      <c r="BQ239" s="5">
        <v>177</v>
      </c>
      <c r="BR239" s="5">
        <v>10</v>
      </c>
      <c r="BS239" s="5">
        <v>185</v>
      </c>
      <c r="BT239" s="5">
        <v>63</v>
      </c>
      <c r="BU239" s="5">
        <v>1</v>
      </c>
      <c r="BV239" s="5">
        <v>34</v>
      </c>
      <c r="BW239" s="5">
        <v>31</v>
      </c>
      <c r="BX239" s="5">
        <v>446</v>
      </c>
      <c r="BY239" s="5">
        <v>1</v>
      </c>
      <c r="BZ239" s="5">
        <v>0</v>
      </c>
      <c r="CA239" s="5">
        <v>66</v>
      </c>
      <c r="CB239" s="5">
        <v>122</v>
      </c>
      <c r="CC239" s="5">
        <v>1</v>
      </c>
      <c r="CD239" s="5">
        <v>35</v>
      </c>
      <c r="CE239" s="5">
        <v>1</v>
      </c>
      <c r="CF239" s="5">
        <v>16</v>
      </c>
      <c r="CG239" s="5">
        <v>54</v>
      </c>
      <c r="CH239" s="5">
        <v>11</v>
      </c>
      <c r="CI239" s="5">
        <v>10</v>
      </c>
      <c r="CJ239" s="5">
        <v>81</v>
      </c>
      <c r="CK239" s="5">
        <v>11</v>
      </c>
      <c r="CL239" s="5">
        <v>1</v>
      </c>
      <c r="CM239" s="5">
        <v>37</v>
      </c>
      <c r="CN239" s="5">
        <v>199</v>
      </c>
      <c r="CO239" s="5">
        <v>70</v>
      </c>
      <c r="CP239" s="5">
        <v>4</v>
      </c>
      <c r="CQ239" s="5">
        <v>0</v>
      </c>
      <c r="CR239" s="5">
        <v>48</v>
      </c>
      <c r="CS239" s="5">
        <v>323</v>
      </c>
      <c r="CT239" s="5">
        <v>24</v>
      </c>
      <c r="CU239" s="5">
        <v>10</v>
      </c>
      <c r="CV239" s="5">
        <v>168</v>
      </c>
      <c r="CW239" s="5">
        <v>1102</v>
      </c>
      <c r="CX239" s="1">
        <v>1102</v>
      </c>
    </row>
    <row r="240" spans="1:102" ht="15.75" x14ac:dyDescent="0.25">
      <c r="A240" s="5" t="s">
        <v>7</v>
      </c>
      <c r="B240" s="5" t="s">
        <v>8</v>
      </c>
      <c r="C240" s="5">
        <v>2019</v>
      </c>
      <c r="D240" s="5">
        <v>120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1</v>
      </c>
      <c r="M240" s="5">
        <v>0</v>
      </c>
      <c r="N240" s="5">
        <v>0</v>
      </c>
      <c r="O240" s="5">
        <v>41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1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1</v>
      </c>
      <c r="AW240" s="5">
        <v>0</v>
      </c>
      <c r="AX240" s="5">
        <v>1</v>
      </c>
      <c r="AY240" s="5">
        <v>0</v>
      </c>
      <c r="AZ240" s="5">
        <v>2</v>
      </c>
      <c r="BA240" s="5">
        <v>0</v>
      </c>
      <c r="BB240" s="5">
        <v>3</v>
      </c>
      <c r="BC240" s="5">
        <v>0</v>
      </c>
      <c r="BD240" s="5">
        <v>0</v>
      </c>
      <c r="BE240" s="5">
        <v>0</v>
      </c>
      <c r="BF240" s="5">
        <v>0</v>
      </c>
      <c r="BG240" s="5">
        <v>0</v>
      </c>
      <c r="BH240" s="5">
        <v>0</v>
      </c>
      <c r="BI240" s="5">
        <v>0</v>
      </c>
      <c r="BJ240" s="5">
        <v>1</v>
      </c>
      <c r="BK240" s="5">
        <v>1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49</v>
      </c>
      <c r="BR240" s="5">
        <v>0</v>
      </c>
      <c r="BS240" s="5">
        <v>1</v>
      </c>
      <c r="BT240" s="5">
        <v>0</v>
      </c>
      <c r="BU240" s="5">
        <v>9</v>
      </c>
      <c r="BV240" s="5">
        <v>1</v>
      </c>
      <c r="BW240" s="5">
        <v>0</v>
      </c>
      <c r="BX240" s="5">
        <v>3</v>
      </c>
      <c r="BY240" s="5">
        <v>0</v>
      </c>
      <c r="BZ240" s="5">
        <v>0</v>
      </c>
      <c r="CA240" s="5">
        <v>1</v>
      </c>
      <c r="CB240" s="5">
        <v>0</v>
      </c>
      <c r="CC240" s="5">
        <v>0</v>
      </c>
      <c r="CD240" s="5">
        <v>0</v>
      </c>
      <c r="CE240" s="5">
        <v>0</v>
      </c>
      <c r="CF240" s="5">
        <v>0</v>
      </c>
      <c r="CG240" s="5">
        <v>0</v>
      </c>
      <c r="CH240" s="5">
        <v>0</v>
      </c>
      <c r="CI240" s="5">
        <v>0</v>
      </c>
      <c r="CJ240" s="5">
        <v>0</v>
      </c>
      <c r="CK240" s="5">
        <v>0</v>
      </c>
      <c r="CL240" s="5">
        <v>0</v>
      </c>
      <c r="CM240" s="5">
        <v>0</v>
      </c>
      <c r="CN240" s="5">
        <v>2</v>
      </c>
      <c r="CO240" s="5">
        <v>0</v>
      </c>
      <c r="CP240" s="5">
        <v>0</v>
      </c>
      <c r="CQ240" s="5">
        <v>1</v>
      </c>
      <c r="CR240" s="5">
        <v>0</v>
      </c>
      <c r="CS240" s="5">
        <v>0</v>
      </c>
      <c r="CT240" s="5">
        <v>0</v>
      </c>
      <c r="CU240" s="5">
        <v>0</v>
      </c>
      <c r="CV240" s="5">
        <v>0</v>
      </c>
      <c r="CW240" s="5">
        <v>1</v>
      </c>
      <c r="CX240" s="1">
        <v>1</v>
      </c>
    </row>
    <row r="241" spans="1:102" ht="15.75" x14ac:dyDescent="0.25">
      <c r="A241" s="5" t="s">
        <v>9</v>
      </c>
      <c r="B241" s="5" t="s">
        <v>10</v>
      </c>
      <c r="C241" s="5">
        <v>2019</v>
      </c>
      <c r="D241" s="5">
        <v>16</v>
      </c>
      <c r="E241" s="5">
        <v>0</v>
      </c>
      <c r="F241" s="5">
        <v>0</v>
      </c>
      <c r="G241" s="5">
        <v>1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1</v>
      </c>
      <c r="O241" s="5">
        <v>1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1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1</v>
      </c>
      <c r="AU241" s="5">
        <v>0</v>
      </c>
      <c r="AV241" s="5">
        <v>0</v>
      </c>
      <c r="AW241" s="5">
        <v>0</v>
      </c>
      <c r="AX241" s="5">
        <v>2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0</v>
      </c>
      <c r="BW241" s="5">
        <v>0</v>
      </c>
      <c r="BX241" s="5">
        <v>1</v>
      </c>
      <c r="BY241" s="5">
        <v>0</v>
      </c>
      <c r="BZ241" s="5">
        <v>0</v>
      </c>
      <c r="CA241" s="5">
        <v>0</v>
      </c>
      <c r="CB241" s="5">
        <v>1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5">
        <v>1</v>
      </c>
      <c r="CW241" s="5">
        <v>0</v>
      </c>
      <c r="CX241" s="1">
        <v>0</v>
      </c>
    </row>
    <row r="242" spans="1:102" ht="15.75" x14ac:dyDescent="0.25">
      <c r="A242" s="5" t="s">
        <v>11</v>
      </c>
      <c r="B242" s="5" t="s">
        <v>12</v>
      </c>
      <c r="C242" s="5">
        <v>2019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0</v>
      </c>
      <c r="BF242" s="5">
        <v>0</v>
      </c>
      <c r="BG242" s="5">
        <v>0</v>
      </c>
      <c r="BH242" s="5"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0</v>
      </c>
      <c r="BT242" s="5">
        <v>0</v>
      </c>
      <c r="BU242" s="5">
        <v>0</v>
      </c>
      <c r="BV242" s="5">
        <v>0</v>
      </c>
      <c r="BW242" s="5">
        <v>0</v>
      </c>
      <c r="BX242" s="5">
        <v>0</v>
      </c>
      <c r="BY242" s="5">
        <v>0</v>
      </c>
      <c r="BZ242" s="5">
        <v>0</v>
      </c>
      <c r="CA242" s="5">
        <v>0</v>
      </c>
      <c r="CB242" s="5">
        <v>0</v>
      </c>
      <c r="CC242" s="5">
        <v>0</v>
      </c>
      <c r="CD242" s="5">
        <v>0</v>
      </c>
      <c r="CE242" s="5">
        <v>0</v>
      </c>
      <c r="CF242" s="5">
        <v>0</v>
      </c>
      <c r="CG242" s="5">
        <v>0</v>
      </c>
      <c r="CH242" s="5">
        <v>0</v>
      </c>
      <c r="CI242" s="5">
        <v>0</v>
      </c>
      <c r="CJ242" s="5">
        <v>0</v>
      </c>
      <c r="CK242" s="5">
        <v>0</v>
      </c>
      <c r="CL242" s="5">
        <v>0</v>
      </c>
      <c r="CM242" s="5">
        <v>0</v>
      </c>
      <c r="CN242" s="5">
        <v>0</v>
      </c>
      <c r="CO242" s="5">
        <v>0</v>
      </c>
      <c r="CP242" s="5">
        <v>0</v>
      </c>
      <c r="CQ242" s="5">
        <v>0</v>
      </c>
      <c r="CR242" s="5">
        <v>0</v>
      </c>
      <c r="CS242" s="5">
        <v>0</v>
      </c>
      <c r="CT242" s="5">
        <v>0</v>
      </c>
      <c r="CU242" s="5">
        <v>0</v>
      </c>
      <c r="CV242" s="5">
        <v>0</v>
      </c>
      <c r="CW242" s="5">
        <v>0</v>
      </c>
      <c r="CX242" s="1">
        <v>0</v>
      </c>
    </row>
    <row r="243" spans="1:102" ht="15.75" x14ac:dyDescent="0.25">
      <c r="A243" s="5" t="s">
        <v>13</v>
      </c>
      <c r="B243" s="5" t="s">
        <v>14</v>
      </c>
      <c r="C243" s="5">
        <v>2019</v>
      </c>
      <c r="D243" s="5">
        <v>27</v>
      </c>
      <c r="E243" s="5">
        <v>0</v>
      </c>
      <c r="F243" s="5">
        <v>1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8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1</v>
      </c>
      <c r="AJ243" s="5">
        <v>1</v>
      </c>
      <c r="AK243" s="5">
        <v>0</v>
      </c>
      <c r="AL243" s="5">
        <v>0</v>
      </c>
      <c r="AM243" s="5">
        <v>0</v>
      </c>
      <c r="AN243" s="5">
        <v>0</v>
      </c>
      <c r="AO243" s="5">
        <v>1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1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1</v>
      </c>
      <c r="BG243" s="5">
        <v>0</v>
      </c>
      <c r="BH243" s="5">
        <v>0</v>
      </c>
      <c r="BI243" s="5">
        <v>0</v>
      </c>
      <c r="BJ243" s="5">
        <v>0</v>
      </c>
      <c r="BK243" s="5">
        <v>1</v>
      </c>
      <c r="BL243" s="5">
        <v>0</v>
      </c>
      <c r="BM243" s="5">
        <v>0</v>
      </c>
      <c r="BN243" s="5">
        <v>1</v>
      </c>
      <c r="BO243" s="5">
        <v>0</v>
      </c>
      <c r="BP243" s="5">
        <v>0</v>
      </c>
      <c r="BQ243" s="5">
        <v>1</v>
      </c>
      <c r="BR243" s="5">
        <v>0</v>
      </c>
      <c r="BS243" s="5">
        <v>1</v>
      </c>
      <c r="BT243" s="5">
        <v>0</v>
      </c>
      <c r="BU243" s="5">
        <v>0</v>
      </c>
      <c r="BV243" s="5">
        <v>1</v>
      </c>
      <c r="BW243" s="5">
        <v>0</v>
      </c>
      <c r="BX243" s="5">
        <v>1</v>
      </c>
      <c r="BY243" s="5">
        <v>0</v>
      </c>
      <c r="BZ243" s="5">
        <v>0</v>
      </c>
      <c r="CA243" s="5">
        <v>0</v>
      </c>
      <c r="CB243" s="5">
        <v>0</v>
      </c>
      <c r="CC243" s="5">
        <v>0</v>
      </c>
      <c r="CD243" s="5">
        <v>0</v>
      </c>
      <c r="CE243" s="5">
        <v>0</v>
      </c>
      <c r="CF243" s="5">
        <v>0</v>
      </c>
      <c r="CG243" s="5">
        <v>0</v>
      </c>
      <c r="CH243" s="5">
        <v>0</v>
      </c>
      <c r="CI243" s="5">
        <v>0</v>
      </c>
      <c r="CJ243" s="5">
        <v>0</v>
      </c>
      <c r="CK243" s="5">
        <v>0</v>
      </c>
      <c r="CL243" s="5">
        <v>0</v>
      </c>
      <c r="CM243" s="5">
        <v>0</v>
      </c>
      <c r="CN243" s="5">
        <v>1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2</v>
      </c>
      <c r="CU243" s="5">
        <v>0</v>
      </c>
      <c r="CV243" s="5">
        <v>1</v>
      </c>
      <c r="CW243" s="5">
        <v>0</v>
      </c>
      <c r="CX243" s="1">
        <v>0</v>
      </c>
    </row>
    <row r="244" spans="1:102" ht="15.75" x14ac:dyDescent="0.25">
      <c r="A244" s="5" t="s">
        <v>15</v>
      </c>
      <c r="B244" s="5" t="s">
        <v>16</v>
      </c>
      <c r="C244" s="5">
        <v>2019</v>
      </c>
      <c r="D244" s="5">
        <v>17</v>
      </c>
      <c r="E244" s="5">
        <v>0</v>
      </c>
      <c r="F244" s="5">
        <v>1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4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1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1</v>
      </c>
      <c r="BF244" s="5">
        <v>3</v>
      </c>
      <c r="BG244" s="5">
        <v>0</v>
      </c>
      <c r="BH244" s="5">
        <v>0</v>
      </c>
      <c r="BI244" s="5">
        <v>0</v>
      </c>
      <c r="BJ244" s="5">
        <v>1</v>
      </c>
      <c r="BK244" s="5">
        <v>3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0</v>
      </c>
      <c r="BT244" s="5">
        <v>0</v>
      </c>
      <c r="BU244" s="5">
        <v>0</v>
      </c>
      <c r="BV244" s="5">
        <v>0</v>
      </c>
      <c r="BW244" s="5">
        <v>0</v>
      </c>
      <c r="BX244" s="5">
        <v>0</v>
      </c>
      <c r="BY244" s="5">
        <v>0</v>
      </c>
      <c r="BZ244" s="5">
        <v>0</v>
      </c>
      <c r="CA244" s="5">
        <v>0</v>
      </c>
      <c r="CB244" s="5">
        <v>0</v>
      </c>
      <c r="CC244" s="5">
        <v>0</v>
      </c>
      <c r="CD244" s="5">
        <v>0</v>
      </c>
      <c r="CE244" s="5">
        <v>0</v>
      </c>
      <c r="CF244" s="5">
        <v>0</v>
      </c>
      <c r="CG244" s="5">
        <v>0</v>
      </c>
      <c r="CH244" s="5">
        <v>0</v>
      </c>
      <c r="CI244" s="5">
        <v>0</v>
      </c>
      <c r="CJ244" s="5">
        <v>0</v>
      </c>
      <c r="CK244" s="5">
        <v>0</v>
      </c>
      <c r="CL244" s="5">
        <v>0</v>
      </c>
      <c r="CM244" s="5">
        <v>0</v>
      </c>
      <c r="CN244" s="5">
        <v>1</v>
      </c>
      <c r="CO244" s="5">
        <v>0</v>
      </c>
      <c r="CP244" s="5">
        <v>0</v>
      </c>
      <c r="CQ244" s="5">
        <v>0</v>
      </c>
      <c r="CR244" s="5">
        <v>0</v>
      </c>
      <c r="CS244" s="5">
        <v>0</v>
      </c>
      <c r="CT244" s="5">
        <v>0</v>
      </c>
      <c r="CU244" s="5">
        <v>0</v>
      </c>
      <c r="CV244" s="5">
        <v>1</v>
      </c>
      <c r="CW244" s="5">
        <v>0</v>
      </c>
      <c r="CX244" s="1">
        <v>0</v>
      </c>
    </row>
    <row r="245" spans="1:102" ht="15.75" x14ac:dyDescent="0.25">
      <c r="A245" s="5" t="s">
        <v>17</v>
      </c>
      <c r="B245" s="5" t="s">
        <v>18</v>
      </c>
      <c r="C245" s="5">
        <v>2019</v>
      </c>
      <c r="D245" s="5">
        <v>243</v>
      </c>
      <c r="E245" s="5">
        <v>0</v>
      </c>
      <c r="F245" s="5">
        <v>11</v>
      </c>
      <c r="G245" s="5">
        <v>2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6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2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3</v>
      </c>
      <c r="AH245" s="5">
        <v>3</v>
      </c>
      <c r="AI245" s="5">
        <v>11</v>
      </c>
      <c r="AJ245" s="5">
        <v>0</v>
      </c>
      <c r="AK245" s="5">
        <v>3</v>
      </c>
      <c r="AL245" s="5">
        <v>0</v>
      </c>
      <c r="AM245" s="5">
        <v>3</v>
      </c>
      <c r="AN245" s="5">
        <v>1</v>
      </c>
      <c r="AO245" s="5">
        <v>28</v>
      </c>
      <c r="AP245" s="5">
        <v>0</v>
      </c>
      <c r="AQ245" s="5">
        <v>3</v>
      </c>
      <c r="AR245" s="5">
        <v>0</v>
      </c>
      <c r="AS245" s="5">
        <v>0</v>
      </c>
      <c r="AT245" s="5">
        <v>1</v>
      </c>
      <c r="AU245" s="5">
        <v>0</v>
      </c>
      <c r="AV245" s="5">
        <v>5</v>
      </c>
      <c r="AW245" s="5">
        <v>0</v>
      </c>
      <c r="AX245" s="5">
        <v>11</v>
      </c>
      <c r="AY245" s="5">
        <v>1</v>
      </c>
      <c r="AZ245" s="5">
        <v>1</v>
      </c>
      <c r="BA245" s="5">
        <v>0</v>
      </c>
      <c r="BB245" s="5">
        <v>58</v>
      </c>
      <c r="BC245" s="5">
        <v>1</v>
      </c>
      <c r="BD245" s="5">
        <v>0</v>
      </c>
      <c r="BE245" s="5">
        <v>5</v>
      </c>
      <c r="BF245" s="5">
        <v>8</v>
      </c>
      <c r="BG245" s="5">
        <v>0</v>
      </c>
      <c r="BH245" s="5">
        <v>0</v>
      </c>
      <c r="BI245" s="5">
        <v>0</v>
      </c>
      <c r="BJ245" s="5">
        <v>22</v>
      </c>
      <c r="BK245" s="5">
        <v>13</v>
      </c>
      <c r="BL245" s="5">
        <v>0</v>
      </c>
      <c r="BM245" s="5">
        <v>0</v>
      </c>
      <c r="BN245" s="5">
        <v>1</v>
      </c>
      <c r="BO245" s="5">
        <v>0</v>
      </c>
      <c r="BP245" s="5">
        <v>1</v>
      </c>
      <c r="BQ245" s="5">
        <v>4</v>
      </c>
      <c r="BR245" s="5">
        <v>0</v>
      </c>
      <c r="BS245" s="5">
        <v>4</v>
      </c>
      <c r="BT245" s="5">
        <v>3</v>
      </c>
      <c r="BU245" s="5">
        <v>0</v>
      </c>
      <c r="BV245" s="5">
        <v>1</v>
      </c>
      <c r="BW245" s="5">
        <v>2</v>
      </c>
      <c r="BX245" s="5">
        <v>3</v>
      </c>
      <c r="BY245" s="5">
        <v>0</v>
      </c>
      <c r="BZ245" s="5">
        <v>0</v>
      </c>
      <c r="CA245" s="5">
        <v>0</v>
      </c>
      <c r="CB245" s="5">
        <v>1</v>
      </c>
      <c r="CC245" s="5">
        <v>0</v>
      </c>
      <c r="CD245" s="5">
        <v>1</v>
      </c>
      <c r="CE245" s="5">
        <v>0</v>
      </c>
      <c r="CF245" s="5">
        <v>0</v>
      </c>
      <c r="CG245" s="5">
        <v>0</v>
      </c>
      <c r="CH245" s="5">
        <v>0</v>
      </c>
      <c r="CI245" s="5">
        <v>0</v>
      </c>
      <c r="CJ245" s="5">
        <v>1</v>
      </c>
      <c r="CK245" s="5">
        <v>0</v>
      </c>
      <c r="CL245" s="5">
        <v>0</v>
      </c>
      <c r="CM245" s="5">
        <v>3</v>
      </c>
      <c r="CN245" s="5">
        <v>9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2</v>
      </c>
      <c r="CU245" s="5">
        <v>0</v>
      </c>
      <c r="CV245" s="5">
        <v>1</v>
      </c>
      <c r="CW245" s="5">
        <v>2</v>
      </c>
      <c r="CX245" s="1">
        <v>2</v>
      </c>
    </row>
    <row r="246" spans="1:102" ht="15.75" x14ac:dyDescent="0.25">
      <c r="A246" s="5" t="s">
        <v>19</v>
      </c>
      <c r="B246" s="5" t="s">
        <v>20</v>
      </c>
      <c r="C246" s="5">
        <v>2019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0</v>
      </c>
      <c r="BT246" s="5">
        <v>0</v>
      </c>
      <c r="BU246" s="5">
        <v>0</v>
      </c>
      <c r="BV246" s="5">
        <v>0</v>
      </c>
      <c r="BW246" s="5">
        <v>0</v>
      </c>
      <c r="BX246" s="5">
        <v>0</v>
      </c>
      <c r="BY246" s="5">
        <v>0</v>
      </c>
      <c r="BZ246" s="5">
        <v>0</v>
      </c>
      <c r="CA246" s="5">
        <v>0</v>
      </c>
      <c r="CB246" s="5">
        <v>0</v>
      </c>
      <c r="CC246" s="5">
        <v>0</v>
      </c>
      <c r="CD246" s="5">
        <v>0</v>
      </c>
      <c r="CE246" s="5">
        <v>0</v>
      </c>
      <c r="CF246" s="5">
        <v>0</v>
      </c>
      <c r="CG246" s="5">
        <v>0</v>
      </c>
      <c r="CH246" s="5">
        <v>0</v>
      </c>
      <c r="CI246" s="5">
        <v>0</v>
      </c>
      <c r="CJ246" s="5">
        <v>0</v>
      </c>
      <c r="CK246" s="5">
        <v>0</v>
      </c>
      <c r="CL246" s="5">
        <v>0</v>
      </c>
      <c r="CM246" s="5">
        <v>0</v>
      </c>
      <c r="CN246" s="5">
        <v>0</v>
      </c>
      <c r="CO246" s="5">
        <v>0</v>
      </c>
      <c r="CP246" s="5">
        <v>0</v>
      </c>
      <c r="CQ246" s="5">
        <v>0</v>
      </c>
      <c r="CR246" s="5">
        <v>0</v>
      </c>
      <c r="CS246" s="5">
        <v>0</v>
      </c>
      <c r="CT246" s="5">
        <v>0</v>
      </c>
      <c r="CU246" s="5">
        <v>0</v>
      </c>
      <c r="CV246" s="5">
        <v>0</v>
      </c>
      <c r="CW246" s="5">
        <v>0</v>
      </c>
      <c r="CX246" s="1">
        <v>0</v>
      </c>
    </row>
    <row r="247" spans="1:102" ht="15.75" x14ac:dyDescent="0.25">
      <c r="A247" s="5" t="s">
        <v>21</v>
      </c>
      <c r="B247" s="5" t="s">
        <v>22</v>
      </c>
      <c r="C247" s="5">
        <v>2019</v>
      </c>
      <c r="D247" s="5">
        <v>410</v>
      </c>
      <c r="E247" s="5">
        <v>0</v>
      </c>
      <c r="F247" s="5">
        <v>0</v>
      </c>
      <c r="G247" s="5">
        <v>0</v>
      </c>
      <c r="H247" s="5">
        <v>0</v>
      </c>
      <c r="I247" s="5">
        <v>1</v>
      </c>
      <c r="J247" s="5">
        <v>0</v>
      </c>
      <c r="K247" s="5">
        <v>0</v>
      </c>
      <c r="L247" s="5">
        <v>1</v>
      </c>
      <c r="M247" s="5">
        <v>1</v>
      </c>
      <c r="N247" s="5">
        <v>2</v>
      </c>
      <c r="O247" s="5">
        <v>15</v>
      </c>
      <c r="P247" s="5">
        <v>1</v>
      </c>
      <c r="Q247" s="5">
        <v>0</v>
      </c>
      <c r="R247" s="5">
        <v>1</v>
      </c>
      <c r="S247" s="5">
        <v>0</v>
      </c>
      <c r="T247" s="5">
        <v>0</v>
      </c>
      <c r="U247" s="5">
        <v>0</v>
      </c>
      <c r="V247" s="5">
        <v>1</v>
      </c>
      <c r="W247" s="5">
        <v>0</v>
      </c>
      <c r="X247" s="5">
        <v>0</v>
      </c>
      <c r="Y247" s="5">
        <v>0</v>
      </c>
      <c r="Z247" s="5">
        <v>0</v>
      </c>
      <c r="AA247" s="5">
        <v>2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11</v>
      </c>
      <c r="AH247" s="5">
        <v>1</v>
      </c>
      <c r="AI247" s="5">
        <v>3</v>
      </c>
      <c r="AJ247" s="5">
        <v>97</v>
      </c>
      <c r="AK247" s="5">
        <v>16</v>
      </c>
      <c r="AL247" s="5">
        <v>1</v>
      </c>
      <c r="AM247" s="5">
        <v>5</v>
      </c>
      <c r="AN247" s="5">
        <v>3</v>
      </c>
      <c r="AO247" s="5">
        <v>20</v>
      </c>
      <c r="AP247" s="5">
        <v>0</v>
      </c>
      <c r="AQ247" s="5">
        <v>2</v>
      </c>
      <c r="AR247" s="5">
        <v>0</v>
      </c>
      <c r="AS247" s="5">
        <v>1</v>
      </c>
      <c r="AT247" s="5">
        <v>1</v>
      </c>
      <c r="AU247" s="5">
        <v>2</v>
      </c>
      <c r="AV247" s="5">
        <v>11</v>
      </c>
      <c r="AW247" s="5">
        <v>89</v>
      </c>
      <c r="AX247" s="5">
        <v>6</v>
      </c>
      <c r="AY247" s="5">
        <v>0</v>
      </c>
      <c r="AZ247" s="5">
        <v>3</v>
      </c>
      <c r="BA247" s="5">
        <v>0</v>
      </c>
      <c r="BB247" s="5">
        <v>12</v>
      </c>
      <c r="BC247" s="5">
        <v>1</v>
      </c>
      <c r="BD247" s="5">
        <v>0</v>
      </c>
      <c r="BE247" s="5">
        <v>4</v>
      </c>
      <c r="BF247" s="5">
        <v>11</v>
      </c>
      <c r="BG247" s="5">
        <v>0</v>
      </c>
      <c r="BH247" s="5">
        <v>1</v>
      </c>
      <c r="BI247" s="5">
        <v>0</v>
      </c>
      <c r="BJ247" s="5">
        <v>12</v>
      </c>
      <c r="BK247" s="5">
        <v>13</v>
      </c>
      <c r="BL247" s="5">
        <v>0</v>
      </c>
      <c r="BM247" s="5">
        <v>0</v>
      </c>
      <c r="BN247" s="5">
        <v>1</v>
      </c>
      <c r="BO247" s="5">
        <v>0</v>
      </c>
      <c r="BP247" s="5">
        <v>2</v>
      </c>
      <c r="BQ247" s="5">
        <v>3</v>
      </c>
      <c r="BR247" s="5">
        <v>0</v>
      </c>
      <c r="BS247" s="5">
        <v>6</v>
      </c>
      <c r="BT247" s="5">
        <v>5</v>
      </c>
      <c r="BU247" s="5">
        <v>0</v>
      </c>
      <c r="BV247" s="5">
        <v>2</v>
      </c>
      <c r="BW247" s="5">
        <v>1</v>
      </c>
      <c r="BX247" s="5">
        <v>3</v>
      </c>
      <c r="BY247" s="5">
        <v>2</v>
      </c>
      <c r="BZ247" s="5">
        <v>0</v>
      </c>
      <c r="CA247" s="5">
        <v>1</v>
      </c>
      <c r="CB247" s="5">
        <v>1</v>
      </c>
      <c r="CC247" s="5">
        <v>0</v>
      </c>
      <c r="CD247" s="5">
        <v>0</v>
      </c>
      <c r="CE247" s="5">
        <v>0</v>
      </c>
      <c r="CF247" s="5">
        <v>0</v>
      </c>
      <c r="CG247" s="5">
        <v>0</v>
      </c>
      <c r="CH247" s="5">
        <v>0</v>
      </c>
      <c r="CI247" s="5">
        <v>0</v>
      </c>
      <c r="CJ247" s="5">
        <v>0</v>
      </c>
      <c r="CK247" s="5">
        <v>0</v>
      </c>
      <c r="CL247" s="5">
        <v>0</v>
      </c>
      <c r="CM247" s="5">
        <v>3</v>
      </c>
      <c r="CN247" s="5">
        <v>13</v>
      </c>
      <c r="CO247" s="5">
        <v>1</v>
      </c>
      <c r="CP247" s="5">
        <v>0</v>
      </c>
      <c r="CQ247" s="5">
        <v>0</v>
      </c>
      <c r="CR247" s="5">
        <v>0</v>
      </c>
      <c r="CS247" s="5">
        <v>0</v>
      </c>
      <c r="CT247" s="5">
        <v>2</v>
      </c>
      <c r="CU247" s="5">
        <v>0</v>
      </c>
      <c r="CV247" s="5">
        <v>9</v>
      </c>
      <c r="CW247" s="5">
        <v>1</v>
      </c>
      <c r="CX247" s="1">
        <v>1</v>
      </c>
    </row>
    <row r="248" spans="1:102" ht="15.75" x14ac:dyDescent="0.25">
      <c r="A248" s="5" t="s">
        <v>23</v>
      </c>
      <c r="B248" s="5" t="s">
        <v>24</v>
      </c>
      <c r="C248" s="5">
        <v>2019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0</v>
      </c>
      <c r="BD248" s="5">
        <v>0</v>
      </c>
      <c r="BE248" s="5">
        <v>0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0</v>
      </c>
      <c r="BT248" s="5">
        <v>0</v>
      </c>
      <c r="BU248" s="5">
        <v>0</v>
      </c>
      <c r="BV248" s="5">
        <v>0</v>
      </c>
      <c r="BW248" s="5">
        <v>0</v>
      </c>
      <c r="BX248" s="5">
        <v>0</v>
      </c>
      <c r="BY248" s="5">
        <v>0</v>
      </c>
      <c r="BZ248" s="5">
        <v>0</v>
      </c>
      <c r="CA248" s="5">
        <v>0</v>
      </c>
      <c r="CB248" s="5">
        <v>0</v>
      </c>
      <c r="CC248" s="5">
        <v>0</v>
      </c>
      <c r="CD248" s="5">
        <v>0</v>
      </c>
      <c r="CE248" s="5">
        <v>0</v>
      </c>
      <c r="CF248" s="5">
        <v>0</v>
      </c>
      <c r="CG248" s="5">
        <v>0</v>
      </c>
      <c r="CH248" s="5">
        <v>0</v>
      </c>
      <c r="CI248" s="5">
        <v>0</v>
      </c>
      <c r="CJ248" s="5">
        <v>0</v>
      </c>
      <c r="CK248" s="5">
        <v>0</v>
      </c>
      <c r="CL248" s="5">
        <v>0</v>
      </c>
      <c r="CM248" s="5">
        <v>0</v>
      </c>
      <c r="CN248" s="5">
        <v>0</v>
      </c>
      <c r="CO248" s="5">
        <v>0</v>
      </c>
      <c r="CP248" s="5">
        <v>0</v>
      </c>
      <c r="CQ248" s="5">
        <v>0</v>
      </c>
      <c r="CR248" s="5">
        <v>0</v>
      </c>
      <c r="CS248" s="5">
        <v>0</v>
      </c>
      <c r="CT248" s="5">
        <v>0</v>
      </c>
      <c r="CU248" s="5">
        <v>0</v>
      </c>
      <c r="CV248" s="5">
        <v>0</v>
      </c>
      <c r="CW248" s="5">
        <v>0</v>
      </c>
      <c r="CX248" s="1">
        <v>0</v>
      </c>
    </row>
    <row r="249" spans="1:102" ht="15.75" x14ac:dyDescent="0.25">
      <c r="A249" s="5" t="s">
        <v>25</v>
      </c>
      <c r="B249" s="5" t="s">
        <v>26</v>
      </c>
      <c r="C249" s="5">
        <v>2019</v>
      </c>
      <c r="D249" s="5">
        <v>1939</v>
      </c>
      <c r="E249" s="5">
        <v>0</v>
      </c>
      <c r="F249" s="5">
        <v>6</v>
      </c>
      <c r="G249" s="5">
        <v>3</v>
      </c>
      <c r="H249" s="5">
        <v>2</v>
      </c>
      <c r="I249" s="5">
        <v>5</v>
      </c>
      <c r="J249" s="5">
        <v>6</v>
      </c>
      <c r="K249" s="5">
        <v>4</v>
      </c>
      <c r="L249" s="5">
        <v>6</v>
      </c>
      <c r="M249" s="5">
        <v>6</v>
      </c>
      <c r="N249" s="5">
        <v>15</v>
      </c>
      <c r="O249" s="5">
        <v>29</v>
      </c>
      <c r="P249" s="5">
        <v>0</v>
      </c>
      <c r="Q249" s="5">
        <v>1</v>
      </c>
      <c r="R249" s="5">
        <v>0</v>
      </c>
      <c r="S249" s="5">
        <v>0</v>
      </c>
      <c r="T249" s="5">
        <v>4</v>
      </c>
      <c r="U249" s="5">
        <v>1</v>
      </c>
      <c r="V249" s="5">
        <v>1</v>
      </c>
      <c r="W249" s="5">
        <v>19</v>
      </c>
      <c r="X249" s="5">
        <v>1</v>
      </c>
      <c r="Y249" s="5">
        <v>0</v>
      </c>
      <c r="Z249" s="5">
        <v>0</v>
      </c>
      <c r="AA249" s="5">
        <v>5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21</v>
      </c>
      <c r="AH249" s="5">
        <v>5</v>
      </c>
      <c r="AI249" s="5">
        <v>43</v>
      </c>
      <c r="AJ249" s="5">
        <v>140</v>
      </c>
      <c r="AK249" s="5">
        <v>15</v>
      </c>
      <c r="AL249" s="5">
        <v>2</v>
      </c>
      <c r="AM249" s="5">
        <v>32</v>
      </c>
      <c r="AN249" s="5">
        <v>24</v>
      </c>
      <c r="AO249" s="5">
        <v>36</v>
      </c>
      <c r="AP249" s="5">
        <v>1</v>
      </c>
      <c r="AQ249" s="5">
        <v>17</v>
      </c>
      <c r="AR249" s="5">
        <v>5</v>
      </c>
      <c r="AS249" s="5">
        <v>11</v>
      </c>
      <c r="AT249" s="5">
        <v>27</v>
      </c>
      <c r="AU249" s="5">
        <v>47</v>
      </c>
      <c r="AV249" s="5">
        <v>24</v>
      </c>
      <c r="AW249" s="5">
        <v>57</v>
      </c>
      <c r="AX249" s="5">
        <v>59</v>
      </c>
      <c r="AY249" s="5">
        <v>0</v>
      </c>
      <c r="AZ249" s="5">
        <v>4</v>
      </c>
      <c r="BA249" s="5">
        <v>0</v>
      </c>
      <c r="BB249" s="5">
        <v>145</v>
      </c>
      <c r="BC249" s="5">
        <v>10</v>
      </c>
      <c r="BD249" s="5">
        <v>0</v>
      </c>
      <c r="BE249" s="5">
        <v>21</v>
      </c>
      <c r="BF249" s="5">
        <v>57</v>
      </c>
      <c r="BG249" s="5">
        <v>2</v>
      </c>
      <c r="BH249" s="5">
        <v>2</v>
      </c>
      <c r="BI249" s="5">
        <v>0</v>
      </c>
      <c r="BJ249" s="5">
        <v>43</v>
      </c>
      <c r="BK249" s="5">
        <v>57</v>
      </c>
      <c r="BL249" s="5">
        <v>0</v>
      </c>
      <c r="BM249" s="5">
        <v>7</v>
      </c>
      <c r="BN249" s="5">
        <v>26</v>
      </c>
      <c r="BO249" s="5">
        <v>1</v>
      </c>
      <c r="BP249" s="5">
        <v>16</v>
      </c>
      <c r="BQ249" s="5">
        <v>36</v>
      </c>
      <c r="BR249" s="5">
        <v>3</v>
      </c>
      <c r="BS249" s="5">
        <v>95</v>
      </c>
      <c r="BT249" s="5">
        <v>50</v>
      </c>
      <c r="BU249" s="5">
        <v>1</v>
      </c>
      <c r="BV249" s="5">
        <v>90</v>
      </c>
      <c r="BW249" s="5">
        <v>10</v>
      </c>
      <c r="BX249" s="5">
        <v>210</v>
      </c>
      <c r="BY249" s="5">
        <v>2</v>
      </c>
      <c r="BZ249" s="5">
        <v>4</v>
      </c>
      <c r="CA249" s="5">
        <v>18</v>
      </c>
      <c r="CB249" s="5">
        <v>1</v>
      </c>
      <c r="CC249" s="5">
        <v>1</v>
      </c>
      <c r="CD249" s="5">
        <v>34</v>
      </c>
      <c r="CE249" s="5">
        <v>0</v>
      </c>
      <c r="CF249" s="5">
        <v>5</v>
      </c>
      <c r="CG249" s="5">
        <v>2</v>
      </c>
      <c r="CH249" s="5">
        <v>5</v>
      </c>
      <c r="CI249" s="5">
        <v>9</v>
      </c>
      <c r="CJ249" s="5">
        <v>82</v>
      </c>
      <c r="CK249" s="5">
        <v>22</v>
      </c>
      <c r="CL249" s="5">
        <v>0</v>
      </c>
      <c r="CM249" s="5">
        <v>9</v>
      </c>
      <c r="CN249" s="5">
        <v>46</v>
      </c>
      <c r="CO249" s="5">
        <v>5</v>
      </c>
      <c r="CP249" s="5">
        <v>6</v>
      </c>
      <c r="CQ249" s="5">
        <v>0</v>
      </c>
      <c r="CR249" s="5">
        <v>6</v>
      </c>
      <c r="CS249" s="5">
        <v>4</v>
      </c>
      <c r="CT249" s="5">
        <v>18</v>
      </c>
      <c r="CU249" s="5">
        <v>12</v>
      </c>
      <c r="CV249" s="5">
        <v>78</v>
      </c>
      <c r="CW249" s="5">
        <v>3</v>
      </c>
      <c r="CX249" s="1">
        <v>3</v>
      </c>
    </row>
    <row r="250" spans="1:102" ht="15.75" x14ac:dyDescent="0.25">
      <c r="A250" s="5" t="s">
        <v>27</v>
      </c>
      <c r="B250" s="5" t="s">
        <v>28</v>
      </c>
      <c r="C250" s="5">
        <v>2019</v>
      </c>
      <c r="D250" s="5">
        <v>4550</v>
      </c>
      <c r="E250" s="5">
        <v>19</v>
      </c>
      <c r="F250" s="5">
        <v>4</v>
      </c>
      <c r="G250" s="5">
        <v>19</v>
      </c>
      <c r="H250" s="5">
        <v>7</v>
      </c>
      <c r="I250" s="5">
        <v>79</v>
      </c>
      <c r="J250" s="5">
        <v>9</v>
      </c>
      <c r="K250" s="5">
        <v>9</v>
      </c>
      <c r="L250" s="5">
        <v>35</v>
      </c>
      <c r="M250" s="5">
        <v>64</v>
      </c>
      <c r="N250" s="5">
        <v>49</v>
      </c>
      <c r="O250" s="5">
        <v>200</v>
      </c>
      <c r="P250" s="5">
        <v>0</v>
      </c>
      <c r="Q250" s="5">
        <v>0</v>
      </c>
      <c r="R250" s="5">
        <v>2</v>
      </c>
      <c r="S250" s="5">
        <v>0</v>
      </c>
      <c r="T250" s="5">
        <v>0</v>
      </c>
      <c r="U250" s="5">
        <v>3</v>
      </c>
      <c r="V250" s="5">
        <v>3</v>
      </c>
      <c r="W250" s="5">
        <v>10</v>
      </c>
      <c r="X250" s="5">
        <v>3</v>
      </c>
      <c r="Y250" s="5">
        <v>4</v>
      </c>
      <c r="Z250" s="5">
        <v>0</v>
      </c>
      <c r="AA250" s="5">
        <v>48</v>
      </c>
      <c r="AB250" s="5">
        <v>0</v>
      </c>
      <c r="AC250" s="5">
        <v>0</v>
      </c>
      <c r="AD250" s="5">
        <v>0</v>
      </c>
      <c r="AE250" s="5">
        <v>2</v>
      </c>
      <c r="AF250" s="5">
        <v>1</v>
      </c>
      <c r="AG250" s="5">
        <v>27</v>
      </c>
      <c r="AH250" s="5">
        <v>3</v>
      </c>
      <c r="AI250" s="5">
        <v>28</v>
      </c>
      <c r="AJ250" s="5">
        <v>557</v>
      </c>
      <c r="AK250" s="5">
        <v>106</v>
      </c>
      <c r="AL250" s="5">
        <v>5</v>
      </c>
      <c r="AM250" s="5">
        <v>18</v>
      </c>
      <c r="AN250" s="5">
        <v>45</v>
      </c>
      <c r="AO250" s="5">
        <v>63</v>
      </c>
      <c r="AP250" s="5">
        <v>3</v>
      </c>
      <c r="AQ250" s="5">
        <v>19</v>
      </c>
      <c r="AR250" s="5">
        <v>2</v>
      </c>
      <c r="AS250" s="5">
        <v>30</v>
      </c>
      <c r="AT250" s="5">
        <v>28</v>
      </c>
      <c r="AU250" s="5">
        <v>63</v>
      </c>
      <c r="AV250" s="5">
        <v>18</v>
      </c>
      <c r="AW250" s="5">
        <v>39</v>
      </c>
      <c r="AX250" s="5">
        <v>88</v>
      </c>
      <c r="AY250" s="5">
        <v>7</v>
      </c>
      <c r="AZ250" s="5">
        <v>24</v>
      </c>
      <c r="BA250" s="5">
        <v>0</v>
      </c>
      <c r="BB250" s="5">
        <v>93</v>
      </c>
      <c r="BC250" s="5">
        <v>13</v>
      </c>
      <c r="BD250" s="5">
        <v>1</v>
      </c>
      <c r="BE250" s="5">
        <v>51</v>
      </c>
      <c r="BF250" s="5">
        <v>198</v>
      </c>
      <c r="BG250" s="5">
        <v>3</v>
      </c>
      <c r="BH250" s="5">
        <v>8</v>
      </c>
      <c r="BI250" s="5">
        <v>1</v>
      </c>
      <c r="BJ250" s="5">
        <v>129</v>
      </c>
      <c r="BK250" s="5">
        <v>194</v>
      </c>
      <c r="BL250" s="5">
        <v>0</v>
      </c>
      <c r="BM250" s="5">
        <v>4</v>
      </c>
      <c r="BN250" s="5">
        <v>36</v>
      </c>
      <c r="BO250" s="5">
        <v>1</v>
      </c>
      <c r="BP250" s="5">
        <v>14</v>
      </c>
      <c r="BQ250" s="5">
        <v>62</v>
      </c>
      <c r="BR250" s="5">
        <v>7</v>
      </c>
      <c r="BS250" s="5">
        <v>105</v>
      </c>
      <c r="BT250" s="5">
        <v>91</v>
      </c>
      <c r="BU250" s="5">
        <v>6</v>
      </c>
      <c r="BV250" s="5">
        <v>76</v>
      </c>
      <c r="BW250" s="5">
        <v>99</v>
      </c>
      <c r="BX250" s="5">
        <v>588</v>
      </c>
      <c r="BY250" s="5">
        <v>7</v>
      </c>
      <c r="BZ250" s="5">
        <v>2</v>
      </c>
      <c r="CA250" s="5">
        <v>62</v>
      </c>
      <c r="CB250" s="5">
        <v>12</v>
      </c>
      <c r="CC250" s="5">
        <v>1</v>
      </c>
      <c r="CD250" s="5">
        <v>11</v>
      </c>
      <c r="CE250" s="5">
        <v>1</v>
      </c>
      <c r="CF250" s="5">
        <v>12</v>
      </c>
      <c r="CG250" s="5">
        <v>6</v>
      </c>
      <c r="CH250" s="5">
        <v>7</v>
      </c>
      <c r="CI250" s="5">
        <v>10</v>
      </c>
      <c r="CJ250" s="5">
        <v>185</v>
      </c>
      <c r="CK250" s="5">
        <v>28</v>
      </c>
      <c r="CL250" s="5">
        <v>0</v>
      </c>
      <c r="CM250" s="5">
        <v>21</v>
      </c>
      <c r="CN250" s="5">
        <v>152</v>
      </c>
      <c r="CO250" s="5">
        <v>23</v>
      </c>
      <c r="CP250" s="5">
        <v>8</v>
      </c>
      <c r="CQ250" s="5">
        <v>1</v>
      </c>
      <c r="CR250" s="5">
        <v>24</v>
      </c>
      <c r="CS250" s="5">
        <v>14</v>
      </c>
      <c r="CT250" s="5">
        <v>32</v>
      </c>
      <c r="CU250" s="5">
        <v>24</v>
      </c>
      <c r="CV250" s="5">
        <v>349</v>
      </c>
      <c r="CW250" s="5">
        <v>33</v>
      </c>
      <c r="CX250" s="1">
        <v>33</v>
      </c>
    </row>
    <row r="251" spans="1:102" ht="15.75" x14ac:dyDescent="0.25">
      <c r="A251" s="5" t="s">
        <v>29</v>
      </c>
      <c r="B251" s="5" t="s">
        <v>30</v>
      </c>
      <c r="C251" s="5">
        <v>2019</v>
      </c>
      <c r="D251" s="5">
        <v>13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10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1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1">
        <v>0</v>
      </c>
    </row>
    <row r="252" spans="1:102" ht="15.75" x14ac:dyDescent="0.25">
      <c r="A252" s="5" t="s">
        <v>31</v>
      </c>
      <c r="B252" s="5" t="s">
        <v>32</v>
      </c>
      <c r="C252" s="5">
        <v>2019</v>
      </c>
      <c r="D252" s="5">
        <v>344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28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1</v>
      </c>
      <c r="W252" s="5">
        <v>0</v>
      </c>
      <c r="X252" s="5">
        <v>0</v>
      </c>
      <c r="Y252" s="5">
        <v>0</v>
      </c>
      <c r="Z252" s="5">
        <v>0</v>
      </c>
      <c r="AA252" s="5">
        <v>1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1</v>
      </c>
      <c r="AJ252" s="5">
        <v>0</v>
      </c>
      <c r="AK252" s="5">
        <v>1</v>
      </c>
      <c r="AL252" s="5">
        <v>0</v>
      </c>
      <c r="AM252" s="5">
        <v>2</v>
      </c>
      <c r="AN252" s="5">
        <v>1</v>
      </c>
      <c r="AO252" s="5">
        <v>4</v>
      </c>
      <c r="AP252" s="5">
        <v>0</v>
      </c>
      <c r="AQ252" s="5">
        <v>4</v>
      </c>
      <c r="AR252" s="5">
        <v>0</v>
      </c>
      <c r="AS252" s="5">
        <v>0</v>
      </c>
      <c r="AT252" s="5">
        <v>1</v>
      </c>
      <c r="AU252" s="5">
        <v>1</v>
      </c>
      <c r="AV252" s="5">
        <v>8</v>
      </c>
      <c r="AW252" s="5">
        <v>1</v>
      </c>
      <c r="AX252" s="5">
        <v>13</v>
      </c>
      <c r="AY252" s="5">
        <v>0</v>
      </c>
      <c r="AZ252" s="5">
        <v>4</v>
      </c>
      <c r="BA252" s="5">
        <v>0</v>
      </c>
      <c r="BB252" s="5">
        <v>92</v>
      </c>
      <c r="BC252" s="5">
        <v>2</v>
      </c>
      <c r="BD252" s="5">
        <v>0</v>
      </c>
      <c r="BE252" s="5">
        <v>8</v>
      </c>
      <c r="BF252" s="5">
        <v>6</v>
      </c>
      <c r="BG252" s="5">
        <v>0</v>
      </c>
      <c r="BH252" s="5">
        <v>0</v>
      </c>
      <c r="BI252" s="5">
        <v>0</v>
      </c>
      <c r="BJ252" s="5">
        <v>30</v>
      </c>
      <c r="BK252" s="5">
        <v>13</v>
      </c>
      <c r="BL252" s="5">
        <v>0</v>
      </c>
      <c r="BM252" s="5">
        <v>0</v>
      </c>
      <c r="BN252" s="5">
        <v>2</v>
      </c>
      <c r="BO252" s="5">
        <v>0</v>
      </c>
      <c r="BP252" s="5">
        <v>1</v>
      </c>
      <c r="BQ252" s="5">
        <v>4</v>
      </c>
      <c r="BR252" s="5">
        <v>0</v>
      </c>
      <c r="BS252" s="5">
        <v>11</v>
      </c>
      <c r="BT252" s="5">
        <v>3</v>
      </c>
      <c r="BU252" s="5">
        <v>0</v>
      </c>
      <c r="BV252" s="5">
        <v>1</v>
      </c>
      <c r="BW252" s="5">
        <v>0</v>
      </c>
      <c r="BX252" s="5">
        <v>15</v>
      </c>
      <c r="BY252" s="5">
        <v>0</v>
      </c>
      <c r="BZ252" s="5">
        <v>0</v>
      </c>
      <c r="CA252" s="5">
        <v>6</v>
      </c>
      <c r="CB252" s="5">
        <v>0</v>
      </c>
      <c r="CC252" s="5">
        <v>0</v>
      </c>
      <c r="CD252" s="5">
        <v>1</v>
      </c>
      <c r="CE252" s="5">
        <v>0</v>
      </c>
      <c r="CF252" s="5">
        <v>0</v>
      </c>
      <c r="CG252" s="5">
        <v>0</v>
      </c>
      <c r="CH252" s="5">
        <v>0</v>
      </c>
      <c r="CI252" s="5">
        <v>0</v>
      </c>
      <c r="CJ252" s="5">
        <v>2</v>
      </c>
      <c r="CK252" s="5">
        <v>0</v>
      </c>
      <c r="CL252" s="5">
        <v>0</v>
      </c>
      <c r="CM252" s="5">
        <v>2</v>
      </c>
      <c r="CN252" s="5">
        <v>7</v>
      </c>
      <c r="CO252" s="5">
        <v>3</v>
      </c>
      <c r="CP252" s="5">
        <v>0</v>
      </c>
      <c r="CQ252" s="5">
        <v>0</v>
      </c>
      <c r="CR252" s="5">
        <v>0</v>
      </c>
      <c r="CS252" s="5">
        <v>54</v>
      </c>
      <c r="CT252" s="5">
        <v>0</v>
      </c>
      <c r="CU252" s="5">
        <v>1</v>
      </c>
      <c r="CV252" s="5">
        <v>3</v>
      </c>
      <c r="CW252" s="5">
        <v>3</v>
      </c>
      <c r="CX252" s="1">
        <v>3</v>
      </c>
    </row>
    <row r="253" spans="1:102" ht="15.75" x14ac:dyDescent="0.25">
      <c r="A253" s="5" t="s">
        <v>33</v>
      </c>
      <c r="B253" s="5" t="s">
        <v>34</v>
      </c>
      <c r="C253" s="5">
        <v>2019</v>
      </c>
      <c r="D253" s="5">
        <v>27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1</v>
      </c>
      <c r="O253" s="5">
        <v>1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2</v>
      </c>
      <c r="AK253" s="5">
        <v>0</v>
      </c>
      <c r="AL253" s="5">
        <v>0</v>
      </c>
      <c r="AM253" s="5">
        <v>3</v>
      </c>
      <c r="AN253" s="5">
        <v>0</v>
      </c>
      <c r="AO253" s="5">
        <v>1</v>
      </c>
      <c r="AP253" s="5">
        <v>0</v>
      </c>
      <c r="AQ253" s="5">
        <v>0</v>
      </c>
      <c r="AR253" s="5">
        <v>0</v>
      </c>
      <c r="AS253" s="5">
        <v>1</v>
      </c>
      <c r="AT253" s="5">
        <v>1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2</v>
      </c>
      <c r="BC253" s="5">
        <v>0</v>
      </c>
      <c r="BD253" s="5">
        <v>0</v>
      </c>
      <c r="BE253" s="5">
        <v>0</v>
      </c>
      <c r="BF253" s="5">
        <v>3</v>
      </c>
      <c r="BG253" s="5">
        <v>1</v>
      </c>
      <c r="BH253" s="5">
        <v>0</v>
      </c>
      <c r="BI253" s="5">
        <v>0</v>
      </c>
      <c r="BJ253" s="5">
        <v>1</v>
      </c>
      <c r="BK253" s="5">
        <v>1</v>
      </c>
      <c r="BL253" s="5">
        <v>0</v>
      </c>
      <c r="BM253" s="5">
        <v>0</v>
      </c>
      <c r="BN253" s="5">
        <v>1</v>
      </c>
      <c r="BO253" s="5">
        <v>0</v>
      </c>
      <c r="BP253" s="5">
        <v>0</v>
      </c>
      <c r="BQ253" s="5">
        <v>1</v>
      </c>
      <c r="BR253" s="5">
        <v>0</v>
      </c>
      <c r="BS253" s="5">
        <v>0</v>
      </c>
      <c r="BT253" s="5">
        <v>0</v>
      </c>
      <c r="BU253" s="5">
        <v>0</v>
      </c>
      <c r="BV253" s="5">
        <v>1</v>
      </c>
      <c r="BW253" s="5">
        <v>1</v>
      </c>
      <c r="BX253" s="5">
        <v>0</v>
      </c>
      <c r="BY253" s="5">
        <v>0</v>
      </c>
      <c r="BZ253" s="5">
        <v>0</v>
      </c>
      <c r="CA253" s="5">
        <v>0</v>
      </c>
      <c r="CB253" s="5">
        <v>0</v>
      </c>
      <c r="CC253" s="5">
        <v>0</v>
      </c>
      <c r="CD253" s="5">
        <v>0</v>
      </c>
      <c r="CE253" s="5">
        <v>0</v>
      </c>
      <c r="CF253" s="5">
        <v>0</v>
      </c>
      <c r="CG253" s="5">
        <v>0</v>
      </c>
      <c r="CH253" s="5">
        <v>0</v>
      </c>
      <c r="CI253" s="5">
        <v>0</v>
      </c>
      <c r="CJ253" s="5">
        <v>0</v>
      </c>
      <c r="CK253" s="5">
        <v>0</v>
      </c>
      <c r="CL253" s="5">
        <v>0</v>
      </c>
      <c r="CM253" s="5">
        <v>0</v>
      </c>
      <c r="CN253" s="5">
        <v>1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1</v>
      </c>
      <c r="CU253" s="5">
        <v>0</v>
      </c>
      <c r="CV253" s="5">
        <v>1</v>
      </c>
      <c r="CW253" s="5">
        <v>0</v>
      </c>
      <c r="CX253" s="1">
        <v>0</v>
      </c>
    </row>
    <row r="254" spans="1:102" ht="15.75" x14ac:dyDescent="0.25">
      <c r="A254" s="5" t="s">
        <v>35</v>
      </c>
      <c r="B254" s="5" t="s">
        <v>36</v>
      </c>
      <c r="C254" s="5">
        <v>2019</v>
      </c>
      <c r="D254" s="5">
        <v>47</v>
      </c>
      <c r="E254" s="5">
        <v>0</v>
      </c>
      <c r="F254" s="5">
        <v>2</v>
      </c>
      <c r="G254" s="5">
        <v>2</v>
      </c>
      <c r="H254" s="5">
        <v>0</v>
      </c>
      <c r="I254" s="5">
        <v>1</v>
      </c>
      <c r="J254" s="5">
        <v>1</v>
      </c>
      <c r="K254" s="5">
        <v>1</v>
      </c>
      <c r="L254" s="5">
        <v>0</v>
      </c>
      <c r="M254" s="5">
        <v>0</v>
      </c>
      <c r="N254" s="5">
        <v>2</v>
      </c>
      <c r="O254" s="5">
        <v>3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2</v>
      </c>
      <c r="AK254" s="5">
        <v>2</v>
      </c>
      <c r="AL254" s="5">
        <v>0</v>
      </c>
      <c r="AM254" s="5">
        <v>0</v>
      </c>
      <c r="AN254" s="5">
        <v>0</v>
      </c>
      <c r="AO254" s="5">
        <v>1</v>
      </c>
      <c r="AP254" s="5">
        <v>0</v>
      </c>
      <c r="AQ254" s="5">
        <v>0</v>
      </c>
      <c r="AR254" s="5">
        <v>0</v>
      </c>
      <c r="AS254" s="5">
        <v>1</v>
      </c>
      <c r="AT254" s="5">
        <v>0</v>
      </c>
      <c r="AU254" s="5">
        <v>1</v>
      </c>
      <c r="AV254" s="5">
        <v>0</v>
      </c>
      <c r="AW254" s="5">
        <v>0</v>
      </c>
      <c r="AX254" s="5">
        <v>2</v>
      </c>
      <c r="AY254" s="5">
        <v>0</v>
      </c>
      <c r="AZ254" s="5">
        <v>1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1</v>
      </c>
      <c r="BG254" s="5">
        <v>0</v>
      </c>
      <c r="BH254" s="5">
        <v>0</v>
      </c>
      <c r="BI254" s="5">
        <v>0</v>
      </c>
      <c r="BJ254" s="5">
        <v>1</v>
      </c>
      <c r="BK254" s="5">
        <v>1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1</v>
      </c>
      <c r="BT254" s="5">
        <v>1</v>
      </c>
      <c r="BU254" s="5">
        <v>0</v>
      </c>
      <c r="BV254" s="5">
        <v>2</v>
      </c>
      <c r="BW254" s="5">
        <v>1</v>
      </c>
      <c r="BX254" s="5">
        <v>3</v>
      </c>
      <c r="BY254" s="5">
        <v>0</v>
      </c>
      <c r="BZ254" s="5">
        <v>1</v>
      </c>
      <c r="CA254" s="5">
        <v>0</v>
      </c>
      <c r="CB254" s="5">
        <v>0</v>
      </c>
      <c r="CC254" s="5">
        <v>0</v>
      </c>
      <c r="CD254" s="5">
        <v>0</v>
      </c>
      <c r="CE254" s="5">
        <v>0</v>
      </c>
      <c r="CF254" s="5">
        <v>0</v>
      </c>
      <c r="CG254" s="5">
        <v>0</v>
      </c>
      <c r="CH254" s="5">
        <v>0</v>
      </c>
      <c r="CI254" s="5">
        <v>0</v>
      </c>
      <c r="CJ254" s="5">
        <v>0</v>
      </c>
      <c r="CK254" s="5">
        <v>0</v>
      </c>
      <c r="CL254" s="5">
        <v>0</v>
      </c>
      <c r="CM254" s="5">
        <v>0</v>
      </c>
      <c r="CN254" s="5">
        <v>0</v>
      </c>
      <c r="CO254" s="5">
        <v>0</v>
      </c>
      <c r="CP254" s="5">
        <v>0</v>
      </c>
      <c r="CQ254" s="5">
        <v>0</v>
      </c>
      <c r="CR254" s="5">
        <v>0</v>
      </c>
      <c r="CS254" s="5">
        <v>0</v>
      </c>
      <c r="CT254" s="5">
        <v>1</v>
      </c>
      <c r="CU254" s="5">
        <v>1</v>
      </c>
      <c r="CV254" s="5">
        <v>3</v>
      </c>
      <c r="CW254" s="5">
        <v>1</v>
      </c>
      <c r="CX254" s="1">
        <v>1</v>
      </c>
    </row>
    <row r="255" spans="1:102" ht="15.75" x14ac:dyDescent="0.25">
      <c r="A255" s="5" t="s">
        <v>37</v>
      </c>
      <c r="B255" s="5" t="s">
        <v>38</v>
      </c>
      <c r="C255" s="5">
        <v>2019</v>
      </c>
      <c r="D255" s="5">
        <v>435</v>
      </c>
      <c r="E255" s="5">
        <v>3</v>
      </c>
      <c r="F255" s="5">
        <v>0</v>
      </c>
      <c r="G255" s="5">
        <v>1</v>
      </c>
      <c r="H255" s="5">
        <v>0</v>
      </c>
      <c r="I255" s="5">
        <v>0</v>
      </c>
      <c r="J255" s="5">
        <v>2</v>
      </c>
      <c r="K255" s="5">
        <v>0</v>
      </c>
      <c r="L255" s="5">
        <v>0</v>
      </c>
      <c r="M255" s="5">
        <v>6</v>
      </c>
      <c r="N255" s="5">
        <v>1</v>
      </c>
      <c r="O255" s="5">
        <v>1</v>
      </c>
      <c r="P255" s="5">
        <v>0</v>
      </c>
      <c r="Q255" s="5">
        <v>0</v>
      </c>
      <c r="R255" s="5">
        <v>0</v>
      </c>
      <c r="S255" s="5">
        <v>0</v>
      </c>
      <c r="T255" s="5">
        <v>2</v>
      </c>
      <c r="U255" s="5">
        <v>2</v>
      </c>
      <c r="V255" s="5">
        <v>2</v>
      </c>
      <c r="W255" s="5">
        <v>222</v>
      </c>
      <c r="X255" s="5">
        <v>1</v>
      </c>
      <c r="Y255" s="5">
        <v>0</v>
      </c>
      <c r="Z255" s="5">
        <v>0</v>
      </c>
      <c r="AA255" s="5">
        <v>1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3</v>
      </c>
      <c r="AH255" s="5">
        <v>0</v>
      </c>
      <c r="AI255" s="5">
        <v>2</v>
      </c>
      <c r="AJ255" s="5">
        <v>2</v>
      </c>
      <c r="AK255" s="5">
        <v>1</v>
      </c>
      <c r="AL255" s="5">
        <v>0</v>
      </c>
      <c r="AM255" s="5">
        <v>3</v>
      </c>
      <c r="AN255" s="5">
        <v>1</v>
      </c>
      <c r="AO255" s="5">
        <v>3</v>
      </c>
      <c r="AP255" s="5">
        <v>0</v>
      </c>
      <c r="AQ255" s="5">
        <v>0</v>
      </c>
      <c r="AR255" s="5">
        <v>0</v>
      </c>
      <c r="AS255" s="5">
        <v>0</v>
      </c>
      <c r="AT255" s="5">
        <v>4</v>
      </c>
      <c r="AU255" s="5">
        <v>1</v>
      </c>
      <c r="AV255" s="5">
        <v>6</v>
      </c>
      <c r="AW255" s="5">
        <v>2</v>
      </c>
      <c r="AX255" s="5">
        <v>3</v>
      </c>
      <c r="AY255" s="5">
        <v>0</v>
      </c>
      <c r="AZ255" s="5">
        <v>26</v>
      </c>
      <c r="BA255" s="5">
        <v>0</v>
      </c>
      <c r="BB255" s="5">
        <v>14</v>
      </c>
      <c r="BC255" s="5">
        <v>3</v>
      </c>
      <c r="BD255" s="5">
        <v>0</v>
      </c>
      <c r="BE255" s="5">
        <v>1</v>
      </c>
      <c r="BF255" s="5">
        <v>6</v>
      </c>
      <c r="BG255" s="5">
        <v>0</v>
      </c>
      <c r="BH255" s="5">
        <v>1</v>
      </c>
      <c r="BI255" s="5">
        <v>0</v>
      </c>
      <c r="BJ255" s="5">
        <v>5</v>
      </c>
      <c r="BK255" s="5">
        <v>19</v>
      </c>
      <c r="BL255" s="5">
        <v>0</v>
      </c>
      <c r="BM255" s="5">
        <v>0</v>
      </c>
      <c r="BN255" s="5">
        <v>2</v>
      </c>
      <c r="BO255" s="5">
        <v>0</v>
      </c>
      <c r="BP255" s="5">
        <v>0</v>
      </c>
      <c r="BQ255" s="5">
        <v>1</v>
      </c>
      <c r="BR255" s="5">
        <v>0</v>
      </c>
      <c r="BS255" s="5">
        <v>5</v>
      </c>
      <c r="BT255" s="5">
        <v>9</v>
      </c>
      <c r="BU255" s="5">
        <v>0</v>
      </c>
      <c r="BV255" s="5">
        <v>0</v>
      </c>
      <c r="BW255" s="5">
        <v>2</v>
      </c>
      <c r="BX255" s="5">
        <v>17</v>
      </c>
      <c r="BY255" s="5">
        <v>0</v>
      </c>
      <c r="BZ255" s="5">
        <v>0</v>
      </c>
      <c r="CA255" s="5">
        <v>22</v>
      </c>
      <c r="CB255" s="5">
        <v>6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1</v>
      </c>
      <c r="CN255" s="5">
        <v>11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1</v>
      </c>
      <c r="CU255" s="5">
        <v>0</v>
      </c>
      <c r="CV255" s="5">
        <v>3</v>
      </c>
      <c r="CW255" s="5">
        <v>1</v>
      </c>
      <c r="CX255" s="1">
        <v>1</v>
      </c>
    </row>
    <row r="256" spans="1:102" ht="15.75" x14ac:dyDescent="0.25">
      <c r="A256" s="5" t="s">
        <v>39</v>
      </c>
      <c r="B256" s="5" t="s">
        <v>40</v>
      </c>
      <c r="C256" s="5">
        <v>2019</v>
      </c>
      <c r="D256" s="5">
        <v>13194</v>
      </c>
      <c r="E256" s="5">
        <v>4</v>
      </c>
      <c r="F256" s="5">
        <v>77</v>
      </c>
      <c r="G256" s="5">
        <v>134</v>
      </c>
      <c r="H256" s="5">
        <v>40</v>
      </c>
      <c r="I256" s="5">
        <v>84</v>
      </c>
      <c r="J256" s="5">
        <v>48</v>
      </c>
      <c r="K256" s="5">
        <v>15</v>
      </c>
      <c r="L256" s="5">
        <v>54</v>
      </c>
      <c r="M256" s="5">
        <v>23</v>
      </c>
      <c r="N256" s="5">
        <v>37</v>
      </c>
      <c r="O256" s="5">
        <v>316</v>
      </c>
      <c r="P256" s="5">
        <v>1</v>
      </c>
      <c r="Q256" s="5">
        <v>2</v>
      </c>
      <c r="R256" s="5">
        <v>50</v>
      </c>
      <c r="S256" s="5">
        <v>1</v>
      </c>
      <c r="T256" s="5">
        <v>3</v>
      </c>
      <c r="U256" s="5">
        <v>6</v>
      </c>
      <c r="V256" s="5">
        <v>25</v>
      </c>
      <c r="W256" s="5">
        <v>243</v>
      </c>
      <c r="X256" s="5">
        <v>9</v>
      </c>
      <c r="Y256" s="5">
        <v>7</v>
      </c>
      <c r="Z256" s="5">
        <v>56</v>
      </c>
      <c r="AA256" s="5">
        <v>1632</v>
      </c>
      <c r="AB256" s="5">
        <v>739</v>
      </c>
      <c r="AC256" s="5">
        <v>4</v>
      </c>
      <c r="AD256" s="5">
        <v>12</v>
      </c>
      <c r="AE256" s="5">
        <v>40</v>
      </c>
      <c r="AF256" s="5">
        <v>36</v>
      </c>
      <c r="AG256" s="5">
        <v>793</v>
      </c>
      <c r="AH256" s="5">
        <v>48</v>
      </c>
      <c r="AI256" s="5">
        <v>180</v>
      </c>
      <c r="AJ256" s="5">
        <v>784</v>
      </c>
      <c r="AK256" s="5">
        <v>431</v>
      </c>
      <c r="AL256" s="5">
        <v>7</v>
      </c>
      <c r="AM256" s="5">
        <v>422</v>
      </c>
      <c r="AN256" s="5">
        <v>91</v>
      </c>
      <c r="AO256" s="5">
        <v>166</v>
      </c>
      <c r="AP256" s="5">
        <v>3</v>
      </c>
      <c r="AQ256" s="5">
        <v>154</v>
      </c>
      <c r="AR256" s="5">
        <v>33</v>
      </c>
      <c r="AS256" s="5">
        <v>70</v>
      </c>
      <c r="AT256" s="5">
        <v>66</v>
      </c>
      <c r="AU256" s="5">
        <v>599</v>
      </c>
      <c r="AV256" s="5">
        <v>165</v>
      </c>
      <c r="AW256" s="5">
        <v>135</v>
      </c>
      <c r="AX256" s="5">
        <v>195</v>
      </c>
      <c r="AY256" s="5">
        <v>3</v>
      </c>
      <c r="AZ256" s="5">
        <v>29</v>
      </c>
      <c r="BA256" s="5">
        <v>0</v>
      </c>
      <c r="BB256" s="5">
        <v>144</v>
      </c>
      <c r="BC256" s="5">
        <v>17</v>
      </c>
      <c r="BD256" s="5">
        <v>2</v>
      </c>
      <c r="BE256" s="5">
        <v>59</v>
      </c>
      <c r="BF256" s="5">
        <v>232</v>
      </c>
      <c r="BG256" s="5">
        <v>8</v>
      </c>
      <c r="BH256" s="5">
        <v>96</v>
      </c>
      <c r="BI256" s="5">
        <v>3</v>
      </c>
      <c r="BJ256" s="5">
        <v>198</v>
      </c>
      <c r="BK256" s="5">
        <v>295</v>
      </c>
      <c r="BL256" s="5">
        <v>0</v>
      </c>
      <c r="BM256" s="5">
        <v>17</v>
      </c>
      <c r="BN256" s="5">
        <v>84</v>
      </c>
      <c r="BO256" s="5">
        <v>2</v>
      </c>
      <c r="BP256" s="5">
        <v>8</v>
      </c>
      <c r="BQ256" s="5">
        <v>108</v>
      </c>
      <c r="BR256" s="5">
        <v>9</v>
      </c>
      <c r="BS256" s="5">
        <v>194</v>
      </c>
      <c r="BT256" s="5">
        <v>90</v>
      </c>
      <c r="BU256" s="5">
        <v>17</v>
      </c>
      <c r="BV256" s="5">
        <v>150</v>
      </c>
      <c r="BW256" s="5">
        <v>90</v>
      </c>
      <c r="BX256" s="5">
        <v>2219</v>
      </c>
      <c r="BY256" s="5">
        <v>2</v>
      </c>
      <c r="BZ256" s="5">
        <v>0</v>
      </c>
      <c r="CA256" s="5">
        <v>13</v>
      </c>
      <c r="CB256" s="5">
        <v>1</v>
      </c>
      <c r="CC256" s="5">
        <v>1</v>
      </c>
      <c r="CD256" s="5">
        <v>15</v>
      </c>
      <c r="CE256" s="5">
        <v>6</v>
      </c>
      <c r="CF256" s="5">
        <v>14</v>
      </c>
      <c r="CG256" s="5">
        <v>15</v>
      </c>
      <c r="CH256" s="5">
        <v>12</v>
      </c>
      <c r="CI256" s="5">
        <v>16</v>
      </c>
      <c r="CJ256" s="5">
        <v>162</v>
      </c>
      <c r="CK256" s="5">
        <v>70</v>
      </c>
      <c r="CL256" s="5">
        <v>0</v>
      </c>
      <c r="CM256" s="5">
        <v>17</v>
      </c>
      <c r="CN256" s="5">
        <v>334</v>
      </c>
      <c r="CO256" s="5">
        <v>69</v>
      </c>
      <c r="CP256" s="5">
        <v>8</v>
      </c>
      <c r="CQ256" s="5">
        <v>0</v>
      </c>
      <c r="CR256" s="5">
        <v>21</v>
      </c>
      <c r="CS256" s="5">
        <v>9</v>
      </c>
      <c r="CT256" s="5">
        <v>90</v>
      </c>
      <c r="CU256" s="5">
        <v>13</v>
      </c>
      <c r="CV256" s="5">
        <v>180</v>
      </c>
      <c r="CW256" s="5">
        <v>14</v>
      </c>
      <c r="CX256" s="1">
        <v>14</v>
      </c>
    </row>
    <row r="257" spans="1:102" ht="15.75" x14ac:dyDescent="0.25">
      <c r="A257" s="5" t="s">
        <v>41</v>
      </c>
      <c r="B257" s="5" t="s">
        <v>42</v>
      </c>
      <c r="C257" s="5">
        <v>2019</v>
      </c>
      <c r="D257" s="5">
        <v>42</v>
      </c>
      <c r="E257" s="5">
        <v>0</v>
      </c>
      <c r="F257" s="5">
        <v>0</v>
      </c>
      <c r="G257" s="5">
        <v>1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1</v>
      </c>
      <c r="AK257" s="5">
        <v>1</v>
      </c>
      <c r="AL257" s="5">
        <v>0</v>
      </c>
      <c r="AM257" s="5">
        <v>0</v>
      </c>
      <c r="AN257" s="5">
        <v>0</v>
      </c>
      <c r="AO257" s="5">
        <v>1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11</v>
      </c>
      <c r="BA257" s="5">
        <v>0</v>
      </c>
      <c r="BB257" s="5">
        <v>0</v>
      </c>
      <c r="BC257" s="5">
        <v>12</v>
      </c>
      <c r="BD257" s="5">
        <v>0</v>
      </c>
      <c r="BE257" s="5">
        <v>2</v>
      </c>
      <c r="BF257" s="5">
        <v>1</v>
      </c>
      <c r="BG257" s="5">
        <v>0</v>
      </c>
      <c r="BH257" s="5">
        <v>0</v>
      </c>
      <c r="BI257" s="5">
        <v>0</v>
      </c>
      <c r="BJ257" s="5">
        <v>1</v>
      </c>
      <c r="BK257" s="5">
        <v>3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2</v>
      </c>
      <c r="BT257" s="5">
        <v>0</v>
      </c>
      <c r="BU257" s="5">
        <v>0</v>
      </c>
      <c r="BV257" s="5">
        <v>0</v>
      </c>
      <c r="BW257" s="5">
        <v>1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1">
        <v>0</v>
      </c>
    </row>
    <row r="258" spans="1:102" ht="15.75" x14ac:dyDescent="0.25">
      <c r="A258" s="5" t="s">
        <v>43</v>
      </c>
      <c r="B258" s="5" t="s">
        <v>44</v>
      </c>
      <c r="C258" s="5">
        <v>2019</v>
      </c>
      <c r="D258" s="5">
        <v>398</v>
      </c>
      <c r="E258" s="5">
        <v>0</v>
      </c>
      <c r="F258" s="5">
        <v>2</v>
      </c>
      <c r="G258" s="5">
        <v>4</v>
      </c>
      <c r="H258" s="5">
        <v>2</v>
      </c>
      <c r="I258" s="5">
        <v>2</v>
      </c>
      <c r="J258" s="5">
        <v>2</v>
      </c>
      <c r="K258" s="5">
        <v>1</v>
      </c>
      <c r="L258" s="5">
        <v>6</v>
      </c>
      <c r="M258" s="5">
        <v>5</v>
      </c>
      <c r="N258" s="5">
        <v>5</v>
      </c>
      <c r="O258" s="5">
        <v>46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4</v>
      </c>
      <c r="V258" s="5">
        <v>2</v>
      </c>
      <c r="W258" s="5">
        <v>2</v>
      </c>
      <c r="X258" s="5">
        <v>2</v>
      </c>
      <c r="Y258" s="5">
        <v>0</v>
      </c>
      <c r="Z258" s="5">
        <v>0</v>
      </c>
      <c r="AA258" s="5">
        <v>2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2</v>
      </c>
      <c r="AH258" s="5">
        <v>3</v>
      </c>
      <c r="AI258" s="5">
        <v>5</v>
      </c>
      <c r="AJ258" s="5">
        <v>24</v>
      </c>
      <c r="AK258" s="5">
        <v>14</v>
      </c>
      <c r="AL258" s="5">
        <v>2</v>
      </c>
      <c r="AM258" s="5">
        <v>6</v>
      </c>
      <c r="AN258" s="5">
        <v>4</v>
      </c>
      <c r="AO258" s="5">
        <v>10</v>
      </c>
      <c r="AP258" s="5">
        <v>1</v>
      </c>
      <c r="AQ258" s="5">
        <v>1</v>
      </c>
      <c r="AR258" s="5">
        <v>0</v>
      </c>
      <c r="AS258" s="5">
        <v>5</v>
      </c>
      <c r="AT258" s="5">
        <v>10</v>
      </c>
      <c r="AU258" s="5">
        <v>4</v>
      </c>
      <c r="AV258" s="5">
        <v>4</v>
      </c>
      <c r="AW258" s="5">
        <v>4</v>
      </c>
      <c r="AX258" s="5">
        <v>6</v>
      </c>
      <c r="AY258" s="5">
        <v>0</v>
      </c>
      <c r="AZ258" s="5">
        <v>1</v>
      </c>
      <c r="BA258" s="5">
        <v>0</v>
      </c>
      <c r="BB258" s="5">
        <v>1</v>
      </c>
      <c r="BC258" s="5">
        <v>1</v>
      </c>
      <c r="BD258" s="5">
        <v>0</v>
      </c>
      <c r="BE258" s="5">
        <v>5</v>
      </c>
      <c r="BF258" s="5">
        <v>25</v>
      </c>
      <c r="BG258" s="5">
        <v>0</v>
      </c>
      <c r="BH258" s="5">
        <v>3</v>
      </c>
      <c r="BI258" s="5">
        <v>0</v>
      </c>
      <c r="BJ258" s="5">
        <v>7</v>
      </c>
      <c r="BK258" s="5">
        <v>15</v>
      </c>
      <c r="BL258" s="5">
        <v>0</v>
      </c>
      <c r="BM258" s="5">
        <v>1</v>
      </c>
      <c r="BN258" s="5">
        <v>11</v>
      </c>
      <c r="BO258" s="5">
        <v>0</v>
      </c>
      <c r="BP258" s="5">
        <v>1</v>
      </c>
      <c r="BQ258" s="5">
        <v>12</v>
      </c>
      <c r="BR258" s="5">
        <v>1</v>
      </c>
      <c r="BS258" s="5">
        <v>16</v>
      </c>
      <c r="BT258" s="5">
        <v>4</v>
      </c>
      <c r="BU258" s="5">
        <v>0</v>
      </c>
      <c r="BV258" s="5">
        <v>7</v>
      </c>
      <c r="BW258" s="5">
        <v>5</v>
      </c>
      <c r="BX258" s="5">
        <v>21</v>
      </c>
      <c r="BY258" s="5">
        <v>0</v>
      </c>
      <c r="BZ258" s="5">
        <v>0</v>
      </c>
      <c r="CA258" s="5">
        <v>7</v>
      </c>
      <c r="CB258" s="5">
        <v>1</v>
      </c>
      <c r="CC258" s="5">
        <v>0</v>
      </c>
      <c r="CD258" s="5">
        <v>2</v>
      </c>
      <c r="CE258" s="5">
        <v>0</v>
      </c>
      <c r="CF258" s="5">
        <v>1</v>
      </c>
      <c r="CG258" s="5">
        <v>0</v>
      </c>
      <c r="CH258" s="5">
        <v>2</v>
      </c>
      <c r="CI258" s="5">
        <v>1</v>
      </c>
      <c r="CJ258" s="5">
        <v>12</v>
      </c>
      <c r="CK258" s="5">
        <v>6</v>
      </c>
      <c r="CL258" s="5">
        <v>2</v>
      </c>
      <c r="CM258" s="5">
        <v>2</v>
      </c>
      <c r="CN258" s="5">
        <v>14</v>
      </c>
      <c r="CO258" s="5">
        <v>1</v>
      </c>
      <c r="CP258" s="5">
        <v>3</v>
      </c>
      <c r="CQ258" s="5">
        <v>0</v>
      </c>
      <c r="CR258" s="5">
        <v>0</v>
      </c>
      <c r="CS258" s="5">
        <v>0</v>
      </c>
      <c r="CT258" s="5">
        <v>5</v>
      </c>
      <c r="CU258" s="5">
        <v>2</v>
      </c>
      <c r="CV258" s="5">
        <v>12</v>
      </c>
      <c r="CW258" s="5">
        <v>0</v>
      </c>
      <c r="CX258" s="1">
        <v>0</v>
      </c>
    </row>
    <row r="259" spans="1:102" ht="15.75" x14ac:dyDescent="0.25">
      <c r="A259" s="5" t="s">
        <v>45</v>
      </c>
      <c r="B259" s="5" t="s">
        <v>46</v>
      </c>
      <c r="C259" s="5">
        <v>2019</v>
      </c>
      <c r="D259" s="5">
        <v>522</v>
      </c>
      <c r="E259" s="5">
        <v>2</v>
      </c>
      <c r="F259" s="5">
        <v>0</v>
      </c>
      <c r="G259" s="5">
        <v>2</v>
      </c>
      <c r="H259" s="5">
        <v>1</v>
      </c>
      <c r="I259" s="5">
        <v>6</v>
      </c>
      <c r="J259" s="5">
        <v>2</v>
      </c>
      <c r="K259" s="5">
        <v>0</v>
      </c>
      <c r="L259" s="5">
        <v>2</v>
      </c>
      <c r="M259" s="5">
        <v>1</v>
      </c>
      <c r="N259" s="5">
        <v>3</v>
      </c>
      <c r="O259" s="5">
        <v>9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1</v>
      </c>
      <c r="X259" s="5">
        <v>0</v>
      </c>
      <c r="Y259" s="5">
        <v>0</v>
      </c>
      <c r="Z259" s="5">
        <v>0</v>
      </c>
      <c r="AA259" s="5">
        <v>1</v>
      </c>
      <c r="AB259" s="5">
        <v>2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1</v>
      </c>
      <c r="AJ259" s="5">
        <v>3</v>
      </c>
      <c r="AK259" s="5">
        <v>4</v>
      </c>
      <c r="AL259" s="5">
        <v>0</v>
      </c>
      <c r="AM259" s="5">
        <v>1</v>
      </c>
      <c r="AN259" s="5">
        <v>3</v>
      </c>
      <c r="AO259" s="5">
        <v>5</v>
      </c>
      <c r="AP259" s="5">
        <v>0</v>
      </c>
      <c r="AQ259" s="5">
        <v>1</v>
      </c>
      <c r="AR259" s="5">
        <v>0</v>
      </c>
      <c r="AS259" s="5">
        <v>1</v>
      </c>
      <c r="AT259" s="5">
        <v>2</v>
      </c>
      <c r="AU259" s="5">
        <v>3</v>
      </c>
      <c r="AV259" s="5">
        <v>2</v>
      </c>
      <c r="AW259" s="5">
        <v>3</v>
      </c>
      <c r="AX259" s="5">
        <v>6</v>
      </c>
      <c r="AY259" s="5">
        <v>0</v>
      </c>
      <c r="AZ259" s="5">
        <v>3</v>
      </c>
      <c r="BA259" s="5">
        <v>0</v>
      </c>
      <c r="BB259" s="5">
        <v>180</v>
      </c>
      <c r="BC259" s="5">
        <v>1</v>
      </c>
      <c r="BD259" s="5">
        <v>0</v>
      </c>
      <c r="BE259" s="5">
        <v>4</v>
      </c>
      <c r="BF259" s="5">
        <v>4</v>
      </c>
      <c r="BG259" s="5">
        <v>0</v>
      </c>
      <c r="BH259" s="5">
        <v>0</v>
      </c>
      <c r="BI259" s="5">
        <v>0</v>
      </c>
      <c r="BJ259" s="5">
        <v>10</v>
      </c>
      <c r="BK259" s="5">
        <v>7</v>
      </c>
      <c r="BL259" s="5">
        <v>0</v>
      </c>
      <c r="BM259" s="5">
        <v>0</v>
      </c>
      <c r="BN259" s="5">
        <v>3</v>
      </c>
      <c r="BO259" s="5">
        <v>0</v>
      </c>
      <c r="BP259" s="5">
        <v>0</v>
      </c>
      <c r="BQ259" s="5">
        <v>3</v>
      </c>
      <c r="BR259" s="5">
        <v>1</v>
      </c>
      <c r="BS259" s="5">
        <v>17</v>
      </c>
      <c r="BT259" s="5">
        <v>5</v>
      </c>
      <c r="BU259" s="5">
        <v>0</v>
      </c>
      <c r="BV259" s="5">
        <v>2</v>
      </c>
      <c r="BW259" s="5">
        <v>1</v>
      </c>
      <c r="BX259" s="5">
        <v>51</v>
      </c>
      <c r="BY259" s="5">
        <v>0</v>
      </c>
      <c r="BZ259" s="5">
        <v>0</v>
      </c>
      <c r="CA259" s="5">
        <v>5</v>
      </c>
      <c r="CB259" s="5">
        <v>0</v>
      </c>
      <c r="CC259" s="5">
        <v>0</v>
      </c>
      <c r="CD259" s="5">
        <v>2</v>
      </c>
      <c r="CE259" s="5">
        <v>0</v>
      </c>
      <c r="CF259" s="5">
        <v>1</v>
      </c>
      <c r="CG259" s="5">
        <v>0</v>
      </c>
      <c r="CH259" s="5">
        <v>1</v>
      </c>
      <c r="CI259" s="5">
        <v>1</v>
      </c>
      <c r="CJ259" s="5">
        <v>4</v>
      </c>
      <c r="CK259" s="5">
        <v>0</v>
      </c>
      <c r="CL259" s="5">
        <v>0</v>
      </c>
      <c r="CM259" s="5">
        <v>1</v>
      </c>
      <c r="CN259" s="5">
        <v>7</v>
      </c>
      <c r="CO259" s="5">
        <v>5</v>
      </c>
      <c r="CP259" s="5">
        <v>0</v>
      </c>
      <c r="CQ259" s="5">
        <v>0</v>
      </c>
      <c r="CR259" s="5">
        <v>3</v>
      </c>
      <c r="CS259" s="5">
        <v>116</v>
      </c>
      <c r="CT259" s="5">
        <v>3</v>
      </c>
      <c r="CU259" s="5">
        <v>0</v>
      </c>
      <c r="CV259" s="5">
        <v>7</v>
      </c>
      <c r="CW259" s="5">
        <v>2</v>
      </c>
      <c r="CX259" s="1">
        <v>2</v>
      </c>
    </row>
    <row r="260" spans="1:102" ht="15.75" x14ac:dyDescent="0.25">
      <c r="A260" s="5" t="s">
        <v>47</v>
      </c>
      <c r="B260" s="5" t="s">
        <v>48</v>
      </c>
      <c r="C260" s="5">
        <v>2019</v>
      </c>
      <c r="D260" s="5">
        <v>5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5">
        <v>0</v>
      </c>
      <c r="BU260" s="5">
        <v>0</v>
      </c>
      <c r="BV260" s="5">
        <v>0</v>
      </c>
      <c r="BW260" s="5">
        <v>4</v>
      </c>
      <c r="BX260" s="5">
        <v>1</v>
      </c>
      <c r="BY260" s="5">
        <v>0</v>
      </c>
      <c r="BZ260" s="5">
        <v>0</v>
      </c>
      <c r="CA260" s="5">
        <v>0</v>
      </c>
      <c r="CB260" s="5">
        <v>0</v>
      </c>
      <c r="CC260" s="5">
        <v>0</v>
      </c>
      <c r="CD260" s="5">
        <v>0</v>
      </c>
      <c r="CE260" s="5">
        <v>0</v>
      </c>
      <c r="CF260" s="5">
        <v>0</v>
      </c>
      <c r="CG260" s="5">
        <v>0</v>
      </c>
      <c r="CH260" s="5">
        <v>0</v>
      </c>
      <c r="CI260" s="5">
        <v>0</v>
      </c>
      <c r="CJ260" s="5">
        <v>0</v>
      </c>
      <c r="CK260" s="5">
        <v>0</v>
      </c>
      <c r="CL260" s="5">
        <v>0</v>
      </c>
      <c r="CM260" s="5">
        <v>0</v>
      </c>
      <c r="CN260" s="5">
        <v>0</v>
      </c>
      <c r="CO260" s="5">
        <v>0</v>
      </c>
      <c r="CP260" s="5">
        <v>0</v>
      </c>
      <c r="CQ260" s="5">
        <v>0</v>
      </c>
      <c r="CR260" s="5">
        <v>0</v>
      </c>
      <c r="CS260" s="5">
        <v>0</v>
      </c>
      <c r="CT260" s="5">
        <v>0</v>
      </c>
      <c r="CU260" s="5">
        <v>0</v>
      </c>
      <c r="CV260" s="5">
        <v>0</v>
      </c>
      <c r="CW260" s="5">
        <v>0</v>
      </c>
      <c r="CX260" s="1">
        <v>0</v>
      </c>
    </row>
    <row r="261" spans="1:102" ht="15.75" x14ac:dyDescent="0.25">
      <c r="A261" s="5" t="s">
        <v>49</v>
      </c>
      <c r="B261" s="5" t="s">
        <v>50</v>
      </c>
      <c r="C261" s="5">
        <v>2019</v>
      </c>
      <c r="D261" s="5">
        <v>29</v>
      </c>
      <c r="E261" s="5">
        <v>0</v>
      </c>
      <c r="F261" s="5">
        <v>8</v>
      </c>
      <c r="G261" s="5">
        <v>0</v>
      </c>
      <c r="H261" s="5">
        <v>1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10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1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1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2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1</v>
      </c>
      <c r="BR261" s="5">
        <v>0</v>
      </c>
      <c r="BS261" s="5">
        <v>0</v>
      </c>
      <c r="BT261" s="5">
        <v>0</v>
      </c>
      <c r="BU261" s="5">
        <v>0</v>
      </c>
      <c r="BV261" s="5">
        <v>0</v>
      </c>
      <c r="BW261" s="5">
        <v>0</v>
      </c>
      <c r="BX261" s="5">
        <v>0</v>
      </c>
      <c r="BY261" s="5">
        <v>0</v>
      </c>
      <c r="BZ261" s="5">
        <v>0</v>
      </c>
      <c r="CA261" s="5">
        <v>0</v>
      </c>
      <c r="CB261" s="5">
        <v>0</v>
      </c>
      <c r="CC261" s="5">
        <v>0</v>
      </c>
      <c r="CD261" s="5">
        <v>0</v>
      </c>
      <c r="CE261" s="5">
        <v>0</v>
      </c>
      <c r="CF261" s="5">
        <v>0</v>
      </c>
      <c r="CG261" s="5">
        <v>0</v>
      </c>
      <c r="CH261" s="5">
        <v>0</v>
      </c>
      <c r="CI261" s="5">
        <v>0</v>
      </c>
      <c r="CJ261" s="5">
        <v>0</v>
      </c>
      <c r="CK261" s="5">
        <v>0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0</v>
      </c>
      <c r="CU261" s="5">
        <v>0</v>
      </c>
      <c r="CV261" s="5">
        <v>1</v>
      </c>
      <c r="CW261" s="5">
        <v>0</v>
      </c>
      <c r="CX261" s="1">
        <v>0</v>
      </c>
    </row>
    <row r="262" spans="1:102" ht="15.75" x14ac:dyDescent="0.25">
      <c r="A262" s="5" t="s">
        <v>51</v>
      </c>
      <c r="B262" s="5" t="s">
        <v>52</v>
      </c>
      <c r="C262" s="5">
        <v>2019</v>
      </c>
      <c r="D262" s="5">
        <v>29</v>
      </c>
      <c r="E262" s="5">
        <v>0</v>
      </c>
      <c r="F262" s="5">
        <v>0</v>
      </c>
      <c r="G262" s="5">
        <v>0</v>
      </c>
      <c r="H262" s="5">
        <v>0</v>
      </c>
      <c r="I262" s="5">
        <v>1</v>
      </c>
      <c r="J262" s="5">
        <v>0</v>
      </c>
      <c r="K262" s="5">
        <v>0</v>
      </c>
      <c r="L262" s="5">
        <v>0</v>
      </c>
      <c r="M262" s="5">
        <v>0</v>
      </c>
      <c r="N262" s="5">
        <v>2</v>
      </c>
      <c r="O262" s="5">
        <v>2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8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1</v>
      </c>
      <c r="BR262" s="5">
        <v>0</v>
      </c>
      <c r="BS262" s="5">
        <v>2</v>
      </c>
      <c r="BT262" s="5">
        <v>0</v>
      </c>
      <c r="BU262" s="5">
        <v>0</v>
      </c>
      <c r="BV262" s="5">
        <v>1</v>
      </c>
      <c r="BW262" s="5">
        <v>0</v>
      </c>
      <c r="BX262" s="5">
        <v>1</v>
      </c>
      <c r="BY262" s="5">
        <v>0</v>
      </c>
      <c r="BZ262" s="5">
        <v>0</v>
      </c>
      <c r="CA262" s="5">
        <v>0</v>
      </c>
      <c r="CB262" s="5">
        <v>0</v>
      </c>
      <c r="CC262" s="5">
        <v>0</v>
      </c>
      <c r="CD262" s="5">
        <v>0</v>
      </c>
      <c r="CE262" s="5">
        <v>0</v>
      </c>
      <c r="CF262" s="5">
        <v>0</v>
      </c>
      <c r="CG262" s="5">
        <v>0</v>
      </c>
      <c r="CH262" s="5">
        <v>0</v>
      </c>
      <c r="CI262" s="5">
        <v>0</v>
      </c>
      <c r="CJ262" s="5">
        <v>1</v>
      </c>
      <c r="CK262" s="5">
        <v>0</v>
      </c>
      <c r="CL262" s="5">
        <v>0</v>
      </c>
      <c r="CM262" s="5">
        <v>0</v>
      </c>
      <c r="CN262" s="5">
        <v>0</v>
      </c>
      <c r="CO262" s="5">
        <v>0</v>
      </c>
      <c r="CP262" s="5">
        <v>0</v>
      </c>
      <c r="CQ262" s="5">
        <v>0</v>
      </c>
      <c r="CR262" s="5">
        <v>3</v>
      </c>
      <c r="CS262" s="5">
        <v>0</v>
      </c>
      <c r="CT262" s="5">
        <v>0</v>
      </c>
      <c r="CU262" s="5">
        <v>0</v>
      </c>
      <c r="CV262" s="5">
        <v>1</v>
      </c>
      <c r="CW262" s="5">
        <v>1</v>
      </c>
      <c r="CX262" s="1">
        <v>1</v>
      </c>
    </row>
    <row r="263" spans="1:102" ht="15.75" x14ac:dyDescent="0.25">
      <c r="A263" s="5" t="s">
        <v>53</v>
      </c>
      <c r="B263" s="5" t="s">
        <v>54</v>
      </c>
      <c r="C263" s="5">
        <v>2019</v>
      </c>
      <c r="D263" s="5">
        <v>57</v>
      </c>
      <c r="E263" s="5">
        <v>0</v>
      </c>
      <c r="F263" s="5">
        <v>3</v>
      </c>
      <c r="G263" s="5">
        <v>0</v>
      </c>
      <c r="H263" s="5">
        <v>0</v>
      </c>
      <c r="I263" s="5">
        <v>1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1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1</v>
      </c>
      <c r="AK263" s="5">
        <v>1</v>
      </c>
      <c r="AL263" s="5">
        <v>0</v>
      </c>
      <c r="AM263" s="5">
        <v>1</v>
      </c>
      <c r="AN263" s="5">
        <v>0</v>
      </c>
      <c r="AO263" s="5">
        <v>5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1</v>
      </c>
      <c r="AW263" s="5">
        <v>0</v>
      </c>
      <c r="AX263" s="5">
        <v>2</v>
      </c>
      <c r="AY263" s="5">
        <v>0</v>
      </c>
      <c r="AZ263" s="5">
        <v>0</v>
      </c>
      <c r="BA263" s="5">
        <v>0</v>
      </c>
      <c r="BB263" s="5">
        <v>4</v>
      </c>
      <c r="BC263" s="5">
        <v>0</v>
      </c>
      <c r="BD263" s="5">
        <v>0</v>
      </c>
      <c r="BE263" s="5">
        <v>0</v>
      </c>
      <c r="BF263" s="5">
        <v>2</v>
      </c>
      <c r="BG263" s="5">
        <v>0</v>
      </c>
      <c r="BH263" s="5">
        <v>0</v>
      </c>
      <c r="BI263" s="5">
        <v>0</v>
      </c>
      <c r="BJ263" s="5">
        <v>4</v>
      </c>
      <c r="BK263" s="5">
        <v>2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2</v>
      </c>
      <c r="BT263" s="5">
        <v>1</v>
      </c>
      <c r="BU263" s="5">
        <v>0</v>
      </c>
      <c r="BV263" s="5">
        <v>0</v>
      </c>
      <c r="BW263" s="5">
        <v>0</v>
      </c>
      <c r="BX263" s="5">
        <v>5</v>
      </c>
      <c r="BY263" s="5">
        <v>0</v>
      </c>
      <c r="BZ263" s="5">
        <v>0</v>
      </c>
      <c r="CA263" s="5">
        <v>0</v>
      </c>
      <c r="CB263" s="5">
        <v>0</v>
      </c>
      <c r="CC263" s="5">
        <v>0</v>
      </c>
      <c r="CD263" s="5">
        <v>0</v>
      </c>
      <c r="CE263" s="5">
        <v>0</v>
      </c>
      <c r="CF263" s="5">
        <v>0</v>
      </c>
      <c r="CG263" s="5">
        <v>0</v>
      </c>
      <c r="CH263" s="5">
        <v>0</v>
      </c>
      <c r="CI263" s="5">
        <v>0</v>
      </c>
      <c r="CJ263" s="5">
        <v>0</v>
      </c>
      <c r="CK263" s="5">
        <v>0</v>
      </c>
      <c r="CL263" s="5">
        <v>0</v>
      </c>
      <c r="CM263" s="5">
        <v>2</v>
      </c>
      <c r="CN263" s="5">
        <v>4</v>
      </c>
      <c r="CO263" s="5">
        <v>9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0</v>
      </c>
      <c r="CV263" s="5">
        <v>1</v>
      </c>
      <c r="CW263" s="5">
        <v>0</v>
      </c>
      <c r="CX263" s="1">
        <v>0</v>
      </c>
    </row>
    <row r="264" spans="1:102" ht="15.75" x14ac:dyDescent="0.25">
      <c r="A264" s="5" t="s">
        <v>55</v>
      </c>
      <c r="B264" s="5" t="s">
        <v>56</v>
      </c>
      <c r="C264" s="5">
        <v>2019</v>
      </c>
      <c r="D264" s="5">
        <v>21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3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1</v>
      </c>
      <c r="AM264" s="5">
        <v>0</v>
      </c>
      <c r="AN264" s="5">
        <v>0</v>
      </c>
      <c r="AO264" s="5">
        <v>2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1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1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2</v>
      </c>
      <c r="BT264" s="5">
        <v>4</v>
      </c>
      <c r="BU264" s="5">
        <v>0</v>
      </c>
      <c r="BV264" s="5">
        <v>1</v>
      </c>
      <c r="BW264" s="5">
        <v>0</v>
      </c>
      <c r="BX264" s="5">
        <v>3</v>
      </c>
      <c r="BY264" s="5">
        <v>0</v>
      </c>
      <c r="BZ264" s="5">
        <v>0</v>
      </c>
      <c r="CA264" s="5">
        <v>0</v>
      </c>
      <c r="CB264" s="5">
        <v>0</v>
      </c>
      <c r="CC264" s="5">
        <v>0</v>
      </c>
      <c r="CD264" s="5">
        <v>0</v>
      </c>
      <c r="CE264" s="5">
        <v>0</v>
      </c>
      <c r="CF264" s="5">
        <v>0</v>
      </c>
      <c r="CG264" s="5">
        <v>0</v>
      </c>
      <c r="CH264" s="5">
        <v>0</v>
      </c>
      <c r="CI264" s="5">
        <v>0</v>
      </c>
      <c r="CJ264" s="5">
        <v>0</v>
      </c>
      <c r="CK264" s="5">
        <v>0</v>
      </c>
      <c r="CL264" s="5">
        <v>0</v>
      </c>
      <c r="CM264" s="5">
        <v>0</v>
      </c>
      <c r="CN264" s="5">
        <v>1</v>
      </c>
      <c r="CO264" s="5">
        <v>0</v>
      </c>
      <c r="CP264" s="5">
        <v>0</v>
      </c>
      <c r="CQ264" s="5">
        <v>0</v>
      </c>
      <c r="CR264" s="5">
        <v>0</v>
      </c>
      <c r="CS264" s="5">
        <v>0</v>
      </c>
      <c r="CT264" s="5">
        <v>0</v>
      </c>
      <c r="CU264" s="5">
        <v>0</v>
      </c>
      <c r="CV264" s="5">
        <v>0</v>
      </c>
      <c r="CW264" s="5">
        <v>0</v>
      </c>
      <c r="CX264" s="1">
        <v>0</v>
      </c>
    </row>
    <row r="265" spans="1:102" ht="15.75" x14ac:dyDescent="0.25">
      <c r="A265" s="5" t="s">
        <v>57</v>
      </c>
      <c r="B265" s="5" t="s">
        <v>58</v>
      </c>
      <c r="C265" s="5">
        <v>2019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1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0</v>
      </c>
      <c r="BW265" s="5">
        <v>0</v>
      </c>
      <c r="BX265" s="5">
        <v>0</v>
      </c>
      <c r="BY265" s="5">
        <v>0</v>
      </c>
      <c r="BZ265" s="5">
        <v>0</v>
      </c>
      <c r="CA265" s="5">
        <v>0</v>
      </c>
      <c r="CB265" s="5">
        <v>0</v>
      </c>
      <c r="CC265" s="5">
        <v>0</v>
      </c>
      <c r="CD265" s="5">
        <v>0</v>
      </c>
      <c r="CE265" s="5">
        <v>0</v>
      </c>
      <c r="CF265" s="5">
        <v>0</v>
      </c>
      <c r="CG265" s="5">
        <v>0</v>
      </c>
      <c r="CH265" s="5">
        <v>0</v>
      </c>
      <c r="CI265" s="5">
        <v>0</v>
      </c>
      <c r="CJ265" s="5">
        <v>0</v>
      </c>
      <c r="CK265" s="5">
        <v>0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0</v>
      </c>
      <c r="CU265" s="5">
        <v>0</v>
      </c>
      <c r="CV265" s="5">
        <v>0</v>
      </c>
      <c r="CW265" s="5">
        <v>0</v>
      </c>
      <c r="CX265" s="1">
        <v>0</v>
      </c>
    </row>
    <row r="266" spans="1:102" ht="15.75" x14ac:dyDescent="0.25">
      <c r="A266" s="5" t="s">
        <v>59</v>
      </c>
      <c r="B266" s="5" t="s">
        <v>60</v>
      </c>
      <c r="C266" s="5">
        <v>2019</v>
      </c>
      <c r="D266" s="5">
        <v>2011</v>
      </c>
      <c r="E266" s="5">
        <v>0</v>
      </c>
      <c r="F266" s="5">
        <v>0</v>
      </c>
      <c r="G266" s="5">
        <v>1</v>
      </c>
      <c r="H266" s="5">
        <v>0</v>
      </c>
      <c r="I266" s="5">
        <v>1</v>
      </c>
      <c r="J266" s="5">
        <v>4</v>
      </c>
      <c r="K266" s="5">
        <v>0</v>
      </c>
      <c r="L266" s="5">
        <v>6</v>
      </c>
      <c r="M266" s="5">
        <v>3</v>
      </c>
      <c r="N266" s="5">
        <v>12</v>
      </c>
      <c r="O266" s="5">
        <v>84</v>
      </c>
      <c r="P266" s="5">
        <v>0</v>
      </c>
      <c r="Q266" s="5">
        <v>0</v>
      </c>
      <c r="R266" s="5">
        <v>6</v>
      </c>
      <c r="S266" s="5">
        <v>0</v>
      </c>
      <c r="T266" s="5">
        <v>0</v>
      </c>
      <c r="U266" s="5">
        <v>1</v>
      </c>
      <c r="V266" s="5">
        <v>2</v>
      </c>
      <c r="W266" s="5">
        <v>20</v>
      </c>
      <c r="X266" s="5">
        <v>2</v>
      </c>
      <c r="Y266" s="5">
        <v>0</v>
      </c>
      <c r="Z266" s="5">
        <v>0</v>
      </c>
      <c r="AA266" s="5">
        <v>9</v>
      </c>
      <c r="AB266" s="5">
        <v>0</v>
      </c>
      <c r="AC266" s="5">
        <v>0</v>
      </c>
      <c r="AD266" s="5">
        <v>1</v>
      </c>
      <c r="AE266" s="5">
        <v>0</v>
      </c>
      <c r="AF266" s="5">
        <v>0</v>
      </c>
      <c r="AG266" s="5">
        <v>90</v>
      </c>
      <c r="AH266" s="5">
        <v>4</v>
      </c>
      <c r="AI266" s="5">
        <v>17</v>
      </c>
      <c r="AJ266" s="5">
        <v>179</v>
      </c>
      <c r="AK266" s="5">
        <v>16</v>
      </c>
      <c r="AL266" s="5">
        <v>30</v>
      </c>
      <c r="AM266" s="5">
        <v>27</v>
      </c>
      <c r="AN266" s="5">
        <v>24</v>
      </c>
      <c r="AO266" s="5">
        <v>163</v>
      </c>
      <c r="AP266" s="5">
        <v>0</v>
      </c>
      <c r="AQ266" s="5">
        <v>13</v>
      </c>
      <c r="AR266" s="5">
        <v>0</v>
      </c>
      <c r="AS266" s="5">
        <v>7</v>
      </c>
      <c r="AT266" s="5">
        <v>5</v>
      </c>
      <c r="AU266" s="5">
        <v>11</v>
      </c>
      <c r="AV266" s="5">
        <v>52</v>
      </c>
      <c r="AW266" s="5">
        <v>19</v>
      </c>
      <c r="AX266" s="5">
        <v>112</v>
      </c>
      <c r="AY266" s="5">
        <v>1</v>
      </c>
      <c r="AZ266" s="5">
        <v>3</v>
      </c>
      <c r="BA266" s="5">
        <v>0</v>
      </c>
      <c r="BB266" s="5">
        <v>306</v>
      </c>
      <c r="BC266" s="5">
        <v>40</v>
      </c>
      <c r="BD266" s="5">
        <v>0</v>
      </c>
      <c r="BE266" s="5">
        <v>31</v>
      </c>
      <c r="BF266" s="5">
        <v>30</v>
      </c>
      <c r="BG266" s="5">
        <v>4</v>
      </c>
      <c r="BH266" s="5">
        <v>10</v>
      </c>
      <c r="BI266" s="5">
        <v>0</v>
      </c>
      <c r="BJ266" s="5">
        <v>80</v>
      </c>
      <c r="BK266" s="5">
        <v>56</v>
      </c>
      <c r="BL266" s="5">
        <v>0</v>
      </c>
      <c r="BM266" s="5">
        <v>2</v>
      </c>
      <c r="BN266" s="5">
        <v>5</v>
      </c>
      <c r="BO266" s="5">
        <v>0</v>
      </c>
      <c r="BP266" s="5">
        <v>4</v>
      </c>
      <c r="BQ266" s="5">
        <v>18</v>
      </c>
      <c r="BR266" s="5">
        <v>1</v>
      </c>
      <c r="BS266" s="5">
        <v>38</v>
      </c>
      <c r="BT266" s="5">
        <v>28</v>
      </c>
      <c r="BU266" s="5">
        <v>5</v>
      </c>
      <c r="BV266" s="5">
        <v>35</v>
      </c>
      <c r="BW266" s="5">
        <v>2</v>
      </c>
      <c r="BX266" s="5">
        <v>118</v>
      </c>
      <c r="BY266" s="5">
        <v>0</v>
      </c>
      <c r="BZ266" s="5">
        <v>0</v>
      </c>
      <c r="CA266" s="5">
        <v>82</v>
      </c>
      <c r="CB266" s="5">
        <v>47</v>
      </c>
      <c r="CC266" s="5">
        <v>0</v>
      </c>
      <c r="CD266" s="5">
        <v>1</v>
      </c>
      <c r="CE266" s="5">
        <v>0</v>
      </c>
      <c r="CF266" s="5">
        <v>0</v>
      </c>
      <c r="CG266" s="5">
        <v>2</v>
      </c>
      <c r="CH266" s="5">
        <v>0</v>
      </c>
      <c r="CI266" s="5">
        <v>0</v>
      </c>
      <c r="CJ266" s="5">
        <v>1</v>
      </c>
      <c r="CK266" s="5">
        <v>0</v>
      </c>
      <c r="CL266" s="5">
        <v>0</v>
      </c>
      <c r="CM266" s="5">
        <v>14</v>
      </c>
      <c r="CN266" s="5">
        <v>56</v>
      </c>
      <c r="CO266" s="5">
        <v>2</v>
      </c>
      <c r="CP266" s="5">
        <v>3</v>
      </c>
      <c r="CQ266" s="5">
        <v>0</v>
      </c>
      <c r="CR266" s="5">
        <v>5</v>
      </c>
      <c r="CS266" s="5">
        <v>0</v>
      </c>
      <c r="CT266" s="5">
        <v>6</v>
      </c>
      <c r="CU266" s="5">
        <v>0</v>
      </c>
      <c r="CV266" s="5">
        <v>34</v>
      </c>
      <c r="CW266" s="5">
        <v>20</v>
      </c>
      <c r="CX266" s="1">
        <v>20</v>
      </c>
    </row>
    <row r="267" spans="1:102" ht="15.75" x14ac:dyDescent="0.25">
      <c r="A267" s="5" t="s">
        <v>61</v>
      </c>
      <c r="B267" s="5" t="s">
        <v>62</v>
      </c>
      <c r="C267" s="5">
        <v>2019</v>
      </c>
      <c r="D267" s="5">
        <v>35</v>
      </c>
      <c r="E267" s="5">
        <v>0</v>
      </c>
      <c r="F267" s="5">
        <v>0</v>
      </c>
      <c r="G267" s="5">
        <v>0</v>
      </c>
      <c r="H267" s="5">
        <v>0</v>
      </c>
      <c r="I267" s="5">
        <v>2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1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3</v>
      </c>
      <c r="AK267" s="5">
        <v>2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2</v>
      </c>
      <c r="AU267" s="5">
        <v>0</v>
      </c>
      <c r="AV267" s="5">
        <v>0</v>
      </c>
      <c r="AW267" s="5">
        <v>0</v>
      </c>
      <c r="AX267" s="5">
        <v>1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1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1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1</v>
      </c>
      <c r="CE267" s="5">
        <v>0</v>
      </c>
      <c r="CF267" s="5">
        <v>1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9</v>
      </c>
      <c r="CS267" s="5">
        <v>0</v>
      </c>
      <c r="CT267" s="5">
        <v>4</v>
      </c>
      <c r="CU267" s="5">
        <v>0</v>
      </c>
      <c r="CV267" s="5">
        <v>1</v>
      </c>
      <c r="CW267" s="5">
        <v>0</v>
      </c>
      <c r="CX267" s="1">
        <v>0</v>
      </c>
    </row>
    <row r="268" spans="1:102" ht="15.75" x14ac:dyDescent="0.25">
      <c r="A268" s="5" t="s">
        <v>63</v>
      </c>
      <c r="B268" s="5" t="s">
        <v>64</v>
      </c>
      <c r="C268" s="5">
        <v>2019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1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0</v>
      </c>
      <c r="BT268" s="5">
        <v>0</v>
      </c>
      <c r="BU268" s="5">
        <v>0</v>
      </c>
      <c r="BV268" s="5">
        <v>0</v>
      </c>
      <c r="BW268" s="5">
        <v>0</v>
      </c>
      <c r="BX268" s="5">
        <v>0</v>
      </c>
      <c r="BY268" s="5">
        <v>0</v>
      </c>
      <c r="BZ268" s="5">
        <v>0</v>
      </c>
      <c r="CA268" s="5">
        <v>0</v>
      </c>
      <c r="CB268" s="5">
        <v>0</v>
      </c>
      <c r="CC268" s="5">
        <v>0</v>
      </c>
      <c r="CD268" s="5">
        <v>0</v>
      </c>
      <c r="CE268" s="5">
        <v>0</v>
      </c>
      <c r="CF268" s="5">
        <v>0</v>
      </c>
      <c r="CG268" s="5">
        <v>0</v>
      </c>
      <c r="CH268" s="5">
        <v>0</v>
      </c>
      <c r="CI268" s="5">
        <v>0</v>
      </c>
      <c r="CJ268" s="5">
        <v>0</v>
      </c>
      <c r="CK268" s="5">
        <v>0</v>
      </c>
      <c r="CL268" s="5">
        <v>0</v>
      </c>
      <c r="CM268" s="5">
        <v>0</v>
      </c>
      <c r="CN268" s="5">
        <v>0</v>
      </c>
      <c r="CO268" s="5">
        <v>0</v>
      </c>
      <c r="CP268" s="5">
        <v>0</v>
      </c>
      <c r="CQ268" s="5">
        <v>0</v>
      </c>
      <c r="CR268" s="5">
        <v>0</v>
      </c>
      <c r="CS268" s="5">
        <v>0</v>
      </c>
      <c r="CT268" s="5">
        <v>0</v>
      </c>
      <c r="CU268" s="5">
        <v>0</v>
      </c>
      <c r="CV268" s="5">
        <v>0</v>
      </c>
      <c r="CW268" s="5">
        <v>0</v>
      </c>
      <c r="CX268" s="1">
        <v>0</v>
      </c>
    </row>
    <row r="269" spans="1:102" ht="15.75" x14ac:dyDescent="0.25">
      <c r="A269" s="5" t="s">
        <v>65</v>
      </c>
      <c r="B269" s="5" t="s">
        <v>66</v>
      </c>
      <c r="C269" s="5">
        <v>2019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0</v>
      </c>
      <c r="CU269" s="5">
        <v>0</v>
      </c>
      <c r="CV269" s="5">
        <v>0</v>
      </c>
      <c r="CW269" s="5">
        <v>0</v>
      </c>
      <c r="CX269" s="1">
        <v>0</v>
      </c>
    </row>
    <row r="270" spans="1:102" ht="15.75" x14ac:dyDescent="0.25">
      <c r="A270" s="5" t="s">
        <v>67</v>
      </c>
      <c r="B270" s="5" t="s">
        <v>68</v>
      </c>
      <c r="C270" s="5">
        <v>2019</v>
      </c>
      <c r="D270" s="5">
        <v>34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12</v>
      </c>
      <c r="AV270" s="5">
        <v>0</v>
      </c>
      <c r="AW270" s="5">
        <v>0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1</v>
      </c>
      <c r="BO270" s="5">
        <v>0</v>
      </c>
      <c r="BP270" s="5">
        <v>1</v>
      </c>
      <c r="BQ270" s="5">
        <v>1</v>
      </c>
      <c r="BR270" s="5">
        <v>0</v>
      </c>
      <c r="BS270" s="5">
        <v>1</v>
      </c>
      <c r="BT270" s="5">
        <v>0</v>
      </c>
      <c r="BU270" s="5">
        <v>0</v>
      </c>
      <c r="BV270" s="5">
        <v>0</v>
      </c>
      <c r="BW270" s="5">
        <v>3</v>
      </c>
      <c r="BX270" s="5">
        <v>1</v>
      </c>
      <c r="BY270" s="5">
        <v>0</v>
      </c>
      <c r="BZ270" s="5">
        <v>0</v>
      </c>
      <c r="CA270" s="5">
        <v>0</v>
      </c>
      <c r="CB270" s="5">
        <v>0</v>
      </c>
      <c r="CC270" s="5">
        <v>0</v>
      </c>
      <c r="CD270" s="5">
        <v>0</v>
      </c>
      <c r="CE270" s="5">
        <v>0</v>
      </c>
      <c r="CF270" s="5">
        <v>0</v>
      </c>
      <c r="CG270" s="5">
        <v>0</v>
      </c>
      <c r="CH270" s="5">
        <v>0</v>
      </c>
      <c r="CI270" s="5">
        <v>0</v>
      </c>
      <c r="CJ270" s="5">
        <v>0</v>
      </c>
      <c r="CK270" s="5">
        <v>0</v>
      </c>
      <c r="CL270" s="5">
        <v>0</v>
      </c>
      <c r="CM270" s="5">
        <v>7</v>
      </c>
      <c r="CN270" s="5">
        <v>1</v>
      </c>
      <c r="CO270" s="5">
        <v>0</v>
      </c>
      <c r="CP270" s="5">
        <v>0</v>
      </c>
      <c r="CQ270" s="5">
        <v>0</v>
      </c>
      <c r="CR270" s="5">
        <v>0</v>
      </c>
      <c r="CS270" s="5">
        <v>0</v>
      </c>
      <c r="CT270" s="5">
        <v>1</v>
      </c>
      <c r="CU270" s="5">
        <v>0</v>
      </c>
      <c r="CV270" s="5">
        <v>1</v>
      </c>
      <c r="CW270" s="5">
        <v>0</v>
      </c>
      <c r="CX270" s="1">
        <v>0</v>
      </c>
    </row>
    <row r="271" spans="1:102" ht="15.75" x14ac:dyDescent="0.25">
      <c r="A271" s="5" t="s">
        <v>69</v>
      </c>
      <c r="B271" s="5" t="s">
        <v>70</v>
      </c>
      <c r="C271" s="5">
        <v>2019</v>
      </c>
      <c r="D271" s="5">
        <v>142</v>
      </c>
      <c r="E271" s="5">
        <v>3</v>
      </c>
      <c r="F271" s="5">
        <v>0</v>
      </c>
      <c r="G271" s="5">
        <v>0</v>
      </c>
      <c r="H271" s="5">
        <v>1</v>
      </c>
      <c r="I271" s="5">
        <v>0</v>
      </c>
      <c r="J271" s="5">
        <v>0</v>
      </c>
      <c r="K271" s="5">
        <v>0</v>
      </c>
      <c r="L271" s="5">
        <v>0</v>
      </c>
      <c r="M271" s="5">
        <v>1</v>
      </c>
      <c r="N271" s="5">
        <v>0</v>
      </c>
      <c r="O271" s="5">
        <v>1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1</v>
      </c>
      <c r="AH271" s="5">
        <v>0</v>
      </c>
      <c r="AI271" s="5">
        <v>1</v>
      </c>
      <c r="AJ271" s="5">
        <v>4</v>
      </c>
      <c r="AK271" s="5">
        <v>1</v>
      </c>
      <c r="AL271" s="5">
        <v>0</v>
      </c>
      <c r="AM271" s="5">
        <v>1</v>
      </c>
      <c r="AN271" s="5">
        <v>1</v>
      </c>
      <c r="AO271" s="5">
        <v>1</v>
      </c>
      <c r="AP271" s="5">
        <v>0</v>
      </c>
      <c r="AQ271" s="5">
        <v>0</v>
      </c>
      <c r="AR271" s="5">
        <v>0</v>
      </c>
      <c r="AS271" s="5">
        <v>1</v>
      </c>
      <c r="AT271" s="5">
        <v>1</v>
      </c>
      <c r="AU271" s="5">
        <v>0</v>
      </c>
      <c r="AV271" s="5">
        <v>0</v>
      </c>
      <c r="AW271" s="5">
        <v>0</v>
      </c>
      <c r="AX271" s="5">
        <v>1</v>
      </c>
      <c r="AY271" s="5">
        <v>0</v>
      </c>
      <c r="AZ271" s="5">
        <v>0</v>
      </c>
      <c r="BA271" s="5">
        <v>0</v>
      </c>
      <c r="BB271" s="5">
        <v>3</v>
      </c>
      <c r="BC271" s="5">
        <v>96</v>
      </c>
      <c r="BD271" s="5">
        <v>0</v>
      </c>
      <c r="BE271" s="5">
        <v>1</v>
      </c>
      <c r="BF271" s="5">
        <v>5</v>
      </c>
      <c r="BG271" s="5">
        <v>0</v>
      </c>
      <c r="BH271" s="5">
        <v>0</v>
      </c>
      <c r="BI271" s="5">
        <v>0</v>
      </c>
      <c r="BJ271" s="5">
        <v>2</v>
      </c>
      <c r="BK271" s="5">
        <v>4</v>
      </c>
      <c r="BL271" s="5">
        <v>0</v>
      </c>
      <c r="BM271" s="5">
        <v>0</v>
      </c>
      <c r="BN271" s="5">
        <v>1</v>
      </c>
      <c r="BO271" s="5">
        <v>0</v>
      </c>
      <c r="BP271" s="5">
        <v>0</v>
      </c>
      <c r="BQ271" s="5">
        <v>1</v>
      </c>
      <c r="BR271" s="5">
        <v>0</v>
      </c>
      <c r="BS271" s="5">
        <v>1</v>
      </c>
      <c r="BT271" s="5">
        <v>1</v>
      </c>
      <c r="BU271" s="5">
        <v>0</v>
      </c>
      <c r="BV271" s="5">
        <v>3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1</v>
      </c>
      <c r="CK271" s="5">
        <v>0</v>
      </c>
      <c r="CL271" s="5">
        <v>0</v>
      </c>
      <c r="CM271" s="5">
        <v>0</v>
      </c>
      <c r="CN271" s="5">
        <v>2</v>
      </c>
      <c r="CO271" s="5">
        <v>1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1">
        <v>0</v>
      </c>
    </row>
    <row r="272" spans="1:102" ht="15.75" x14ac:dyDescent="0.25">
      <c r="A272" s="5" t="s">
        <v>71</v>
      </c>
      <c r="B272" s="5" t="s">
        <v>72</v>
      </c>
      <c r="C272" s="5">
        <v>2019</v>
      </c>
      <c r="D272" s="5">
        <v>6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1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1</v>
      </c>
      <c r="AY272" s="5">
        <v>0</v>
      </c>
      <c r="AZ272" s="5"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0</v>
      </c>
      <c r="BS272" s="5">
        <v>0</v>
      </c>
      <c r="BT272" s="5">
        <v>0</v>
      </c>
      <c r="BU272" s="5">
        <v>0</v>
      </c>
      <c r="BV272" s="5">
        <v>0</v>
      </c>
      <c r="BW272" s="5">
        <v>0</v>
      </c>
      <c r="BX272" s="5">
        <v>0</v>
      </c>
      <c r="BY272" s="5">
        <v>0</v>
      </c>
      <c r="BZ272" s="5">
        <v>0</v>
      </c>
      <c r="CA272" s="5">
        <v>0</v>
      </c>
      <c r="CB272" s="5">
        <v>0</v>
      </c>
      <c r="CC272" s="5">
        <v>0</v>
      </c>
      <c r="CD272" s="5">
        <v>0</v>
      </c>
      <c r="CE272" s="5">
        <v>0</v>
      </c>
      <c r="CF272" s="5">
        <v>0</v>
      </c>
      <c r="CG272" s="5">
        <v>0</v>
      </c>
      <c r="CH272" s="5">
        <v>0</v>
      </c>
      <c r="CI272" s="5">
        <v>0</v>
      </c>
      <c r="CJ272" s="5">
        <v>0</v>
      </c>
      <c r="CK272" s="5">
        <v>0</v>
      </c>
      <c r="CL272" s="5">
        <v>0</v>
      </c>
      <c r="CM272" s="5">
        <v>0</v>
      </c>
      <c r="CN272" s="5">
        <v>0</v>
      </c>
      <c r="CO272" s="5">
        <v>0</v>
      </c>
      <c r="CP272" s="5">
        <v>0</v>
      </c>
      <c r="CQ272" s="5">
        <v>0</v>
      </c>
      <c r="CR272" s="5">
        <v>0</v>
      </c>
      <c r="CS272" s="5">
        <v>1</v>
      </c>
      <c r="CT272" s="5">
        <v>0</v>
      </c>
      <c r="CU272" s="5">
        <v>0</v>
      </c>
      <c r="CV272" s="5">
        <v>1</v>
      </c>
      <c r="CW272" s="5">
        <v>0</v>
      </c>
      <c r="CX272" s="1">
        <v>0</v>
      </c>
    </row>
    <row r="273" spans="1:102" ht="15.75" x14ac:dyDescent="0.25">
      <c r="A273" s="5" t="s">
        <v>73</v>
      </c>
      <c r="B273" s="5" t="s">
        <v>74</v>
      </c>
      <c r="C273" s="5">
        <v>2019</v>
      </c>
      <c r="D273" s="5">
        <v>5645</v>
      </c>
      <c r="E273" s="5">
        <v>3</v>
      </c>
      <c r="F273" s="5">
        <v>15</v>
      </c>
      <c r="G273" s="5">
        <v>16</v>
      </c>
      <c r="H273" s="5">
        <v>16</v>
      </c>
      <c r="I273" s="5">
        <v>40</v>
      </c>
      <c r="J273" s="5">
        <v>6</v>
      </c>
      <c r="K273" s="5">
        <v>11</v>
      </c>
      <c r="L273" s="5">
        <v>45</v>
      </c>
      <c r="M273" s="5">
        <v>13</v>
      </c>
      <c r="N273" s="5">
        <v>23</v>
      </c>
      <c r="O273" s="5">
        <v>180</v>
      </c>
      <c r="P273" s="5">
        <v>0</v>
      </c>
      <c r="Q273" s="5">
        <v>0</v>
      </c>
      <c r="R273" s="5">
        <v>1</v>
      </c>
      <c r="S273" s="5">
        <v>0</v>
      </c>
      <c r="T273" s="5">
        <v>0</v>
      </c>
      <c r="U273" s="5">
        <v>1</v>
      </c>
      <c r="V273" s="5">
        <v>2</v>
      </c>
      <c r="W273" s="5">
        <v>97</v>
      </c>
      <c r="X273" s="5">
        <v>6</v>
      </c>
      <c r="Y273" s="5">
        <v>3</v>
      </c>
      <c r="Z273" s="5">
        <v>268</v>
      </c>
      <c r="AA273" s="5">
        <v>71</v>
      </c>
      <c r="AB273" s="5">
        <v>0</v>
      </c>
      <c r="AC273" s="5">
        <v>0</v>
      </c>
      <c r="AD273" s="5">
        <v>0</v>
      </c>
      <c r="AE273" s="5">
        <v>3</v>
      </c>
      <c r="AF273" s="5">
        <v>0</v>
      </c>
      <c r="AG273" s="5">
        <v>47</v>
      </c>
      <c r="AH273" s="5">
        <v>4</v>
      </c>
      <c r="AI273" s="5">
        <v>10</v>
      </c>
      <c r="AJ273" s="5">
        <v>701</v>
      </c>
      <c r="AK273" s="5">
        <v>69</v>
      </c>
      <c r="AL273" s="5">
        <v>3</v>
      </c>
      <c r="AM273" s="5">
        <v>30</v>
      </c>
      <c r="AN273" s="5">
        <v>21</v>
      </c>
      <c r="AO273" s="5">
        <v>90</v>
      </c>
      <c r="AP273" s="5">
        <v>1</v>
      </c>
      <c r="AQ273" s="5">
        <v>26</v>
      </c>
      <c r="AR273" s="5">
        <v>1</v>
      </c>
      <c r="AS273" s="5">
        <v>19</v>
      </c>
      <c r="AT273" s="5">
        <v>20</v>
      </c>
      <c r="AU273" s="5">
        <v>25</v>
      </c>
      <c r="AV273" s="5">
        <v>75</v>
      </c>
      <c r="AW273" s="5">
        <v>104</v>
      </c>
      <c r="AX273" s="5">
        <v>105</v>
      </c>
      <c r="AY273" s="5">
        <v>6</v>
      </c>
      <c r="AZ273" s="5">
        <v>16</v>
      </c>
      <c r="BA273" s="5">
        <v>0</v>
      </c>
      <c r="BB273" s="5">
        <v>505</v>
      </c>
      <c r="BC273" s="5">
        <v>48</v>
      </c>
      <c r="BD273" s="5">
        <v>2</v>
      </c>
      <c r="BE273" s="5">
        <v>38</v>
      </c>
      <c r="BF273" s="5">
        <v>84</v>
      </c>
      <c r="BG273" s="5">
        <v>6</v>
      </c>
      <c r="BH273" s="5">
        <v>15</v>
      </c>
      <c r="BI273" s="5">
        <v>0</v>
      </c>
      <c r="BJ273" s="5">
        <v>154</v>
      </c>
      <c r="BK273" s="5">
        <v>128</v>
      </c>
      <c r="BL273" s="5">
        <v>0</v>
      </c>
      <c r="BM273" s="5">
        <v>5</v>
      </c>
      <c r="BN273" s="5">
        <v>53</v>
      </c>
      <c r="BO273" s="5">
        <v>1</v>
      </c>
      <c r="BP273" s="5">
        <v>21</v>
      </c>
      <c r="BQ273" s="5">
        <v>69</v>
      </c>
      <c r="BR273" s="5">
        <v>8</v>
      </c>
      <c r="BS273" s="5">
        <v>98</v>
      </c>
      <c r="BT273" s="5">
        <v>70</v>
      </c>
      <c r="BU273" s="5">
        <v>2</v>
      </c>
      <c r="BV273" s="5">
        <v>58</v>
      </c>
      <c r="BW273" s="5">
        <v>27</v>
      </c>
      <c r="BX273" s="5">
        <v>784</v>
      </c>
      <c r="BY273" s="5">
        <v>6</v>
      </c>
      <c r="BZ273" s="5">
        <v>0</v>
      </c>
      <c r="CA273" s="5">
        <v>786</v>
      </c>
      <c r="CB273" s="5">
        <v>23</v>
      </c>
      <c r="CC273" s="5">
        <v>0</v>
      </c>
      <c r="CD273" s="5">
        <v>5</v>
      </c>
      <c r="CE273" s="5">
        <v>1</v>
      </c>
      <c r="CF273" s="5">
        <v>4</v>
      </c>
      <c r="CG273" s="5">
        <v>14</v>
      </c>
      <c r="CH273" s="5">
        <v>3</v>
      </c>
      <c r="CI273" s="5">
        <v>6</v>
      </c>
      <c r="CJ273" s="5">
        <v>41</v>
      </c>
      <c r="CK273" s="5">
        <v>5</v>
      </c>
      <c r="CL273" s="5">
        <v>0</v>
      </c>
      <c r="CM273" s="5">
        <v>33</v>
      </c>
      <c r="CN273" s="5">
        <v>159</v>
      </c>
      <c r="CO273" s="5">
        <v>10</v>
      </c>
      <c r="CP273" s="5">
        <v>13</v>
      </c>
      <c r="CQ273" s="5">
        <v>0</v>
      </c>
      <c r="CR273" s="5">
        <v>37</v>
      </c>
      <c r="CS273" s="5">
        <v>8</v>
      </c>
      <c r="CT273" s="5">
        <v>17</v>
      </c>
      <c r="CU273" s="5">
        <v>5</v>
      </c>
      <c r="CV273" s="5">
        <v>67</v>
      </c>
      <c r="CW273" s="5">
        <v>31</v>
      </c>
      <c r="CX273" s="1">
        <v>31</v>
      </c>
    </row>
    <row r="274" spans="1:102" ht="15.75" x14ac:dyDescent="0.25">
      <c r="A274" s="5" t="s">
        <v>75</v>
      </c>
      <c r="B274" s="5" t="s">
        <v>76</v>
      </c>
      <c r="C274" s="5">
        <v>2019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0</v>
      </c>
      <c r="BT274" s="5">
        <v>0</v>
      </c>
      <c r="BU274" s="5">
        <v>0</v>
      </c>
      <c r="BV274" s="5">
        <v>0</v>
      </c>
      <c r="BW274" s="5">
        <v>0</v>
      </c>
      <c r="BX274" s="5">
        <v>0</v>
      </c>
      <c r="BY274" s="5">
        <v>0</v>
      </c>
      <c r="BZ274" s="5">
        <v>0</v>
      </c>
      <c r="CA274" s="5">
        <v>0</v>
      </c>
      <c r="CB274" s="5">
        <v>0</v>
      </c>
      <c r="CC274" s="5">
        <v>0</v>
      </c>
      <c r="CD274" s="5">
        <v>0</v>
      </c>
      <c r="CE274" s="5">
        <v>0</v>
      </c>
      <c r="CF274" s="5">
        <v>0</v>
      </c>
      <c r="CG274" s="5">
        <v>0</v>
      </c>
      <c r="CH274" s="5">
        <v>0</v>
      </c>
      <c r="CI274" s="5">
        <v>0</v>
      </c>
      <c r="CJ274" s="5">
        <v>0</v>
      </c>
      <c r="CK274" s="5">
        <v>0</v>
      </c>
      <c r="CL274" s="5">
        <v>0</v>
      </c>
      <c r="CM274" s="5">
        <v>0</v>
      </c>
      <c r="CN274" s="5">
        <v>0</v>
      </c>
      <c r="CO274" s="5">
        <v>0</v>
      </c>
      <c r="CP274" s="5">
        <v>0</v>
      </c>
      <c r="CQ274" s="5">
        <v>0</v>
      </c>
      <c r="CR274" s="5">
        <v>0</v>
      </c>
      <c r="CS274" s="5">
        <v>0</v>
      </c>
      <c r="CT274" s="5">
        <v>0</v>
      </c>
      <c r="CU274" s="5">
        <v>0</v>
      </c>
      <c r="CV274" s="5">
        <v>0</v>
      </c>
      <c r="CW274" s="5">
        <v>0</v>
      </c>
      <c r="CX274" s="1">
        <v>0</v>
      </c>
    </row>
    <row r="275" spans="1:102" ht="15.75" x14ac:dyDescent="0.25">
      <c r="A275" s="5" t="s">
        <v>77</v>
      </c>
      <c r="B275" s="5" t="s">
        <v>78</v>
      </c>
      <c r="C275" s="5">
        <v>2019</v>
      </c>
      <c r="D275" s="5">
        <v>28</v>
      </c>
      <c r="E275" s="5">
        <v>0</v>
      </c>
      <c r="F275" s="5">
        <v>1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1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1</v>
      </c>
      <c r="AJ275" s="5">
        <v>0</v>
      </c>
      <c r="AK275" s="5">
        <v>1</v>
      </c>
      <c r="AL275" s="5">
        <v>0</v>
      </c>
      <c r="AM275" s="5">
        <v>5</v>
      </c>
      <c r="AN275" s="5">
        <v>0</v>
      </c>
      <c r="AO275" s="5">
        <v>3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1</v>
      </c>
      <c r="BL275" s="5">
        <v>0</v>
      </c>
      <c r="BM275" s="5">
        <v>1</v>
      </c>
      <c r="BN275" s="5">
        <v>0</v>
      </c>
      <c r="BO275" s="5">
        <v>0</v>
      </c>
      <c r="BP275" s="5">
        <v>0</v>
      </c>
      <c r="BQ275" s="5">
        <v>2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2</v>
      </c>
      <c r="BX275" s="5">
        <v>4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1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0</v>
      </c>
      <c r="CU275" s="5">
        <v>0</v>
      </c>
      <c r="CV275" s="5">
        <v>0</v>
      </c>
      <c r="CW275" s="5">
        <v>0</v>
      </c>
      <c r="CX275" s="1">
        <v>0</v>
      </c>
    </row>
    <row r="276" spans="1:102" ht="15.75" x14ac:dyDescent="0.25">
      <c r="A276" s="5" t="s">
        <v>79</v>
      </c>
      <c r="B276" s="5" t="s">
        <v>80</v>
      </c>
      <c r="C276" s="5">
        <v>2019</v>
      </c>
      <c r="D276" s="5">
        <v>1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1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0</v>
      </c>
      <c r="AZ276" s="5">
        <v>0</v>
      </c>
      <c r="BA276" s="5">
        <v>0</v>
      </c>
      <c r="BB276" s="5">
        <v>0</v>
      </c>
      <c r="BC276" s="5">
        <v>0</v>
      </c>
      <c r="BD276" s="5">
        <v>0</v>
      </c>
      <c r="BE276" s="5">
        <v>0</v>
      </c>
      <c r="BF276" s="5">
        <v>0</v>
      </c>
      <c r="BG276" s="5">
        <v>0</v>
      </c>
      <c r="BH276" s="5">
        <v>0</v>
      </c>
      <c r="BI276" s="5">
        <v>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1</v>
      </c>
      <c r="BR276" s="5">
        <v>0</v>
      </c>
      <c r="BS276" s="5">
        <v>0</v>
      </c>
      <c r="BT276" s="5">
        <v>0</v>
      </c>
      <c r="BU276" s="5">
        <v>0</v>
      </c>
      <c r="BV276" s="5">
        <v>0</v>
      </c>
      <c r="BW276" s="5">
        <v>0</v>
      </c>
      <c r="BX276" s="5">
        <v>0</v>
      </c>
      <c r="BY276" s="5">
        <v>0</v>
      </c>
      <c r="BZ276" s="5">
        <v>0</v>
      </c>
      <c r="CA276" s="5">
        <v>0</v>
      </c>
      <c r="CB276" s="5">
        <v>0</v>
      </c>
      <c r="CC276" s="5">
        <v>0</v>
      </c>
      <c r="CD276" s="5">
        <v>0</v>
      </c>
      <c r="CE276" s="5">
        <v>0</v>
      </c>
      <c r="CF276" s="5">
        <v>0</v>
      </c>
      <c r="CG276" s="5">
        <v>0</v>
      </c>
      <c r="CH276" s="5">
        <v>0</v>
      </c>
      <c r="CI276" s="5">
        <v>0</v>
      </c>
      <c r="CJ276" s="5">
        <v>0</v>
      </c>
      <c r="CK276" s="5">
        <v>0</v>
      </c>
      <c r="CL276" s="5">
        <v>0</v>
      </c>
      <c r="CM276" s="5">
        <v>0</v>
      </c>
      <c r="CN276" s="5">
        <v>0</v>
      </c>
      <c r="CO276" s="5">
        <v>0</v>
      </c>
      <c r="CP276" s="5">
        <v>0</v>
      </c>
      <c r="CQ276" s="5">
        <v>0</v>
      </c>
      <c r="CR276" s="5">
        <v>0</v>
      </c>
      <c r="CS276" s="5">
        <v>0</v>
      </c>
      <c r="CT276" s="5">
        <v>0</v>
      </c>
      <c r="CU276" s="5">
        <v>0</v>
      </c>
      <c r="CV276" s="5">
        <v>0</v>
      </c>
      <c r="CW276" s="5">
        <v>0</v>
      </c>
      <c r="CX276" s="1">
        <v>0</v>
      </c>
    </row>
    <row r="277" spans="1:102" ht="15.75" x14ac:dyDescent="0.25">
      <c r="A277" s="5" t="s">
        <v>81</v>
      </c>
      <c r="B277" s="5" t="s">
        <v>82</v>
      </c>
      <c r="C277" s="5">
        <v>2019</v>
      </c>
      <c r="D277" s="5">
        <v>29</v>
      </c>
      <c r="E277" s="5">
        <v>0</v>
      </c>
      <c r="F277" s="5">
        <v>3</v>
      </c>
      <c r="G277" s="5">
        <v>2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2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1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1</v>
      </c>
      <c r="AL277" s="5">
        <v>0</v>
      </c>
      <c r="AM277" s="5">
        <v>0</v>
      </c>
      <c r="AN277" s="5">
        <v>0</v>
      </c>
      <c r="AO277" s="5">
        <v>2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1</v>
      </c>
      <c r="AW277" s="5">
        <v>3</v>
      </c>
      <c r="AX277" s="5">
        <v>2</v>
      </c>
      <c r="AY277" s="5">
        <v>0</v>
      </c>
      <c r="AZ277" s="5">
        <v>0</v>
      </c>
      <c r="BA277" s="5">
        <v>0</v>
      </c>
      <c r="BB277" s="5">
        <v>1</v>
      </c>
      <c r="BC277" s="5">
        <v>0</v>
      </c>
      <c r="BD277" s="5">
        <v>0</v>
      </c>
      <c r="BE277" s="5">
        <v>1</v>
      </c>
      <c r="BF277" s="5">
        <v>1</v>
      </c>
      <c r="BG277" s="5">
        <v>0</v>
      </c>
      <c r="BH277" s="5">
        <v>0</v>
      </c>
      <c r="BI277" s="5">
        <v>0</v>
      </c>
      <c r="BJ277" s="5">
        <v>2</v>
      </c>
      <c r="BK277" s="5">
        <v>1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1</v>
      </c>
      <c r="BR277" s="5">
        <v>0</v>
      </c>
      <c r="BS277" s="5">
        <v>1</v>
      </c>
      <c r="BT277" s="5">
        <v>1</v>
      </c>
      <c r="BU277" s="5">
        <v>0</v>
      </c>
      <c r="BV277" s="5">
        <v>0</v>
      </c>
      <c r="BW277" s="5">
        <v>0</v>
      </c>
      <c r="BX277" s="5">
        <v>1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0</v>
      </c>
      <c r="CK277" s="5">
        <v>0</v>
      </c>
      <c r="CL277" s="5">
        <v>0</v>
      </c>
      <c r="CM277" s="5">
        <v>0</v>
      </c>
      <c r="CN277" s="5">
        <v>1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0</v>
      </c>
      <c r="CU277" s="5">
        <v>0</v>
      </c>
      <c r="CV277" s="5">
        <v>1</v>
      </c>
      <c r="CW277" s="5">
        <v>0</v>
      </c>
      <c r="CX277" s="1">
        <v>0</v>
      </c>
    </row>
    <row r="278" spans="1:102" ht="15.75" x14ac:dyDescent="0.25">
      <c r="A278" s="5" t="s">
        <v>83</v>
      </c>
      <c r="B278" s="5" t="s">
        <v>84</v>
      </c>
      <c r="C278" s="5">
        <v>2019</v>
      </c>
      <c r="D278" s="5">
        <v>9947</v>
      </c>
      <c r="E278" s="5">
        <v>1</v>
      </c>
      <c r="F278" s="5">
        <v>11</v>
      </c>
      <c r="G278" s="5">
        <v>4</v>
      </c>
      <c r="H278" s="5">
        <v>5</v>
      </c>
      <c r="I278" s="5">
        <v>12</v>
      </c>
      <c r="J278" s="5">
        <v>4</v>
      </c>
      <c r="K278" s="5">
        <v>4</v>
      </c>
      <c r="L278" s="5">
        <v>13</v>
      </c>
      <c r="M278" s="5">
        <v>5</v>
      </c>
      <c r="N278" s="5">
        <v>47</v>
      </c>
      <c r="O278" s="5">
        <v>115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3</v>
      </c>
      <c r="V278" s="5">
        <v>3</v>
      </c>
      <c r="W278" s="5">
        <v>19</v>
      </c>
      <c r="X278" s="5">
        <v>3</v>
      </c>
      <c r="Y278" s="5">
        <v>0</v>
      </c>
      <c r="Z278" s="5">
        <v>0</v>
      </c>
      <c r="AA278" s="5">
        <v>2</v>
      </c>
      <c r="AB278" s="5">
        <v>0</v>
      </c>
      <c r="AC278" s="5">
        <v>0</v>
      </c>
      <c r="AD278" s="5">
        <v>0</v>
      </c>
      <c r="AE278" s="5">
        <v>1</v>
      </c>
      <c r="AF278" s="5">
        <v>0</v>
      </c>
      <c r="AG278" s="5">
        <v>401</v>
      </c>
      <c r="AH278" s="5">
        <v>10</v>
      </c>
      <c r="AI278" s="5">
        <v>20</v>
      </c>
      <c r="AJ278" s="5">
        <v>430</v>
      </c>
      <c r="AK278" s="5">
        <v>141</v>
      </c>
      <c r="AL278" s="5">
        <v>0</v>
      </c>
      <c r="AM278" s="5">
        <v>30</v>
      </c>
      <c r="AN278" s="5">
        <v>29</v>
      </c>
      <c r="AO278" s="5">
        <v>74</v>
      </c>
      <c r="AP278" s="5">
        <v>1</v>
      </c>
      <c r="AQ278" s="5">
        <v>12</v>
      </c>
      <c r="AR278" s="5">
        <v>2</v>
      </c>
      <c r="AS278" s="5">
        <v>19</v>
      </c>
      <c r="AT278" s="5">
        <v>23</v>
      </c>
      <c r="AU278" s="5">
        <v>125</v>
      </c>
      <c r="AV278" s="5">
        <v>19</v>
      </c>
      <c r="AW278" s="5">
        <v>261</v>
      </c>
      <c r="AX278" s="5">
        <v>51</v>
      </c>
      <c r="AY278" s="5">
        <v>2</v>
      </c>
      <c r="AZ278" s="5">
        <v>16</v>
      </c>
      <c r="BA278" s="5">
        <v>0</v>
      </c>
      <c r="BB278" s="5">
        <v>237</v>
      </c>
      <c r="BC278" s="5">
        <v>8</v>
      </c>
      <c r="BD278" s="5">
        <v>0</v>
      </c>
      <c r="BE278" s="5">
        <v>15</v>
      </c>
      <c r="BF278" s="5">
        <v>50</v>
      </c>
      <c r="BG278" s="5">
        <v>4</v>
      </c>
      <c r="BH278" s="5">
        <v>3</v>
      </c>
      <c r="BI278" s="5">
        <v>1</v>
      </c>
      <c r="BJ278" s="5">
        <v>62</v>
      </c>
      <c r="BK278" s="5">
        <v>117</v>
      </c>
      <c r="BL278" s="5">
        <v>0</v>
      </c>
      <c r="BM278" s="5">
        <v>19</v>
      </c>
      <c r="BN278" s="5">
        <v>64</v>
      </c>
      <c r="BO278" s="5">
        <v>2</v>
      </c>
      <c r="BP278" s="5">
        <v>10</v>
      </c>
      <c r="BQ278" s="5">
        <v>132</v>
      </c>
      <c r="BR278" s="5">
        <v>4</v>
      </c>
      <c r="BS278" s="5">
        <v>106</v>
      </c>
      <c r="BT278" s="5">
        <v>55</v>
      </c>
      <c r="BU278" s="5">
        <v>21</v>
      </c>
      <c r="BV278" s="5">
        <v>33</v>
      </c>
      <c r="BW278" s="5">
        <v>10</v>
      </c>
      <c r="BX278" s="5">
        <v>473</v>
      </c>
      <c r="BY278" s="5">
        <v>2</v>
      </c>
      <c r="BZ278" s="5">
        <v>0</v>
      </c>
      <c r="CA278" s="5">
        <v>210</v>
      </c>
      <c r="CB278" s="5">
        <v>14</v>
      </c>
      <c r="CC278" s="5">
        <v>1</v>
      </c>
      <c r="CD278" s="5">
        <v>8</v>
      </c>
      <c r="CE278" s="5">
        <v>0</v>
      </c>
      <c r="CF278" s="5">
        <v>16</v>
      </c>
      <c r="CG278" s="5">
        <v>7</v>
      </c>
      <c r="CH278" s="5">
        <v>7</v>
      </c>
      <c r="CI278" s="5">
        <v>13</v>
      </c>
      <c r="CJ278" s="5">
        <v>64</v>
      </c>
      <c r="CK278" s="5">
        <v>10</v>
      </c>
      <c r="CL278" s="5">
        <v>0</v>
      </c>
      <c r="CM278" s="5">
        <v>18</v>
      </c>
      <c r="CN278" s="5">
        <v>153</v>
      </c>
      <c r="CO278" s="5">
        <v>206</v>
      </c>
      <c r="CP278" s="5">
        <v>13</v>
      </c>
      <c r="CQ278" s="5">
        <v>0</v>
      </c>
      <c r="CR278" s="5">
        <v>1209</v>
      </c>
      <c r="CS278" s="5">
        <v>798</v>
      </c>
      <c r="CT278" s="5">
        <v>33</v>
      </c>
      <c r="CU278" s="5">
        <v>2</v>
      </c>
      <c r="CV278" s="5">
        <v>133</v>
      </c>
      <c r="CW278" s="5">
        <v>3680</v>
      </c>
      <c r="CX278" s="1">
        <v>3680</v>
      </c>
    </row>
    <row r="279" spans="1:102" ht="15.75" x14ac:dyDescent="0.25">
      <c r="A279" s="5" t="s">
        <v>85</v>
      </c>
      <c r="B279" s="5" t="s">
        <v>86</v>
      </c>
      <c r="C279" s="5">
        <v>2019</v>
      </c>
      <c r="D279" s="5">
        <v>73</v>
      </c>
      <c r="E279" s="5">
        <v>0</v>
      </c>
      <c r="F279" s="5">
        <v>3</v>
      </c>
      <c r="G279" s="5">
        <v>9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1</v>
      </c>
      <c r="O279" s="5">
        <v>2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5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1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1</v>
      </c>
      <c r="AJ279" s="5">
        <v>0</v>
      </c>
      <c r="AK279" s="5">
        <v>1</v>
      </c>
      <c r="AL279" s="5">
        <v>0</v>
      </c>
      <c r="AM279" s="5">
        <v>0</v>
      </c>
      <c r="AN279" s="5">
        <v>0</v>
      </c>
      <c r="AO279" s="5">
        <v>2</v>
      </c>
      <c r="AP279" s="5">
        <v>0</v>
      </c>
      <c r="AQ279" s="5">
        <v>1</v>
      </c>
      <c r="AR279" s="5">
        <v>0</v>
      </c>
      <c r="AS279" s="5">
        <v>0</v>
      </c>
      <c r="AT279" s="5">
        <v>0</v>
      </c>
      <c r="AU279" s="5">
        <v>1</v>
      </c>
      <c r="AV279" s="5">
        <v>3</v>
      </c>
      <c r="AW279" s="5">
        <v>0</v>
      </c>
      <c r="AX279" s="5">
        <v>2</v>
      </c>
      <c r="AY279" s="5">
        <v>0</v>
      </c>
      <c r="AZ279" s="5">
        <v>2</v>
      </c>
      <c r="BA279" s="5">
        <v>0</v>
      </c>
      <c r="BB279" s="5">
        <v>0</v>
      </c>
      <c r="BC279" s="5">
        <v>0</v>
      </c>
      <c r="BD279" s="5">
        <v>0</v>
      </c>
      <c r="BE279" s="5">
        <v>2</v>
      </c>
      <c r="BF279" s="5">
        <v>1</v>
      </c>
      <c r="BG279" s="5">
        <v>0</v>
      </c>
      <c r="BH279" s="5">
        <v>0</v>
      </c>
      <c r="BI279" s="5">
        <v>0</v>
      </c>
      <c r="BJ279" s="5">
        <v>3</v>
      </c>
      <c r="BK279" s="5">
        <v>3</v>
      </c>
      <c r="BL279" s="5">
        <v>0</v>
      </c>
      <c r="BM279" s="5">
        <v>0</v>
      </c>
      <c r="BN279" s="5">
        <v>1</v>
      </c>
      <c r="BO279" s="5">
        <v>0</v>
      </c>
      <c r="BP279" s="5">
        <v>0</v>
      </c>
      <c r="BQ279" s="5">
        <v>4</v>
      </c>
      <c r="BR279" s="5">
        <v>0</v>
      </c>
      <c r="BS279" s="5">
        <v>2</v>
      </c>
      <c r="BT279" s="5">
        <v>1</v>
      </c>
      <c r="BU279" s="5">
        <v>0</v>
      </c>
      <c r="BV279" s="5">
        <v>1</v>
      </c>
      <c r="BW279" s="5">
        <v>2</v>
      </c>
      <c r="BX279" s="5">
        <v>9</v>
      </c>
      <c r="BY279" s="5">
        <v>0</v>
      </c>
      <c r="BZ279" s="5">
        <v>0</v>
      </c>
      <c r="CA279" s="5">
        <v>1</v>
      </c>
      <c r="CB279" s="5">
        <v>0</v>
      </c>
      <c r="CC279" s="5">
        <v>0</v>
      </c>
      <c r="CD279" s="5">
        <v>1</v>
      </c>
      <c r="CE279" s="5">
        <v>0</v>
      </c>
      <c r="CF279" s="5">
        <v>1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1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0</v>
      </c>
      <c r="CU279" s="5">
        <v>0</v>
      </c>
      <c r="CV279" s="5">
        <v>2</v>
      </c>
      <c r="CW279" s="5">
        <v>1</v>
      </c>
      <c r="CX279" s="1">
        <v>1</v>
      </c>
    </row>
    <row r="280" spans="1:102" ht="15.75" x14ac:dyDescent="0.25">
      <c r="A280" s="5" t="s">
        <v>87</v>
      </c>
      <c r="B280" s="5" t="s">
        <v>88</v>
      </c>
      <c r="C280" s="5">
        <v>2019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0</v>
      </c>
      <c r="BC280" s="5">
        <v>0</v>
      </c>
      <c r="BD280" s="5">
        <v>0</v>
      </c>
      <c r="BE280" s="5">
        <v>0</v>
      </c>
      <c r="BF280" s="5">
        <v>0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0</v>
      </c>
      <c r="BS280" s="5">
        <v>0</v>
      </c>
      <c r="BT280" s="5">
        <v>0</v>
      </c>
      <c r="BU280" s="5">
        <v>0</v>
      </c>
      <c r="BV280" s="5">
        <v>0</v>
      </c>
      <c r="BW280" s="5">
        <v>0</v>
      </c>
      <c r="BX280" s="5">
        <v>0</v>
      </c>
      <c r="BY280" s="5">
        <v>0</v>
      </c>
      <c r="BZ280" s="5">
        <v>0</v>
      </c>
      <c r="CA280" s="5">
        <v>0</v>
      </c>
      <c r="CB280" s="5">
        <v>0</v>
      </c>
      <c r="CC280" s="5">
        <v>0</v>
      </c>
      <c r="CD280" s="5">
        <v>0</v>
      </c>
      <c r="CE280" s="5">
        <v>0</v>
      </c>
      <c r="CF280" s="5">
        <v>0</v>
      </c>
      <c r="CG280" s="5">
        <v>0</v>
      </c>
      <c r="CH280" s="5">
        <v>0</v>
      </c>
      <c r="CI280" s="5">
        <v>0</v>
      </c>
      <c r="CJ280" s="5">
        <v>0</v>
      </c>
      <c r="CK280" s="5">
        <v>0</v>
      </c>
      <c r="CL280" s="5">
        <v>0</v>
      </c>
      <c r="CM280" s="5">
        <v>0</v>
      </c>
      <c r="CN280" s="5">
        <v>0</v>
      </c>
      <c r="CO280" s="5">
        <v>0</v>
      </c>
      <c r="CP280" s="5">
        <v>0</v>
      </c>
      <c r="CQ280" s="5">
        <v>0</v>
      </c>
      <c r="CR280" s="5">
        <v>0</v>
      </c>
      <c r="CS280" s="5">
        <v>0</v>
      </c>
      <c r="CT280" s="5">
        <v>0</v>
      </c>
      <c r="CU280" s="5">
        <v>0</v>
      </c>
      <c r="CV280" s="5">
        <v>0</v>
      </c>
      <c r="CW280" s="5">
        <v>0</v>
      </c>
      <c r="CX280" s="1">
        <v>0</v>
      </c>
    </row>
    <row r="281" spans="1:102" ht="15.75" x14ac:dyDescent="0.25">
      <c r="A281" s="5" t="s">
        <v>89</v>
      </c>
      <c r="B281" s="5" t="s">
        <v>90</v>
      </c>
      <c r="C281" s="5">
        <v>2019</v>
      </c>
      <c r="D281" s="5">
        <v>749</v>
      </c>
      <c r="E281" s="5">
        <v>0</v>
      </c>
      <c r="F281" s="5">
        <v>0</v>
      </c>
      <c r="G281" s="5">
        <v>1</v>
      </c>
      <c r="H281" s="5">
        <v>0</v>
      </c>
      <c r="I281" s="5">
        <v>1</v>
      </c>
      <c r="J281" s="5">
        <v>1</v>
      </c>
      <c r="K281" s="5">
        <v>0</v>
      </c>
      <c r="L281" s="5">
        <v>12</v>
      </c>
      <c r="M281" s="5">
        <v>18</v>
      </c>
      <c r="N281" s="5">
        <v>1</v>
      </c>
      <c r="O281" s="5">
        <v>60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5</v>
      </c>
      <c r="Y281" s="5">
        <v>0</v>
      </c>
      <c r="Z281" s="5">
        <v>0</v>
      </c>
      <c r="AA281" s="5">
        <v>1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3</v>
      </c>
      <c r="AH281" s="5">
        <v>2</v>
      </c>
      <c r="AI281" s="5">
        <v>5</v>
      </c>
      <c r="AJ281" s="5">
        <v>77</v>
      </c>
      <c r="AK281" s="5">
        <v>9</v>
      </c>
      <c r="AL281" s="5">
        <v>3</v>
      </c>
      <c r="AM281" s="5">
        <v>6</v>
      </c>
      <c r="AN281" s="5">
        <v>6</v>
      </c>
      <c r="AO281" s="5">
        <v>19</v>
      </c>
      <c r="AP281" s="5">
        <v>0</v>
      </c>
      <c r="AQ281" s="5">
        <v>3</v>
      </c>
      <c r="AR281" s="5">
        <v>2</v>
      </c>
      <c r="AS281" s="5">
        <v>3</v>
      </c>
      <c r="AT281" s="5">
        <v>3</v>
      </c>
      <c r="AU281" s="5">
        <v>2</v>
      </c>
      <c r="AV281" s="5">
        <v>2</v>
      </c>
      <c r="AW281" s="5">
        <v>5</v>
      </c>
      <c r="AX281" s="5">
        <v>8</v>
      </c>
      <c r="AY281" s="5">
        <v>0</v>
      </c>
      <c r="AZ281" s="5">
        <v>7</v>
      </c>
      <c r="BA281" s="5">
        <v>0</v>
      </c>
      <c r="BB281" s="5">
        <v>227</v>
      </c>
      <c r="BC281" s="5">
        <v>10</v>
      </c>
      <c r="BD281" s="5">
        <v>0</v>
      </c>
      <c r="BE281" s="5">
        <v>6</v>
      </c>
      <c r="BF281" s="5">
        <v>28</v>
      </c>
      <c r="BG281" s="5">
        <v>0</v>
      </c>
      <c r="BH281" s="5">
        <v>1</v>
      </c>
      <c r="BI281" s="5">
        <v>0</v>
      </c>
      <c r="BJ281" s="5">
        <v>12</v>
      </c>
      <c r="BK281" s="5">
        <v>24</v>
      </c>
      <c r="BL281" s="5">
        <v>0</v>
      </c>
      <c r="BM281" s="5">
        <v>0</v>
      </c>
      <c r="BN281" s="5">
        <v>2</v>
      </c>
      <c r="BO281" s="5">
        <v>0</v>
      </c>
      <c r="BP281" s="5">
        <v>1</v>
      </c>
      <c r="BQ281" s="5">
        <v>3</v>
      </c>
      <c r="BR281" s="5">
        <v>1</v>
      </c>
      <c r="BS281" s="5">
        <v>12</v>
      </c>
      <c r="BT281" s="5">
        <v>4</v>
      </c>
      <c r="BU281" s="5">
        <v>2</v>
      </c>
      <c r="BV281" s="5">
        <v>5</v>
      </c>
      <c r="BW281" s="5">
        <v>3</v>
      </c>
      <c r="BX281" s="5">
        <v>77</v>
      </c>
      <c r="BY281" s="5">
        <v>0</v>
      </c>
      <c r="BZ281" s="5">
        <v>0</v>
      </c>
      <c r="CA281" s="5">
        <v>3</v>
      </c>
      <c r="CB281" s="5">
        <v>0</v>
      </c>
      <c r="CC281" s="5">
        <v>0</v>
      </c>
      <c r="CD281" s="5">
        <v>0</v>
      </c>
      <c r="CE281" s="5">
        <v>0</v>
      </c>
      <c r="CF281" s="5">
        <v>1</v>
      </c>
      <c r="CG281" s="5">
        <v>4</v>
      </c>
      <c r="CH281" s="5">
        <v>0</v>
      </c>
      <c r="CI281" s="5">
        <v>0</v>
      </c>
      <c r="CJ281" s="5">
        <v>4</v>
      </c>
      <c r="CK281" s="5">
        <v>0</v>
      </c>
      <c r="CL281" s="5">
        <v>0</v>
      </c>
      <c r="CM281" s="5">
        <v>1</v>
      </c>
      <c r="CN281" s="5">
        <v>20</v>
      </c>
      <c r="CO281" s="5">
        <v>1</v>
      </c>
      <c r="CP281" s="5">
        <v>0</v>
      </c>
      <c r="CQ281" s="5">
        <v>0</v>
      </c>
      <c r="CR281" s="5">
        <v>5</v>
      </c>
      <c r="CS281" s="5">
        <v>0</v>
      </c>
      <c r="CT281" s="5">
        <v>2</v>
      </c>
      <c r="CU281" s="5">
        <v>7</v>
      </c>
      <c r="CV281" s="5">
        <v>11</v>
      </c>
      <c r="CW281" s="5">
        <v>2</v>
      </c>
      <c r="CX281" s="1">
        <v>2</v>
      </c>
    </row>
    <row r="282" spans="1:102" ht="15.75" x14ac:dyDescent="0.25">
      <c r="A282" s="5" t="s">
        <v>91</v>
      </c>
      <c r="B282" s="5" t="s">
        <v>92</v>
      </c>
      <c r="C282" s="5">
        <v>2019</v>
      </c>
      <c r="D282" s="5">
        <v>49</v>
      </c>
      <c r="E282" s="5">
        <v>0</v>
      </c>
      <c r="F282" s="5">
        <v>0</v>
      </c>
      <c r="G282" s="5">
        <v>2</v>
      </c>
      <c r="H282" s="5">
        <v>0</v>
      </c>
      <c r="I282" s="5">
        <v>3</v>
      </c>
      <c r="J282" s="5">
        <v>1</v>
      </c>
      <c r="K282" s="5">
        <v>1</v>
      </c>
      <c r="L282" s="5">
        <v>0</v>
      </c>
      <c r="M282" s="5">
        <v>0</v>
      </c>
      <c r="N282" s="5">
        <v>0</v>
      </c>
      <c r="O282" s="5">
        <v>3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2</v>
      </c>
      <c r="V282" s="5">
        <v>0</v>
      </c>
      <c r="W282" s="5">
        <v>0</v>
      </c>
      <c r="X282" s="5">
        <v>1</v>
      </c>
      <c r="Y282" s="5">
        <v>0</v>
      </c>
      <c r="Z282" s="5">
        <v>0</v>
      </c>
      <c r="AA282" s="5">
        <v>6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3</v>
      </c>
      <c r="AJ282" s="5">
        <v>0</v>
      </c>
      <c r="AK282" s="5">
        <v>1</v>
      </c>
      <c r="AL282" s="5">
        <v>0</v>
      </c>
      <c r="AM282" s="5">
        <v>0</v>
      </c>
      <c r="AN282" s="5">
        <v>0</v>
      </c>
      <c r="AO282" s="5">
        <v>2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1</v>
      </c>
      <c r="AW282" s="5">
        <v>0</v>
      </c>
      <c r="AX282" s="5">
        <v>1</v>
      </c>
      <c r="AY282" s="5">
        <v>0</v>
      </c>
      <c r="AZ282" s="5">
        <v>0</v>
      </c>
      <c r="BA282" s="5">
        <v>0</v>
      </c>
      <c r="BB282" s="5">
        <v>1</v>
      </c>
      <c r="BC282" s="5">
        <v>0</v>
      </c>
      <c r="BD282" s="5">
        <v>0</v>
      </c>
      <c r="BE282" s="5">
        <v>1</v>
      </c>
      <c r="BF282" s="5">
        <v>2</v>
      </c>
      <c r="BG282" s="5">
        <v>0</v>
      </c>
      <c r="BH282" s="5">
        <v>0</v>
      </c>
      <c r="BI282" s="5">
        <v>0</v>
      </c>
      <c r="BJ282" s="5">
        <v>2</v>
      </c>
      <c r="BK282" s="5">
        <v>2</v>
      </c>
      <c r="BL282" s="5">
        <v>0</v>
      </c>
      <c r="BM282" s="5">
        <v>0</v>
      </c>
      <c r="BN282" s="5">
        <v>1</v>
      </c>
      <c r="BO282" s="5">
        <v>0</v>
      </c>
      <c r="BP282" s="5">
        <v>0</v>
      </c>
      <c r="BQ282" s="5">
        <v>1</v>
      </c>
      <c r="BR282" s="5">
        <v>0</v>
      </c>
      <c r="BS282" s="5">
        <v>1</v>
      </c>
      <c r="BT282" s="5">
        <v>1</v>
      </c>
      <c r="BU282" s="5">
        <v>0</v>
      </c>
      <c r="BV282" s="5">
        <v>0</v>
      </c>
      <c r="BW282" s="5">
        <v>0</v>
      </c>
      <c r="BX282" s="5">
        <v>3</v>
      </c>
      <c r="BY282" s="5">
        <v>0</v>
      </c>
      <c r="BZ282" s="5">
        <v>0</v>
      </c>
      <c r="CA282" s="5">
        <v>0</v>
      </c>
      <c r="CB282" s="5">
        <v>0</v>
      </c>
      <c r="CC282" s="5">
        <v>0</v>
      </c>
      <c r="CD282" s="5">
        <v>0</v>
      </c>
      <c r="CE282" s="5">
        <v>0</v>
      </c>
      <c r="CF282" s="5">
        <v>1</v>
      </c>
      <c r="CG282" s="5">
        <v>0</v>
      </c>
      <c r="CH282" s="5">
        <v>1</v>
      </c>
      <c r="CI282" s="5">
        <v>0</v>
      </c>
      <c r="CJ282" s="5">
        <v>0</v>
      </c>
      <c r="CK282" s="5">
        <v>0</v>
      </c>
      <c r="CL282" s="5">
        <v>0</v>
      </c>
      <c r="CM282" s="5">
        <v>0</v>
      </c>
      <c r="CN282" s="5">
        <v>1</v>
      </c>
      <c r="CO282" s="5">
        <v>0</v>
      </c>
      <c r="CP282" s="5">
        <v>0</v>
      </c>
      <c r="CQ282" s="5">
        <v>0</v>
      </c>
      <c r="CR282" s="5">
        <v>0</v>
      </c>
      <c r="CS282" s="5">
        <v>0</v>
      </c>
      <c r="CT282" s="5">
        <v>1</v>
      </c>
      <c r="CU282" s="5">
        <v>0</v>
      </c>
      <c r="CV282" s="5">
        <v>1</v>
      </c>
      <c r="CW282" s="5">
        <v>0</v>
      </c>
      <c r="CX282" s="1">
        <v>0</v>
      </c>
    </row>
    <row r="283" spans="1:102" ht="15.75" x14ac:dyDescent="0.25">
      <c r="A283" s="5" t="s">
        <v>93</v>
      </c>
      <c r="B283" s="5" t="s">
        <v>94</v>
      </c>
      <c r="C283" s="5">
        <v>2019</v>
      </c>
      <c r="D283" s="5">
        <v>26679</v>
      </c>
      <c r="E283" s="5">
        <v>0</v>
      </c>
      <c r="F283" s="5">
        <v>216</v>
      </c>
      <c r="G283" s="5">
        <v>89</v>
      </c>
      <c r="H283" s="5">
        <v>138</v>
      </c>
      <c r="I283" s="5">
        <v>7</v>
      </c>
      <c r="J283" s="5">
        <v>6</v>
      </c>
      <c r="K283" s="5">
        <v>3</v>
      </c>
      <c r="L283" s="5">
        <v>19</v>
      </c>
      <c r="M283" s="5">
        <v>3</v>
      </c>
      <c r="N283" s="5">
        <v>125</v>
      </c>
      <c r="O283" s="5">
        <v>220</v>
      </c>
      <c r="P283" s="5">
        <v>30</v>
      </c>
      <c r="Q283" s="5">
        <v>0</v>
      </c>
      <c r="R283" s="5">
        <v>7</v>
      </c>
      <c r="S283" s="5">
        <v>1</v>
      </c>
      <c r="T283" s="5">
        <v>124</v>
      </c>
      <c r="U283" s="5">
        <v>78</v>
      </c>
      <c r="V283" s="5">
        <v>15</v>
      </c>
      <c r="W283" s="5">
        <v>479</v>
      </c>
      <c r="X283" s="5">
        <v>6</v>
      </c>
      <c r="Y283" s="5">
        <v>0</v>
      </c>
      <c r="Z283" s="5">
        <v>6884</v>
      </c>
      <c r="AA283" s="5">
        <v>631</v>
      </c>
      <c r="AB283" s="5">
        <v>0</v>
      </c>
      <c r="AC283" s="5">
        <v>0</v>
      </c>
      <c r="AD283" s="5">
        <v>3</v>
      </c>
      <c r="AE283" s="5">
        <v>4</v>
      </c>
      <c r="AF283" s="5">
        <v>0</v>
      </c>
      <c r="AG283" s="5">
        <v>152</v>
      </c>
      <c r="AH283" s="5">
        <v>41</v>
      </c>
      <c r="AI283" s="5">
        <v>68</v>
      </c>
      <c r="AJ283" s="5">
        <v>1633</v>
      </c>
      <c r="AK283" s="5">
        <v>98</v>
      </c>
      <c r="AL283" s="5">
        <v>15</v>
      </c>
      <c r="AM283" s="5">
        <v>103</v>
      </c>
      <c r="AN283" s="5">
        <v>125</v>
      </c>
      <c r="AO283" s="5">
        <v>278</v>
      </c>
      <c r="AP283" s="5">
        <v>3</v>
      </c>
      <c r="AQ283" s="5">
        <v>58</v>
      </c>
      <c r="AR283" s="5">
        <v>3</v>
      </c>
      <c r="AS283" s="5">
        <v>27</v>
      </c>
      <c r="AT283" s="5">
        <v>76</v>
      </c>
      <c r="AU283" s="5">
        <v>91</v>
      </c>
      <c r="AV283" s="5">
        <v>83</v>
      </c>
      <c r="AW283" s="5">
        <v>492</v>
      </c>
      <c r="AX283" s="5">
        <v>175</v>
      </c>
      <c r="AY283" s="5">
        <v>13</v>
      </c>
      <c r="AZ283" s="5">
        <v>57</v>
      </c>
      <c r="BA283" s="5">
        <v>0</v>
      </c>
      <c r="BB283" s="5">
        <v>746</v>
      </c>
      <c r="BC283" s="5">
        <v>193</v>
      </c>
      <c r="BD283" s="5">
        <v>0</v>
      </c>
      <c r="BE283" s="5">
        <v>50</v>
      </c>
      <c r="BF283" s="5">
        <v>206</v>
      </c>
      <c r="BG283" s="5">
        <v>23</v>
      </c>
      <c r="BH283" s="5">
        <v>71</v>
      </c>
      <c r="BI283" s="5">
        <v>1</v>
      </c>
      <c r="BJ283" s="5">
        <v>353</v>
      </c>
      <c r="BK283" s="5">
        <v>308</v>
      </c>
      <c r="BL283" s="5">
        <v>0</v>
      </c>
      <c r="BM283" s="5">
        <v>13</v>
      </c>
      <c r="BN283" s="5">
        <v>63</v>
      </c>
      <c r="BO283" s="5">
        <v>1</v>
      </c>
      <c r="BP283" s="5">
        <v>27</v>
      </c>
      <c r="BQ283" s="5">
        <v>99</v>
      </c>
      <c r="BR283" s="5">
        <v>9</v>
      </c>
      <c r="BS283" s="5">
        <v>468</v>
      </c>
      <c r="BT283" s="5">
        <v>249</v>
      </c>
      <c r="BU283" s="5">
        <v>2</v>
      </c>
      <c r="BV283" s="5">
        <v>302</v>
      </c>
      <c r="BW283" s="5">
        <v>7</v>
      </c>
      <c r="BX283" s="5">
        <v>3464</v>
      </c>
      <c r="BY283" s="5">
        <v>17</v>
      </c>
      <c r="BZ283" s="5">
        <v>2</v>
      </c>
      <c r="CA283" s="5">
        <v>186</v>
      </c>
      <c r="CB283" s="5">
        <v>177</v>
      </c>
      <c r="CC283" s="5">
        <v>0</v>
      </c>
      <c r="CD283" s="5">
        <v>5</v>
      </c>
      <c r="CE283" s="5">
        <v>1</v>
      </c>
      <c r="CF283" s="5">
        <v>12</v>
      </c>
      <c r="CG283" s="5">
        <v>54</v>
      </c>
      <c r="CH283" s="5">
        <v>5</v>
      </c>
      <c r="CI283" s="5">
        <v>8</v>
      </c>
      <c r="CJ283" s="5">
        <v>44</v>
      </c>
      <c r="CK283" s="5">
        <v>28</v>
      </c>
      <c r="CL283" s="5">
        <v>0</v>
      </c>
      <c r="CM283" s="5">
        <v>63</v>
      </c>
      <c r="CN283" s="5">
        <v>650</v>
      </c>
      <c r="CO283" s="5">
        <v>42</v>
      </c>
      <c r="CP283" s="5">
        <v>13</v>
      </c>
      <c r="CQ283" s="5">
        <v>0</v>
      </c>
      <c r="CR283" s="5">
        <v>147</v>
      </c>
      <c r="CS283" s="5">
        <v>26</v>
      </c>
      <c r="CT283" s="5">
        <v>27</v>
      </c>
      <c r="CU283" s="5">
        <v>18</v>
      </c>
      <c r="CV283" s="5">
        <v>144</v>
      </c>
      <c r="CW283" s="5">
        <v>5672</v>
      </c>
      <c r="CX283" s="1">
        <v>5672</v>
      </c>
    </row>
    <row r="284" spans="1:102" ht="15.75" x14ac:dyDescent="0.25">
      <c r="A284" s="5" t="s">
        <v>95</v>
      </c>
      <c r="B284" s="5" t="s">
        <v>96</v>
      </c>
      <c r="C284" s="5">
        <v>2019</v>
      </c>
      <c r="D284" s="5">
        <v>859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1</v>
      </c>
      <c r="M284" s="5">
        <v>6</v>
      </c>
      <c r="N284" s="5">
        <v>3</v>
      </c>
      <c r="O284" s="5">
        <v>332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1</v>
      </c>
      <c r="W284" s="5">
        <v>0</v>
      </c>
      <c r="X284" s="5">
        <v>0</v>
      </c>
      <c r="Y284" s="5">
        <v>2</v>
      </c>
      <c r="Z284" s="5">
        <v>0</v>
      </c>
      <c r="AA284" s="5">
        <v>125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8</v>
      </c>
      <c r="AH284" s="5">
        <v>1</v>
      </c>
      <c r="AI284" s="5">
        <v>4</v>
      </c>
      <c r="AJ284" s="5">
        <v>40</v>
      </c>
      <c r="AK284" s="5">
        <v>16</v>
      </c>
      <c r="AL284" s="5">
        <v>1</v>
      </c>
      <c r="AM284" s="5">
        <v>3</v>
      </c>
      <c r="AN284" s="5">
        <v>2</v>
      </c>
      <c r="AO284" s="5">
        <v>31</v>
      </c>
      <c r="AP284" s="5">
        <v>0</v>
      </c>
      <c r="AQ284" s="5">
        <v>2</v>
      </c>
      <c r="AR284" s="5">
        <v>0</v>
      </c>
      <c r="AS284" s="5">
        <v>3</v>
      </c>
      <c r="AT284" s="5">
        <v>1</v>
      </c>
      <c r="AU284" s="5">
        <v>2</v>
      </c>
      <c r="AV284" s="5">
        <v>1</v>
      </c>
      <c r="AW284" s="5">
        <v>1</v>
      </c>
      <c r="AX284" s="5">
        <v>5</v>
      </c>
      <c r="AY284" s="5">
        <v>0</v>
      </c>
      <c r="AZ284" s="5">
        <v>1</v>
      </c>
      <c r="BA284" s="5">
        <v>0</v>
      </c>
      <c r="BB284" s="5">
        <v>109</v>
      </c>
      <c r="BC284" s="5">
        <v>3</v>
      </c>
      <c r="BD284" s="5">
        <v>0</v>
      </c>
      <c r="BE284" s="5">
        <v>8</v>
      </c>
      <c r="BF284" s="5">
        <v>10</v>
      </c>
      <c r="BG284" s="5">
        <v>1</v>
      </c>
      <c r="BH284" s="5">
        <v>0</v>
      </c>
      <c r="BI284" s="5">
        <v>0</v>
      </c>
      <c r="BJ284" s="5">
        <v>8</v>
      </c>
      <c r="BK284" s="5">
        <v>8</v>
      </c>
      <c r="BL284" s="5">
        <v>0</v>
      </c>
      <c r="BM284" s="5">
        <v>0</v>
      </c>
      <c r="BN284" s="5">
        <v>1</v>
      </c>
      <c r="BO284" s="5">
        <v>0</v>
      </c>
      <c r="BP284" s="5">
        <v>0</v>
      </c>
      <c r="BQ284" s="5">
        <v>3</v>
      </c>
      <c r="BR284" s="5">
        <v>0</v>
      </c>
      <c r="BS284" s="5">
        <v>4</v>
      </c>
      <c r="BT284" s="5">
        <v>6</v>
      </c>
      <c r="BU284" s="5">
        <v>0</v>
      </c>
      <c r="BV284" s="5">
        <v>3</v>
      </c>
      <c r="BW284" s="5">
        <v>4</v>
      </c>
      <c r="BX284" s="5">
        <v>48</v>
      </c>
      <c r="BY284" s="5">
        <v>0</v>
      </c>
      <c r="BZ284" s="5">
        <v>0</v>
      </c>
      <c r="CA284" s="5">
        <v>2</v>
      </c>
      <c r="CB284" s="5">
        <v>3</v>
      </c>
      <c r="CC284" s="5">
        <v>0</v>
      </c>
      <c r="CD284" s="5">
        <v>0</v>
      </c>
      <c r="CE284" s="5">
        <v>0</v>
      </c>
      <c r="CF284" s="5">
        <v>0</v>
      </c>
      <c r="CG284" s="5">
        <v>0</v>
      </c>
      <c r="CH284" s="5">
        <v>0</v>
      </c>
      <c r="CI284" s="5">
        <v>0</v>
      </c>
      <c r="CJ284" s="5">
        <v>1</v>
      </c>
      <c r="CK284" s="5">
        <v>0</v>
      </c>
      <c r="CL284" s="5">
        <v>0</v>
      </c>
      <c r="CM284" s="5">
        <v>5</v>
      </c>
      <c r="CN284" s="5">
        <v>18</v>
      </c>
      <c r="CO284" s="5">
        <v>0</v>
      </c>
      <c r="CP284" s="5">
        <v>0</v>
      </c>
      <c r="CQ284" s="5">
        <v>0</v>
      </c>
      <c r="CR284" s="5">
        <v>0</v>
      </c>
      <c r="CS284" s="5">
        <v>0</v>
      </c>
      <c r="CT284" s="5">
        <v>12</v>
      </c>
      <c r="CU284" s="5">
        <v>0</v>
      </c>
      <c r="CV284" s="5">
        <v>8</v>
      </c>
      <c r="CW284" s="5">
        <v>1</v>
      </c>
      <c r="CX284" s="1">
        <v>1</v>
      </c>
    </row>
    <row r="285" spans="1:102" ht="15.75" x14ac:dyDescent="0.25">
      <c r="A285" s="5" t="s">
        <v>97</v>
      </c>
      <c r="B285" s="5" t="s">
        <v>98</v>
      </c>
      <c r="C285" s="5">
        <v>2019</v>
      </c>
      <c r="D285" s="5">
        <v>63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1</v>
      </c>
      <c r="M285" s="5">
        <v>0</v>
      </c>
      <c r="N285" s="5">
        <v>0</v>
      </c>
      <c r="O285" s="5">
        <v>2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2</v>
      </c>
      <c r="AH285" s="5">
        <v>0</v>
      </c>
      <c r="AI285" s="5">
        <v>0</v>
      </c>
      <c r="AJ285" s="5">
        <v>1</v>
      </c>
      <c r="AK285" s="5">
        <v>2</v>
      </c>
      <c r="AL285" s="5">
        <v>1</v>
      </c>
      <c r="AM285" s="5">
        <v>1</v>
      </c>
      <c r="AN285" s="5">
        <v>2</v>
      </c>
      <c r="AO285" s="5">
        <v>3</v>
      </c>
      <c r="AP285" s="5">
        <v>0</v>
      </c>
      <c r="AQ285" s="5">
        <v>0</v>
      </c>
      <c r="AR285" s="5">
        <v>0</v>
      </c>
      <c r="AS285" s="5">
        <v>0</v>
      </c>
      <c r="AT285" s="5">
        <v>1</v>
      </c>
      <c r="AU285" s="5">
        <v>0</v>
      </c>
      <c r="AV285" s="5">
        <v>0</v>
      </c>
      <c r="AW285" s="5">
        <v>0</v>
      </c>
      <c r="AX285" s="5">
        <v>3</v>
      </c>
      <c r="AY285" s="5">
        <v>0</v>
      </c>
      <c r="AZ285" s="5">
        <v>0</v>
      </c>
      <c r="BA285" s="5">
        <v>0</v>
      </c>
      <c r="BB285" s="5">
        <v>1</v>
      </c>
      <c r="BC285" s="5">
        <v>0</v>
      </c>
      <c r="BD285" s="5">
        <v>0</v>
      </c>
      <c r="BE285" s="5">
        <v>1</v>
      </c>
      <c r="BF285" s="5">
        <v>7</v>
      </c>
      <c r="BG285" s="5">
        <v>0</v>
      </c>
      <c r="BH285" s="5">
        <v>0</v>
      </c>
      <c r="BI285" s="5">
        <v>0</v>
      </c>
      <c r="BJ285" s="5">
        <v>0</v>
      </c>
      <c r="BK285" s="5">
        <v>2</v>
      </c>
      <c r="BL285" s="5">
        <v>0</v>
      </c>
      <c r="BM285" s="5">
        <v>0</v>
      </c>
      <c r="BN285" s="5">
        <v>1</v>
      </c>
      <c r="BO285" s="5">
        <v>0</v>
      </c>
      <c r="BP285" s="5">
        <v>0</v>
      </c>
      <c r="BQ285" s="5">
        <v>2</v>
      </c>
      <c r="BR285" s="5">
        <v>0</v>
      </c>
      <c r="BS285" s="5">
        <v>1</v>
      </c>
      <c r="BT285" s="5">
        <v>1</v>
      </c>
      <c r="BU285" s="5">
        <v>0</v>
      </c>
      <c r="BV285" s="5">
        <v>1</v>
      </c>
      <c r="BW285" s="5">
        <v>0</v>
      </c>
      <c r="BX285" s="5">
        <v>18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2</v>
      </c>
      <c r="CO285" s="5">
        <v>0</v>
      </c>
      <c r="CP285" s="5">
        <v>2</v>
      </c>
      <c r="CQ285" s="5">
        <v>0</v>
      </c>
      <c r="CR285" s="5">
        <v>0</v>
      </c>
      <c r="CS285" s="5">
        <v>0</v>
      </c>
      <c r="CT285" s="5">
        <v>1</v>
      </c>
      <c r="CU285" s="5">
        <v>0</v>
      </c>
      <c r="CV285" s="5">
        <v>2</v>
      </c>
      <c r="CW285" s="5">
        <v>1</v>
      </c>
      <c r="CX285" s="1">
        <v>1</v>
      </c>
    </row>
    <row r="286" spans="1:102" ht="15.75" x14ac:dyDescent="0.25">
      <c r="A286" s="5" t="s">
        <v>99</v>
      </c>
      <c r="B286" s="5" t="s">
        <v>100</v>
      </c>
      <c r="C286" s="5">
        <v>2019</v>
      </c>
      <c r="D286" s="5">
        <v>14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3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1</v>
      </c>
      <c r="AH286" s="5">
        <v>0</v>
      </c>
      <c r="AI286" s="5">
        <v>0</v>
      </c>
      <c r="AJ286" s="5">
        <v>1</v>
      </c>
      <c r="AK286" s="5">
        <v>0</v>
      </c>
      <c r="AL286" s="5">
        <v>0</v>
      </c>
      <c r="AM286" s="5">
        <v>0</v>
      </c>
      <c r="AN286" s="5">
        <v>0</v>
      </c>
      <c r="AO286" s="5">
        <v>1</v>
      </c>
      <c r="AP286" s="5">
        <v>0</v>
      </c>
      <c r="AQ286" s="5">
        <v>0</v>
      </c>
      <c r="AR286" s="5">
        <v>1</v>
      </c>
      <c r="AS286" s="5">
        <v>1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1</v>
      </c>
      <c r="BC286" s="5">
        <v>0</v>
      </c>
      <c r="BD286" s="5">
        <v>0</v>
      </c>
      <c r="BE286" s="5">
        <v>1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1</v>
      </c>
      <c r="BL286" s="5">
        <v>0</v>
      </c>
      <c r="BM286" s="5"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5">
        <v>0</v>
      </c>
      <c r="BT286" s="5">
        <v>0</v>
      </c>
      <c r="BU286" s="5">
        <v>0</v>
      </c>
      <c r="BV286" s="5">
        <v>0</v>
      </c>
      <c r="BW286" s="5">
        <v>0</v>
      </c>
      <c r="BX286" s="5">
        <v>0</v>
      </c>
      <c r="BY286" s="5">
        <v>0</v>
      </c>
      <c r="BZ286" s="5">
        <v>0</v>
      </c>
      <c r="CA286" s="5">
        <v>0</v>
      </c>
      <c r="CB286" s="5">
        <v>0</v>
      </c>
      <c r="CC286" s="5">
        <v>0</v>
      </c>
      <c r="CD286" s="5">
        <v>0</v>
      </c>
      <c r="CE286" s="5">
        <v>0</v>
      </c>
      <c r="CF286" s="5">
        <v>0</v>
      </c>
      <c r="CG286" s="5">
        <v>0</v>
      </c>
      <c r="CH286" s="5">
        <v>0</v>
      </c>
      <c r="CI286" s="5">
        <v>0</v>
      </c>
      <c r="CJ286" s="5">
        <v>0</v>
      </c>
      <c r="CK286" s="5">
        <v>0</v>
      </c>
      <c r="CL286" s="5">
        <v>0</v>
      </c>
      <c r="CM286" s="5">
        <v>0</v>
      </c>
      <c r="CN286" s="5">
        <v>0</v>
      </c>
      <c r="CO286" s="5">
        <v>0</v>
      </c>
      <c r="CP286" s="5">
        <v>0</v>
      </c>
      <c r="CQ286" s="5">
        <v>0</v>
      </c>
      <c r="CR286" s="5">
        <v>0</v>
      </c>
      <c r="CS286" s="5">
        <v>0</v>
      </c>
      <c r="CT286" s="5">
        <v>1</v>
      </c>
      <c r="CU286" s="5">
        <v>0</v>
      </c>
      <c r="CV286" s="5">
        <v>0</v>
      </c>
      <c r="CW286" s="5">
        <v>0</v>
      </c>
      <c r="CX286" s="1">
        <v>0</v>
      </c>
    </row>
    <row r="287" spans="1:102" ht="15.75" x14ac:dyDescent="0.25">
      <c r="A287" s="5" t="s">
        <v>101</v>
      </c>
      <c r="B287" s="5" t="s">
        <v>102</v>
      </c>
      <c r="C287" s="5">
        <v>2019</v>
      </c>
      <c r="D287" s="5">
        <v>1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1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1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0</v>
      </c>
      <c r="CU287" s="5">
        <v>0</v>
      </c>
      <c r="CV287" s="5">
        <v>0</v>
      </c>
      <c r="CW287" s="5">
        <v>0</v>
      </c>
      <c r="CX287" s="1">
        <v>0</v>
      </c>
    </row>
    <row r="288" spans="1:102" ht="15.75" x14ac:dyDescent="0.25">
      <c r="A288" s="5" t="s">
        <v>103</v>
      </c>
      <c r="B288" s="5" t="s">
        <v>104</v>
      </c>
      <c r="C288" s="5">
        <v>2019</v>
      </c>
      <c r="D288" s="5">
        <v>8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5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1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1</v>
      </c>
      <c r="BR288" s="5">
        <v>0</v>
      </c>
      <c r="BS288" s="5">
        <v>0</v>
      </c>
      <c r="BT288" s="5">
        <v>0</v>
      </c>
      <c r="BU288" s="5">
        <v>0</v>
      </c>
      <c r="BV288" s="5">
        <v>0</v>
      </c>
      <c r="BW288" s="5">
        <v>0</v>
      </c>
      <c r="BX288" s="5">
        <v>0</v>
      </c>
      <c r="BY288" s="5">
        <v>0</v>
      </c>
      <c r="BZ288" s="5">
        <v>0</v>
      </c>
      <c r="CA288" s="5">
        <v>1</v>
      </c>
      <c r="CB288" s="5">
        <v>0</v>
      </c>
      <c r="CC288" s="5">
        <v>0</v>
      </c>
      <c r="CD288" s="5">
        <v>0</v>
      </c>
      <c r="CE288" s="5">
        <v>0</v>
      </c>
      <c r="CF288" s="5">
        <v>0</v>
      </c>
      <c r="CG288" s="5">
        <v>0</v>
      </c>
      <c r="CH288" s="5">
        <v>0</v>
      </c>
      <c r="CI288" s="5">
        <v>0</v>
      </c>
      <c r="CJ288" s="5">
        <v>0</v>
      </c>
      <c r="CK288" s="5">
        <v>0</v>
      </c>
      <c r="CL288" s="5">
        <v>0</v>
      </c>
      <c r="CM288" s="5">
        <v>0</v>
      </c>
      <c r="CN288" s="5">
        <v>0</v>
      </c>
      <c r="CO288" s="5">
        <v>0</v>
      </c>
      <c r="CP288" s="5">
        <v>0</v>
      </c>
      <c r="CQ288" s="5">
        <v>0</v>
      </c>
      <c r="CR288" s="5">
        <v>0</v>
      </c>
      <c r="CS288" s="5">
        <v>0</v>
      </c>
      <c r="CT288" s="5">
        <v>0</v>
      </c>
      <c r="CU288" s="5">
        <v>0</v>
      </c>
      <c r="CV288" s="5">
        <v>0</v>
      </c>
      <c r="CW288" s="5">
        <v>0</v>
      </c>
      <c r="CX288" s="1">
        <v>0</v>
      </c>
    </row>
    <row r="289" spans="1:102" ht="15.75" x14ac:dyDescent="0.25">
      <c r="A289" s="5" t="s">
        <v>105</v>
      </c>
      <c r="B289" s="5" t="s">
        <v>106</v>
      </c>
      <c r="C289" s="5">
        <v>2019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5">
        <v>0</v>
      </c>
      <c r="BU289" s="5">
        <v>0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1">
        <v>0</v>
      </c>
    </row>
    <row r="290" spans="1:102" ht="15.75" x14ac:dyDescent="0.25">
      <c r="A290" s="5" t="s">
        <v>107</v>
      </c>
      <c r="B290" s="5" t="s">
        <v>108</v>
      </c>
      <c r="C290" s="5">
        <v>2019</v>
      </c>
      <c r="D290" s="5">
        <v>450</v>
      </c>
      <c r="E290" s="5">
        <v>0</v>
      </c>
      <c r="F290" s="5">
        <v>4</v>
      </c>
      <c r="G290" s="5">
        <v>4</v>
      </c>
      <c r="H290" s="5">
        <v>4</v>
      </c>
      <c r="I290" s="5">
        <v>13</v>
      </c>
      <c r="J290" s="5">
        <v>4</v>
      </c>
      <c r="K290" s="5">
        <v>2</v>
      </c>
      <c r="L290" s="5">
        <v>7</v>
      </c>
      <c r="M290" s="5">
        <v>4</v>
      </c>
      <c r="N290" s="5">
        <v>12</v>
      </c>
      <c r="O290" s="5">
        <v>26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1</v>
      </c>
      <c r="W290" s="5">
        <v>0</v>
      </c>
      <c r="X290" s="5">
        <v>1</v>
      </c>
      <c r="Y290" s="5">
        <v>0</v>
      </c>
      <c r="Z290" s="5">
        <v>0</v>
      </c>
      <c r="AA290" s="5">
        <v>4</v>
      </c>
      <c r="AB290" s="5">
        <v>0</v>
      </c>
      <c r="AC290" s="5">
        <v>0</v>
      </c>
      <c r="AD290" s="5">
        <v>0</v>
      </c>
      <c r="AE290" s="5">
        <v>1</v>
      </c>
      <c r="AF290" s="5">
        <v>0</v>
      </c>
      <c r="AG290" s="5">
        <v>2</v>
      </c>
      <c r="AH290" s="5">
        <v>1</v>
      </c>
      <c r="AI290" s="5">
        <v>3</v>
      </c>
      <c r="AJ290" s="5">
        <v>13</v>
      </c>
      <c r="AK290" s="5">
        <v>10</v>
      </c>
      <c r="AL290" s="5">
        <v>0</v>
      </c>
      <c r="AM290" s="5">
        <v>2</v>
      </c>
      <c r="AN290" s="5">
        <v>2</v>
      </c>
      <c r="AO290" s="5">
        <v>3</v>
      </c>
      <c r="AP290" s="5">
        <v>0</v>
      </c>
      <c r="AQ290" s="5">
        <v>2</v>
      </c>
      <c r="AR290" s="5">
        <v>0</v>
      </c>
      <c r="AS290" s="5">
        <v>3</v>
      </c>
      <c r="AT290" s="5">
        <v>3</v>
      </c>
      <c r="AU290" s="5">
        <v>3</v>
      </c>
      <c r="AV290" s="5">
        <v>1</v>
      </c>
      <c r="AW290" s="5">
        <v>1</v>
      </c>
      <c r="AX290" s="5">
        <v>7</v>
      </c>
      <c r="AY290" s="5">
        <v>0</v>
      </c>
      <c r="AZ290" s="5">
        <v>1</v>
      </c>
      <c r="BA290" s="5">
        <v>0</v>
      </c>
      <c r="BB290" s="5">
        <v>2</v>
      </c>
      <c r="BC290" s="5">
        <v>1</v>
      </c>
      <c r="BD290" s="5">
        <v>0</v>
      </c>
      <c r="BE290" s="5">
        <v>1</v>
      </c>
      <c r="BF290" s="5">
        <v>7</v>
      </c>
      <c r="BG290" s="5">
        <v>0</v>
      </c>
      <c r="BH290" s="5">
        <v>0</v>
      </c>
      <c r="BI290" s="5">
        <v>0</v>
      </c>
      <c r="BJ290" s="5">
        <v>4</v>
      </c>
      <c r="BK290" s="5">
        <v>6</v>
      </c>
      <c r="BL290" s="5">
        <v>0</v>
      </c>
      <c r="BM290" s="5">
        <v>1</v>
      </c>
      <c r="BN290" s="5">
        <v>4</v>
      </c>
      <c r="BO290" s="5">
        <v>0</v>
      </c>
      <c r="BP290" s="5">
        <v>2</v>
      </c>
      <c r="BQ290" s="5">
        <v>11</v>
      </c>
      <c r="BR290" s="5">
        <v>2</v>
      </c>
      <c r="BS290" s="5">
        <v>12</v>
      </c>
      <c r="BT290" s="5">
        <v>4</v>
      </c>
      <c r="BU290" s="5">
        <v>0</v>
      </c>
      <c r="BV290" s="5">
        <v>8</v>
      </c>
      <c r="BW290" s="5">
        <v>20</v>
      </c>
      <c r="BX290" s="5">
        <v>89</v>
      </c>
      <c r="BY290" s="5">
        <v>0</v>
      </c>
      <c r="BZ290" s="5">
        <v>0</v>
      </c>
      <c r="CA290" s="5">
        <v>37</v>
      </c>
      <c r="CB290" s="5">
        <v>14</v>
      </c>
      <c r="CC290" s="5">
        <v>2</v>
      </c>
      <c r="CD290" s="5">
        <v>2</v>
      </c>
      <c r="CE290" s="5">
        <v>0</v>
      </c>
      <c r="CF290" s="5">
        <v>1</v>
      </c>
      <c r="CG290" s="5">
        <v>0</v>
      </c>
      <c r="CH290" s="5">
        <v>1</v>
      </c>
      <c r="CI290" s="5">
        <v>2</v>
      </c>
      <c r="CJ290" s="5">
        <v>39</v>
      </c>
      <c r="CK290" s="5">
        <v>5</v>
      </c>
      <c r="CL290" s="5">
        <v>0</v>
      </c>
      <c r="CM290" s="5">
        <v>0</v>
      </c>
      <c r="CN290" s="5">
        <v>5</v>
      </c>
      <c r="CO290" s="5">
        <v>4</v>
      </c>
      <c r="CP290" s="5">
        <v>0</v>
      </c>
      <c r="CQ290" s="5">
        <v>0</v>
      </c>
      <c r="CR290" s="5">
        <v>1</v>
      </c>
      <c r="CS290" s="5">
        <v>1</v>
      </c>
      <c r="CT290" s="5">
        <v>2</v>
      </c>
      <c r="CU290" s="5">
        <v>1</v>
      </c>
      <c r="CV290" s="5">
        <v>16</v>
      </c>
      <c r="CW290" s="5">
        <v>1</v>
      </c>
      <c r="CX290" s="1">
        <v>1</v>
      </c>
    </row>
    <row r="291" spans="1:102" ht="15.75" x14ac:dyDescent="0.25">
      <c r="A291" s="5" t="s">
        <v>109</v>
      </c>
      <c r="B291" s="5" t="s">
        <v>110</v>
      </c>
      <c r="C291" s="5">
        <v>2019</v>
      </c>
      <c r="D291" s="5">
        <v>2372</v>
      </c>
      <c r="E291" s="5">
        <v>0</v>
      </c>
      <c r="F291" s="5">
        <v>9</v>
      </c>
      <c r="G291" s="5">
        <v>5</v>
      </c>
      <c r="H291" s="5">
        <v>2</v>
      </c>
      <c r="I291" s="5">
        <v>10</v>
      </c>
      <c r="J291" s="5">
        <v>11</v>
      </c>
      <c r="K291" s="5">
        <v>3</v>
      </c>
      <c r="L291" s="5">
        <v>38</v>
      </c>
      <c r="M291" s="5">
        <v>16</v>
      </c>
      <c r="N291" s="5">
        <v>15</v>
      </c>
      <c r="O291" s="5">
        <v>106</v>
      </c>
      <c r="P291" s="5">
        <v>2</v>
      </c>
      <c r="Q291" s="5">
        <v>0</v>
      </c>
      <c r="R291" s="5">
        <v>0</v>
      </c>
      <c r="S291" s="5">
        <v>0</v>
      </c>
      <c r="T291" s="5">
        <v>0</v>
      </c>
      <c r="U291" s="5">
        <v>10</v>
      </c>
      <c r="V291" s="5">
        <v>4</v>
      </c>
      <c r="W291" s="5">
        <v>3</v>
      </c>
      <c r="X291" s="5">
        <v>3</v>
      </c>
      <c r="Y291" s="5">
        <v>0</v>
      </c>
      <c r="Z291" s="5">
        <v>0</v>
      </c>
      <c r="AA291" s="5">
        <v>10</v>
      </c>
      <c r="AB291" s="5">
        <v>0</v>
      </c>
      <c r="AC291" s="5">
        <v>0</v>
      </c>
      <c r="AD291" s="5">
        <v>1</v>
      </c>
      <c r="AE291" s="5">
        <v>1</v>
      </c>
      <c r="AF291" s="5">
        <v>0</v>
      </c>
      <c r="AG291" s="5">
        <v>16</v>
      </c>
      <c r="AH291" s="5">
        <v>15</v>
      </c>
      <c r="AI291" s="5">
        <v>22</v>
      </c>
      <c r="AJ291" s="5">
        <v>111</v>
      </c>
      <c r="AK291" s="5">
        <v>139</v>
      </c>
      <c r="AL291" s="5">
        <v>1</v>
      </c>
      <c r="AM291" s="5">
        <v>48</v>
      </c>
      <c r="AN291" s="5">
        <v>44</v>
      </c>
      <c r="AO291" s="5">
        <v>52</v>
      </c>
      <c r="AP291" s="5">
        <v>13</v>
      </c>
      <c r="AQ291" s="5">
        <v>13</v>
      </c>
      <c r="AR291" s="5">
        <v>2</v>
      </c>
      <c r="AS291" s="5">
        <v>22</v>
      </c>
      <c r="AT291" s="5">
        <v>40</v>
      </c>
      <c r="AU291" s="5">
        <v>24</v>
      </c>
      <c r="AV291" s="5">
        <v>48</v>
      </c>
      <c r="AW291" s="5">
        <v>25</v>
      </c>
      <c r="AX291" s="5">
        <v>96</v>
      </c>
      <c r="AY291" s="5">
        <v>1</v>
      </c>
      <c r="AZ291" s="5">
        <v>3</v>
      </c>
      <c r="BA291" s="5">
        <v>0</v>
      </c>
      <c r="BB291" s="5">
        <v>15</v>
      </c>
      <c r="BC291" s="5">
        <v>7</v>
      </c>
      <c r="BD291" s="5">
        <v>2</v>
      </c>
      <c r="BE291" s="5">
        <v>36</v>
      </c>
      <c r="BF291" s="5">
        <v>75</v>
      </c>
      <c r="BG291" s="5">
        <v>6</v>
      </c>
      <c r="BH291" s="5">
        <v>9</v>
      </c>
      <c r="BI291" s="5">
        <v>0</v>
      </c>
      <c r="BJ291" s="5">
        <v>75</v>
      </c>
      <c r="BK291" s="5">
        <v>96</v>
      </c>
      <c r="BL291" s="5">
        <v>0</v>
      </c>
      <c r="BM291" s="5">
        <v>20</v>
      </c>
      <c r="BN291" s="5">
        <v>84</v>
      </c>
      <c r="BO291" s="5">
        <v>1</v>
      </c>
      <c r="BP291" s="5">
        <v>8</v>
      </c>
      <c r="BQ291" s="5">
        <v>136</v>
      </c>
      <c r="BR291" s="5">
        <v>4</v>
      </c>
      <c r="BS291" s="5">
        <v>155</v>
      </c>
      <c r="BT291" s="5">
        <v>60</v>
      </c>
      <c r="BU291" s="5">
        <v>5</v>
      </c>
      <c r="BV291" s="5">
        <v>86</v>
      </c>
      <c r="BW291" s="5">
        <v>17</v>
      </c>
      <c r="BX291" s="5">
        <v>78</v>
      </c>
      <c r="BY291" s="5">
        <v>1</v>
      </c>
      <c r="BZ291" s="5">
        <v>0</v>
      </c>
      <c r="CA291" s="5">
        <v>13</v>
      </c>
      <c r="CB291" s="5">
        <v>0</v>
      </c>
      <c r="CC291" s="5">
        <v>0</v>
      </c>
      <c r="CD291" s="5">
        <v>4</v>
      </c>
      <c r="CE291" s="5">
        <v>0</v>
      </c>
      <c r="CF291" s="5">
        <v>4</v>
      </c>
      <c r="CG291" s="5">
        <v>7</v>
      </c>
      <c r="CH291" s="5">
        <v>16</v>
      </c>
      <c r="CI291" s="5">
        <v>7</v>
      </c>
      <c r="CJ291" s="5">
        <v>74</v>
      </c>
      <c r="CK291" s="5">
        <v>15</v>
      </c>
      <c r="CL291" s="5">
        <v>1</v>
      </c>
      <c r="CM291" s="5">
        <v>22</v>
      </c>
      <c r="CN291" s="5">
        <v>65</v>
      </c>
      <c r="CO291" s="5">
        <v>6</v>
      </c>
      <c r="CP291" s="5">
        <v>4</v>
      </c>
      <c r="CQ291" s="5">
        <v>0</v>
      </c>
      <c r="CR291" s="5">
        <v>0</v>
      </c>
      <c r="CS291" s="5">
        <v>3</v>
      </c>
      <c r="CT291" s="5">
        <v>25</v>
      </c>
      <c r="CU291" s="5">
        <v>4</v>
      </c>
      <c r="CV291" s="5">
        <v>138</v>
      </c>
      <c r="CW291" s="5">
        <v>4</v>
      </c>
      <c r="CX291" s="1">
        <v>4</v>
      </c>
    </row>
    <row r="292" spans="1:102" ht="15.75" x14ac:dyDescent="0.25">
      <c r="A292" s="5" t="s">
        <v>111</v>
      </c>
      <c r="B292" s="5" t="s">
        <v>112</v>
      </c>
      <c r="C292" s="5">
        <v>2019</v>
      </c>
      <c r="D292" s="5">
        <v>37065</v>
      </c>
      <c r="E292" s="5">
        <v>17</v>
      </c>
      <c r="F292" s="5">
        <v>164</v>
      </c>
      <c r="G292" s="5">
        <v>105</v>
      </c>
      <c r="H292" s="5">
        <v>67</v>
      </c>
      <c r="I292" s="5">
        <v>117</v>
      </c>
      <c r="J292" s="5">
        <v>67</v>
      </c>
      <c r="K292" s="5">
        <v>27</v>
      </c>
      <c r="L292" s="5">
        <v>109</v>
      </c>
      <c r="M292" s="5">
        <v>91</v>
      </c>
      <c r="N292" s="5">
        <v>243</v>
      </c>
      <c r="O292" s="5">
        <v>638</v>
      </c>
      <c r="P292" s="5">
        <v>2</v>
      </c>
      <c r="Q292" s="5">
        <v>16</v>
      </c>
      <c r="R292" s="5">
        <v>8</v>
      </c>
      <c r="S292" s="5">
        <v>5</v>
      </c>
      <c r="T292" s="5">
        <v>26</v>
      </c>
      <c r="U292" s="5">
        <v>22</v>
      </c>
      <c r="V292" s="5">
        <v>57</v>
      </c>
      <c r="W292" s="5">
        <v>261</v>
      </c>
      <c r="X292" s="5">
        <v>34</v>
      </c>
      <c r="Y292" s="5">
        <v>2</v>
      </c>
      <c r="Z292" s="5">
        <v>3817</v>
      </c>
      <c r="AA292" s="5">
        <v>247</v>
      </c>
      <c r="AB292" s="5">
        <v>31</v>
      </c>
      <c r="AC292" s="5">
        <v>0</v>
      </c>
      <c r="AD292" s="5">
        <v>7</v>
      </c>
      <c r="AE292" s="5">
        <v>54</v>
      </c>
      <c r="AF292" s="5">
        <v>13</v>
      </c>
      <c r="AG292" s="5">
        <v>1122</v>
      </c>
      <c r="AH292" s="5">
        <v>123</v>
      </c>
      <c r="AI292" s="5">
        <v>243</v>
      </c>
      <c r="AJ292" s="5">
        <v>2422</v>
      </c>
      <c r="AK292" s="5">
        <v>416</v>
      </c>
      <c r="AL292" s="5">
        <v>10</v>
      </c>
      <c r="AM292" s="5">
        <v>567</v>
      </c>
      <c r="AN292" s="5">
        <v>367</v>
      </c>
      <c r="AO292" s="5">
        <v>739</v>
      </c>
      <c r="AP292" s="5">
        <v>17</v>
      </c>
      <c r="AQ292" s="5">
        <v>209</v>
      </c>
      <c r="AR292" s="5">
        <v>23</v>
      </c>
      <c r="AS292" s="5">
        <v>277</v>
      </c>
      <c r="AT292" s="5">
        <v>323</v>
      </c>
      <c r="AU292" s="5">
        <v>366</v>
      </c>
      <c r="AV292" s="5">
        <v>421</v>
      </c>
      <c r="AW292" s="5">
        <v>1641</v>
      </c>
      <c r="AX292" s="5">
        <v>706</v>
      </c>
      <c r="AY292" s="5">
        <v>11</v>
      </c>
      <c r="AZ292" s="5">
        <v>80</v>
      </c>
      <c r="BA292" s="5">
        <v>0</v>
      </c>
      <c r="BB292" s="5">
        <v>1828</v>
      </c>
      <c r="BC292" s="5">
        <v>152</v>
      </c>
      <c r="BD292" s="5">
        <v>97</v>
      </c>
      <c r="BE292" s="5">
        <v>166</v>
      </c>
      <c r="BF292" s="5">
        <v>506</v>
      </c>
      <c r="BG292" s="5">
        <v>34</v>
      </c>
      <c r="BH292" s="5">
        <v>54</v>
      </c>
      <c r="BI292" s="5">
        <v>5</v>
      </c>
      <c r="BJ292" s="5">
        <v>614</v>
      </c>
      <c r="BK292" s="5">
        <v>1004</v>
      </c>
      <c r="BL292" s="5">
        <v>1</v>
      </c>
      <c r="BM292" s="5">
        <v>95</v>
      </c>
      <c r="BN292" s="5">
        <v>587</v>
      </c>
      <c r="BO292" s="5">
        <v>11</v>
      </c>
      <c r="BP292" s="5">
        <v>72</v>
      </c>
      <c r="BQ292" s="5">
        <v>658</v>
      </c>
      <c r="BR292" s="5">
        <v>152</v>
      </c>
      <c r="BS292" s="5">
        <v>925</v>
      </c>
      <c r="BT292" s="5">
        <v>753</v>
      </c>
      <c r="BU292" s="5">
        <v>55</v>
      </c>
      <c r="BV292" s="5">
        <v>1009</v>
      </c>
      <c r="BW292" s="5">
        <v>97</v>
      </c>
      <c r="BX292" s="5">
        <v>2406</v>
      </c>
      <c r="BY292" s="5">
        <v>15</v>
      </c>
      <c r="BZ292" s="5">
        <v>1</v>
      </c>
      <c r="CA292" s="5">
        <v>3645</v>
      </c>
      <c r="CB292" s="5">
        <v>47</v>
      </c>
      <c r="CC292" s="5">
        <v>4</v>
      </c>
      <c r="CD292" s="5">
        <v>50</v>
      </c>
      <c r="CE292" s="5">
        <v>42</v>
      </c>
      <c r="CF292" s="5">
        <v>57</v>
      </c>
      <c r="CG292" s="5">
        <v>132</v>
      </c>
      <c r="CH292" s="5">
        <v>91</v>
      </c>
      <c r="CI292" s="5">
        <v>102</v>
      </c>
      <c r="CJ292" s="5">
        <v>1544</v>
      </c>
      <c r="CK292" s="5">
        <v>409</v>
      </c>
      <c r="CL292" s="5">
        <v>1</v>
      </c>
      <c r="CM292" s="5">
        <v>182</v>
      </c>
      <c r="CN292" s="5">
        <v>914</v>
      </c>
      <c r="CO292" s="5">
        <v>106</v>
      </c>
      <c r="CP292" s="5">
        <v>71</v>
      </c>
      <c r="CQ292" s="5">
        <v>2</v>
      </c>
      <c r="CR292" s="5">
        <v>44</v>
      </c>
      <c r="CS292" s="5">
        <v>67</v>
      </c>
      <c r="CT292" s="5">
        <v>507</v>
      </c>
      <c r="CU292" s="5">
        <v>27</v>
      </c>
      <c r="CV292" s="5">
        <v>1045</v>
      </c>
      <c r="CW292" s="5">
        <v>349</v>
      </c>
      <c r="CX292" s="1">
        <v>349</v>
      </c>
    </row>
    <row r="293" spans="1:102" ht="15.75" x14ac:dyDescent="0.25">
      <c r="A293" s="5" t="s">
        <v>113</v>
      </c>
      <c r="B293" s="5" t="s">
        <v>114</v>
      </c>
      <c r="C293" s="5">
        <v>2019</v>
      </c>
      <c r="D293" s="5">
        <v>20</v>
      </c>
      <c r="E293" s="5">
        <v>0</v>
      </c>
      <c r="F293" s="5">
        <v>0</v>
      </c>
      <c r="G293" s="5">
        <v>0</v>
      </c>
      <c r="H293" s="5">
        <v>0</v>
      </c>
      <c r="I293" s="5">
        <v>1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1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1</v>
      </c>
      <c r="AK293" s="5">
        <v>0</v>
      </c>
      <c r="AL293" s="5">
        <v>0</v>
      </c>
      <c r="AM293" s="5">
        <v>0</v>
      </c>
      <c r="AN293" s="5">
        <v>0</v>
      </c>
      <c r="AO293" s="5">
        <v>1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1</v>
      </c>
      <c r="AY293" s="5">
        <v>0</v>
      </c>
      <c r="AZ293" s="5">
        <v>4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1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1</v>
      </c>
      <c r="BT293" s="5">
        <v>0</v>
      </c>
      <c r="BU293" s="5">
        <v>0</v>
      </c>
      <c r="BV293" s="5">
        <v>0</v>
      </c>
      <c r="BW293" s="5">
        <v>5</v>
      </c>
      <c r="BX293" s="5">
        <v>0</v>
      </c>
      <c r="BY293" s="5">
        <v>0</v>
      </c>
      <c r="BZ293" s="5">
        <v>0</v>
      </c>
      <c r="CA293" s="5">
        <v>0</v>
      </c>
      <c r="CB293" s="5">
        <v>0</v>
      </c>
      <c r="CC293" s="5">
        <v>0</v>
      </c>
      <c r="CD293" s="5">
        <v>0</v>
      </c>
      <c r="CE293" s="5">
        <v>0</v>
      </c>
      <c r="CF293" s="5">
        <v>0</v>
      </c>
      <c r="CG293" s="5">
        <v>0</v>
      </c>
      <c r="CH293" s="5">
        <v>1</v>
      </c>
      <c r="CI293" s="5">
        <v>0</v>
      </c>
      <c r="CJ293" s="5">
        <v>0</v>
      </c>
      <c r="CK293" s="5">
        <v>0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0</v>
      </c>
      <c r="CV293" s="5">
        <v>0</v>
      </c>
      <c r="CW293" s="5">
        <v>0</v>
      </c>
      <c r="CX293" s="1">
        <v>0</v>
      </c>
    </row>
    <row r="294" spans="1:102" ht="15.75" x14ac:dyDescent="0.25">
      <c r="A294" s="5" t="s">
        <v>115</v>
      </c>
      <c r="B294" s="5" t="s">
        <v>116</v>
      </c>
      <c r="C294" s="5">
        <v>2019</v>
      </c>
      <c r="D294" s="5">
        <v>2737</v>
      </c>
      <c r="E294" s="5">
        <v>4</v>
      </c>
      <c r="F294" s="5">
        <v>42</v>
      </c>
      <c r="G294" s="5">
        <v>43</v>
      </c>
      <c r="H294" s="5">
        <v>36</v>
      </c>
      <c r="I294" s="5">
        <v>31</v>
      </c>
      <c r="J294" s="5">
        <v>12</v>
      </c>
      <c r="K294" s="5">
        <v>9</v>
      </c>
      <c r="L294" s="5">
        <v>11</v>
      </c>
      <c r="M294" s="5">
        <v>23</v>
      </c>
      <c r="N294" s="5">
        <v>32</v>
      </c>
      <c r="O294" s="5">
        <v>79</v>
      </c>
      <c r="P294" s="5">
        <v>0</v>
      </c>
      <c r="Q294" s="5">
        <v>4</v>
      </c>
      <c r="R294" s="5">
        <v>0</v>
      </c>
      <c r="S294" s="5">
        <v>0</v>
      </c>
      <c r="T294" s="5">
        <v>0</v>
      </c>
      <c r="U294" s="5">
        <v>4</v>
      </c>
      <c r="V294" s="5">
        <v>6</v>
      </c>
      <c r="W294" s="5">
        <v>5</v>
      </c>
      <c r="X294" s="5">
        <v>10</v>
      </c>
      <c r="Y294" s="5">
        <v>0</v>
      </c>
      <c r="Z294" s="5">
        <v>89</v>
      </c>
      <c r="AA294" s="5">
        <v>110</v>
      </c>
      <c r="AB294" s="5">
        <v>6</v>
      </c>
      <c r="AC294" s="5">
        <v>0</v>
      </c>
      <c r="AD294" s="5">
        <v>2</v>
      </c>
      <c r="AE294" s="5">
        <v>2</v>
      </c>
      <c r="AF294" s="5">
        <v>1</v>
      </c>
      <c r="AG294" s="5">
        <v>30</v>
      </c>
      <c r="AH294" s="5">
        <v>11</v>
      </c>
      <c r="AI294" s="5">
        <v>26</v>
      </c>
      <c r="AJ294" s="5">
        <v>122</v>
      </c>
      <c r="AK294" s="5">
        <v>62</v>
      </c>
      <c r="AL294" s="5">
        <v>1</v>
      </c>
      <c r="AM294" s="5">
        <v>35</v>
      </c>
      <c r="AN294" s="5">
        <v>47</v>
      </c>
      <c r="AO294" s="5">
        <v>67</v>
      </c>
      <c r="AP294" s="5">
        <v>2</v>
      </c>
      <c r="AQ294" s="5">
        <v>15</v>
      </c>
      <c r="AR294" s="5">
        <v>6</v>
      </c>
      <c r="AS294" s="5">
        <v>14</v>
      </c>
      <c r="AT294" s="5">
        <v>63</v>
      </c>
      <c r="AU294" s="5">
        <v>52</v>
      </c>
      <c r="AV294" s="5">
        <v>40</v>
      </c>
      <c r="AW294" s="5">
        <v>13</v>
      </c>
      <c r="AX294" s="5">
        <v>75</v>
      </c>
      <c r="AY294" s="5">
        <v>4</v>
      </c>
      <c r="AZ294" s="5">
        <v>11</v>
      </c>
      <c r="BA294" s="5">
        <v>0</v>
      </c>
      <c r="BB294" s="5">
        <v>118</v>
      </c>
      <c r="BC294" s="5">
        <v>11</v>
      </c>
      <c r="BD294" s="5">
        <v>1</v>
      </c>
      <c r="BE294" s="5">
        <v>23</v>
      </c>
      <c r="BF294" s="5">
        <v>63</v>
      </c>
      <c r="BG294" s="5">
        <v>3</v>
      </c>
      <c r="BH294" s="5">
        <v>2</v>
      </c>
      <c r="BI294" s="5">
        <v>1</v>
      </c>
      <c r="BJ294" s="5">
        <v>74</v>
      </c>
      <c r="BK294" s="5">
        <v>102</v>
      </c>
      <c r="BL294" s="5">
        <v>0</v>
      </c>
      <c r="BM294" s="5">
        <v>10</v>
      </c>
      <c r="BN294" s="5">
        <v>47</v>
      </c>
      <c r="BO294" s="5">
        <v>1</v>
      </c>
      <c r="BP294" s="5">
        <v>7</v>
      </c>
      <c r="BQ294" s="5">
        <v>163</v>
      </c>
      <c r="BR294" s="5">
        <v>4</v>
      </c>
      <c r="BS294" s="5">
        <v>87</v>
      </c>
      <c r="BT294" s="5">
        <v>55</v>
      </c>
      <c r="BU294" s="5">
        <v>2</v>
      </c>
      <c r="BV294" s="5">
        <v>41</v>
      </c>
      <c r="BW294" s="5">
        <v>25</v>
      </c>
      <c r="BX294" s="5">
        <v>170</v>
      </c>
      <c r="BY294" s="5">
        <v>1</v>
      </c>
      <c r="BZ294" s="5">
        <v>0</v>
      </c>
      <c r="CA294" s="5">
        <v>18</v>
      </c>
      <c r="CB294" s="5">
        <v>6</v>
      </c>
      <c r="CC294" s="5">
        <v>1</v>
      </c>
      <c r="CD294" s="5">
        <v>10</v>
      </c>
      <c r="CE294" s="5">
        <v>0</v>
      </c>
      <c r="CF294" s="5">
        <v>6</v>
      </c>
      <c r="CG294" s="5">
        <v>2</v>
      </c>
      <c r="CH294" s="5">
        <v>6</v>
      </c>
      <c r="CI294" s="5">
        <v>10</v>
      </c>
      <c r="CJ294" s="5">
        <v>70</v>
      </c>
      <c r="CK294" s="5">
        <v>21</v>
      </c>
      <c r="CL294" s="5">
        <v>0</v>
      </c>
      <c r="CM294" s="5">
        <v>15</v>
      </c>
      <c r="CN294" s="5">
        <v>104</v>
      </c>
      <c r="CO294" s="5">
        <v>18</v>
      </c>
      <c r="CP294" s="5">
        <v>22</v>
      </c>
      <c r="CQ294" s="5">
        <v>0</v>
      </c>
      <c r="CR294" s="5">
        <v>1</v>
      </c>
      <c r="CS294" s="5">
        <v>1</v>
      </c>
      <c r="CT294" s="5">
        <v>49</v>
      </c>
      <c r="CU294" s="5">
        <v>4</v>
      </c>
      <c r="CV294" s="5">
        <v>96</v>
      </c>
      <c r="CW294" s="5">
        <v>6</v>
      </c>
      <c r="CX294" s="1">
        <v>6</v>
      </c>
    </row>
    <row r="295" spans="1:102" ht="15.75" x14ac:dyDescent="0.25">
      <c r="A295" s="5" t="s">
        <v>117</v>
      </c>
      <c r="B295" s="5" t="s">
        <v>118</v>
      </c>
      <c r="C295" s="5">
        <v>2019</v>
      </c>
      <c r="D295" s="5">
        <v>12</v>
      </c>
      <c r="E295" s="5">
        <v>0</v>
      </c>
      <c r="F295" s="5">
        <v>0</v>
      </c>
      <c r="G295" s="5">
        <v>1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1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2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2</v>
      </c>
      <c r="BT295" s="5">
        <v>0</v>
      </c>
      <c r="BU295" s="5">
        <v>0</v>
      </c>
      <c r="BV295" s="5">
        <v>0</v>
      </c>
      <c r="BW295" s="5">
        <v>1</v>
      </c>
      <c r="BX295" s="5">
        <v>0</v>
      </c>
      <c r="BY295" s="5">
        <v>0</v>
      </c>
      <c r="BZ295" s="5">
        <v>0</v>
      </c>
      <c r="CA295" s="5">
        <v>0</v>
      </c>
      <c r="CB295" s="5">
        <v>0</v>
      </c>
      <c r="CC295" s="5">
        <v>0</v>
      </c>
      <c r="CD295" s="5">
        <v>0</v>
      </c>
      <c r="CE295" s="5">
        <v>0</v>
      </c>
      <c r="CF295" s="5">
        <v>0</v>
      </c>
      <c r="CG295" s="5">
        <v>0</v>
      </c>
      <c r="CH295" s="5">
        <v>0</v>
      </c>
      <c r="CI295" s="5">
        <v>0</v>
      </c>
      <c r="CJ295" s="5">
        <v>0</v>
      </c>
      <c r="CK295" s="5">
        <v>0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0</v>
      </c>
      <c r="CV295" s="5">
        <v>1</v>
      </c>
      <c r="CW295" s="5">
        <v>0</v>
      </c>
      <c r="CX295" s="1">
        <v>0</v>
      </c>
    </row>
    <row r="296" spans="1:102" ht="15.75" x14ac:dyDescent="0.25">
      <c r="A296" s="5" t="s">
        <v>119</v>
      </c>
      <c r="B296" s="5" t="s">
        <v>120</v>
      </c>
      <c r="C296" s="5">
        <v>2019</v>
      </c>
      <c r="D296" s="5">
        <v>103</v>
      </c>
      <c r="E296" s="5">
        <v>0</v>
      </c>
      <c r="F296" s="5">
        <v>1</v>
      </c>
      <c r="G296" s="5">
        <v>3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1</v>
      </c>
      <c r="O296" s="5">
        <v>33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4</v>
      </c>
      <c r="AJ296" s="5">
        <v>8</v>
      </c>
      <c r="AK296" s="5">
        <v>0</v>
      </c>
      <c r="AL296" s="5">
        <v>0</v>
      </c>
      <c r="AM296" s="5">
        <v>0</v>
      </c>
      <c r="AN296" s="5">
        <v>5</v>
      </c>
      <c r="AO296" s="5">
        <v>1</v>
      </c>
      <c r="AP296" s="5">
        <v>1</v>
      </c>
      <c r="AQ296" s="5">
        <v>0</v>
      </c>
      <c r="AR296" s="5">
        <v>0</v>
      </c>
      <c r="AS296" s="5">
        <v>1</v>
      </c>
      <c r="AT296" s="5">
        <v>3</v>
      </c>
      <c r="AU296" s="5">
        <v>5</v>
      </c>
      <c r="AV296" s="5">
        <v>3</v>
      </c>
      <c r="AW296" s="5">
        <v>0</v>
      </c>
      <c r="AX296" s="5">
        <v>1</v>
      </c>
      <c r="AY296" s="5">
        <v>0</v>
      </c>
      <c r="AZ296" s="5">
        <v>3</v>
      </c>
      <c r="BA296" s="5">
        <v>0</v>
      </c>
      <c r="BB296" s="5">
        <v>1</v>
      </c>
      <c r="BC296" s="5">
        <v>0</v>
      </c>
      <c r="BD296" s="5">
        <v>0</v>
      </c>
      <c r="BE296" s="5">
        <v>0</v>
      </c>
      <c r="BF296" s="5">
        <v>1</v>
      </c>
      <c r="BG296" s="5">
        <v>0</v>
      </c>
      <c r="BH296" s="5">
        <v>0</v>
      </c>
      <c r="BI296" s="5">
        <v>0</v>
      </c>
      <c r="BJ296" s="5">
        <v>2</v>
      </c>
      <c r="BK296" s="5">
        <v>4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0</v>
      </c>
      <c r="BS296" s="5">
        <v>1</v>
      </c>
      <c r="BT296" s="5">
        <v>1</v>
      </c>
      <c r="BU296" s="5">
        <v>0</v>
      </c>
      <c r="BV296" s="5">
        <v>1</v>
      </c>
      <c r="BW296" s="5">
        <v>0</v>
      </c>
      <c r="BX296" s="5">
        <v>6</v>
      </c>
      <c r="BY296" s="5">
        <v>0</v>
      </c>
      <c r="BZ296" s="5">
        <v>0</v>
      </c>
      <c r="CA296" s="5">
        <v>0</v>
      </c>
      <c r="CB296" s="5">
        <v>0</v>
      </c>
      <c r="CC296" s="5">
        <v>0</v>
      </c>
      <c r="CD296" s="5">
        <v>0</v>
      </c>
      <c r="CE296" s="5">
        <v>0</v>
      </c>
      <c r="CF296" s="5">
        <v>1</v>
      </c>
      <c r="CG296" s="5">
        <v>0</v>
      </c>
      <c r="CH296" s="5">
        <v>0</v>
      </c>
      <c r="CI296" s="5">
        <v>0</v>
      </c>
      <c r="CJ296" s="5">
        <v>0</v>
      </c>
      <c r="CK296" s="5">
        <v>0</v>
      </c>
      <c r="CL296" s="5">
        <v>0</v>
      </c>
      <c r="CM296" s="5">
        <v>0</v>
      </c>
      <c r="CN296" s="5">
        <v>2</v>
      </c>
      <c r="CO296" s="5">
        <v>0</v>
      </c>
      <c r="CP296" s="5">
        <v>0</v>
      </c>
      <c r="CQ296" s="5">
        <v>0</v>
      </c>
      <c r="CR296" s="5">
        <v>0</v>
      </c>
      <c r="CS296" s="5">
        <v>0</v>
      </c>
      <c r="CT296" s="5">
        <v>5</v>
      </c>
      <c r="CU296" s="5">
        <v>0</v>
      </c>
      <c r="CV296" s="5">
        <v>2</v>
      </c>
      <c r="CW296" s="5">
        <v>0</v>
      </c>
      <c r="CX296" s="1">
        <v>0</v>
      </c>
    </row>
    <row r="297" spans="1:102" ht="15.75" x14ac:dyDescent="0.25">
      <c r="A297" s="5" t="s">
        <v>121</v>
      </c>
      <c r="B297" s="5" t="s">
        <v>122</v>
      </c>
      <c r="C297" s="5">
        <v>2019</v>
      </c>
      <c r="D297" s="5">
        <v>411</v>
      </c>
      <c r="E297" s="5">
        <v>1</v>
      </c>
      <c r="F297" s="5">
        <v>0</v>
      </c>
      <c r="G297" s="5">
        <v>23</v>
      </c>
      <c r="H297" s="5">
        <v>0</v>
      </c>
      <c r="I297" s="5">
        <v>9</v>
      </c>
      <c r="J297" s="5">
        <v>0</v>
      </c>
      <c r="K297" s="5">
        <v>0</v>
      </c>
      <c r="L297" s="5">
        <v>0</v>
      </c>
      <c r="M297" s="5">
        <v>1</v>
      </c>
      <c r="N297" s="5">
        <v>1</v>
      </c>
      <c r="O297" s="5">
        <v>72</v>
      </c>
      <c r="P297" s="5">
        <v>0</v>
      </c>
      <c r="Q297" s="5">
        <v>0</v>
      </c>
      <c r="R297" s="5">
        <v>1</v>
      </c>
      <c r="S297" s="5">
        <v>0</v>
      </c>
      <c r="T297" s="5">
        <v>0</v>
      </c>
      <c r="U297" s="5">
        <v>0</v>
      </c>
      <c r="V297" s="5">
        <v>1</v>
      </c>
      <c r="W297" s="5">
        <v>0</v>
      </c>
      <c r="X297" s="5">
        <v>0</v>
      </c>
      <c r="Y297" s="5">
        <v>0</v>
      </c>
      <c r="Z297" s="5">
        <v>0</v>
      </c>
      <c r="AA297" s="5">
        <v>3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1</v>
      </c>
      <c r="AH297" s="5">
        <v>0</v>
      </c>
      <c r="AI297" s="5">
        <v>5</v>
      </c>
      <c r="AJ297" s="5">
        <v>73</v>
      </c>
      <c r="AK297" s="5">
        <v>4</v>
      </c>
      <c r="AL297" s="5">
        <v>0</v>
      </c>
      <c r="AM297" s="5">
        <v>1</v>
      </c>
      <c r="AN297" s="5">
        <v>2</v>
      </c>
      <c r="AO297" s="5">
        <v>29</v>
      </c>
      <c r="AP297" s="5">
        <v>0</v>
      </c>
      <c r="AQ297" s="5">
        <v>2</v>
      </c>
      <c r="AR297" s="5">
        <v>0</v>
      </c>
      <c r="AS297" s="5">
        <v>1</v>
      </c>
      <c r="AT297" s="5">
        <v>0</v>
      </c>
      <c r="AU297" s="5">
        <v>1</v>
      </c>
      <c r="AV297" s="5">
        <v>5</v>
      </c>
      <c r="AW297" s="5">
        <v>1</v>
      </c>
      <c r="AX297" s="5">
        <v>14</v>
      </c>
      <c r="AY297" s="5">
        <v>0</v>
      </c>
      <c r="AZ297" s="5">
        <v>2</v>
      </c>
      <c r="BA297" s="5">
        <v>0</v>
      </c>
      <c r="BB297" s="5">
        <v>31</v>
      </c>
      <c r="BC297" s="5">
        <v>0</v>
      </c>
      <c r="BD297" s="5">
        <v>0</v>
      </c>
      <c r="BE297" s="5">
        <v>4</v>
      </c>
      <c r="BF297" s="5">
        <v>11</v>
      </c>
      <c r="BG297" s="5">
        <v>0</v>
      </c>
      <c r="BH297" s="5">
        <v>0</v>
      </c>
      <c r="BI297" s="5">
        <v>0</v>
      </c>
      <c r="BJ297" s="5">
        <v>13</v>
      </c>
      <c r="BK297" s="5">
        <v>16</v>
      </c>
      <c r="BL297" s="5">
        <v>0</v>
      </c>
      <c r="BM297" s="5">
        <v>1</v>
      </c>
      <c r="BN297" s="5">
        <v>5</v>
      </c>
      <c r="BO297" s="5">
        <v>0</v>
      </c>
      <c r="BP297" s="5">
        <v>0</v>
      </c>
      <c r="BQ297" s="5">
        <v>13</v>
      </c>
      <c r="BR297" s="5">
        <v>0</v>
      </c>
      <c r="BS297" s="5">
        <v>7</v>
      </c>
      <c r="BT297" s="5">
        <v>4</v>
      </c>
      <c r="BU297" s="5">
        <v>0</v>
      </c>
      <c r="BV297" s="5">
        <v>2</v>
      </c>
      <c r="BW297" s="5">
        <v>7</v>
      </c>
      <c r="BX297" s="5">
        <v>0</v>
      </c>
      <c r="BY297" s="5">
        <v>0</v>
      </c>
      <c r="BZ297" s="5">
        <v>0</v>
      </c>
      <c r="CA297" s="5">
        <v>12</v>
      </c>
      <c r="CB297" s="5">
        <v>0</v>
      </c>
      <c r="CC297" s="5">
        <v>0</v>
      </c>
      <c r="CD297" s="5">
        <v>1</v>
      </c>
      <c r="CE297" s="5">
        <v>0</v>
      </c>
      <c r="CF297" s="5">
        <v>0</v>
      </c>
      <c r="CG297" s="5">
        <v>0</v>
      </c>
      <c r="CH297" s="5">
        <v>1</v>
      </c>
      <c r="CI297" s="5">
        <v>0</v>
      </c>
      <c r="CJ297" s="5">
        <v>3</v>
      </c>
      <c r="CK297" s="5">
        <v>0</v>
      </c>
      <c r="CL297" s="5">
        <v>0</v>
      </c>
      <c r="CM297" s="5">
        <v>2</v>
      </c>
      <c r="CN297" s="5">
        <v>19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1</v>
      </c>
      <c r="CU297" s="5">
        <v>1</v>
      </c>
      <c r="CV297" s="5">
        <v>1</v>
      </c>
      <c r="CW297" s="5">
        <v>2</v>
      </c>
      <c r="CX297" s="1">
        <v>2</v>
      </c>
    </row>
    <row r="298" spans="1:102" ht="15.75" x14ac:dyDescent="0.25">
      <c r="A298" s="5" t="s">
        <v>123</v>
      </c>
      <c r="B298" s="5" t="s">
        <v>124</v>
      </c>
      <c r="C298" s="5">
        <v>2019</v>
      </c>
      <c r="D298" s="5">
        <v>100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1</v>
      </c>
      <c r="M298" s="5">
        <v>1</v>
      </c>
      <c r="N298" s="5">
        <v>1</v>
      </c>
      <c r="O298" s="5">
        <v>21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1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1</v>
      </c>
      <c r="AH298" s="5">
        <v>0</v>
      </c>
      <c r="AI298" s="5">
        <v>1</v>
      </c>
      <c r="AJ298" s="5">
        <v>12</v>
      </c>
      <c r="AK298" s="5">
        <v>1</v>
      </c>
      <c r="AL298" s="5">
        <v>0</v>
      </c>
      <c r="AM298" s="5">
        <v>1</v>
      </c>
      <c r="AN298" s="5">
        <v>1</v>
      </c>
      <c r="AO298" s="5">
        <v>3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1</v>
      </c>
      <c r="AY298" s="5">
        <v>0</v>
      </c>
      <c r="AZ298" s="5">
        <v>1</v>
      </c>
      <c r="BA298" s="5">
        <v>0</v>
      </c>
      <c r="BB298" s="5">
        <v>3</v>
      </c>
      <c r="BC298" s="5">
        <v>0</v>
      </c>
      <c r="BD298" s="5">
        <v>0</v>
      </c>
      <c r="BE298" s="5">
        <v>1</v>
      </c>
      <c r="BF298" s="5">
        <v>3</v>
      </c>
      <c r="BG298" s="5">
        <v>0</v>
      </c>
      <c r="BH298" s="5">
        <v>0</v>
      </c>
      <c r="BI298" s="5">
        <v>0</v>
      </c>
      <c r="BJ298" s="5">
        <v>1</v>
      </c>
      <c r="BK298" s="5">
        <v>5</v>
      </c>
      <c r="BL298" s="5">
        <v>0</v>
      </c>
      <c r="BM298" s="5">
        <v>0</v>
      </c>
      <c r="BN298" s="5">
        <v>0</v>
      </c>
      <c r="BO298" s="5">
        <v>0</v>
      </c>
      <c r="BP298" s="5">
        <v>0</v>
      </c>
      <c r="BQ298" s="5">
        <v>0</v>
      </c>
      <c r="BR298" s="5">
        <v>0</v>
      </c>
      <c r="BS298" s="5">
        <v>1</v>
      </c>
      <c r="BT298" s="5">
        <v>0</v>
      </c>
      <c r="BU298" s="5">
        <v>0</v>
      </c>
      <c r="BV298" s="5">
        <v>1</v>
      </c>
      <c r="BW298" s="5">
        <v>0</v>
      </c>
      <c r="BX298" s="5">
        <v>19</v>
      </c>
      <c r="BY298" s="5">
        <v>0</v>
      </c>
      <c r="BZ298" s="5">
        <v>0</v>
      </c>
      <c r="CA298" s="5">
        <v>0</v>
      </c>
      <c r="CB298" s="5">
        <v>0</v>
      </c>
      <c r="CC298" s="5">
        <v>0</v>
      </c>
      <c r="CD298" s="5">
        <v>0</v>
      </c>
      <c r="CE298" s="5">
        <v>0</v>
      </c>
      <c r="CF298" s="5">
        <v>0</v>
      </c>
      <c r="CG298" s="5">
        <v>0</v>
      </c>
      <c r="CH298" s="5">
        <v>0</v>
      </c>
      <c r="CI298" s="5">
        <v>0</v>
      </c>
      <c r="CJ298" s="5">
        <v>0</v>
      </c>
      <c r="CK298" s="5">
        <v>0</v>
      </c>
      <c r="CL298" s="5">
        <v>0</v>
      </c>
      <c r="CM298" s="5">
        <v>2</v>
      </c>
      <c r="CN298" s="5">
        <v>3</v>
      </c>
      <c r="CO298" s="5">
        <v>0</v>
      </c>
      <c r="CP298" s="5">
        <v>0</v>
      </c>
      <c r="CQ298" s="5">
        <v>0</v>
      </c>
      <c r="CR298" s="5">
        <v>0</v>
      </c>
      <c r="CS298" s="5">
        <v>0</v>
      </c>
      <c r="CT298" s="5">
        <v>2</v>
      </c>
      <c r="CU298" s="5">
        <v>0</v>
      </c>
      <c r="CV298" s="5">
        <v>6</v>
      </c>
      <c r="CW298" s="5">
        <v>0</v>
      </c>
      <c r="CX298" s="1">
        <v>0</v>
      </c>
    </row>
    <row r="299" spans="1:102" ht="15.75" x14ac:dyDescent="0.25">
      <c r="A299" s="5" t="s">
        <v>125</v>
      </c>
      <c r="B299" s="5" t="s">
        <v>126</v>
      </c>
      <c r="C299" s="5">
        <v>2019</v>
      </c>
      <c r="D299" s="5">
        <v>259</v>
      </c>
      <c r="E299" s="5">
        <v>0</v>
      </c>
      <c r="F299" s="5">
        <v>1</v>
      </c>
      <c r="G299" s="5">
        <v>1</v>
      </c>
      <c r="H299" s="5">
        <v>6</v>
      </c>
      <c r="I299" s="5">
        <v>2</v>
      </c>
      <c r="J299" s="5">
        <v>1</v>
      </c>
      <c r="K299" s="5">
        <v>0</v>
      </c>
      <c r="L299" s="5">
        <v>1</v>
      </c>
      <c r="M299" s="5">
        <v>2</v>
      </c>
      <c r="N299" s="5">
        <v>5</v>
      </c>
      <c r="O299" s="5">
        <v>13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3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10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1</v>
      </c>
      <c r="AH299" s="5">
        <v>0</v>
      </c>
      <c r="AI299" s="5">
        <v>5</v>
      </c>
      <c r="AJ299" s="5">
        <v>7</v>
      </c>
      <c r="AK299" s="5">
        <v>5</v>
      </c>
      <c r="AL299" s="5">
        <v>2</v>
      </c>
      <c r="AM299" s="5">
        <v>4</v>
      </c>
      <c r="AN299" s="5">
        <v>4</v>
      </c>
      <c r="AO299" s="5">
        <v>16</v>
      </c>
      <c r="AP299" s="5">
        <v>0</v>
      </c>
      <c r="AQ299" s="5">
        <v>3</v>
      </c>
      <c r="AR299" s="5">
        <v>0</v>
      </c>
      <c r="AS299" s="5">
        <v>2</v>
      </c>
      <c r="AT299" s="5">
        <v>6</v>
      </c>
      <c r="AU299" s="5">
        <v>3</v>
      </c>
      <c r="AV299" s="5">
        <v>1</v>
      </c>
      <c r="AW299" s="5">
        <v>1</v>
      </c>
      <c r="AX299" s="5">
        <v>4</v>
      </c>
      <c r="AY299" s="5">
        <v>0</v>
      </c>
      <c r="AZ299" s="5">
        <v>1</v>
      </c>
      <c r="BA299" s="5">
        <v>0</v>
      </c>
      <c r="BB299" s="5">
        <v>2</v>
      </c>
      <c r="BC299" s="5">
        <v>0</v>
      </c>
      <c r="BD299" s="5">
        <v>0</v>
      </c>
      <c r="BE299" s="5">
        <v>4</v>
      </c>
      <c r="BF299" s="5">
        <v>24</v>
      </c>
      <c r="BG299" s="5">
        <v>0</v>
      </c>
      <c r="BH299" s="5">
        <v>1</v>
      </c>
      <c r="BI299" s="5">
        <v>0</v>
      </c>
      <c r="BJ299" s="5">
        <v>4</v>
      </c>
      <c r="BK299" s="5">
        <v>6</v>
      </c>
      <c r="BL299" s="5">
        <v>0</v>
      </c>
      <c r="BM299" s="5">
        <v>1</v>
      </c>
      <c r="BN299" s="5">
        <v>6</v>
      </c>
      <c r="BO299" s="5">
        <v>0</v>
      </c>
      <c r="BP299" s="5">
        <v>1</v>
      </c>
      <c r="BQ299" s="5">
        <v>10</v>
      </c>
      <c r="BR299" s="5">
        <v>1</v>
      </c>
      <c r="BS299" s="5">
        <v>15</v>
      </c>
      <c r="BT299" s="5">
        <v>9</v>
      </c>
      <c r="BU299" s="5">
        <v>0</v>
      </c>
      <c r="BV299" s="5">
        <v>10</v>
      </c>
      <c r="BW299" s="5">
        <v>1</v>
      </c>
      <c r="BX299" s="5">
        <v>5</v>
      </c>
      <c r="BY299" s="5">
        <v>0</v>
      </c>
      <c r="BZ299" s="5">
        <v>0</v>
      </c>
      <c r="CA299" s="5">
        <v>4</v>
      </c>
      <c r="CB299" s="5">
        <v>0</v>
      </c>
      <c r="CC299" s="5">
        <v>0</v>
      </c>
      <c r="CD299" s="5">
        <v>1</v>
      </c>
      <c r="CE299" s="5">
        <v>0</v>
      </c>
      <c r="CF299" s="5">
        <v>1</v>
      </c>
      <c r="CG299" s="5">
        <v>0</v>
      </c>
      <c r="CH299" s="5">
        <v>1</v>
      </c>
      <c r="CI299" s="5">
        <v>1</v>
      </c>
      <c r="CJ299" s="5">
        <v>13</v>
      </c>
      <c r="CK299" s="5">
        <v>2</v>
      </c>
      <c r="CL299" s="5">
        <v>0</v>
      </c>
      <c r="CM299" s="5">
        <v>1</v>
      </c>
      <c r="CN299" s="5">
        <v>5</v>
      </c>
      <c r="CO299" s="5">
        <v>1</v>
      </c>
      <c r="CP299" s="5">
        <v>1</v>
      </c>
      <c r="CQ299" s="5">
        <v>0</v>
      </c>
      <c r="CR299" s="5">
        <v>0</v>
      </c>
      <c r="CS299" s="5">
        <v>0</v>
      </c>
      <c r="CT299" s="5">
        <v>3</v>
      </c>
      <c r="CU299" s="5">
        <v>0</v>
      </c>
      <c r="CV299" s="5">
        <v>12</v>
      </c>
      <c r="CW299" s="5">
        <v>0</v>
      </c>
      <c r="CX299" s="1">
        <v>0</v>
      </c>
    </row>
    <row r="300" spans="1:102" ht="15.75" x14ac:dyDescent="0.25">
      <c r="A300" s="5" t="s">
        <v>127</v>
      </c>
      <c r="B300" s="5" t="s">
        <v>128</v>
      </c>
      <c r="C300" s="5">
        <v>2019</v>
      </c>
      <c r="D300" s="5">
        <v>1492</v>
      </c>
      <c r="E300" s="5">
        <v>10</v>
      </c>
      <c r="F300" s="5">
        <v>0</v>
      </c>
      <c r="G300" s="5">
        <v>14</v>
      </c>
      <c r="H300" s="5">
        <v>2</v>
      </c>
      <c r="I300" s="5">
        <v>2</v>
      </c>
      <c r="J300" s="5">
        <v>83</v>
      </c>
      <c r="K300" s="5">
        <v>1</v>
      </c>
      <c r="L300" s="5">
        <v>8</v>
      </c>
      <c r="M300" s="5">
        <v>3</v>
      </c>
      <c r="N300" s="5">
        <v>3</v>
      </c>
      <c r="O300" s="5">
        <v>129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1</v>
      </c>
      <c r="V300" s="5">
        <v>11</v>
      </c>
      <c r="W300" s="5">
        <v>213</v>
      </c>
      <c r="X300" s="5">
        <v>2</v>
      </c>
      <c r="Y300" s="5">
        <v>3</v>
      </c>
      <c r="Z300" s="5">
        <v>0</v>
      </c>
      <c r="AA300" s="5">
        <v>85</v>
      </c>
      <c r="AB300" s="5">
        <v>3</v>
      </c>
      <c r="AC300" s="5">
        <v>0</v>
      </c>
      <c r="AD300" s="5">
        <v>0</v>
      </c>
      <c r="AE300" s="5">
        <v>0</v>
      </c>
      <c r="AF300" s="5">
        <v>0</v>
      </c>
      <c r="AG300" s="5">
        <v>12</v>
      </c>
      <c r="AH300" s="5">
        <v>3</v>
      </c>
      <c r="AI300" s="5">
        <v>16</v>
      </c>
      <c r="AJ300" s="5">
        <v>110</v>
      </c>
      <c r="AK300" s="5">
        <v>22</v>
      </c>
      <c r="AL300" s="5">
        <v>3</v>
      </c>
      <c r="AM300" s="5">
        <v>9</v>
      </c>
      <c r="AN300" s="5">
        <v>18</v>
      </c>
      <c r="AO300" s="5">
        <v>29</v>
      </c>
      <c r="AP300" s="5">
        <v>0</v>
      </c>
      <c r="AQ300" s="5">
        <v>7</v>
      </c>
      <c r="AR300" s="5">
        <v>0</v>
      </c>
      <c r="AS300" s="5">
        <v>14</v>
      </c>
      <c r="AT300" s="5">
        <v>5</v>
      </c>
      <c r="AU300" s="5">
        <v>5</v>
      </c>
      <c r="AV300" s="5">
        <v>30</v>
      </c>
      <c r="AW300" s="5">
        <v>14</v>
      </c>
      <c r="AX300" s="5">
        <v>20</v>
      </c>
      <c r="AY300" s="5">
        <v>0</v>
      </c>
      <c r="AZ300" s="5">
        <v>42</v>
      </c>
      <c r="BA300" s="5">
        <v>0</v>
      </c>
      <c r="BB300" s="5">
        <v>58</v>
      </c>
      <c r="BC300" s="5">
        <v>5</v>
      </c>
      <c r="BD300" s="5">
        <v>0</v>
      </c>
      <c r="BE300" s="5">
        <v>20</v>
      </c>
      <c r="BF300" s="5">
        <v>28</v>
      </c>
      <c r="BG300" s="5">
        <v>2</v>
      </c>
      <c r="BH300" s="5">
        <v>2</v>
      </c>
      <c r="BI300" s="5">
        <v>2</v>
      </c>
      <c r="BJ300" s="5">
        <v>65</v>
      </c>
      <c r="BK300" s="5">
        <v>39</v>
      </c>
      <c r="BL300" s="5">
        <v>0</v>
      </c>
      <c r="BM300" s="5">
        <v>1</v>
      </c>
      <c r="BN300" s="5">
        <v>14</v>
      </c>
      <c r="BO300" s="5">
        <v>1</v>
      </c>
      <c r="BP300" s="5">
        <v>1</v>
      </c>
      <c r="BQ300" s="5">
        <v>23</v>
      </c>
      <c r="BR300" s="5">
        <v>1</v>
      </c>
      <c r="BS300" s="5">
        <v>40</v>
      </c>
      <c r="BT300" s="5">
        <v>54</v>
      </c>
      <c r="BU300" s="5">
        <v>0</v>
      </c>
      <c r="BV300" s="5">
        <v>4</v>
      </c>
      <c r="BW300" s="5">
        <v>5</v>
      </c>
      <c r="BX300" s="5">
        <v>68</v>
      </c>
      <c r="BY300" s="5">
        <v>0</v>
      </c>
      <c r="BZ300" s="5">
        <v>0</v>
      </c>
      <c r="CA300" s="5">
        <v>15</v>
      </c>
      <c r="CB300" s="5">
        <v>6</v>
      </c>
      <c r="CC300" s="5">
        <v>0</v>
      </c>
      <c r="CD300" s="5">
        <v>6</v>
      </c>
      <c r="CE300" s="5">
        <v>0</v>
      </c>
      <c r="CF300" s="5">
        <v>1</v>
      </c>
      <c r="CG300" s="5">
        <v>1</v>
      </c>
      <c r="CH300" s="5">
        <v>1</v>
      </c>
      <c r="CI300" s="5">
        <v>0</v>
      </c>
      <c r="CJ300" s="5">
        <v>3</v>
      </c>
      <c r="CK300" s="5">
        <v>0</v>
      </c>
      <c r="CL300" s="5">
        <v>0</v>
      </c>
      <c r="CM300" s="5">
        <v>12</v>
      </c>
      <c r="CN300" s="5">
        <v>39</v>
      </c>
      <c r="CO300" s="5">
        <v>2</v>
      </c>
      <c r="CP300" s="5">
        <v>0</v>
      </c>
      <c r="CQ300" s="5">
        <v>0</v>
      </c>
      <c r="CR300" s="5">
        <v>1</v>
      </c>
      <c r="CS300" s="5">
        <v>1</v>
      </c>
      <c r="CT300" s="5">
        <v>11</v>
      </c>
      <c r="CU300" s="5">
        <v>3</v>
      </c>
      <c r="CV300" s="5">
        <v>20</v>
      </c>
      <c r="CW300" s="5">
        <v>4</v>
      </c>
      <c r="CX300" s="1">
        <v>4</v>
      </c>
    </row>
    <row r="301" spans="1:102" ht="15.75" x14ac:dyDescent="0.25">
      <c r="A301" s="5" t="s">
        <v>129</v>
      </c>
      <c r="B301" s="5" t="s">
        <v>130</v>
      </c>
      <c r="C301" s="5">
        <v>2019</v>
      </c>
      <c r="D301" s="5">
        <v>1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0</v>
      </c>
      <c r="BW301" s="5">
        <v>0</v>
      </c>
      <c r="BX301" s="5">
        <v>0</v>
      </c>
      <c r="BY301" s="5">
        <v>0</v>
      </c>
      <c r="BZ301" s="5">
        <v>0</v>
      </c>
      <c r="CA301" s="5">
        <v>0</v>
      </c>
      <c r="CB301" s="5">
        <v>0</v>
      </c>
      <c r="CC301" s="5">
        <v>0</v>
      </c>
      <c r="CD301" s="5">
        <v>0</v>
      </c>
      <c r="CE301" s="5">
        <v>0</v>
      </c>
      <c r="CF301" s="5">
        <v>0</v>
      </c>
      <c r="CG301" s="5">
        <v>0</v>
      </c>
      <c r="CH301" s="5">
        <v>0</v>
      </c>
      <c r="CI301" s="5">
        <v>0</v>
      </c>
      <c r="CJ301" s="5">
        <v>0</v>
      </c>
      <c r="CK301" s="5">
        <v>0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0</v>
      </c>
      <c r="CV301" s="5">
        <v>0</v>
      </c>
      <c r="CW301" s="5">
        <v>0</v>
      </c>
      <c r="CX301" s="1">
        <v>0</v>
      </c>
    </row>
    <row r="302" spans="1:102" ht="15.75" x14ac:dyDescent="0.25">
      <c r="A302" s="5" t="s">
        <v>131</v>
      </c>
      <c r="B302" s="5" t="s">
        <v>132</v>
      </c>
      <c r="C302" s="5">
        <v>2019</v>
      </c>
      <c r="D302" s="5">
        <v>10806</v>
      </c>
      <c r="E302" s="5">
        <v>12</v>
      </c>
      <c r="F302" s="5">
        <v>47</v>
      </c>
      <c r="G302" s="5">
        <v>53</v>
      </c>
      <c r="H302" s="5">
        <v>199</v>
      </c>
      <c r="I302" s="5">
        <v>186</v>
      </c>
      <c r="J302" s="5">
        <v>55</v>
      </c>
      <c r="K302" s="5">
        <v>14</v>
      </c>
      <c r="L302" s="5">
        <v>40</v>
      </c>
      <c r="M302" s="5">
        <v>21</v>
      </c>
      <c r="N302" s="5">
        <v>73</v>
      </c>
      <c r="O302" s="5">
        <v>455</v>
      </c>
      <c r="P302" s="5">
        <v>2</v>
      </c>
      <c r="Q302" s="5">
        <v>2</v>
      </c>
      <c r="R302" s="5">
        <v>2</v>
      </c>
      <c r="S302" s="5">
        <v>1</v>
      </c>
      <c r="T302" s="5">
        <v>4</v>
      </c>
      <c r="U302" s="5">
        <v>14</v>
      </c>
      <c r="V302" s="5">
        <v>18</v>
      </c>
      <c r="W302" s="5">
        <v>227</v>
      </c>
      <c r="X302" s="5">
        <v>23</v>
      </c>
      <c r="Y302" s="5">
        <v>4</v>
      </c>
      <c r="Z302" s="5">
        <v>506</v>
      </c>
      <c r="AA302" s="5">
        <v>327</v>
      </c>
      <c r="AB302" s="5">
        <v>30</v>
      </c>
      <c r="AC302" s="5">
        <v>0</v>
      </c>
      <c r="AD302" s="5">
        <v>3</v>
      </c>
      <c r="AE302" s="5">
        <v>4</v>
      </c>
      <c r="AF302" s="5">
        <v>2</v>
      </c>
      <c r="AG302" s="5">
        <v>164</v>
      </c>
      <c r="AH302" s="5">
        <v>204</v>
      </c>
      <c r="AI302" s="5">
        <v>106</v>
      </c>
      <c r="AJ302" s="5">
        <v>654</v>
      </c>
      <c r="AK302" s="5">
        <v>201</v>
      </c>
      <c r="AL302" s="5">
        <v>7</v>
      </c>
      <c r="AM302" s="5">
        <v>118</v>
      </c>
      <c r="AN302" s="5">
        <v>127</v>
      </c>
      <c r="AO302" s="5">
        <v>160</v>
      </c>
      <c r="AP302" s="5">
        <v>4</v>
      </c>
      <c r="AQ302" s="5">
        <v>48</v>
      </c>
      <c r="AR302" s="5">
        <v>6</v>
      </c>
      <c r="AS302" s="5">
        <v>57</v>
      </c>
      <c r="AT302" s="5">
        <v>82</v>
      </c>
      <c r="AU302" s="5">
        <v>75</v>
      </c>
      <c r="AV302" s="5">
        <v>239</v>
      </c>
      <c r="AW302" s="5">
        <v>76</v>
      </c>
      <c r="AX302" s="5">
        <v>236</v>
      </c>
      <c r="AY302" s="5">
        <v>7</v>
      </c>
      <c r="AZ302" s="5">
        <v>25</v>
      </c>
      <c r="BA302" s="5">
        <v>0</v>
      </c>
      <c r="BB302" s="5">
        <v>634</v>
      </c>
      <c r="BC302" s="5">
        <v>30</v>
      </c>
      <c r="BD302" s="5">
        <v>2</v>
      </c>
      <c r="BE302" s="5">
        <v>39</v>
      </c>
      <c r="BF302" s="5">
        <v>153</v>
      </c>
      <c r="BG302" s="5">
        <v>14</v>
      </c>
      <c r="BH302" s="5">
        <v>19</v>
      </c>
      <c r="BI302" s="5">
        <v>2</v>
      </c>
      <c r="BJ302" s="5">
        <v>193</v>
      </c>
      <c r="BK302" s="5">
        <v>240</v>
      </c>
      <c r="BL302" s="5">
        <v>3</v>
      </c>
      <c r="BM302" s="5">
        <v>25</v>
      </c>
      <c r="BN302" s="5">
        <v>120</v>
      </c>
      <c r="BO302" s="5">
        <v>3</v>
      </c>
      <c r="BP302" s="5">
        <v>27</v>
      </c>
      <c r="BQ302" s="5">
        <v>201</v>
      </c>
      <c r="BR302" s="5">
        <v>40</v>
      </c>
      <c r="BS302" s="5">
        <v>296</v>
      </c>
      <c r="BT302" s="5">
        <v>120</v>
      </c>
      <c r="BU302" s="5">
        <v>23</v>
      </c>
      <c r="BV302" s="5">
        <v>318</v>
      </c>
      <c r="BW302" s="5">
        <v>39</v>
      </c>
      <c r="BX302" s="5">
        <v>1435</v>
      </c>
      <c r="BY302" s="5">
        <v>9</v>
      </c>
      <c r="BZ302" s="5">
        <v>0</v>
      </c>
      <c r="CA302" s="5">
        <v>182</v>
      </c>
      <c r="CB302" s="5">
        <v>40</v>
      </c>
      <c r="CC302" s="5">
        <v>2</v>
      </c>
      <c r="CD302" s="5">
        <v>21</v>
      </c>
      <c r="CE302" s="5">
        <v>10</v>
      </c>
      <c r="CF302" s="5">
        <v>18</v>
      </c>
      <c r="CG302" s="5">
        <v>9</v>
      </c>
      <c r="CH302" s="5">
        <v>16</v>
      </c>
      <c r="CI302" s="5">
        <v>36</v>
      </c>
      <c r="CJ302" s="5">
        <v>319</v>
      </c>
      <c r="CK302" s="5">
        <v>120</v>
      </c>
      <c r="CL302" s="5">
        <v>1</v>
      </c>
      <c r="CM302" s="5">
        <v>71</v>
      </c>
      <c r="CN302" s="5">
        <v>213</v>
      </c>
      <c r="CO302" s="5">
        <v>45</v>
      </c>
      <c r="CP302" s="5">
        <v>12</v>
      </c>
      <c r="CQ302" s="5">
        <v>1</v>
      </c>
      <c r="CR302" s="5">
        <v>26</v>
      </c>
      <c r="CS302" s="5">
        <v>25</v>
      </c>
      <c r="CT302" s="5">
        <v>95</v>
      </c>
      <c r="CU302" s="5">
        <v>27</v>
      </c>
      <c r="CV302" s="5">
        <v>336</v>
      </c>
      <c r="CW302" s="5">
        <v>275</v>
      </c>
      <c r="CX302" s="1">
        <v>275</v>
      </c>
    </row>
    <row r="303" spans="1:102" ht="15.75" x14ac:dyDescent="0.25">
      <c r="A303" s="5" t="s">
        <v>133</v>
      </c>
      <c r="B303" s="5" t="s">
        <v>134</v>
      </c>
      <c r="C303" s="5">
        <v>2019</v>
      </c>
      <c r="D303" s="5">
        <v>510</v>
      </c>
      <c r="E303" s="5">
        <v>0</v>
      </c>
      <c r="F303" s="5">
        <v>0</v>
      </c>
      <c r="G303" s="5">
        <v>0</v>
      </c>
      <c r="H303" s="5">
        <v>0</v>
      </c>
      <c r="I303" s="5">
        <v>1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10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1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1</v>
      </c>
      <c r="AJ303" s="5">
        <v>1</v>
      </c>
      <c r="AK303" s="5">
        <v>2</v>
      </c>
      <c r="AL303" s="5">
        <v>0</v>
      </c>
      <c r="AM303" s="5">
        <v>0</v>
      </c>
      <c r="AN303" s="5">
        <v>0</v>
      </c>
      <c r="AO303" s="5">
        <v>3</v>
      </c>
      <c r="AP303" s="5">
        <v>0</v>
      </c>
      <c r="AQ303" s="5">
        <v>1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4</v>
      </c>
      <c r="AY303" s="5">
        <v>0</v>
      </c>
      <c r="AZ303" s="5">
        <v>2</v>
      </c>
      <c r="BA303" s="5">
        <v>0</v>
      </c>
      <c r="BB303" s="5">
        <v>305</v>
      </c>
      <c r="BC303" s="5">
        <v>4</v>
      </c>
      <c r="BD303" s="5">
        <v>0</v>
      </c>
      <c r="BE303" s="5">
        <v>1</v>
      </c>
      <c r="BF303" s="5">
        <v>7</v>
      </c>
      <c r="BG303" s="5">
        <v>0</v>
      </c>
      <c r="BH303" s="5">
        <v>0</v>
      </c>
      <c r="BI303" s="5">
        <v>0</v>
      </c>
      <c r="BJ303" s="5">
        <v>5</v>
      </c>
      <c r="BK303" s="5">
        <v>62</v>
      </c>
      <c r="BL303" s="5">
        <v>0</v>
      </c>
      <c r="BM303" s="5">
        <v>0</v>
      </c>
      <c r="BN303" s="5">
        <v>3</v>
      </c>
      <c r="BO303" s="5">
        <v>0</v>
      </c>
      <c r="BP303" s="5">
        <v>0</v>
      </c>
      <c r="BQ303" s="5">
        <v>7</v>
      </c>
      <c r="BR303" s="5">
        <v>0</v>
      </c>
      <c r="BS303" s="5">
        <v>36</v>
      </c>
      <c r="BT303" s="5">
        <v>13</v>
      </c>
      <c r="BU303" s="5">
        <v>0</v>
      </c>
      <c r="BV303" s="5">
        <v>0</v>
      </c>
      <c r="BW303" s="5">
        <v>0</v>
      </c>
      <c r="BX303" s="5">
        <v>0</v>
      </c>
      <c r="BY303" s="5">
        <v>0</v>
      </c>
      <c r="BZ303" s="5">
        <v>0</v>
      </c>
      <c r="CA303" s="5">
        <v>11</v>
      </c>
      <c r="CB303" s="5">
        <v>0</v>
      </c>
      <c r="CC303" s="5">
        <v>0</v>
      </c>
      <c r="CD303" s="5">
        <v>0</v>
      </c>
      <c r="CE303" s="5">
        <v>0</v>
      </c>
      <c r="CF303" s="5">
        <v>0</v>
      </c>
      <c r="CG303" s="5">
        <v>3</v>
      </c>
      <c r="CH303" s="5">
        <v>0</v>
      </c>
      <c r="CI303" s="5">
        <v>0</v>
      </c>
      <c r="CJ303" s="5">
        <v>0</v>
      </c>
      <c r="CK303" s="5">
        <v>0</v>
      </c>
      <c r="CL303" s="5">
        <v>0</v>
      </c>
      <c r="CM303" s="5">
        <v>3</v>
      </c>
      <c r="CN303" s="5">
        <v>15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1</v>
      </c>
      <c r="CU303" s="5">
        <v>0</v>
      </c>
      <c r="CV303" s="5">
        <v>2</v>
      </c>
      <c r="CW303" s="5">
        <v>1</v>
      </c>
      <c r="CX303" s="1">
        <v>1</v>
      </c>
    </row>
    <row r="304" spans="1:102" ht="15.75" x14ac:dyDescent="0.25">
      <c r="A304" s="5" t="s">
        <v>135</v>
      </c>
      <c r="B304" s="5" t="s">
        <v>136</v>
      </c>
      <c r="C304" s="5">
        <v>2019</v>
      </c>
      <c r="D304" s="5">
        <v>1358</v>
      </c>
      <c r="E304" s="5">
        <v>1</v>
      </c>
      <c r="F304" s="5">
        <v>1</v>
      </c>
      <c r="G304" s="5">
        <v>2</v>
      </c>
      <c r="H304" s="5">
        <v>1</v>
      </c>
      <c r="I304" s="5">
        <v>12</v>
      </c>
      <c r="J304" s="5">
        <v>4</v>
      </c>
      <c r="K304" s="5">
        <v>2</v>
      </c>
      <c r="L304" s="5">
        <v>6</v>
      </c>
      <c r="M304" s="5">
        <v>17</v>
      </c>
      <c r="N304" s="5">
        <v>14</v>
      </c>
      <c r="O304" s="5">
        <v>22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2</v>
      </c>
      <c r="V304" s="5">
        <v>17</v>
      </c>
      <c r="W304" s="5">
        <v>30</v>
      </c>
      <c r="X304" s="5">
        <v>2</v>
      </c>
      <c r="Y304" s="5">
        <v>21</v>
      </c>
      <c r="Z304" s="5">
        <v>72</v>
      </c>
      <c r="AA304" s="5">
        <v>28</v>
      </c>
      <c r="AB304" s="5">
        <v>0</v>
      </c>
      <c r="AC304" s="5">
        <v>0</v>
      </c>
      <c r="AD304" s="5">
        <v>0</v>
      </c>
      <c r="AE304" s="5">
        <v>1</v>
      </c>
      <c r="AF304" s="5">
        <v>3</v>
      </c>
      <c r="AG304" s="5">
        <v>36</v>
      </c>
      <c r="AH304" s="5">
        <v>14</v>
      </c>
      <c r="AI304" s="5">
        <v>20</v>
      </c>
      <c r="AJ304" s="5">
        <v>17</v>
      </c>
      <c r="AK304" s="5">
        <v>18</v>
      </c>
      <c r="AL304" s="5">
        <v>2</v>
      </c>
      <c r="AM304" s="5">
        <v>24</v>
      </c>
      <c r="AN304" s="5">
        <v>23</v>
      </c>
      <c r="AO304" s="5">
        <v>24</v>
      </c>
      <c r="AP304" s="5">
        <v>1</v>
      </c>
      <c r="AQ304" s="5">
        <v>10</v>
      </c>
      <c r="AR304" s="5">
        <v>1</v>
      </c>
      <c r="AS304" s="5">
        <v>20</v>
      </c>
      <c r="AT304" s="5">
        <v>28</v>
      </c>
      <c r="AU304" s="5">
        <v>17</v>
      </c>
      <c r="AV304" s="5">
        <v>33</v>
      </c>
      <c r="AW304" s="5">
        <v>11</v>
      </c>
      <c r="AX304" s="5">
        <v>39</v>
      </c>
      <c r="AY304" s="5">
        <v>0</v>
      </c>
      <c r="AZ304" s="5">
        <v>5</v>
      </c>
      <c r="BA304" s="5">
        <v>0</v>
      </c>
      <c r="BB304" s="5">
        <v>18</v>
      </c>
      <c r="BC304" s="5">
        <v>13</v>
      </c>
      <c r="BD304" s="5">
        <v>0</v>
      </c>
      <c r="BE304" s="5">
        <v>26</v>
      </c>
      <c r="BF304" s="5">
        <v>61</v>
      </c>
      <c r="BG304" s="5">
        <v>2</v>
      </c>
      <c r="BH304" s="5">
        <v>4</v>
      </c>
      <c r="BI304" s="5">
        <v>0</v>
      </c>
      <c r="BJ304" s="5">
        <v>34</v>
      </c>
      <c r="BK304" s="5">
        <v>48</v>
      </c>
      <c r="BL304" s="5">
        <v>0</v>
      </c>
      <c r="BM304" s="5">
        <v>3</v>
      </c>
      <c r="BN304" s="5">
        <v>26</v>
      </c>
      <c r="BO304" s="5">
        <v>0</v>
      </c>
      <c r="BP304" s="5">
        <v>3</v>
      </c>
      <c r="BQ304" s="5">
        <v>20</v>
      </c>
      <c r="BR304" s="5">
        <v>4</v>
      </c>
      <c r="BS304" s="5">
        <v>49</v>
      </c>
      <c r="BT304" s="5">
        <v>28</v>
      </c>
      <c r="BU304" s="5">
        <v>2</v>
      </c>
      <c r="BV304" s="5">
        <v>26</v>
      </c>
      <c r="BW304" s="5">
        <v>10</v>
      </c>
      <c r="BX304" s="5">
        <v>135</v>
      </c>
      <c r="BY304" s="5">
        <v>0</v>
      </c>
      <c r="BZ304" s="5">
        <v>0</v>
      </c>
      <c r="CA304" s="5">
        <v>3</v>
      </c>
      <c r="CB304" s="5">
        <v>13</v>
      </c>
      <c r="CC304" s="5">
        <v>0</v>
      </c>
      <c r="CD304" s="5">
        <v>4</v>
      </c>
      <c r="CE304" s="5">
        <v>0</v>
      </c>
      <c r="CF304" s="5">
        <v>2</v>
      </c>
      <c r="CG304" s="5">
        <v>10</v>
      </c>
      <c r="CH304" s="5">
        <v>3</v>
      </c>
      <c r="CI304" s="5">
        <v>4</v>
      </c>
      <c r="CJ304" s="5">
        <v>43</v>
      </c>
      <c r="CK304" s="5">
        <v>11</v>
      </c>
      <c r="CL304" s="5">
        <v>1</v>
      </c>
      <c r="CM304" s="5">
        <v>4</v>
      </c>
      <c r="CN304" s="5">
        <v>64</v>
      </c>
      <c r="CO304" s="5">
        <v>2</v>
      </c>
      <c r="CP304" s="5">
        <v>4</v>
      </c>
      <c r="CQ304" s="5">
        <v>0</v>
      </c>
      <c r="CR304" s="5">
        <v>1</v>
      </c>
      <c r="CS304" s="5">
        <v>1</v>
      </c>
      <c r="CT304" s="5">
        <v>18</v>
      </c>
      <c r="CU304" s="5">
        <v>7</v>
      </c>
      <c r="CV304" s="5">
        <v>51</v>
      </c>
      <c r="CW304" s="5">
        <v>3</v>
      </c>
      <c r="CX304" s="1">
        <v>3</v>
      </c>
    </row>
    <row r="305" spans="1:102" ht="15.75" x14ac:dyDescent="0.25">
      <c r="A305" s="5" t="s">
        <v>137</v>
      </c>
      <c r="B305" s="5" t="s">
        <v>138</v>
      </c>
      <c r="C305" s="5">
        <v>2019</v>
      </c>
      <c r="D305" s="5">
        <v>14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1</v>
      </c>
      <c r="AY305" s="5">
        <v>0</v>
      </c>
      <c r="AZ305" s="5">
        <v>0</v>
      </c>
      <c r="BA305" s="5">
        <v>0</v>
      </c>
      <c r="BB305" s="5">
        <v>0</v>
      </c>
      <c r="BC305" s="5">
        <v>1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1</v>
      </c>
      <c r="BK305" s="5">
        <v>1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1</v>
      </c>
      <c r="BR305" s="5">
        <v>0</v>
      </c>
      <c r="BS305" s="5">
        <v>2</v>
      </c>
      <c r="BT305" s="5">
        <v>1</v>
      </c>
      <c r="BU305" s="5">
        <v>0</v>
      </c>
      <c r="BV305" s="5">
        <v>0</v>
      </c>
      <c r="BW305" s="5">
        <v>0</v>
      </c>
      <c r="BX305" s="5">
        <v>0</v>
      </c>
      <c r="BY305" s="5">
        <v>0</v>
      </c>
      <c r="BZ305" s="5">
        <v>0</v>
      </c>
      <c r="CA305" s="5">
        <v>0</v>
      </c>
      <c r="CB305" s="5">
        <v>0</v>
      </c>
      <c r="CC305" s="5">
        <v>0</v>
      </c>
      <c r="CD305" s="5">
        <v>0</v>
      </c>
      <c r="CE305" s="5">
        <v>0</v>
      </c>
      <c r="CF305" s="5">
        <v>0</v>
      </c>
      <c r="CG305" s="5">
        <v>0</v>
      </c>
      <c r="CH305" s="5">
        <v>0</v>
      </c>
      <c r="CI305" s="5">
        <v>0</v>
      </c>
      <c r="CJ305" s="5">
        <v>0</v>
      </c>
      <c r="CK305" s="5">
        <v>0</v>
      </c>
      <c r="CL305" s="5">
        <v>0</v>
      </c>
      <c r="CM305" s="5">
        <v>0</v>
      </c>
      <c r="CN305" s="5">
        <v>1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0</v>
      </c>
      <c r="CV305" s="5">
        <v>0</v>
      </c>
      <c r="CW305" s="5">
        <v>0</v>
      </c>
      <c r="CX305" s="1">
        <v>0</v>
      </c>
    </row>
    <row r="306" spans="1:102" ht="15.75" x14ac:dyDescent="0.25">
      <c r="A306" s="5" t="s">
        <v>139</v>
      </c>
      <c r="B306" s="5" t="s">
        <v>140</v>
      </c>
      <c r="C306" s="5">
        <v>2019</v>
      </c>
      <c r="D306" s="5">
        <v>63</v>
      </c>
      <c r="E306" s="5">
        <v>0</v>
      </c>
      <c r="F306" s="5">
        <v>1</v>
      </c>
      <c r="G306" s="5">
        <v>0</v>
      </c>
      <c r="H306" s="5">
        <v>0</v>
      </c>
      <c r="I306" s="5">
        <v>1</v>
      </c>
      <c r="J306" s="5">
        <v>1</v>
      </c>
      <c r="K306" s="5">
        <v>0</v>
      </c>
      <c r="L306" s="5">
        <v>0</v>
      </c>
      <c r="M306" s="5">
        <v>0</v>
      </c>
      <c r="N306" s="5">
        <v>2</v>
      </c>
      <c r="O306" s="5">
        <v>2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1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1</v>
      </c>
      <c r="AK306" s="5">
        <v>1</v>
      </c>
      <c r="AL306" s="5">
        <v>0</v>
      </c>
      <c r="AM306" s="5">
        <v>0</v>
      </c>
      <c r="AN306" s="5">
        <v>1</v>
      </c>
      <c r="AO306" s="5">
        <v>0</v>
      </c>
      <c r="AP306" s="5">
        <v>0</v>
      </c>
      <c r="AQ306" s="5">
        <v>0</v>
      </c>
      <c r="AR306" s="5">
        <v>1</v>
      </c>
      <c r="AS306" s="5">
        <v>0</v>
      </c>
      <c r="AT306" s="5">
        <v>0</v>
      </c>
      <c r="AU306" s="5">
        <v>2</v>
      </c>
      <c r="AV306" s="5">
        <v>2</v>
      </c>
      <c r="AW306" s="5">
        <v>0</v>
      </c>
      <c r="AX306" s="5">
        <v>3</v>
      </c>
      <c r="AY306" s="5">
        <v>0</v>
      </c>
      <c r="AZ306" s="5">
        <v>0</v>
      </c>
      <c r="BA306" s="5">
        <v>0</v>
      </c>
      <c r="BB306" s="5">
        <v>10</v>
      </c>
      <c r="BC306" s="5">
        <v>0</v>
      </c>
      <c r="BD306" s="5">
        <v>0</v>
      </c>
      <c r="BE306" s="5">
        <v>0</v>
      </c>
      <c r="BF306" s="5">
        <v>7</v>
      </c>
      <c r="BG306" s="5">
        <v>0</v>
      </c>
      <c r="BH306" s="5">
        <v>0</v>
      </c>
      <c r="BI306" s="5">
        <v>0</v>
      </c>
      <c r="BJ306" s="5">
        <v>2</v>
      </c>
      <c r="BK306" s="5">
        <v>2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1</v>
      </c>
      <c r="BR306" s="5">
        <v>0</v>
      </c>
      <c r="BS306" s="5">
        <v>2</v>
      </c>
      <c r="BT306" s="5">
        <v>0</v>
      </c>
      <c r="BU306" s="5">
        <v>0</v>
      </c>
      <c r="BV306" s="5">
        <v>1</v>
      </c>
      <c r="BW306" s="5">
        <v>2</v>
      </c>
      <c r="BX306" s="5">
        <v>2</v>
      </c>
      <c r="BY306" s="5">
        <v>0</v>
      </c>
      <c r="BZ306" s="5">
        <v>0</v>
      </c>
      <c r="CA306" s="5">
        <v>1</v>
      </c>
      <c r="CB306" s="5">
        <v>0</v>
      </c>
      <c r="CC306" s="5">
        <v>0</v>
      </c>
      <c r="CD306" s="5">
        <v>2</v>
      </c>
      <c r="CE306" s="5">
        <v>0</v>
      </c>
      <c r="CF306" s="5">
        <v>1</v>
      </c>
      <c r="CG306" s="5">
        <v>0</v>
      </c>
      <c r="CH306" s="5">
        <v>0</v>
      </c>
      <c r="CI306" s="5">
        <v>0</v>
      </c>
      <c r="CJ306" s="5">
        <v>0</v>
      </c>
      <c r="CK306" s="5">
        <v>0</v>
      </c>
      <c r="CL306" s="5">
        <v>0</v>
      </c>
      <c r="CM306" s="5">
        <v>0</v>
      </c>
      <c r="CN306" s="5">
        <v>1</v>
      </c>
      <c r="CO306" s="5">
        <v>0</v>
      </c>
      <c r="CP306" s="5">
        <v>0</v>
      </c>
      <c r="CQ306" s="5">
        <v>0</v>
      </c>
      <c r="CR306" s="5">
        <v>0</v>
      </c>
      <c r="CS306" s="5">
        <v>0</v>
      </c>
      <c r="CT306" s="5">
        <v>0</v>
      </c>
      <c r="CU306" s="5">
        <v>0</v>
      </c>
      <c r="CV306" s="5">
        <v>3</v>
      </c>
      <c r="CW306" s="5">
        <v>2</v>
      </c>
      <c r="CX306" s="1">
        <v>2</v>
      </c>
    </row>
    <row r="307" spans="1:102" ht="15.75" x14ac:dyDescent="0.25">
      <c r="A307" s="5" t="s">
        <v>141</v>
      </c>
      <c r="B307" s="5" t="s">
        <v>142</v>
      </c>
      <c r="C307" s="5">
        <v>2019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0</v>
      </c>
      <c r="BW307" s="5">
        <v>0</v>
      </c>
      <c r="BX307" s="5">
        <v>0</v>
      </c>
      <c r="BY307" s="5">
        <v>0</v>
      </c>
      <c r="BZ307" s="5">
        <v>0</v>
      </c>
      <c r="CA307" s="5">
        <v>0</v>
      </c>
      <c r="CB307" s="5">
        <v>0</v>
      </c>
      <c r="CC307" s="5">
        <v>0</v>
      </c>
      <c r="CD307" s="5">
        <v>0</v>
      </c>
      <c r="CE307" s="5">
        <v>0</v>
      </c>
      <c r="CF307" s="5">
        <v>0</v>
      </c>
      <c r="CG307" s="5">
        <v>0</v>
      </c>
      <c r="CH307" s="5">
        <v>0</v>
      </c>
      <c r="CI307" s="5">
        <v>0</v>
      </c>
      <c r="CJ307" s="5">
        <v>0</v>
      </c>
      <c r="CK307" s="5">
        <v>0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0</v>
      </c>
      <c r="CV307" s="5">
        <v>0</v>
      </c>
      <c r="CW307" s="5">
        <v>0</v>
      </c>
      <c r="CX307" s="1">
        <v>0</v>
      </c>
    </row>
    <row r="308" spans="1:102" ht="15.75" x14ac:dyDescent="0.25">
      <c r="A308" s="5" t="s">
        <v>143</v>
      </c>
      <c r="B308" s="5" t="s">
        <v>144</v>
      </c>
      <c r="C308" s="5">
        <v>2019</v>
      </c>
      <c r="D308" s="5">
        <v>26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1</v>
      </c>
      <c r="M308" s="5">
        <v>8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10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0</v>
      </c>
      <c r="AX308" s="5">
        <v>2</v>
      </c>
      <c r="AY308" s="5">
        <v>0</v>
      </c>
      <c r="AZ308" s="5">
        <v>0</v>
      </c>
      <c r="BA308" s="5">
        <v>0</v>
      </c>
      <c r="BB308" s="5">
        <v>0</v>
      </c>
      <c r="BC308" s="5">
        <v>0</v>
      </c>
      <c r="BD308" s="5">
        <v>0</v>
      </c>
      <c r="BE308" s="5">
        <v>0</v>
      </c>
      <c r="BF308" s="5">
        <v>0</v>
      </c>
      <c r="BG308" s="5">
        <v>0</v>
      </c>
      <c r="BH308" s="5">
        <v>0</v>
      </c>
      <c r="BI308" s="5">
        <v>0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0</v>
      </c>
      <c r="BS308" s="5">
        <v>0</v>
      </c>
      <c r="BT308" s="5">
        <v>0</v>
      </c>
      <c r="BU308" s="5">
        <v>0</v>
      </c>
      <c r="BV308" s="5">
        <v>0</v>
      </c>
      <c r="BW308" s="5">
        <v>0</v>
      </c>
      <c r="BX308" s="5">
        <v>0</v>
      </c>
      <c r="BY308" s="5">
        <v>0</v>
      </c>
      <c r="BZ308" s="5">
        <v>0</v>
      </c>
      <c r="CA308" s="5">
        <v>0</v>
      </c>
      <c r="CB308" s="5">
        <v>0</v>
      </c>
      <c r="CC308" s="5">
        <v>0</v>
      </c>
      <c r="CD308" s="5">
        <v>0</v>
      </c>
      <c r="CE308" s="5">
        <v>0</v>
      </c>
      <c r="CF308" s="5">
        <v>0</v>
      </c>
      <c r="CG308" s="5">
        <v>0</v>
      </c>
      <c r="CH308" s="5">
        <v>0</v>
      </c>
      <c r="CI308" s="5">
        <v>0</v>
      </c>
      <c r="CJ308" s="5">
        <v>0</v>
      </c>
      <c r="CK308" s="5">
        <v>0</v>
      </c>
      <c r="CL308" s="5">
        <v>0</v>
      </c>
      <c r="CM308" s="5">
        <v>0</v>
      </c>
      <c r="CN308" s="5">
        <v>0</v>
      </c>
      <c r="CO308" s="5">
        <v>0</v>
      </c>
      <c r="CP308" s="5">
        <v>0</v>
      </c>
      <c r="CQ308" s="5">
        <v>0</v>
      </c>
      <c r="CR308" s="5">
        <v>0</v>
      </c>
      <c r="CS308" s="5">
        <v>0</v>
      </c>
      <c r="CT308" s="5">
        <v>0</v>
      </c>
      <c r="CU308" s="5">
        <v>0</v>
      </c>
      <c r="CV308" s="5">
        <v>0</v>
      </c>
      <c r="CW308" s="5">
        <v>0</v>
      </c>
      <c r="CX308" s="1">
        <v>0</v>
      </c>
    </row>
    <row r="309" spans="1:102" ht="15.75" x14ac:dyDescent="0.25">
      <c r="A309" s="5" t="s">
        <v>145</v>
      </c>
      <c r="B309" s="5" t="s">
        <v>146</v>
      </c>
      <c r="C309" s="5">
        <v>2019</v>
      </c>
      <c r="D309" s="5">
        <v>24767</v>
      </c>
      <c r="E309" s="5">
        <v>58</v>
      </c>
      <c r="F309" s="5">
        <v>319</v>
      </c>
      <c r="G309" s="5">
        <v>168</v>
      </c>
      <c r="H309" s="5">
        <v>561</v>
      </c>
      <c r="I309" s="5">
        <v>149</v>
      </c>
      <c r="J309" s="5">
        <v>137</v>
      </c>
      <c r="K309" s="5">
        <v>24</v>
      </c>
      <c r="L309" s="5">
        <v>101</v>
      </c>
      <c r="M309" s="5">
        <v>93</v>
      </c>
      <c r="N309" s="5">
        <v>104</v>
      </c>
      <c r="O309" s="5">
        <v>678</v>
      </c>
      <c r="P309" s="5">
        <v>2</v>
      </c>
      <c r="Q309" s="5">
        <v>8</v>
      </c>
      <c r="R309" s="5">
        <v>5</v>
      </c>
      <c r="S309" s="5">
        <v>7</v>
      </c>
      <c r="T309" s="5">
        <v>17</v>
      </c>
      <c r="U309" s="5">
        <v>6</v>
      </c>
      <c r="V309" s="5">
        <v>21</v>
      </c>
      <c r="W309" s="5">
        <v>50</v>
      </c>
      <c r="X309" s="5">
        <v>27</v>
      </c>
      <c r="Y309" s="5">
        <v>8</v>
      </c>
      <c r="Z309" s="5">
        <v>782</v>
      </c>
      <c r="AA309" s="5">
        <v>287</v>
      </c>
      <c r="AB309" s="5">
        <v>248</v>
      </c>
      <c r="AC309" s="5">
        <v>30</v>
      </c>
      <c r="AD309" s="5">
        <v>7</v>
      </c>
      <c r="AE309" s="5">
        <v>14</v>
      </c>
      <c r="AF309" s="5">
        <v>9</v>
      </c>
      <c r="AG309" s="5">
        <v>277</v>
      </c>
      <c r="AH309" s="5">
        <v>251</v>
      </c>
      <c r="AI309" s="5">
        <v>153</v>
      </c>
      <c r="AJ309" s="5">
        <v>979</v>
      </c>
      <c r="AK309" s="5">
        <v>349</v>
      </c>
      <c r="AL309" s="5">
        <v>12</v>
      </c>
      <c r="AM309" s="5">
        <v>307</v>
      </c>
      <c r="AN309" s="5">
        <v>283</v>
      </c>
      <c r="AO309" s="5">
        <v>420</v>
      </c>
      <c r="AP309" s="5">
        <v>10</v>
      </c>
      <c r="AQ309" s="5">
        <v>148</v>
      </c>
      <c r="AR309" s="5">
        <v>34</v>
      </c>
      <c r="AS309" s="5">
        <v>221</v>
      </c>
      <c r="AT309" s="5">
        <v>194</v>
      </c>
      <c r="AU309" s="5">
        <v>239</v>
      </c>
      <c r="AV309" s="5">
        <v>382</v>
      </c>
      <c r="AW309" s="5">
        <v>320</v>
      </c>
      <c r="AX309" s="5">
        <v>553</v>
      </c>
      <c r="AY309" s="5">
        <v>6</v>
      </c>
      <c r="AZ309" s="5">
        <v>68</v>
      </c>
      <c r="BA309" s="5">
        <v>0</v>
      </c>
      <c r="BB309" s="5">
        <v>1309</v>
      </c>
      <c r="BC309" s="5">
        <v>117</v>
      </c>
      <c r="BD309" s="5">
        <v>2</v>
      </c>
      <c r="BE309" s="5">
        <v>133</v>
      </c>
      <c r="BF309" s="5">
        <v>485</v>
      </c>
      <c r="BG309" s="5">
        <v>18</v>
      </c>
      <c r="BH309" s="5">
        <v>35</v>
      </c>
      <c r="BI309" s="5">
        <v>5</v>
      </c>
      <c r="BJ309" s="5">
        <v>391</v>
      </c>
      <c r="BK309" s="5">
        <v>685</v>
      </c>
      <c r="BL309" s="5">
        <v>2</v>
      </c>
      <c r="BM309" s="5">
        <v>104</v>
      </c>
      <c r="BN309" s="5">
        <v>281</v>
      </c>
      <c r="BO309" s="5">
        <v>7</v>
      </c>
      <c r="BP309" s="5">
        <v>87</v>
      </c>
      <c r="BQ309" s="5">
        <v>547</v>
      </c>
      <c r="BR309" s="5">
        <v>62</v>
      </c>
      <c r="BS309" s="5">
        <v>590</v>
      </c>
      <c r="BT309" s="5">
        <v>296</v>
      </c>
      <c r="BU309" s="5">
        <v>91</v>
      </c>
      <c r="BV309" s="5">
        <v>579</v>
      </c>
      <c r="BW309" s="5">
        <v>113</v>
      </c>
      <c r="BX309" s="5">
        <v>932</v>
      </c>
      <c r="BY309" s="5">
        <v>14</v>
      </c>
      <c r="BZ309" s="5">
        <v>0</v>
      </c>
      <c r="CA309" s="5">
        <v>3876</v>
      </c>
      <c r="CB309" s="5">
        <v>50</v>
      </c>
      <c r="CC309" s="5">
        <v>4</v>
      </c>
      <c r="CD309" s="5">
        <v>80</v>
      </c>
      <c r="CE309" s="5">
        <v>36</v>
      </c>
      <c r="CF309" s="5">
        <v>64</v>
      </c>
      <c r="CG309" s="5">
        <v>200</v>
      </c>
      <c r="CH309" s="5">
        <v>57</v>
      </c>
      <c r="CI309" s="5">
        <v>80</v>
      </c>
      <c r="CJ309" s="5">
        <v>645</v>
      </c>
      <c r="CK309" s="5">
        <v>261</v>
      </c>
      <c r="CL309" s="5">
        <v>1</v>
      </c>
      <c r="CM309" s="5">
        <v>142</v>
      </c>
      <c r="CN309" s="5">
        <v>517</v>
      </c>
      <c r="CO309" s="5">
        <v>131</v>
      </c>
      <c r="CP309" s="5">
        <v>52</v>
      </c>
      <c r="CQ309" s="5">
        <v>1</v>
      </c>
      <c r="CR309" s="5">
        <v>75</v>
      </c>
      <c r="CS309" s="5">
        <v>1396</v>
      </c>
      <c r="CT309" s="5">
        <v>284</v>
      </c>
      <c r="CU309" s="5">
        <v>44</v>
      </c>
      <c r="CV309" s="5">
        <v>704</v>
      </c>
      <c r="CW309" s="5">
        <v>57</v>
      </c>
      <c r="CX309" s="1">
        <v>57</v>
      </c>
    </row>
    <row r="310" spans="1:102" ht="15.75" x14ac:dyDescent="0.25">
      <c r="A310" s="5" t="s">
        <v>147</v>
      </c>
      <c r="B310" s="5" t="s">
        <v>148</v>
      </c>
      <c r="C310" s="5">
        <v>2019</v>
      </c>
      <c r="D310" s="5">
        <v>45</v>
      </c>
      <c r="E310" s="5">
        <v>0</v>
      </c>
      <c r="F310" s="5">
        <v>7</v>
      </c>
      <c r="G310" s="5">
        <v>1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3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1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1</v>
      </c>
      <c r="AP310" s="5">
        <v>0</v>
      </c>
      <c r="AQ310" s="5">
        <v>1</v>
      </c>
      <c r="AR310" s="5">
        <v>0</v>
      </c>
      <c r="AS310" s="5">
        <v>0</v>
      </c>
      <c r="AT310" s="5">
        <v>0</v>
      </c>
      <c r="AU310" s="5">
        <v>0</v>
      </c>
      <c r="AV310" s="5">
        <v>1</v>
      </c>
      <c r="AW310" s="5">
        <v>0</v>
      </c>
      <c r="AX310" s="5">
        <v>8</v>
      </c>
      <c r="AY310" s="5">
        <v>0</v>
      </c>
      <c r="AZ310" s="5">
        <v>1</v>
      </c>
      <c r="BA310" s="5">
        <v>0</v>
      </c>
      <c r="BB310" s="5">
        <v>0</v>
      </c>
      <c r="BC310" s="5">
        <v>0</v>
      </c>
      <c r="BD310" s="5">
        <v>0</v>
      </c>
      <c r="BE310" s="5">
        <v>2</v>
      </c>
      <c r="BF310" s="5">
        <v>3</v>
      </c>
      <c r="BG310" s="5">
        <v>0</v>
      </c>
      <c r="BH310" s="5">
        <v>0</v>
      </c>
      <c r="BI310" s="5">
        <v>0</v>
      </c>
      <c r="BJ310" s="5">
        <v>1</v>
      </c>
      <c r="BK310" s="5">
        <v>2</v>
      </c>
      <c r="BL310" s="5">
        <v>0</v>
      </c>
      <c r="BM310" s="5">
        <v>0</v>
      </c>
      <c r="BN310" s="5">
        <v>0</v>
      </c>
      <c r="BO310" s="5">
        <v>0</v>
      </c>
      <c r="BP310" s="5">
        <v>0</v>
      </c>
      <c r="BQ310" s="5">
        <v>2</v>
      </c>
      <c r="BR310" s="5">
        <v>0</v>
      </c>
      <c r="BS310" s="5">
        <v>1</v>
      </c>
      <c r="BT310" s="5">
        <v>0</v>
      </c>
      <c r="BU310" s="5">
        <v>0</v>
      </c>
      <c r="BV310" s="5">
        <v>0</v>
      </c>
      <c r="BW310" s="5">
        <v>0</v>
      </c>
      <c r="BX310" s="5">
        <v>0</v>
      </c>
      <c r="BY310" s="5">
        <v>0</v>
      </c>
      <c r="BZ310" s="5">
        <v>0</v>
      </c>
      <c r="CA310" s="5">
        <v>0</v>
      </c>
      <c r="CB310" s="5">
        <v>0</v>
      </c>
      <c r="CC310" s="5">
        <v>0</v>
      </c>
      <c r="CD310" s="5">
        <v>0</v>
      </c>
      <c r="CE310" s="5">
        <v>0</v>
      </c>
      <c r="CF310" s="5">
        <v>0</v>
      </c>
      <c r="CG310" s="5">
        <v>0</v>
      </c>
      <c r="CH310" s="5">
        <v>0</v>
      </c>
      <c r="CI310" s="5">
        <v>0</v>
      </c>
      <c r="CJ310" s="5">
        <v>0</v>
      </c>
      <c r="CK310" s="5">
        <v>0</v>
      </c>
      <c r="CL310" s="5">
        <v>0</v>
      </c>
      <c r="CM310" s="5">
        <v>1</v>
      </c>
      <c r="CN310" s="5">
        <v>1</v>
      </c>
      <c r="CO310" s="5">
        <v>0</v>
      </c>
      <c r="CP310" s="5">
        <v>0</v>
      </c>
      <c r="CQ310" s="5">
        <v>0</v>
      </c>
      <c r="CR310" s="5">
        <v>0</v>
      </c>
      <c r="CS310" s="5">
        <v>0</v>
      </c>
      <c r="CT310" s="5">
        <v>1</v>
      </c>
      <c r="CU310" s="5">
        <v>0</v>
      </c>
      <c r="CV310" s="5">
        <v>0</v>
      </c>
      <c r="CW310" s="5">
        <v>1</v>
      </c>
      <c r="CX310" s="1">
        <v>1</v>
      </c>
    </row>
    <row r="311" spans="1:102" ht="15.75" x14ac:dyDescent="0.25">
      <c r="A311" s="5" t="s">
        <v>149</v>
      </c>
      <c r="B311" s="5" t="s">
        <v>150</v>
      </c>
      <c r="C311" s="5">
        <v>2019</v>
      </c>
      <c r="D311" s="5">
        <v>12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1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1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1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1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2</v>
      </c>
      <c r="BT311" s="5">
        <v>0</v>
      </c>
      <c r="BU311" s="5">
        <v>0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">
        <v>0</v>
      </c>
      <c r="CI311" s="5">
        <v>0</v>
      </c>
      <c r="CJ311" s="5">
        <v>0</v>
      </c>
      <c r="CK311" s="5">
        <v>0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0</v>
      </c>
      <c r="CV311" s="5">
        <v>1</v>
      </c>
      <c r="CW311" s="5">
        <v>0</v>
      </c>
      <c r="CX311" s="1">
        <v>0</v>
      </c>
    </row>
    <row r="312" spans="1:102" ht="15.75" x14ac:dyDescent="0.25">
      <c r="A312" s="5" t="s">
        <v>151</v>
      </c>
      <c r="B312" s="5" t="s">
        <v>152</v>
      </c>
      <c r="C312" s="5">
        <v>2019</v>
      </c>
      <c r="D312" s="5">
        <v>100</v>
      </c>
      <c r="E312" s="5">
        <v>0</v>
      </c>
      <c r="F312" s="5">
        <v>0</v>
      </c>
      <c r="G312" s="5">
        <v>1</v>
      </c>
      <c r="H312" s="5">
        <v>1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23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1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1</v>
      </c>
      <c r="AH312" s="5">
        <v>1</v>
      </c>
      <c r="AI312" s="5">
        <v>0</v>
      </c>
      <c r="AJ312" s="5">
        <v>7</v>
      </c>
      <c r="AK312" s="5">
        <v>1</v>
      </c>
      <c r="AL312" s="5">
        <v>0</v>
      </c>
      <c r="AM312" s="5">
        <v>0</v>
      </c>
      <c r="AN312" s="5">
        <v>0</v>
      </c>
      <c r="AO312" s="5">
        <v>1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2</v>
      </c>
      <c r="AX312" s="5">
        <v>1</v>
      </c>
      <c r="AY312" s="5">
        <v>0</v>
      </c>
      <c r="AZ312" s="5">
        <v>0</v>
      </c>
      <c r="BA312" s="5">
        <v>0</v>
      </c>
      <c r="BB312" s="5">
        <v>0</v>
      </c>
      <c r="BC312" s="5">
        <v>0</v>
      </c>
      <c r="BD312" s="5">
        <v>0</v>
      </c>
      <c r="BE312" s="5">
        <v>0</v>
      </c>
      <c r="BF312" s="5">
        <v>4</v>
      </c>
      <c r="BG312" s="5">
        <v>0</v>
      </c>
      <c r="BH312" s="5">
        <v>0</v>
      </c>
      <c r="BI312" s="5">
        <v>0</v>
      </c>
      <c r="BJ312" s="5">
        <v>2</v>
      </c>
      <c r="BK312" s="5">
        <v>2</v>
      </c>
      <c r="BL312" s="5">
        <v>0</v>
      </c>
      <c r="BM312" s="5">
        <v>0</v>
      </c>
      <c r="BN312" s="5">
        <v>0</v>
      </c>
      <c r="BO312" s="5">
        <v>0</v>
      </c>
      <c r="BP312" s="5">
        <v>0</v>
      </c>
      <c r="BQ312" s="5">
        <v>2</v>
      </c>
      <c r="BR312" s="5">
        <v>0</v>
      </c>
      <c r="BS312" s="5">
        <v>1</v>
      </c>
      <c r="BT312" s="5">
        <v>1</v>
      </c>
      <c r="BU312" s="5">
        <v>0</v>
      </c>
      <c r="BV312" s="5">
        <v>1</v>
      </c>
      <c r="BW312" s="5">
        <v>0</v>
      </c>
      <c r="BX312" s="5">
        <v>29</v>
      </c>
      <c r="BY312" s="5">
        <v>0</v>
      </c>
      <c r="BZ312" s="5">
        <v>0</v>
      </c>
      <c r="CA312" s="5">
        <v>0</v>
      </c>
      <c r="CB312" s="5">
        <v>2</v>
      </c>
      <c r="CC312" s="5">
        <v>0</v>
      </c>
      <c r="CD312" s="5">
        <v>0</v>
      </c>
      <c r="CE312" s="5">
        <v>0</v>
      </c>
      <c r="CF312" s="5">
        <v>0</v>
      </c>
      <c r="CG312" s="5">
        <v>0</v>
      </c>
      <c r="CH312" s="5">
        <v>0</v>
      </c>
      <c r="CI312" s="5">
        <v>0</v>
      </c>
      <c r="CJ312" s="5">
        <v>3</v>
      </c>
      <c r="CK312" s="5">
        <v>0</v>
      </c>
      <c r="CL312" s="5">
        <v>0</v>
      </c>
      <c r="CM312" s="5">
        <v>0</v>
      </c>
      <c r="CN312" s="5">
        <v>2</v>
      </c>
      <c r="CO312" s="5">
        <v>1</v>
      </c>
      <c r="CP312" s="5">
        <v>0</v>
      </c>
      <c r="CQ312" s="5">
        <v>0</v>
      </c>
      <c r="CR312" s="5">
        <v>0</v>
      </c>
      <c r="CS312" s="5">
        <v>0</v>
      </c>
      <c r="CT312" s="5">
        <v>0</v>
      </c>
      <c r="CU312" s="5">
        <v>4</v>
      </c>
      <c r="CV312" s="5">
        <v>2</v>
      </c>
      <c r="CW312" s="5">
        <v>0</v>
      </c>
      <c r="CX312" s="1">
        <v>0</v>
      </c>
    </row>
    <row r="313" spans="1:102" ht="15.75" x14ac:dyDescent="0.25">
      <c r="A313" s="5" t="s">
        <v>153</v>
      </c>
      <c r="B313" s="5" t="s">
        <v>154</v>
      </c>
      <c r="C313" s="5">
        <v>2019</v>
      </c>
      <c r="D313" s="5">
        <v>518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14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3</v>
      </c>
      <c r="W313" s="5">
        <v>0</v>
      </c>
      <c r="X313" s="5">
        <v>0</v>
      </c>
      <c r="Y313" s="5">
        <v>0</v>
      </c>
      <c r="Z313" s="5">
        <v>0</v>
      </c>
      <c r="AA313" s="5">
        <v>55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1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21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12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1</v>
      </c>
      <c r="BO313" s="5">
        <v>0</v>
      </c>
      <c r="BP313" s="5">
        <v>0</v>
      </c>
      <c r="BQ313" s="5">
        <v>1</v>
      </c>
      <c r="BR313" s="5">
        <v>0</v>
      </c>
      <c r="BS313" s="5">
        <v>0</v>
      </c>
      <c r="BT313" s="5">
        <v>1</v>
      </c>
      <c r="BU313" s="5">
        <v>0</v>
      </c>
      <c r="BV313" s="5">
        <v>0</v>
      </c>
      <c r="BW313" s="5">
        <v>0</v>
      </c>
      <c r="BX313" s="5">
        <v>2</v>
      </c>
      <c r="BY313" s="5">
        <v>0</v>
      </c>
      <c r="BZ313" s="5">
        <v>0</v>
      </c>
      <c r="CA313" s="5">
        <v>187</v>
      </c>
      <c r="CB313" s="5">
        <v>199</v>
      </c>
      <c r="CC313" s="5">
        <v>0</v>
      </c>
      <c r="CD313" s="5">
        <v>0</v>
      </c>
      <c r="CE313" s="5">
        <v>0</v>
      </c>
      <c r="CF313" s="5">
        <v>1</v>
      </c>
      <c r="CG313" s="5">
        <v>0</v>
      </c>
      <c r="CH313" s="5">
        <v>0</v>
      </c>
      <c r="CI313" s="5">
        <v>0</v>
      </c>
      <c r="CJ313" s="5">
        <v>0</v>
      </c>
      <c r="CK313" s="5">
        <v>0</v>
      </c>
      <c r="CL313" s="5">
        <v>0</v>
      </c>
      <c r="CM313" s="5">
        <v>0</v>
      </c>
      <c r="CN313" s="5">
        <v>1</v>
      </c>
      <c r="CO313" s="5">
        <v>1</v>
      </c>
      <c r="CP313" s="5">
        <v>0</v>
      </c>
      <c r="CQ313" s="5">
        <v>0</v>
      </c>
      <c r="CR313" s="5">
        <v>1</v>
      </c>
      <c r="CS313" s="5">
        <v>14</v>
      </c>
      <c r="CT313" s="5">
        <v>0</v>
      </c>
      <c r="CU313" s="5">
        <v>0</v>
      </c>
      <c r="CV313" s="5">
        <v>4</v>
      </c>
      <c r="CW313" s="5">
        <v>0</v>
      </c>
      <c r="CX313" s="1">
        <v>0</v>
      </c>
    </row>
    <row r="314" spans="1:102" ht="15.75" x14ac:dyDescent="0.25">
      <c r="A314" s="5" t="s">
        <v>155</v>
      </c>
      <c r="B314" s="5" t="s">
        <v>156</v>
      </c>
      <c r="C314" s="5">
        <v>2019</v>
      </c>
      <c r="D314" s="5">
        <v>391</v>
      </c>
      <c r="E314" s="5">
        <v>0</v>
      </c>
      <c r="F314" s="5">
        <v>7</v>
      </c>
      <c r="G314" s="5">
        <v>4</v>
      </c>
      <c r="H314" s="5">
        <v>0</v>
      </c>
      <c r="I314" s="5">
        <v>5</v>
      </c>
      <c r="J314" s="5">
        <v>2</v>
      </c>
      <c r="K314" s="5">
        <v>2</v>
      </c>
      <c r="L314" s="5">
        <v>1</v>
      </c>
      <c r="M314" s="5">
        <v>1</v>
      </c>
      <c r="N314" s="5">
        <v>5</v>
      </c>
      <c r="O314" s="5">
        <v>5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76</v>
      </c>
      <c r="V314" s="5">
        <v>0</v>
      </c>
      <c r="W314" s="5">
        <v>4</v>
      </c>
      <c r="X314" s="5">
        <v>1</v>
      </c>
      <c r="Y314" s="5">
        <v>0</v>
      </c>
      <c r="Z314" s="5">
        <v>0</v>
      </c>
      <c r="AA314" s="5">
        <v>6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6</v>
      </c>
      <c r="AH314" s="5">
        <v>3</v>
      </c>
      <c r="AI314" s="5">
        <v>9</v>
      </c>
      <c r="AJ314" s="5">
        <v>15</v>
      </c>
      <c r="AK314" s="5">
        <v>12</v>
      </c>
      <c r="AL314" s="5">
        <v>0</v>
      </c>
      <c r="AM314" s="5">
        <v>2</v>
      </c>
      <c r="AN314" s="5">
        <v>1</v>
      </c>
      <c r="AO314" s="5">
        <v>31</v>
      </c>
      <c r="AP314" s="5">
        <v>0</v>
      </c>
      <c r="AQ314" s="5">
        <v>4</v>
      </c>
      <c r="AR314" s="5">
        <v>0</v>
      </c>
      <c r="AS314" s="5">
        <v>1</v>
      </c>
      <c r="AT314" s="5">
        <v>1</v>
      </c>
      <c r="AU314" s="5">
        <v>1</v>
      </c>
      <c r="AV314" s="5">
        <v>18</v>
      </c>
      <c r="AW314" s="5">
        <v>2</v>
      </c>
      <c r="AX314" s="5">
        <v>17</v>
      </c>
      <c r="AY314" s="5">
        <v>1</v>
      </c>
      <c r="AZ314" s="5">
        <v>4</v>
      </c>
      <c r="BA314" s="5">
        <v>0</v>
      </c>
      <c r="BB314" s="5">
        <v>2</v>
      </c>
      <c r="BC314" s="5">
        <v>1</v>
      </c>
      <c r="BD314" s="5">
        <v>0</v>
      </c>
      <c r="BE314" s="5">
        <v>9</v>
      </c>
      <c r="BF314" s="5">
        <v>9</v>
      </c>
      <c r="BG314" s="5">
        <v>0</v>
      </c>
      <c r="BH314" s="5">
        <v>2</v>
      </c>
      <c r="BI314" s="5">
        <v>0</v>
      </c>
      <c r="BJ314" s="5">
        <v>15</v>
      </c>
      <c r="BK314" s="5">
        <v>8</v>
      </c>
      <c r="BL314" s="5">
        <v>0</v>
      </c>
      <c r="BM314" s="5">
        <v>0</v>
      </c>
      <c r="BN314" s="5">
        <v>3</v>
      </c>
      <c r="BO314" s="5">
        <v>0</v>
      </c>
      <c r="BP314" s="5">
        <v>1</v>
      </c>
      <c r="BQ314" s="5">
        <v>4</v>
      </c>
      <c r="BR314" s="5">
        <v>1</v>
      </c>
      <c r="BS314" s="5">
        <v>12</v>
      </c>
      <c r="BT314" s="5">
        <v>2</v>
      </c>
      <c r="BU314" s="5">
        <v>0</v>
      </c>
      <c r="BV314" s="5">
        <v>6</v>
      </c>
      <c r="BW314" s="5">
        <v>3</v>
      </c>
      <c r="BX314" s="5">
        <v>9</v>
      </c>
      <c r="BY314" s="5">
        <v>0</v>
      </c>
      <c r="BZ314" s="5">
        <v>0</v>
      </c>
      <c r="CA314" s="5">
        <v>0</v>
      </c>
      <c r="CB314" s="5">
        <v>3</v>
      </c>
      <c r="CC314" s="5">
        <v>0</v>
      </c>
      <c r="CD314" s="5">
        <v>1</v>
      </c>
      <c r="CE314" s="5">
        <v>0</v>
      </c>
      <c r="CF314" s="5">
        <v>9</v>
      </c>
      <c r="CG314" s="5">
        <v>0</v>
      </c>
      <c r="CH314" s="5">
        <v>1</v>
      </c>
      <c r="CI314" s="5">
        <v>0</v>
      </c>
      <c r="CJ314" s="5">
        <v>2</v>
      </c>
      <c r="CK314" s="5">
        <v>1</v>
      </c>
      <c r="CL314" s="5">
        <v>0</v>
      </c>
      <c r="CM314" s="5">
        <v>1</v>
      </c>
      <c r="CN314" s="5">
        <v>7</v>
      </c>
      <c r="CO314" s="5">
        <v>1</v>
      </c>
      <c r="CP314" s="5">
        <v>0</v>
      </c>
      <c r="CQ314" s="5">
        <v>0</v>
      </c>
      <c r="CR314" s="5">
        <v>1</v>
      </c>
      <c r="CS314" s="5">
        <v>0</v>
      </c>
      <c r="CT314" s="5">
        <v>14</v>
      </c>
      <c r="CU314" s="5">
        <v>0</v>
      </c>
      <c r="CV314" s="5">
        <v>14</v>
      </c>
      <c r="CW314" s="5">
        <v>3</v>
      </c>
      <c r="CX314" s="1">
        <v>3</v>
      </c>
    </row>
    <row r="315" spans="1:102" ht="15.75" x14ac:dyDescent="0.25">
      <c r="A315" s="5" t="s">
        <v>157</v>
      </c>
      <c r="B315" s="5" t="s">
        <v>158</v>
      </c>
      <c r="C315" s="5">
        <v>2019</v>
      </c>
      <c r="D315" s="5">
        <v>571</v>
      </c>
      <c r="E315" s="5">
        <v>0</v>
      </c>
      <c r="F315" s="5">
        <v>4</v>
      </c>
      <c r="G315" s="5">
        <v>1</v>
      </c>
      <c r="H315" s="5">
        <v>1</v>
      </c>
      <c r="I315" s="5">
        <v>3</v>
      </c>
      <c r="J315" s="5">
        <v>3</v>
      </c>
      <c r="K315" s="5">
        <v>1</v>
      </c>
      <c r="L315" s="5">
        <v>2</v>
      </c>
      <c r="M315" s="5">
        <v>1</v>
      </c>
      <c r="N315" s="5">
        <v>10</v>
      </c>
      <c r="O315" s="5">
        <v>4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120</v>
      </c>
      <c r="AA315" s="5">
        <v>106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1</v>
      </c>
      <c r="AJ315" s="5">
        <v>16</v>
      </c>
      <c r="AK315" s="5">
        <v>5</v>
      </c>
      <c r="AL315" s="5">
        <v>0</v>
      </c>
      <c r="AM315" s="5">
        <v>0</v>
      </c>
      <c r="AN315" s="5">
        <v>1</v>
      </c>
      <c r="AO315" s="5">
        <v>0</v>
      </c>
      <c r="AP315" s="5">
        <v>0</v>
      </c>
      <c r="AQ315" s="5">
        <v>2</v>
      </c>
      <c r="AR315" s="5">
        <v>1</v>
      </c>
      <c r="AS315" s="5">
        <v>1</v>
      </c>
      <c r="AT315" s="5">
        <v>1</v>
      </c>
      <c r="AU315" s="5">
        <v>2</v>
      </c>
      <c r="AV315" s="5">
        <v>1</v>
      </c>
      <c r="AW315" s="5">
        <v>0</v>
      </c>
      <c r="AX315" s="5">
        <v>5</v>
      </c>
      <c r="AY315" s="5">
        <v>0</v>
      </c>
      <c r="AZ315" s="5">
        <v>0</v>
      </c>
      <c r="BA315" s="5">
        <v>0</v>
      </c>
      <c r="BB315" s="5">
        <v>1</v>
      </c>
      <c r="BC315" s="5">
        <v>0</v>
      </c>
      <c r="BD315" s="5">
        <v>0</v>
      </c>
      <c r="BE315" s="5">
        <v>0</v>
      </c>
      <c r="BF315" s="5">
        <v>8</v>
      </c>
      <c r="BG315" s="5">
        <v>0</v>
      </c>
      <c r="BH315" s="5">
        <v>0</v>
      </c>
      <c r="BI315" s="5">
        <v>0</v>
      </c>
      <c r="BJ315" s="5">
        <v>1</v>
      </c>
      <c r="BK315" s="5">
        <v>4</v>
      </c>
      <c r="BL315" s="5">
        <v>0</v>
      </c>
      <c r="BM315" s="5">
        <v>2</v>
      </c>
      <c r="BN315" s="5">
        <v>7</v>
      </c>
      <c r="BO315" s="5">
        <v>0</v>
      </c>
      <c r="BP315" s="5">
        <v>3</v>
      </c>
      <c r="BQ315" s="5">
        <v>8</v>
      </c>
      <c r="BR315" s="5">
        <v>2</v>
      </c>
      <c r="BS315" s="5">
        <v>7</v>
      </c>
      <c r="BT315" s="5">
        <v>4</v>
      </c>
      <c r="BU315" s="5">
        <v>0</v>
      </c>
      <c r="BV315" s="5">
        <v>3</v>
      </c>
      <c r="BW315" s="5">
        <v>0</v>
      </c>
      <c r="BX315" s="5">
        <v>163</v>
      </c>
      <c r="BY315" s="5">
        <v>0</v>
      </c>
      <c r="BZ315" s="5">
        <v>0</v>
      </c>
      <c r="CA315" s="5">
        <v>0</v>
      </c>
      <c r="CB315" s="5">
        <v>35</v>
      </c>
      <c r="CC315" s="5">
        <v>0</v>
      </c>
      <c r="CD315" s="5">
        <v>1</v>
      </c>
      <c r="CE315" s="5">
        <v>0</v>
      </c>
      <c r="CF315" s="5">
        <v>2</v>
      </c>
      <c r="CG315" s="5">
        <v>0</v>
      </c>
      <c r="CH315" s="5">
        <v>1</v>
      </c>
      <c r="CI315" s="5">
        <v>0</v>
      </c>
      <c r="CJ315" s="5">
        <v>5</v>
      </c>
      <c r="CK315" s="5">
        <v>0</v>
      </c>
      <c r="CL315" s="5">
        <v>0</v>
      </c>
      <c r="CM315" s="5">
        <v>0</v>
      </c>
      <c r="CN315" s="5">
        <v>6</v>
      </c>
      <c r="CO315" s="5">
        <v>1</v>
      </c>
      <c r="CP315" s="5">
        <v>0</v>
      </c>
      <c r="CQ315" s="5">
        <v>0</v>
      </c>
      <c r="CR315" s="5">
        <v>0</v>
      </c>
      <c r="CS315" s="5">
        <v>1</v>
      </c>
      <c r="CT315" s="5">
        <v>2</v>
      </c>
      <c r="CU315" s="5">
        <v>0</v>
      </c>
      <c r="CV315" s="5">
        <v>6</v>
      </c>
      <c r="CW315" s="5">
        <v>2</v>
      </c>
      <c r="CX315" s="1">
        <v>2</v>
      </c>
    </row>
    <row r="316" spans="1:102" ht="15.75" x14ac:dyDescent="0.25">
      <c r="A316" s="5" t="s">
        <v>159</v>
      </c>
      <c r="B316" s="5" t="s">
        <v>160</v>
      </c>
      <c r="C316" s="5">
        <v>2019</v>
      </c>
      <c r="D316" s="5">
        <v>1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  <c r="BB316" s="5">
        <v>1</v>
      </c>
      <c r="BC316" s="5">
        <v>0</v>
      </c>
      <c r="BD316" s="5">
        <v>0</v>
      </c>
      <c r="BE316" s="5">
        <v>0</v>
      </c>
      <c r="BF316" s="5">
        <v>0</v>
      </c>
      <c r="BG316" s="5">
        <v>0</v>
      </c>
      <c r="BH316" s="5">
        <v>0</v>
      </c>
      <c r="BI316" s="5">
        <v>0</v>
      </c>
      <c r="BJ316" s="5">
        <v>0</v>
      </c>
      <c r="BK316" s="5">
        <v>0</v>
      </c>
      <c r="BL316" s="5">
        <v>0</v>
      </c>
      <c r="BM316" s="5">
        <v>0</v>
      </c>
      <c r="BN316" s="5">
        <v>0</v>
      </c>
      <c r="BO316" s="5">
        <v>0</v>
      </c>
      <c r="BP316" s="5">
        <v>0</v>
      </c>
      <c r="BQ316" s="5">
        <v>0</v>
      </c>
      <c r="BR316" s="5">
        <v>0</v>
      </c>
      <c r="BS316" s="5">
        <v>0</v>
      </c>
      <c r="BT316" s="5">
        <v>0</v>
      </c>
      <c r="BU316" s="5">
        <v>0</v>
      </c>
      <c r="BV316" s="5">
        <v>0</v>
      </c>
      <c r="BW316" s="5">
        <v>0</v>
      </c>
      <c r="BX316" s="5">
        <v>0</v>
      </c>
      <c r="BY316" s="5">
        <v>0</v>
      </c>
      <c r="BZ316" s="5">
        <v>0</v>
      </c>
      <c r="CA316" s="5">
        <v>0</v>
      </c>
      <c r="CB316" s="5">
        <v>0</v>
      </c>
      <c r="CC316" s="5">
        <v>0</v>
      </c>
      <c r="CD316" s="5">
        <v>0</v>
      </c>
      <c r="CE316" s="5">
        <v>0</v>
      </c>
      <c r="CF316" s="5">
        <v>0</v>
      </c>
      <c r="CG316" s="5">
        <v>0</v>
      </c>
      <c r="CH316" s="5">
        <v>0</v>
      </c>
      <c r="CI316" s="5">
        <v>0</v>
      </c>
      <c r="CJ316" s="5">
        <v>0</v>
      </c>
      <c r="CK316" s="5">
        <v>0</v>
      </c>
      <c r="CL316" s="5">
        <v>0</v>
      </c>
      <c r="CM316" s="5">
        <v>0</v>
      </c>
      <c r="CN316" s="5">
        <v>0</v>
      </c>
      <c r="CO316" s="5">
        <v>0</v>
      </c>
      <c r="CP316" s="5">
        <v>0</v>
      </c>
      <c r="CQ316" s="5">
        <v>0</v>
      </c>
      <c r="CR316" s="5">
        <v>0</v>
      </c>
      <c r="CS316" s="5">
        <v>0</v>
      </c>
      <c r="CT316" s="5">
        <v>0</v>
      </c>
      <c r="CU316" s="5">
        <v>0</v>
      </c>
      <c r="CV316" s="5">
        <v>0</v>
      </c>
      <c r="CW316" s="5">
        <v>0</v>
      </c>
      <c r="CX316" s="1">
        <v>0</v>
      </c>
    </row>
    <row r="317" spans="1:102" ht="15.75" x14ac:dyDescent="0.25">
      <c r="A317" s="5" t="s">
        <v>161</v>
      </c>
      <c r="B317" s="5" t="s">
        <v>162</v>
      </c>
      <c r="C317" s="5">
        <v>2019</v>
      </c>
      <c r="D317" s="5">
        <v>35</v>
      </c>
      <c r="E317" s="5">
        <v>0</v>
      </c>
      <c r="F317" s="5">
        <v>0</v>
      </c>
      <c r="G317" s="5">
        <v>0</v>
      </c>
      <c r="H317" s="5">
        <v>0</v>
      </c>
      <c r="I317" s="5">
        <v>1</v>
      </c>
      <c r="J317" s="5">
        <v>1</v>
      </c>
      <c r="K317" s="5">
        <v>0</v>
      </c>
      <c r="L317" s="5">
        <v>0</v>
      </c>
      <c r="M317" s="5">
        <v>0</v>
      </c>
      <c r="N317" s="5">
        <v>2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1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1</v>
      </c>
      <c r="AK317" s="5">
        <v>1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1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1</v>
      </c>
      <c r="BO317" s="5">
        <v>0</v>
      </c>
      <c r="BP317" s="5">
        <v>0</v>
      </c>
      <c r="BQ317" s="5">
        <v>0</v>
      </c>
      <c r="BR317" s="5">
        <v>0</v>
      </c>
      <c r="BS317" s="5">
        <v>2</v>
      </c>
      <c r="BT317" s="5">
        <v>0</v>
      </c>
      <c r="BU317" s="5">
        <v>0</v>
      </c>
      <c r="BV317" s="5">
        <v>0</v>
      </c>
      <c r="BW317" s="5">
        <v>0</v>
      </c>
      <c r="BX317" s="5">
        <v>4</v>
      </c>
      <c r="BY317" s="5">
        <v>0</v>
      </c>
      <c r="BZ317" s="5">
        <v>0</v>
      </c>
      <c r="CA317" s="5">
        <v>7</v>
      </c>
      <c r="CB317" s="5">
        <v>0</v>
      </c>
      <c r="CC317" s="5">
        <v>0</v>
      </c>
      <c r="CD317" s="5">
        <v>0</v>
      </c>
      <c r="CE317" s="5">
        <v>0</v>
      </c>
      <c r="CF317" s="5">
        <v>4</v>
      </c>
      <c r="CG317" s="5">
        <v>0</v>
      </c>
      <c r="CH317" s="5">
        <v>1</v>
      </c>
      <c r="CI317" s="5">
        <v>0</v>
      </c>
      <c r="CJ317" s="5">
        <v>0</v>
      </c>
      <c r="CK317" s="5">
        <v>0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</v>
      </c>
      <c r="CU317" s="5">
        <v>0</v>
      </c>
      <c r="CV317" s="5">
        <v>2</v>
      </c>
      <c r="CW317" s="5">
        <v>0</v>
      </c>
      <c r="CX317" s="1">
        <v>0</v>
      </c>
    </row>
    <row r="318" spans="1:102" ht="15.75" x14ac:dyDescent="0.25">
      <c r="A318" s="5" t="s">
        <v>163</v>
      </c>
      <c r="B318" s="5" t="s">
        <v>164</v>
      </c>
      <c r="C318" s="5">
        <v>2019</v>
      </c>
      <c r="D318" s="5">
        <v>26</v>
      </c>
      <c r="E318" s="5">
        <v>0</v>
      </c>
      <c r="F318" s="5">
        <v>2</v>
      </c>
      <c r="G318" s="5">
        <v>4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1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4</v>
      </c>
      <c r="AW318" s="5">
        <v>0</v>
      </c>
      <c r="AX318" s="5">
        <v>0</v>
      </c>
      <c r="AY318" s="5">
        <v>0</v>
      </c>
      <c r="AZ318" s="5">
        <v>0</v>
      </c>
      <c r="BA318" s="5">
        <v>0</v>
      </c>
      <c r="BB318" s="5">
        <v>0</v>
      </c>
      <c r="BC318" s="5">
        <v>0</v>
      </c>
      <c r="BD318" s="5">
        <v>0</v>
      </c>
      <c r="BE318" s="5">
        <v>1</v>
      </c>
      <c r="BF318" s="5">
        <v>0</v>
      </c>
      <c r="BG318" s="5">
        <v>0</v>
      </c>
      <c r="BH318" s="5">
        <v>0</v>
      </c>
      <c r="BI318" s="5">
        <v>0</v>
      </c>
      <c r="BJ318" s="5">
        <v>1</v>
      </c>
      <c r="BK318" s="5">
        <v>1</v>
      </c>
      <c r="BL318" s="5">
        <v>0</v>
      </c>
      <c r="BM318" s="5">
        <v>0</v>
      </c>
      <c r="BN318" s="5">
        <v>0</v>
      </c>
      <c r="BO318" s="5">
        <v>0</v>
      </c>
      <c r="BP318" s="5">
        <v>0</v>
      </c>
      <c r="BQ318" s="5">
        <v>1</v>
      </c>
      <c r="BR318" s="5">
        <v>0</v>
      </c>
      <c r="BS318" s="5">
        <v>0</v>
      </c>
      <c r="BT318" s="5">
        <v>0</v>
      </c>
      <c r="BU318" s="5">
        <v>0</v>
      </c>
      <c r="BV318" s="5">
        <v>0</v>
      </c>
      <c r="BW318" s="5">
        <v>1</v>
      </c>
      <c r="BX318" s="5">
        <v>1</v>
      </c>
      <c r="BY318" s="5">
        <v>0</v>
      </c>
      <c r="BZ318" s="5">
        <v>0</v>
      </c>
      <c r="CA318" s="5">
        <v>0</v>
      </c>
      <c r="CB318" s="5">
        <v>0</v>
      </c>
      <c r="CC318" s="5">
        <v>0</v>
      </c>
      <c r="CD318" s="5">
        <v>0</v>
      </c>
      <c r="CE318" s="5">
        <v>0</v>
      </c>
      <c r="CF318" s="5">
        <v>0</v>
      </c>
      <c r="CG318" s="5">
        <v>0</v>
      </c>
      <c r="CH318" s="5">
        <v>0</v>
      </c>
      <c r="CI318" s="5">
        <v>0</v>
      </c>
      <c r="CJ318" s="5">
        <v>0</v>
      </c>
      <c r="CK318" s="5">
        <v>0</v>
      </c>
      <c r="CL318" s="5">
        <v>0</v>
      </c>
      <c r="CM318" s="5">
        <v>0</v>
      </c>
      <c r="CN318" s="5">
        <v>0</v>
      </c>
      <c r="CO318" s="5">
        <v>0</v>
      </c>
      <c r="CP318" s="5">
        <v>0</v>
      </c>
      <c r="CQ318" s="5">
        <v>0</v>
      </c>
      <c r="CR318" s="5">
        <v>0</v>
      </c>
      <c r="CS318" s="5">
        <v>0</v>
      </c>
      <c r="CT318" s="5">
        <v>4</v>
      </c>
      <c r="CU318" s="5">
        <v>0</v>
      </c>
      <c r="CV318" s="5">
        <v>0</v>
      </c>
      <c r="CW318" s="5">
        <v>0</v>
      </c>
      <c r="CX318" s="1">
        <v>0</v>
      </c>
    </row>
    <row r="319" spans="1:102" ht="15.75" x14ac:dyDescent="0.25">
      <c r="A319" s="5" t="s">
        <v>165</v>
      </c>
      <c r="B319" s="5" t="s">
        <v>166</v>
      </c>
      <c r="C319" s="5">
        <v>2019</v>
      </c>
      <c r="D319" s="5">
        <v>46</v>
      </c>
      <c r="E319" s="5">
        <v>0</v>
      </c>
      <c r="F319" s="5">
        <v>5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1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2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4</v>
      </c>
      <c r="AP319" s="5">
        <v>0</v>
      </c>
      <c r="AQ319" s="5">
        <v>1</v>
      </c>
      <c r="AR319" s="5">
        <v>0</v>
      </c>
      <c r="AS319" s="5">
        <v>0</v>
      </c>
      <c r="AT319" s="5">
        <v>0</v>
      </c>
      <c r="AU319" s="5">
        <v>0</v>
      </c>
      <c r="AV319" s="5">
        <v>1</v>
      </c>
      <c r="AW319" s="5">
        <v>0</v>
      </c>
      <c r="AX319" s="5">
        <v>3</v>
      </c>
      <c r="AY319" s="5">
        <v>0</v>
      </c>
      <c r="AZ319" s="5">
        <v>0</v>
      </c>
      <c r="BA319" s="5">
        <v>0</v>
      </c>
      <c r="BB319" s="5">
        <v>2</v>
      </c>
      <c r="BC319" s="5">
        <v>0</v>
      </c>
      <c r="BD319" s="5">
        <v>0</v>
      </c>
      <c r="BE319" s="5">
        <v>2</v>
      </c>
      <c r="BF319" s="5">
        <v>2</v>
      </c>
      <c r="BG319" s="5">
        <v>0</v>
      </c>
      <c r="BH319" s="5">
        <v>0</v>
      </c>
      <c r="BI319" s="5">
        <v>0</v>
      </c>
      <c r="BJ319" s="5">
        <v>8</v>
      </c>
      <c r="BK319" s="5">
        <v>2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2</v>
      </c>
      <c r="BT319" s="5">
        <v>1</v>
      </c>
      <c r="BU319" s="5">
        <v>0</v>
      </c>
      <c r="BV319" s="5">
        <v>0</v>
      </c>
      <c r="BW319" s="5">
        <v>1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1</v>
      </c>
      <c r="CN319" s="5">
        <v>2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1</v>
      </c>
      <c r="CX319" s="1">
        <v>1</v>
      </c>
    </row>
    <row r="320" spans="1:102" ht="15.75" x14ac:dyDescent="0.25">
      <c r="A320" s="5" t="s">
        <v>167</v>
      </c>
      <c r="B320" s="5" t="s">
        <v>168</v>
      </c>
      <c r="C320" s="5">
        <v>2019</v>
      </c>
      <c r="D320" s="5">
        <v>1135</v>
      </c>
      <c r="E320" s="5">
        <v>2</v>
      </c>
      <c r="F320" s="5">
        <v>4</v>
      </c>
      <c r="G320" s="5">
        <v>9</v>
      </c>
      <c r="H320" s="5">
        <v>5</v>
      </c>
      <c r="I320" s="5">
        <v>18</v>
      </c>
      <c r="J320" s="5">
        <v>9</v>
      </c>
      <c r="K320" s="5">
        <v>2</v>
      </c>
      <c r="L320" s="5">
        <v>10</v>
      </c>
      <c r="M320" s="5">
        <v>4</v>
      </c>
      <c r="N320" s="5">
        <v>15</v>
      </c>
      <c r="O320" s="5">
        <v>101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1</v>
      </c>
      <c r="W320" s="5">
        <v>25</v>
      </c>
      <c r="X320" s="5">
        <v>1</v>
      </c>
      <c r="Y320" s="5">
        <v>0</v>
      </c>
      <c r="Z320" s="5">
        <v>37</v>
      </c>
      <c r="AA320" s="5">
        <v>35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6</v>
      </c>
      <c r="AH320" s="5">
        <v>1</v>
      </c>
      <c r="AI320" s="5">
        <v>28</v>
      </c>
      <c r="AJ320" s="5">
        <v>78</v>
      </c>
      <c r="AK320" s="5">
        <v>33</v>
      </c>
      <c r="AL320" s="5">
        <v>1</v>
      </c>
      <c r="AM320" s="5">
        <v>13</v>
      </c>
      <c r="AN320" s="5">
        <v>10</v>
      </c>
      <c r="AO320" s="5">
        <v>34</v>
      </c>
      <c r="AP320" s="5">
        <v>1</v>
      </c>
      <c r="AQ320" s="5">
        <v>7</v>
      </c>
      <c r="AR320" s="5">
        <v>1</v>
      </c>
      <c r="AS320" s="5">
        <v>6</v>
      </c>
      <c r="AT320" s="5">
        <v>7</v>
      </c>
      <c r="AU320" s="5">
        <v>8</v>
      </c>
      <c r="AV320" s="5">
        <v>8</v>
      </c>
      <c r="AW320" s="5">
        <v>36</v>
      </c>
      <c r="AX320" s="5">
        <v>15</v>
      </c>
      <c r="AY320" s="5">
        <v>0</v>
      </c>
      <c r="AZ320" s="5">
        <v>9</v>
      </c>
      <c r="BA320" s="5">
        <v>0</v>
      </c>
      <c r="BB320" s="5">
        <v>9</v>
      </c>
      <c r="BC320" s="5">
        <v>1</v>
      </c>
      <c r="BD320" s="5">
        <v>0</v>
      </c>
      <c r="BE320" s="5">
        <v>8</v>
      </c>
      <c r="BF320" s="5">
        <v>16</v>
      </c>
      <c r="BG320" s="5">
        <v>1</v>
      </c>
      <c r="BH320" s="5">
        <v>1</v>
      </c>
      <c r="BI320" s="5">
        <v>0</v>
      </c>
      <c r="BJ320" s="5">
        <v>21</v>
      </c>
      <c r="BK320" s="5">
        <v>23</v>
      </c>
      <c r="BL320" s="5">
        <v>0</v>
      </c>
      <c r="BM320" s="5">
        <v>2</v>
      </c>
      <c r="BN320" s="5">
        <v>16</v>
      </c>
      <c r="BO320" s="5">
        <v>0</v>
      </c>
      <c r="BP320" s="5">
        <v>5</v>
      </c>
      <c r="BQ320" s="5">
        <v>67</v>
      </c>
      <c r="BR320" s="5">
        <v>4</v>
      </c>
      <c r="BS320" s="5">
        <v>25</v>
      </c>
      <c r="BT320" s="5">
        <v>18</v>
      </c>
      <c r="BU320" s="5">
        <v>3</v>
      </c>
      <c r="BV320" s="5">
        <v>12</v>
      </c>
      <c r="BW320" s="5">
        <v>4</v>
      </c>
      <c r="BX320" s="5">
        <v>74</v>
      </c>
      <c r="BY320" s="5">
        <v>3</v>
      </c>
      <c r="BZ320" s="5">
        <v>0</v>
      </c>
      <c r="CA320" s="5">
        <v>4</v>
      </c>
      <c r="CB320" s="5">
        <v>48</v>
      </c>
      <c r="CC320" s="5">
        <v>0</v>
      </c>
      <c r="CD320" s="5">
        <v>2</v>
      </c>
      <c r="CE320" s="5">
        <v>0</v>
      </c>
      <c r="CF320" s="5">
        <v>1</v>
      </c>
      <c r="CG320" s="5">
        <v>0</v>
      </c>
      <c r="CH320" s="5">
        <v>1</v>
      </c>
      <c r="CI320" s="5">
        <v>5</v>
      </c>
      <c r="CJ320" s="5">
        <v>69</v>
      </c>
      <c r="CK320" s="5">
        <v>16</v>
      </c>
      <c r="CL320" s="5">
        <v>0</v>
      </c>
      <c r="CM320" s="5">
        <v>2</v>
      </c>
      <c r="CN320" s="5">
        <v>18</v>
      </c>
      <c r="CO320" s="5">
        <v>8</v>
      </c>
      <c r="CP320" s="5">
        <v>2</v>
      </c>
      <c r="CQ320" s="5">
        <v>0</v>
      </c>
      <c r="CR320" s="5">
        <v>3</v>
      </c>
      <c r="CS320" s="5">
        <v>2</v>
      </c>
      <c r="CT320" s="5">
        <v>12</v>
      </c>
      <c r="CU320" s="5">
        <v>5</v>
      </c>
      <c r="CV320" s="5">
        <v>45</v>
      </c>
      <c r="CW320" s="5">
        <v>1</v>
      </c>
      <c r="CX320" s="1">
        <v>1</v>
      </c>
    </row>
    <row r="321" spans="1:102" ht="15.75" x14ac:dyDescent="0.25">
      <c r="A321" s="5" t="s">
        <v>169</v>
      </c>
      <c r="B321" s="5" t="s">
        <v>170</v>
      </c>
      <c r="C321" s="5">
        <v>2019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0</v>
      </c>
      <c r="BS321" s="5">
        <v>0</v>
      </c>
      <c r="BT321" s="5">
        <v>0</v>
      </c>
      <c r="BU321" s="5">
        <v>0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0</v>
      </c>
      <c r="CN321" s="5">
        <v>0</v>
      </c>
      <c r="CO321" s="5">
        <v>0</v>
      </c>
      <c r="CP321" s="5">
        <v>0</v>
      </c>
      <c r="CQ321" s="5">
        <v>0</v>
      </c>
      <c r="CR321" s="5">
        <v>0</v>
      </c>
      <c r="CS321" s="5">
        <v>0</v>
      </c>
      <c r="CT321" s="5">
        <v>0</v>
      </c>
      <c r="CU321" s="5">
        <v>0</v>
      </c>
      <c r="CV321" s="5">
        <v>0</v>
      </c>
      <c r="CW321" s="5">
        <v>0</v>
      </c>
      <c r="CX321" s="1">
        <v>0</v>
      </c>
    </row>
    <row r="322" spans="1:102" ht="15.75" x14ac:dyDescent="0.25">
      <c r="A322" s="5" t="s">
        <v>171</v>
      </c>
      <c r="B322" s="5" t="s">
        <v>172</v>
      </c>
      <c r="C322" s="5">
        <v>2019</v>
      </c>
      <c r="D322" s="5">
        <v>64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1</v>
      </c>
      <c r="M322" s="5">
        <v>0</v>
      </c>
      <c r="N322" s="5">
        <v>1</v>
      </c>
      <c r="O322" s="5">
        <v>5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10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3</v>
      </c>
      <c r="AK322" s="5">
        <v>1</v>
      </c>
      <c r="AL322" s="5">
        <v>1</v>
      </c>
      <c r="AM322" s="5">
        <v>1</v>
      </c>
      <c r="AN322" s="5">
        <v>1</v>
      </c>
      <c r="AO322" s="5">
        <v>2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2</v>
      </c>
      <c r="AW322" s="5">
        <v>0</v>
      </c>
      <c r="AX322" s="5">
        <v>0</v>
      </c>
      <c r="AY322" s="5">
        <v>0</v>
      </c>
      <c r="AZ322" s="5">
        <v>0</v>
      </c>
      <c r="BA322" s="5">
        <v>0</v>
      </c>
      <c r="BB322" s="5">
        <v>0</v>
      </c>
      <c r="BC322" s="5">
        <v>0</v>
      </c>
      <c r="BD322" s="5">
        <v>0</v>
      </c>
      <c r="BE322" s="5">
        <v>0</v>
      </c>
      <c r="BF322" s="5">
        <v>2</v>
      </c>
      <c r="BG322" s="5">
        <v>0</v>
      </c>
      <c r="BH322" s="5">
        <v>0</v>
      </c>
      <c r="BI322" s="5">
        <v>0</v>
      </c>
      <c r="BJ322" s="5">
        <v>1</v>
      </c>
      <c r="BK322" s="5">
        <v>9</v>
      </c>
      <c r="BL322" s="5">
        <v>0</v>
      </c>
      <c r="BM322" s="5"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0</v>
      </c>
      <c r="BS322" s="5">
        <v>0</v>
      </c>
      <c r="BT322" s="5">
        <v>4</v>
      </c>
      <c r="BU322" s="5">
        <v>0</v>
      </c>
      <c r="BV322" s="5">
        <v>1</v>
      </c>
      <c r="BW322" s="5">
        <v>0</v>
      </c>
      <c r="BX322" s="5">
        <v>12</v>
      </c>
      <c r="BY322" s="5">
        <v>0</v>
      </c>
      <c r="BZ322" s="5">
        <v>0</v>
      </c>
      <c r="CA322" s="5">
        <v>0</v>
      </c>
      <c r="CB322" s="5">
        <v>0</v>
      </c>
      <c r="CC322" s="5">
        <v>0</v>
      </c>
      <c r="CD322" s="5">
        <v>0</v>
      </c>
      <c r="CE322" s="5">
        <v>0</v>
      </c>
      <c r="CF322" s="5">
        <v>0</v>
      </c>
      <c r="CG322" s="5">
        <v>0</v>
      </c>
      <c r="CH322" s="5">
        <v>0</v>
      </c>
      <c r="CI322" s="5">
        <v>0</v>
      </c>
      <c r="CJ322" s="5">
        <v>0</v>
      </c>
      <c r="CK322" s="5">
        <v>0</v>
      </c>
      <c r="CL322" s="5">
        <v>0</v>
      </c>
      <c r="CM322" s="5">
        <v>0</v>
      </c>
      <c r="CN322" s="5">
        <v>1</v>
      </c>
      <c r="CO322" s="5">
        <v>0</v>
      </c>
      <c r="CP322" s="5">
        <v>0</v>
      </c>
      <c r="CQ322" s="5">
        <v>0</v>
      </c>
      <c r="CR322" s="5">
        <v>0</v>
      </c>
      <c r="CS322" s="5">
        <v>0</v>
      </c>
      <c r="CT322" s="5">
        <v>1</v>
      </c>
      <c r="CU322" s="5">
        <v>0</v>
      </c>
      <c r="CV322" s="5">
        <v>1</v>
      </c>
      <c r="CW322" s="5">
        <v>0</v>
      </c>
      <c r="CX322" s="1">
        <v>0</v>
      </c>
    </row>
    <row r="323" spans="1:102" ht="15.75" x14ac:dyDescent="0.25">
      <c r="A323" s="5" t="s">
        <v>173</v>
      </c>
      <c r="B323" s="5" t="s">
        <v>174</v>
      </c>
      <c r="C323" s="5">
        <v>2019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0</v>
      </c>
      <c r="BV323" s="5">
        <v>0</v>
      </c>
      <c r="BW323" s="5">
        <v>0</v>
      </c>
      <c r="BX323" s="5">
        <v>0</v>
      </c>
      <c r="BY323" s="5">
        <v>0</v>
      </c>
      <c r="BZ323" s="5">
        <v>0</v>
      </c>
      <c r="CA323" s="5">
        <v>0</v>
      </c>
      <c r="CB323" s="5">
        <v>0</v>
      </c>
      <c r="CC323" s="5">
        <v>0</v>
      </c>
      <c r="CD323" s="5">
        <v>0</v>
      </c>
      <c r="CE323" s="5">
        <v>0</v>
      </c>
      <c r="CF323" s="5">
        <v>0</v>
      </c>
      <c r="CG323" s="5">
        <v>0</v>
      </c>
      <c r="CH323" s="5">
        <v>0</v>
      </c>
      <c r="CI323" s="5">
        <v>0</v>
      </c>
      <c r="CJ323" s="5">
        <v>0</v>
      </c>
      <c r="CK323" s="5">
        <v>0</v>
      </c>
      <c r="CL323" s="5">
        <v>0</v>
      </c>
      <c r="CM323" s="5">
        <v>0</v>
      </c>
      <c r="CN323" s="5">
        <v>0</v>
      </c>
      <c r="CO323" s="5">
        <v>0</v>
      </c>
      <c r="CP323" s="5">
        <v>0</v>
      </c>
      <c r="CQ323" s="5">
        <v>0</v>
      </c>
      <c r="CR323" s="5">
        <v>0</v>
      </c>
      <c r="CS323" s="5">
        <v>0</v>
      </c>
      <c r="CT323" s="5">
        <v>0</v>
      </c>
      <c r="CU323" s="5">
        <v>0</v>
      </c>
      <c r="CV323" s="5">
        <v>0</v>
      </c>
      <c r="CW323" s="5">
        <v>0</v>
      </c>
      <c r="CX323" s="1">
        <v>0</v>
      </c>
    </row>
    <row r="324" spans="1:102" ht="15.75" x14ac:dyDescent="0.25">
      <c r="A324" s="5" t="s">
        <v>175</v>
      </c>
      <c r="B324" s="5" t="s">
        <v>176</v>
      </c>
      <c r="C324" s="5">
        <v>2019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0</v>
      </c>
      <c r="BC324" s="5">
        <v>0</v>
      </c>
      <c r="BD324" s="5">
        <v>0</v>
      </c>
      <c r="BE324" s="5">
        <v>0</v>
      </c>
      <c r="BF324" s="5">
        <v>0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0</v>
      </c>
      <c r="BT324" s="5">
        <v>0</v>
      </c>
      <c r="BU324" s="5">
        <v>0</v>
      </c>
      <c r="BV324" s="5">
        <v>0</v>
      </c>
      <c r="BW324" s="5">
        <v>0</v>
      </c>
      <c r="BX324" s="5">
        <v>0</v>
      </c>
      <c r="BY324" s="5">
        <v>0</v>
      </c>
      <c r="BZ324" s="5">
        <v>0</v>
      </c>
      <c r="CA324" s="5">
        <v>0</v>
      </c>
      <c r="CB324" s="5">
        <v>0</v>
      </c>
      <c r="CC324" s="5">
        <v>0</v>
      </c>
      <c r="CD324" s="5">
        <v>0</v>
      </c>
      <c r="CE324" s="5">
        <v>0</v>
      </c>
      <c r="CF324" s="5">
        <v>0</v>
      </c>
      <c r="CG324" s="5">
        <v>0</v>
      </c>
      <c r="CH324" s="5">
        <v>0</v>
      </c>
      <c r="CI324" s="5">
        <v>0</v>
      </c>
      <c r="CJ324" s="5">
        <v>0</v>
      </c>
      <c r="CK324" s="5">
        <v>0</v>
      </c>
      <c r="CL324" s="5">
        <v>0</v>
      </c>
      <c r="CM324" s="5">
        <v>0</v>
      </c>
      <c r="CN324" s="5">
        <v>0</v>
      </c>
      <c r="CO324" s="5">
        <v>0</v>
      </c>
      <c r="CP324" s="5">
        <v>0</v>
      </c>
      <c r="CQ324" s="5">
        <v>0</v>
      </c>
      <c r="CR324" s="5">
        <v>0</v>
      </c>
      <c r="CS324" s="5">
        <v>0</v>
      </c>
      <c r="CT324" s="5">
        <v>0</v>
      </c>
      <c r="CU324" s="5">
        <v>0</v>
      </c>
      <c r="CV324" s="5">
        <v>0</v>
      </c>
      <c r="CW324" s="5">
        <v>0</v>
      </c>
      <c r="CX324" s="1">
        <v>0</v>
      </c>
    </row>
    <row r="325" spans="1:102" ht="15.75" x14ac:dyDescent="0.25">
      <c r="A325" s="5" t="s">
        <v>177</v>
      </c>
      <c r="B325" s="5" t="s">
        <v>178</v>
      </c>
      <c r="C325" s="5">
        <v>2019</v>
      </c>
      <c r="D325" s="5">
        <v>47</v>
      </c>
      <c r="E325" s="5">
        <v>0</v>
      </c>
      <c r="F325" s="5">
        <v>0</v>
      </c>
      <c r="G325" s="5">
        <v>1</v>
      </c>
      <c r="H325" s="5">
        <v>0</v>
      </c>
      <c r="I325" s="5">
        <v>1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1</v>
      </c>
      <c r="AI325" s="5">
        <v>0</v>
      </c>
      <c r="AJ325" s="5">
        <v>1</v>
      </c>
      <c r="AK325" s="5">
        <v>1</v>
      </c>
      <c r="AL325" s="5">
        <v>0</v>
      </c>
      <c r="AM325" s="5">
        <v>0</v>
      </c>
      <c r="AN325" s="5">
        <v>0</v>
      </c>
      <c r="AO325" s="5">
        <v>1</v>
      </c>
      <c r="AP325" s="5">
        <v>0</v>
      </c>
      <c r="AQ325" s="5">
        <v>1</v>
      </c>
      <c r="AR325" s="5">
        <v>0</v>
      </c>
      <c r="AS325" s="5">
        <v>0</v>
      </c>
      <c r="AT325" s="5">
        <v>0</v>
      </c>
      <c r="AU325" s="5">
        <v>0</v>
      </c>
      <c r="AV325" s="5">
        <v>3</v>
      </c>
      <c r="AW325" s="5">
        <v>0</v>
      </c>
      <c r="AX325" s="5">
        <v>3</v>
      </c>
      <c r="AY325" s="5">
        <v>0</v>
      </c>
      <c r="AZ325" s="5">
        <v>0</v>
      </c>
      <c r="BA325" s="5">
        <v>0</v>
      </c>
      <c r="BB325" s="5">
        <v>1</v>
      </c>
      <c r="BC325" s="5">
        <v>0</v>
      </c>
      <c r="BD325" s="5">
        <v>0</v>
      </c>
      <c r="BE325" s="5">
        <v>1</v>
      </c>
      <c r="BF325" s="5">
        <v>7</v>
      </c>
      <c r="BG325" s="5">
        <v>0</v>
      </c>
      <c r="BH325" s="5">
        <v>0</v>
      </c>
      <c r="BI325" s="5">
        <v>0</v>
      </c>
      <c r="BJ325" s="5">
        <v>2</v>
      </c>
      <c r="BK325" s="5">
        <v>1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2</v>
      </c>
      <c r="BT325" s="5">
        <v>0</v>
      </c>
      <c r="BU325" s="5">
        <v>0</v>
      </c>
      <c r="BV325" s="5">
        <v>1</v>
      </c>
      <c r="BW325" s="5">
        <v>7</v>
      </c>
      <c r="BX325" s="5">
        <v>1</v>
      </c>
      <c r="BY325" s="5">
        <v>0</v>
      </c>
      <c r="BZ325" s="5">
        <v>0</v>
      </c>
      <c r="CA325" s="5">
        <v>0</v>
      </c>
      <c r="CB325" s="5">
        <v>6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1</v>
      </c>
      <c r="CU325" s="5">
        <v>0</v>
      </c>
      <c r="CV325" s="5">
        <v>1</v>
      </c>
      <c r="CW325" s="5">
        <v>1</v>
      </c>
      <c r="CX325" s="1">
        <v>1</v>
      </c>
    </row>
    <row r="326" spans="1:102" ht="15.75" x14ac:dyDescent="0.25">
      <c r="A326" s="5" t="s">
        <v>179</v>
      </c>
      <c r="B326" s="5" t="s">
        <v>180</v>
      </c>
      <c r="C326" s="5">
        <v>2019</v>
      </c>
      <c r="D326" s="5">
        <v>8105</v>
      </c>
      <c r="E326" s="5">
        <v>36</v>
      </c>
      <c r="F326" s="5">
        <v>83</v>
      </c>
      <c r="G326" s="5">
        <v>14</v>
      </c>
      <c r="H326" s="5">
        <v>14</v>
      </c>
      <c r="I326" s="5">
        <v>21</v>
      </c>
      <c r="J326" s="5">
        <v>9</v>
      </c>
      <c r="K326" s="5">
        <v>6</v>
      </c>
      <c r="L326" s="5">
        <v>17</v>
      </c>
      <c r="M326" s="5">
        <v>4</v>
      </c>
      <c r="N326" s="5">
        <v>18</v>
      </c>
      <c r="O326" s="5">
        <v>209</v>
      </c>
      <c r="P326" s="5">
        <v>0</v>
      </c>
      <c r="Q326" s="5">
        <v>0</v>
      </c>
      <c r="R326" s="5">
        <v>1</v>
      </c>
      <c r="S326" s="5">
        <v>3</v>
      </c>
      <c r="T326" s="5">
        <v>1</v>
      </c>
      <c r="U326" s="5">
        <v>1</v>
      </c>
      <c r="V326" s="5">
        <v>2</v>
      </c>
      <c r="W326" s="5">
        <v>22</v>
      </c>
      <c r="X326" s="5">
        <v>3</v>
      </c>
      <c r="Y326" s="5">
        <v>0</v>
      </c>
      <c r="Z326" s="5">
        <v>0</v>
      </c>
      <c r="AA326" s="5">
        <v>3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13</v>
      </c>
      <c r="AH326" s="5">
        <v>2</v>
      </c>
      <c r="AI326" s="5">
        <v>19</v>
      </c>
      <c r="AJ326" s="5">
        <v>67</v>
      </c>
      <c r="AK326" s="5">
        <v>124</v>
      </c>
      <c r="AL326" s="5">
        <v>0</v>
      </c>
      <c r="AM326" s="5">
        <v>32</v>
      </c>
      <c r="AN326" s="5">
        <v>27</v>
      </c>
      <c r="AO326" s="5">
        <v>20</v>
      </c>
      <c r="AP326" s="5">
        <v>10</v>
      </c>
      <c r="AQ326" s="5">
        <v>16</v>
      </c>
      <c r="AR326" s="5">
        <v>2</v>
      </c>
      <c r="AS326" s="5">
        <v>16</v>
      </c>
      <c r="AT326" s="5">
        <v>29</v>
      </c>
      <c r="AU326" s="5">
        <v>97</v>
      </c>
      <c r="AV326" s="5">
        <v>19</v>
      </c>
      <c r="AW326" s="5">
        <v>1381</v>
      </c>
      <c r="AX326" s="5">
        <v>144</v>
      </c>
      <c r="AY326" s="5">
        <v>3</v>
      </c>
      <c r="AZ326" s="5">
        <v>13</v>
      </c>
      <c r="BA326" s="5">
        <v>0</v>
      </c>
      <c r="BB326" s="5">
        <v>2218</v>
      </c>
      <c r="BC326" s="5">
        <v>71</v>
      </c>
      <c r="BD326" s="5">
        <v>0</v>
      </c>
      <c r="BE326" s="5">
        <v>13</v>
      </c>
      <c r="BF326" s="5">
        <v>29</v>
      </c>
      <c r="BG326" s="5">
        <v>2</v>
      </c>
      <c r="BH326" s="5">
        <v>1</v>
      </c>
      <c r="BI326" s="5">
        <v>3</v>
      </c>
      <c r="BJ326" s="5">
        <v>196</v>
      </c>
      <c r="BK326" s="5">
        <v>35</v>
      </c>
      <c r="BL326" s="5">
        <v>0</v>
      </c>
      <c r="BM326" s="5">
        <v>14</v>
      </c>
      <c r="BN326" s="5">
        <v>76</v>
      </c>
      <c r="BO326" s="5">
        <v>2</v>
      </c>
      <c r="BP326" s="5">
        <v>31</v>
      </c>
      <c r="BQ326" s="5">
        <v>219</v>
      </c>
      <c r="BR326" s="5">
        <v>14</v>
      </c>
      <c r="BS326" s="5">
        <v>268</v>
      </c>
      <c r="BT326" s="5">
        <v>70</v>
      </c>
      <c r="BU326" s="5">
        <v>1</v>
      </c>
      <c r="BV326" s="5">
        <v>45</v>
      </c>
      <c r="BW326" s="5">
        <v>36</v>
      </c>
      <c r="BX326" s="5">
        <v>151</v>
      </c>
      <c r="BY326" s="5">
        <v>3</v>
      </c>
      <c r="BZ326" s="5">
        <v>0</v>
      </c>
      <c r="CA326" s="5">
        <v>36</v>
      </c>
      <c r="CB326" s="5">
        <v>178</v>
      </c>
      <c r="CC326" s="5">
        <v>0</v>
      </c>
      <c r="CD326" s="5">
        <v>5</v>
      </c>
      <c r="CE326" s="5">
        <v>0</v>
      </c>
      <c r="CF326" s="5">
        <v>8</v>
      </c>
      <c r="CG326" s="5">
        <v>83</v>
      </c>
      <c r="CH326" s="5">
        <v>6</v>
      </c>
      <c r="CI326" s="5">
        <v>87</v>
      </c>
      <c r="CJ326" s="5">
        <v>126</v>
      </c>
      <c r="CK326" s="5">
        <v>31</v>
      </c>
      <c r="CL326" s="5">
        <v>0</v>
      </c>
      <c r="CM326" s="5">
        <v>65</v>
      </c>
      <c r="CN326" s="5">
        <v>209</v>
      </c>
      <c r="CO326" s="5">
        <v>154</v>
      </c>
      <c r="CP326" s="5">
        <v>23</v>
      </c>
      <c r="CQ326" s="5">
        <v>0</v>
      </c>
      <c r="CR326" s="5">
        <v>448</v>
      </c>
      <c r="CS326" s="5">
        <v>479</v>
      </c>
      <c r="CT326" s="5">
        <v>23</v>
      </c>
      <c r="CU326" s="5">
        <v>19</v>
      </c>
      <c r="CV326" s="5">
        <v>87</v>
      </c>
      <c r="CW326" s="5">
        <v>38</v>
      </c>
      <c r="CX326" s="1">
        <v>38</v>
      </c>
    </row>
    <row r="327" spans="1:102" ht="15.75" x14ac:dyDescent="0.25">
      <c r="A327" s="5" t="s">
        <v>181</v>
      </c>
      <c r="B327" s="5" t="s">
        <v>182</v>
      </c>
      <c r="C327" s="5">
        <v>2019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0</v>
      </c>
      <c r="BU327" s="5">
        <v>0</v>
      </c>
      <c r="BV327" s="5">
        <v>0</v>
      </c>
      <c r="BW327" s="5">
        <v>0</v>
      </c>
      <c r="BX327" s="5">
        <v>0</v>
      </c>
      <c r="BY327" s="5">
        <v>0</v>
      </c>
      <c r="BZ327" s="5">
        <v>0</v>
      </c>
      <c r="CA327" s="5">
        <v>0</v>
      </c>
      <c r="CB327" s="5">
        <v>0</v>
      </c>
      <c r="CC327" s="5">
        <v>0</v>
      </c>
      <c r="CD327" s="5">
        <v>0</v>
      </c>
      <c r="CE327" s="5">
        <v>0</v>
      </c>
      <c r="CF327" s="5">
        <v>0</v>
      </c>
      <c r="CG327" s="5">
        <v>0</v>
      </c>
      <c r="CH327" s="5">
        <v>0</v>
      </c>
      <c r="CI327" s="5">
        <v>0</v>
      </c>
      <c r="CJ327" s="5">
        <v>0</v>
      </c>
      <c r="CK327" s="5">
        <v>0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0</v>
      </c>
      <c r="CU327" s="5">
        <v>0</v>
      </c>
      <c r="CV327" s="5">
        <v>0</v>
      </c>
      <c r="CW327" s="5">
        <v>0</v>
      </c>
      <c r="CX327" s="1">
        <v>0</v>
      </c>
    </row>
    <row r="328" spans="1:102" ht="15.75" x14ac:dyDescent="0.25">
      <c r="A328" s="5" t="s">
        <v>183</v>
      </c>
      <c r="B328" s="5" t="s">
        <v>184</v>
      </c>
      <c r="C328" s="5">
        <v>2019</v>
      </c>
      <c r="D328" s="5">
        <v>12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1</v>
      </c>
      <c r="W328" s="5">
        <v>0</v>
      </c>
      <c r="X328" s="5">
        <v>0</v>
      </c>
      <c r="Y328" s="5">
        <v>0</v>
      </c>
      <c r="Z328" s="5">
        <v>0</v>
      </c>
      <c r="AA328" s="5">
        <v>1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1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0</v>
      </c>
      <c r="AT328" s="5">
        <v>1</v>
      </c>
      <c r="AU328" s="5">
        <v>0</v>
      </c>
      <c r="AV328" s="5">
        <v>0</v>
      </c>
      <c r="AW328" s="5">
        <v>0</v>
      </c>
      <c r="AX328" s="5">
        <v>1</v>
      </c>
      <c r="AY328" s="5">
        <v>0</v>
      </c>
      <c r="AZ328" s="5">
        <v>0</v>
      </c>
      <c r="BA328" s="5">
        <v>0</v>
      </c>
      <c r="BB328" s="5">
        <v>0</v>
      </c>
      <c r="BC328" s="5">
        <v>0</v>
      </c>
      <c r="BD328" s="5">
        <v>0</v>
      </c>
      <c r="BE328" s="5">
        <v>0</v>
      </c>
      <c r="BF328" s="5">
        <v>0</v>
      </c>
      <c r="BG328" s="5">
        <v>0</v>
      </c>
      <c r="BH328" s="5">
        <v>0</v>
      </c>
      <c r="BI328" s="5">
        <v>0</v>
      </c>
      <c r="BJ328" s="5">
        <v>1</v>
      </c>
      <c r="BK328" s="5">
        <v>0</v>
      </c>
      <c r="BL328" s="5">
        <v>0</v>
      </c>
      <c r="BM328" s="5">
        <v>0</v>
      </c>
      <c r="BN328" s="5">
        <v>0</v>
      </c>
      <c r="BO328" s="5">
        <v>0</v>
      </c>
      <c r="BP328" s="5">
        <v>0</v>
      </c>
      <c r="BQ328" s="5">
        <v>0</v>
      </c>
      <c r="BR328" s="5">
        <v>0</v>
      </c>
      <c r="BS328" s="5">
        <v>0</v>
      </c>
      <c r="BT328" s="5">
        <v>0</v>
      </c>
      <c r="BU328" s="5">
        <v>0</v>
      </c>
      <c r="BV328" s="5">
        <v>0</v>
      </c>
      <c r="BW328" s="5">
        <v>0</v>
      </c>
      <c r="BX328" s="5">
        <v>0</v>
      </c>
      <c r="BY328" s="5">
        <v>0</v>
      </c>
      <c r="BZ328" s="5">
        <v>0</v>
      </c>
      <c r="CA328" s="5">
        <v>0</v>
      </c>
      <c r="CB328" s="5">
        <v>0</v>
      </c>
      <c r="CC328" s="5">
        <v>0</v>
      </c>
      <c r="CD328" s="5">
        <v>0</v>
      </c>
      <c r="CE328" s="5">
        <v>0</v>
      </c>
      <c r="CF328" s="5">
        <v>0</v>
      </c>
      <c r="CG328" s="5">
        <v>0</v>
      </c>
      <c r="CH328" s="5">
        <v>0</v>
      </c>
      <c r="CI328" s="5">
        <v>0</v>
      </c>
      <c r="CJ328" s="5">
        <v>0</v>
      </c>
      <c r="CK328" s="5">
        <v>0</v>
      </c>
      <c r="CL328" s="5">
        <v>0</v>
      </c>
      <c r="CM328" s="5">
        <v>0</v>
      </c>
      <c r="CN328" s="5">
        <v>0</v>
      </c>
      <c r="CO328" s="5">
        <v>0</v>
      </c>
      <c r="CP328" s="5">
        <v>0</v>
      </c>
      <c r="CQ328" s="5">
        <v>0</v>
      </c>
      <c r="CR328" s="5">
        <v>0</v>
      </c>
      <c r="CS328" s="5">
        <v>0</v>
      </c>
      <c r="CT328" s="5">
        <v>0</v>
      </c>
      <c r="CU328" s="5">
        <v>0</v>
      </c>
      <c r="CV328" s="5">
        <v>0</v>
      </c>
      <c r="CW328" s="5">
        <v>0</v>
      </c>
      <c r="CX328" s="1">
        <v>0</v>
      </c>
    </row>
    <row r="329" spans="1:102" ht="15.75" x14ac:dyDescent="0.25">
      <c r="A329" s="5" t="s">
        <v>185</v>
      </c>
      <c r="B329" s="5" t="s">
        <v>186</v>
      </c>
      <c r="C329" s="5">
        <v>2019</v>
      </c>
      <c r="D329" s="5">
        <v>230</v>
      </c>
      <c r="E329" s="5">
        <v>0</v>
      </c>
      <c r="F329" s="5">
        <v>0</v>
      </c>
      <c r="G329" s="5">
        <v>1</v>
      </c>
      <c r="H329" s="5">
        <v>4</v>
      </c>
      <c r="I329" s="5">
        <v>1</v>
      </c>
      <c r="J329" s="5">
        <v>1</v>
      </c>
      <c r="K329" s="5">
        <v>0</v>
      </c>
      <c r="L329" s="5">
        <v>5</v>
      </c>
      <c r="M329" s="5">
        <v>1</v>
      </c>
      <c r="N329" s="5">
        <v>6</v>
      </c>
      <c r="O329" s="5">
        <v>25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1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1</v>
      </c>
      <c r="AH329" s="5">
        <v>0</v>
      </c>
      <c r="AI329" s="5">
        <v>4</v>
      </c>
      <c r="AJ329" s="5">
        <v>6</v>
      </c>
      <c r="AK329" s="5">
        <v>8</v>
      </c>
      <c r="AL329" s="5">
        <v>0</v>
      </c>
      <c r="AM329" s="5">
        <v>5</v>
      </c>
      <c r="AN329" s="5">
        <v>4</v>
      </c>
      <c r="AO329" s="5">
        <v>6</v>
      </c>
      <c r="AP329" s="5">
        <v>0</v>
      </c>
      <c r="AQ329" s="5">
        <v>1</v>
      </c>
      <c r="AR329" s="5">
        <v>0</v>
      </c>
      <c r="AS329" s="5">
        <v>3</v>
      </c>
      <c r="AT329" s="5">
        <v>3</v>
      </c>
      <c r="AU329" s="5">
        <v>1</v>
      </c>
      <c r="AV329" s="5">
        <v>6</v>
      </c>
      <c r="AW329" s="5">
        <v>2</v>
      </c>
      <c r="AX329" s="5">
        <v>9</v>
      </c>
      <c r="AY329" s="5">
        <v>1</v>
      </c>
      <c r="AZ329" s="5">
        <v>1</v>
      </c>
      <c r="BA329" s="5">
        <v>0</v>
      </c>
      <c r="BB329" s="5">
        <v>1</v>
      </c>
      <c r="BC329" s="5">
        <v>0</v>
      </c>
      <c r="BD329" s="5">
        <v>0</v>
      </c>
      <c r="BE329" s="5">
        <v>2</v>
      </c>
      <c r="BF329" s="5">
        <v>12</v>
      </c>
      <c r="BG329" s="5">
        <v>0</v>
      </c>
      <c r="BH329" s="5">
        <v>1</v>
      </c>
      <c r="BI329" s="5">
        <v>0</v>
      </c>
      <c r="BJ329" s="5">
        <v>4</v>
      </c>
      <c r="BK329" s="5">
        <v>4</v>
      </c>
      <c r="BL329" s="5">
        <v>0</v>
      </c>
      <c r="BM329" s="5">
        <v>3</v>
      </c>
      <c r="BN329" s="5">
        <v>5</v>
      </c>
      <c r="BO329" s="5">
        <v>0</v>
      </c>
      <c r="BP329" s="5">
        <v>1</v>
      </c>
      <c r="BQ329" s="5">
        <v>12</v>
      </c>
      <c r="BR329" s="5">
        <v>1</v>
      </c>
      <c r="BS329" s="5">
        <v>5</v>
      </c>
      <c r="BT329" s="5">
        <v>5</v>
      </c>
      <c r="BU329" s="5">
        <v>0</v>
      </c>
      <c r="BV329" s="5">
        <v>3</v>
      </c>
      <c r="BW329" s="5">
        <v>1</v>
      </c>
      <c r="BX329" s="5">
        <v>3</v>
      </c>
      <c r="BY329" s="5">
        <v>0</v>
      </c>
      <c r="BZ329" s="5">
        <v>0</v>
      </c>
      <c r="CA329" s="5">
        <v>0</v>
      </c>
      <c r="CB329" s="5">
        <v>7</v>
      </c>
      <c r="CC329" s="5">
        <v>0</v>
      </c>
      <c r="CD329" s="5">
        <v>1</v>
      </c>
      <c r="CE329" s="5">
        <v>0</v>
      </c>
      <c r="CF329" s="5">
        <v>1</v>
      </c>
      <c r="CG329" s="5">
        <v>0</v>
      </c>
      <c r="CH329" s="5">
        <v>0</v>
      </c>
      <c r="CI329" s="5">
        <v>1</v>
      </c>
      <c r="CJ329" s="5">
        <v>13</v>
      </c>
      <c r="CK329" s="5">
        <v>5</v>
      </c>
      <c r="CL329" s="5">
        <v>0</v>
      </c>
      <c r="CM329" s="5">
        <v>1</v>
      </c>
      <c r="CN329" s="5">
        <v>7</v>
      </c>
      <c r="CO329" s="5">
        <v>4</v>
      </c>
      <c r="CP329" s="5">
        <v>0</v>
      </c>
      <c r="CQ329" s="5">
        <v>0</v>
      </c>
      <c r="CR329" s="5">
        <v>0</v>
      </c>
      <c r="CS329" s="5">
        <v>0</v>
      </c>
      <c r="CT329" s="5">
        <v>3</v>
      </c>
      <c r="CU329" s="5">
        <v>1</v>
      </c>
      <c r="CV329" s="5">
        <v>14</v>
      </c>
      <c r="CW329" s="5">
        <v>1</v>
      </c>
      <c r="CX329" s="1">
        <v>1</v>
      </c>
    </row>
    <row r="330" spans="1:102" ht="15.75" x14ac:dyDescent="0.25">
      <c r="A330" s="5" t="s">
        <v>187</v>
      </c>
      <c r="B330" s="5" t="s">
        <v>188</v>
      </c>
      <c r="C330" s="5">
        <v>2019</v>
      </c>
      <c r="D330" s="5">
        <v>11</v>
      </c>
      <c r="E330" s="5">
        <v>0</v>
      </c>
      <c r="F330" s="5">
        <v>7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1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v>0</v>
      </c>
      <c r="AV330" s="5">
        <v>0</v>
      </c>
      <c r="AW330" s="5">
        <v>0</v>
      </c>
      <c r="AX330" s="5">
        <v>0</v>
      </c>
      <c r="AY330" s="5">
        <v>0</v>
      </c>
      <c r="AZ330" s="5">
        <v>0</v>
      </c>
      <c r="BA330" s="5">
        <v>0</v>
      </c>
      <c r="BB330" s="5">
        <v>0</v>
      </c>
      <c r="BC330" s="5">
        <v>0</v>
      </c>
      <c r="BD330" s="5">
        <v>0</v>
      </c>
      <c r="BE330" s="5">
        <v>0</v>
      </c>
      <c r="BF330" s="5">
        <v>0</v>
      </c>
      <c r="BG330" s="5">
        <v>0</v>
      </c>
      <c r="BH330" s="5">
        <v>0</v>
      </c>
      <c r="BI330" s="5">
        <v>0</v>
      </c>
      <c r="BJ330" s="5">
        <v>0</v>
      </c>
      <c r="BK330" s="5">
        <v>1</v>
      </c>
      <c r="BL330" s="5">
        <v>0</v>
      </c>
      <c r="BM330" s="5">
        <v>0</v>
      </c>
      <c r="BN330" s="5">
        <v>0</v>
      </c>
      <c r="BO330" s="5">
        <v>0</v>
      </c>
      <c r="BP330" s="5">
        <v>0</v>
      </c>
      <c r="BQ330" s="5">
        <v>0</v>
      </c>
      <c r="BR330" s="5">
        <v>0</v>
      </c>
      <c r="BS330" s="5">
        <v>0</v>
      </c>
      <c r="BT330" s="5">
        <v>0</v>
      </c>
      <c r="BU330" s="5">
        <v>0</v>
      </c>
      <c r="BV330" s="5">
        <v>0</v>
      </c>
      <c r="BW330" s="5">
        <v>0</v>
      </c>
      <c r="BX330" s="5">
        <v>0</v>
      </c>
      <c r="BY330" s="5">
        <v>0</v>
      </c>
      <c r="BZ330" s="5">
        <v>0</v>
      </c>
      <c r="CA330" s="5">
        <v>0</v>
      </c>
      <c r="CB330" s="5">
        <v>0</v>
      </c>
      <c r="CC330" s="5">
        <v>0</v>
      </c>
      <c r="CD330" s="5">
        <v>0</v>
      </c>
      <c r="CE330" s="5">
        <v>0</v>
      </c>
      <c r="CF330" s="5">
        <v>0</v>
      </c>
      <c r="CG330" s="5">
        <v>0</v>
      </c>
      <c r="CH330" s="5">
        <v>0</v>
      </c>
      <c r="CI330" s="5">
        <v>0</v>
      </c>
      <c r="CJ330" s="5">
        <v>0</v>
      </c>
      <c r="CK330" s="5">
        <v>0</v>
      </c>
      <c r="CL330" s="5">
        <v>0</v>
      </c>
      <c r="CM330" s="5">
        <v>0</v>
      </c>
      <c r="CN330" s="5">
        <v>0</v>
      </c>
      <c r="CO330" s="5">
        <v>0</v>
      </c>
      <c r="CP330" s="5">
        <v>0</v>
      </c>
      <c r="CQ330" s="5">
        <v>0</v>
      </c>
      <c r="CR330" s="5">
        <v>0</v>
      </c>
      <c r="CS330" s="5">
        <v>0</v>
      </c>
      <c r="CT330" s="5">
        <v>0</v>
      </c>
      <c r="CU330" s="5">
        <v>0</v>
      </c>
      <c r="CV330" s="5">
        <v>0</v>
      </c>
      <c r="CW330" s="5">
        <v>0</v>
      </c>
      <c r="CX330" s="1">
        <v>0</v>
      </c>
    </row>
    <row r="331" spans="1:102" ht="15.75" x14ac:dyDescent="0.25">
      <c r="A331" s="5" t="s">
        <v>189</v>
      </c>
      <c r="B331" s="5" t="s">
        <v>190</v>
      </c>
      <c r="C331" s="5">
        <v>2019</v>
      </c>
      <c r="D331" s="5">
        <v>1410</v>
      </c>
      <c r="E331" s="5">
        <v>9</v>
      </c>
      <c r="F331" s="5">
        <v>3</v>
      </c>
      <c r="G331" s="5">
        <v>4</v>
      </c>
      <c r="H331" s="5">
        <v>1</v>
      </c>
      <c r="I331" s="5">
        <v>5</v>
      </c>
      <c r="J331" s="5">
        <v>2</v>
      </c>
      <c r="K331" s="5">
        <v>1</v>
      </c>
      <c r="L331" s="5">
        <v>11</v>
      </c>
      <c r="M331" s="5">
        <v>4</v>
      </c>
      <c r="N331" s="5">
        <v>10</v>
      </c>
      <c r="O331" s="5">
        <v>51</v>
      </c>
      <c r="P331" s="5">
        <v>0</v>
      </c>
      <c r="Q331" s="5">
        <v>3</v>
      </c>
      <c r="R331" s="5">
        <v>6</v>
      </c>
      <c r="S331" s="5">
        <v>0</v>
      </c>
      <c r="T331" s="5">
        <v>0</v>
      </c>
      <c r="U331" s="5">
        <v>31</v>
      </c>
      <c r="V331" s="5">
        <v>2</v>
      </c>
      <c r="W331" s="5">
        <v>1</v>
      </c>
      <c r="X331" s="5">
        <v>3</v>
      </c>
      <c r="Y331" s="5">
        <v>0</v>
      </c>
      <c r="Z331" s="5">
        <v>0</v>
      </c>
      <c r="AA331" s="5">
        <v>8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54</v>
      </c>
      <c r="AH331" s="5">
        <v>3</v>
      </c>
      <c r="AI331" s="5">
        <v>16</v>
      </c>
      <c r="AJ331" s="5">
        <v>124</v>
      </c>
      <c r="AK331" s="5">
        <v>29</v>
      </c>
      <c r="AL331" s="5">
        <v>1</v>
      </c>
      <c r="AM331" s="5">
        <v>23</v>
      </c>
      <c r="AN331" s="5">
        <v>26</v>
      </c>
      <c r="AO331" s="5">
        <v>60</v>
      </c>
      <c r="AP331" s="5">
        <v>2</v>
      </c>
      <c r="AQ331" s="5">
        <v>10</v>
      </c>
      <c r="AR331" s="5">
        <v>1</v>
      </c>
      <c r="AS331" s="5">
        <v>13</v>
      </c>
      <c r="AT331" s="5">
        <v>14</v>
      </c>
      <c r="AU331" s="5">
        <v>15</v>
      </c>
      <c r="AV331" s="5">
        <v>14</v>
      </c>
      <c r="AW331" s="5">
        <v>11</v>
      </c>
      <c r="AX331" s="5">
        <v>27</v>
      </c>
      <c r="AY331" s="5">
        <v>2</v>
      </c>
      <c r="AZ331" s="5">
        <v>6</v>
      </c>
      <c r="BA331" s="5">
        <v>0</v>
      </c>
      <c r="BB331" s="5">
        <v>55</v>
      </c>
      <c r="BC331" s="5">
        <v>0</v>
      </c>
      <c r="BD331" s="5">
        <v>1</v>
      </c>
      <c r="BE331" s="5">
        <v>17</v>
      </c>
      <c r="BF331" s="5">
        <v>63</v>
      </c>
      <c r="BG331" s="5">
        <v>3</v>
      </c>
      <c r="BH331" s="5">
        <v>4</v>
      </c>
      <c r="BI331" s="5">
        <v>0</v>
      </c>
      <c r="BJ331" s="5">
        <v>24</v>
      </c>
      <c r="BK331" s="5">
        <v>43</v>
      </c>
      <c r="BL331" s="5">
        <v>0</v>
      </c>
      <c r="BM331" s="5">
        <v>7</v>
      </c>
      <c r="BN331" s="5">
        <v>38</v>
      </c>
      <c r="BO331" s="5">
        <v>0</v>
      </c>
      <c r="BP331" s="5">
        <v>9</v>
      </c>
      <c r="BQ331" s="5">
        <v>43</v>
      </c>
      <c r="BR331" s="5">
        <v>7</v>
      </c>
      <c r="BS331" s="5">
        <v>77</v>
      </c>
      <c r="BT331" s="5">
        <v>29</v>
      </c>
      <c r="BU331" s="5">
        <v>1</v>
      </c>
      <c r="BV331" s="5">
        <v>23</v>
      </c>
      <c r="BW331" s="5">
        <v>4</v>
      </c>
      <c r="BX331" s="5">
        <v>145</v>
      </c>
      <c r="BY331" s="5">
        <v>1</v>
      </c>
      <c r="BZ331" s="5">
        <v>0</v>
      </c>
      <c r="CA331" s="5">
        <v>3</v>
      </c>
      <c r="CB331" s="5">
        <v>0</v>
      </c>
      <c r="CC331" s="5">
        <v>0</v>
      </c>
      <c r="CD331" s="5">
        <v>4</v>
      </c>
      <c r="CE331" s="5">
        <v>0</v>
      </c>
      <c r="CF331" s="5">
        <v>1</v>
      </c>
      <c r="CG331" s="5">
        <v>0</v>
      </c>
      <c r="CH331" s="5">
        <v>6</v>
      </c>
      <c r="CI331" s="5">
        <v>2</v>
      </c>
      <c r="CJ331" s="5">
        <v>47</v>
      </c>
      <c r="CK331" s="5">
        <v>9</v>
      </c>
      <c r="CL331" s="5">
        <v>0</v>
      </c>
      <c r="CM331" s="5">
        <v>8</v>
      </c>
      <c r="CN331" s="5">
        <v>36</v>
      </c>
      <c r="CO331" s="5">
        <v>11</v>
      </c>
      <c r="CP331" s="5">
        <v>12</v>
      </c>
      <c r="CQ331" s="5">
        <v>0</v>
      </c>
      <c r="CR331" s="5">
        <v>0</v>
      </c>
      <c r="CS331" s="5">
        <v>2</v>
      </c>
      <c r="CT331" s="5">
        <v>24</v>
      </c>
      <c r="CU331" s="5">
        <v>2</v>
      </c>
      <c r="CV331" s="5">
        <v>43</v>
      </c>
      <c r="CW331" s="5">
        <v>2</v>
      </c>
      <c r="CX331" s="1">
        <v>2</v>
      </c>
    </row>
    <row r="332" spans="1:102" ht="15.75" x14ac:dyDescent="0.25">
      <c r="A332" s="5" t="s">
        <v>191</v>
      </c>
      <c r="B332" s="5" t="s">
        <v>192</v>
      </c>
      <c r="C332" s="5">
        <v>2019</v>
      </c>
      <c r="D332" s="5">
        <v>688</v>
      </c>
      <c r="E332" s="5">
        <v>0</v>
      </c>
      <c r="F332" s="5">
        <v>0</v>
      </c>
      <c r="G332" s="5">
        <v>1</v>
      </c>
      <c r="H332" s="5">
        <v>1</v>
      </c>
      <c r="I332" s="5">
        <v>3</v>
      </c>
      <c r="J332" s="5">
        <v>2</v>
      </c>
      <c r="K332" s="5">
        <v>0</v>
      </c>
      <c r="L332" s="5">
        <v>1</v>
      </c>
      <c r="M332" s="5">
        <v>3</v>
      </c>
      <c r="N332" s="5">
        <v>10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36</v>
      </c>
      <c r="U332" s="5">
        <v>0</v>
      </c>
      <c r="V332" s="5">
        <v>4</v>
      </c>
      <c r="W332" s="5">
        <v>113</v>
      </c>
      <c r="X332" s="5">
        <v>1</v>
      </c>
      <c r="Y332" s="5">
        <v>0</v>
      </c>
      <c r="Z332" s="5">
        <v>0</v>
      </c>
      <c r="AA332" s="5">
        <v>2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8</v>
      </c>
      <c r="AH332" s="5">
        <v>1</v>
      </c>
      <c r="AI332" s="5">
        <v>11</v>
      </c>
      <c r="AJ332" s="5">
        <v>40</v>
      </c>
      <c r="AK332" s="5">
        <v>36</v>
      </c>
      <c r="AL332" s="5">
        <v>0</v>
      </c>
      <c r="AM332" s="5">
        <v>10</v>
      </c>
      <c r="AN332" s="5">
        <v>13</v>
      </c>
      <c r="AO332" s="5">
        <v>14</v>
      </c>
      <c r="AP332" s="5">
        <v>1</v>
      </c>
      <c r="AQ332" s="5">
        <v>4</v>
      </c>
      <c r="AR332" s="5">
        <v>0</v>
      </c>
      <c r="AS332" s="5">
        <v>9</v>
      </c>
      <c r="AT332" s="5">
        <v>8</v>
      </c>
      <c r="AU332" s="5">
        <v>3</v>
      </c>
      <c r="AV332" s="5">
        <v>8</v>
      </c>
      <c r="AW332" s="5">
        <v>3</v>
      </c>
      <c r="AX332" s="5">
        <v>17</v>
      </c>
      <c r="AY332" s="5">
        <v>0</v>
      </c>
      <c r="AZ332" s="5">
        <v>5</v>
      </c>
      <c r="BA332" s="5">
        <v>0</v>
      </c>
      <c r="BB332" s="5">
        <v>48</v>
      </c>
      <c r="BC332" s="5">
        <v>4</v>
      </c>
      <c r="BD332" s="5">
        <v>0</v>
      </c>
      <c r="BE332" s="5">
        <v>16</v>
      </c>
      <c r="BF332" s="5">
        <v>20</v>
      </c>
      <c r="BG332" s="5">
        <v>2</v>
      </c>
      <c r="BH332" s="5">
        <v>1</v>
      </c>
      <c r="BI332" s="5">
        <v>0</v>
      </c>
      <c r="BJ332" s="5">
        <v>39</v>
      </c>
      <c r="BK332" s="5">
        <v>21</v>
      </c>
      <c r="BL332" s="5">
        <v>0</v>
      </c>
      <c r="BM332" s="5">
        <v>2</v>
      </c>
      <c r="BN332" s="5">
        <v>3</v>
      </c>
      <c r="BO332" s="5">
        <v>0</v>
      </c>
      <c r="BP332" s="5">
        <v>0</v>
      </c>
      <c r="BQ332" s="5">
        <v>7</v>
      </c>
      <c r="BR332" s="5">
        <v>1</v>
      </c>
      <c r="BS332" s="5">
        <v>16</v>
      </c>
      <c r="BT332" s="5">
        <v>10</v>
      </c>
      <c r="BU332" s="5">
        <v>0</v>
      </c>
      <c r="BV332" s="5">
        <v>2</v>
      </c>
      <c r="BW332" s="5">
        <v>10</v>
      </c>
      <c r="BX332" s="5">
        <v>25</v>
      </c>
      <c r="BY332" s="5">
        <v>0</v>
      </c>
      <c r="BZ332" s="5">
        <v>0</v>
      </c>
      <c r="CA332" s="5">
        <v>16</v>
      </c>
      <c r="CB332" s="5">
        <v>7</v>
      </c>
      <c r="CC332" s="5">
        <v>0</v>
      </c>
      <c r="CD332" s="5">
        <v>0</v>
      </c>
      <c r="CE332" s="5">
        <v>0</v>
      </c>
      <c r="CF332" s="5">
        <v>1</v>
      </c>
      <c r="CG332" s="5">
        <v>1</v>
      </c>
      <c r="CH332" s="5">
        <v>0</v>
      </c>
      <c r="CI332" s="5">
        <v>0</v>
      </c>
      <c r="CJ332" s="5">
        <v>4</v>
      </c>
      <c r="CK332" s="5">
        <v>0</v>
      </c>
      <c r="CL332" s="5">
        <v>0</v>
      </c>
      <c r="CM332" s="5">
        <v>7</v>
      </c>
      <c r="CN332" s="5">
        <v>30</v>
      </c>
      <c r="CO332" s="5">
        <v>0</v>
      </c>
      <c r="CP332" s="5">
        <v>0</v>
      </c>
      <c r="CQ332" s="5">
        <v>0</v>
      </c>
      <c r="CR332" s="5">
        <v>3</v>
      </c>
      <c r="CS332" s="5">
        <v>0</v>
      </c>
      <c r="CT332" s="5">
        <v>3</v>
      </c>
      <c r="CU332" s="5">
        <v>2</v>
      </c>
      <c r="CV332" s="5">
        <v>7</v>
      </c>
      <c r="CW332" s="5">
        <v>10</v>
      </c>
      <c r="CX332" s="1">
        <v>10</v>
      </c>
    </row>
    <row r="333" spans="1:102" ht="15.75" x14ac:dyDescent="0.25">
      <c r="A333" s="5" t="s">
        <v>193</v>
      </c>
      <c r="B333" s="5" t="s">
        <v>194</v>
      </c>
      <c r="C333" s="5">
        <v>2019</v>
      </c>
      <c r="D333" s="5">
        <v>21937</v>
      </c>
      <c r="E333" s="5">
        <v>220</v>
      </c>
      <c r="F333" s="5">
        <v>510</v>
      </c>
      <c r="G333" s="5">
        <v>558</v>
      </c>
      <c r="H333" s="5">
        <v>171</v>
      </c>
      <c r="I333" s="5">
        <v>666</v>
      </c>
      <c r="J333" s="5">
        <v>418</v>
      </c>
      <c r="K333" s="5">
        <v>117</v>
      </c>
      <c r="L333" s="5">
        <v>351</v>
      </c>
      <c r="M333" s="5">
        <v>235</v>
      </c>
      <c r="N333" s="5">
        <v>303</v>
      </c>
      <c r="O333" s="5">
        <v>451</v>
      </c>
      <c r="P333" s="5">
        <v>3</v>
      </c>
      <c r="Q333" s="5">
        <v>10</v>
      </c>
      <c r="R333" s="5">
        <v>1</v>
      </c>
      <c r="S333" s="5">
        <v>86</v>
      </c>
      <c r="T333" s="5">
        <v>1</v>
      </c>
      <c r="U333" s="5">
        <v>4</v>
      </c>
      <c r="V333" s="5">
        <v>65</v>
      </c>
      <c r="W333" s="5">
        <v>24</v>
      </c>
      <c r="X333" s="5">
        <v>70</v>
      </c>
      <c r="Y333" s="5">
        <v>43</v>
      </c>
      <c r="Z333" s="5">
        <v>156</v>
      </c>
      <c r="AA333" s="5">
        <v>1931</v>
      </c>
      <c r="AB333" s="5">
        <v>432</v>
      </c>
      <c r="AC333" s="5">
        <v>93</v>
      </c>
      <c r="AD333" s="5">
        <v>11</v>
      </c>
      <c r="AE333" s="5">
        <v>45</v>
      </c>
      <c r="AF333" s="5">
        <v>5</v>
      </c>
      <c r="AG333" s="5">
        <v>400</v>
      </c>
      <c r="AH333" s="5">
        <v>57</v>
      </c>
      <c r="AI333" s="5">
        <v>142</v>
      </c>
      <c r="AJ333" s="5">
        <v>1194</v>
      </c>
      <c r="AK333" s="5">
        <v>603</v>
      </c>
      <c r="AL333" s="5">
        <v>42</v>
      </c>
      <c r="AM333" s="5">
        <v>218</v>
      </c>
      <c r="AN333" s="5">
        <v>266</v>
      </c>
      <c r="AO333" s="5">
        <v>354</v>
      </c>
      <c r="AP333" s="5">
        <v>5</v>
      </c>
      <c r="AQ333" s="5">
        <v>138</v>
      </c>
      <c r="AR333" s="5">
        <v>147</v>
      </c>
      <c r="AS333" s="5">
        <v>540</v>
      </c>
      <c r="AT333" s="5">
        <v>232</v>
      </c>
      <c r="AU333" s="5">
        <v>364</v>
      </c>
      <c r="AV333" s="5">
        <v>422</v>
      </c>
      <c r="AW333" s="5">
        <v>242</v>
      </c>
      <c r="AX333" s="5">
        <v>641</v>
      </c>
      <c r="AY333" s="5">
        <v>7</v>
      </c>
      <c r="AZ333" s="5">
        <v>62</v>
      </c>
      <c r="BA333" s="5">
        <v>0</v>
      </c>
      <c r="BB333" s="5">
        <v>42</v>
      </c>
      <c r="BC333" s="5">
        <v>23</v>
      </c>
      <c r="BD333" s="5">
        <v>17</v>
      </c>
      <c r="BE333" s="5">
        <v>100</v>
      </c>
      <c r="BF333" s="5">
        <v>478</v>
      </c>
      <c r="BG333" s="5">
        <v>15</v>
      </c>
      <c r="BH333" s="5">
        <v>48</v>
      </c>
      <c r="BI333" s="5">
        <v>13</v>
      </c>
      <c r="BJ333" s="5">
        <v>240</v>
      </c>
      <c r="BK333" s="5">
        <v>371</v>
      </c>
      <c r="BL333" s="5">
        <v>3</v>
      </c>
      <c r="BM333" s="5">
        <v>80</v>
      </c>
      <c r="BN333" s="5">
        <v>905</v>
      </c>
      <c r="BO333" s="5">
        <v>144</v>
      </c>
      <c r="BP333" s="5">
        <v>21</v>
      </c>
      <c r="BQ333" s="5">
        <v>665</v>
      </c>
      <c r="BR333" s="5">
        <v>258</v>
      </c>
      <c r="BS333" s="5">
        <v>386</v>
      </c>
      <c r="BT333" s="5">
        <v>185</v>
      </c>
      <c r="BU333" s="5">
        <v>76</v>
      </c>
      <c r="BV333" s="5">
        <v>216</v>
      </c>
      <c r="BW333" s="5">
        <v>304</v>
      </c>
      <c r="BX333" s="5">
        <v>445</v>
      </c>
      <c r="BY333" s="5">
        <v>7</v>
      </c>
      <c r="BZ333" s="5">
        <v>0</v>
      </c>
      <c r="CA333" s="5">
        <v>111</v>
      </c>
      <c r="CB333" s="5">
        <v>3</v>
      </c>
      <c r="CC333" s="5">
        <v>9</v>
      </c>
      <c r="CD333" s="5">
        <v>130</v>
      </c>
      <c r="CE333" s="5">
        <v>43</v>
      </c>
      <c r="CF333" s="5">
        <v>231</v>
      </c>
      <c r="CG333" s="5">
        <v>28</v>
      </c>
      <c r="CH333" s="5">
        <v>91</v>
      </c>
      <c r="CI333" s="5">
        <v>69</v>
      </c>
      <c r="CJ333" s="5">
        <v>1020</v>
      </c>
      <c r="CK333" s="5">
        <v>243</v>
      </c>
      <c r="CL333" s="5">
        <v>1</v>
      </c>
      <c r="CM333" s="5">
        <v>49</v>
      </c>
      <c r="CN333" s="5">
        <v>263</v>
      </c>
      <c r="CO333" s="5">
        <v>62</v>
      </c>
      <c r="CP333" s="5">
        <v>38</v>
      </c>
      <c r="CQ333" s="5">
        <v>5</v>
      </c>
      <c r="CR333" s="5">
        <v>1</v>
      </c>
      <c r="CS333" s="5">
        <v>56</v>
      </c>
      <c r="CT333" s="5">
        <v>358</v>
      </c>
      <c r="CU333" s="5">
        <v>23</v>
      </c>
      <c r="CV333" s="5">
        <v>969</v>
      </c>
      <c r="CW333" s="5">
        <v>37</v>
      </c>
      <c r="CX333" s="1">
        <v>37</v>
      </c>
    </row>
    <row r="334" spans="1:102" ht="15.75" x14ac:dyDescent="0.25">
      <c r="A334" s="5" t="s">
        <v>195</v>
      </c>
      <c r="B334" s="5" t="s">
        <v>196</v>
      </c>
      <c r="C334" s="5">
        <v>2019</v>
      </c>
      <c r="D334" s="5">
        <v>1413</v>
      </c>
      <c r="E334" s="5">
        <v>3</v>
      </c>
      <c r="F334" s="5">
        <v>0</v>
      </c>
      <c r="G334" s="5">
        <v>2</v>
      </c>
      <c r="H334" s="5">
        <v>1</v>
      </c>
      <c r="I334" s="5">
        <v>13</v>
      </c>
      <c r="J334" s="5">
        <v>3</v>
      </c>
      <c r="K334" s="5">
        <v>9</v>
      </c>
      <c r="L334" s="5">
        <v>11</v>
      </c>
      <c r="M334" s="5">
        <v>1</v>
      </c>
      <c r="N334" s="5">
        <v>9</v>
      </c>
      <c r="O334" s="5">
        <v>64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3</v>
      </c>
      <c r="V334" s="5">
        <v>2</v>
      </c>
      <c r="W334" s="5">
        <v>0</v>
      </c>
      <c r="X334" s="5">
        <v>1</v>
      </c>
      <c r="Y334" s="5">
        <v>0</v>
      </c>
      <c r="Z334" s="5">
        <v>0</v>
      </c>
      <c r="AA334" s="5">
        <v>19</v>
      </c>
      <c r="AB334" s="5">
        <v>0</v>
      </c>
      <c r="AC334" s="5">
        <v>0</v>
      </c>
      <c r="AD334" s="5">
        <v>0</v>
      </c>
      <c r="AE334" s="5">
        <v>2</v>
      </c>
      <c r="AF334" s="5">
        <v>0</v>
      </c>
      <c r="AG334" s="5">
        <v>9</v>
      </c>
      <c r="AH334" s="5">
        <v>3</v>
      </c>
      <c r="AI334" s="5">
        <v>12</v>
      </c>
      <c r="AJ334" s="5">
        <v>186</v>
      </c>
      <c r="AK334" s="5">
        <v>16</v>
      </c>
      <c r="AL334" s="5">
        <v>0</v>
      </c>
      <c r="AM334" s="5">
        <v>14</v>
      </c>
      <c r="AN334" s="5">
        <v>18</v>
      </c>
      <c r="AO334" s="5">
        <v>40</v>
      </c>
      <c r="AP334" s="5">
        <v>0</v>
      </c>
      <c r="AQ334" s="5">
        <v>4</v>
      </c>
      <c r="AR334" s="5">
        <v>0</v>
      </c>
      <c r="AS334" s="5">
        <v>9</v>
      </c>
      <c r="AT334" s="5">
        <v>10</v>
      </c>
      <c r="AU334" s="5">
        <v>36</v>
      </c>
      <c r="AV334" s="5">
        <v>13</v>
      </c>
      <c r="AW334" s="5">
        <v>9</v>
      </c>
      <c r="AX334" s="5">
        <v>32</v>
      </c>
      <c r="AY334" s="5">
        <v>1</v>
      </c>
      <c r="AZ334" s="5">
        <v>9</v>
      </c>
      <c r="BA334" s="5">
        <v>0</v>
      </c>
      <c r="BB334" s="5">
        <v>125</v>
      </c>
      <c r="BC334" s="5">
        <v>1</v>
      </c>
      <c r="BD334" s="5">
        <v>0</v>
      </c>
      <c r="BE334" s="5">
        <v>11</v>
      </c>
      <c r="BF334" s="5">
        <v>45</v>
      </c>
      <c r="BG334" s="5">
        <v>1</v>
      </c>
      <c r="BH334" s="5">
        <v>2</v>
      </c>
      <c r="BI334" s="5">
        <v>0</v>
      </c>
      <c r="BJ334" s="5">
        <v>25</v>
      </c>
      <c r="BK334" s="5">
        <v>40</v>
      </c>
      <c r="BL334" s="5">
        <v>0</v>
      </c>
      <c r="BM334" s="5">
        <v>7</v>
      </c>
      <c r="BN334" s="5">
        <v>24</v>
      </c>
      <c r="BO334" s="5">
        <v>0</v>
      </c>
      <c r="BP334" s="5">
        <v>6</v>
      </c>
      <c r="BQ334" s="5">
        <v>29</v>
      </c>
      <c r="BR334" s="5">
        <v>5</v>
      </c>
      <c r="BS334" s="5">
        <v>36</v>
      </c>
      <c r="BT334" s="5">
        <v>24</v>
      </c>
      <c r="BU334" s="5">
        <v>1</v>
      </c>
      <c r="BV334" s="5">
        <v>8</v>
      </c>
      <c r="BW334" s="5">
        <v>36</v>
      </c>
      <c r="BX334" s="5">
        <v>219</v>
      </c>
      <c r="BY334" s="5">
        <v>1</v>
      </c>
      <c r="BZ334" s="5">
        <v>0</v>
      </c>
      <c r="CA334" s="5">
        <v>28</v>
      </c>
      <c r="CB334" s="5">
        <v>0</v>
      </c>
      <c r="CC334" s="5">
        <v>0</v>
      </c>
      <c r="CD334" s="5">
        <v>3</v>
      </c>
      <c r="CE334" s="5">
        <v>0</v>
      </c>
      <c r="CF334" s="5">
        <v>3</v>
      </c>
      <c r="CG334" s="5">
        <v>1</v>
      </c>
      <c r="CH334" s="5">
        <v>3</v>
      </c>
      <c r="CI334" s="5">
        <v>1</v>
      </c>
      <c r="CJ334" s="5">
        <v>9</v>
      </c>
      <c r="CK334" s="5">
        <v>2</v>
      </c>
      <c r="CL334" s="5">
        <v>0</v>
      </c>
      <c r="CM334" s="5">
        <v>13</v>
      </c>
      <c r="CN334" s="5">
        <v>54</v>
      </c>
      <c r="CO334" s="5">
        <v>15</v>
      </c>
      <c r="CP334" s="5">
        <v>4</v>
      </c>
      <c r="CQ334" s="5">
        <v>0</v>
      </c>
      <c r="CR334" s="5">
        <v>3</v>
      </c>
      <c r="CS334" s="5">
        <v>17</v>
      </c>
      <c r="CT334" s="5">
        <v>6</v>
      </c>
      <c r="CU334" s="5">
        <v>6</v>
      </c>
      <c r="CV334" s="5">
        <v>29</v>
      </c>
      <c r="CW334" s="5">
        <v>6</v>
      </c>
      <c r="CX334" s="1">
        <v>6</v>
      </c>
    </row>
    <row r="335" spans="1:102" ht="15.75" x14ac:dyDescent="0.25">
      <c r="A335" s="5" t="s">
        <v>197</v>
      </c>
      <c r="B335" s="5" t="s">
        <v>198</v>
      </c>
      <c r="C335" s="5">
        <v>2019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>
        <v>0</v>
      </c>
      <c r="CX335" s="1">
        <v>0</v>
      </c>
    </row>
    <row r="336" spans="1:102" ht="15.75" x14ac:dyDescent="0.25">
      <c r="A336" s="5" t="s">
        <v>199</v>
      </c>
      <c r="B336" s="5" t="s">
        <v>200</v>
      </c>
      <c r="C336" s="5">
        <v>2019</v>
      </c>
      <c r="D336" s="5">
        <v>4636</v>
      </c>
      <c r="E336" s="5">
        <v>1</v>
      </c>
      <c r="F336" s="5">
        <v>0</v>
      </c>
      <c r="G336" s="5">
        <v>2</v>
      </c>
      <c r="H336" s="5">
        <v>1</v>
      </c>
      <c r="I336" s="5">
        <v>3</v>
      </c>
      <c r="J336" s="5">
        <v>2</v>
      </c>
      <c r="K336" s="5">
        <v>1</v>
      </c>
      <c r="L336" s="5">
        <v>3</v>
      </c>
      <c r="M336" s="5">
        <v>3</v>
      </c>
      <c r="N336" s="5">
        <v>6</v>
      </c>
      <c r="O336" s="5">
        <v>179</v>
      </c>
      <c r="P336" s="5">
        <v>0</v>
      </c>
      <c r="Q336" s="5">
        <v>0</v>
      </c>
      <c r="R336" s="5">
        <v>25</v>
      </c>
      <c r="S336" s="5">
        <v>9</v>
      </c>
      <c r="T336" s="5">
        <v>109</v>
      </c>
      <c r="U336" s="5">
        <v>7</v>
      </c>
      <c r="V336" s="5">
        <v>17</v>
      </c>
      <c r="W336" s="5">
        <v>491</v>
      </c>
      <c r="X336" s="5">
        <v>2</v>
      </c>
      <c r="Y336" s="5">
        <v>12</v>
      </c>
      <c r="Z336" s="5">
        <v>0</v>
      </c>
      <c r="AA336" s="5">
        <v>256</v>
      </c>
      <c r="AB336" s="5">
        <v>0</v>
      </c>
      <c r="AC336" s="5">
        <v>0</v>
      </c>
      <c r="AD336" s="5">
        <v>2</v>
      </c>
      <c r="AE336" s="5">
        <v>0</v>
      </c>
      <c r="AF336" s="5">
        <v>0</v>
      </c>
      <c r="AG336" s="5">
        <v>52</v>
      </c>
      <c r="AH336" s="5">
        <v>121</v>
      </c>
      <c r="AI336" s="5">
        <v>29</v>
      </c>
      <c r="AJ336" s="5">
        <v>111</v>
      </c>
      <c r="AK336" s="5">
        <v>33</v>
      </c>
      <c r="AL336" s="5">
        <v>6</v>
      </c>
      <c r="AM336" s="5">
        <v>35</v>
      </c>
      <c r="AN336" s="5">
        <v>26</v>
      </c>
      <c r="AO336" s="5">
        <v>72</v>
      </c>
      <c r="AP336" s="5">
        <v>6</v>
      </c>
      <c r="AQ336" s="5">
        <v>34</v>
      </c>
      <c r="AR336" s="5">
        <v>2</v>
      </c>
      <c r="AS336" s="5">
        <v>14</v>
      </c>
      <c r="AT336" s="5">
        <v>20</v>
      </c>
      <c r="AU336" s="5">
        <v>30</v>
      </c>
      <c r="AV336" s="5">
        <v>47</v>
      </c>
      <c r="AW336" s="5">
        <v>829</v>
      </c>
      <c r="AX336" s="5">
        <v>103</v>
      </c>
      <c r="AY336" s="5">
        <v>8</v>
      </c>
      <c r="AZ336" s="5">
        <v>23</v>
      </c>
      <c r="BA336" s="5">
        <v>0</v>
      </c>
      <c r="BB336" s="5">
        <v>409</v>
      </c>
      <c r="BC336" s="5">
        <v>13</v>
      </c>
      <c r="BD336" s="5">
        <v>0</v>
      </c>
      <c r="BE336" s="5">
        <v>42</v>
      </c>
      <c r="BF336" s="5">
        <v>80</v>
      </c>
      <c r="BG336" s="5">
        <v>8</v>
      </c>
      <c r="BH336" s="5">
        <v>17</v>
      </c>
      <c r="BI336" s="5">
        <v>1</v>
      </c>
      <c r="BJ336" s="5">
        <v>154</v>
      </c>
      <c r="BK336" s="5">
        <v>193</v>
      </c>
      <c r="BL336" s="5">
        <v>0</v>
      </c>
      <c r="BM336" s="5">
        <v>11</v>
      </c>
      <c r="BN336" s="5">
        <v>38</v>
      </c>
      <c r="BO336" s="5">
        <v>0</v>
      </c>
      <c r="BP336" s="5">
        <v>12</v>
      </c>
      <c r="BQ336" s="5">
        <v>47</v>
      </c>
      <c r="BR336" s="5">
        <v>2</v>
      </c>
      <c r="BS336" s="5">
        <v>184</v>
      </c>
      <c r="BT336" s="5">
        <v>78</v>
      </c>
      <c r="BU336" s="5">
        <v>0</v>
      </c>
      <c r="BV336" s="5">
        <v>48</v>
      </c>
      <c r="BW336" s="5">
        <v>2</v>
      </c>
      <c r="BX336" s="5">
        <v>33</v>
      </c>
      <c r="BY336" s="5">
        <v>5</v>
      </c>
      <c r="BZ336" s="5">
        <v>0</v>
      </c>
      <c r="CA336" s="5">
        <v>110</v>
      </c>
      <c r="CB336" s="5">
        <v>8</v>
      </c>
      <c r="CC336" s="5">
        <v>0</v>
      </c>
      <c r="CD336" s="5">
        <v>5</v>
      </c>
      <c r="CE336" s="5">
        <v>0</v>
      </c>
      <c r="CF336" s="5">
        <v>5</v>
      </c>
      <c r="CG336" s="5">
        <v>11</v>
      </c>
      <c r="CH336" s="5">
        <v>3</v>
      </c>
      <c r="CI336" s="5">
        <v>1</v>
      </c>
      <c r="CJ336" s="5">
        <v>10</v>
      </c>
      <c r="CK336" s="5">
        <v>1</v>
      </c>
      <c r="CL336" s="5">
        <v>0</v>
      </c>
      <c r="CM336" s="5">
        <v>37</v>
      </c>
      <c r="CN336" s="5">
        <v>190</v>
      </c>
      <c r="CO336" s="5">
        <v>6</v>
      </c>
      <c r="CP336" s="5">
        <v>4</v>
      </c>
      <c r="CQ336" s="5">
        <v>1</v>
      </c>
      <c r="CR336" s="5">
        <v>10</v>
      </c>
      <c r="CS336" s="5">
        <v>13</v>
      </c>
      <c r="CT336" s="5">
        <v>14</v>
      </c>
      <c r="CU336" s="5">
        <v>2</v>
      </c>
      <c r="CV336" s="5">
        <v>76</v>
      </c>
      <c r="CW336" s="5">
        <v>19</v>
      </c>
      <c r="CX336" s="1">
        <v>19</v>
      </c>
    </row>
    <row r="337" spans="1:102" ht="15.75" x14ac:dyDescent="0.25">
      <c r="A337" s="5" t="s">
        <v>201</v>
      </c>
      <c r="B337" s="5" t="s">
        <v>202</v>
      </c>
      <c r="C337" s="5">
        <v>2019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>
        <v>0</v>
      </c>
      <c r="CX337" s="1">
        <v>0</v>
      </c>
    </row>
    <row r="338" spans="1:102" ht="15.75" x14ac:dyDescent="0.25">
      <c r="A338" s="5" t="s">
        <v>203</v>
      </c>
      <c r="B338" s="5" t="s">
        <v>204</v>
      </c>
      <c r="C338" s="5">
        <v>2019</v>
      </c>
      <c r="D338" s="5">
        <v>413</v>
      </c>
      <c r="E338" s="5">
        <v>0</v>
      </c>
      <c r="F338" s="5">
        <v>0</v>
      </c>
      <c r="G338" s="5">
        <v>2</v>
      </c>
      <c r="H338" s="5">
        <v>0</v>
      </c>
      <c r="I338" s="5">
        <v>2</v>
      </c>
      <c r="J338" s="5">
        <v>1</v>
      </c>
      <c r="K338" s="5">
        <v>1</v>
      </c>
      <c r="L338" s="5">
        <v>2</v>
      </c>
      <c r="M338" s="5">
        <v>0</v>
      </c>
      <c r="N338" s="5">
        <v>9</v>
      </c>
      <c r="O338" s="5">
        <v>25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11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2</v>
      </c>
      <c r="AH338" s="5">
        <v>0</v>
      </c>
      <c r="AI338" s="5">
        <v>4</v>
      </c>
      <c r="AJ338" s="5">
        <v>100</v>
      </c>
      <c r="AK338" s="5">
        <v>9</v>
      </c>
      <c r="AL338" s="5">
        <v>0</v>
      </c>
      <c r="AM338" s="5">
        <v>13</v>
      </c>
      <c r="AN338" s="5">
        <v>1</v>
      </c>
      <c r="AO338" s="5">
        <v>7</v>
      </c>
      <c r="AP338" s="5">
        <v>0</v>
      </c>
      <c r="AQ338" s="5">
        <v>1</v>
      </c>
      <c r="AR338" s="5">
        <v>0</v>
      </c>
      <c r="AS338" s="5">
        <v>0</v>
      </c>
      <c r="AT338" s="5">
        <v>1</v>
      </c>
      <c r="AU338" s="5">
        <v>0</v>
      </c>
      <c r="AV338" s="5">
        <v>2</v>
      </c>
      <c r="AW338" s="5">
        <v>1</v>
      </c>
      <c r="AX338" s="5">
        <v>9</v>
      </c>
      <c r="AY338" s="5">
        <v>4</v>
      </c>
      <c r="AZ338" s="5">
        <v>17</v>
      </c>
      <c r="BA338" s="5">
        <v>0</v>
      </c>
      <c r="BB338" s="5">
        <v>11</v>
      </c>
      <c r="BC338" s="5">
        <v>3</v>
      </c>
      <c r="BD338" s="5">
        <v>0</v>
      </c>
      <c r="BE338" s="5">
        <v>3</v>
      </c>
      <c r="BF338" s="5">
        <v>15</v>
      </c>
      <c r="BG338" s="5">
        <v>2</v>
      </c>
      <c r="BH338" s="5">
        <v>1</v>
      </c>
      <c r="BI338" s="5">
        <v>0</v>
      </c>
      <c r="BJ338" s="5">
        <v>18</v>
      </c>
      <c r="BK338" s="5">
        <v>24</v>
      </c>
      <c r="BL338" s="5">
        <v>0</v>
      </c>
      <c r="BM338" s="5">
        <v>0</v>
      </c>
      <c r="BN338" s="5">
        <v>1</v>
      </c>
      <c r="BO338" s="5">
        <v>0</v>
      </c>
      <c r="BP338" s="5">
        <v>0</v>
      </c>
      <c r="BQ338" s="5">
        <v>3</v>
      </c>
      <c r="BR338" s="5">
        <v>0</v>
      </c>
      <c r="BS338" s="5">
        <v>16</v>
      </c>
      <c r="BT338" s="5">
        <v>8</v>
      </c>
      <c r="BU338" s="5">
        <v>0</v>
      </c>
      <c r="BV338" s="5">
        <v>6</v>
      </c>
      <c r="BW338" s="5">
        <v>1</v>
      </c>
      <c r="BX338" s="5">
        <v>46</v>
      </c>
      <c r="BY338" s="5">
        <v>0</v>
      </c>
      <c r="BZ338" s="5">
        <v>0</v>
      </c>
      <c r="CA338" s="5">
        <v>0</v>
      </c>
      <c r="CB338" s="5">
        <v>0</v>
      </c>
      <c r="CC338" s="5">
        <v>0</v>
      </c>
      <c r="CD338" s="5">
        <v>1</v>
      </c>
      <c r="CE338" s="5">
        <v>0</v>
      </c>
      <c r="CF338" s="5">
        <v>1</v>
      </c>
      <c r="CG338" s="5">
        <v>0</v>
      </c>
      <c r="CH338" s="5">
        <v>0</v>
      </c>
      <c r="CI338" s="5">
        <v>0</v>
      </c>
      <c r="CJ338" s="5">
        <v>1</v>
      </c>
      <c r="CK338" s="5">
        <v>0</v>
      </c>
      <c r="CL338" s="5">
        <v>0</v>
      </c>
      <c r="CM338" s="5">
        <v>2</v>
      </c>
      <c r="CN338" s="5">
        <v>13</v>
      </c>
      <c r="CO338" s="5">
        <v>0</v>
      </c>
      <c r="CP338" s="5">
        <v>0</v>
      </c>
      <c r="CQ338" s="5">
        <v>0</v>
      </c>
      <c r="CR338" s="5">
        <v>0</v>
      </c>
      <c r="CS338" s="5">
        <v>0</v>
      </c>
      <c r="CT338" s="5">
        <v>1</v>
      </c>
      <c r="CU338" s="5">
        <v>0</v>
      </c>
      <c r="CV338" s="5">
        <v>6</v>
      </c>
      <c r="CW338" s="5">
        <v>2</v>
      </c>
      <c r="CX338" s="1">
        <v>2</v>
      </c>
    </row>
    <row r="339" spans="1:102" ht="15.75" x14ac:dyDescent="0.25">
      <c r="A339" s="5" t="s">
        <v>205</v>
      </c>
      <c r="B339" s="5" t="s">
        <v>206</v>
      </c>
      <c r="C339" s="5">
        <v>2019</v>
      </c>
      <c r="D339" s="5">
        <v>83</v>
      </c>
      <c r="E339" s="5">
        <v>6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1</v>
      </c>
      <c r="N339" s="5">
        <v>2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2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2</v>
      </c>
      <c r="AH339" s="5">
        <v>0</v>
      </c>
      <c r="AI339" s="5">
        <v>3</v>
      </c>
      <c r="AJ339" s="5">
        <v>25</v>
      </c>
      <c r="AK339" s="5">
        <v>1</v>
      </c>
      <c r="AL339" s="5">
        <v>1</v>
      </c>
      <c r="AM339" s="5">
        <v>2</v>
      </c>
      <c r="AN339" s="5">
        <v>1</v>
      </c>
      <c r="AO339" s="5">
        <v>8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1</v>
      </c>
      <c r="AV339" s="5">
        <v>0</v>
      </c>
      <c r="AW339" s="5">
        <v>0</v>
      </c>
      <c r="AX339" s="5">
        <v>1</v>
      </c>
      <c r="AY339" s="5">
        <v>0</v>
      </c>
      <c r="AZ339" s="5">
        <v>1</v>
      </c>
      <c r="BA339" s="5">
        <v>0</v>
      </c>
      <c r="BB339" s="5">
        <v>1</v>
      </c>
      <c r="BC339" s="5">
        <v>1</v>
      </c>
      <c r="BD339" s="5">
        <v>0</v>
      </c>
      <c r="BE339" s="5">
        <v>1</v>
      </c>
      <c r="BF339" s="5">
        <v>1</v>
      </c>
      <c r="BG339" s="5">
        <v>0</v>
      </c>
      <c r="BH339" s="5">
        <v>0</v>
      </c>
      <c r="BI339" s="5">
        <v>0</v>
      </c>
      <c r="BJ339" s="5">
        <v>4</v>
      </c>
      <c r="BK339" s="5">
        <v>1</v>
      </c>
      <c r="BL339" s="5">
        <v>0</v>
      </c>
      <c r="BM339" s="5">
        <v>0</v>
      </c>
      <c r="BN339" s="5">
        <v>1</v>
      </c>
      <c r="BO339" s="5">
        <v>0</v>
      </c>
      <c r="BP339" s="5">
        <v>0</v>
      </c>
      <c r="BQ339" s="5">
        <v>0</v>
      </c>
      <c r="BR339" s="5">
        <v>0</v>
      </c>
      <c r="BS339" s="5">
        <v>1</v>
      </c>
      <c r="BT339" s="5">
        <v>2</v>
      </c>
      <c r="BU339" s="5">
        <v>0</v>
      </c>
      <c r="BV339" s="5">
        <v>0</v>
      </c>
      <c r="BW339" s="5">
        <v>0</v>
      </c>
      <c r="BX339" s="5">
        <v>0</v>
      </c>
      <c r="BY339" s="5">
        <v>0</v>
      </c>
      <c r="BZ339" s="5">
        <v>0</v>
      </c>
      <c r="CA339" s="5">
        <v>0</v>
      </c>
      <c r="CB339" s="5">
        <v>0</v>
      </c>
      <c r="CC339" s="5">
        <v>0</v>
      </c>
      <c r="CD339" s="5">
        <v>0</v>
      </c>
      <c r="CE339" s="5">
        <v>0</v>
      </c>
      <c r="CF339" s="5">
        <v>0</v>
      </c>
      <c r="CG339" s="5">
        <v>0</v>
      </c>
      <c r="CH339" s="5">
        <v>0</v>
      </c>
      <c r="CI339" s="5">
        <v>0</v>
      </c>
      <c r="CJ339" s="5">
        <v>0</v>
      </c>
      <c r="CK339" s="5">
        <v>0</v>
      </c>
      <c r="CL339" s="5">
        <v>0</v>
      </c>
      <c r="CM339" s="5">
        <v>0</v>
      </c>
      <c r="CN339" s="5">
        <v>4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0</v>
      </c>
      <c r="CU339" s="5">
        <v>0</v>
      </c>
      <c r="CV339" s="5">
        <v>10</v>
      </c>
      <c r="CW339" s="5">
        <v>0</v>
      </c>
      <c r="CX339" s="1">
        <v>0</v>
      </c>
    </row>
    <row r="340" spans="1:102" ht="15.75" x14ac:dyDescent="0.25">
      <c r="A340" s="5" t="s">
        <v>207</v>
      </c>
      <c r="B340" s="5" t="s">
        <v>208</v>
      </c>
      <c r="C340" s="5">
        <v>2019</v>
      </c>
      <c r="D340" s="5">
        <v>315</v>
      </c>
      <c r="E340" s="5">
        <v>0</v>
      </c>
      <c r="F340" s="5">
        <v>2</v>
      </c>
      <c r="G340" s="5">
        <v>2</v>
      </c>
      <c r="H340" s="5">
        <v>7</v>
      </c>
      <c r="I340" s="5">
        <v>13</v>
      </c>
      <c r="J340" s="5">
        <v>8</v>
      </c>
      <c r="K340" s="5">
        <v>2</v>
      </c>
      <c r="L340" s="5">
        <v>5</v>
      </c>
      <c r="M340" s="5">
        <v>3</v>
      </c>
      <c r="N340" s="5">
        <v>7</v>
      </c>
      <c r="O340" s="5">
        <v>10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1</v>
      </c>
      <c r="W340" s="5">
        <v>0</v>
      </c>
      <c r="X340" s="5">
        <v>0</v>
      </c>
      <c r="Y340" s="5">
        <v>0</v>
      </c>
      <c r="Z340" s="5">
        <v>0</v>
      </c>
      <c r="AA340" s="5">
        <v>1</v>
      </c>
      <c r="AB340" s="5">
        <v>0</v>
      </c>
      <c r="AC340" s="5">
        <v>0</v>
      </c>
      <c r="AD340" s="5">
        <v>0</v>
      </c>
      <c r="AE340" s="5">
        <v>1</v>
      </c>
      <c r="AF340" s="5">
        <v>0</v>
      </c>
      <c r="AG340" s="5">
        <v>3</v>
      </c>
      <c r="AH340" s="5">
        <v>0</v>
      </c>
      <c r="AI340" s="5">
        <v>1</v>
      </c>
      <c r="AJ340" s="5">
        <v>2</v>
      </c>
      <c r="AK340" s="5">
        <v>8</v>
      </c>
      <c r="AL340" s="5">
        <v>3</v>
      </c>
      <c r="AM340" s="5">
        <v>1</v>
      </c>
      <c r="AN340" s="5">
        <v>3</v>
      </c>
      <c r="AO340" s="5">
        <v>6</v>
      </c>
      <c r="AP340" s="5">
        <v>0</v>
      </c>
      <c r="AQ340" s="5">
        <v>1</v>
      </c>
      <c r="AR340" s="5">
        <v>0</v>
      </c>
      <c r="AS340" s="5">
        <v>6</v>
      </c>
      <c r="AT340" s="5">
        <v>3</v>
      </c>
      <c r="AU340" s="5">
        <v>4</v>
      </c>
      <c r="AV340" s="5">
        <v>1</v>
      </c>
      <c r="AW340" s="5">
        <v>1</v>
      </c>
      <c r="AX340" s="5">
        <v>11</v>
      </c>
      <c r="AY340" s="5">
        <v>0</v>
      </c>
      <c r="AZ340" s="5">
        <v>1</v>
      </c>
      <c r="BA340" s="5">
        <v>0</v>
      </c>
      <c r="BB340" s="5">
        <v>2</v>
      </c>
      <c r="BC340" s="5">
        <v>0</v>
      </c>
      <c r="BD340" s="5">
        <v>0</v>
      </c>
      <c r="BE340" s="5">
        <v>2</v>
      </c>
      <c r="BF340" s="5">
        <v>6</v>
      </c>
      <c r="BG340" s="5">
        <v>0</v>
      </c>
      <c r="BH340" s="5">
        <v>0</v>
      </c>
      <c r="BI340" s="5">
        <v>0</v>
      </c>
      <c r="BJ340" s="5">
        <v>3</v>
      </c>
      <c r="BK340" s="5">
        <v>4</v>
      </c>
      <c r="BL340" s="5">
        <v>0</v>
      </c>
      <c r="BM340" s="5">
        <v>1</v>
      </c>
      <c r="BN340" s="5">
        <v>63</v>
      </c>
      <c r="BO340" s="5">
        <v>0</v>
      </c>
      <c r="BP340" s="5">
        <v>3</v>
      </c>
      <c r="BQ340" s="5">
        <v>10</v>
      </c>
      <c r="BR340" s="5">
        <v>1</v>
      </c>
      <c r="BS340" s="5">
        <v>6</v>
      </c>
      <c r="BT340" s="5">
        <v>3</v>
      </c>
      <c r="BU340" s="5">
        <v>0</v>
      </c>
      <c r="BV340" s="5">
        <v>4</v>
      </c>
      <c r="BW340" s="5">
        <v>3</v>
      </c>
      <c r="BX340" s="5">
        <v>23</v>
      </c>
      <c r="BY340" s="5">
        <v>0</v>
      </c>
      <c r="BZ340" s="5">
        <v>0</v>
      </c>
      <c r="CA340" s="5">
        <v>6</v>
      </c>
      <c r="CB340" s="5">
        <v>0</v>
      </c>
      <c r="CC340" s="5">
        <v>0</v>
      </c>
      <c r="CD340" s="5">
        <v>2</v>
      </c>
      <c r="CE340" s="5">
        <v>1</v>
      </c>
      <c r="CF340" s="5">
        <v>3</v>
      </c>
      <c r="CG340" s="5">
        <v>0</v>
      </c>
      <c r="CH340" s="5">
        <v>1</v>
      </c>
      <c r="CI340" s="5">
        <v>1</v>
      </c>
      <c r="CJ340" s="5">
        <v>11</v>
      </c>
      <c r="CK340" s="5">
        <v>2</v>
      </c>
      <c r="CL340" s="5">
        <v>0</v>
      </c>
      <c r="CM340" s="5">
        <v>1</v>
      </c>
      <c r="CN340" s="5">
        <v>9</v>
      </c>
      <c r="CO340" s="5">
        <v>1</v>
      </c>
      <c r="CP340" s="5">
        <v>1</v>
      </c>
      <c r="CQ340" s="5">
        <v>0</v>
      </c>
      <c r="CR340" s="5">
        <v>0</v>
      </c>
      <c r="CS340" s="5">
        <v>0</v>
      </c>
      <c r="CT340" s="5">
        <v>5</v>
      </c>
      <c r="CU340" s="5">
        <v>0</v>
      </c>
      <c r="CV340" s="5">
        <v>13</v>
      </c>
      <c r="CW340" s="5">
        <v>4</v>
      </c>
      <c r="CX340" s="1">
        <v>4</v>
      </c>
    </row>
    <row r="341" spans="1:102" ht="15.75" x14ac:dyDescent="0.25">
      <c r="A341" s="5" t="s">
        <v>209</v>
      </c>
      <c r="B341" s="5" t="s">
        <v>210</v>
      </c>
      <c r="C341" s="5">
        <v>2019</v>
      </c>
      <c r="D341" s="5">
        <v>10456</v>
      </c>
      <c r="E341" s="5">
        <v>6</v>
      </c>
      <c r="F341" s="5">
        <v>73</v>
      </c>
      <c r="G341" s="5">
        <v>44</v>
      </c>
      <c r="H341" s="5">
        <v>104</v>
      </c>
      <c r="I341" s="5">
        <v>56</v>
      </c>
      <c r="J341" s="5">
        <v>30</v>
      </c>
      <c r="K341" s="5">
        <v>25</v>
      </c>
      <c r="L341" s="5">
        <v>22</v>
      </c>
      <c r="M341" s="5">
        <v>27</v>
      </c>
      <c r="N341" s="5">
        <v>41</v>
      </c>
      <c r="O341" s="5">
        <v>194</v>
      </c>
      <c r="P341" s="5">
        <v>39</v>
      </c>
      <c r="Q341" s="5">
        <v>1</v>
      </c>
      <c r="R341" s="5">
        <v>8</v>
      </c>
      <c r="S341" s="5">
        <v>1</v>
      </c>
      <c r="T341" s="5">
        <v>1</v>
      </c>
      <c r="U341" s="5">
        <v>42</v>
      </c>
      <c r="V341" s="5">
        <v>20</v>
      </c>
      <c r="W341" s="5">
        <v>141</v>
      </c>
      <c r="X341" s="5">
        <v>15</v>
      </c>
      <c r="Y341" s="5">
        <v>0</v>
      </c>
      <c r="Z341" s="5">
        <v>235</v>
      </c>
      <c r="AA341" s="5">
        <v>84</v>
      </c>
      <c r="AB341" s="5">
        <v>37</v>
      </c>
      <c r="AC341" s="5">
        <v>0</v>
      </c>
      <c r="AD341" s="5">
        <v>2</v>
      </c>
      <c r="AE341" s="5">
        <v>3</v>
      </c>
      <c r="AF341" s="5">
        <v>3</v>
      </c>
      <c r="AG341" s="5">
        <v>128</v>
      </c>
      <c r="AH341" s="5">
        <v>37</v>
      </c>
      <c r="AI341" s="5">
        <v>143</v>
      </c>
      <c r="AJ341" s="5">
        <v>439</v>
      </c>
      <c r="AK341" s="5">
        <v>146</v>
      </c>
      <c r="AL341" s="5">
        <v>3</v>
      </c>
      <c r="AM341" s="5">
        <v>189</v>
      </c>
      <c r="AN341" s="5">
        <v>140</v>
      </c>
      <c r="AO341" s="5">
        <v>187</v>
      </c>
      <c r="AP341" s="5">
        <v>23</v>
      </c>
      <c r="AQ341" s="5">
        <v>68</v>
      </c>
      <c r="AR341" s="5">
        <v>7</v>
      </c>
      <c r="AS341" s="5">
        <v>78</v>
      </c>
      <c r="AT341" s="5">
        <v>175</v>
      </c>
      <c r="AU341" s="5">
        <v>136</v>
      </c>
      <c r="AV341" s="5">
        <v>244</v>
      </c>
      <c r="AW341" s="5">
        <v>279</v>
      </c>
      <c r="AX341" s="5">
        <v>216</v>
      </c>
      <c r="AY341" s="5">
        <v>6</v>
      </c>
      <c r="AZ341" s="5">
        <v>58</v>
      </c>
      <c r="BA341" s="5">
        <v>0</v>
      </c>
      <c r="BB341" s="5">
        <v>167</v>
      </c>
      <c r="BC341" s="5">
        <v>82</v>
      </c>
      <c r="BD341" s="5">
        <v>2</v>
      </c>
      <c r="BE341" s="5">
        <v>55</v>
      </c>
      <c r="BF341" s="5">
        <v>201</v>
      </c>
      <c r="BG341" s="5">
        <v>13</v>
      </c>
      <c r="BH341" s="5">
        <v>18</v>
      </c>
      <c r="BI341" s="5">
        <v>2</v>
      </c>
      <c r="BJ341" s="5">
        <v>257</v>
      </c>
      <c r="BK341" s="5">
        <v>280</v>
      </c>
      <c r="BL341" s="5">
        <v>3</v>
      </c>
      <c r="BM341" s="5">
        <v>57</v>
      </c>
      <c r="BN341" s="5">
        <v>150</v>
      </c>
      <c r="BO341" s="5">
        <v>2</v>
      </c>
      <c r="BP341" s="5">
        <v>36</v>
      </c>
      <c r="BQ341" s="5">
        <v>230</v>
      </c>
      <c r="BR341" s="5">
        <v>31</v>
      </c>
      <c r="BS341" s="5">
        <v>333</v>
      </c>
      <c r="BT341" s="5">
        <v>149</v>
      </c>
      <c r="BU341" s="5">
        <v>35</v>
      </c>
      <c r="BV341" s="5">
        <v>246</v>
      </c>
      <c r="BW341" s="5">
        <v>40</v>
      </c>
      <c r="BX341" s="5">
        <v>1644</v>
      </c>
      <c r="BY341" s="5">
        <v>13</v>
      </c>
      <c r="BZ341" s="5">
        <v>0</v>
      </c>
      <c r="CA341" s="5">
        <v>430</v>
      </c>
      <c r="CB341" s="5">
        <v>151</v>
      </c>
      <c r="CC341" s="5">
        <v>1</v>
      </c>
      <c r="CD341" s="5">
        <v>24</v>
      </c>
      <c r="CE341" s="5">
        <v>12</v>
      </c>
      <c r="CF341" s="5">
        <v>15</v>
      </c>
      <c r="CG341" s="5">
        <v>12</v>
      </c>
      <c r="CH341" s="5">
        <v>17</v>
      </c>
      <c r="CI341" s="5">
        <v>69</v>
      </c>
      <c r="CJ341" s="5">
        <v>450</v>
      </c>
      <c r="CK341" s="5">
        <v>151</v>
      </c>
      <c r="CL341" s="5">
        <v>1</v>
      </c>
      <c r="CM341" s="5">
        <v>50</v>
      </c>
      <c r="CN341" s="5">
        <v>282</v>
      </c>
      <c r="CO341" s="5">
        <v>76</v>
      </c>
      <c r="CP341" s="5">
        <v>25</v>
      </c>
      <c r="CQ341" s="5">
        <v>1</v>
      </c>
      <c r="CR341" s="5">
        <v>34</v>
      </c>
      <c r="CS341" s="5">
        <v>88</v>
      </c>
      <c r="CT341" s="5">
        <v>139</v>
      </c>
      <c r="CU341" s="5">
        <v>14</v>
      </c>
      <c r="CV341" s="5">
        <v>356</v>
      </c>
      <c r="CW341" s="5">
        <v>56</v>
      </c>
      <c r="CX341" s="1">
        <v>56</v>
      </c>
    </row>
    <row r="342" spans="1:102" ht="15.75" x14ac:dyDescent="0.25">
      <c r="A342" s="5" t="s">
        <v>211</v>
      </c>
      <c r="B342" s="5" t="s">
        <v>212</v>
      </c>
      <c r="C342" s="5">
        <v>2019</v>
      </c>
      <c r="D342" s="5">
        <v>166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32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79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2</v>
      </c>
      <c r="AK342" s="5">
        <v>1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2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  <c r="BB342" s="5">
        <v>1</v>
      </c>
      <c r="BC342" s="5">
        <v>0</v>
      </c>
      <c r="BD342" s="5">
        <v>0</v>
      </c>
      <c r="BE342" s="5"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5">
        <v>0</v>
      </c>
      <c r="BL342" s="5">
        <v>0</v>
      </c>
      <c r="BM342" s="5">
        <v>0</v>
      </c>
      <c r="BN342" s="5">
        <v>1</v>
      </c>
      <c r="BO342" s="5">
        <v>0</v>
      </c>
      <c r="BP342" s="5">
        <v>0</v>
      </c>
      <c r="BQ342" s="5">
        <v>4</v>
      </c>
      <c r="BR342" s="5">
        <v>0</v>
      </c>
      <c r="BS342" s="5">
        <v>1</v>
      </c>
      <c r="BT342" s="5">
        <v>0</v>
      </c>
      <c r="BU342" s="5">
        <v>0</v>
      </c>
      <c r="BV342" s="5">
        <v>0</v>
      </c>
      <c r="BW342" s="5">
        <v>0</v>
      </c>
      <c r="BX342" s="5">
        <v>1</v>
      </c>
      <c r="BY342" s="5">
        <v>0</v>
      </c>
      <c r="BZ342" s="5">
        <v>0</v>
      </c>
      <c r="CA342" s="5">
        <v>0</v>
      </c>
      <c r="CB342" s="5">
        <v>11</v>
      </c>
      <c r="CC342" s="5">
        <v>0</v>
      </c>
      <c r="CD342" s="5">
        <v>0</v>
      </c>
      <c r="CE342" s="5">
        <v>0</v>
      </c>
      <c r="CF342" s="5">
        <v>0</v>
      </c>
      <c r="CG342" s="5">
        <v>0</v>
      </c>
      <c r="CH342" s="5">
        <v>0</v>
      </c>
      <c r="CI342" s="5">
        <v>0</v>
      </c>
      <c r="CJ342" s="5">
        <v>1</v>
      </c>
      <c r="CK342" s="5">
        <v>1</v>
      </c>
      <c r="CL342" s="5">
        <v>0</v>
      </c>
      <c r="CM342" s="5">
        <v>0</v>
      </c>
      <c r="CN342" s="5">
        <v>1</v>
      </c>
      <c r="CO342" s="5">
        <v>1</v>
      </c>
      <c r="CP342" s="5">
        <v>0</v>
      </c>
      <c r="CQ342" s="5">
        <v>0</v>
      </c>
      <c r="CR342" s="5">
        <v>11</v>
      </c>
      <c r="CS342" s="5">
        <v>12</v>
      </c>
      <c r="CT342" s="5">
        <v>0</v>
      </c>
      <c r="CU342" s="5">
        <v>0</v>
      </c>
      <c r="CV342" s="5">
        <v>1</v>
      </c>
      <c r="CW342" s="5">
        <v>0</v>
      </c>
      <c r="CX342" s="1">
        <v>0</v>
      </c>
    </row>
    <row r="343" spans="1:102" ht="15.75" x14ac:dyDescent="0.25">
      <c r="A343" s="5" t="s">
        <v>213</v>
      </c>
      <c r="B343" s="5" t="s">
        <v>214</v>
      </c>
      <c r="C343" s="5">
        <v>2019</v>
      </c>
      <c r="D343" s="5">
        <v>59</v>
      </c>
      <c r="E343" s="5">
        <v>0</v>
      </c>
      <c r="F343" s="5">
        <v>0</v>
      </c>
      <c r="G343" s="5">
        <v>2</v>
      </c>
      <c r="H343" s="5">
        <v>0</v>
      </c>
      <c r="I343" s="5">
        <v>1</v>
      </c>
      <c r="J343" s="5">
        <v>0</v>
      </c>
      <c r="K343" s="5">
        <v>0</v>
      </c>
      <c r="L343" s="5">
        <v>1</v>
      </c>
      <c r="M343" s="5">
        <v>3</v>
      </c>
      <c r="N343" s="5">
        <v>1</v>
      </c>
      <c r="O343" s="5">
        <v>1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3</v>
      </c>
      <c r="AK343" s="5">
        <v>1</v>
      </c>
      <c r="AL343" s="5">
        <v>0</v>
      </c>
      <c r="AM343" s="5">
        <v>1</v>
      </c>
      <c r="AN343" s="5">
        <v>0</v>
      </c>
      <c r="AO343" s="5">
        <v>1</v>
      </c>
      <c r="AP343" s="5">
        <v>0</v>
      </c>
      <c r="AQ343" s="5">
        <v>0</v>
      </c>
      <c r="AR343" s="5">
        <v>0</v>
      </c>
      <c r="AS343" s="5">
        <v>0</v>
      </c>
      <c r="AT343" s="5">
        <v>1</v>
      </c>
      <c r="AU343" s="5">
        <v>0</v>
      </c>
      <c r="AV343" s="5">
        <v>1</v>
      </c>
      <c r="AW343" s="5">
        <v>0</v>
      </c>
      <c r="AX343" s="5">
        <v>2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1</v>
      </c>
      <c r="BF343" s="5">
        <v>5</v>
      </c>
      <c r="BG343" s="5">
        <v>0</v>
      </c>
      <c r="BH343" s="5">
        <v>0</v>
      </c>
      <c r="BI343" s="5">
        <v>0</v>
      </c>
      <c r="BJ343" s="5">
        <v>2</v>
      </c>
      <c r="BK343" s="5">
        <v>3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1</v>
      </c>
      <c r="BR343" s="5">
        <v>0</v>
      </c>
      <c r="BS343" s="5">
        <v>2</v>
      </c>
      <c r="BT343" s="5">
        <v>0</v>
      </c>
      <c r="BU343" s="5">
        <v>0</v>
      </c>
      <c r="BV343" s="5">
        <v>1</v>
      </c>
      <c r="BW343" s="5">
        <v>1</v>
      </c>
      <c r="BX343" s="5">
        <v>10</v>
      </c>
      <c r="BY343" s="5">
        <v>0</v>
      </c>
      <c r="BZ343" s="5">
        <v>0</v>
      </c>
      <c r="CA343" s="5">
        <v>0</v>
      </c>
      <c r="CB343" s="5">
        <v>0</v>
      </c>
      <c r="CC343" s="5">
        <v>0</v>
      </c>
      <c r="CD343" s="5">
        <v>0</v>
      </c>
      <c r="CE343" s="5">
        <v>0</v>
      </c>
      <c r="CF343" s="5">
        <v>0</v>
      </c>
      <c r="CG343" s="5">
        <v>0</v>
      </c>
      <c r="CH343" s="5">
        <v>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1</v>
      </c>
      <c r="CQ343" s="5">
        <v>0</v>
      </c>
      <c r="CR343" s="5">
        <v>0</v>
      </c>
      <c r="CS343" s="5">
        <v>0</v>
      </c>
      <c r="CT343" s="5">
        <v>3</v>
      </c>
      <c r="CU343" s="5">
        <v>0</v>
      </c>
      <c r="CV343" s="5">
        <v>6</v>
      </c>
      <c r="CW343" s="5">
        <v>1</v>
      </c>
      <c r="CX343" s="1">
        <v>1</v>
      </c>
    </row>
    <row r="344" spans="1:102" ht="15.75" x14ac:dyDescent="0.25">
      <c r="A344" s="5" t="s">
        <v>215</v>
      </c>
      <c r="B344" s="5" t="s">
        <v>216</v>
      </c>
      <c r="C344" s="5">
        <v>2019</v>
      </c>
      <c r="D344" s="5">
        <v>272</v>
      </c>
      <c r="E344" s="5">
        <v>6</v>
      </c>
      <c r="F344" s="5">
        <v>9</v>
      </c>
      <c r="G344" s="5">
        <v>3</v>
      </c>
      <c r="H344" s="5">
        <v>0</v>
      </c>
      <c r="I344" s="5">
        <v>6</v>
      </c>
      <c r="J344" s="5">
        <v>1</v>
      </c>
      <c r="K344" s="5">
        <v>1</v>
      </c>
      <c r="L344" s="5">
        <v>10</v>
      </c>
      <c r="M344" s="5">
        <v>1</v>
      </c>
      <c r="N344" s="5">
        <v>8</v>
      </c>
      <c r="O344" s="5">
        <v>5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4</v>
      </c>
      <c r="V344" s="5">
        <v>1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2</v>
      </c>
      <c r="AH344" s="5">
        <v>0</v>
      </c>
      <c r="AI344" s="5">
        <v>5</v>
      </c>
      <c r="AJ344" s="5">
        <v>23</v>
      </c>
      <c r="AK344" s="5">
        <v>8</v>
      </c>
      <c r="AL344" s="5">
        <v>0</v>
      </c>
      <c r="AM344" s="5">
        <v>2</v>
      </c>
      <c r="AN344" s="5">
        <v>2</v>
      </c>
      <c r="AO344" s="5">
        <v>4</v>
      </c>
      <c r="AP344" s="5">
        <v>0</v>
      </c>
      <c r="AQ344" s="5">
        <v>1</v>
      </c>
      <c r="AR344" s="5">
        <v>0</v>
      </c>
      <c r="AS344" s="5">
        <v>2</v>
      </c>
      <c r="AT344" s="5">
        <v>1</v>
      </c>
      <c r="AU344" s="5">
        <v>1</v>
      </c>
      <c r="AV344" s="5">
        <v>0</v>
      </c>
      <c r="AW344" s="5">
        <v>2</v>
      </c>
      <c r="AX344" s="5">
        <v>3</v>
      </c>
      <c r="AY344" s="5">
        <v>0</v>
      </c>
      <c r="AZ344" s="5">
        <v>3</v>
      </c>
      <c r="BA344" s="5">
        <v>0</v>
      </c>
      <c r="BB344" s="5">
        <v>6</v>
      </c>
      <c r="BC344" s="5">
        <v>1</v>
      </c>
      <c r="BD344" s="5">
        <v>0</v>
      </c>
      <c r="BE344" s="5">
        <v>5</v>
      </c>
      <c r="BF344" s="5">
        <v>9</v>
      </c>
      <c r="BG344" s="5">
        <v>0</v>
      </c>
      <c r="BH344" s="5">
        <v>0</v>
      </c>
      <c r="BI344" s="5">
        <v>0</v>
      </c>
      <c r="BJ344" s="5">
        <v>6</v>
      </c>
      <c r="BK344" s="5">
        <v>33</v>
      </c>
      <c r="BL344" s="5">
        <v>0</v>
      </c>
      <c r="BM344" s="5">
        <v>0</v>
      </c>
      <c r="BN344" s="5">
        <v>4</v>
      </c>
      <c r="BO344" s="5">
        <v>0</v>
      </c>
      <c r="BP344" s="5">
        <v>1</v>
      </c>
      <c r="BQ344" s="5">
        <v>7</v>
      </c>
      <c r="BR344" s="5">
        <v>0</v>
      </c>
      <c r="BS344" s="5">
        <v>8</v>
      </c>
      <c r="BT344" s="5">
        <v>7</v>
      </c>
      <c r="BU344" s="5">
        <v>0</v>
      </c>
      <c r="BV344" s="5">
        <v>3</v>
      </c>
      <c r="BW344" s="5">
        <v>2</v>
      </c>
      <c r="BX344" s="5">
        <v>20</v>
      </c>
      <c r="BY344" s="5">
        <v>0</v>
      </c>
      <c r="BZ344" s="5">
        <v>0</v>
      </c>
      <c r="CA344" s="5">
        <v>11</v>
      </c>
      <c r="CB344" s="5">
        <v>0</v>
      </c>
      <c r="CC344" s="5">
        <v>0</v>
      </c>
      <c r="CD344" s="5">
        <v>2</v>
      </c>
      <c r="CE344" s="5">
        <v>0</v>
      </c>
      <c r="CF344" s="5">
        <v>0</v>
      </c>
      <c r="CG344" s="5">
        <v>5</v>
      </c>
      <c r="CH344" s="5">
        <v>1</v>
      </c>
      <c r="CI344" s="5">
        <v>0</v>
      </c>
      <c r="CJ344" s="5">
        <v>1</v>
      </c>
      <c r="CK344" s="5">
        <v>0</v>
      </c>
      <c r="CL344" s="5">
        <v>0</v>
      </c>
      <c r="CM344" s="5">
        <v>1</v>
      </c>
      <c r="CN344" s="5">
        <v>6</v>
      </c>
      <c r="CO344" s="5">
        <v>0</v>
      </c>
      <c r="CP344" s="5">
        <v>0</v>
      </c>
      <c r="CQ344" s="5">
        <v>0</v>
      </c>
      <c r="CR344" s="5">
        <v>0</v>
      </c>
      <c r="CS344" s="5">
        <v>0</v>
      </c>
      <c r="CT344" s="5">
        <v>7</v>
      </c>
      <c r="CU344" s="5">
        <v>0</v>
      </c>
      <c r="CV344" s="5">
        <v>9</v>
      </c>
      <c r="CW344" s="5">
        <v>1</v>
      </c>
      <c r="CX344" s="1">
        <v>1</v>
      </c>
    </row>
    <row r="345" spans="1:102" ht="15.75" x14ac:dyDescent="0.25">
      <c r="A345" s="5" t="s">
        <v>217</v>
      </c>
      <c r="B345" s="5" t="s">
        <v>218</v>
      </c>
      <c r="C345" s="5">
        <v>2019</v>
      </c>
      <c r="D345" s="5">
        <v>7046</v>
      </c>
      <c r="E345" s="5">
        <v>17</v>
      </c>
      <c r="F345" s="5">
        <v>9</v>
      </c>
      <c r="G345" s="5">
        <v>3</v>
      </c>
      <c r="H345" s="5">
        <v>18</v>
      </c>
      <c r="I345" s="5">
        <v>49</v>
      </c>
      <c r="J345" s="5">
        <v>7</v>
      </c>
      <c r="K345" s="5">
        <v>1</v>
      </c>
      <c r="L345" s="5">
        <v>24</v>
      </c>
      <c r="M345" s="5">
        <v>14</v>
      </c>
      <c r="N345" s="5">
        <v>10</v>
      </c>
      <c r="O345" s="5">
        <v>193</v>
      </c>
      <c r="P345" s="5">
        <v>0</v>
      </c>
      <c r="Q345" s="5">
        <v>0</v>
      </c>
      <c r="R345" s="5">
        <v>0</v>
      </c>
      <c r="S345" s="5">
        <v>0</v>
      </c>
      <c r="T345" s="5">
        <v>1</v>
      </c>
      <c r="U345" s="5">
        <v>4</v>
      </c>
      <c r="V345" s="5">
        <v>6</v>
      </c>
      <c r="W345" s="5">
        <v>25</v>
      </c>
      <c r="X345" s="5">
        <v>3</v>
      </c>
      <c r="Y345" s="5">
        <v>0</v>
      </c>
      <c r="Z345" s="5">
        <v>0</v>
      </c>
      <c r="AA345" s="5">
        <v>6</v>
      </c>
      <c r="AB345" s="5">
        <v>0</v>
      </c>
      <c r="AC345" s="5">
        <v>0</v>
      </c>
      <c r="AD345" s="5">
        <v>2</v>
      </c>
      <c r="AE345" s="5">
        <v>2</v>
      </c>
      <c r="AF345" s="5">
        <v>0</v>
      </c>
      <c r="AG345" s="5">
        <v>69</v>
      </c>
      <c r="AH345" s="5">
        <v>14</v>
      </c>
      <c r="AI345" s="5">
        <v>32</v>
      </c>
      <c r="AJ345" s="5">
        <v>764</v>
      </c>
      <c r="AK345" s="5">
        <v>65</v>
      </c>
      <c r="AL345" s="5">
        <v>0</v>
      </c>
      <c r="AM345" s="5">
        <v>34</v>
      </c>
      <c r="AN345" s="5">
        <v>23</v>
      </c>
      <c r="AO345" s="5">
        <v>235</v>
      </c>
      <c r="AP345" s="5">
        <v>5</v>
      </c>
      <c r="AQ345" s="5">
        <v>15</v>
      </c>
      <c r="AR345" s="5">
        <v>3</v>
      </c>
      <c r="AS345" s="5">
        <v>28</v>
      </c>
      <c r="AT345" s="5">
        <v>45</v>
      </c>
      <c r="AU345" s="5">
        <v>51</v>
      </c>
      <c r="AV345" s="5">
        <v>25</v>
      </c>
      <c r="AW345" s="5">
        <v>374</v>
      </c>
      <c r="AX345" s="5">
        <v>144</v>
      </c>
      <c r="AY345" s="5">
        <v>1</v>
      </c>
      <c r="AZ345" s="5">
        <v>51</v>
      </c>
      <c r="BA345" s="5">
        <v>0</v>
      </c>
      <c r="BB345" s="5">
        <v>1038</v>
      </c>
      <c r="BC345" s="5">
        <v>163</v>
      </c>
      <c r="BD345" s="5">
        <v>1</v>
      </c>
      <c r="BE345" s="5">
        <v>17</v>
      </c>
      <c r="BF345" s="5">
        <v>118</v>
      </c>
      <c r="BG345" s="5">
        <v>11</v>
      </c>
      <c r="BH345" s="5">
        <v>6</v>
      </c>
      <c r="BI345" s="5">
        <v>0</v>
      </c>
      <c r="BJ345" s="5">
        <v>119</v>
      </c>
      <c r="BK345" s="5">
        <v>151</v>
      </c>
      <c r="BL345" s="5">
        <v>0</v>
      </c>
      <c r="BM345" s="5">
        <v>7</v>
      </c>
      <c r="BN345" s="5">
        <v>31</v>
      </c>
      <c r="BO345" s="5">
        <v>1</v>
      </c>
      <c r="BP345" s="5">
        <v>9</v>
      </c>
      <c r="BQ345" s="5">
        <v>37</v>
      </c>
      <c r="BR345" s="5">
        <v>6</v>
      </c>
      <c r="BS345" s="5">
        <v>274</v>
      </c>
      <c r="BT345" s="5">
        <v>326</v>
      </c>
      <c r="BU345" s="5">
        <v>5</v>
      </c>
      <c r="BV345" s="5">
        <v>79</v>
      </c>
      <c r="BW345" s="5">
        <v>27</v>
      </c>
      <c r="BX345" s="5">
        <v>1096</v>
      </c>
      <c r="BY345" s="5">
        <v>5</v>
      </c>
      <c r="BZ345" s="5">
        <v>0</v>
      </c>
      <c r="CA345" s="5">
        <v>110</v>
      </c>
      <c r="CB345" s="5">
        <v>51</v>
      </c>
      <c r="CC345" s="5">
        <v>0</v>
      </c>
      <c r="CD345" s="5">
        <v>3</v>
      </c>
      <c r="CE345" s="5">
        <v>0</v>
      </c>
      <c r="CF345" s="5">
        <v>8</v>
      </c>
      <c r="CG345" s="5">
        <v>14</v>
      </c>
      <c r="CH345" s="5">
        <v>3</v>
      </c>
      <c r="CI345" s="5">
        <v>25</v>
      </c>
      <c r="CJ345" s="5">
        <v>87</v>
      </c>
      <c r="CK345" s="5">
        <v>21</v>
      </c>
      <c r="CL345" s="5">
        <v>0</v>
      </c>
      <c r="CM345" s="5">
        <v>89</v>
      </c>
      <c r="CN345" s="5">
        <v>315</v>
      </c>
      <c r="CO345" s="5">
        <v>56</v>
      </c>
      <c r="CP345" s="5">
        <v>72</v>
      </c>
      <c r="CQ345" s="5">
        <v>0</v>
      </c>
      <c r="CR345" s="5">
        <v>50</v>
      </c>
      <c r="CS345" s="5">
        <v>38</v>
      </c>
      <c r="CT345" s="5">
        <v>29</v>
      </c>
      <c r="CU345" s="5">
        <v>10</v>
      </c>
      <c r="CV345" s="5">
        <v>102</v>
      </c>
      <c r="CW345" s="5">
        <v>63</v>
      </c>
      <c r="CX345" s="1">
        <v>63</v>
      </c>
    </row>
    <row r="346" spans="1:102" ht="15.75" x14ac:dyDescent="0.25">
      <c r="A346" s="5" t="s">
        <v>219</v>
      </c>
      <c r="B346" s="5" t="s">
        <v>220</v>
      </c>
      <c r="C346" s="5">
        <v>2019</v>
      </c>
      <c r="D346" s="5">
        <v>349</v>
      </c>
      <c r="E346" s="5">
        <v>1</v>
      </c>
      <c r="F346" s="5">
        <v>0</v>
      </c>
      <c r="G346" s="5">
        <v>0</v>
      </c>
      <c r="H346" s="5">
        <v>0</v>
      </c>
      <c r="I346" s="5">
        <v>3</v>
      </c>
      <c r="J346" s="5">
        <v>2</v>
      </c>
      <c r="K346" s="5">
        <v>1</v>
      </c>
      <c r="L346" s="5">
        <v>0</v>
      </c>
      <c r="M346" s="5">
        <v>5</v>
      </c>
      <c r="N346" s="5">
        <v>4</v>
      </c>
      <c r="O346" s="5">
        <v>11</v>
      </c>
      <c r="P346" s="5">
        <v>0</v>
      </c>
      <c r="Q346" s="5">
        <v>0</v>
      </c>
      <c r="R346" s="5">
        <v>0</v>
      </c>
      <c r="S346" s="5">
        <v>0</v>
      </c>
      <c r="T346" s="5">
        <v>1</v>
      </c>
      <c r="U346" s="5">
        <v>14</v>
      </c>
      <c r="V346" s="5">
        <v>0</v>
      </c>
      <c r="W346" s="5">
        <v>4</v>
      </c>
      <c r="X346" s="5">
        <v>2</v>
      </c>
      <c r="Y346" s="5">
        <v>0</v>
      </c>
      <c r="Z346" s="5">
        <v>0</v>
      </c>
      <c r="AA346" s="5">
        <v>10</v>
      </c>
      <c r="AB346" s="5">
        <v>3</v>
      </c>
      <c r="AC346" s="5">
        <v>0</v>
      </c>
      <c r="AD346" s="5">
        <v>0</v>
      </c>
      <c r="AE346" s="5">
        <v>0</v>
      </c>
      <c r="AF346" s="5">
        <v>0</v>
      </c>
      <c r="AG346" s="5">
        <v>1</v>
      </c>
      <c r="AH346" s="5">
        <v>1</v>
      </c>
      <c r="AI346" s="5">
        <v>3</v>
      </c>
      <c r="AJ346" s="5">
        <v>29</v>
      </c>
      <c r="AK346" s="5">
        <v>6</v>
      </c>
      <c r="AL346" s="5">
        <v>2</v>
      </c>
      <c r="AM346" s="5">
        <v>3</v>
      </c>
      <c r="AN346" s="5">
        <v>2</v>
      </c>
      <c r="AO346" s="5">
        <v>9</v>
      </c>
      <c r="AP346" s="5">
        <v>0</v>
      </c>
      <c r="AQ346" s="5">
        <v>2</v>
      </c>
      <c r="AR346" s="5">
        <v>0</v>
      </c>
      <c r="AS346" s="5">
        <v>21</v>
      </c>
      <c r="AT346" s="5">
        <v>1</v>
      </c>
      <c r="AU346" s="5">
        <v>1</v>
      </c>
      <c r="AV346" s="5">
        <v>1</v>
      </c>
      <c r="AW346" s="5">
        <v>1</v>
      </c>
      <c r="AX346" s="5">
        <v>3</v>
      </c>
      <c r="AY346" s="5">
        <v>0</v>
      </c>
      <c r="AZ346" s="5">
        <v>2</v>
      </c>
      <c r="BA346" s="5">
        <v>0</v>
      </c>
      <c r="BB346" s="5">
        <v>34</v>
      </c>
      <c r="BC346" s="5">
        <v>0</v>
      </c>
      <c r="BD346" s="5">
        <v>0</v>
      </c>
      <c r="BE346" s="5">
        <v>2</v>
      </c>
      <c r="BF346" s="5">
        <v>10</v>
      </c>
      <c r="BG346" s="5">
        <v>0</v>
      </c>
      <c r="BH346" s="5">
        <v>1</v>
      </c>
      <c r="BI346" s="5">
        <v>0</v>
      </c>
      <c r="BJ346" s="5">
        <v>6</v>
      </c>
      <c r="BK346" s="5">
        <v>6</v>
      </c>
      <c r="BL346" s="5">
        <v>0</v>
      </c>
      <c r="BM346" s="5">
        <v>1</v>
      </c>
      <c r="BN346" s="5">
        <v>7</v>
      </c>
      <c r="BO346" s="5">
        <v>0</v>
      </c>
      <c r="BP346" s="5">
        <v>0</v>
      </c>
      <c r="BQ346" s="5">
        <v>16</v>
      </c>
      <c r="BR346" s="5">
        <v>0</v>
      </c>
      <c r="BS346" s="5">
        <v>6</v>
      </c>
      <c r="BT346" s="5">
        <v>2</v>
      </c>
      <c r="BU346" s="5">
        <v>0</v>
      </c>
      <c r="BV346" s="5">
        <v>5</v>
      </c>
      <c r="BW346" s="5">
        <v>24</v>
      </c>
      <c r="BX346" s="5">
        <v>38</v>
      </c>
      <c r="BY346" s="5">
        <v>0</v>
      </c>
      <c r="BZ346" s="5">
        <v>0</v>
      </c>
      <c r="CA346" s="5">
        <v>4</v>
      </c>
      <c r="CB346" s="5">
        <v>0</v>
      </c>
      <c r="CC346" s="5">
        <v>0</v>
      </c>
      <c r="CD346" s="5">
        <v>6</v>
      </c>
      <c r="CE346" s="5">
        <v>0</v>
      </c>
      <c r="CF346" s="5">
        <v>3</v>
      </c>
      <c r="CG346" s="5">
        <v>0</v>
      </c>
      <c r="CH346" s="5">
        <v>0</v>
      </c>
      <c r="CI346" s="5">
        <v>0</v>
      </c>
      <c r="CJ346" s="5">
        <v>1</v>
      </c>
      <c r="CK346" s="5">
        <v>0</v>
      </c>
      <c r="CL346" s="5">
        <v>0</v>
      </c>
      <c r="CM346" s="5">
        <v>0</v>
      </c>
      <c r="CN346" s="5">
        <v>5</v>
      </c>
      <c r="CO346" s="5">
        <v>1</v>
      </c>
      <c r="CP346" s="5">
        <v>0</v>
      </c>
      <c r="CQ346" s="5">
        <v>0</v>
      </c>
      <c r="CR346" s="5">
        <v>1</v>
      </c>
      <c r="CS346" s="5">
        <v>0</v>
      </c>
      <c r="CT346" s="5">
        <v>10</v>
      </c>
      <c r="CU346" s="5">
        <v>0</v>
      </c>
      <c r="CV346" s="5">
        <v>8</v>
      </c>
      <c r="CW346" s="5">
        <v>1</v>
      </c>
      <c r="CX346" s="1">
        <v>1</v>
      </c>
    </row>
    <row r="347" spans="1:102" ht="15.75" x14ac:dyDescent="0.25">
      <c r="A347" s="5" t="s">
        <v>221</v>
      </c>
      <c r="B347" s="5" t="s">
        <v>222</v>
      </c>
      <c r="C347" s="5">
        <v>2019</v>
      </c>
      <c r="D347" s="5">
        <v>4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2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1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0</v>
      </c>
      <c r="BI347" s="5">
        <v>0</v>
      </c>
      <c r="BJ347" s="5">
        <v>0</v>
      </c>
      <c r="BK347" s="5">
        <v>1</v>
      </c>
      <c r="BL347" s="5">
        <v>0</v>
      </c>
      <c r="BM347" s="5">
        <v>0</v>
      </c>
      <c r="BN347" s="5">
        <v>0</v>
      </c>
      <c r="BO347" s="5">
        <v>0</v>
      </c>
      <c r="BP347" s="5">
        <v>0</v>
      </c>
      <c r="BQ347" s="5">
        <v>0</v>
      </c>
      <c r="BR347" s="5">
        <v>0</v>
      </c>
      <c r="BS347" s="5">
        <v>0</v>
      </c>
      <c r="BT347" s="5">
        <v>0</v>
      </c>
      <c r="BU347" s="5">
        <v>0</v>
      </c>
      <c r="BV347" s="5">
        <v>0</v>
      </c>
      <c r="BW347" s="5">
        <v>0</v>
      </c>
      <c r="BX347" s="5">
        <v>0</v>
      </c>
      <c r="BY347" s="5">
        <v>0</v>
      </c>
      <c r="BZ347" s="5">
        <v>0</v>
      </c>
      <c r="CA347" s="5">
        <v>0</v>
      </c>
      <c r="CB347" s="5">
        <v>0</v>
      </c>
      <c r="CC347" s="5">
        <v>0</v>
      </c>
      <c r="CD347" s="5">
        <v>0</v>
      </c>
      <c r="CE347" s="5">
        <v>0</v>
      </c>
      <c r="CF347" s="5">
        <v>0</v>
      </c>
      <c r="CG347" s="5">
        <v>0</v>
      </c>
      <c r="CH347" s="5">
        <v>0</v>
      </c>
      <c r="CI347" s="5">
        <v>0</v>
      </c>
      <c r="CJ347" s="5">
        <v>0</v>
      </c>
      <c r="CK347" s="5">
        <v>0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</v>
      </c>
      <c r="CU347" s="5">
        <v>0</v>
      </c>
      <c r="CV347" s="5">
        <v>0</v>
      </c>
      <c r="CW347" s="5">
        <v>0</v>
      </c>
      <c r="CX347" s="1">
        <v>0</v>
      </c>
    </row>
    <row r="348" spans="1:102" ht="15.75" x14ac:dyDescent="0.25">
      <c r="A348" s="5" t="s">
        <v>223</v>
      </c>
      <c r="B348" s="5" t="s">
        <v>224</v>
      </c>
      <c r="C348" s="5">
        <v>2019</v>
      </c>
      <c r="D348" s="5">
        <v>49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3</v>
      </c>
      <c r="N348" s="5">
        <v>1</v>
      </c>
      <c r="O348" s="5">
        <v>2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1</v>
      </c>
      <c r="AJ348" s="5">
        <v>2</v>
      </c>
      <c r="AK348" s="5">
        <v>1</v>
      </c>
      <c r="AL348" s="5">
        <v>0</v>
      </c>
      <c r="AM348" s="5">
        <v>2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2</v>
      </c>
      <c r="AU348" s="5">
        <v>0</v>
      </c>
      <c r="AV348" s="5">
        <v>0</v>
      </c>
      <c r="AW348" s="5">
        <v>0</v>
      </c>
      <c r="AX348" s="5">
        <v>0</v>
      </c>
      <c r="AY348" s="5">
        <v>0</v>
      </c>
      <c r="AZ348" s="5">
        <v>1</v>
      </c>
      <c r="BA348" s="5">
        <v>0</v>
      </c>
      <c r="BB348" s="5">
        <v>1</v>
      </c>
      <c r="BC348" s="5">
        <v>0</v>
      </c>
      <c r="BD348" s="5">
        <v>0</v>
      </c>
      <c r="BE348" s="5">
        <v>0</v>
      </c>
      <c r="BF348" s="5">
        <v>0</v>
      </c>
      <c r="BG348" s="5">
        <v>2</v>
      </c>
      <c r="BH348" s="5">
        <v>3</v>
      </c>
      <c r="BI348" s="5">
        <v>0</v>
      </c>
      <c r="BJ348" s="5">
        <v>0</v>
      </c>
      <c r="BK348" s="5">
        <v>0</v>
      </c>
      <c r="BL348" s="5">
        <v>0</v>
      </c>
      <c r="BM348" s="5"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0</v>
      </c>
      <c r="BS348" s="5">
        <v>0</v>
      </c>
      <c r="BT348" s="5">
        <v>0</v>
      </c>
      <c r="BU348" s="5">
        <v>0</v>
      </c>
      <c r="BV348" s="5">
        <v>0</v>
      </c>
      <c r="BW348" s="5">
        <v>0</v>
      </c>
      <c r="BX348" s="5">
        <v>19</v>
      </c>
      <c r="BY348" s="5">
        <v>0</v>
      </c>
      <c r="BZ348" s="5">
        <v>0</v>
      </c>
      <c r="CA348" s="5">
        <v>0</v>
      </c>
      <c r="CB348" s="5">
        <v>0</v>
      </c>
      <c r="CC348" s="5">
        <v>0</v>
      </c>
      <c r="CD348" s="5">
        <v>0</v>
      </c>
      <c r="CE348" s="5">
        <v>0</v>
      </c>
      <c r="CF348" s="5">
        <v>0</v>
      </c>
      <c r="CG348" s="5">
        <v>0</v>
      </c>
      <c r="CH348" s="5">
        <v>0</v>
      </c>
      <c r="CI348" s="5">
        <v>1</v>
      </c>
      <c r="CJ348" s="5">
        <v>1</v>
      </c>
      <c r="CK348" s="5">
        <v>0</v>
      </c>
      <c r="CL348" s="5">
        <v>0</v>
      </c>
      <c r="CM348" s="5">
        <v>0</v>
      </c>
      <c r="CN348" s="5">
        <v>0</v>
      </c>
      <c r="CO348" s="5">
        <v>0</v>
      </c>
      <c r="CP348" s="5">
        <v>0</v>
      </c>
      <c r="CQ348" s="5">
        <v>0</v>
      </c>
      <c r="CR348" s="5">
        <v>0</v>
      </c>
      <c r="CS348" s="5">
        <v>1</v>
      </c>
      <c r="CT348" s="5">
        <v>0</v>
      </c>
      <c r="CU348" s="5">
        <v>0</v>
      </c>
      <c r="CV348" s="5">
        <v>0</v>
      </c>
      <c r="CW348" s="5">
        <v>0</v>
      </c>
      <c r="CX348" s="1">
        <v>0</v>
      </c>
    </row>
    <row r="349" spans="1:102" ht="15.75" x14ac:dyDescent="0.25">
      <c r="A349" s="5" t="s">
        <v>225</v>
      </c>
      <c r="B349" s="5" t="s">
        <v>226</v>
      </c>
      <c r="C349" s="5">
        <v>2019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5">
        <v>0</v>
      </c>
      <c r="BU349" s="5">
        <v>0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0</v>
      </c>
      <c r="CU349" s="5">
        <v>0</v>
      </c>
      <c r="CV349" s="5">
        <v>0</v>
      </c>
      <c r="CW349" s="5">
        <v>0</v>
      </c>
      <c r="CX349" s="1">
        <v>0</v>
      </c>
    </row>
    <row r="350" spans="1:102" ht="15.75" x14ac:dyDescent="0.25">
      <c r="A350" s="5" t="s">
        <v>227</v>
      </c>
      <c r="B350" s="5" t="s">
        <v>228</v>
      </c>
      <c r="C350" s="5">
        <v>2019</v>
      </c>
      <c r="D350" s="5">
        <v>0</v>
      </c>
      <c r="E350" s="5">
        <v>0</v>
      </c>
      <c r="F350" s="5">
        <v>2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  <c r="AX350" s="5">
        <v>0</v>
      </c>
      <c r="AY350" s="5">
        <v>0</v>
      </c>
      <c r="AZ350" s="5">
        <v>0</v>
      </c>
      <c r="BA350" s="5">
        <v>0</v>
      </c>
      <c r="BB350" s="5">
        <v>0</v>
      </c>
      <c r="BC350" s="5">
        <v>0</v>
      </c>
      <c r="BD350" s="5">
        <v>0</v>
      </c>
      <c r="BE350" s="5">
        <v>0</v>
      </c>
      <c r="BF350" s="5">
        <v>0</v>
      </c>
      <c r="BG350" s="5">
        <v>0</v>
      </c>
      <c r="BH350" s="5">
        <v>0</v>
      </c>
      <c r="BI350" s="5">
        <v>0</v>
      </c>
      <c r="BJ350" s="5">
        <v>0</v>
      </c>
      <c r="BK350" s="5">
        <v>0</v>
      </c>
      <c r="BL350" s="5">
        <v>0</v>
      </c>
      <c r="BM350" s="5"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0</v>
      </c>
      <c r="BS350" s="5">
        <v>0</v>
      </c>
      <c r="BT350" s="5">
        <v>0</v>
      </c>
      <c r="BU350" s="5">
        <v>0</v>
      </c>
      <c r="BV350" s="5">
        <v>0</v>
      </c>
      <c r="BW350" s="5">
        <v>0</v>
      </c>
      <c r="BX350" s="5">
        <v>0</v>
      </c>
      <c r="BY350" s="5">
        <v>0</v>
      </c>
      <c r="BZ350" s="5">
        <v>0</v>
      </c>
      <c r="CA350" s="5">
        <v>0</v>
      </c>
      <c r="CB350" s="5">
        <v>0</v>
      </c>
      <c r="CC350" s="5">
        <v>0</v>
      </c>
      <c r="CD350" s="5">
        <v>0</v>
      </c>
      <c r="CE350" s="5">
        <v>0</v>
      </c>
      <c r="CF350" s="5">
        <v>0</v>
      </c>
      <c r="CG350" s="5">
        <v>0</v>
      </c>
      <c r="CH350" s="5">
        <v>0</v>
      </c>
      <c r="CI350" s="5">
        <v>0</v>
      </c>
      <c r="CJ350" s="5">
        <v>0</v>
      </c>
      <c r="CK350" s="5">
        <v>0</v>
      </c>
      <c r="CL350" s="5">
        <v>0</v>
      </c>
      <c r="CM350" s="5">
        <v>0</v>
      </c>
      <c r="CN350" s="5">
        <v>0</v>
      </c>
      <c r="CO350" s="5">
        <v>0</v>
      </c>
      <c r="CP350" s="5">
        <v>0</v>
      </c>
      <c r="CQ350" s="5">
        <v>0</v>
      </c>
      <c r="CR350" s="5">
        <v>0</v>
      </c>
      <c r="CS350" s="5">
        <v>0</v>
      </c>
      <c r="CT350" s="5">
        <v>0</v>
      </c>
      <c r="CU350" s="5">
        <v>0</v>
      </c>
      <c r="CV350" s="5">
        <v>0</v>
      </c>
      <c r="CW350" s="5">
        <v>0</v>
      </c>
      <c r="CX350" s="1">
        <v>0</v>
      </c>
    </row>
    <row r="351" spans="1:102" ht="15.75" x14ac:dyDescent="0.25">
      <c r="A351" s="5" t="s">
        <v>229</v>
      </c>
      <c r="B351" s="5" t="s">
        <v>230</v>
      </c>
      <c r="C351" s="5">
        <v>2019</v>
      </c>
      <c r="D351" s="5">
        <v>7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1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0</v>
      </c>
      <c r="BU351" s="5">
        <v>0</v>
      </c>
      <c r="BV351" s="5">
        <v>0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0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">
        <v>0</v>
      </c>
      <c r="CI351" s="5">
        <v>0</v>
      </c>
      <c r="CJ351" s="5">
        <v>0</v>
      </c>
      <c r="CK351" s="5">
        <v>0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4</v>
      </c>
      <c r="CU351" s="5">
        <v>0</v>
      </c>
      <c r="CV351" s="5">
        <v>0</v>
      </c>
      <c r="CW351" s="5">
        <v>0</v>
      </c>
      <c r="CX351" s="1">
        <v>0</v>
      </c>
    </row>
    <row r="352" spans="1:102" ht="15.75" x14ac:dyDescent="0.25">
      <c r="A352" s="5" t="s">
        <v>231</v>
      </c>
      <c r="B352" s="5" t="s">
        <v>232</v>
      </c>
      <c r="C352" s="5">
        <v>2019</v>
      </c>
      <c r="D352" s="5">
        <v>1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5">
        <v>0</v>
      </c>
      <c r="AZ352" s="5">
        <v>0</v>
      </c>
      <c r="BA352" s="5">
        <v>0</v>
      </c>
      <c r="BB352" s="5">
        <v>0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L352" s="5">
        <v>0</v>
      </c>
      <c r="BM352" s="5">
        <v>0</v>
      </c>
      <c r="BN352" s="5">
        <v>0</v>
      </c>
      <c r="BO352" s="5">
        <v>0</v>
      </c>
      <c r="BP352" s="5">
        <v>0</v>
      </c>
      <c r="BQ352" s="5">
        <v>0</v>
      </c>
      <c r="BR352" s="5">
        <v>0</v>
      </c>
      <c r="BS352" s="5">
        <v>0</v>
      </c>
      <c r="BT352" s="5">
        <v>0</v>
      </c>
      <c r="BU352" s="5">
        <v>0</v>
      </c>
      <c r="BV352" s="5">
        <v>0</v>
      </c>
      <c r="BW352" s="5">
        <v>0</v>
      </c>
      <c r="BX352" s="5">
        <v>0</v>
      </c>
      <c r="BY352" s="5">
        <v>0</v>
      </c>
      <c r="BZ352" s="5">
        <v>0</v>
      </c>
      <c r="CA352" s="5">
        <v>0</v>
      </c>
      <c r="CB352" s="5">
        <v>1</v>
      </c>
      <c r="CC352" s="5">
        <v>0</v>
      </c>
      <c r="CD352" s="5">
        <v>0</v>
      </c>
      <c r="CE352" s="5">
        <v>0</v>
      </c>
      <c r="CF352" s="5">
        <v>0</v>
      </c>
      <c r="CG352" s="5">
        <v>0</v>
      </c>
      <c r="CH352" s="5">
        <v>0</v>
      </c>
      <c r="CI352" s="5">
        <v>0</v>
      </c>
      <c r="CJ352" s="5">
        <v>0</v>
      </c>
      <c r="CK352" s="5">
        <v>0</v>
      </c>
      <c r="CL352" s="5">
        <v>0</v>
      </c>
      <c r="CM352" s="5">
        <v>0</v>
      </c>
      <c r="CN352" s="5">
        <v>0</v>
      </c>
      <c r="CO352" s="5">
        <v>0</v>
      </c>
      <c r="CP352" s="5">
        <v>0</v>
      </c>
      <c r="CQ352" s="5">
        <v>0</v>
      </c>
      <c r="CR352" s="5">
        <v>0</v>
      </c>
      <c r="CS352" s="5">
        <v>0</v>
      </c>
      <c r="CT352" s="5">
        <v>0</v>
      </c>
      <c r="CU352" s="5">
        <v>0</v>
      </c>
      <c r="CV352" s="5">
        <v>0</v>
      </c>
      <c r="CW352" s="5">
        <v>0</v>
      </c>
      <c r="CX352" s="1">
        <v>0</v>
      </c>
    </row>
    <row r="353" spans="1:102" ht="15.75" x14ac:dyDescent="0.25">
      <c r="A353" s="5" t="s">
        <v>233</v>
      </c>
      <c r="B353" s="5" t="s">
        <v>234</v>
      </c>
      <c r="C353" s="5">
        <v>2019</v>
      </c>
      <c r="D353" s="5">
        <v>4486</v>
      </c>
      <c r="E353" s="5">
        <v>4</v>
      </c>
      <c r="F353" s="5">
        <v>3</v>
      </c>
      <c r="G353" s="5">
        <v>4</v>
      </c>
      <c r="H353" s="5">
        <v>42</v>
      </c>
      <c r="I353" s="5">
        <v>4</v>
      </c>
      <c r="J353" s="5">
        <v>2</v>
      </c>
      <c r="K353" s="5">
        <v>1</v>
      </c>
      <c r="L353" s="5">
        <v>12</v>
      </c>
      <c r="M353" s="5">
        <v>9</v>
      </c>
      <c r="N353" s="5">
        <v>17</v>
      </c>
      <c r="O353" s="5">
        <v>148</v>
      </c>
      <c r="P353" s="5">
        <v>0</v>
      </c>
      <c r="Q353" s="5">
        <v>0</v>
      </c>
      <c r="R353" s="5">
        <v>2</v>
      </c>
      <c r="S353" s="5">
        <v>0</v>
      </c>
      <c r="T353" s="5">
        <v>0</v>
      </c>
      <c r="U353" s="5">
        <v>7</v>
      </c>
      <c r="V353" s="5">
        <v>4</v>
      </c>
      <c r="W353" s="5">
        <v>52</v>
      </c>
      <c r="X353" s="5">
        <v>2</v>
      </c>
      <c r="Y353" s="5">
        <v>0</v>
      </c>
      <c r="Z353" s="5">
        <v>375</v>
      </c>
      <c r="AA353" s="5">
        <v>5</v>
      </c>
      <c r="AB353" s="5">
        <v>0</v>
      </c>
      <c r="AC353" s="5">
        <v>0</v>
      </c>
      <c r="AD353" s="5">
        <v>0</v>
      </c>
      <c r="AE353" s="5">
        <v>1</v>
      </c>
      <c r="AF353" s="5">
        <v>0</v>
      </c>
      <c r="AG353" s="5">
        <v>83</v>
      </c>
      <c r="AH353" s="5">
        <v>76</v>
      </c>
      <c r="AI353" s="5">
        <v>31</v>
      </c>
      <c r="AJ353" s="5">
        <v>204</v>
      </c>
      <c r="AK353" s="5">
        <v>49</v>
      </c>
      <c r="AL353" s="5">
        <v>0</v>
      </c>
      <c r="AM353" s="5">
        <v>56</v>
      </c>
      <c r="AN353" s="5">
        <v>15</v>
      </c>
      <c r="AO353" s="5">
        <v>81</v>
      </c>
      <c r="AP353" s="5">
        <v>2</v>
      </c>
      <c r="AQ353" s="5">
        <v>10</v>
      </c>
      <c r="AR353" s="5">
        <v>0</v>
      </c>
      <c r="AS353" s="5">
        <v>12</v>
      </c>
      <c r="AT353" s="5">
        <v>18</v>
      </c>
      <c r="AU353" s="5">
        <v>40</v>
      </c>
      <c r="AV353" s="5">
        <v>26</v>
      </c>
      <c r="AW353" s="5">
        <v>96</v>
      </c>
      <c r="AX353" s="5">
        <v>45</v>
      </c>
      <c r="AY353" s="5">
        <v>6</v>
      </c>
      <c r="AZ353" s="5">
        <v>17</v>
      </c>
      <c r="BA353" s="5">
        <v>0</v>
      </c>
      <c r="BB353" s="5">
        <v>422</v>
      </c>
      <c r="BC353" s="5">
        <v>91</v>
      </c>
      <c r="BD353" s="5">
        <v>1</v>
      </c>
      <c r="BE353" s="5">
        <v>11</v>
      </c>
      <c r="BF353" s="5">
        <v>62</v>
      </c>
      <c r="BG353" s="5">
        <v>3</v>
      </c>
      <c r="BH353" s="5">
        <v>6</v>
      </c>
      <c r="BI353" s="5">
        <v>0</v>
      </c>
      <c r="BJ353" s="5">
        <v>110</v>
      </c>
      <c r="BK353" s="5">
        <v>87</v>
      </c>
      <c r="BL353" s="5">
        <v>0</v>
      </c>
      <c r="BM353" s="5">
        <v>9</v>
      </c>
      <c r="BN353" s="5">
        <v>210</v>
      </c>
      <c r="BO353" s="5">
        <v>0</v>
      </c>
      <c r="BP353" s="5">
        <v>10</v>
      </c>
      <c r="BQ353" s="5">
        <v>24</v>
      </c>
      <c r="BR353" s="5">
        <v>3</v>
      </c>
      <c r="BS353" s="5">
        <v>130</v>
      </c>
      <c r="BT353" s="5">
        <v>70</v>
      </c>
      <c r="BU353" s="5">
        <v>14</v>
      </c>
      <c r="BV353" s="5">
        <v>40</v>
      </c>
      <c r="BW353" s="5">
        <v>11</v>
      </c>
      <c r="BX353" s="5">
        <v>493</v>
      </c>
      <c r="BY353" s="5">
        <v>1</v>
      </c>
      <c r="BZ353" s="5">
        <v>0</v>
      </c>
      <c r="CA353" s="5">
        <v>72</v>
      </c>
      <c r="CB353" s="5">
        <v>430</v>
      </c>
      <c r="CC353" s="5">
        <v>0</v>
      </c>
      <c r="CD353" s="5">
        <v>3</v>
      </c>
      <c r="CE353" s="5">
        <v>0</v>
      </c>
      <c r="CF353" s="5">
        <v>5</v>
      </c>
      <c r="CG353" s="5">
        <v>2</v>
      </c>
      <c r="CH353" s="5">
        <v>1</v>
      </c>
      <c r="CI353" s="5">
        <v>56</v>
      </c>
      <c r="CJ353" s="5">
        <v>49</v>
      </c>
      <c r="CK353" s="5">
        <v>19</v>
      </c>
      <c r="CL353" s="5">
        <v>0</v>
      </c>
      <c r="CM353" s="5">
        <v>60</v>
      </c>
      <c r="CN353" s="5">
        <v>222</v>
      </c>
      <c r="CO353" s="5">
        <v>23</v>
      </c>
      <c r="CP353" s="5">
        <v>4</v>
      </c>
      <c r="CQ353" s="5">
        <v>0</v>
      </c>
      <c r="CR353" s="5">
        <v>35</v>
      </c>
      <c r="CS353" s="5">
        <v>7</v>
      </c>
      <c r="CT353" s="5">
        <v>8</v>
      </c>
      <c r="CU353" s="5">
        <v>23</v>
      </c>
      <c r="CV353" s="5">
        <v>55</v>
      </c>
      <c r="CW353" s="5">
        <v>40</v>
      </c>
      <c r="CX353" s="1">
        <v>40</v>
      </c>
    </row>
    <row r="354" spans="1:102" ht="15.75" x14ac:dyDescent="0.25">
      <c r="A354" s="5" t="s">
        <v>235</v>
      </c>
      <c r="B354" s="5" t="s">
        <v>236</v>
      </c>
      <c r="C354" s="5">
        <v>2019</v>
      </c>
      <c r="D354" s="5">
        <v>559</v>
      </c>
      <c r="E354" s="5">
        <v>2</v>
      </c>
      <c r="F354" s="5">
        <v>5</v>
      </c>
      <c r="G354" s="5">
        <v>3</v>
      </c>
      <c r="H354" s="5">
        <v>0</v>
      </c>
      <c r="I354" s="5">
        <v>18</v>
      </c>
      <c r="J354" s="5">
        <v>3</v>
      </c>
      <c r="K354" s="5">
        <v>2</v>
      </c>
      <c r="L354" s="5">
        <v>10</v>
      </c>
      <c r="M354" s="5">
        <v>1</v>
      </c>
      <c r="N354" s="5">
        <v>6</v>
      </c>
      <c r="O354" s="5">
        <v>1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1</v>
      </c>
      <c r="W354" s="5">
        <v>12</v>
      </c>
      <c r="X354" s="5">
        <v>0</v>
      </c>
      <c r="Y354" s="5">
        <v>0</v>
      </c>
      <c r="Z354" s="5">
        <v>0</v>
      </c>
      <c r="AA354" s="5">
        <v>1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4</v>
      </c>
      <c r="AH354" s="5">
        <v>0</v>
      </c>
      <c r="AI354" s="5">
        <v>4</v>
      </c>
      <c r="AJ354" s="5">
        <v>18</v>
      </c>
      <c r="AK354" s="5">
        <v>15</v>
      </c>
      <c r="AL354" s="5">
        <v>0</v>
      </c>
      <c r="AM354" s="5">
        <v>1</v>
      </c>
      <c r="AN354" s="5">
        <v>9</v>
      </c>
      <c r="AO354" s="5">
        <v>12</v>
      </c>
      <c r="AP354" s="5">
        <v>0</v>
      </c>
      <c r="AQ354" s="5">
        <v>3</v>
      </c>
      <c r="AR354" s="5">
        <v>0</v>
      </c>
      <c r="AS354" s="5">
        <v>4</v>
      </c>
      <c r="AT354" s="5">
        <v>6</v>
      </c>
      <c r="AU354" s="5">
        <v>2</v>
      </c>
      <c r="AV354" s="5">
        <v>3</v>
      </c>
      <c r="AW354" s="5">
        <v>4</v>
      </c>
      <c r="AX354" s="5">
        <v>16</v>
      </c>
      <c r="AY354" s="5">
        <v>0</v>
      </c>
      <c r="AZ354" s="5">
        <v>5</v>
      </c>
      <c r="BA354" s="5">
        <v>0</v>
      </c>
      <c r="BB354" s="5">
        <v>4</v>
      </c>
      <c r="BC354" s="5">
        <v>0</v>
      </c>
      <c r="BD354" s="5">
        <v>0</v>
      </c>
      <c r="BE354" s="5">
        <v>3</v>
      </c>
      <c r="BF354" s="5">
        <v>7</v>
      </c>
      <c r="BG354" s="5">
        <v>0</v>
      </c>
      <c r="BH354" s="5">
        <v>1</v>
      </c>
      <c r="BI354" s="5">
        <v>1</v>
      </c>
      <c r="BJ354" s="5">
        <v>20</v>
      </c>
      <c r="BK354" s="5">
        <v>28</v>
      </c>
      <c r="BL354" s="5">
        <v>0</v>
      </c>
      <c r="BM354" s="5">
        <v>0</v>
      </c>
      <c r="BN354" s="5">
        <v>4</v>
      </c>
      <c r="BO354" s="5">
        <v>0</v>
      </c>
      <c r="BP354" s="5">
        <v>2</v>
      </c>
      <c r="BQ354" s="5">
        <v>5</v>
      </c>
      <c r="BR354" s="5">
        <v>3</v>
      </c>
      <c r="BS354" s="5">
        <v>19</v>
      </c>
      <c r="BT354" s="5">
        <v>8</v>
      </c>
      <c r="BU354" s="5">
        <v>0</v>
      </c>
      <c r="BV354" s="5">
        <v>4</v>
      </c>
      <c r="BW354" s="5">
        <v>5</v>
      </c>
      <c r="BX354" s="5">
        <v>140</v>
      </c>
      <c r="BY354" s="5">
        <v>0</v>
      </c>
      <c r="BZ354" s="5">
        <v>0</v>
      </c>
      <c r="CA354" s="5">
        <v>11</v>
      </c>
      <c r="CB354" s="5">
        <v>0</v>
      </c>
      <c r="CC354" s="5">
        <v>0</v>
      </c>
      <c r="CD354" s="5">
        <v>7</v>
      </c>
      <c r="CE354" s="5">
        <v>0</v>
      </c>
      <c r="CF354" s="5">
        <v>11</v>
      </c>
      <c r="CG354" s="5">
        <v>0</v>
      </c>
      <c r="CH354" s="5">
        <v>2</v>
      </c>
      <c r="CI354" s="5">
        <v>3</v>
      </c>
      <c r="CJ354" s="5">
        <v>22</v>
      </c>
      <c r="CK354" s="5">
        <v>3</v>
      </c>
      <c r="CL354" s="5">
        <v>0</v>
      </c>
      <c r="CM354" s="5">
        <v>4</v>
      </c>
      <c r="CN354" s="5">
        <v>19</v>
      </c>
      <c r="CO354" s="5">
        <v>7</v>
      </c>
      <c r="CP354" s="5">
        <v>1</v>
      </c>
      <c r="CQ354" s="5">
        <v>0</v>
      </c>
      <c r="CR354" s="5">
        <v>3</v>
      </c>
      <c r="CS354" s="5">
        <v>13</v>
      </c>
      <c r="CT354" s="5">
        <v>5</v>
      </c>
      <c r="CU354" s="5">
        <v>1</v>
      </c>
      <c r="CV354" s="5">
        <v>12</v>
      </c>
      <c r="CW354" s="5">
        <v>3</v>
      </c>
      <c r="CX354" s="1">
        <v>3</v>
      </c>
    </row>
    <row r="355" spans="1:102" ht="15.75" x14ac:dyDescent="0.25">
      <c r="A355" s="5" t="s">
        <v>237</v>
      </c>
      <c r="B355" s="5" t="s">
        <v>238</v>
      </c>
      <c r="C355" s="5">
        <v>2019</v>
      </c>
      <c r="D355" s="5">
        <v>18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1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5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1</v>
      </c>
      <c r="BX355" s="5">
        <v>2</v>
      </c>
      <c r="BY355" s="5">
        <v>0</v>
      </c>
      <c r="BZ355" s="5">
        <v>0</v>
      </c>
      <c r="CA355" s="5">
        <v>0</v>
      </c>
      <c r="CB355" s="5">
        <v>1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1</v>
      </c>
      <c r="CS355" s="5">
        <v>0</v>
      </c>
      <c r="CT355" s="5">
        <v>0</v>
      </c>
      <c r="CU355" s="5">
        <v>0</v>
      </c>
      <c r="CV355" s="5">
        <v>1</v>
      </c>
      <c r="CW355" s="5">
        <v>0</v>
      </c>
      <c r="CX355" s="1">
        <v>0</v>
      </c>
    </row>
    <row r="356" spans="1:102" ht="15.75" x14ac:dyDescent="0.25">
      <c r="A356" s="5" t="s">
        <v>239</v>
      </c>
      <c r="B356" s="5" t="s">
        <v>240</v>
      </c>
      <c r="C356" s="5">
        <v>2019</v>
      </c>
      <c r="D356" s="5">
        <v>415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41</v>
      </c>
      <c r="P356" s="5">
        <v>0</v>
      </c>
      <c r="Q356" s="5">
        <v>0</v>
      </c>
      <c r="R356" s="5">
        <v>1</v>
      </c>
      <c r="S356" s="5">
        <v>1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1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1</v>
      </c>
      <c r="AH356" s="5">
        <v>1</v>
      </c>
      <c r="AI356" s="5">
        <v>1</v>
      </c>
      <c r="AJ356" s="5">
        <v>30</v>
      </c>
      <c r="AK356" s="5">
        <v>0</v>
      </c>
      <c r="AL356" s="5">
        <v>0</v>
      </c>
      <c r="AM356" s="5">
        <v>3</v>
      </c>
      <c r="AN356" s="5">
        <v>2</v>
      </c>
      <c r="AO356" s="5">
        <v>5</v>
      </c>
      <c r="AP356" s="5">
        <v>0</v>
      </c>
      <c r="AQ356" s="5">
        <v>3</v>
      </c>
      <c r="AR356" s="5">
        <v>0</v>
      </c>
      <c r="AS356" s="5">
        <v>10</v>
      </c>
      <c r="AT356" s="5">
        <v>1</v>
      </c>
      <c r="AU356" s="5">
        <v>1</v>
      </c>
      <c r="AV356" s="5">
        <v>13</v>
      </c>
      <c r="AW356" s="5">
        <v>2</v>
      </c>
      <c r="AX356" s="5">
        <v>21</v>
      </c>
      <c r="AY356" s="5">
        <v>0</v>
      </c>
      <c r="AZ356" s="5">
        <v>3</v>
      </c>
      <c r="BA356" s="5">
        <v>0</v>
      </c>
      <c r="BB356" s="5">
        <v>7</v>
      </c>
      <c r="BC356" s="5">
        <v>5</v>
      </c>
      <c r="BD356" s="5">
        <v>0</v>
      </c>
      <c r="BE356" s="5">
        <v>3</v>
      </c>
      <c r="BF356" s="5">
        <v>21</v>
      </c>
      <c r="BG356" s="5">
        <v>0</v>
      </c>
      <c r="BH356" s="5">
        <v>1</v>
      </c>
      <c r="BI356" s="5">
        <v>0</v>
      </c>
      <c r="BJ356" s="5">
        <v>37</v>
      </c>
      <c r="BK356" s="5">
        <v>23</v>
      </c>
      <c r="BL356" s="5">
        <v>0</v>
      </c>
      <c r="BM356" s="5">
        <v>0</v>
      </c>
      <c r="BN356" s="5">
        <v>3</v>
      </c>
      <c r="BO356" s="5">
        <v>0</v>
      </c>
      <c r="BP356" s="5">
        <v>1</v>
      </c>
      <c r="BQ356" s="5">
        <v>5</v>
      </c>
      <c r="BR356" s="5">
        <v>1</v>
      </c>
      <c r="BS356" s="5">
        <v>42</v>
      </c>
      <c r="BT356" s="5">
        <v>5</v>
      </c>
      <c r="BU356" s="5">
        <v>0</v>
      </c>
      <c r="BV356" s="5">
        <v>0</v>
      </c>
      <c r="BW356" s="5">
        <v>2</v>
      </c>
      <c r="BX356" s="5">
        <v>1</v>
      </c>
      <c r="BY356" s="5">
        <v>0</v>
      </c>
      <c r="BZ356" s="5">
        <v>0</v>
      </c>
      <c r="CA356" s="5">
        <v>2</v>
      </c>
      <c r="CB356" s="5">
        <v>0</v>
      </c>
      <c r="CC356" s="5">
        <v>0</v>
      </c>
      <c r="CD356" s="5">
        <v>16</v>
      </c>
      <c r="CE356" s="5">
        <v>0</v>
      </c>
      <c r="CF356" s="5">
        <v>0</v>
      </c>
      <c r="CG356" s="5">
        <v>0</v>
      </c>
      <c r="CH356" s="5">
        <v>0</v>
      </c>
      <c r="CI356" s="5">
        <v>0</v>
      </c>
      <c r="CJ356" s="5">
        <v>2</v>
      </c>
      <c r="CK356" s="5">
        <v>0</v>
      </c>
      <c r="CL356" s="5">
        <v>0</v>
      </c>
      <c r="CM356" s="5">
        <v>6</v>
      </c>
      <c r="CN356" s="5">
        <v>35</v>
      </c>
      <c r="CO356" s="5">
        <v>2</v>
      </c>
      <c r="CP356" s="5">
        <v>0</v>
      </c>
      <c r="CQ356" s="5">
        <v>0</v>
      </c>
      <c r="CR356" s="5">
        <v>0</v>
      </c>
      <c r="CS356" s="5">
        <v>39</v>
      </c>
      <c r="CT356" s="5">
        <v>1</v>
      </c>
      <c r="CU356" s="5">
        <v>0</v>
      </c>
      <c r="CV356" s="5">
        <v>5</v>
      </c>
      <c r="CW356" s="5">
        <v>5</v>
      </c>
      <c r="CX356" s="1">
        <v>5</v>
      </c>
    </row>
    <row r="357" spans="1:102" ht="15.75" x14ac:dyDescent="0.25">
      <c r="A357" s="5" t="s">
        <v>241</v>
      </c>
      <c r="B357" s="5" t="s">
        <v>242</v>
      </c>
      <c r="C357" s="5">
        <v>2019</v>
      </c>
      <c r="D357" s="5">
        <v>11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</v>
      </c>
      <c r="BT357" s="5">
        <v>0</v>
      </c>
      <c r="BU357" s="5">
        <v>0</v>
      </c>
      <c r="BV357" s="5">
        <v>0</v>
      </c>
      <c r="BW357" s="5">
        <v>0</v>
      </c>
      <c r="BX357" s="5">
        <v>9</v>
      </c>
      <c r="BY357" s="5">
        <v>0</v>
      </c>
      <c r="BZ357" s="5">
        <v>0</v>
      </c>
      <c r="CA357" s="5">
        <v>0</v>
      </c>
      <c r="CB357" s="5">
        <v>0</v>
      </c>
      <c r="CC357" s="5">
        <v>0</v>
      </c>
      <c r="CD357" s="5">
        <v>0</v>
      </c>
      <c r="CE357" s="5">
        <v>0</v>
      </c>
      <c r="CF357" s="5">
        <v>0</v>
      </c>
      <c r="CG357" s="5">
        <v>0</v>
      </c>
      <c r="CH357" s="5">
        <v>0</v>
      </c>
      <c r="CI357" s="5">
        <v>0</v>
      </c>
      <c r="CJ357" s="5">
        <v>0</v>
      </c>
      <c r="CK357" s="5">
        <v>0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</v>
      </c>
      <c r="CU357" s="5">
        <v>0</v>
      </c>
      <c r="CV357" s="5">
        <v>0</v>
      </c>
      <c r="CW357" s="5">
        <v>0</v>
      </c>
      <c r="CX357" s="1">
        <v>0</v>
      </c>
    </row>
    <row r="358" spans="1:102" ht="15.75" x14ac:dyDescent="0.25">
      <c r="A358" s="5" t="s">
        <v>243</v>
      </c>
      <c r="B358" s="5" t="s">
        <v>244</v>
      </c>
      <c r="C358" s="5">
        <v>2019</v>
      </c>
      <c r="D358" s="5">
        <v>352</v>
      </c>
      <c r="E358" s="5">
        <v>0</v>
      </c>
      <c r="F358" s="5">
        <v>0</v>
      </c>
      <c r="G358" s="5">
        <v>18</v>
      </c>
      <c r="H358" s="5">
        <v>6</v>
      </c>
      <c r="I358" s="5">
        <v>5</v>
      </c>
      <c r="J358" s="5">
        <v>2</v>
      </c>
      <c r="K358" s="5">
        <v>1</v>
      </c>
      <c r="L358" s="5">
        <v>6</v>
      </c>
      <c r="M358" s="5">
        <v>1</v>
      </c>
      <c r="N358" s="5">
        <v>5</v>
      </c>
      <c r="O358" s="5">
        <v>66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1</v>
      </c>
      <c r="W358" s="5">
        <v>0</v>
      </c>
      <c r="X358" s="5">
        <v>0</v>
      </c>
      <c r="Y358" s="5">
        <v>0</v>
      </c>
      <c r="Z358" s="5">
        <v>0</v>
      </c>
      <c r="AA358" s="5">
        <v>2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1</v>
      </c>
      <c r="AH358" s="5">
        <v>0</v>
      </c>
      <c r="AI358" s="5">
        <v>3</v>
      </c>
      <c r="AJ358" s="5">
        <v>45</v>
      </c>
      <c r="AK358" s="5">
        <v>8</v>
      </c>
      <c r="AL358" s="5">
        <v>0</v>
      </c>
      <c r="AM358" s="5">
        <v>1</v>
      </c>
      <c r="AN358" s="5">
        <v>1</v>
      </c>
      <c r="AO358" s="5">
        <v>3</v>
      </c>
      <c r="AP358" s="5">
        <v>0</v>
      </c>
      <c r="AQ358" s="5">
        <v>1</v>
      </c>
      <c r="AR358" s="5">
        <v>0</v>
      </c>
      <c r="AS358" s="5">
        <v>1</v>
      </c>
      <c r="AT358" s="5">
        <v>2</v>
      </c>
      <c r="AU358" s="5">
        <v>1</v>
      </c>
      <c r="AV358" s="5">
        <v>0</v>
      </c>
      <c r="AW358" s="5">
        <v>1</v>
      </c>
      <c r="AX358" s="5">
        <v>2</v>
      </c>
      <c r="AY358" s="5">
        <v>0</v>
      </c>
      <c r="AZ358" s="5">
        <v>5</v>
      </c>
      <c r="BA358" s="5">
        <v>0</v>
      </c>
      <c r="BB358" s="5">
        <v>7</v>
      </c>
      <c r="BC358" s="5">
        <v>47</v>
      </c>
      <c r="BD358" s="5">
        <v>0</v>
      </c>
      <c r="BE358" s="5">
        <v>1</v>
      </c>
      <c r="BF358" s="5">
        <v>3</v>
      </c>
      <c r="BG358" s="5">
        <v>0</v>
      </c>
      <c r="BH358" s="5">
        <v>0</v>
      </c>
      <c r="BI358" s="5">
        <v>0</v>
      </c>
      <c r="BJ358" s="5">
        <v>4</v>
      </c>
      <c r="BK358" s="5">
        <v>4</v>
      </c>
      <c r="BL358" s="5">
        <v>0</v>
      </c>
      <c r="BM358" s="5">
        <v>0</v>
      </c>
      <c r="BN358" s="5">
        <v>3</v>
      </c>
      <c r="BO358" s="5">
        <v>0</v>
      </c>
      <c r="BP358" s="5">
        <v>0</v>
      </c>
      <c r="BQ358" s="5">
        <v>3</v>
      </c>
      <c r="BR358" s="5">
        <v>1</v>
      </c>
      <c r="BS358" s="5">
        <v>5</v>
      </c>
      <c r="BT358" s="5">
        <v>3</v>
      </c>
      <c r="BU358" s="5">
        <v>0</v>
      </c>
      <c r="BV358" s="5">
        <v>4</v>
      </c>
      <c r="BW358" s="5">
        <v>2</v>
      </c>
      <c r="BX358" s="5">
        <v>34</v>
      </c>
      <c r="BY358" s="5">
        <v>0</v>
      </c>
      <c r="BZ358" s="5">
        <v>0</v>
      </c>
      <c r="CA358" s="5">
        <v>12</v>
      </c>
      <c r="CB358" s="5">
        <v>3</v>
      </c>
      <c r="CC358" s="5">
        <v>0</v>
      </c>
      <c r="CD358" s="5">
        <v>1</v>
      </c>
      <c r="CE358" s="5">
        <v>0</v>
      </c>
      <c r="CF358" s="5">
        <v>1</v>
      </c>
      <c r="CG358" s="5">
        <v>0</v>
      </c>
      <c r="CH358" s="5">
        <v>0</v>
      </c>
      <c r="CI358" s="5">
        <v>0</v>
      </c>
      <c r="CJ358" s="5">
        <v>3</v>
      </c>
      <c r="CK358" s="5">
        <v>0</v>
      </c>
      <c r="CL358" s="5">
        <v>0</v>
      </c>
      <c r="CM358" s="5">
        <v>2</v>
      </c>
      <c r="CN358" s="5">
        <v>5</v>
      </c>
      <c r="CO358" s="5">
        <v>3</v>
      </c>
      <c r="CP358" s="5">
        <v>1</v>
      </c>
      <c r="CQ358" s="5">
        <v>0</v>
      </c>
      <c r="CR358" s="5">
        <v>5</v>
      </c>
      <c r="CS358" s="5">
        <v>1</v>
      </c>
      <c r="CT358" s="5">
        <v>1</v>
      </c>
      <c r="CU358" s="5">
        <v>0</v>
      </c>
      <c r="CV358" s="5">
        <v>9</v>
      </c>
      <c r="CW358" s="5">
        <v>0</v>
      </c>
      <c r="CX358" s="1">
        <v>0</v>
      </c>
    </row>
    <row r="359" spans="1:102" ht="15.75" x14ac:dyDescent="0.25">
      <c r="A359" s="5" t="s">
        <v>245</v>
      </c>
      <c r="B359" s="5" t="s">
        <v>246</v>
      </c>
      <c r="C359" s="5">
        <v>2019</v>
      </c>
      <c r="D359" s="5">
        <v>21</v>
      </c>
      <c r="E359" s="5">
        <v>0</v>
      </c>
      <c r="F359" s="5">
        <v>2</v>
      </c>
      <c r="G359" s="5">
        <v>2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1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1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1</v>
      </c>
      <c r="AW359" s="5">
        <v>0</v>
      </c>
      <c r="AX359" s="5">
        <v>1</v>
      </c>
      <c r="AY359" s="5">
        <v>0</v>
      </c>
      <c r="AZ359" s="5">
        <v>0</v>
      </c>
      <c r="BA359" s="5">
        <v>0</v>
      </c>
      <c r="BB359" s="5">
        <v>2</v>
      </c>
      <c r="BC359" s="5">
        <v>0</v>
      </c>
      <c r="BD359" s="5">
        <v>0</v>
      </c>
      <c r="BE359" s="5">
        <v>0</v>
      </c>
      <c r="BF359" s="5">
        <v>1</v>
      </c>
      <c r="BG359" s="5">
        <v>1</v>
      </c>
      <c r="BH359" s="5">
        <v>0</v>
      </c>
      <c r="BI359" s="5">
        <v>0</v>
      </c>
      <c r="BJ359" s="5">
        <v>1</v>
      </c>
      <c r="BK359" s="5">
        <v>1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2</v>
      </c>
      <c r="BT359" s="5">
        <v>0</v>
      </c>
      <c r="BU359" s="5">
        <v>0</v>
      </c>
      <c r="BV359" s="5">
        <v>0</v>
      </c>
      <c r="BW359" s="5">
        <v>1</v>
      </c>
      <c r="BX359" s="5">
        <v>1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1</v>
      </c>
      <c r="CW359" s="5">
        <v>0</v>
      </c>
      <c r="CX359" s="1">
        <v>0</v>
      </c>
    </row>
    <row r="360" spans="1:102" ht="15.75" x14ac:dyDescent="0.25">
      <c r="A360" s="5" t="s">
        <v>247</v>
      </c>
      <c r="B360" s="5" t="s">
        <v>248</v>
      </c>
      <c r="C360" s="5">
        <v>2019</v>
      </c>
      <c r="D360" s="5">
        <v>22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1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  <c r="BB360" s="5">
        <v>0</v>
      </c>
      <c r="BC360" s="5">
        <v>0</v>
      </c>
      <c r="BD360" s="5">
        <v>0</v>
      </c>
      <c r="BE360" s="5"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1</v>
      </c>
      <c r="BK360" s="5">
        <v>0</v>
      </c>
      <c r="BL360" s="5">
        <v>0</v>
      </c>
      <c r="BM360" s="5">
        <v>0</v>
      </c>
      <c r="BN360" s="5">
        <v>2</v>
      </c>
      <c r="BO360" s="5">
        <v>0</v>
      </c>
      <c r="BP360" s="5">
        <v>0</v>
      </c>
      <c r="BQ360" s="5">
        <v>0</v>
      </c>
      <c r="BR360" s="5">
        <v>0</v>
      </c>
      <c r="BS360" s="5">
        <v>13</v>
      </c>
      <c r="BT360" s="5">
        <v>0</v>
      </c>
      <c r="BU360" s="5">
        <v>0</v>
      </c>
      <c r="BV360" s="5">
        <v>0</v>
      </c>
      <c r="BW360" s="5">
        <v>0</v>
      </c>
      <c r="BX360" s="5">
        <v>0</v>
      </c>
      <c r="BY360" s="5">
        <v>0</v>
      </c>
      <c r="BZ360" s="5">
        <v>0</v>
      </c>
      <c r="CA360" s="5">
        <v>0</v>
      </c>
      <c r="CB360" s="5">
        <v>0</v>
      </c>
      <c r="CC360" s="5">
        <v>0</v>
      </c>
      <c r="CD360" s="5">
        <v>0</v>
      </c>
      <c r="CE360" s="5">
        <v>0</v>
      </c>
      <c r="CF360" s="5">
        <v>1</v>
      </c>
      <c r="CG360" s="5">
        <v>0</v>
      </c>
      <c r="CH360" s="5">
        <v>0</v>
      </c>
      <c r="CI360" s="5">
        <v>0</v>
      </c>
      <c r="CJ360" s="5">
        <v>0</v>
      </c>
      <c r="CK360" s="5">
        <v>0</v>
      </c>
      <c r="CL360" s="5">
        <v>0</v>
      </c>
      <c r="CM360" s="5">
        <v>0</v>
      </c>
      <c r="CN360" s="5">
        <v>1</v>
      </c>
      <c r="CO360" s="5">
        <v>0</v>
      </c>
      <c r="CP360" s="5">
        <v>0</v>
      </c>
      <c r="CQ360" s="5">
        <v>0</v>
      </c>
      <c r="CR360" s="5">
        <v>1</v>
      </c>
      <c r="CS360" s="5">
        <v>0</v>
      </c>
      <c r="CT360" s="5">
        <v>0</v>
      </c>
      <c r="CU360" s="5">
        <v>0</v>
      </c>
      <c r="CV360" s="5">
        <v>0</v>
      </c>
      <c r="CW360" s="5">
        <v>0</v>
      </c>
      <c r="CX360" s="1">
        <v>0</v>
      </c>
    </row>
    <row r="361" spans="1:102" ht="15.75" x14ac:dyDescent="0.25">
      <c r="A361" s="5" t="s">
        <v>249</v>
      </c>
      <c r="B361" s="5" t="s">
        <v>250</v>
      </c>
      <c r="C361" s="5">
        <v>2019</v>
      </c>
      <c r="D361" s="5">
        <v>291</v>
      </c>
      <c r="E361" s="5">
        <v>0</v>
      </c>
      <c r="F361" s="5">
        <v>0</v>
      </c>
      <c r="G361" s="5">
        <v>1</v>
      </c>
      <c r="H361" s="5">
        <v>0</v>
      </c>
      <c r="I361" s="5">
        <v>0</v>
      </c>
      <c r="J361" s="5">
        <v>0</v>
      </c>
      <c r="K361" s="5">
        <v>0</v>
      </c>
      <c r="L361" s="5">
        <v>1</v>
      </c>
      <c r="M361" s="5">
        <v>2</v>
      </c>
      <c r="N361" s="5">
        <v>2</v>
      </c>
      <c r="O361" s="5">
        <v>23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2</v>
      </c>
      <c r="V361" s="5">
        <v>1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1</v>
      </c>
      <c r="AH361" s="5">
        <v>1</v>
      </c>
      <c r="AI361" s="5">
        <v>4</v>
      </c>
      <c r="AJ361" s="5">
        <v>9</v>
      </c>
      <c r="AK361" s="5">
        <v>2</v>
      </c>
      <c r="AL361" s="5">
        <v>0</v>
      </c>
      <c r="AM361" s="5">
        <v>2</v>
      </c>
      <c r="AN361" s="5">
        <v>1</v>
      </c>
      <c r="AO361" s="5">
        <v>5</v>
      </c>
      <c r="AP361" s="5">
        <v>0</v>
      </c>
      <c r="AQ361" s="5">
        <v>0</v>
      </c>
      <c r="AR361" s="5">
        <v>0</v>
      </c>
      <c r="AS361" s="5">
        <v>13</v>
      </c>
      <c r="AT361" s="5">
        <v>8</v>
      </c>
      <c r="AU361" s="5">
        <v>1</v>
      </c>
      <c r="AV361" s="5">
        <v>4</v>
      </c>
      <c r="AW361" s="5">
        <v>0</v>
      </c>
      <c r="AX361" s="5">
        <v>37</v>
      </c>
      <c r="AY361" s="5">
        <v>0</v>
      </c>
      <c r="AZ361" s="5">
        <v>5</v>
      </c>
      <c r="BA361" s="5">
        <v>0</v>
      </c>
      <c r="BB361" s="5">
        <v>1</v>
      </c>
      <c r="BC361" s="5">
        <v>0</v>
      </c>
      <c r="BD361" s="5">
        <v>0</v>
      </c>
      <c r="BE361" s="5">
        <v>2</v>
      </c>
      <c r="BF361" s="5">
        <v>5</v>
      </c>
      <c r="BG361" s="5">
        <v>0</v>
      </c>
      <c r="BH361" s="5">
        <v>0</v>
      </c>
      <c r="BI361" s="5">
        <v>0</v>
      </c>
      <c r="BJ361" s="5">
        <v>3</v>
      </c>
      <c r="BK361" s="5">
        <v>5</v>
      </c>
      <c r="BL361" s="5">
        <v>0</v>
      </c>
      <c r="BM361" s="5">
        <v>0</v>
      </c>
      <c r="BN361" s="5">
        <v>1</v>
      </c>
      <c r="BO361" s="5">
        <v>0</v>
      </c>
      <c r="BP361" s="5">
        <v>0</v>
      </c>
      <c r="BQ361" s="5">
        <v>1</v>
      </c>
      <c r="BR361" s="5">
        <v>0</v>
      </c>
      <c r="BS361" s="5">
        <v>7</v>
      </c>
      <c r="BT361" s="5">
        <v>10</v>
      </c>
      <c r="BU361" s="5">
        <v>0</v>
      </c>
      <c r="BV361" s="5">
        <v>1</v>
      </c>
      <c r="BW361" s="5">
        <v>3</v>
      </c>
      <c r="BX361" s="5">
        <v>96</v>
      </c>
      <c r="BY361" s="5">
        <v>0</v>
      </c>
      <c r="BZ361" s="5">
        <v>0</v>
      </c>
      <c r="CA361" s="5">
        <v>1</v>
      </c>
      <c r="CB361" s="5">
        <v>0</v>
      </c>
      <c r="CC361" s="5">
        <v>0</v>
      </c>
      <c r="CD361" s="5">
        <v>1</v>
      </c>
      <c r="CE361" s="5">
        <v>0</v>
      </c>
      <c r="CF361" s="5">
        <v>0</v>
      </c>
      <c r="CG361" s="5">
        <v>0</v>
      </c>
      <c r="CH361" s="5">
        <v>0</v>
      </c>
      <c r="CI361" s="5">
        <v>0</v>
      </c>
      <c r="CJ361" s="5">
        <v>1</v>
      </c>
      <c r="CK361" s="5">
        <v>0</v>
      </c>
      <c r="CL361" s="5">
        <v>0</v>
      </c>
      <c r="CM361" s="5">
        <v>1</v>
      </c>
      <c r="CN361" s="5">
        <v>8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4</v>
      </c>
      <c r="CU361" s="5">
        <v>0</v>
      </c>
      <c r="CV361" s="5">
        <v>5</v>
      </c>
      <c r="CW361" s="5">
        <v>6</v>
      </c>
      <c r="CX361" s="1">
        <v>6</v>
      </c>
    </row>
    <row r="362" spans="1:102" ht="15.75" x14ac:dyDescent="0.25">
      <c r="A362" s="5" t="s">
        <v>251</v>
      </c>
      <c r="B362" s="5" t="s">
        <v>252</v>
      </c>
      <c r="C362" s="5">
        <v>2019</v>
      </c>
      <c r="D362" s="5">
        <v>8</v>
      </c>
      <c r="E362" s="5">
        <v>0</v>
      </c>
      <c r="F362" s="5">
        <v>1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1</v>
      </c>
      <c r="AP362" s="5">
        <v>0</v>
      </c>
      <c r="AQ362" s="5">
        <v>0</v>
      </c>
      <c r="AR362" s="5">
        <v>0</v>
      </c>
      <c r="AS362" s="5">
        <v>0</v>
      </c>
      <c r="AT362" s="5">
        <v>0</v>
      </c>
      <c r="AU362" s="5">
        <v>0</v>
      </c>
      <c r="AV362" s="5">
        <v>0</v>
      </c>
      <c r="AW362" s="5">
        <v>0</v>
      </c>
      <c r="AX362" s="5">
        <v>0</v>
      </c>
      <c r="AY362" s="5">
        <v>0</v>
      </c>
      <c r="AZ362" s="5">
        <v>0</v>
      </c>
      <c r="BA362" s="5">
        <v>0</v>
      </c>
      <c r="BB362" s="5">
        <v>0</v>
      </c>
      <c r="BC362" s="5">
        <v>0</v>
      </c>
      <c r="BD362" s="5">
        <v>0</v>
      </c>
      <c r="BE362" s="5">
        <v>0</v>
      </c>
      <c r="BF362" s="5">
        <v>1</v>
      </c>
      <c r="BG362" s="5">
        <v>0</v>
      </c>
      <c r="BH362" s="5">
        <v>0</v>
      </c>
      <c r="BI362" s="5">
        <v>0</v>
      </c>
      <c r="BJ362" s="5">
        <v>1</v>
      </c>
      <c r="BK362" s="5">
        <v>1</v>
      </c>
      <c r="BL362" s="5">
        <v>0</v>
      </c>
      <c r="BM362" s="5">
        <v>0</v>
      </c>
      <c r="BN362" s="5">
        <v>0</v>
      </c>
      <c r="BO362" s="5">
        <v>0</v>
      </c>
      <c r="BP362" s="5">
        <v>0</v>
      </c>
      <c r="BQ362" s="5">
        <v>0</v>
      </c>
      <c r="BR362" s="5">
        <v>0</v>
      </c>
      <c r="BS362" s="5">
        <v>0</v>
      </c>
      <c r="BT362" s="5">
        <v>0</v>
      </c>
      <c r="BU362" s="5">
        <v>0</v>
      </c>
      <c r="BV362" s="5">
        <v>0</v>
      </c>
      <c r="BW362" s="5">
        <v>0</v>
      </c>
      <c r="BX362" s="5">
        <v>0</v>
      </c>
      <c r="BY362" s="5">
        <v>0</v>
      </c>
      <c r="BZ362" s="5">
        <v>0</v>
      </c>
      <c r="CA362" s="5">
        <v>0</v>
      </c>
      <c r="CB362" s="5">
        <v>0</v>
      </c>
      <c r="CC362" s="5">
        <v>0</v>
      </c>
      <c r="CD362" s="5">
        <v>0</v>
      </c>
      <c r="CE362" s="5">
        <v>0</v>
      </c>
      <c r="CF362" s="5">
        <v>0</v>
      </c>
      <c r="CG362" s="5">
        <v>0</v>
      </c>
      <c r="CH362" s="5">
        <v>0</v>
      </c>
      <c r="CI362" s="5">
        <v>0</v>
      </c>
      <c r="CJ362" s="5">
        <v>0</v>
      </c>
      <c r="CK362" s="5">
        <v>0</v>
      </c>
      <c r="CL362" s="5">
        <v>0</v>
      </c>
      <c r="CM362" s="5">
        <v>0</v>
      </c>
      <c r="CN362" s="5">
        <v>0</v>
      </c>
      <c r="CO362" s="5">
        <v>0</v>
      </c>
      <c r="CP362" s="5">
        <v>0</v>
      </c>
      <c r="CQ362" s="5">
        <v>0</v>
      </c>
      <c r="CR362" s="5">
        <v>0</v>
      </c>
      <c r="CS362" s="5">
        <v>0</v>
      </c>
      <c r="CT362" s="5">
        <v>0</v>
      </c>
      <c r="CU362" s="5">
        <v>0</v>
      </c>
      <c r="CV362" s="5">
        <v>0</v>
      </c>
      <c r="CW362" s="5">
        <v>0</v>
      </c>
      <c r="CX362" s="1">
        <v>0</v>
      </c>
    </row>
    <row r="363" spans="1:102" ht="15.75" x14ac:dyDescent="0.25">
      <c r="A363" s="5" t="s">
        <v>253</v>
      </c>
      <c r="B363" s="5" t="s">
        <v>254</v>
      </c>
      <c r="C363" s="5">
        <v>2019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>
        <v>0</v>
      </c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0</v>
      </c>
      <c r="BW363" s="5">
        <v>0</v>
      </c>
      <c r="BX363" s="5">
        <v>0</v>
      </c>
      <c r="BY363" s="5">
        <v>0</v>
      </c>
      <c r="BZ363" s="5">
        <v>0</v>
      </c>
      <c r="CA363" s="5">
        <v>0</v>
      </c>
      <c r="CB363" s="5">
        <v>0</v>
      </c>
      <c r="CC363" s="5">
        <v>0</v>
      </c>
      <c r="CD363" s="5">
        <v>0</v>
      </c>
      <c r="CE363" s="5">
        <v>0</v>
      </c>
      <c r="CF363" s="5">
        <v>0</v>
      </c>
      <c r="CG363" s="5">
        <v>0</v>
      </c>
      <c r="CH363" s="5">
        <v>0</v>
      </c>
      <c r="CI363" s="5">
        <v>0</v>
      </c>
      <c r="CJ363" s="5">
        <v>0</v>
      </c>
      <c r="CK363" s="5">
        <v>0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0</v>
      </c>
      <c r="CV363" s="5">
        <v>0</v>
      </c>
      <c r="CW363" s="5">
        <v>0</v>
      </c>
      <c r="CX363" s="1">
        <v>0</v>
      </c>
    </row>
    <row r="364" spans="1:102" ht="15.75" x14ac:dyDescent="0.25">
      <c r="A364" s="5" t="s">
        <v>255</v>
      </c>
      <c r="B364" s="5" t="s">
        <v>256</v>
      </c>
      <c r="C364" s="5">
        <v>2019</v>
      </c>
      <c r="D364" s="5">
        <v>602</v>
      </c>
      <c r="E364" s="5">
        <v>0</v>
      </c>
      <c r="F364" s="5">
        <v>1</v>
      </c>
      <c r="G364" s="5">
        <v>3</v>
      </c>
      <c r="H364" s="5">
        <v>11</v>
      </c>
      <c r="I364" s="5">
        <v>5</v>
      </c>
      <c r="J364" s="5">
        <v>1</v>
      </c>
      <c r="K364" s="5">
        <v>1</v>
      </c>
      <c r="L364" s="5">
        <v>6</v>
      </c>
      <c r="M364" s="5">
        <v>1</v>
      </c>
      <c r="N364" s="5">
        <v>6</v>
      </c>
      <c r="O364" s="5">
        <v>68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25</v>
      </c>
      <c r="V364" s="5">
        <v>0</v>
      </c>
      <c r="W364" s="5">
        <v>6</v>
      </c>
      <c r="X364" s="5">
        <v>1</v>
      </c>
      <c r="Y364" s="5">
        <v>0</v>
      </c>
      <c r="Z364" s="5">
        <v>69</v>
      </c>
      <c r="AA364" s="5">
        <v>52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4</v>
      </c>
      <c r="AH364" s="5">
        <v>0</v>
      </c>
      <c r="AI364" s="5">
        <v>3</v>
      </c>
      <c r="AJ364" s="5">
        <v>12</v>
      </c>
      <c r="AK364" s="5">
        <v>10</v>
      </c>
      <c r="AL364" s="5">
        <v>5</v>
      </c>
      <c r="AM364" s="5">
        <v>16</v>
      </c>
      <c r="AN364" s="5">
        <v>8</v>
      </c>
      <c r="AO364" s="5">
        <v>13</v>
      </c>
      <c r="AP364" s="5">
        <v>0</v>
      </c>
      <c r="AQ364" s="5">
        <v>2</v>
      </c>
      <c r="AR364" s="5">
        <v>0</v>
      </c>
      <c r="AS364" s="5">
        <v>3</v>
      </c>
      <c r="AT364" s="5">
        <v>23</v>
      </c>
      <c r="AU364" s="5">
        <v>3</v>
      </c>
      <c r="AV364" s="5">
        <v>3</v>
      </c>
      <c r="AW364" s="5">
        <v>7</v>
      </c>
      <c r="AX364" s="5">
        <v>7</v>
      </c>
      <c r="AY364" s="5">
        <v>0</v>
      </c>
      <c r="AZ364" s="5">
        <v>1</v>
      </c>
      <c r="BA364" s="5">
        <v>0</v>
      </c>
      <c r="BB364" s="5">
        <v>4</v>
      </c>
      <c r="BC364" s="5">
        <v>0</v>
      </c>
      <c r="BD364" s="5">
        <v>0</v>
      </c>
      <c r="BE364" s="5">
        <v>5</v>
      </c>
      <c r="BF364" s="5">
        <v>15</v>
      </c>
      <c r="BG364" s="5">
        <v>1</v>
      </c>
      <c r="BH364" s="5">
        <v>0</v>
      </c>
      <c r="BI364" s="5">
        <v>0</v>
      </c>
      <c r="BJ364" s="5">
        <v>7</v>
      </c>
      <c r="BK364" s="5">
        <v>12</v>
      </c>
      <c r="BL364" s="5">
        <v>0</v>
      </c>
      <c r="BM364" s="5">
        <v>3</v>
      </c>
      <c r="BN364" s="5">
        <v>22</v>
      </c>
      <c r="BO364" s="5">
        <v>1</v>
      </c>
      <c r="BP364" s="5">
        <v>3</v>
      </c>
      <c r="BQ364" s="5">
        <v>10</v>
      </c>
      <c r="BR364" s="5">
        <v>2</v>
      </c>
      <c r="BS364" s="5">
        <v>19</v>
      </c>
      <c r="BT364" s="5">
        <v>7</v>
      </c>
      <c r="BU364" s="5">
        <v>1</v>
      </c>
      <c r="BV364" s="5">
        <v>7</v>
      </c>
      <c r="BW364" s="5">
        <v>4</v>
      </c>
      <c r="BX364" s="5">
        <v>13</v>
      </c>
      <c r="BY364" s="5">
        <v>0</v>
      </c>
      <c r="BZ364" s="5">
        <v>0</v>
      </c>
      <c r="CA364" s="5">
        <v>4</v>
      </c>
      <c r="CB364" s="5">
        <v>0</v>
      </c>
      <c r="CC364" s="5">
        <v>0</v>
      </c>
      <c r="CD364" s="5">
        <v>1</v>
      </c>
      <c r="CE364" s="5">
        <v>0</v>
      </c>
      <c r="CF364" s="5">
        <v>1</v>
      </c>
      <c r="CG364" s="5">
        <v>1</v>
      </c>
      <c r="CH364" s="5">
        <v>1</v>
      </c>
      <c r="CI364" s="5">
        <v>1</v>
      </c>
      <c r="CJ364" s="5">
        <v>13</v>
      </c>
      <c r="CK364" s="5">
        <v>2</v>
      </c>
      <c r="CL364" s="5">
        <v>0</v>
      </c>
      <c r="CM364" s="5">
        <v>1</v>
      </c>
      <c r="CN364" s="5">
        <v>27</v>
      </c>
      <c r="CO364" s="5">
        <v>1</v>
      </c>
      <c r="CP364" s="5">
        <v>1</v>
      </c>
      <c r="CQ364" s="5">
        <v>0</v>
      </c>
      <c r="CR364" s="5">
        <v>0</v>
      </c>
      <c r="CS364" s="5">
        <v>0</v>
      </c>
      <c r="CT364" s="5">
        <v>12</v>
      </c>
      <c r="CU364" s="5">
        <v>1</v>
      </c>
      <c r="CV364" s="5">
        <v>19</v>
      </c>
      <c r="CW364" s="5">
        <v>0</v>
      </c>
      <c r="CX364" s="1">
        <v>0</v>
      </c>
    </row>
    <row r="365" spans="1:102" ht="15.75" x14ac:dyDescent="0.25">
      <c r="A365" s="5" t="s">
        <v>257</v>
      </c>
      <c r="B365" s="5" t="s">
        <v>258</v>
      </c>
      <c r="C365" s="5">
        <v>2019</v>
      </c>
      <c r="D365" s="5">
        <v>249</v>
      </c>
      <c r="E365" s="5">
        <v>0</v>
      </c>
      <c r="F365" s="5">
        <v>0</v>
      </c>
      <c r="G365" s="5">
        <v>1</v>
      </c>
      <c r="H365" s="5">
        <v>5</v>
      </c>
      <c r="I365" s="5">
        <v>0</v>
      </c>
      <c r="J365" s="5">
        <v>0</v>
      </c>
      <c r="K365" s="5">
        <v>0</v>
      </c>
      <c r="L365" s="5">
        <v>1</v>
      </c>
      <c r="M365" s="5">
        <v>0</v>
      </c>
      <c r="N365" s="5">
        <v>2</v>
      </c>
      <c r="O365" s="5">
        <v>2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1</v>
      </c>
      <c r="W365" s="5">
        <v>4</v>
      </c>
      <c r="X365" s="5">
        <v>0</v>
      </c>
      <c r="Y365" s="5">
        <v>0</v>
      </c>
      <c r="Z365" s="5">
        <v>0</v>
      </c>
      <c r="AA365" s="5">
        <v>1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1</v>
      </c>
      <c r="AH365" s="5">
        <v>0</v>
      </c>
      <c r="AI365" s="5">
        <v>12</v>
      </c>
      <c r="AJ365" s="5">
        <v>1</v>
      </c>
      <c r="AK365" s="5">
        <v>1</v>
      </c>
      <c r="AL365" s="5">
        <v>0</v>
      </c>
      <c r="AM365" s="5">
        <v>10</v>
      </c>
      <c r="AN365" s="5">
        <v>30</v>
      </c>
      <c r="AO365" s="5">
        <v>2</v>
      </c>
      <c r="AP365" s="5">
        <v>0</v>
      </c>
      <c r="AQ365" s="5">
        <v>6</v>
      </c>
      <c r="AR365" s="5">
        <v>0</v>
      </c>
      <c r="AS365" s="5">
        <v>12</v>
      </c>
      <c r="AT365" s="5">
        <v>4</v>
      </c>
      <c r="AU365" s="5">
        <v>5</v>
      </c>
      <c r="AV365" s="5">
        <v>2</v>
      </c>
      <c r="AW365" s="5">
        <v>7</v>
      </c>
      <c r="AX365" s="5">
        <v>4</v>
      </c>
      <c r="AY365" s="5">
        <v>0</v>
      </c>
      <c r="AZ365" s="5">
        <v>0</v>
      </c>
      <c r="BA365" s="5">
        <v>0</v>
      </c>
      <c r="BB365" s="5">
        <v>1</v>
      </c>
      <c r="BC365" s="5">
        <v>0</v>
      </c>
      <c r="BD365" s="5">
        <v>0</v>
      </c>
      <c r="BE365" s="5">
        <v>4</v>
      </c>
      <c r="BF365" s="5">
        <v>6</v>
      </c>
      <c r="BG365" s="5">
        <v>1</v>
      </c>
      <c r="BH365" s="5">
        <v>0</v>
      </c>
      <c r="BI365" s="5">
        <v>0</v>
      </c>
      <c r="BJ365" s="5">
        <v>5</v>
      </c>
      <c r="BK365" s="5">
        <v>4</v>
      </c>
      <c r="BL365" s="5">
        <v>0</v>
      </c>
      <c r="BM365" s="5">
        <v>1</v>
      </c>
      <c r="BN365" s="5">
        <v>6</v>
      </c>
      <c r="BO365" s="5">
        <v>0</v>
      </c>
      <c r="BP365" s="5">
        <v>2</v>
      </c>
      <c r="BQ365" s="5">
        <v>14</v>
      </c>
      <c r="BR365" s="5">
        <v>1</v>
      </c>
      <c r="BS365" s="5">
        <v>6</v>
      </c>
      <c r="BT365" s="5">
        <v>3</v>
      </c>
      <c r="BU365" s="5">
        <v>0</v>
      </c>
      <c r="BV365" s="5">
        <v>2</v>
      </c>
      <c r="BW365" s="5">
        <v>1</v>
      </c>
      <c r="BX365" s="5">
        <v>16</v>
      </c>
      <c r="BY365" s="5">
        <v>0</v>
      </c>
      <c r="BZ365" s="5">
        <v>0</v>
      </c>
      <c r="CA365" s="5">
        <v>2</v>
      </c>
      <c r="CB365" s="5">
        <v>0</v>
      </c>
      <c r="CC365" s="5">
        <v>0</v>
      </c>
      <c r="CD365" s="5">
        <v>0</v>
      </c>
      <c r="CE365" s="5">
        <v>0</v>
      </c>
      <c r="CF365" s="5">
        <v>1</v>
      </c>
      <c r="CG365" s="5">
        <v>0</v>
      </c>
      <c r="CH365" s="5">
        <v>4</v>
      </c>
      <c r="CI365" s="5">
        <v>2</v>
      </c>
      <c r="CJ365" s="5">
        <v>11</v>
      </c>
      <c r="CK365" s="5">
        <v>2</v>
      </c>
      <c r="CL365" s="5">
        <v>0</v>
      </c>
      <c r="CM365" s="5">
        <v>1</v>
      </c>
      <c r="CN365" s="5">
        <v>12</v>
      </c>
      <c r="CO365" s="5">
        <v>3</v>
      </c>
      <c r="CP365" s="5">
        <v>0</v>
      </c>
      <c r="CQ365" s="5">
        <v>0</v>
      </c>
      <c r="CR365" s="5">
        <v>1</v>
      </c>
      <c r="CS365" s="5">
        <v>0</v>
      </c>
      <c r="CT365" s="5">
        <v>3</v>
      </c>
      <c r="CU365" s="5">
        <v>2</v>
      </c>
      <c r="CV365" s="5">
        <v>18</v>
      </c>
      <c r="CW365" s="5">
        <v>0</v>
      </c>
      <c r="CX365" s="1">
        <v>0</v>
      </c>
    </row>
    <row r="366" spans="1:102" ht="15.75" x14ac:dyDescent="0.25">
      <c r="A366" s="5" t="s">
        <v>259</v>
      </c>
      <c r="B366" s="5" t="s">
        <v>260</v>
      </c>
      <c r="C366" s="5">
        <v>2019</v>
      </c>
      <c r="D366" s="5">
        <v>399</v>
      </c>
      <c r="E366" s="5">
        <v>0</v>
      </c>
      <c r="F366" s="5">
        <v>1</v>
      </c>
      <c r="G366" s="5">
        <v>0</v>
      </c>
      <c r="H366" s="5">
        <v>4</v>
      </c>
      <c r="I366" s="5">
        <v>1</v>
      </c>
      <c r="J366" s="5">
        <v>2</v>
      </c>
      <c r="K366" s="5">
        <v>0</v>
      </c>
      <c r="L366" s="5">
        <v>1</v>
      </c>
      <c r="M366" s="5">
        <v>1</v>
      </c>
      <c r="N366" s="5">
        <v>5</v>
      </c>
      <c r="O366" s="5">
        <v>183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14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1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1</v>
      </c>
      <c r="AH366" s="5">
        <v>0</v>
      </c>
      <c r="AI366" s="5">
        <v>2</v>
      </c>
      <c r="AJ366" s="5">
        <v>2</v>
      </c>
      <c r="AK366" s="5">
        <v>7</v>
      </c>
      <c r="AL366" s="5">
        <v>1</v>
      </c>
      <c r="AM366" s="5">
        <v>3</v>
      </c>
      <c r="AN366" s="5">
        <v>3</v>
      </c>
      <c r="AO366" s="5">
        <v>9</v>
      </c>
      <c r="AP366" s="5">
        <v>0</v>
      </c>
      <c r="AQ366" s="5">
        <v>1</v>
      </c>
      <c r="AR366" s="5">
        <v>0</v>
      </c>
      <c r="AS366" s="5">
        <v>3</v>
      </c>
      <c r="AT366" s="5">
        <v>5</v>
      </c>
      <c r="AU366" s="5">
        <v>2</v>
      </c>
      <c r="AV366" s="5">
        <v>2</v>
      </c>
      <c r="AW366" s="5">
        <v>0</v>
      </c>
      <c r="AX366" s="5">
        <v>6</v>
      </c>
      <c r="AY366" s="5">
        <v>0</v>
      </c>
      <c r="AZ366" s="5">
        <v>1</v>
      </c>
      <c r="BA366" s="5">
        <v>0</v>
      </c>
      <c r="BB366" s="5">
        <v>1</v>
      </c>
      <c r="BC366" s="5">
        <v>1</v>
      </c>
      <c r="BD366" s="5">
        <v>0</v>
      </c>
      <c r="BE366" s="5">
        <v>3</v>
      </c>
      <c r="BF366" s="5">
        <v>6</v>
      </c>
      <c r="BG366" s="5">
        <v>0</v>
      </c>
      <c r="BH366" s="5">
        <v>1</v>
      </c>
      <c r="BI366" s="5">
        <v>0</v>
      </c>
      <c r="BJ366" s="5">
        <v>5</v>
      </c>
      <c r="BK366" s="5">
        <v>6</v>
      </c>
      <c r="BL366" s="5">
        <v>0</v>
      </c>
      <c r="BM366" s="5">
        <v>1</v>
      </c>
      <c r="BN366" s="5">
        <v>8</v>
      </c>
      <c r="BO366" s="5">
        <v>0</v>
      </c>
      <c r="BP366" s="5">
        <v>1</v>
      </c>
      <c r="BQ366" s="5">
        <v>15</v>
      </c>
      <c r="BR366" s="5">
        <v>1</v>
      </c>
      <c r="BS366" s="5">
        <v>15</v>
      </c>
      <c r="BT366" s="5">
        <v>4</v>
      </c>
      <c r="BU366" s="5">
        <v>0</v>
      </c>
      <c r="BV366" s="5">
        <v>5</v>
      </c>
      <c r="BW366" s="5">
        <v>1</v>
      </c>
      <c r="BX366" s="5">
        <v>20</v>
      </c>
      <c r="BY366" s="5">
        <v>0</v>
      </c>
      <c r="BZ366" s="5">
        <v>0</v>
      </c>
      <c r="CA366" s="5">
        <v>2</v>
      </c>
      <c r="CB366" s="5">
        <v>0</v>
      </c>
      <c r="CC366" s="5">
        <v>0</v>
      </c>
      <c r="CD366" s="5">
        <v>1</v>
      </c>
      <c r="CE366" s="5">
        <v>0</v>
      </c>
      <c r="CF366" s="5">
        <v>1</v>
      </c>
      <c r="CG366" s="5">
        <v>1</v>
      </c>
      <c r="CH366" s="5">
        <v>0</v>
      </c>
      <c r="CI366" s="5">
        <v>1</v>
      </c>
      <c r="CJ366" s="5">
        <v>14</v>
      </c>
      <c r="CK366" s="5">
        <v>4</v>
      </c>
      <c r="CL366" s="5">
        <v>0</v>
      </c>
      <c r="CM366" s="5">
        <v>0</v>
      </c>
      <c r="CN366" s="5">
        <v>5</v>
      </c>
      <c r="CO366" s="5">
        <v>1</v>
      </c>
      <c r="CP366" s="5">
        <v>1</v>
      </c>
      <c r="CQ366" s="5">
        <v>0</v>
      </c>
      <c r="CR366" s="5">
        <v>0</v>
      </c>
      <c r="CS366" s="5">
        <v>0</v>
      </c>
      <c r="CT366" s="5">
        <v>2</v>
      </c>
      <c r="CU366" s="5">
        <v>1</v>
      </c>
      <c r="CV366" s="5">
        <v>10</v>
      </c>
      <c r="CW366" s="5">
        <v>0</v>
      </c>
      <c r="CX366" s="1">
        <v>0</v>
      </c>
    </row>
    <row r="367" spans="1:102" ht="15.75" x14ac:dyDescent="0.25">
      <c r="A367" s="5" t="s">
        <v>261</v>
      </c>
      <c r="B367" s="5" t="s">
        <v>262</v>
      </c>
      <c r="C367" s="5">
        <v>2019</v>
      </c>
      <c r="D367" s="5">
        <v>210</v>
      </c>
      <c r="E367" s="5">
        <v>0</v>
      </c>
      <c r="F367" s="5">
        <v>0</v>
      </c>
      <c r="G367" s="5">
        <v>2</v>
      </c>
      <c r="H367" s="5">
        <v>0</v>
      </c>
      <c r="I367" s="5">
        <v>5</v>
      </c>
      <c r="J367" s="5">
        <v>1</v>
      </c>
      <c r="K367" s="5">
        <v>0</v>
      </c>
      <c r="L367" s="5">
        <v>11</v>
      </c>
      <c r="M367" s="5">
        <v>0</v>
      </c>
      <c r="N367" s="5">
        <v>3</v>
      </c>
      <c r="O367" s="5">
        <v>44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2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1</v>
      </c>
      <c r="AH367" s="5">
        <v>0</v>
      </c>
      <c r="AI367" s="5">
        <v>2</v>
      </c>
      <c r="AJ367" s="5">
        <v>40</v>
      </c>
      <c r="AK367" s="5">
        <v>6</v>
      </c>
      <c r="AL367" s="5">
        <v>0</v>
      </c>
      <c r="AM367" s="5">
        <v>1</v>
      </c>
      <c r="AN367" s="5">
        <v>0</v>
      </c>
      <c r="AO367" s="5">
        <v>5</v>
      </c>
      <c r="AP367" s="5">
        <v>0</v>
      </c>
      <c r="AQ367" s="5">
        <v>0</v>
      </c>
      <c r="AR367" s="5">
        <v>0</v>
      </c>
      <c r="AS367" s="5">
        <v>0</v>
      </c>
      <c r="AT367" s="5">
        <v>1</v>
      </c>
      <c r="AU367" s="5">
        <v>0</v>
      </c>
      <c r="AV367" s="5">
        <v>2</v>
      </c>
      <c r="AW367" s="5">
        <v>0</v>
      </c>
      <c r="AX367" s="5">
        <v>4</v>
      </c>
      <c r="AY367" s="5">
        <v>0</v>
      </c>
      <c r="AZ367" s="5">
        <v>5</v>
      </c>
      <c r="BA367" s="5">
        <v>0</v>
      </c>
      <c r="BB367" s="5">
        <v>5</v>
      </c>
      <c r="BC367" s="5">
        <v>0</v>
      </c>
      <c r="BD367" s="5">
        <v>0</v>
      </c>
      <c r="BE367" s="5">
        <v>9</v>
      </c>
      <c r="BF367" s="5">
        <v>2</v>
      </c>
      <c r="BG367" s="5">
        <v>1</v>
      </c>
      <c r="BH367" s="5">
        <v>0</v>
      </c>
      <c r="BI367" s="5">
        <v>0</v>
      </c>
      <c r="BJ367" s="5">
        <v>7</v>
      </c>
      <c r="BK367" s="5">
        <v>4</v>
      </c>
      <c r="BL367" s="5">
        <v>0</v>
      </c>
      <c r="BM367" s="5">
        <v>1</v>
      </c>
      <c r="BN367" s="5">
        <v>3</v>
      </c>
      <c r="BO367" s="5">
        <v>0</v>
      </c>
      <c r="BP367" s="5">
        <v>0</v>
      </c>
      <c r="BQ367" s="5">
        <v>2</v>
      </c>
      <c r="BR367" s="5">
        <v>1</v>
      </c>
      <c r="BS367" s="5">
        <v>5</v>
      </c>
      <c r="BT367" s="5">
        <v>4</v>
      </c>
      <c r="BU367" s="5">
        <v>0</v>
      </c>
      <c r="BV367" s="5">
        <v>1</v>
      </c>
      <c r="BW367" s="5">
        <v>2</v>
      </c>
      <c r="BX367" s="5">
        <v>1</v>
      </c>
      <c r="BY367" s="5">
        <v>0</v>
      </c>
      <c r="BZ367" s="5">
        <v>0</v>
      </c>
      <c r="CA367" s="5">
        <v>1</v>
      </c>
      <c r="CB367" s="5">
        <v>0</v>
      </c>
      <c r="CC367" s="5">
        <v>0</v>
      </c>
      <c r="CD367" s="5">
        <v>0</v>
      </c>
      <c r="CE367" s="5">
        <v>0</v>
      </c>
      <c r="CF367" s="5">
        <v>1</v>
      </c>
      <c r="CG367" s="5">
        <v>0</v>
      </c>
      <c r="CH367" s="5">
        <v>1</v>
      </c>
      <c r="CI367" s="5">
        <v>0</v>
      </c>
      <c r="CJ367" s="5">
        <v>3</v>
      </c>
      <c r="CK367" s="5">
        <v>0</v>
      </c>
      <c r="CL367" s="5">
        <v>0</v>
      </c>
      <c r="CM367" s="5">
        <v>1</v>
      </c>
      <c r="CN367" s="5">
        <v>6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5</v>
      </c>
      <c r="CU367" s="5">
        <v>0</v>
      </c>
      <c r="CV367" s="5">
        <v>4</v>
      </c>
      <c r="CW367" s="5">
        <v>1</v>
      </c>
      <c r="CX367" s="1">
        <v>1</v>
      </c>
    </row>
    <row r="368" spans="1:102" ht="15.75" x14ac:dyDescent="0.25">
      <c r="A368" s="5" t="s">
        <v>263</v>
      </c>
      <c r="B368" s="5" t="s">
        <v>264</v>
      </c>
      <c r="C368" s="5">
        <v>2019</v>
      </c>
      <c r="D368" s="5">
        <v>673</v>
      </c>
      <c r="E368" s="5">
        <v>1</v>
      </c>
      <c r="F368" s="5">
        <v>0</v>
      </c>
      <c r="G368" s="5">
        <v>2</v>
      </c>
      <c r="H368" s="5">
        <v>0</v>
      </c>
      <c r="I368" s="5">
        <v>4</v>
      </c>
      <c r="J368" s="5">
        <v>6</v>
      </c>
      <c r="K368" s="5">
        <v>0</v>
      </c>
      <c r="L368" s="5">
        <v>1</v>
      </c>
      <c r="M368" s="5">
        <v>2</v>
      </c>
      <c r="N368" s="5">
        <v>1</v>
      </c>
      <c r="O368" s="5">
        <v>23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1</v>
      </c>
      <c r="V368" s="5">
        <v>3</v>
      </c>
      <c r="W368" s="5">
        <v>11</v>
      </c>
      <c r="X368" s="5">
        <v>0</v>
      </c>
      <c r="Y368" s="5">
        <v>0</v>
      </c>
      <c r="Z368" s="5">
        <v>0</v>
      </c>
      <c r="AA368" s="5">
        <v>1</v>
      </c>
      <c r="AB368" s="5">
        <v>117</v>
      </c>
      <c r="AC368" s="5">
        <v>0</v>
      </c>
      <c r="AD368" s="5">
        <v>0</v>
      </c>
      <c r="AE368" s="5">
        <v>0</v>
      </c>
      <c r="AF368" s="5">
        <v>0</v>
      </c>
      <c r="AG368" s="5">
        <v>2</v>
      </c>
      <c r="AH368" s="5">
        <v>0</v>
      </c>
      <c r="AI368" s="5">
        <v>3</v>
      </c>
      <c r="AJ368" s="5">
        <v>30</v>
      </c>
      <c r="AK368" s="5">
        <v>3</v>
      </c>
      <c r="AL368" s="5">
        <v>1</v>
      </c>
      <c r="AM368" s="5">
        <v>4</v>
      </c>
      <c r="AN368" s="5">
        <v>5</v>
      </c>
      <c r="AO368" s="5">
        <v>8</v>
      </c>
      <c r="AP368" s="5">
        <v>0</v>
      </c>
      <c r="AQ368" s="5">
        <v>3</v>
      </c>
      <c r="AR368" s="5">
        <v>2</v>
      </c>
      <c r="AS368" s="5">
        <v>2</v>
      </c>
      <c r="AT368" s="5">
        <v>14</v>
      </c>
      <c r="AU368" s="5">
        <v>6</v>
      </c>
      <c r="AV368" s="5">
        <v>2</v>
      </c>
      <c r="AW368" s="5">
        <v>0</v>
      </c>
      <c r="AX368" s="5">
        <v>5</v>
      </c>
      <c r="AY368" s="5">
        <v>0</v>
      </c>
      <c r="AZ368" s="5">
        <v>0</v>
      </c>
      <c r="BA368" s="5">
        <v>0</v>
      </c>
      <c r="BB368" s="5">
        <v>37</v>
      </c>
      <c r="BC368" s="5">
        <v>1</v>
      </c>
      <c r="BD368" s="5">
        <v>0</v>
      </c>
      <c r="BE368" s="5">
        <v>1</v>
      </c>
      <c r="BF368" s="5">
        <v>9</v>
      </c>
      <c r="BG368" s="5">
        <v>1</v>
      </c>
      <c r="BH368" s="5">
        <v>1</v>
      </c>
      <c r="BI368" s="5">
        <v>0</v>
      </c>
      <c r="BJ368" s="5">
        <v>6</v>
      </c>
      <c r="BK368" s="5">
        <v>9</v>
      </c>
      <c r="BL368" s="5">
        <v>0</v>
      </c>
      <c r="BM368" s="5">
        <v>1</v>
      </c>
      <c r="BN368" s="5">
        <v>5</v>
      </c>
      <c r="BO368" s="5">
        <v>0</v>
      </c>
      <c r="BP368" s="5">
        <v>0</v>
      </c>
      <c r="BQ368" s="5">
        <v>13</v>
      </c>
      <c r="BR368" s="5">
        <v>1</v>
      </c>
      <c r="BS368" s="5">
        <v>16</v>
      </c>
      <c r="BT368" s="5">
        <v>3</v>
      </c>
      <c r="BU368" s="5">
        <v>0</v>
      </c>
      <c r="BV368" s="5">
        <v>7</v>
      </c>
      <c r="BW368" s="5">
        <v>1</v>
      </c>
      <c r="BX368" s="5">
        <v>150</v>
      </c>
      <c r="BY368" s="5">
        <v>0</v>
      </c>
      <c r="BZ368" s="5">
        <v>0</v>
      </c>
      <c r="CA368" s="5">
        <v>94</v>
      </c>
      <c r="CB368" s="5">
        <v>4</v>
      </c>
      <c r="CC368" s="5">
        <v>0</v>
      </c>
      <c r="CD368" s="5">
        <v>1</v>
      </c>
      <c r="CE368" s="5">
        <v>0</v>
      </c>
      <c r="CF368" s="5">
        <v>1</v>
      </c>
      <c r="CG368" s="5">
        <v>1</v>
      </c>
      <c r="CH368" s="5">
        <v>1</v>
      </c>
      <c r="CI368" s="5">
        <v>0</v>
      </c>
      <c r="CJ368" s="5">
        <v>1</v>
      </c>
      <c r="CK368" s="5">
        <v>0</v>
      </c>
      <c r="CL368" s="5">
        <v>0</v>
      </c>
      <c r="CM368" s="5">
        <v>1</v>
      </c>
      <c r="CN368" s="5">
        <v>4</v>
      </c>
      <c r="CO368" s="5">
        <v>1</v>
      </c>
      <c r="CP368" s="5">
        <v>0</v>
      </c>
      <c r="CQ368" s="5">
        <v>0</v>
      </c>
      <c r="CR368" s="5">
        <v>2</v>
      </c>
      <c r="CS368" s="5">
        <v>22</v>
      </c>
      <c r="CT368" s="5">
        <v>3</v>
      </c>
      <c r="CU368" s="5">
        <v>1</v>
      </c>
      <c r="CV368" s="5">
        <v>8</v>
      </c>
      <c r="CW368" s="5">
        <v>1</v>
      </c>
      <c r="CX368" s="1">
        <v>1</v>
      </c>
    </row>
    <row r="369" spans="1:102" ht="15.75" x14ac:dyDescent="0.25">
      <c r="A369" s="5" t="s">
        <v>265</v>
      </c>
      <c r="B369" s="5" t="s">
        <v>266</v>
      </c>
      <c r="C369" s="5">
        <v>2019</v>
      </c>
      <c r="D369" s="5">
        <v>27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2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1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2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>
        <v>0</v>
      </c>
      <c r="BD369" s="5">
        <v>0</v>
      </c>
      <c r="BE369" s="5">
        <v>0</v>
      </c>
      <c r="BF369" s="5">
        <v>4</v>
      </c>
      <c r="BG369" s="5">
        <v>0</v>
      </c>
      <c r="BH369" s="5">
        <v>0</v>
      </c>
      <c r="BI369" s="5">
        <v>0</v>
      </c>
      <c r="BJ369" s="5">
        <v>0</v>
      </c>
      <c r="BK369" s="5">
        <v>2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0</v>
      </c>
      <c r="BW369" s="5">
        <v>2</v>
      </c>
      <c r="BX369" s="5">
        <v>7</v>
      </c>
      <c r="BY369" s="5">
        <v>0</v>
      </c>
      <c r="BZ369" s="5">
        <v>0</v>
      </c>
      <c r="CA369" s="5">
        <v>0</v>
      </c>
      <c r="CB369" s="5">
        <v>0</v>
      </c>
      <c r="CC369" s="5">
        <v>0</v>
      </c>
      <c r="CD369" s="5">
        <v>0</v>
      </c>
      <c r="CE369" s="5">
        <v>0</v>
      </c>
      <c r="CF369" s="5">
        <v>0</v>
      </c>
      <c r="CG369" s="5">
        <v>0</v>
      </c>
      <c r="CH369" s="5">
        <v>0</v>
      </c>
      <c r="CI369" s="5">
        <v>0</v>
      </c>
      <c r="CJ369" s="5">
        <v>1</v>
      </c>
      <c r="CK369" s="5">
        <v>0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0</v>
      </c>
      <c r="CV369" s="5">
        <v>1</v>
      </c>
      <c r="CW369" s="5">
        <v>0</v>
      </c>
      <c r="CX369" s="1">
        <v>0</v>
      </c>
    </row>
    <row r="370" spans="1:102" ht="15.75" x14ac:dyDescent="0.25">
      <c r="A370" s="5" t="s">
        <v>267</v>
      </c>
      <c r="B370" s="5" t="s">
        <v>268</v>
      </c>
      <c r="C370" s="5">
        <v>2019</v>
      </c>
      <c r="D370" s="5">
        <v>48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12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5">
        <v>0</v>
      </c>
      <c r="AO370" s="5">
        <v>1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  <c r="BB370" s="5">
        <v>0</v>
      </c>
      <c r="BC370" s="5">
        <v>0</v>
      </c>
      <c r="BD370" s="5">
        <v>0</v>
      </c>
      <c r="BE370" s="5">
        <v>0</v>
      </c>
      <c r="BF370" s="5">
        <v>0</v>
      </c>
      <c r="BG370" s="5">
        <v>0</v>
      </c>
      <c r="BH370" s="5">
        <v>0</v>
      </c>
      <c r="BI370" s="5">
        <v>0</v>
      </c>
      <c r="BJ370" s="5">
        <v>0</v>
      </c>
      <c r="BK370" s="5">
        <v>3</v>
      </c>
      <c r="BL370" s="5">
        <v>0</v>
      </c>
      <c r="BM370" s="5">
        <v>0</v>
      </c>
      <c r="BN370" s="5">
        <v>0</v>
      </c>
      <c r="BO370" s="5">
        <v>0</v>
      </c>
      <c r="BP370" s="5">
        <v>0</v>
      </c>
      <c r="BQ370" s="5">
        <v>0</v>
      </c>
      <c r="BR370" s="5">
        <v>0</v>
      </c>
      <c r="BS370" s="5">
        <v>1</v>
      </c>
      <c r="BT370" s="5">
        <v>1</v>
      </c>
      <c r="BU370" s="5">
        <v>0</v>
      </c>
      <c r="BV370" s="5">
        <v>0</v>
      </c>
      <c r="BW370" s="5">
        <v>0</v>
      </c>
      <c r="BX370" s="5">
        <v>0</v>
      </c>
      <c r="BY370" s="5">
        <v>0</v>
      </c>
      <c r="BZ370" s="5">
        <v>0</v>
      </c>
      <c r="CA370" s="5">
        <v>0</v>
      </c>
      <c r="CB370" s="5">
        <v>26</v>
      </c>
      <c r="CC370" s="5">
        <v>0</v>
      </c>
      <c r="CD370" s="5">
        <v>0</v>
      </c>
      <c r="CE370" s="5">
        <v>0</v>
      </c>
      <c r="CF370" s="5">
        <v>0</v>
      </c>
      <c r="CG370" s="5">
        <v>0</v>
      </c>
      <c r="CH370" s="5">
        <v>0</v>
      </c>
      <c r="CI370" s="5">
        <v>0</v>
      </c>
      <c r="CJ370" s="5">
        <v>0</v>
      </c>
      <c r="CK370" s="5">
        <v>0</v>
      </c>
      <c r="CL370" s="5">
        <v>0</v>
      </c>
      <c r="CM370" s="5">
        <v>0</v>
      </c>
      <c r="CN370" s="5">
        <v>0</v>
      </c>
      <c r="CO370" s="5">
        <v>0</v>
      </c>
      <c r="CP370" s="5">
        <v>0</v>
      </c>
      <c r="CQ370" s="5">
        <v>0</v>
      </c>
      <c r="CR370" s="5">
        <v>0</v>
      </c>
      <c r="CS370" s="5">
        <v>0</v>
      </c>
      <c r="CT370" s="5">
        <v>0</v>
      </c>
      <c r="CU370" s="5">
        <v>0</v>
      </c>
      <c r="CV370" s="5">
        <v>0</v>
      </c>
      <c r="CW370" s="5">
        <v>0</v>
      </c>
      <c r="CX370" s="1">
        <v>0</v>
      </c>
    </row>
    <row r="371" spans="1:102" ht="15.75" x14ac:dyDescent="0.25">
      <c r="A371" s="5" t="s">
        <v>269</v>
      </c>
      <c r="B371" s="5" t="s">
        <v>270</v>
      </c>
      <c r="C371" s="5">
        <v>2019</v>
      </c>
      <c r="D371" s="5">
        <v>12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1</v>
      </c>
      <c r="AP371" s="5">
        <v>0</v>
      </c>
      <c r="AQ371" s="5">
        <v>0</v>
      </c>
      <c r="AR371" s="5">
        <v>0</v>
      </c>
      <c r="AS371" s="5">
        <v>0</v>
      </c>
      <c r="AT371" s="5">
        <v>2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>
        <v>0</v>
      </c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2</v>
      </c>
      <c r="BK371" s="5">
        <v>1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1</v>
      </c>
      <c r="BR371" s="5">
        <v>0</v>
      </c>
      <c r="BS371" s="5">
        <v>0</v>
      </c>
      <c r="BT371" s="5">
        <v>0</v>
      </c>
      <c r="BU371" s="5">
        <v>0</v>
      </c>
      <c r="BV371" s="5">
        <v>0</v>
      </c>
      <c r="BW371" s="5">
        <v>0</v>
      </c>
      <c r="BX371" s="5">
        <v>0</v>
      </c>
      <c r="BY371" s="5">
        <v>0</v>
      </c>
      <c r="BZ371" s="5">
        <v>0</v>
      </c>
      <c r="CA371" s="5">
        <v>0</v>
      </c>
      <c r="CB371" s="5">
        <v>0</v>
      </c>
      <c r="CC371" s="5">
        <v>0</v>
      </c>
      <c r="CD371" s="5">
        <v>0</v>
      </c>
      <c r="CE371" s="5">
        <v>0</v>
      </c>
      <c r="CF371" s="5">
        <v>0</v>
      </c>
      <c r="CG371" s="5">
        <v>0</v>
      </c>
      <c r="CH371" s="5">
        <v>0</v>
      </c>
      <c r="CI371" s="5">
        <v>0</v>
      </c>
      <c r="CJ371" s="5">
        <v>0</v>
      </c>
      <c r="CK371" s="5">
        <v>0</v>
      </c>
      <c r="CL371" s="5">
        <v>0</v>
      </c>
      <c r="CM371" s="5">
        <v>0</v>
      </c>
      <c r="CN371" s="5">
        <v>1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0</v>
      </c>
      <c r="CV371" s="5">
        <v>0</v>
      </c>
      <c r="CW371" s="5">
        <v>0</v>
      </c>
      <c r="CX371" s="1">
        <v>0</v>
      </c>
    </row>
    <row r="372" spans="1:102" ht="15.75" x14ac:dyDescent="0.25">
      <c r="A372" s="5" t="s">
        <v>271</v>
      </c>
      <c r="B372" s="5" t="s">
        <v>272</v>
      </c>
      <c r="C372" s="5">
        <v>2019</v>
      </c>
      <c r="D372" s="5">
        <v>2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0</v>
      </c>
      <c r="AW372" s="5">
        <v>0</v>
      </c>
      <c r="AX372" s="5">
        <v>0</v>
      </c>
      <c r="AY372" s="5">
        <v>0</v>
      </c>
      <c r="AZ372" s="5">
        <v>0</v>
      </c>
      <c r="BA372" s="5">
        <v>0</v>
      </c>
      <c r="BB372" s="5">
        <v>0</v>
      </c>
      <c r="BC372" s="5">
        <v>0</v>
      </c>
      <c r="BD372" s="5">
        <v>0</v>
      </c>
      <c r="BE372" s="5">
        <v>0</v>
      </c>
      <c r="BF372" s="5">
        <v>0</v>
      </c>
      <c r="BG372" s="5">
        <v>0</v>
      </c>
      <c r="BH372" s="5">
        <v>0</v>
      </c>
      <c r="BI372" s="5">
        <v>0</v>
      </c>
      <c r="BJ372" s="5">
        <v>0</v>
      </c>
      <c r="BK372" s="5">
        <v>0</v>
      </c>
      <c r="BL372" s="5">
        <v>0</v>
      </c>
      <c r="BM372" s="5">
        <v>0</v>
      </c>
      <c r="BN372" s="5">
        <v>0</v>
      </c>
      <c r="BO372" s="5">
        <v>0</v>
      </c>
      <c r="BP372" s="5">
        <v>0</v>
      </c>
      <c r="BQ372" s="5">
        <v>0</v>
      </c>
      <c r="BR372" s="5">
        <v>0</v>
      </c>
      <c r="BS372" s="5">
        <v>0</v>
      </c>
      <c r="BT372" s="5">
        <v>0</v>
      </c>
      <c r="BU372" s="5">
        <v>0</v>
      </c>
      <c r="BV372" s="5">
        <v>0</v>
      </c>
      <c r="BW372" s="5">
        <v>0</v>
      </c>
      <c r="BX372" s="5">
        <v>0</v>
      </c>
      <c r="BY372" s="5">
        <v>0</v>
      </c>
      <c r="BZ372" s="5">
        <v>0</v>
      </c>
      <c r="CA372" s="5">
        <v>0</v>
      </c>
      <c r="CB372" s="5">
        <v>2</v>
      </c>
      <c r="CC372" s="5">
        <v>0</v>
      </c>
      <c r="CD372" s="5">
        <v>0</v>
      </c>
      <c r="CE372" s="5">
        <v>0</v>
      </c>
      <c r="CF372" s="5">
        <v>0</v>
      </c>
      <c r="CG372" s="5">
        <v>0</v>
      </c>
      <c r="CH372" s="5">
        <v>0</v>
      </c>
      <c r="CI372" s="5">
        <v>0</v>
      </c>
      <c r="CJ372" s="5">
        <v>0</v>
      </c>
      <c r="CK372" s="5">
        <v>0</v>
      </c>
      <c r="CL372" s="5">
        <v>0</v>
      </c>
      <c r="CM372" s="5">
        <v>0</v>
      </c>
      <c r="CN372" s="5">
        <v>0</v>
      </c>
      <c r="CO372" s="5">
        <v>0</v>
      </c>
      <c r="CP372" s="5">
        <v>0</v>
      </c>
      <c r="CQ372" s="5">
        <v>0</v>
      </c>
      <c r="CR372" s="5">
        <v>0</v>
      </c>
      <c r="CS372" s="5">
        <v>0</v>
      </c>
      <c r="CT372" s="5">
        <v>0</v>
      </c>
      <c r="CU372" s="5">
        <v>0</v>
      </c>
      <c r="CV372" s="5">
        <v>0</v>
      </c>
      <c r="CW372" s="5">
        <v>0</v>
      </c>
      <c r="CX372" s="1">
        <v>0</v>
      </c>
    </row>
    <row r="373" spans="1:102" ht="15.75" x14ac:dyDescent="0.25">
      <c r="A373" s="5" t="s">
        <v>273</v>
      </c>
      <c r="B373" s="5" t="s">
        <v>274</v>
      </c>
      <c r="C373" s="5">
        <v>2019</v>
      </c>
      <c r="D373" s="5">
        <v>1263</v>
      </c>
      <c r="E373" s="5">
        <v>0</v>
      </c>
      <c r="F373" s="5">
        <v>1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2</v>
      </c>
      <c r="O373" s="5">
        <v>4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77</v>
      </c>
      <c r="AI373" s="5">
        <v>1</v>
      </c>
      <c r="AJ373" s="5">
        <v>1</v>
      </c>
      <c r="AK373" s="5">
        <v>0</v>
      </c>
      <c r="AL373" s="5">
        <v>0</v>
      </c>
      <c r="AM373" s="5">
        <v>1</v>
      </c>
      <c r="AN373" s="5">
        <v>3</v>
      </c>
      <c r="AO373" s="5">
        <v>1</v>
      </c>
      <c r="AP373" s="5">
        <v>0</v>
      </c>
      <c r="AQ373" s="5">
        <v>0</v>
      </c>
      <c r="AR373" s="5">
        <v>0</v>
      </c>
      <c r="AS373" s="5">
        <v>0</v>
      </c>
      <c r="AT373" s="5">
        <v>4</v>
      </c>
      <c r="AU373" s="5">
        <v>0</v>
      </c>
      <c r="AV373" s="5">
        <v>0</v>
      </c>
      <c r="AW373" s="5">
        <v>1145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>
        <v>0</v>
      </c>
      <c r="BD373" s="5">
        <v>0</v>
      </c>
      <c r="BE373" s="5">
        <v>0</v>
      </c>
      <c r="BF373" s="5">
        <v>1</v>
      </c>
      <c r="BG373" s="5">
        <v>0</v>
      </c>
      <c r="BH373" s="5">
        <v>0</v>
      </c>
      <c r="BI373" s="5">
        <v>0</v>
      </c>
      <c r="BJ373" s="5">
        <v>1</v>
      </c>
      <c r="BK373" s="5">
        <v>3</v>
      </c>
      <c r="BL373" s="5">
        <v>0</v>
      </c>
      <c r="BM373" s="5">
        <v>0</v>
      </c>
      <c r="BN373" s="5">
        <v>1</v>
      </c>
      <c r="BO373" s="5">
        <v>0</v>
      </c>
      <c r="BP373" s="5">
        <v>0</v>
      </c>
      <c r="BQ373" s="5">
        <v>1</v>
      </c>
      <c r="BR373" s="5">
        <v>0</v>
      </c>
      <c r="BS373" s="5">
        <v>1</v>
      </c>
      <c r="BT373" s="5">
        <v>0</v>
      </c>
      <c r="BU373" s="5">
        <v>0</v>
      </c>
      <c r="BV373" s="5">
        <v>0</v>
      </c>
      <c r="BW373" s="5">
        <v>0</v>
      </c>
      <c r="BX373" s="5">
        <v>0</v>
      </c>
      <c r="BY373" s="5">
        <v>0</v>
      </c>
      <c r="BZ373" s="5">
        <v>0</v>
      </c>
      <c r="CA373" s="5">
        <v>0</v>
      </c>
      <c r="CB373" s="5">
        <v>0</v>
      </c>
      <c r="CC373" s="5">
        <v>0</v>
      </c>
      <c r="CD373" s="5">
        <v>0</v>
      </c>
      <c r="CE373" s="5">
        <v>0</v>
      </c>
      <c r="CF373" s="5">
        <v>0</v>
      </c>
      <c r="CG373" s="5">
        <v>0</v>
      </c>
      <c r="CH373" s="5">
        <v>0</v>
      </c>
      <c r="CI373" s="5">
        <v>0</v>
      </c>
      <c r="CJ373" s="5">
        <v>0</v>
      </c>
      <c r="CK373" s="5">
        <v>0</v>
      </c>
      <c r="CL373" s="5">
        <v>0</v>
      </c>
      <c r="CM373" s="5">
        <v>0</v>
      </c>
      <c r="CN373" s="5">
        <v>3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4</v>
      </c>
      <c r="CU373" s="5">
        <v>0</v>
      </c>
      <c r="CV373" s="5">
        <v>1</v>
      </c>
      <c r="CW373" s="5">
        <v>0</v>
      </c>
      <c r="CX373" s="1">
        <v>0</v>
      </c>
    </row>
    <row r="374" spans="1:102" ht="15.75" x14ac:dyDescent="0.25">
      <c r="A374" s="5" t="s">
        <v>275</v>
      </c>
      <c r="B374" s="5" t="s">
        <v>276</v>
      </c>
      <c r="C374" s="5">
        <v>2019</v>
      </c>
      <c r="D374" s="5">
        <v>38</v>
      </c>
      <c r="E374" s="5">
        <v>0</v>
      </c>
      <c r="F374" s="5">
        <v>0</v>
      </c>
      <c r="G374" s="5">
        <v>1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1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s="5">
        <v>0</v>
      </c>
      <c r="AS374" s="5">
        <v>0</v>
      </c>
      <c r="AT374" s="5">
        <v>0</v>
      </c>
      <c r="AU374" s="5">
        <v>0</v>
      </c>
      <c r="AV374" s="5">
        <v>0</v>
      </c>
      <c r="AW374" s="5">
        <v>0</v>
      </c>
      <c r="AX374" s="5">
        <v>0</v>
      </c>
      <c r="AY374" s="5">
        <v>0</v>
      </c>
      <c r="AZ374" s="5">
        <v>1</v>
      </c>
      <c r="BA374" s="5">
        <v>0</v>
      </c>
      <c r="BB374" s="5">
        <v>1</v>
      </c>
      <c r="BC374" s="5">
        <v>0</v>
      </c>
      <c r="BD374" s="5">
        <v>0</v>
      </c>
      <c r="BE374" s="5">
        <v>1</v>
      </c>
      <c r="BF374" s="5">
        <v>0</v>
      </c>
      <c r="BG374" s="5">
        <v>0</v>
      </c>
      <c r="BH374" s="5">
        <v>0</v>
      </c>
      <c r="BI374" s="5">
        <v>0</v>
      </c>
      <c r="BJ374" s="5">
        <v>1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  <c r="BP374" s="5">
        <v>0</v>
      </c>
      <c r="BQ374" s="5">
        <v>3</v>
      </c>
      <c r="BR374" s="5">
        <v>0</v>
      </c>
      <c r="BS374" s="5">
        <v>1</v>
      </c>
      <c r="BT374" s="5">
        <v>0</v>
      </c>
      <c r="BU374" s="5">
        <v>0</v>
      </c>
      <c r="BV374" s="5">
        <v>0</v>
      </c>
      <c r="BW374" s="5">
        <v>0</v>
      </c>
      <c r="BX374" s="5">
        <v>0</v>
      </c>
      <c r="BY374" s="5">
        <v>0</v>
      </c>
      <c r="BZ374" s="5">
        <v>0</v>
      </c>
      <c r="CA374" s="5">
        <v>25</v>
      </c>
      <c r="CB374" s="5">
        <v>0</v>
      </c>
      <c r="CC374" s="5">
        <v>0</v>
      </c>
      <c r="CD374" s="5">
        <v>0</v>
      </c>
      <c r="CE374" s="5">
        <v>0</v>
      </c>
      <c r="CF374" s="5">
        <v>0</v>
      </c>
      <c r="CG374" s="5">
        <v>0</v>
      </c>
      <c r="CH374" s="5">
        <v>0</v>
      </c>
      <c r="CI374" s="5">
        <v>0</v>
      </c>
      <c r="CJ374" s="5">
        <v>0</v>
      </c>
      <c r="CK374" s="5">
        <v>0</v>
      </c>
      <c r="CL374" s="5">
        <v>0</v>
      </c>
      <c r="CM374" s="5">
        <v>0</v>
      </c>
      <c r="CN374" s="5">
        <v>0</v>
      </c>
      <c r="CO374" s="5">
        <v>0</v>
      </c>
      <c r="CP374" s="5">
        <v>0</v>
      </c>
      <c r="CQ374" s="5">
        <v>0</v>
      </c>
      <c r="CR374" s="5">
        <v>0</v>
      </c>
      <c r="CS374" s="5">
        <v>0</v>
      </c>
      <c r="CT374" s="5">
        <v>0</v>
      </c>
      <c r="CU374" s="5">
        <v>0</v>
      </c>
      <c r="CV374" s="5">
        <v>0</v>
      </c>
      <c r="CW374" s="5">
        <v>0</v>
      </c>
      <c r="CX374" s="1">
        <v>0</v>
      </c>
    </row>
    <row r="375" spans="1:102" ht="15.75" x14ac:dyDescent="0.25">
      <c r="A375" s="5" t="s">
        <v>277</v>
      </c>
      <c r="B375" s="5" t="s">
        <v>278</v>
      </c>
      <c r="C375" s="5">
        <v>2019</v>
      </c>
      <c r="D375" s="5">
        <v>33</v>
      </c>
      <c r="E375" s="5">
        <v>0</v>
      </c>
      <c r="F375" s="5">
        <v>0</v>
      </c>
      <c r="G375" s="5">
        <v>1</v>
      </c>
      <c r="H375" s="5">
        <v>0</v>
      </c>
      <c r="I375" s="5">
        <v>0</v>
      </c>
      <c r="J375" s="5">
        <v>0</v>
      </c>
      <c r="K375" s="5">
        <v>2</v>
      </c>
      <c r="L375" s="5">
        <v>0</v>
      </c>
      <c r="M375" s="5">
        <v>4</v>
      </c>
      <c r="N375" s="5">
        <v>2</v>
      </c>
      <c r="O375" s="5">
        <v>3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2</v>
      </c>
      <c r="AK375" s="5">
        <v>1</v>
      </c>
      <c r="AL375" s="5">
        <v>0</v>
      </c>
      <c r="AM375" s="5">
        <v>0</v>
      </c>
      <c r="AN375" s="5">
        <v>0</v>
      </c>
      <c r="AO375" s="5">
        <v>1</v>
      </c>
      <c r="AP375" s="5">
        <v>0</v>
      </c>
      <c r="AQ375" s="5">
        <v>0</v>
      </c>
      <c r="AR375" s="5">
        <v>0</v>
      </c>
      <c r="AS375" s="5">
        <v>0</v>
      </c>
      <c r="AT375" s="5">
        <v>1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1</v>
      </c>
      <c r="BA375" s="5">
        <v>0</v>
      </c>
      <c r="BB375" s="5">
        <v>0</v>
      </c>
      <c r="BC375" s="5">
        <v>0</v>
      </c>
      <c r="BD375" s="5">
        <v>0</v>
      </c>
      <c r="BE375" s="5">
        <v>0</v>
      </c>
      <c r="BF375" s="5">
        <v>1</v>
      </c>
      <c r="BG375" s="5">
        <v>0</v>
      </c>
      <c r="BH375" s="5">
        <v>1</v>
      </c>
      <c r="BI375" s="5">
        <v>0</v>
      </c>
      <c r="BJ375" s="5">
        <v>0</v>
      </c>
      <c r="BK375" s="5">
        <v>1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1</v>
      </c>
      <c r="BT375" s="5">
        <v>0</v>
      </c>
      <c r="BU375" s="5">
        <v>0</v>
      </c>
      <c r="BV375" s="5">
        <v>0</v>
      </c>
      <c r="BW375" s="5">
        <v>0</v>
      </c>
      <c r="BX375" s="5">
        <v>5</v>
      </c>
      <c r="BY375" s="5">
        <v>0</v>
      </c>
      <c r="BZ375" s="5">
        <v>0</v>
      </c>
      <c r="CA375" s="5">
        <v>0</v>
      </c>
      <c r="CB375" s="5">
        <v>0</v>
      </c>
      <c r="CC375" s="5">
        <v>0</v>
      </c>
      <c r="CD375" s="5">
        <v>0</v>
      </c>
      <c r="CE375" s="5">
        <v>0</v>
      </c>
      <c r="CF375" s="5">
        <v>0</v>
      </c>
      <c r="CG375" s="5">
        <v>0</v>
      </c>
      <c r="CH375" s="5">
        <v>0</v>
      </c>
      <c r="CI375" s="5">
        <v>0</v>
      </c>
      <c r="CJ375" s="5">
        <v>0</v>
      </c>
      <c r="CK375" s="5">
        <v>0</v>
      </c>
      <c r="CL375" s="5">
        <v>0</v>
      </c>
      <c r="CM375" s="5">
        <v>0</v>
      </c>
      <c r="CN375" s="5">
        <v>1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0</v>
      </c>
      <c r="CV375" s="5">
        <v>0</v>
      </c>
      <c r="CW375" s="5">
        <v>0</v>
      </c>
      <c r="CX375" s="1">
        <v>0</v>
      </c>
    </row>
    <row r="376" spans="1:102" ht="15.75" x14ac:dyDescent="0.25">
      <c r="A376" s="5" t="s">
        <v>279</v>
      </c>
      <c r="B376" s="5" t="s">
        <v>280</v>
      </c>
      <c r="C376" s="5">
        <v>2019</v>
      </c>
      <c r="D376" s="5">
        <v>19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5">
        <v>0</v>
      </c>
      <c r="AS376" s="5">
        <v>0</v>
      </c>
      <c r="AT376" s="5">
        <v>0</v>
      </c>
      <c r="AU376" s="5">
        <v>0</v>
      </c>
      <c r="AV376" s="5">
        <v>1</v>
      </c>
      <c r="AW376" s="5">
        <v>0</v>
      </c>
      <c r="AX376" s="5">
        <v>0</v>
      </c>
      <c r="AY376" s="5">
        <v>0</v>
      </c>
      <c r="AZ376" s="5">
        <v>0</v>
      </c>
      <c r="BA376" s="5">
        <v>0</v>
      </c>
      <c r="BB376" s="5">
        <v>1</v>
      </c>
      <c r="BC376" s="5">
        <v>2</v>
      </c>
      <c r="BD376" s="5">
        <v>0</v>
      </c>
      <c r="BE376" s="5">
        <v>1</v>
      </c>
      <c r="BF376" s="5">
        <v>2</v>
      </c>
      <c r="BG376" s="5">
        <v>0</v>
      </c>
      <c r="BH376" s="5">
        <v>0</v>
      </c>
      <c r="BI376" s="5">
        <v>0</v>
      </c>
      <c r="BJ376" s="5">
        <v>1</v>
      </c>
      <c r="BK376" s="5">
        <v>2</v>
      </c>
      <c r="BL376" s="5">
        <v>0</v>
      </c>
      <c r="BM376" s="5">
        <v>0</v>
      </c>
      <c r="BN376" s="5">
        <v>0</v>
      </c>
      <c r="BO376" s="5">
        <v>0</v>
      </c>
      <c r="BP376" s="5">
        <v>0</v>
      </c>
      <c r="BQ376" s="5">
        <v>0</v>
      </c>
      <c r="BR376" s="5">
        <v>0</v>
      </c>
      <c r="BS376" s="5">
        <v>1</v>
      </c>
      <c r="BT376" s="5">
        <v>0</v>
      </c>
      <c r="BU376" s="5">
        <v>0</v>
      </c>
      <c r="BV376" s="5">
        <v>1</v>
      </c>
      <c r="BW376" s="5">
        <v>1</v>
      </c>
      <c r="BX376" s="5">
        <v>3</v>
      </c>
      <c r="BY376" s="5">
        <v>0</v>
      </c>
      <c r="BZ376" s="5">
        <v>0</v>
      </c>
      <c r="CA376" s="5">
        <v>0</v>
      </c>
      <c r="CB376" s="5">
        <v>0</v>
      </c>
      <c r="CC376" s="5">
        <v>0</v>
      </c>
      <c r="CD376" s="5">
        <v>0</v>
      </c>
      <c r="CE376" s="5">
        <v>0</v>
      </c>
      <c r="CF376" s="5">
        <v>0</v>
      </c>
      <c r="CG376" s="5">
        <v>0</v>
      </c>
      <c r="CH376" s="5">
        <v>0</v>
      </c>
      <c r="CI376" s="5">
        <v>0</v>
      </c>
      <c r="CJ376" s="5">
        <v>0</v>
      </c>
      <c r="CK376" s="5">
        <v>0</v>
      </c>
      <c r="CL376" s="5">
        <v>0</v>
      </c>
      <c r="CM376" s="5">
        <v>0</v>
      </c>
      <c r="CN376" s="5">
        <v>1</v>
      </c>
      <c r="CO376" s="5">
        <v>0</v>
      </c>
      <c r="CP376" s="5">
        <v>0</v>
      </c>
      <c r="CQ376" s="5">
        <v>0</v>
      </c>
      <c r="CR376" s="5">
        <v>0</v>
      </c>
      <c r="CS376" s="5">
        <v>0</v>
      </c>
      <c r="CT376" s="5">
        <v>0</v>
      </c>
      <c r="CU376" s="5">
        <v>0</v>
      </c>
      <c r="CV376" s="5">
        <v>1</v>
      </c>
      <c r="CW376" s="5">
        <v>0</v>
      </c>
      <c r="CX376" s="1">
        <v>0</v>
      </c>
    </row>
    <row r="377" spans="1:102" ht="15.75" x14ac:dyDescent="0.25">
      <c r="A377" s="5" t="s">
        <v>281</v>
      </c>
      <c r="B377" s="5" t="s">
        <v>282</v>
      </c>
      <c r="C377" s="5">
        <v>2019</v>
      </c>
      <c r="D377" s="5">
        <v>96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10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3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1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1</v>
      </c>
      <c r="AY377" s="5">
        <v>0</v>
      </c>
      <c r="AZ377" s="5">
        <v>0</v>
      </c>
      <c r="BA377" s="5">
        <v>0</v>
      </c>
      <c r="BB377" s="5">
        <v>14</v>
      </c>
      <c r="BC377" s="5">
        <v>0</v>
      </c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2</v>
      </c>
      <c r="BK377" s="5">
        <v>1</v>
      </c>
      <c r="BL377" s="5">
        <v>0</v>
      </c>
      <c r="BM377" s="5">
        <v>0</v>
      </c>
      <c r="BN377" s="5">
        <v>1</v>
      </c>
      <c r="BO377" s="5">
        <v>0</v>
      </c>
      <c r="BP377" s="5">
        <v>0</v>
      </c>
      <c r="BQ377" s="5">
        <v>0</v>
      </c>
      <c r="BR377" s="5">
        <v>0</v>
      </c>
      <c r="BS377" s="5">
        <v>1</v>
      </c>
      <c r="BT377" s="5">
        <v>0</v>
      </c>
      <c r="BU377" s="5">
        <v>0</v>
      </c>
      <c r="BV377" s="5">
        <v>1</v>
      </c>
      <c r="BW377" s="5">
        <v>0</v>
      </c>
      <c r="BX377" s="5">
        <v>0</v>
      </c>
      <c r="BY377" s="5">
        <v>0</v>
      </c>
      <c r="BZ377" s="5">
        <v>0</v>
      </c>
      <c r="CA377" s="5">
        <v>0</v>
      </c>
      <c r="CB377" s="5">
        <v>0</v>
      </c>
      <c r="CC377" s="5">
        <v>0</v>
      </c>
      <c r="CD377" s="5">
        <v>0</v>
      </c>
      <c r="CE377" s="5">
        <v>0</v>
      </c>
      <c r="CF377" s="5">
        <v>0</v>
      </c>
      <c r="CG377" s="5">
        <v>0</v>
      </c>
      <c r="CH377" s="5">
        <v>0</v>
      </c>
      <c r="CI377" s="5">
        <v>27</v>
      </c>
      <c r="CJ377" s="5">
        <v>13</v>
      </c>
      <c r="CK377" s="5">
        <v>5</v>
      </c>
      <c r="CL377" s="5">
        <v>0</v>
      </c>
      <c r="CM377" s="5">
        <v>0</v>
      </c>
      <c r="CN377" s="5">
        <v>1</v>
      </c>
      <c r="CO377" s="5">
        <v>5</v>
      </c>
      <c r="CP377" s="5">
        <v>0</v>
      </c>
      <c r="CQ377" s="5">
        <v>0</v>
      </c>
      <c r="CR377" s="5">
        <v>1</v>
      </c>
      <c r="CS377" s="5">
        <v>2</v>
      </c>
      <c r="CT377" s="5">
        <v>0</v>
      </c>
      <c r="CU377" s="5">
        <v>0</v>
      </c>
      <c r="CV377" s="5">
        <v>1</v>
      </c>
      <c r="CW377" s="5">
        <v>1</v>
      </c>
      <c r="CX377" s="1">
        <v>1</v>
      </c>
    </row>
    <row r="378" spans="1:102" ht="15.75" x14ac:dyDescent="0.25">
      <c r="A378" s="5" t="s">
        <v>283</v>
      </c>
      <c r="B378" s="5" t="s">
        <v>284</v>
      </c>
      <c r="C378" s="5">
        <v>2019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s="5">
        <v>0</v>
      </c>
      <c r="AS378" s="5">
        <v>0</v>
      </c>
      <c r="AT378" s="5">
        <v>0</v>
      </c>
      <c r="AU378" s="5">
        <v>0</v>
      </c>
      <c r="AV378" s="5">
        <v>0</v>
      </c>
      <c r="AW378" s="5">
        <v>0</v>
      </c>
      <c r="AX378" s="5">
        <v>0</v>
      </c>
      <c r="AY378" s="5">
        <v>0</v>
      </c>
      <c r="AZ378" s="5">
        <v>0</v>
      </c>
      <c r="BA378" s="5">
        <v>0</v>
      </c>
      <c r="BB378" s="5">
        <v>0</v>
      </c>
      <c r="BC378" s="5">
        <v>0</v>
      </c>
      <c r="BD378" s="5">
        <v>0</v>
      </c>
      <c r="BE378" s="5">
        <v>0</v>
      </c>
      <c r="BF378" s="5">
        <v>0</v>
      </c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L378" s="5">
        <v>0</v>
      </c>
      <c r="BM378" s="5">
        <v>0</v>
      </c>
      <c r="BN378" s="5">
        <v>0</v>
      </c>
      <c r="BO378" s="5">
        <v>0</v>
      </c>
      <c r="BP378" s="5">
        <v>0</v>
      </c>
      <c r="BQ378" s="5">
        <v>0</v>
      </c>
      <c r="BR378" s="5">
        <v>0</v>
      </c>
      <c r="BS378" s="5">
        <v>0</v>
      </c>
      <c r="BT378" s="5">
        <v>0</v>
      </c>
      <c r="BU378" s="5">
        <v>0</v>
      </c>
      <c r="BV378" s="5">
        <v>0</v>
      </c>
      <c r="BW378" s="5">
        <v>0</v>
      </c>
      <c r="BX378" s="5">
        <v>0</v>
      </c>
      <c r="BY378" s="5">
        <v>0</v>
      </c>
      <c r="BZ378" s="5">
        <v>0</v>
      </c>
      <c r="CA378" s="5">
        <v>0</v>
      </c>
      <c r="CB378" s="5">
        <v>0</v>
      </c>
      <c r="CC378" s="5">
        <v>0</v>
      </c>
      <c r="CD378" s="5">
        <v>0</v>
      </c>
      <c r="CE378" s="5">
        <v>0</v>
      </c>
      <c r="CF378" s="5">
        <v>0</v>
      </c>
      <c r="CG378" s="5">
        <v>0</v>
      </c>
      <c r="CH378" s="5">
        <v>0</v>
      </c>
      <c r="CI378" s="5">
        <v>0</v>
      </c>
      <c r="CJ378" s="5">
        <v>0</v>
      </c>
      <c r="CK378" s="5">
        <v>0</v>
      </c>
      <c r="CL378" s="5">
        <v>0</v>
      </c>
      <c r="CM378" s="5">
        <v>0</v>
      </c>
      <c r="CN378" s="5">
        <v>0</v>
      </c>
      <c r="CO378" s="5">
        <v>0</v>
      </c>
      <c r="CP378" s="5">
        <v>0</v>
      </c>
      <c r="CQ378" s="5">
        <v>0</v>
      </c>
      <c r="CR378" s="5">
        <v>0</v>
      </c>
      <c r="CS378" s="5">
        <v>0</v>
      </c>
      <c r="CT378" s="5">
        <v>0</v>
      </c>
      <c r="CU378" s="5">
        <v>0</v>
      </c>
      <c r="CV378" s="5">
        <v>0</v>
      </c>
      <c r="CW378" s="5">
        <v>0</v>
      </c>
      <c r="CX378" s="1">
        <v>0</v>
      </c>
    </row>
    <row r="379" spans="1:102" ht="15.75" x14ac:dyDescent="0.25">
      <c r="A379" s="5" t="s">
        <v>285</v>
      </c>
      <c r="B379" s="5" t="s">
        <v>286</v>
      </c>
      <c r="C379" s="5">
        <v>2019</v>
      </c>
      <c r="D379" s="5">
        <v>26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5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1</v>
      </c>
      <c r="AY379" s="5">
        <v>0</v>
      </c>
      <c r="AZ379" s="5">
        <v>6</v>
      </c>
      <c r="BA379" s="5">
        <v>0</v>
      </c>
      <c r="BB379" s="5">
        <v>0</v>
      </c>
      <c r="BC379" s="5">
        <v>0</v>
      </c>
      <c r="BD379" s="5">
        <v>0</v>
      </c>
      <c r="BE379" s="5">
        <v>3</v>
      </c>
      <c r="BF379" s="5">
        <v>3</v>
      </c>
      <c r="BG379" s="5">
        <v>0</v>
      </c>
      <c r="BH379" s="5">
        <v>0</v>
      </c>
      <c r="BI379" s="5">
        <v>0</v>
      </c>
      <c r="BJ379" s="5">
        <v>1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1</v>
      </c>
      <c r="BR379" s="5">
        <v>0</v>
      </c>
      <c r="BS379" s="5">
        <v>0</v>
      </c>
      <c r="BT379" s="5">
        <v>0</v>
      </c>
      <c r="BU379" s="5">
        <v>0</v>
      </c>
      <c r="BV379" s="5">
        <v>0</v>
      </c>
      <c r="BW379" s="5">
        <v>1</v>
      </c>
      <c r="BX379" s="5">
        <v>0</v>
      </c>
      <c r="BY379" s="5">
        <v>0</v>
      </c>
      <c r="BZ379" s="5">
        <v>0</v>
      </c>
      <c r="CA379" s="5">
        <v>0</v>
      </c>
      <c r="CB379" s="5">
        <v>0</v>
      </c>
      <c r="CC379" s="5">
        <v>0</v>
      </c>
      <c r="CD379" s="5">
        <v>0</v>
      </c>
      <c r="CE379" s="5">
        <v>0</v>
      </c>
      <c r="CF379" s="5">
        <v>0</v>
      </c>
      <c r="CG379" s="5">
        <v>0</v>
      </c>
      <c r="CH379" s="5">
        <v>0</v>
      </c>
      <c r="CI379" s="5">
        <v>0</v>
      </c>
      <c r="CJ379" s="5">
        <v>0</v>
      </c>
      <c r="CK379" s="5">
        <v>0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0</v>
      </c>
      <c r="CV379" s="5">
        <v>0</v>
      </c>
      <c r="CW379" s="5">
        <v>0</v>
      </c>
      <c r="CX379" s="1">
        <v>0</v>
      </c>
    </row>
    <row r="380" spans="1:102" ht="15.75" x14ac:dyDescent="0.25">
      <c r="A380" s="5" t="s">
        <v>287</v>
      </c>
      <c r="B380" s="5" t="s">
        <v>288</v>
      </c>
      <c r="C380" s="5">
        <v>2019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s="5">
        <v>0</v>
      </c>
      <c r="AS380" s="5">
        <v>0</v>
      </c>
      <c r="AT380" s="5">
        <v>0</v>
      </c>
      <c r="AU380" s="5">
        <v>0</v>
      </c>
      <c r="AV380" s="5">
        <v>0</v>
      </c>
      <c r="AW380" s="5">
        <v>0</v>
      </c>
      <c r="AX380" s="5">
        <v>0</v>
      </c>
      <c r="AY380" s="5">
        <v>0</v>
      </c>
      <c r="AZ380" s="5">
        <v>0</v>
      </c>
      <c r="BA380" s="5">
        <v>0</v>
      </c>
      <c r="BB380" s="5">
        <v>0</v>
      </c>
      <c r="BC380" s="5">
        <v>0</v>
      </c>
      <c r="BD380" s="5">
        <v>0</v>
      </c>
      <c r="BE380" s="5">
        <v>0</v>
      </c>
      <c r="BF380" s="5">
        <v>0</v>
      </c>
      <c r="BG380" s="5">
        <v>0</v>
      </c>
      <c r="BH380" s="5">
        <v>0</v>
      </c>
      <c r="BI380" s="5">
        <v>0</v>
      </c>
      <c r="BJ380" s="5">
        <v>0</v>
      </c>
      <c r="BK380" s="5">
        <v>0</v>
      </c>
      <c r="BL380" s="5">
        <v>0</v>
      </c>
      <c r="BM380" s="5">
        <v>0</v>
      </c>
      <c r="BN380" s="5">
        <v>0</v>
      </c>
      <c r="BO380" s="5">
        <v>0</v>
      </c>
      <c r="BP380" s="5">
        <v>0</v>
      </c>
      <c r="BQ380" s="5">
        <v>0</v>
      </c>
      <c r="BR380" s="5">
        <v>0</v>
      </c>
      <c r="BS380" s="5">
        <v>0</v>
      </c>
      <c r="BT380" s="5">
        <v>0</v>
      </c>
      <c r="BU380" s="5">
        <v>0</v>
      </c>
      <c r="BV380" s="5">
        <v>0</v>
      </c>
      <c r="BW380" s="5">
        <v>0</v>
      </c>
      <c r="BX380" s="5">
        <v>0</v>
      </c>
      <c r="BY380" s="5">
        <v>0</v>
      </c>
      <c r="BZ380" s="5">
        <v>0</v>
      </c>
      <c r="CA380" s="5">
        <v>0</v>
      </c>
      <c r="CB380" s="5">
        <v>0</v>
      </c>
      <c r="CC380" s="5">
        <v>0</v>
      </c>
      <c r="CD380" s="5">
        <v>0</v>
      </c>
      <c r="CE380" s="5">
        <v>0</v>
      </c>
      <c r="CF380" s="5">
        <v>0</v>
      </c>
      <c r="CG380" s="5">
        <v>0</v>
      </c>
      <c r="CH380" s="5">
        <v>0</v>
      </c>
      <c r="CI380" s="5">
        <v>0</v>
      </c>
      <c r="CJ380" s="5">
        <v>0</v>
      </c>
      <c r="CK380" s="5">
        <v>0</v>
      </c>
      <c r="CL380" s="5">
        <v>0</v>
      </c>
      <c r="CM380" s="5">
        <v>0</v>
      </c>
      <c r="CN380" s="5">
        <v>0</v>
      </c>
      <c r="CO380" s="5">
        <v>0</v>
      </c>
      <c r="CP380" s="5">
        <v>0</v>
      </c>
      <c r="CQ380" s="5">
        <v>0</v>
      </c>
      <c r="CR380" s="5">
        <v>0</v>
      </c>
      <c r="CS380" s="5">
        <v>0</v>
      </c>
      <c r="CT380" s="5">
        <v>0</v>
      </c>
      <c r="CU380" s="5">
        <v>0</v>
      </c>
      <c r="CV380" s="5">
        <v>0</v>
      </c>
      <c r="CW380" s="5">
        <v>0</v>
      </c>
      <c r="CX380" s="1">
        <v>0</v>
      </c>
    </row>
    <row r="381" spans="1:102" ht="15.75" x14ac:dyDescent="0.25">
      <c r="A381" s="5" t="s">
        <v>289</v>
      </c>
      <c r="B381" s="5" t="s">
        <v>290</v>
      </c>
      <c r="C381" s="5">
        <v>2019</v>
      </c>
      <c r="D381" s="5">
        <v>853</v>
      </c>
      <c r="E381" s="5">
        <v>0</v>
      </c>
      <c r="F381" s="5">
        <v>4</v>
      </c>
      <c r="G381" s="5">
        <v>3</v>
      </c>
      <c r="H381" s="5">
        <v>4</v>
      </c>
      <c r="I381" s="5">
        <v>12</v>
      </c>
      <c r="J381" s="5">
        <v>6</v>
      </c>
      <c r="K381" s="5">
        <v>3</v>
      </c>
      <c r="L381" s="5">
        <v>11</v>
      </c>
      <c r="M381" s="5">
        <v>2</v>
      </c>
      <c r="N381" s="5">
        <v>17</v>
      </c>
      <c r="O381" s="5">
        <v>13</v>
      </c>
      <c r="P381" s="5">
        <v>0</v>
      </c>
      <c r="Q381" s="5">
        <v>0</v>
      </c>
      <c r="R381" s="5">
        <v>0</v>
      </c>
      <c r="S381" s="5">
        <v>1</v>
      </c>
      <c r="T381" s="5">
        <v>0</v>
      </c>
      <c r="U381" s="5">
        <v>3</v>
      </c>
      <c r="V381" s="5">
        <v>0</v>
      </c>
      <c r="W381" s="5">
        <v>0</v>
      </c>
      <c r="X381" s="5">
        <v>1</v>
      </c>
      <c r="Y381" s="5">
        <v>2</v>
      </c>
      <c r="Z381" s="5">
        <v>0</v>
      </c>
      <c r="AA381" s="5">
        <v>103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1</v>
      </c>
      <c r="AH381" s="5">
        <v>0</v>
      </c>
      <c r="AI381" s="5">
        <v>6</v>
      </c>
      <c r="AJ381" s="5">
        <v>50</v>
      </c>
      <c r="AK381" s="5">
        <v>14</v>
      </c>
      <c r="AL381" s="5">
        <v>0</v>
      </c>
      <c r="AM381" s="5">
        <v>2</v>
      </c>
      <c r="AN381" s="5">
        <v>5</v>
      </c>
      <c r="AO381" s="5">
        <v>4</v>
      </c>
      <c r="AP381" s="5">
        <v>0</v>
      </c>
      <c r="AQ381" s="5">
        <v>3</v>
      </c>
      <c r="AR381" s="5">
        <v>0</v>
      </c>
      <c r="AS381" s="5">
        <v>39</v>
      </c>
      <c r="AT381" s="5">
        <v>5</v>
      </c>
      <c r="AU381" s="5">
        <v>3</v>
      </c>
      <c r="AV381" s="5">
        <v>5</v>
      </c>
      <c r="AW381" s="5">
        <v>3</v>
      </c>
      <c r="AX381" s="5">
        <v>8</v>
      </c>
      <c r="AY381" s="5">
        <v>0</v>
      </c>
      <c r="AZ381" s="5">
        <v>2</v>
      </c>
      <c r="BA381" s="5">
        <v>0</v>
      </c>
      <c r="BB381" s="5">
        <v>3</v>
      </c>
      <c r="BC381" s="5">
        <v>8</v>
      </c>
      <c r="BD381" s="5">
        <v>0</v>
      </c>
      <c r="BE381" s="5">
        <v>1</v>
      </c>
      <c r="BF381" s="5">
        <v>5</v>
      </c>
      <c r="BG381" s="5">
        <v>0</v>
      </c>
      <c r="BH381" s="5">
        <v>0</v>
      </c>
      <c r="BI381" s="5">
        <v>0</v>
      </c>
      <c r="BJ381" s="5">
        <v>7</v>
      </c>
      <c r="BK381" s="5">
        <v>7</v>
      </c>
      <c r="BL381" s="5">
        <v>0</v>
      </c>
      <c r="BM381" s="5">
        <v>0</v>
      </c>
      <c r="BN381" s="5">
        <v>14</v>
      </c>
      <c r="BO381" s="5">
        <v>0</v>
      </c>
      <c r="BP381" s="5">
        <v>1</v>
      </c>
      <c r="BQ381" s="5">
        <v>11</v>
      </c>
      <c r="BR381" s="5">
        <v>2</v>
      </c>
      <c r="BS381" s="5">
        <v>14</v>
      </c>
      <c r="BT381" s="5">
        <v>5</v>
      </c>
      <c r="BU381" s="5">
        <v>0</v>
      </c>
      <c r="BV381" s="5">
        <v>4</v>
      </c>
      <c r="BW381" s="5">
        <v>12</v>
      </c>
      <c r="BX381" s="5">
        <v>81</v>
      </c>
      <c r="BY381" s="5">
        <v>0</v>
      </c>
      <c r="BZ381" s="5">
        <v>0</v>
      </c>
      <c r="CA381" s="5">
        <v>61</v>
      </c>
      <c r="CB381" s="5">
        <v>189</v>
      </c>
      <c r="CC381" s="5">
        <v>0</v>
      </c>
      <c r="CD381" s="5">
        <v>1</v>
      </c>
      <c r="CE381" s="5">
        <v>0</v>
      </c>
      <c r="CF381" s="5">
        <v>2</v>
      </c>
      <c r="CG381" s="5">
        <v>1</v>
      </c>
      <c r="CH381" s="5">
        <v>1</v>
      </c>
      <c r="CI381" s="5">
        <v>2</v>
      </c>
      <c r="CJ381" s="5">
        <v>37</v>
      </c>
      <c r="CK381" s="5">
        <v>6</v>
      </c>
      <c r="CL381" s="5">
        <v>0</v>
      </c>
      <c r="CM381" s="5">
        <v>0</v>
      </c>
      <c r="CN381" s="5">
        <v>10</v>
      </c>
      <c r="CO381" s="5">
        <v>1</v>
      </c>
      <c r="CP381" s="5">
        <v>0</v>
      </c>
      <c r="CQ381" s="5">
        <v>0</v>
      </c>
      <c r="CR381" s="5">
        <v>0</v>
      </c>
      <c r="CS381" s="5">
        <v>1</v>
      </c>
      <c r="CT381" s="5">
        <v>4</v>
      </c>
      <c r="CU381" s="5">
        <v>1</v>
      </c>
      <c r="CV381" s="5">
        <v>22</v>
      </c>
      <c r="CW381" s="5">
        <v>3</v>
      </c>
      <c r="CX381" s="1">
        <v>3</v>
      </c>
    </row>
    <row r="382" spans="1:102" ht="15.75" x14ac:dyDescent="0.25">
      <c r="A382" s="5" t="s">
        <v>291</v>
      </c>
      <c r="B382" s="5" t="s">
        <v>292</v>
      </c>
      <c r="C382" s="5">
        <v>2019</v>
      </c>
      <c r="D382" s="5">
        <v>82</v>
      </c>
      <c r="E382" s="5">
        <v>0</v>
      </c>
      <c r="F382" s="5">
        <v>0</v>
      </c>
      <c r="G382" s="5">
        <v>1</v>
      </c>
      <c r="H382" s="5">
        <v>0</v>
      </c>
      <c r="I382" s="5">
        <v>4</v>
      </c>
      <c r="J382" s="5">
        <v>0</v>
      </c>
      <c r="K382" s="5">
        <v>0</v>
      </c>
      <c r="L382" s="5">
        <v>0</v>
      </c>
      <c r="M382" s="5">
        <v>0</v>
      </c>
      <c r="N382" s="5">
        <v>2</v>
      </c>
      <c r="O382" s="5">
        <v>7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1</v>
      </c>
      <c r="AJ382" s="5">
        <v>5</v>
      </c>
      <c r="AK382" s="5">
        <v>1</v>
      </c>
      <c r="AL382" s="5">
        <v>0</v>
      </c>
      <c r="AM382" s="5">
        <v>1</v>
      </c>
      <c r="AN382" s="5">
        <v>0</v>
      </c>
      <c r="AO382" s="5">
        <v>1</v>
      </c>
      <c r="AP382" s="5">
        <v>0</v>
      </c>
      <c r="AQ382" s="5">
        <v>0</v>
      </c>
      <c r="AR382" s="5">
        <v>0</v>
      </c>
      <c r="AS382" s="5">
        <v>0</v>
      </c>
      <c r="AT382" s="5">
        <v>4</v>
      </c>
      <c r="AU382" s="5">
        <v>1</v>
      </c>
      <c r="AV382" s="5">
        <v>0</v>
      </c>
      <c r="AW382" s="5">
        <v>0</v>
      </c>
      <c r="AX382" s="5">
        <v>1</v>
      </c>
      <c r="AY382" s="5">
        <v>0</v>
      </c>
      <c r="AZ382" s="5">
        <v>1</v>
      </c>
      <c r="BA382" s="5">
        <v>0</v>
      </c>
      <c r="BB382" s="5">
        <v>1</v>
      </c>
      <c r="BC382" s="5">
        <v>0</v>
      </c>
      <c r="BD382" s="5">
        <v>0</v>
      </c>
      <c r="BE382" s="5">
        <v>1</v>
      </c>
      <c r="BF382" s="5">
        <v>4</v>
      </c>
      <c r="BG382" s="5">
        <v>0</v>
      </c>
      <c r="BH382" s="5">
        <v>0</v>
      </c>
      <c r="BI382" s="5">
        <v>0</v>
      </c>
      <c r="BJ382" s="5">
        <v>1</v>
      </c>
      <c r="BK382" s="5">
        <v>1</v>
      </c>
      <c r="BL382" s="5">
        <v>0</v>
      </c>
      <c r="BM382" s="5">
        <v>0</v>
      </c>
      <c r="BN382" s="5">
        <v>1</v>
      </c>
      <c r="BO382" s="5">
        <v>0</v>
      </c>
      <c r="BP382" s="5">
        <v>0</v>
      </c>
      <c r="BQ382" s="5">
        <v>6</v>
      </c>
      <c r="BR382" s="5">
        <v>1</v>
      </c>
      <c r="BS382" s="5">
        <v>2</v>
      </c>
      <c r="BT382" s="5">
        <v>1</v>
      </c>
      <c r="BU382" s="5">
        <v>0</v>
      </c>
      <c r="BV382" s="5">
        <v>2</v>
      </c>
      <c r="BW382" s="5">
        <v>4</v>
      </c>
      <c r="BX382" s="5">
        <v>11</v>
      </c>
      <c r="BY382" s="5">
        <v>0</v>
      </c>
      <c r="BZ382" s="5">
        <v>0</v>
      </c>
      <c r="CA382" s="5">
        <v>3</v>
      </c>
      <c r="CB382" s="5">
        <v>0</v>
      </c>
      <c r="CC382" s="5">
        <v>0</v>
      </c>
      <c r="CD382" s="5">
        <v>0</v>
      </c>
      <c r="CE382" s="5">
        <v>0</v>
      </c>
      <c r="CF382" s="5">
        <v>0</v>
      </c>
      <c r="CG382" s="5">
        <v>0</v>
      </c>
      <c r="CH382" s="5">
        <v>0</v>
      </c>
      <c r="CI382" s="5">
        <v>0</v>
      </c>
      <c r="CJ382" s="5">
        <v>1</v>
      </c>
      <c r="CK382" s="5">
        <v>0</v>
      </c>
      <c r="CL382" s="5">
        <v>0</v>
      </c>
      <c r="CM382" s="5">
        <v>0</v>
      </c>
      <c r="CN382" s="5">
        <v>1</v>
      </c>
      <c r="CO382" s="5">
        <v>0</v>
      </c>
      <c r="CP382" s="5">
        <v>0</v>
      </c>
      <c r="CQ382" s="5">
        <v>0</v>
      </c>
      <c r="CR382" s="5">
        <v>0</v>
      </c>
      <c r="CS382" s="5">
        <v>0</v>
      </c>
      <c r="CT382" s="5">
        <v>1</v>
      </c>
      <c r="CU382" s="5">
        <v>0</v>
      </c>
      <c r="CV382" s="5">
        <v>4</v>
      </c>
      <c r="CW382" s="5">
        <v>0</v>
      </c>
      <c r="CX382" s="1">
        <v>0</v>
      </c>
    </row>
    <row r="383" spans="1:102" ht="15.75" x14ac:dyDescent="0.25">
      <c r="A383" s="5" t="s">
        <v>293</v>
      </c>
      <c r="B383" s="5" t="s">
        <v>294</v>
      </c>
      <c r="C383" s="5">
        <v>2019</v>
      </c>
      <c r="D383" s="5">
        <v>25</v>
      </c>
      <c r="E383" s="5">
        <v>0</v>
      </c>
      <c r="F383" s="5">
        <v>0</v>
      </c>
      <c r="G383" s="5">
        <v>1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1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1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1</v>
      </c>
      <c r="AY383" s="5">
        <v>0</v>
      </c>
      <c r="AZ383" s="5">
        <v>2</v>
      </c>
      <c r="BA383" s="5">
        <v>0</v>
      </c>
      <c r="BB383" s="5">
        <v>1</v>
      </c>
      <c r="BC383" s="5">
        <v>0</v>
      </c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3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1</v>
      </c>
      <c r="BT383" s="5">
        <v>0</v>
      </c>
      <c r="BU383" s="5">
        <v>0</v>
      </c>
      <c r="BV383" s="5">
        <v>0</v>
      </c>
      <c r="BW383" s="5">
        <v>0</v>
      </c>
      <c r="BX383" s="5">
        <v>0</v>
      </c>
      <c r="BY383" s="5">
        <v>0</v>
      </c>
      <c r="BZ383" s="5">
        <v>0</v>
      </c>
      <c r="CA383" s="5">
        <v>0</v>
      </c>
      <c r="CB383" s="5">
        <v>6</v>
      </c>
      <c r="CC383" s="5">
        <v>0</v>
      </c>
      <c r="CD383" s="5">
        <v>0</v>
      </c>
      <c r="CE383" s="5">
        <v>0</v>
      </c>
      <c r="CF383" s="5">
        <v>0</v>
      </c>
      <c r="CG383" s="5">
        <v>0</v>
      </c>
      <c r="CH383" s="5">
        <v>0</v>
      </c>
      <c r="CI383" s="5">
        <v>0</v>
      </c>
      <c r="CJ383" s="5">
        <v>1</v>
      </c>
      <c r="CK383" s="5">
        <v>0</v>
      </c>
      <c r="CL383" s="5">
        <v>0</v>
      </c>
      <c r="CM383" s="5">
        <v>0</v>
      </c>
      <c r="CN383" s="5">
        <v>1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0</v>
      </c>
      <c r="CV383" s="5">
        <v>1</v>
      </c>
      <c r="CW383" s="5">
        <v>0</v>
      </c>
      <c r="CX383" s="1">
        <v>0</v>
      </c>
    </row>
    <row r="384" spans="1:102" ht="15.75" x14ac:dyDescent="0.25">
      <c r="A384" s="5" t="s">
        <v>295</v>
      </c>
      <c r="B384" s="5" t="s">
        <v>296</v>
      </c>
      <c r="C384" s="5">
        <v>2019</v>
      </c>
      <c r="D384" s="5">
        <v>17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1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0</v>
      </c>
      <c r="AY384" s="5">
        <v>0</v>
      </c>
      <c r="AZ384" s="5">
        <v>0</v>
      </c>
      <c r="BA384" s="5">
        <v>0</v>
      </c>
      <c r="BB384" s="5">
        <v>0</v>
      </c>
      <c r="BC384" s="5">
        <v>2</v>
      </c>
      <c r="BD384" s="5">
        <v>0</v>
      </c>
      <c r="BE384" s="5">
        <v>0</v>
      </c>
      <c r="BF384" s="5">
        <v>1</v>
      </c>
      <c r="BG384" s="5">
        <v>0</v>
      </c>
      <c r="BH384" s="5">
        <v>0</v>
      </c>
      <c r="BI384" s="5">
        <v>0</v>
      </c>
      <c r="BJ384" s="5">
        <v>0</v>
      </c>
      <c r="BK384" s="5">
        <v>0</v>
      </c>
      <c r="BL384" s="5">
        <v>0</v>
      </c>
      <c r="BM384" s="5">
        <v>0</v>
      </c>
      <c r="BN384" s="5">
        <v>1</v>
      </c>
      <c r="BO384" s="5">
        <v>0</v>
      </c>
      <c r="BP384" s="5">
        <v>0</v>
      </c>
      <c r="BQ384" s="5">
        <v>1</v>
      </c>
      <c r="BR384" s="5">
        <v>0</v>
      </c>
      <c r="BS384" s="5">
        <v>0</v>
      </c>
      <c r="BT384" s="5">
        <v>0</v>
      </c>
      <c r="BU384" s="5">
        <v>0</v>
      </c>
      <c r="BV384" s="5">
        <v>0</v>
      </c>
      <c r="BW384" s="5">
        <v>5</v>
      </c>
      <c r="BX384" s="5">
        <v>1</v>
      </c>
      <c r="BY384" s="5">
        <v>0</v>
      </c>
      <c r="BZ384" s="5">
        <v>0</v>
      </c>
      <c r="CA384" s="5">
        <v>0</v>
      </c>
      <c r="CB384" s="5">
        <v>0</v>
      </c>
      <c r="CC384" s="5">
        <v>0</v>
      </c>
      <c r="CD384" s="5">
        <v>0</v>
      </c>
      <c r="CE384" s="5">
        <v>0</v>
      </c>
      <c r="CF384" s="5">
        <v>0</v>
      </c>
      <c r="CG384" s="5">
        <v>0</v>
      </c>
      <c r="CH384" s="5">
        <v>0</v>
      </c>
      <c r="CI384" s="5">
        <v>0</v>
      </c>
      <c r="CJ384" s="5">
        <v>0</v>
      </c>
      <c r="CK384" s="5">
        <v>0</v>
      </c>
      <c r="CL384" s="5">
        <v>0</v>
      </c>
      <c r="CM384" s="5">
        <v>0</v>
      </c>
      <c r="CN384" s="5">
        <v>1</v>
      </c>
      <c r="CO384" s="5">
        <v>0</v>
      </c>
      <c r="CP384" s="5">
        <v>0</v>
      </c>
      <c r="CQ384" s="5">
        <v>0</v>
      </c>
      <c r="CR384" s="5">
        <v>0</v>
      </c>
      <c r="CS384" s="5">
        <v>0</v>
      </c>
      <c r="CT384" s="5">
        <v>0</v>
      </c>
      <c r="CU384" s="5">
        <v>0</v>
      </c>
      <c r="CV384" s="5">
        <v>1</v>
      </c>
      <c r="CW384" s="5">
        <v>0</v>
      </c>
      <c r="CX384" s="1">
        <v>0</v>
      </c>
    </row>
    <row r="385" spans="1:102" ht="15.75" x14ac:dyDescent="0.25">
      <c r="A385" s="5" t="s">
        <v>297</v>
      </c>
      <c r="B385" s="5" t="s">
        <v>298</v>
      </c>
      <c r="C385" s="5">
        <v>2019</v>
      </c>
      <c r="D385" s="5">
        <v>1437</v>
      </c>
      <c r="E385" s="5">
        <v>0</v>
      </c>
      <c r="F385" s="5">
        <v>0</v>
      </c>
      <c r="G385" s="5">
        <v>10</v>
      </c>
      <c r="H385" s="5">
        <v>0</v>
      </c>
      <c r="I385" s="5">
        <v>1</v>
      </c>
      <c r="J385" s="5">
        <v>0</v>
      </c>
      <c r="K385" s="5">
        <v>0</v>
      </c>
      <c r="L385" s="5">
        <v>8</v>
      </c>
      <c r="M385" s="5">
        <v>2</v>
      </c>
      <c r="N385" s="5">
        <v>3</v>
      </c>
      <c r="O385" s="5">
        <v>145</v>
      </c>
      <c r="P385" s="5">
        <v>0</v>
      </c>
      <c r="Q385" s="5">
        <v>0</v>
      </c>
      <c r="R385" s="5">
        <v>0</v>
      </c>
      <c r="S385" s="5">
        <v>0</v>
      </c>
      <c r="T385" s="5">
        <v>1</v>
      </c>
      <c r="U385" s="5">
        <v>0</v>
      </c>
      <c r="V385" s="5">
        <v>2</v>
      </c>
      <c r="W385" s="5">
        <v>0</v>
      </c>
      <c r="X385" s="5">
        <v>2</v>
      </c>
      <c r="Y385" s="5">
        <v>0</v>
      </c>
      <c r="Z385" s="5">
        <v>0</v>
      </c>
      <c r="AA385" s="5">
        <v>1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53</v>
      </c>
      <c r="AH385" s="5">
        <v>5</v>
      </c>
      <c r="AI385" s="5">
        <v>8</v>
      </c>
      <c r="AJ385" s="5">
        <v>126</v>
      </c>
      <c r="AK385" s="5">
        <v>26</v>
      </c>
      <c r="AL385" s="5">
        <v>2</v>
      </c>
      <c r="AM385" s="5">
        <v>14</v>
      </c>
      <c r="AN385" s="5">
        <v>15</v>
      </c>
      <c r="AO385" s="5">
        <v>32</v>
      </c>
      <c r="AP385" s="5">
        <v>1</v>
      </c>
      <c r="AQ385" s="5">
        <v>15</v>
      </c>
      <c r="AR385" s="5">
        <v>0</v>
      </c>
      <c r="AS385" s="5">
        <v>10</v>
      </c>
      <c r="AT385" s="5">
        <v>6</v>
      </c>
      <c r="AU385" s="5">
        <v>12</v>
      </c>
      <c r="AV385" s="5">
        <v>59</v>
      </c>
      <c r="AW385" s="5">
        <v>15</v>
      </c>
      <c r="AX385" s="5">
        <v>31</v>
      </c>
      <c r="AY385" s="5">
        <v>0</v>
      </c>
      <c r="AZ385" s="5">
        <v>18</v>
      </c>
      <c r="BA385" s="5">
        <v>0</v>
      </c>
      <c r="BB385" s="5">
        <v>172</v>
      </c>
      <c r="BC385" s="5">
        <v>11</v>
      </c>
      <c r="BD385" s="5">
        <v>0</v>
      </c>
      <c r="BE385" s="5">
        <v>13</v>
      </c>
      <c r="BF385" s="5">
        <v>44</v>
      </c>
      <c r="BG385" s="5">
        <v>9</v>
      </c>
      <c r="BH385" s="5">
        <v>23</v>
      </c>
      <c r="BI385" s="5">
        <v>0</v>
      </c>
      <c r="BJ385" s="5">
        <v>33</v>
      </c>
      <c r="BK385" s="5">
        <v>46</v>
      </c>
      <c r="BL385" s="5">
        <v>0</v>
      </c>
      <c r="BM385" s="5">
        <v>3</v>
      </c>
      <c r="BN385" s="5">
        <v>12</v>
      </c>
      <c r="BO385" s="5">
        <v>0</v>
      </c>
      <c r="BP385" s="5">
        <v>3</v>
      </c>
      <c r="BQ385" s="5">
        <v>9</v>
      </c>
      <c r="BR385" s="5">
        <v>1</v>
      </c>
      <c r="BS385" s="5">
        <v>36</v>
      </c>
      <c r="BT385" s="5">
        <v>17</v>
      </c>
      <c r="BU385" s="5">
        <v>1</v>
      </c>
      <c r="BV385" s="5">
        <v>19</v>
      </c>
      <c r="BW385" s="5">
        <v>20</v>
      </c>
      <c r="BX385" s="5">
        <v>145</v>
      </c>
      <c r="BY385" s="5">
        <v>0</v>
      </c>
      <c r="BZ385" s="5">
        <v>0</v>
      </c>
      <c r="CA385" s="5">
        <v>62</v>
      </c>
      <c r="CB385" s="5">
        <v>0</v>
      </c>
      <c r="CC385" s="5">
        <v>0</v>
      </c>
      <c r="CD385" s="5">
        <v>1</v>
      </c>
      <c r="CE385" s="5">
        <v>0</v>
      </c>
      <c r="CF385" s="5">
        <v>3</v>
      </c>
      <c r="CG385" s="5">
        <v>0</v>
      </c>
      <c r="CH385" s="5">
        <v>1</v>
      </c>
      <c r="CI385" s="5">
        <v>0</v>
      </c>
      <c r="CJ385" s="5">
        <v>4</v>
      </c>
      <c r="CK385" s="5">
        <v>0</v>
      </c>
      <c r="CL385" s="5">
        <v>0</v>
      </c>
      <c r="CM385" s="5">
        <v>9</v>
      </c>
      <c r="CN385" s="5">
        <v>59</v>
      </c>
      <c r="CO385" s="5">
        <v>2</v>
      </c>
      <c r="CP385" s="5">
        <v>1</v>
      </c>
      <c r="CQ385" s="5">
        <v>0</v>
      </c>
      <c r="CR385" s="5">
        <v>8</v>
      </c>
      <c r="CS385" s="5">
        <v>0</v>
      </c>
      <c r="CT385" s="5">
        <v>9</v>
      </c>
      <c r="CU385" s="5">
        <v>1</v>
      </c>
      <c r="CV385" s="5">
        <v>28</v>
      </c>
      <c r="CW385" s="5">
        <v>5</v>
      </c>
      <c r="CX385" s="1">
        <v>5</v>
      </c>
    </row>
    <row r="386" spans="1:102" ht="15.75" x14ac:dyDescent="0.25">
      <c r="A386" s="5" t="s">
        <v>299</v>
      </c>
      <c r="B386" s="5" t="s">
        <v>300</v>
      </c>
      <c r="C386" s="5">
        <v>2019</v>
      </c>
      <c r="D386" s="5">
        <v>1393</v>
      </c>
      <c r="E386" s="5">
        <v>2</v>
      </c>
      <c r="F386" s="5">
        <v>1</v>
      </c>
      <c r="G386" s="5">
        <v>6</v>
      </c>
      <c r="H386" s="5">
        <v>1</v>
      </c>
      <c r="I386" s="5">
        <v>7</v>
      </c>
      <c r="J386" s="5">
        <v>3</v>
      </c>
      <c r="K386" s="5">
        <v>1</v>
      </c>
      <c r="L386" s="5">
        <v>5</v>
      </c>
      <c r="M386" s="5">
        <v>5</v>
      </c>
      <c r="N386" s="5">
        <v>11</v>
      </c>
      <c r="O386" s="5">
        <v>35</v>
      </c>
      <c r="P386" s="5">
        <v>0</v>
      </c>
      <c r="Q386" s="5">
        <v>0</v>
      </c>
      <c r="R386" s="5">
        <v>1</v>
      </c>
      <c r="S386" s="5">
        <v>0</v>
      </c>
      <c r="T386" s="5">
        <v>6</v>
      </c>
      <c r="U386" s="5">
        <v>0</v>
      </c>
      <c r="V386" s="5">
        <v>5</v>
      </c>
      <c r="W386" s="5">
        <v>66</v>
      </c>
      <c r="X386" s="5">
        <v>0</v>
      </c>
      <c r="Y386" s="5">
        <v>0</v>
      </c>
      <c r="Z386" s="5">
        <v>0</v>
      </c>
      <c r="AA386" s="5">
        <v>2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9</v>
      </c>
      <c r="AH386" s="5">
        <v>7</v>
      </c>
      <c r="AI386" s="5">
        <v>10</v>
      </c>
      <c r="AJ386" s="5">
        <v>44</v>
      </c>
      <c r="AK386" s="5">
        <v>23</v>
      </c>
      <c r="AL386" s="5">
        <v>0</v>
      </c>
      <c r="AM386" s="5">
        <v>21</v>
      </c>
      <c r="AN386" s="5">
        <v>26</v>
      </c>
      <c r="AO386" s="5">
        <v>29</v>
      </c>
      <c r="AP386" s="5">
        <v>1</v>
      </c>
      <c r="AQ386" s="5">
        <v>11</v>
      </c>
      <c r="AR386" s="5">
        <v>1</v>
      </c>
      <c r="AS386" s="5">
        <v>11</v>
      </c>
      <c r="AT386" s="5">
        <v>17</v>
      </c>
      <c r="AU386" s="5">
        <v>33</v>
      </c>
      <c r="AV386" s="5">
        <v>17</v>
      </c>
      <c r="AW386" s="5">
        <v>14</v>
      </c>
      <c r="AX386" s="5">
        <v>35</v>
      </c>
      <c r="AY386" s="5">
        <v>3</v>
      </c>
      <c r="AZ386" s="5">
        <v>12</v>
      </c>
      <c r="BA386" s="5">
        <v>0</v>
      </c>
      <c r="BB386" s="5">
        <v>138</v>
      </c>
      <c r="BC386" s="5">
        <v>17</v>
      </c>
      <c r="BD386" s="5">
        <v>0</v>
      </c>
      <c r="BE386" s="5">
        <v>11</v>
      </c>
      <c r="BF386" s="5">
        <v>26</v>
      </c>
      <c r="BG386" s="5">
        <v>2</v>
      </c>
      <c r="BH386" s="5">
        <v>2</v>
      </c>
      <c r="BI386" s="5">
        <v>0</v>
      </c>
      <c r="BJ386" s="5">
        <v>65</v>
      </c>
      <c r="BK386" s="5">
        <v>51</v>
      </c>
      <c r="BL386" s="5">
        <v>0</v>
      </c>
      <c r="BM386" s="5">
        <v>4</v>
      </c>
      <c r="BN386" s="5">
        <v>10</v>
      </c>
      <c r="BO386" s="5">
        <v>0</v>
      </c>
      <c r="BP386" s="5">
        <v>4</v>
      </c>
      <c r="BQ386" s="5">
        <v>18</v>
      </c>
      <c r="BR386" s="5">
        <v>2</v>
      </c>
      <c r="BS386" s="5">
        <v>120</v>
      </c>
      <c r="BT386" s="5">
        <v>43</v>
      </c>
      <c r="BU386" s="5">
        <v>0</v>
      </c>
      <c r="BV386" s="5">
        <v>27</v>
      </c>
      <c r="BW386" s="5">
        <v>8</v>
      </c>
      <c r="BX386" s="5">
        <v>129</v>
      </c>
      <c r="BY386" s="5">
        <v>7</v>
      </c>
      <c r="BZ386" s="5">
        <v>0</v>
      </c>
      <c r="CA386" s="5">
        <v>29</v>
      </c>
      <c r="CB386" s="5">
        <v>2</v>
      </c>
      <c r="CC386" s="5">
        <v>0</v>
      </c>
      <c r="CD386" s="5">
        <v>3</v>
      </c>
      <c r="CE386" s="5">
        <v>0</v>
      </c>
      <c r="CF386" s="5">
        <v>1</v>
      </c>
      <c r="CG386" s="5">
        <v>1</v>
      </c>
      <c r="CH386" s="5">
        <v>1</v>
      </c>
      <c r="CI386" s="5">
        <v>4</v>
      </c>
      <c r="CJ386" s="5">
        <v>12</v>
      </c>
      <c r="CK386" s="5">
        <v>1</v>
      </c>
      <c r="CL386" s="5">
        <v>0</v>
      </c>
      <c r="CM386" s="5">
        <v>24</v>
      </c>
      <c r="CN386" s="5">
        <v>74</v>
      </c>
      <c r="CO386" s="5">
        <v>9</v>
      </c>
      <c r="CP386" s="5">
        <v>2</v>
      </c>
      <c r="CQ386" s="5">
        <v>0</v>
      </c>
      <c r="CR386" s="5">
        <v>13</v>
      </c>
      <c r="CS386" s="5">
        <v>5</v>
      </c>
      <c r="CT386" s="5">
        <v>11</v>
      </c>
      <c r="CU386" s="5">
        <v>2</v>
      </c>
      <c r="CV386" s="5">
        <v>24</v>
      </c>
      <c r="CW386" s="5">
        <v>7</v>
      </c>
      <c r="CX386" s="1">
        <v>7</v>
      </c>
    </row>
    <row r="387" spans="1:102" ht="15.75" x14ac:dyDescent="0.25">
      <c r="A387" s="5" t="s">
        <v>301</v>
      </c>
      <c r="B387" s="5" t="s">
        <v>302</v>
      </c>
      <c r="C387" s="5">
        <v>2019</v>
      </c>
      <c r="D387" s="5">
        <v>116</v>
      </c>
      <c r="E387" s="5">
        <v>0</v>
      </c>
      <c r="F387" s="5">
        <v>1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1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1</v>
      </c>
      <c r="AW387" s="5">
        <v>0</v>
      </c>
      <c r="AX387" s="5">
        <v>4</v>
      </c>
      <c r="AY387" s="5">
        <v>0</v>
      </c>
      <c r="AZ387" s="5">
        <v>0</v>
      </c>
      <c r="BA387" s="5">
        <v>0</v>
      </c>
      <c r="BB387" s="5">
        <v>0</v>
      </c>
      <c r="BC387" s="5">
        <v>0</v>
      </c>
      <c r="BD387" s="5">
        <v>0</v>
      </c>
      <c r="BE387" s="5">
        <v>2</v>
      </c>
      <c r="BF387" s="5">
        <v>4</v>
      </c>
      <c r="BG387" s="5">
        <v>0</v>
      </c>
      <c r="BH387" s="5">
        <v>0</v>
      </c>
      <c r="BI387" s="5">
        <v>0</v>
      </c>
      <c r="BJ387" s="5">
        <v>29</v>
      </c>
      <c r="BK387" s="5">
        <v>2</v>
      </c>
      <c r="BL387" s="5">
        <v>0</v>
      </c>
      <c r="BM387" s="5">
        <v>0</v>
      </c>
      <c r="BN387" s="5">
        <v>1</v>
      </c>
      <c r="BO387" s="5">
        <v>0</v>
      </c>
      <c r="BP387" s="5">
        <v>0</v>
      </c>
      <c r="BQ387" s="5">
        <v>5</v>
      </c>
      <c r="BR387" s="5">
        <v>0</v>
      </c>
      <c r="BS387" s="5">
        <v>1</v>
      </c>
      <c r="BT387" s="5">
        <v>0</v>
      </c>
      <c r="BU387" s="5">
        <v>0</v>
      </c>
      <c r="BV387" s="5">
        <v>0</v>
      </c>
      <c r="BW387" s="5">
        <v>5</v>
      </c>
      <c r="BX387" s="5">
        <v>1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47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4</v>
      </c>
      <c r="CU387" s="5">
        <v>0</v>
      </c>
      <c r="CV387" s="5">
        <v>0</v>
      </c>
      <c r="CW387" s="5">
        <v>1</v>
      </c>
      <c r="CX387" s="1">
        <v>1</v>
      </c>
    </row>
    <row r="388" spans="1:102" ht="15.75" x14ac:dyDescent="0.25">
      <c r="A388" s="5" t="s">
        <v>303</v>
      </c>
      <c r="B388" s="5" t="s">
        <v>304</v>
      </c>
      <c r="C388" s="5">
        <v>2019</v>
      </c>
      <c r="D388" s="5">
        <v>44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1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1</v>
      </c>
      <c r="AK388" s="5">
        <v>0</v>
      </c>
      <c r="AL388" s="5">
        <v>0</v>
      </c>
      <c r="AM388" s="5">
        <v>0</v>
      </c>
      <c r="AN388" s="5">
        <v>0</v>
      </c>
      <c r="AO388" s="5">
        <v>1</v>
      </c>
      <c r="AP388" s="5">
        <v>0</v>
      </c>
      <c r="AQ388" s="5">
        <v>2</v>
      </c>
      <c r="AR388" s="5">
        <v>0</v>
      </c>
      <c r="AS388" s="5">
        <v>0</v>
      </c>
      <c r="AT388" s="5">
        <v>0</v>
      </c>
      <c r="AU388" s="5">
        <v>0</v>
      </c>
      <c r="AV388" s="5">
        <v>2</v>
      </c>
      <c r="AW388" s="5">
        <v>0</v>
      </c>
      <c r="AX388" s="5">
        <v>2</v>
      </c>
      <c r="AY388" s="5">
        <v>0</v>
      </c>
      <c r="AZ388" s="5">
        <v>0</v>
      </c>
      <c r="BA388" s="5">
        <v>0</v>
      </c>
      <c r="BB388" s="5">
        <v>1</v>
      </c>
      <c r="BC388" s="5">
        <v>0</v>
      </c>
      <c r="BD388" s="5">
        <v>0</v>
      </c>
      <c r="BE388" s="5">
        <v>0</v>
      </c>
      <c r="BF388" s="5">
        <v>1</v>
      </c>
      <c r="BG388" s="5">
        <v>0</v>
      </c>
      <c r="BH388" s="5">
        <v>0</v>
      </c>
      <c r="BI388" s="5">
        <v>0</v>
      </c>
      <c r="BJ388" s="5">
        <v>1</v>
      </c>
      <c r="BK388" s="5">
        <v>1</v>
      </c>
      <c r="BL388" s="5">
        <v>0</v>
      </c>
      <c r="BM388" s="5">
        <v>0</v>
      </c>
      <c r="BN388" s="5">
        <v>0</v>
      </c>
      <c r="BO388" s="5">
        <v>0</v>
      </c>
      <c r="BP388" s="5">
        <v>0</v>
      </c>
      <c r="BQ388" s="5">
        <v>1</v>
      </c>
      <c r="BR388" s="5">
        <v>0</v>
      </c>
      <c r="BS388" s="5">
        <v>0</v>
      </c>
      <c r="BT388" s="5">
        <v>0</v>
      </c>
      <c r="BU388" s="5">
        <v>0</v>
      </c>
      <c r="BV388" s="5">
        <v>0</v>
      </c>
      <c r="BW388" s="5">
        <v>18</v>
      </c>
      <c r="BX388" s="5">
        <v>6</v>
      </c>
      <c r="BY388" s="5">
        <v>0</v>
      </c>
      <c r="BZ388" s="5">
        <v>0</v>
      </c>
      <c r="CA388" s="5">
        <v>0</v>
      </c>
      <c r="CB388" s="5">
        <v>0</v>
      </c>
      <c r="CC388" s="5">
        <v>0</v>
      </c>
      <c r="CD388" s="5">
        <v>0</v>
      </c>
      <c r="CE388" s="5">
        <v>0</v>
      </c>
      <c r="CF388" s="5">
        <v>0</v>
      </c>
      <c r="CG388" s="5">
        <v>0</v>
      </c>
      <c r="CH388" s="5">
        <v>0</v>
      </c>
      <c r="CI388" s="5">
        <v>0</v>
      </c>
      <c r="CJ388" s="5">
        <v>0</v>
      </c>
      <c r="CK388" s="5">
        <v>0</v>
      </c>
      <c r="CL388" s="5">
        <v>0</v>
      </c>
      <c r="CM388" s="5">
        <v>0</v>
      </c>
      <c r="CN388" s="5">
        <v>2</v>
      </c>
      <c r="CO388" s="5">
        <v>0</v>
      </c>
      <c r="CP388" s="5">
        <v>0</v>
      </c>
      <c r="CQ388" s="5">
        <v>0</v>
      </c>
      <c r="CR388" s="5">
        <v>0</v>
      </c>
      <c r="CS388" s="5">
        <v>0</v>
      </c>
      <c r="CT388" s="5">
        <v>0</v>
      </c>
      <c r="CU388" s="5">
        <v>0</v>
      </c>
      <c r="CV388" s="5">
        <v>1</v>
      </c>
      <c r="CW388" s="5">
        <v>0</v>
      </c>
      <c r="CX388" s="1">
        <v>0</v>
      </c>
    </row>
    <row r="389" spans="1:102" ht="15.75" x14ac:dyDescent="0.25">
      <c r="A389" s="5" t="s">
        <v>305</v>
      </c>
      <c r="B389" s="5" t="s">
        <v>306</v>
      </c>
      <c r="C389" s="5">
        <v>2019</v>
      </c>
      <c r="D389" s="5">
        <v>17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1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1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>
        <v>0</v>
      </c>
      <c r="BD389" s="5">
        <v>0</v>
      </c>
      <c r="BE389" s="5">
        <v>0</v>
      </c>
      <c r="BF389" s="5">
        <v>1</v>
      </c>
      <c r="BG389" s="5">
        <v>0</v>
      </c>
      <c r="BH389" s="5">
        <v>0</v>
      </c>
      <c r="BI389" s="5">
        <v>0</v>
      </c>
      <c r="BJ389" s="5">
        <v>1</v>
      </c>
      <c r="BK389" s="5">
        <v>1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1</v>
      </c>
      <c r="BT389" s="5">
        <v>0</v>
      </c>
      <c r="BU389" s="5">
        <v>0</v>
      </c>
      <c r="BV389" s="5">
        <v>0</v>
      </c>
      <c r="BW389" s="5">
        <v>3</v>
      </c>
      <c r="BX389" s="5">
        <v>5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>
        <v>0</v>
      </c>
      <c r="CX389" s="1">
        <v>0</v>
      </c>
    </row>
    <row r="390" spans="1:102" ht="15.75" x14ac:dyDescent="0.25">
      <c r="A390" s="5" t="s">
        <v>307</v>
      </c>
      <c r="B390" s="5" t="s">
        <v>308</v>
      </c>
      <c r="C390" s="5">
        <v>2019</v>
      </c>
      <c r="D390" s="5">
        <v>2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s="5">
        <v>0</v>
      </c>
      <c r="AS390" s="5">
        <v>0</v>
      </c>
      <c r="AT390" s="5">
        <v>0</v>
      </c>
      <c r="AU390" s="5">
        <v>0</v>
      </c>
      <c r="AV390" s="5">
        <v>0</v>
      </c>
      <c r="AW390" s="5">
        <v>0</v>
      </c>
      <c r="AX390" s="5">
        <v>0</v>
      </c>
      <c r="AY390" s="5">
        <v>0</v>
      </c>
      <c r="AZ390" s="5">
        <v>0</v>
      </c>
      <c r="BA390" s="5">
        <v>0</v>
      </c>
      <c r="BB390" s="5">
        <v>0</v>
      </c>
      <c r="BC390" s="5">
        <v>0</v>
      </c>
      <c r="BD390" s="5">
        <v>0</v>
      </c>
      <c r="BE390" s="5"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0</v>
      </c>
      <c r="BK390" s="5">
        <v>0</v>
      </c>
      <c r="BL390" s="5">
        <v>0</v>
      </c>
      <c r="BM390" s="5">
        <v>0</v>
      </c>
      <c r="BN390" s="5">
        <v>0</v>
      </c>
      <c r="BO390" s="5">
        <v>0</v>
      </c>
      <c r="BP390" s="5">
        <v>0</v>
      </c>
      <c r="BQ390" s="5">
        <v>0</v>
      </c>
      <c r="BR390" s="5">
        <v>0</v>
      </c>
      <c r="BS390" s="5">
        <v>0</v>
      </c>
      <c r="BT390" s="5">
        <v>0</v>
      </c>
      <c r="BU390" s="5">
        <v>0</v>
      </c>
      <c r="BV390" s="5">
        <v>0</v>
      </c>
      <c r="BW390" s="5">
        <v>0</v>
      </c>
      <c r="BX390" s="5">
        <v>0</v>
      </c>
      <c r="BY390" s="5">
        <v>0</v>
      </c>
      <c r="BZ390" s="5">
        <v>0</v>
      </c>
      <c r="CA390" s="5">
        <v>0</v>
      </c>
      <c r="CB390" s="5">
        <v>0</v>
      </c>
      <c r="CC390" s="5">
        <v>0</v>
      </c>
      <c r="CD390" s="5">
        <v>0</v>
      </c>
      <c r="CE390" s="5">
        <v>0</v>
      </c>
      <c r="CF390" s="5">
        <v>0</v>
      </c>
      <c r="CG390" s="5">
        <v>0</v>
      </c>
      <c r="CH390" s="5">
        <v>0</v>
      </c>
      <c r="CI390" s="5">
        <v>0</v>
      </c>
      <c r="CJ390" s="5">
        <v>0</v>
      </c>
      <c r="CK390" s="5">
        <v>0</v>
      </c>
      <c r="CL390" s="5">
        <v>0</v>
      </c>
      <c r="CM390" s="5">
        <v>0</v>
      </c>
      <c r="CN390" s="5">
        <v>1</v>
      </c>
      <c r="CO390" s="5">
        <v>0</v>
      </c>
      <c r="CP390" s="5">
        <v>0</v>
      </c>
      <c r="CQ390" s="5">
        <v>0</v>
      </c>
      <c r="CR390" s="5">
        <v>0</v>
      </c>
      <c r="CS390" s="5">
        <v>0</v>
      </c>
      <c r="CT390" s="5">
        <v>0</v>
      </c>
      <c r="CU390" s="5">
        <v>0</v>
      </c>
      <c r="CV390" s="5">
        <v>0</v>
      </c>
      <c r="CW390" s="5">
        <v>0</v>
      </c>
      <c r="CX390" s="1">
        <v>0</v>
      </c>
    </row>
    <row r="391" spans="1:102" ht="15.75" x14ac:dyDescent="0.25">
      <c r="A391" s="5" t="s">
        <v>309</v>
      </c>
      <c r="B391" s="5" t="s">
        <v>310</v>
      </c>
      <c r="C391" s="5">
        <v>2019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0</v>
      </c>
      <c r="AZ391" s="5">
        <v>0</v>
      </c>
      <c r="BA391" s="5">
        <v>0</v>
      </c>
      <c r="BB391" s="5">
        <v>0</v>
      </c>
      <c r="BC391" s="5">
        <v>0</v>
      </c>
      <c r="BD391" s="5">
        <v>0</v>
      </c>
      <c r="BE391" s="5">
        <v>0</v>
      </c>
      <c r="BF391" s="5">
        <v>0</v>
      </c>
      <c r="BG391" s="5">
        <v>0</v>
      </c>
      <c r="BH391" s="5">
        <v>0</v>
      </c>
      <c r="BI391" s="5">
        <v>0</v>
      </c>
      <c r="BJ391" s="5">
        <v>0</v>
      </c>
      <c r="BK391" s="5">
        <v>0</v>
      </c>
      <c r="BL391" s="5">
        <v>0</v>
      </c>
      <c r="BM391" s="5">
        <v>0</v>
      </c>
      <c r="BN391" s="5">
        <v>0</v>
      </c>
      <c r="BO391" s="5">
        <v>0</v>
      </c>
      <c r="BP391" s="5">
        <v>0</v>
      </c>
      <c r="BQ391" s="5">
        <v>0</v>
      </c>
      <c r="BR391" s="5">
        <v>0</v>
      </c>
      <c r="BS391" s="5">
        <v>0</v>
      </c>
      <c r="BT391" s="5">
        <v>0</v>
      </c>
      <c r="BU391" s="5">
        <v>0</v>
      </c>
      <c r="BV391" s="5">
        <v>0</v>
      </c>
      <c r="BW391" s="5">
        <v>0</v>
      </c>
      <c r="BX391" s="5">
        <v>0</v>
      </c>
      <c r="BY391" s="5">
        <v>0</v>
      </c>
      <c r="BZ391" s="5">
        <v>0</v>
      </c>
      <c r="CA391" s="5">
        <v>0</v>
      </c>
      <c r="CB391" s="5">
        <v>0</v>
      </c>
      <c r="CC391" s="5">
        <v>0</v>
      </c>
      <c r="CD391" s="5">
        <v>0</v>
      </c>
      <c r="CE391" s="5">
        <v>0</v>
      </c>
      <c r="CF391" s="5">
        <v>0</v>
      </c>
      <c r="CG391" s="5">
        <v>0</v>
      </c>
      <c r="CH391" s="5">
        <v>0</v>
      </c>
      <c r="CI391" s="5">
        <v>0</v>
      </c>
      <c r="CJ391" s="5">
        <v>0</v>
      </c>
      <c r="CK391" s="5">
        <v>0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0</v>
      </c>
      <c r="CU391" s="5">
        <v>0</v>
      </c>
      <c r="CV391" s="5">
        <v>0</v>
      </c>
      <c r="CW391" s="5">
        <v>0</v>
      </c>
      <c r="CX391" s="1">
        <v>0</v>
      </c>
    </row>
    <row r="392" spans="1:102" ht="15.75" x14ac:dyDescent="0.25">
      <c r="A392" s="5" t="s">
        <v>311</v>
      </c>
      <c r="B392" s="5" t="s">
        <v>312</v>
      </c>
      <c r="C392" s="5">
        <v>2019</v>
      </c>
      <c r="D392" s="5">
        <v>1580</v>
      </c>
      <c r="E392" s="5">
        <v>1</v>
      </c>
      <c r="F392" s="5">
        <v>1</v>
      </c>
      <c r="G392" s="5">
        <v>4</v>
      </c>
      <c r="H392" s="5">
        <v>6</v>
      </c>
      <c r="I392" s="5">
        <v>14</v>
      </c>
      <c r="J392" s="5">
        <v>27</v>
      </c>
      <c r="K392" s="5">
        <v>0</v>
      </c>
      <c r="L392" s="5">
        <v>0</v>
      </c>
      <c r="M392" s="5">
        <v>5</v>
      </c>
      <c r="N392" s="5">
        <v>23</v>
      </c>
      <c r="O392" s="5">
        <v>19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47</v>
      </c>
      <c r="V392" s="5">
        <v>1</v>
      </c>
      <c r="W392" s="5">
        <v>1</v>
      </c>
      <c r="X392" s="5">
        <v>5</v>
      </c>
      <c r="Y392" s="5">
        <v>0</v>
      </c>
      <c r="Z392" s="5">
        <v>0</v>
      </c>
      <c r="AA392" s="5">
        <v>733</v>
      </c>
      <c r="AB392" s="5">
        <v>0</v>
      </c>
      <c r="AC392" s="5">
        <v>0</v>
      </c>
      <c r="AD392" s="5">
        <v>1</v>
      </c>
      <c r="AE392" s="5">
        <v>0</v>
      </c>
      <c r="AF392" s="5">
        <v>0</v>
      </c>
      <c r="AG392" s="5">
        <v>5</v>
      </c>
      <c r="AH392" s="5">
        <v>1</v>
      </c>
      <c r="AI392" s="5">
        <v>9</v>
      </c>
      <c r="AJ392" s="5">
        <v>37</v>
      </c>
      <c r="AK392" s="5">
        <v>55</v>
      </c>
      <c r="AL392" s="5">
        <v>0</v>
      </c>
      <c r="AM392" s="5">
        <v>2</v>
      </c>
      <c r="AN392" s="5">
        <v>13</v>
      </c>
      <c r="AO392" s="5">
        <v>11</v>
      </c>
      <c r="AP392" s="5">
        <v>0</v>
      </c>
      <c r="AQ392" s="5">
        <v>6</v>
      </c>
      <c r="AR392" s="5">
        <v>0</v>
      </c>
      <c r="AS392" s="5">
        <v>11</v>
      </c>
      <c r="AT392" s="5">
        <v>42</v>
      </c>
      <c r="AU392" s="5">
        <v>3</v>
      </c>
      <c r="AV392" s="5">
        <v>11</v>
      </c>
      <c r="AW392" s="5">
        <v>3</v>
      </c>
      <c r="AX392" s="5">
        <v>19</v>
      </c>
      <c r="AY392" s="5">
        <v>4</v>
      </c>
      <c r="AZ392" s="5">
        <v>43</v>
      </c>
      <c r="BA392" s="5">
        <v>0</v>
      </c>
      <c r="BB392" s="5">
        <v>30</v>
      </c>
      <c r="BC392" s="5">
        <v>20</v>
      </c>
      <c r="BD392" s="5">
        <v>0</v>
      </c>
      <c r="BE392" s="5">
        <v>18</v>
      </c>
      <c r="BF392" s="5">
        <v>33</v>
      </c>
      <c r="BG392" s="5">
        <v>2</v>
      </c>
      <c r="BH392" s="5">
        <v>1</v>
      </c>
      <c r="BI392" s="5">
        <v>0</v>
      </c>
      <c r="BJ392" s="5">
        <v>42</v>
      </c>
      <c r="BK392" s="5">
        <v>36</v>
      </c>
      <c r="BL392" s="5">
        <v>0</v>
      </c>
      <c r="BM392" s="5">
        <v>2</v>
      </c>
      <c r="BN392" s="5">
        <v>13</v>
      </c>
      <c r="BO392" s="5">
        <v>1</v>
      </c>
      <c r="BP392" s="5">
        <v>2</v>
      </c>
      <c r="BQ392" s="5">
        <v>18</v>
      </c>
      <c r="BR392" s="5">
        <v>2</v>
      </c>
      <c r="BS392" s="5">
        <v>25</v>
      </c>
      <c r="BT392" s="5">
        <v>6</v>
      </c>
      <c r="BU392" s="5">
        <v>1</v>
      </c>
      <c r="BV392" s="5">
        <v>13</v>
      </c>
      <c r="BW392" s="5">
        <v>15</v>
      </c>
      <c r="BX392" s="5">
        <v>37</v>
      </c>
      <c r="BY392" s="5">
        <v>0</v>
      </c>
      <c r="BZ392" s="5">
        <v>0</v>
      </c>
      <c r="CA392" s="5">
        <v>9</v>
      </c>
      <c r="CB392" s="5">
        <v>3</v>
      </c>
      <c r="CC392" s="5">
        <v>0</v>
      </c>
      <c r="CD392" s="5">
        <v>3</v>
      </c>
      <c r="CE392" s="5">
        <v>0</v>
      </c>
      <c r="CF392" s="5">
        <v>7</v>
      </c>
      <c r="CG392" s="5">
        <v>0</v>
      </c>
      <c r="CH392" s="5">
        <v>1</v>
      </c>
      <c r="CI392" s="5">
        <v>1</v>
      </c>
      <c r="CJ392" s="5">
        <v>7</v>
      </c>
      <c r="CK392" s="5">
        <v>1</v>
      </c>
      <c r="CL392" s="5">
        <v>0</v>
      </c>
      <c r="CM392" s="5">
        <v>5</v>
      </c>
      <c r="CN392" s="5">
        <v>22</v>
      </c>
      <c r="CO392" s="5">
        <v>4</v>
      </c>
      <c r="CP392" s="5">
        <v>0</v>
      </c>
      <c r="CQ392" s="5">
        <v>0</v>
      </c>
      <c r="CR392" s="5">
        <v>1</v>
      </c>
      <c r="CS392" s="5">
        <v>4</v>
      </c>
      <c r="CT392" s="5">
        <v>4</v>
      </c>
      <c r="CU392" s="5">
        <v>0</v>
      </c>
      <c r="CV392" s="5">
        <v>18</v>
      </c>
      <c r="CW392" s="5">
        <v>4</v>
      </c>
      <c r="CX392" s="1">
        <v>4</v>
      </c>
    </row>
    <row r="393" spans="1:102" ht="15.75" x14ac:dyDescent="0.25">
      <c r="A393" s="5" t="s">
        <v>313</v>
      </c>
      <c r="B393" s="5" t="s">
        <v>314</v>
      </c>
      <c r="C393" s="5">
        <v>2019</v>
      </c>
      <c r="D393" s="5">
        <v>2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1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1">
        <v>0</v>
      </c>
    </row>
    <row r="394" spans="1:102" ht="15.75" x14ac:dyDescent="0.25">
      <c r="A394" s="5" t="s">
        <v>315</v>
      </c>
      <c r="B394" s="5" t="s">
        <v>316</v>
      </c>
      <c r="C394" s="5">
        <v>2019</v>
      </c>
      <c r="D394" s="5">
        <v>24701</v>
      </c>
      <c r="E394" s="5">
        <v>13</v>
      </c>
      <c r="F394" s="5">
        <v>224</v>
      </c>
      <c r="G394" s="5">
        <v>247</v>
      </c>
      <c r="H394" s="5">
        <v>78</v>
      </c>
      <c r="I394" s="5">
        <v>218</v>
      </c>
      <c r="J394" s="5">
        <v>126</v>
      </c>
      <c r="K394" s="5">
        <v>40</v>
      </c>
      <c r="L394" s="5">
        <v>181</v>
      </c>
      <c r="M394" s="5">
        <v>75</v>
      </c>
      <c r="N394" s="5">
        <v>162</v>
      </c>
      <c r="O394" s="5">
        <v>338</v>
      </c>
      <c r="P394" s="5">
        <v>2</v>
      </c>
      <c r="Q394" s="5">
        <v>6</v>
      </c>
      <c r="R394" s="5">
        <v>4</v>
      </c>
      <c r="S394" s="5">
        <v>1</v>
      </c>
      <c r="T394" s="5">
        <v>36</v>
      </c>
      <c r="U394" s="5">
        <v>5</v>
      </c>
      <c r="V394" s="5">
        <v>30</v>
      </c>
      <c r="W394" s="5">
        <v>69</v>
      </c>
      <c r="X394" s="5">
        <v>66</v>
      </c>
      <c r="Y394" s="5">
        <v>3</v>
      </c>
      <c r="Z394" s="5">
        <v>6765</v>
      </c>
      <c r="AA394" s="5">
        <v>2861</v>
      </c>
      <c r="AB394" s="5">
        <v>441</v>
      </c>
      <c r="AC394" s="5">
        <v>14</v>
      </c>
      <c r="AD394" s="5">
        <v>62</v>
      </c>
      <c r="AE394" s="5">
        <v>44</v>
      </c>
      <c r="AF394" s="5">
        <v>29</v>
      </c>
      <c r="AG394" s="5">
        <v>902</v>
      </c>
      <c r="AH394" s="5">
        <v>65</v>
      </c>
      <c r="AI394" s="5">
        <v>217</v>
      </c>
      <c r="AJ394" s="5">
        <v>1553</v>
      </c>
      <c r="AK394" s="5">
        <v>250</v>
      </c>
      <c r="AL394" s="5">
        <v>22</v>
      </c>
      <c r="AM394" s="5">
        <v>259</v>
      </c>
      <c r="AN394" s="5">
        <v>192</v>
      </c>
      <c r="AO394" s="5">
        <v>329</v>
      </c>
      <c r="AP394" s="5">
        <v>10</v>
      </c>
      <c r="AQ394" s="5">
        <v>108</v>
      </c>
      <c r="AR394" s="5">
        <v>24</v>
      </c>
      <c r="AS394" s="5">
        <v>137</v>
      </c>
      <c r="AT394" s="5">
        <v>262</v>
      </c>
      <c r="AU394" s="5">
        <v>101</v>
      </c>
      <c r="AV394" s="5">
        <v>375</v>
      </c>
      <c r="AW394" s="5">
        <v>122</v>
      </c>
      <c r="AX394" s="5">
        <v>379</v>
      </c>
      <c r="AY394" s="5">
        <v>7</v>
      </c>
      <c r="AZ394" s="5">
        <v>34</v>
      </c>
      <c r="BA394" s="5">
        <v>0</v>
      </c>
      <c r="BB394" s="5">
        <v>559</v>
      </c>
      <c r="BC394" s="5">
        <v>68</v>
      </c>
      <c r="BD394" s="5">
        <v>3</v>
      </c>
      <c r="BE394" s="5">
        <v>68</v>
      </c>
      <c r="BF394" s="5">
        <v>180</v>
      </c>
      <c r="BG394" s="5">
        <v>10</v>
      </c>
      <c r="BH394" s="5">
        <v>16</v>
      </c>
      <c r="BI394" s="5">
        <v>2</v>
      </c>
      <c r="BJ394" s="5">
        <v>285</v>
      </c>
      <c r="BK394" s="5">
        <v>429</v>
      </c>
      <c r="BL394" s="5">
        <v>0</v>
      </c>
      <c r="BM394" s="5">
        <v>288</v>
      </c>
      <c r="BN394" s="5">
        <v>388</v>
      </c>
      <c r="BO394" s="5">
        <v>11</v>
      </c>
      <c r="BP394" s="5">
        <v>30</v>
      </c>
      <c r="BQ394" s="5">
        <v>485</v>
      </c>
      <c r="BR394" s="5">
        <v>51</v>
      </c>
      <c r="BS394" s="5">
        <v>394</v>
      </c>
      <c r="BT394" s="5">
        <v>221</v>
      </c>
      <c r="BU394" s="5">
        <v>47</v>
      </c>
      <c r="BV394" s="5">
        <v>230</v>
      </c>
      <c r="BW394" s="5">
        <v>117</v>
      </c>
      <c r="BX394" s="5">
        <v>1220</v>
      </c>
      <c r="BY394" s="5">
        <v>3</v>
      </c>
      <c r="BZ394" s="5">
        <v>1</v>
      </c>
      <c r="CA394" s="5">
        <v>103</v>
      </c>
      <c r="CB394" s="5">
        <v>13</v>
      </c>
      <c r="CC394" s="5">
        <v>1</v>
      </c>
      <c r="CD394" s="5">
        <v>54</v>
      </c>
      <c r="CE394" s="5">
        <v>4</v>
      </c>
      <c r="CF394" s="5">
        <v>34</v>
      </c>
      <c r="CG394" s="5">
        <v>6</v>
      </c>
      <c r="CH394" s="5">
        <v>32</v>
      </c>
      <c r="CI394" s="5">
        <v>32</v>
      </c>
      <c r="CJ394" s="5">
        <v>313</v>
      </c>
      <c r="CK394" s="5">
        <v>117</v>
      </c>
      <c r="CL394" s="5">
        <v>1</v>
      </c>
      <c r="CM394" s="5">
        <v>36</v>
      </c>
      <c r="CN394" s="5">
        <v>402</v>
      </c>
      <c r="CO394" s="5">
        <v>41</v>
      </c>
      <c r="CP394" s="5">
        <v>71</v>
      </c>
      <c r="CQ394" s="5">
        <v>2</v>
      </c>
      <c r="CR394" s="5">
        <v>27</v>
      </c>
      <c r="CS394" s="5">
        <v>16</v>
      </c>
      <c r="CT394" s="5">
        <v>219</v>
      </c>
      <c r="CU394" s="5">
        <v>21</v>
      </c>
      <c r="CV394" s="5">
        <v>546</v>
      </c>
      <c r="CW394" s="5">
        <v>20</v>
      </c>
      <c r="CX394" s="1">
        <v>20</v>
      </c>
    </row>
    <row r="395" spans="1:102" ht="15.75" x14ac:dyDescent="0.25">
      <c r="A395" s="5" t="s">
        <v>317</v>
      </c>
      <c r="B395" s="5" t="s">
        <v>318</v>
      </c>
      <c r="C395" s="5">
        <v>2019</v>
      </c>
      <c r="D395" s="5">
        <v>3896</v>
      </c>
      <c r="E395" s="5">
        <v>2</v>
      </c>
      <c r="F395" s="5">
        <v>2</v>
      </c>
      <c r="G395" s="5">
        <v>2</v>
      </c>
      <c r="H395" s="5">
        <v>6</v>
      </c>
      <c r="I395" s="5">
        <v>10</v>
      </c>
      <c r="J395" s="5">
        <v>12</v>
      </c>
      <c r="K395" s="5">
        <v>53</v>
      </c>
      <c r="L395" s="5">
        <v>13</v>
      </c>
      <c r="M395" s="5">
        <v>60</v>
      </c>
      <c r="N395" s="5">
        <v>23</v>
      </c>
      <c r="O395" s="5">
        <v>49</v>
      </c>
      <c r="P395" s="5">
        <v>0</v>
      </c>
      <c r="Q395" s="5">
        <v>0</v>
      </c>
      <c r="R395" s="5">
        <v>2</v>
      </c>
      <c r="S395" s="5">
        <v>2</v>
      </c>
      <c r="T395" s="5">
        <v>0</v>
      </c>
      <c r="U395" s="5">
        <v>1</v>
      </c>
      <c r="V395" s="5">
        <v>7</v>
      </c>
      <c r="W395" s="5">
        <v>14</v>
      </c>
      <c r="X395" s="5">
        <v>2</v>
      </c>
      <c r="Y395" s="5">
        <v>7</v>
      </c>
      <c r="Z395" s="5">
        <v>429</v>
      </c>
      <c r="AA395" s="5">
        <v>68</v>
      </c>
      <c r="AB395" s="5">
        <v>24</v>
      </c>
      <c r="AC395" s="5">
        <v>0</v>
      </c>
      <c r="AD395" s="5">
        <v>0</v>
      </c>
      <c r="AE395" s="5">
        <v>15</v>
      </c>
      <c r="AF395" s="5">
        <v>7</v>
      </c>
      <c r="AG395" s="5">
        <v>21</v>
      </c>
      <c r="AH395" s="5">
        <v>5</v>
      </c>
      <c r="AI395" s="5">
        <v>37</v>
      </c>
      <c r="AJ395" s="5">
        <v>49</v>
      </c>
      <c r="AK395" s="5">
        <v>39</v>
      </c>
      <c r="AL395" s="5">
        <v>0</v>
      </c>
      <c r="AM395" s="5">
        <v>28</v>
      </c>
      <c r="AN395" s="5">
        <v>28</v>
      </c>
      <c r="AO395" s="5">
        <v>78</v>
      </c>
      <c r="AP395" s="5">
        <v>1</v>
      </c>
      <c r="AQ395" s="5">
        <v>24</v>
      </c>
      <c r="AR395" s="5">
        <v>8</v>
      </c>
      <c r="AS395" s="5">
        <v>9</v>
      </c>
      <c r="AT395" s="5">
        <v>22</v>
      </c>
      <c r="AU395" s="5">
        <v>30</v>
      </c>
      <c r="AV395" s="5">
        <v>175</v>
      </c>
      <c r="AW395" s="5">
        <v>39</v>
      </c>
      <c r="AX395" s="5">
        <v>141</v>
      </c>
      <c r="AY395" s="5">
        <v>2</v>
      </c>
      <c r="AZ395" s="5">
        <v>15</v>
      </c>
      <c r="BA395" s="5">
        <v>0</v>
      </c>
      <c r="BB395" s="5">
        <v>184</v>
      </c>
      <c r="BC395" s="5">
        <v>15</v>
      </c>
      <c r="BD395" s="5">
        <v>3</v>
      </c>
      <c r="BE395" s="5">
        <v>65</v>
      </c>
      <c r="BF395" s="5">
        <v>121</v>
      </c>
      <c r="BG395" s="5">
        <v>4</v>
      </c>
      <c r="BH395" s="5">
        <v>8</v>
      </c>
      <c r="BI395" s="5">
        <v>0</v>
      </c>
      <c r="BJ395" s="5">
        <v>232</v>
      </c>
      <c r="BK395" s="5">
        <v>142</v>
      </c>
      <c r="BL395" s="5">
        <v>0</v>
      </c>
      <c r="BM395" s="5">
        <v>3</v>
      </c>
      <c r="BN395" s="5">
        <v>40</v>
      </c>
      <c r="BO395" s="5">
        <v>0</v>
      </c>
      <c r="BP395" s="5">
        <v>8</v>
      </c>
      <c r="BQ395" s="5">
        <v>70</v>
      </c>
      <c r="BR395" s="5">
        <v>6</v>
      </c>
      <c r="BS395" s="5">
        <v>127</v>
      </c>
      <c r="BT395" s="5">
        <v>59</v>
      </c>
      <c r="BU395" s="5">
        <v>5</v>
      </c>
      <c r="BV395" s="5">
        <v>18</v>
      </c>
      <c r="BW395" s="5">
        <v>81</v>
      </c>
      <c r="BX395" s="5">
        <v>288</v>
      </c>
      <c r="BY395" s="5">
        <v>2</v>
      </c>
      <c r="BZ395" s="5">
        <v>0</v>
      </c>
      <c r="CA395" s="5">
        <v>319</v>
      </c>
      <c r="CB395" s="5">
        <v>99</v>
      </c>
      <c r="CC395" s="5">
        <v>0</v>
      </c>
      <c r="CD395" s="5">
        <v>10</v>
      </c>
      <c r="CE395" s="5">
        <v>0</v>
      </c>
      <c r="CF395" s="5">
        <v>10</v>
      </c>
      <c r="CG395" s="5">
        <v>1</v>
      </c>
      <c r="CH395" s="5">
        <v>4</v>
      </c>
      <c r="CI395" s="5">
        <v>5</v>
      </c>
      <c r="CJ395" s="5">
        <v>22</v>
      </c>
      <c r="CK395" s="5">
        <v>4</v>
      </c>
      <c r="CL395" s="5">
        <v>0</v>
      </c>
      <c r="CM395" s="5">
        <v>36</v>
      </c>
      <c r="CN395" s="5">
        <v>162</v>
      </c>
      <c r="CO395" s="5">
        <v>23</v>
      </c>
      <c r="CP395" s="5">
        <v>4</v>
      </c>
      <c r="CQ395" s="5">
        <v>0</v>
      </c>
      <c r="CR395" s="5">
        <v>16</v>
      </c>
      <c r="CS395" s="5">
        <v>1</v>
      </c>
      <c r="CT395" s="5">
        <v>23</v>
      </c>
      <c r="CU395" s="5">
        <v>1</v>
      </c>
      <c r="CV395" s="5">
        <v>76</v>
      </c>
      <c r="CW395" s="5">
        <v>37</v>
      </c>
      <c r="CX395" s="1">
        <v>37</v>
      </c>
    </row>
    <row r="396" spans="1:102" ht="15.75" x14ac:dyDescent="0.25">
      <c r="A396" s="5" t="s">
        <v>319</v>
      </c>
      <c r="B396" s="5" t="s">
        <v>320</v>
      </c>
      <c r="C396" s="5">
        <v>2019</v>
      </c>
      <c r="D396" s="5">
        <v>18</v>
      </c>
      <c r="E396" s="5">
        <v>1</v>
      </c>
      <c r="F396" s="5">
        <v>0</v>
      </c>
      <c r="G396" s="5">
        <v>0</v>
      </c>
      <c r="H396" s="5">
        <v>0</v>
      </c>
      <c r="I396" s="5">
        <v>1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s="5">
        <v>0</v>
      </c>
      <c r="AS396" s="5">
        <v>0</v>
      </c>
      <c r="AT396" s="5">
        <v>0</v>
      </c>
      <c r="AU396" s="5">
        <v>0</v>
      </c>
      <c r="AV396" s="5">
        <v>0</v>
      </c>
      <c r="AW396" s="5">
        <v>0</v>
      </c>
      <c r="AX396" s="5">
        <v>5</v>
      </c>
      <c r="AY396" s="5">
        <v>0</v>
      </c>
      <c r="AZ396" s="5">
        <v>0</v>
      </c>
      <c r="BA396" s="5">
        <v>0</v>
      </c>
      <c r="BB396" s="5">
        <v>0</v>
      </c>
      <c r="BC396" s="5">
        <v>0</v>
      </c>
      <c r="BD396" s="5">
        <v>0</v>
      </c>
      <c r="BE396" s="5">
        <v>0</v>
      </c>
      <c r="BF396" s="5">
        <v>0</v>
      </c>
      <c r="BG396" s="5">
        <v>0</v>
      </c>
      <c r="BH396" s="5">
        <v>0</v>
      </c>
      <c r="BI396" s="5">
        <v>0</v>
      </c>
      <c r="BJ396" s="5">
        <v>0</v>
      </c>
      <c r="BK396" s="5">
        <v>0</v>
      </c>
      <c r="BL396" s="5">
        <v>0</v>
      </c>
      <c r="BM396" s="5">
        <v>0</v>
      </c>
      <c r="BN396" s="5">
        <v>0</v>
      </c>
      <c r="BO396" s="5">
        <v>0</v>
      </c>
      <c r="BP396" s="5">
        <v>0</v>
      </c>
      <c r="BQ396" s="5">
        <v>0</v>
      </c>
      <c r="BR396" s="5">
        <v>0</v>
      </c>
      <c r="BS396" s="5">
        <v>0</v>
      </c>
      <c r="BT396" s="5">
        <v>0</v>
      </c>
      <c r="BU396" s="5">
        <v>0</v>
      </c>
      <c r="BV396" s="5">
        <v>0</v>
      </c>
      <c r="BW396" s="5">
        <v>0</v>
      </c>
      <c r="BX396" s="5">
        <v>1</v>
      </c>
      <c r="BY396" s="5">
        <v>0</v>
      </c>
      <c r="BZ396" s="5">
        <v>0</v>
      </c>
      <c r="CA396" s="5">
        <v>2</v>
      </c>
      <c r="CB396" s="5">
        <v>0</v>
      </c>
      <c r="CC396" s="5">
        <v>0</v>
      </c>
      <c r="CD396" s="5">
        <v>0</v>
      </c>
      <c r="CE396" s="5">
        <v>0</v>
      </c>
      <c r="CF396" s="5">
        <v>0</v>
      </c>
      <c r="CG396" s="5">
        <v>0</v>
      </c>
      <c r="CH396" s="5">
        <v>0</v>
      </c>
      <c r="CI396" s="5">
        <v>0</v>
      </c>
      <c r="CJ396" s="5">
        <v>0</v>
      </c>
      <c r="CK396" s="5">
        <v>0</v>
      </c>
      <c r="CL396" s="5">
        <v>0</v>
      </c>
      <c r="CM396" s="5">
        <v>0</v>
      </c>
      <c r="CN396" s="5">
        <v>1</v>
      </c>
      <c r="CO396" s="5">
        <v>0</v>
      </c>
      <c r="CP396" s="5">
        <v>0</v>
      </c>
      <c r="CQ396" s="5">
        <v>0</v>
      </c>
      <c r="CR396" s="5">
        <v>0</v>
      </c>
      <c r="CS396" s="5">
        <v>0</v>
      </c>
      <c r="CT396" s="5">
        <v>0</v>
      </c>
      <c r="CU396" s="5">
        <v>0</v>
      </c>
      <c r="CV396" s="5">
        <v>1</v>
      </c>
      <c r="CW396" s="5">
        <v>1</v>
      </c>
      <c r="CX396" s="1">
        <v>1</v>
      </c>
    </row>
    <row r="397" spans="1:102" ht="15.75" x14ac:dyDescent="0.25">
      <c r="A397" s="5" t="s">
        <v>321</v>
      </c>
      <c r="B397" s="5" t="s">
        <v>322</v>
      </c>
      <c r="C397" s="5">
        <v>2019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5">
        <v>0</v>
      </c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</v>
      </c>
      <c r="BT397" s="5">
        <v>0</v>
      </c>
      <c r="BU397" s="5">
        <v>0</v>
      </c>
      <c r="BV397" s="5">
        <v>0</v>
      </c>
      <c r="BW397" s="5">
        <v>0</v>
      </c>
      <c r="BX397" s="5">
        <v>0</v>
      </c>
      <c r="BY397" s="5">
        <v>0</v>
      </c>
      <c r="BZ397" s="5">
        <v>0</v>
      </c>
      <c r="CA397" s="5">
        <v>0</v>
      </c>
      <c r="CB397" s="5">
        <v>0</v>
      </c>
      <c r="CC397" s="5">
        <v>0</v>
      </c>
      <c r="CD397" s="5">
        <v>0</v>
      </c>
      <c r="CE397" s="5">
        <v>0</v>
      </c>
      <c r="CF397" s="5">
        <v>0</v>
      </c>
      <c r="CG397" s="5">
        <v>0</v>
      </c>
      <c r="CH397" s="5">
        <v>0</v>
      </c>
      <c r="CI397" s="5">
        <v>0</v>
      </c>
      <c r="CJ397" s="5">
        <v>0</v>
      </c>
      <c r="CK397" s="5">
        <v>0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0</v>
      </c>
      <c r="CU397" s="5">
        <v>0</v>
      </c>
      <c r="CV397" s="5">
        <v>0</v>
      </c>
      <c r="CW397" s="5">
        <v>0</v>
      </c>
      <c r="CX397" s="1">
        <v>0</v>
      </c>
    </row>
    <row r="398" spans="1:102" ht="15.75" x14ac:dyDescent="0.25">
      <c r="A398" s="5" t="s">
        <v>323</v>
      </c>
      <c r="B398" s="5" t="s">
        <v>324</v>
      </c>
      <c r="C398" s="5">
        <v>2019</v>
      </c>
      <c r="D398" s="5">
        <v>1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0</v>
      </c>
      <c r="AU398" s="5">
        <v>0</v>
      </c>
      <c r="AV398" s="5">
        <v>0</v>
      </c>
      <c r="AW398" s="5">
        <v>0</v>
      </c>
      <c r="AX398" s="5">
        <v>0</v>
      </c>
      <c r="AY398" s="5">
        <v>0</v>
      </c>
      <c r="AZ398" s="5">
        <v>0</v>
      </c>
      <c r="BA398" s="5">
        <v>0</v>
      </c>
      <c r="BB398" s="5">
        <v>0</v>
      </c>
      <c r="BC398" s="5">
        <v>1</v>
      </c>
      <c r="BD398" s="5">
        <v>0</v>
      </c>
      <c r="BE398" s="5"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  <c r="BK398" s="5">
        <v>0</v>
      </c>
      <c r="BL398" s="5">
        <v>0</v>
      </c>
      <c r="BM398" s="5">
        <v>0</v>
      </c>
      <c r="BN398" s="5">
        <v>0</v>
      </c>
      <c r="BO398" s="5">
        <v>0</v>
      </c>
      <c r="BP398" s="5">
        <v>0</v>
      </c>
      <c r="BQ398" s="5">
        <v>0</v>
      </c>
      <c r="BR398" s="5">
        <v>0</v>
      </c>
      <c r="BS398" s="5">
        <v>0</v>
      </c>
      <c r="BT398" s="5">
        <v>0</v>
      </c>
      <c r="BU398" s="5">
        <v>0</v>
      </c>
      <c r="BV398" s="5">
        <v>0</v>
      </c>
      <c r="BW398" s="5">
        <v>0</v>
      </c>
      <c r="BX398" s="5">
        <v>0</v>
      </c>
      <c r="BY398" s="5">
        <v>0</v>
      </c>
      <c r="BZ398" s="5">
        <v>0</v>
      </c>
      <c r="CA398" s="5">
        <v>0</v>
      </c>
      <c r="CB398" s="5">
        <v>0</v>
      </c>
      <c r="CC398" s="5">
        <v>0</v>
      </c>
      <c r="CD398" s="5">
        <v>0</v>
      </c>
      <c r="CE398" s="5">
        <v>0</v>
      </c>
      <c r="CF398" s="5">
        <v>0</v>
      </c>
      <c r="CG398" s="5">
        <v>0</v>
      </c>
      <c r="CH398" s="5">
        <v>0</v>
      </c>
      <c r="CI398" s="5">
        <v>0</v>
      </c>
      <c r="CJ398" s="5">
        <v>0</v>
      </c>
      <c r="CK398" s="5">
        <v>0</v>
      </c>
      <c r="CL398" s="5">
        <v>0</v>
      </c>
      <c r="CM398" s="5">
        <v>0</v>
      </c>
      <c r="CN398" s="5">
        <v>0</v>
      </c>
      <c r="CO398" s="5">
        <v>0</v>
      </c>
      <c r="CP398" s="5">
        <v>0</v>
      </c>
      <c r="CQ398" s="5">
        <v>0</v>
      </c>
      <c r="CR398" s="5">
        <v>0</v>
      </c>
      <c r="CS398" s="5">
        <v>0</v>
      </c>
      <c r="CT398" s="5">
        <v>0</v>
      </c>
      <c r="CU398" s="5">
        <v>0</v>
      </c>
      <c r="CV398" s="5">
        <v>0</v>
      </c>
      <c r="CW398" s="5">
        <v>0</v>
      </c>
      <c r="CX398" s="1">
        <v>0</v>
      </c>
    </row>
    <row r="399" spans="1:102" ht="15.75" x14ac:dyDescent="0.25">
      <c r="A399" s="5" t="s">
        <v>325</v>
      </c>
      <c r="B399" s="5" t="s">
        <v>326</v>
      </c>
      <c r="C399" s="5">
        <v>2019</v>
      </c>
      <c r="D399" s="5">
        <v>878</v>
      </c>
      <c r="E399" s="5">
        <v>3</v>
      </c>
      <c r="F399" s="5">
        <v>0</v>
      </c>
      <c r="G399" s="5">
        <v>9</v>
      </c>
      <c r="H399" s="5">
        <v>0</v>
      </c>
      <c r="I399" s="5">
        <v>6</v>
      </c>
      <c r="J399" s="5">
        <v>1</v>
      </c>
      <c r="K399" s="5">
        <v>3</v>
      </c>
      <c r="L399" s="5">
        <v>8</v>
      </c>
      <c r="M399" s="5">
        <v>8</v>
      </c>
      <c r="N399" s="5">
        <v>7</v>
      </c>
      <c r="O399" s="5">
        <v>19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1</v>
      </c>
      <c r="X399" s="5">
        <v>1</v>
      </c>
      <c r="Y399" s="5">
        <v>0</v>
      </c>
      <c r="Z399" s="5">
        <v>0</v>
      </c>
      <c r="AA399" s="5">
        <v>4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2</v>
      </c>
      <c r="AH399" s="5">
        <v>1</v>
      </c>
      <c r="AI399" s="5">
        <v>6</v>
      </c>
      <c r="AJ399" s="5">
        <v>41</v>
      </c>
      <c r="AK399" s="5">
        <v>13</v>
      </c>
      <c r="AL399" s="5">
        <v>1</v>
      </c>
      <c r="AM399" s="5">
        <v>3</v>
      </c>
      <c r="AN399" s="5">
        <v>11</v>
      </c>
      <c r="AO399" s="5">
        <v>12</v>
      </c>
      <c r="AP399" s="5">
        <v>1</v>
      </c>
      <c r="AQ399" s="5">
        <v>4</v>
      </c>
      <c r="AR399" s="5">
        <v>1</v>
      </c>
      <c r="AS399" s="5">
        <v>7</v>
      </c>
      <c r="AT399" s="5">
        <v>10</v>
      </c>
      <c r="AU399" s="5">
        <v>24</v>
      </c>
      <c r="AV399" s="5">
        <v>5</v>
      </c>
      <c r="AW399" s="5">
        <v>3</v>
      </c>
      <c r="AX399" s="5">
        <v>19</v>
      </c>
      <c r="AY399" s="5">
        <v>0</v>
      </c>
      <c r="AZ399" s="5">
        <v>4</v>
      </c>
      <c r="BA399" s="5">
        <v>0</v>
      </c>
      <c r="BB399" s="5">
        <v>73</v>
      </c>
      <c r="BC399" s="5">
        <v>4</v>
      </c>
      <c r="BD399" s="5">
        <v>1</v>
      </c>
      <c r="BE399" s="5">
        <v>10</v>
      </c>
      <c r="BF399" s="5">
        <v>49</v>
      </c>
      <c r="BG399" s="5">
        <v>1</v>
      </c>
      <c r="BH399" s="5">
        <v>1</v>
      </c>
      <c r="BI399" s="5">
        <v>2</v>
      </c>
      <c r="BJ399" s="5">
        <v>13</v>
      </c>
      <c r="BK399" s="5">
        <v>27</v>
      </c>
      <c r="BL399" s="5">
        <v>0</v>
      </c>
      <c r="BM399" s="5">
        <v>1</v>
      </c>
      <c r="BN399" s="5">
        <v>4</v>
      </c>
      <c r="BO399" s="5">
        <v>0</v>
      </c>
      <c r="BP399" s="5">
        <v>2</v>
      </c>
      <c r="BQ399" s="5">
        <v>6</v>
      </c>
      <c r="BR399" s="5">
        <v>2</v>
      </c>
      <c r="BS399" s="5">
        <v>15</v>
      </c>
      <c r="BT399" s="5">
        <v>9</v>
      </c>
      <c r="BU399" s="5">
        <v>27</v>
      </c>
      <c r="BV399" s="5">
        <v>15</v>
      </c>
      <c r="BW399" s="5">
        <v>33</v>
      </c>
      <c r="BX399" s="5">
        <v>193</v>
      </c>
      <c r="BY399" s="5">
        <v>0</v>
      </c>
      <c r="BZ399" s="5">
        <v>0</v>
      </c>
      <c r="CA399" s="5">
        <v>24</v>
      </c>
      <c r="CB399" s="5">
        <v>2</v>
      </c>
      <c r="CC399" s="5">
        <v>0</v>
      </c>
      <c r="CD399" s="5">
        <v>3</v>
      </c>
      <c r="CE399" s="5">
        <v>0</v>
      </c>
      <c r="CF399" s="5">
        <v>5</v>
      </c>
      <c r="CG399" s="5">
        <v>1</v>
      </c>
      <c r="CH399" s="5">
        <v>1</v>
      </c>
      <c r="CI399" s="5">
        <v>1</v>
      </c>
      <c r="CJ399" s="5">
        <v>27</v>
      </c>
      <c r="CK399" s="5">
        <v>3</v>
      </c>
      <c r="CL399" s="5">
        <v>0</v>
      </c>
      <c r="CM399" s="5">
        <v>5</v>
      </c>
      <c r="CN399" s="5">
        <v>24</v>
      </c>
      <c r="CO399" s="5">
        <v>1</v>
      </c>
      <c r="CP399" s="5">
        <v>1</v>
      </c>
      <c r="CQ399" s="5">
        <v>0</v>
      </c>
      <c r="CR399" s="5">
        <v>3</v>
      </c>
      <c r="CS399" s="5">
        <v>2</v>
      </c>
      <c r="CT399" s="5">
        <v>7</v>
      </c>
      <c r="CU399" s="5">
        <v>1</v>
      </c>
      <c r="CV399" s="5">
        <v>28</v>
      </c>
      <c r="CW399" s="5">
        <v>8</v>
      </c>
      <c r="CX399" s="1">
        <v>8</v>
      </c>
    </row>
    <row r="400" spans="1:102" ht="15.75" x14ac:dyDescent="0.25">
      <c r="A400" s="5" t="s">
        <v>327</v>
      </c>
      <c r="B400" s="5" t="s">
        <v>328</v>
      </c>
      <c r="C400" s="5">
        <v>2019</v>
      </c>
      <c r="D400" s="5">
        <v>544</v>
      </c>
      <c r="E400" s="5">
        <v>0</v>
      </c>
      <c r="F400" s="5">
        <v>0</v>
      </c>
      <c r="G400" s="5">
        <v>1</v>
      </c>
      <c r="H400" s="5">
        <v>0</v>
      </c>
      <c r="I400" s="5">
        <v>7</v>
      </c>
      <c r="J400" s="5">
        <v>2</v>
      </c>
      <c r="K400" s="5">
        <v>0</v>
      </c>
      <c r="L400" s="5">
        <v>3</v>
      </c>
      <c r="M400" s="5">
        <v>0</v>
      </c>
      <c r="N400" s="5">
        <v>5</v>
      </c>
      <c r="O400" s="5">
        <v>9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2</v>
      </c>
      <c r="X400" s="5">
        <v>0</v>
      </c>
      <c r="Y400" s="5">
        <v>0</v>
      </c>
      <c r="Z400" s="5">
        <v>0</v>
      </c>
      <c r="AA400" s="5">
        <v>1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1</v>
      </c>
      <c r="AH400" s="5">
        <v>0</v>
      </c>
      <c r="AI400" s="5">
        <v>3</v>
      </c>
      <c r="AJ400" s="5">
        <v>29</v>
      </c>
      <c r="AK400" s="5">
        <v>5</v>
      </c>
      <c r="AL400" s="5">
        <v>0</v>
      </c>
      <c r="AM400" s="5">
        <v>3</v>
      </c>
      <c r="AN400" s="5">
        <v>2</v>
      </c>
      <c r="AO400" s="5">
        <v>5</v>
      </c>
      <c r="AP400" s="5">
        <v>0</v>
      </c>
      <c r="AQ400" s="5">
        <v>3</v>
      </c>
      <c r="AR400" s="5">
        <v>1</v>
      </c>
      <c r="AS400" s="5">
        <v>1</v>
      </c>
      <c r="AT400" s="5">
        <v>4</v>
      </c>
      <c r="AU400" s="5">
        <v>4</v>
      </c>
      <c r="AV400" s="5">
        <v>4</v>
      </c>
      <c r="AW400" s="5">
        <v>6</v>
      </c>
      <c r="AX400" s="5">
        <v>18</v>
      </c>
      <c r="AY400" s="5">
        <v>1</v>
      </c>
      <c r="AZ400" s="5">
        <v>7</v>
      </c>
      <c r="BA400" s="5">
        <v>0</v>
      </c>
      <c r="BB400" s="5">
        <v>80</v>
      </c>
      <c r="BC400" s="5">
        <v>1</v>
      </c>
      <c r="BD400" s="5">
        <v>0</v>
      </c>
      <c r="BE400" s="5">
        <v>5</v>
      </c>
      <c r="BF400" s="5">
        <v>11</v>
      </c>
      <c r="BG400" s="5">
        <v>0</v>
      </c>
      <c r="BH400" s="5">
        <v>0</v>
      </c>
      <c r="BI400" s="5">
        <v>0</v>
      </c>
      <c r="BJ400" s="5">
        <v>21</v>
      </c>
      <c r="BK400" s="5">
        <v>44</v>
      </c>
      <c r="BL400" s="5">
        <v>0</v>
      </c>
      <c r="BM400" s="5">
        <v>1</v>
      </c>
      <c r="BN400" s="5">
        <v>7</v>
      </c>
      <c r="BO400" s="5">
        <v>0</v>
      </c>
      <c r="BP400" s="5">
        <v>5</v>
      </c>
      <c r="BQ400" s="5">
        <v>10</v>
      </c>
      <c r="BR400" s="5">
        <v>1</v>
      </c>
      <c r="BS400" s="5">
        <v>33</v>
      </c>
      <c r="BT400" s="5">
        <v>10</v>
      </c>
      <c r="BU400" s="5">
        <v>0</v>
      </c>
      <c r="BV400" s="5">
        <v>2</v>
      </c>
      <c r="BW400" s="5">
        <v>1</v>
      </c>
      <c r="BX400" s="5">
        <v>56</v>
      </c>
      <c r="BY400" s="5">
        <v>0</v>
      </c>
      <c r="BZ400" s="5">
        <v>0</v>
      </c>
      <c r="CA400" s="5">
        <v>41</v>
      </c>
      <c r="CB400" s="5">
        <v>0</v>
      </c>
      <c r="CC400" s="5">
        <v>0</v>
      </c>
      <c r="CD400" s="5">
        <v>4</v>
      </c>
      <c r="CE400" s="5">
        <v>0</v>
      </c>
      <c r="CF400" s="5">
        <v>1</v>
      </c>
      <c r="CG400" s="5">
        <v>1</v>
      </c>
      <c r="CH400" s="5">
        <v>1</v>
      </c>
      <c r="CI400" s="5">
        <v>1</v>
      </c>
      <c r="CJ400" s="5">
        <v>2</v>
      </c>
      <c r="CK400" s="5">
        <v>1</v>
      </c>
      <c r="CL400" s="5">
        <v>0</v>
      </c>
      <c r="CM400" s="5">
        <v>15</v>
      </c>
      <c r="CN400" s="5">
        <v>30</v>
      </c>
      <c r="CO400" s="5">
        <v>5</v>
      </c>
      <c r="CP400" s="5">
        <v>0</v>
      </c>
      <c r="CQ400" s="5">
        <v>0</v>
      </c>
      <c r="CR400" s="5">
        <v>3</v>
      </c>
      <c r="CS400" s="5">
        <v>6</v>
      </c>
      <c r="CT400" s="5">
        <v>2</v>
      </c>
      <c r="CU400" s="5">
        <v>0</v>
      </c>
      <c r="CV400" s="5">
        <v>8</v>
      </c>
      <c r="CW400" s="5">
        <v>5</v>
      </c>
      <c r="CX400" s="1">
        <v>5</v>
      </c>
    </row>
    <row r="401" spans="1:102" ht="15.75" x14ac:dyDescent="0.25">
      <c r="A401" s="5" t="s">
        <v>329</v>
      </c>
      <c r="B401" s="5" t="s">
        <v>330</v>
      </c>
      <c r="C401" s="5">
        <v>2019</v>
      </c>
      <c r="D401" s="5">
        <v>174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1</v>
      </c>
      <c r="O401" s="5">
        <v>65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1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1</v>
      </c>
      <c r="AJ401" s="5">
        <v>48</v>
      </c>
      <c r="AK401" s="5">
        <v>3</v>
      </c>
      <c r="AL401" s="5">
        <v>0</v>
      </c>
      <c r="AM401" s="5">
        <v>0</v>
      </c>
      <c r="AN401" s="5">
        <v>0</v>
      </c>
      <c r="AO401" s="5">
        <v>1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2</v>
      </c>
      <c r="AY401" s="5">
        <v>0</v>
      </c>
      <c r="AZ401" s="5">
        <v>2</v>
      </c>
      <c r="BA401" s="5">
        <v>0</v>
      </c>
      <c r="BB401" s="5">
        <v>1</v>
      </c>
      <c r="BC401" s="5">
        <v>0</v>
      </c>
      <c r="BD401" s="5">
        <v>0</v>
      </c>
      <c r="BE401" s="5">
        <v>0</v>
      </c>
      <c r="BF401" s="5">
        <v>1</v>
      </c>
      <c r="BG401" s="5">
        <v>2</v>
      </c>
      <c r="BH401" s="5">
        <v>0</v>
      </c>
      <c r="BI401" s="5">
        <v>0</v>
      </c>
      <c r="BJ401" s="5">
        <v>2</v>
      </c>
      <c r="BK401" s="5">
        <v>5</v>
      </c>
      <c r="BL401" s="5">
        <v>0</v>
      </c>
      <c r="BM401" s="5">
        <v>0</v>
      </c>
      <c r="BN401" s="5">
        <v>1</v>
      </c>
      <c r="BO401" s="5">
        <v>0</v>
      </c>
      <c r="BP401" s="5">
        <v>0</v>
      </c>
      <c r="BQ401" s="5">
        <v>0</v>
      </c>
      <c r="BR401" s="5">
        <v>0</v>
      </c>
      <c r="BS401" s="5">
        <v>2</v>
      </c>
      <c r="BT401" s="5">
        <v>0</v>
      </c>
      <c r="BU401" s="5">
        <v>0</v>
      </c>
      <c r="BV401" s="5">
        <v>1</v>
      </c>
      <c r="BW401" s="5">
        <v>9</v>
      </c>
      <c r="BX401" s="5">
        <v>15</v>
      </c>
      <c r="BY401" s="5">
        <v>0</v>
      </c>
      <c r="BZ401" s="5">
        <v>0</v>
      </c>
      <c r="CA401" s="5">
        <v>0</v>
      </c>
      <c r="CB401" s="5">
        <v>0</v>
      </c>
      <c r="CC401" s="5">
        <v>0</v>
      </c>
      <c r="CD401" s="5">
        <v>0</v>
      </c>
      <c r="CE401" s="5">
        <v>0</v>
      </c>
      <c r="CF401" s="5">
        <v>0</v>
      </c>
      <c r="CG401" s="5">
        <v>0</v>
      </c>
      <c r="CH401" s="5">
        <v>0</v>
      </c>
      <c r="CI401" s="5">
        <v>0</v>
      </c>
      <c r="CJ401" s="5">
        <v>0</v>
      </c>
      <c r="CK401" s="5">
        <v>0</v>
      </c>
      <c r="CL401" s="5">
        <v>0</v>
      </c>
      <c r="CM401" s="5">
        <v>0</v>
      </c>
      <c r="CN401" s="5">
        <v>2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1</v>
      </c>
      <c r="CU401" s="5">
        <v>0</v>
      </c>
      <c r="CV401" s="5">
        <v>2</v>
      </c>
      <c r="CW401" s="5">
        <v>0</v>
      </c>
      <c r="CX401" s="1">
        <v>0</v>
      </c>
    </row>
    <row r="402" spans="1:102" ht="15.75" x14ac:dyDescent="0.25">
      <c r="A402" s="5" t="s">
        <v>331</v>
      </c>
      <c r="B402" s="5" t="s">
        <v>332</v>
      </c>
      <c r="C402" s="5">
        <v>2019</v>
      </c>
      <c r="D402" s="5">
        <v>175</v>
      </c>
      <c r="E402" s="5">
        <v>0</v>
      </c>
      <c r="F402" s="5">
        <v>0</v>
      </c>
      <c r="G402" s="5">
        <v>2</v>
      </c>
      <c r="H402" s="5">
        <v>0</v>
      </c>
      <c r="I402" s="5">
        <v>0</v>
      </c>
      <c r="J402" s="5">
        <v>0</v>
      </c>
      <c r="K402" s="5">
        <v>0</v>
      </c>
      <c r="L402" s="5">
        <v>2</v>
      </c>
      <c r="M402" s="5">
        <v>0</v>
      </c>
      <c r="N402" s="5">
        <v>1</v>
      </c>
      <c r="O402" s="5">
        <v>25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1</v>
      </c>
      <c r="W402" s="5">
        <v>0</v>
      </c>
      <c r="X402" s="5">
        <v>0</v>
      </c>
      <c r="Y402" s="5">
        <v>0</v>
      </c>
      <c r="Z402" s="5">
        <v>0</v>
      </c>
      <c r="AA402" s="5">
        <v>1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1</v>
      </c>
      <c r="AH402" s="5">
        <v>1</v>
      </c>
      <c r="AI402" s="5">
        <v>3</v>
      </c>
      <c r="AJ402" s="5">
        <v>21</v>
      </c>
      <c r="AK402" s="5">
        <v>5</v>
      </c>
      <c r="AL402" s="5">
        <v>1</v>
      </c>
      <c r="AM402" s="5">
        <v>5</v>
      </c>
      <c r="AN402" s="5">
        <v>1</v>
      </c>
      <c r="AO402" s="5">
        <v>5</v>
      </c>
      <c r="AP402" s="5">
        <v>0</v>
      </c>
      <c r="AQ402" s="5">
        <v>0</v>
      </c>
      <c r="AR402" s="5">
        <v>0</v>
      </c>
      <c r="AS402" s="5">
        <v>1</v>
      </c>
      <c r="AT402" s="5">
        <v>1</v>
      </c>
      <c r="AU402" s="5">
        <v>1</v>
      </c>
      <c r="AV402" s="5">
        <v>1</v>
      </c>
      <c r="AW402" s="5">
        <v>0</v>
      </c>
      <c r="AX402" s="5">
        <v>2</v>
      </c>
      <c r="AY402" s="5">
        <v>0</v>
      </c>
      <c r="AZ402" s="5">
        <v>2</v>
      </c>
      <c r="BA402" s="5">
        <v>0</v>
      </c>
      <c r="BB402" s="5">
        <v>3</v>
      </c>
      <c r="BC402" s="5">
        <v>7</v>
      </c>
      <c r="BD402" s="5">
        <v>0</v>
      </c>
      <c r="BE402" s="5">
        <v>3</v>
      </c>
      <c r="BF402" s="5">
        <v>6</v>
      </c>
      <c r="BG402" s="5">
        <v>0</v>
      </c>
      <c r="BH402" s="5">
        <v>1</v>
      </c>
      <c r="BI402" s="5">
        <v>0</v>
      </c>
      <c r="BJ402" s="5">
        <v>5</v>
      </c>
      <c r="BK402" s="5">
        <v>6</v>
      </c>
      <c r="BL402" s="5">
        <v>0</v>
      </c>
      <c r="BM402" s="5">
        <v>1</v>
      </c>
      <c r="BN402" s="5">
        <v>2</v>
      </c>
      <c r="BO402" s="5">
        <v>0</v>
      </c>
      <c r="BP402" s="5">
        <v>0</v>
      </c>
      <c r="BQ402" s="5">
        <v>2</v>
      </c>
      <c r="BR402" s="5">
        <v>1</v>
      </c>
      <c r="BS402" s="5">
        <v>4</v>
      </c>
      <c r="BT402" s="5">
        <v>3</v>
      </c>
      <c r="BU402" s="5">
        <v>0</v>
      </c>
      <c r="BV402" s="5">
        <v>1</v>
      </c>
      <c r="BW402" s="5">
        <v>0</v>
      </c>
      <c r="BX402" s="5">
        <v>19</v>
      </c>
      <c r="BY402" s="5">
        <v>0</v>
      </c>
      <c r="BZ402" s="5">
        <v>0</v>
      </c>
      <c r="CA402" s="5">
        <v>2</v>
      </c>
      <c r="CB402" s="5">
        <v>0</v>
      </c>
      <c r="CC402" s="5">
        <v>0</v>
      </c>
      <c r="CD402" s="5">
        <v>0</v>
      </c>
      <c r="CE402" s="5">
        <v>0</v>
      </c>
      <c r="CF402" s="5">
        <v>0</v>
      </c>
      <c r="CG402" s="5">
        <v>0</v>
      </c>
      <c r="CH402" s="5">
        <v>0</v>
      </c>
      <c r="CI402" s="5">
        <v>0</v>
      </c>
      <c r="CJ402" s="5">
        <v>1</v>
      </c>
      <c r="CK402" s="5">
        <v>0</v>
      </c>
      <c r="CL402" s="5">
        <v>0</v>
      </c>
      <c r="CM402" s="5">
        <v>0</v>
      </c>
      <c r="CN402" s="5">
        <v>7</v>
      </c>
      <c r="CO402" s="5">
        <v>0</v>
      </c>
      <c r="CP402" s="5">
        <v>0</v>
      </c>
      <c r="CQ402" s="5">
        <v>0</v>
      </c>
      <c r="CR402" s="5">
        <v>1</v>
      </c>
      <c r="CS402" s="5">
        <v>0</v>
      </c>
      <c r="CT402" s="5">
        <v>2</v>
      </c>
      <c r="CU402" s="5">
        <v>0</v>
      </c>
      <c r="CV402" s="5">
        <v>8</v>
      </c>
      <c r="CW402" s="5">
        <v>0</v>
      </c>
      <c r="CX402" s="1">
        <v>0</v>
      </c>
    </row>
    <row r="403" spans="1:102" ht="15.75" x14ac:dyDescent="0.25">
      <c r="A403" s="5" t="s">
        <v>333</v>
      </c>
      <c r="B403" s="5" t="s">
        <v>334</v>
      </c>
      <c r="C403" s="5">
        <v>2019</v>
      </c>
      <c r="D403" s="5">
        <v>9</v>
      </c>
      <c r="E403" s="5">
        <v>0</v>
      </c>
      <c r="F403" s="5">
        <v>2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1</v>
      </c>
      <c r="BC403" s="5">
        <v>0</v>
      </c>
      <c r="BD403" s="5">
        <v>0</v>
      </c>
      <c r="BE403" s="5">
        <v>0</v>
      </c>
      <c r="BF403" s="5">
        <v>1</v>
      </c>
      <c r="BG403" s="5">
        <v>0</v>
      </c>
      <c r="BH403" s="5">
        <v>0</v>
      </c>
      <c r="BI403" s="5">
        <v>0</v>
      </c>
      <c r="BJ403" s="5">
        <v>1</v>
      </c>
      <c r="BK403" s="5">
        <v>1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5">
        <v>0</v>
      </c>
      <c r="BU403" s="5">
        <v>0</v>
      </c>
      <c r="BV403" s="5">
        <v>0</v>
      </c>
      <c r="BW403" s="5">
        <v>0</v>
      </c>
      <c r="BX403" s="5">
        <v>1</v>
      </c>
      <c r="BY403" s="5">
        <v>0</v>
      </c>
      <c r="BZ403" s="5">
        <v>0</v>
      </c>
      <c r="CA403" s="5">
        <v>1</v>
      </c>
      <c r="CB403" s="5">
        <v>0</v>
      </c>
      <c r="CC403" s="5">
        <v>0</v>
      </c>
      <c r="CD403" s="5">
        <v>0</v>
      </c>
      <c r="CE403" s="5">
        <v>0</v>
      </c>
      <c r="CF403" s="5">
        <v>0</v>
      </c>
      <c r="CG403" s="5">
        <v>0</v>
      </c>
      <c r="CH403" s="5">
        <v>0</v>
      </c>
      <c r="CI403" s="5">
        <v>0</v>
      </c>
      <c r="CJ403" s="5">
        <v>0</v>
      </c>
      <c r="CK403" s="5">
        <v>0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0</v>
      </c>
      <c r="CU403" s="5">
        <v>0</v>
      </c>
      <c r="CV403" s="5">
        <v>0</v>
      </c>
      <c r="CW403" s="5">
        <v>0</v>
      </c>
      <c r="CX403" s="1">
        <v>0</v>
      </c>
    </row>
    <row r="404" spans="1:102" ht="15.75" x14ac:dyDescent="0.25">
      <c r="A404" s="5" t="s">
        <v>335</v>
      </c>
      <c r="B404" s="5" t="s">
        <v>336</v>
      </c>
      <c r="C404" s="5">
        <v>2019</v>
      </c>
      <c r="D404" s="5">
        <v>13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s="5">
        <v>0</v>
      </c>
      <c r="AS404" s="5">
        <v>0</v>
      </c>
      <c r="AT404" s="5">
        <v>0</v>
      </c>
      <c r="AU404" s="5">
        <v>0</v>
      </c>
      <c r="AV404" s="5">
        <v>0</v>
      </c>
      <c r="AW404" s="5">
        <v>0</v>
      </c>
      <c r="AX404" s="5">
        <v>3</v>
      </c>
      <c r="AY404" s="5">
        <v>0</v>
      </c>
      <c r="AZ404" s="5">
        <v>0</v>
      </c>
      <c r="BA404" s="5">
        <v>0</v>
      </c>
      <c r="BB404" s="5">
        <v>0</v>
      </c>
      <c r="BC404" s="5">
        <v>0</v>
      </c>
      <c r="BD404" s="5">
        <v>0</v>
      </c>
      <c r="BE404" s="5">
        <v>0</v>
      </c>
      <c r="BF404" s="5">
        <v>1</v>
      </c>
      <c r="BG404" s="5">
        <v>0</v>
      </c>
      <c r="BH404" s="5">
        <v>0</v>
      </c>
      <c r="BI404" s="5">
        <v>0</v>
      </c>
      <c r="BJ404" s="5">
        <v>1</v>
      </c>
      <c r="BK404" s="5">
        <v>1</v>
      </c>
      <c r="BL404" s="5">
        <v>0</v>
      </c>
      <c r="BM404" s="5">
        <v>0</v>
      </c>
      <c r="BN404" s="5">
        <v>0</v>
      </c>
      <c r="BO404" s="5">
        <v>0</v>
      </c>
      <c r="BP404" s="5">
        <v>0</v>
      </c>
      <c r="BQ404" s="5">
        <v>0</v>
      </c>
      <c r="BR404" s="5">
        <v>0</v>
      </c>
      <c r="BS404" s="5">
        <v>0</v>
      </c>
      <c r="BT404" s="5">
        <v>0</v>
      </c>
      <c r="BU404" s="5">
        <v>0</v>
      </c>
      <c r="BV404" s="5">
        <v>0</v>
      </c>
      <c r="BW404" s="5">
        <v>3</v>
      </c>
      <c r="BX404" s="5">
        <v>1</v>
      </c>
      <c r="BY404" s="5">
        <v>0</v>
      </c>
      <c r="BZ404" s="5">
        <v>0</v>
      </c>
      <c r="CA404" s="5">
        <v>0</v>
      </c>
      <c r="CB404" s="5">
        <v>0</v>
      </c>
      <c r="CC404" s="5">
        <v>0</v>
      </c>
      <c r="CD404" s="5">
        <v>0</v>
      </c>
      <c r="CE404" s="5">
        <v>0</v>
      </c>
      <c r="CF404" s="5">
        <v>0</v>
      </c>
      <c r="CG404" s="5">
        <v>0</v>
      </c>
      <c r="CH404" s="5">
        <v>0</v>
      </c>
      <c r="CI404" s="5">
        <v>0</v>
      </c>
      <c r="CJ404" s="5">
        <v>0</v>
      </c>
      <c r="CK404" s="5">
        <v>0</v>
      </c>
      <c r="CL404" s="5">
        <v>0</v>
      </c>
      <c r="CM404" s="5">
        <v>0</v>
      </c>
      <c r="CN404" s="5">
        <v>0</v>
      </c>
      <c r="CO404" s="5">
        <v>0</v>
      </c>
      <c r="CP404" s="5">
        <v>0</v>
      </c>
      <c r="CQ404" s="5">
        <v>0</v>
      </c>
      <c r="CR404" s="5">
        <v>0</v>
      </c>
      <c r="CS404" s="5">
        <v>0</v>
      </c>
      <c r="CT404" s="5">
        <v>0</v>
      </c>
      <c r="CU404" s="5">
        <v>0</v>
      </c>
      <c r="CV404" s="5">
        <v>0</v>
      </c>
      <c r="CW404" s="5">
        <v>1</v>
      </c>
      <c r="CX404" s="1">
        <v>1</v>
      </c>
    </row>
    <row r="405" spans="1:102" ht="15.75" x14ac:dyDescent="0.25">
      <c r="A405" s="5" t="s">
        <v>337</v>
      </c>
      <c r="B405" s="5" t="s">
        <v>338</v>
      </c>
      <c r="C405" s="5">
        <v>2019</v>
      </c>
      <c r="D405" s="5">
        <v>773</v>
      </c>
      <c r="E405" s="5">
        <v>5</v>
      </c>
      <c r="F405" s="5">
        <v>25</v>
      </c>
      <c r="G405" s="5">
        <v>6</v>
      </c>
      <c r="H405" s="5">
        <v>6</v>
      </c>
      <c r="I405" s="5">
        <v>7</v>
      </c>
      <c r="J405" s="5">
        <v>1</v>
      </c>
      <c r="K405" s="5">
        <v>1</v>
      </c>
      <c r="L405" s="5">
        <v>3</v>
      </c>
      <c r="M405" s="5">
        <v>4</v>
      </c>
      <c r="N405" s="5">
        <v>3</v>
      </c>
      <c r="O405" s="5">
        <v>11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1</v>
      </c>
      <c r="W405" s="5">
        <v>1</v>
      </c>
      <c r="X405" s="5">
        <v>1</v>
      </c>
      <c r="Y405" s="5">
        <v>0</v>
      </c>
      <c r="Z405" s="5">
        <v>76</v>
      </c>
      <c r="AA405" s="5">
        <v>1</v>
      </c>
      <c r="AB405" s="5">
        <v>0</v>
      </c>
      <c r="AC405" s="5">
        <v>0</v>
      </c>
      <c r="AD405" s="5">
        <v>0</v>
      </c>
      <c r="AE405" s="5">
        <v>1</v>
      </c>
      <c r="AF405" s="5">
        <v>0</v>
      </c>
      <c r="AG405" s="5">
        <v>8</v>
      </c>
      <c r="AH405" s="5">
        <v>0</v>
      </c>
      <c r="AI405" s="5">
        <v>6</v>
      </c>
      <c r="AJ405" s="5">
        <v>52</v>
      </c>
      <c r="AK405" s="5">
        <v>25</v>
      </c>
      <c r="AL405" s="5">
        <v>1</v>
      </c>
      <c r="AM405" s="5">
        <v>4</v>
      </c>
      <c r="AN405" s="5">
        <v>3</v>
      </c>
      <c r="AO405" s="5">
        <v>13</v>
      </c>
      <c r="AP405" s="5">
        <v>0</v>
      </c>
      <c r="AQ405" s="5">
        <v>3</v>
      </c>
      <c r="AR405" s="5">
        <v>1</v>
      </c>
      <c r="AS405" s="5">
        <v>15</v>
      </c>
      <c r="AT405" s="5">
        <v>9</v>
      </c>
      <c r="AU405" s="5">
        <v>3</v>
      </c>
      <c r="AV405" s="5">
        <v>22</v>
      </c>
      <c r="AW405" s="5">
        <v>2</v>
      </c>
      <c r="AX405" s="5">
        <v>11</v>
      </c>
      <c r="AY405" s="5">
        <v>1</v>
      </c>
      <c r="AZ405" s="5">
        <v>13</v>
      </c>
      <c r="BA405" s="5">
        <v>0</v>
      </c>
      <c r="BB405" s="5">
        <v>47</v>
      </c>
      <c r="BC405" s="5">
        <v>3</v>
      </c>
      <c r="BD405" s="5">
        <v>0</v>
      </c>
      <c r="BE405" s="5">
        <v>11</v>
      </c>
      <c r="BF405" s="5">
        <v>9</v>
      </c>
      <c r="BG405" s="5">
        <v>0</v>
      </c>
      <c r="BH405" s="5">
        <v>1</v>
      </c>
      <c r="BI405" s="5">
        <v>0</v>
      </c>
      <c r="BJ405" s="5">
        <v>20</v>
      </c>
      <c r="BK405" s="5">
        <v>15</v>
      </c>
      <c r="BL405" s="5">
        <v>0</v>
      </c>
      <c r="BM405" s="5">
        <v>1</v>
      </c>
      <c r="BN405" s="5">
        <v>5</v>
      </c>
      <c r="BO405" s="5">
        <v>0</v>
      </c>
      <c r="BP405" s="5">
        <v>2</v>
      </c>
      <c r="BQ405" s="5">
        <v>17</v>
      </c>
      <c r="BR405" s="5">
        <v>0</v>
      </c>
      <c r="BS405" s="5">
        <v>106</v>
      </c>
      <c r="BT405" s="5">
        <v>17</v>
      </c>
      <c r="BU405" s="5">
        <v>0</v>
      </c>
      <c r="BV405" s="5">
        <v>3</v>
      </c>
      <c r="BW405" s="5">
        <v>2</v>
      </c>
      <c r="BX405" s="5">
        <v>22</v>
      </c>
      <c r="BY405" s="5">
        <v>0</v>
      </c>
      <c r="BZ405" s="5">
        <v>0</v>
      </c>
      <c r="CA405" s="5">
        <v>101</v>
      </c>
      <c r="CB405" s="5">
        <v>0</v>
      </c>
      <c r="CC405" s="5">
        <v>0</v>
      </c>
      <c r="CD405" s="5">
        <v>1</v>
      </c>
      <c r="CE405" s="5">
        <v>0</v>
      </c>
      <c r="CF405" s="5">
        <v>1</v>
      </c>
      <c r="CG405" s="5">
        <v>6</v>
      </c>
      <c r="CH405" s="5">
        <v>0</v>
      </c>
      <c r="CI405" s="5">
        <v>0</v>
      </c>
      <c r="CJ405" s="5">
        <v>4</v>
      </c>
      <c r="CK405" s="5">
        <v>0</v>
      </c>
      <c r="CL405" s="5">
        <v>0</v>
      </c>
      <c r="CM405" s="5">
        <v>2</v>
      </c>
      <c r="CN405" s="5">
        <v>20</v>
      </c>
      <c r="CO405" s="5">
        <v>1</v>
      </c>
      <c r="CP405" s="5">
        <v>0</v>
      </c>
      <c r="CQ405" s="5">
        <v>0</v>
      </c>
      <c r="CR405" s="5">
        <v>0</v>
      </c>
      <c r="CS405" s="5">
        <v>0</v>
      </c>
      <c r="CT405" s="5">
        <v>3</v>
      </c>
      <c r="CU405" s="5">
        <v>2</v>
      </c>
      <c r="CV405" s="5">
        <v>6</v>
      </c>
      <c r="CW405" s="5">
        <v>3</v>
      </c>
      <c r="CX405" s="1">
        <v>3</v>
      </c>
    </row>
    <row r="406" spans="1:102" ht="15.75" x14ac:dyDescent="0.25">
      <c r="A406" s="5" t="s">
        <v>339</v>
      </c>
      <c r="B406" s="5" t="s">
        <v>340</v>
      </c>
      <c r="C406" s="5">
        <v>2019</v>
      </c>
      <c r="D406" s="5">
        <v>814</v>
      </c>
      <c r="E406" s="5">
        <v>1</v>
      </c>
      <c r="F406" s="5">
        <v>0</v>
      </c>
      <c r="G406" s="5">
        <v>10</v>
      </c>
      <c r="H406" s="5">
        <v>0</v>
      </c>
      <c r="I406" s="5">
        <v>3</v>
      </c>
      <c r="J406" s="5">
        <v>2</v>
      </c>
      <c r="K406" s="5">
        <v>1</v>
      </c>
      <c r="L406" s="5">
        <v>1</v>
      </c>
      <c r="M406" s="5">
        <v>2</v>
      </c>
      <c r="N406" s="5">
        <v>5</v>
      </c>
      <c r="O406" s="5">
        <v>0</v>
      </c>
      <c r="P406" s="5">
        <v>0</v>
      </c>
      <c r="Q406" s="5">
        <v>0</v>
      </c>
      <c r="R406" s="5">
        <v>1</v>
      </c>
      <c r="S406" s="5">
        <v>1</v>
      </c>
      <c r="T406" s="5">
        <v>6</v>
      </c>
      <c r="U406" s="5">
        <v>58</v>
      </c>
      <c r="V406" s="5">
        <v>1</v>
      </c>
      <c r="W406" s="5">
        <v>281</v>
      </c>
      <c r="X406" s="5">
        <v>1</v>
      </c>
      <c r="Y406" s="5">
        <v>0</v>
      </c>
      <c r="Z406" s="5">
        <v>0</v>
      </c>
      <c r="AA406" s="5">
        <v>2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8</v>
      </c>
      <c r="AH406" s="5">
        <v>1</v>
      </c>
      <c r="AI406" s="5">
        <v>10</v>
      </c>
      <c r="AJ406" s="5">
        <v>39</v>
      </c>
      <c r="AK406" s="5">
        <v>16</v>
      </c>
      <c r="AL406" s="5">
        <v>1</v>
      </c>
      <c r="AM406" s="5">
        <v>6</v>
      </c>
      <c r="AN406" s="5">
        <v>2</v>
      </c>
      <c r="AO406" s="5">
        <v>24</v>
      </c>
      <c r="AP406" s="5">
        <v>0</v>
      </c>
      <c r="AQ406" s="5">
        <v>2</v>
      </c>
      <c r="AR406" s="5">
        <v>0</v>
      </c>
      <c r="AS406" s="5">
        <v>4</v>
      </c>
      <c r="AT406" s="5">
        <v>6</v>
      </c>
      <c r="AU406" s="5">
        <v>1</v>
      </c>
      <c r="AV406" s="5">
        <v>7</v>
      </c>
      <c r="AW406" s="5">
        <v>3</v>
      </c>
      <c r="AX406" s="5">
        <v>5</v>
      </c>
      <c r="AY406" s="5">
        <v>0</v>
      </c>
      <c r="AZ406" s="5">
        <v>8</v>
      </c>
      <c r="BA406" s="5">
        <v>0</v>
      </c>
      <c r="BB406" s="5">
        <v>106</v>
      </c>
      <c r="BC406" s="5">
        <v>2</v>
      </c>
      <c r="BD406" s="5">
        <v>0</v>
      </c>
      <c r="BE406" s="5">
        <v>4</v>
      </c>
      <c r="BF406" s="5">
        <v>7</v>
      </c>
      <c r="BG406" s="5">
        <v>1</v>
      </c>
      <c r="BH406" s="5">
        <v>1</v>
      </c>
      <c r="BI406" s="5">
        <v>0</v>
      </c>
      <c r="BJ406" s="5">
        <v>13</v>
      </c>
      <c r="BK406" s="5">
        <v>10</v>
      </c>
      <c r="BL406" s="5">
        <v>0</v>
      </c>
      <c r="BM406" s="5">
        <v>2</v>
      </c>
      <c r="BN406" s="5">
        <v>13</v>
      </c>
      <c r="BO406" s="5">
        <v>0</v>
      </c>
      <c r="BP406" s="5">
        <v>1</v>
      </c>
      <c r="BQ406" s="5">
        <v>2</v>
      </c>
      <c r="BR406" s="5">
        <v>0</v>
      </c>
      <c r="BS406" s="5">
        <v>7</v>
      </c>
      <c r="BT406" s="5">
        <v>8</v>
      </c>
      <c r="BU406" s="5">
        <v>0</v>
      </c>
      <c r="BV406" s="5">
        <v>3</v>
      </c>
      <c r="BW406" s="5">
        <v>0</v>
      </c>
      <c r="BX406" s="5">
        <v>3</v>
      </c>
      <c r="BY406" s="5">
        <v>0</v>
      </c>
      <c r="BZ406" s="5">
        <v>0</v>
      </c>
      <c r="CA406" s="5">
        <v>23</v>
      </c>
      <c r="CB406" s="5">
        <v>51</v>
      </c>
      <c r="CC406" s="5">
        <v>0</v>
      </c>
      <c r="CD406" s="5">
        <v>2</v>
      </c>
      <c r="CE406" s="5">
        <v>0</v>
      </c>
      <c r="CF406" s="5">
        <v>1</v>
      </c>
      <c r="CG406" s="5">
        <v>0</v>
      </c>
      <c r="CH406" s="5">
        <v>0</v>
      </c>
      <c r="CI406" s="5">
        <v>0</v>
      </c>
      <c r="CJ406" s="5">
        <v>2</v>
      </c>
      <c r="CK406" s="5">
        <v>1</v>
      </c>
      <c r="CL406" s="5">
        <v>0</v>
      </c>
      <c r="CM406" s="5">
        <v>3</v>
      </c>
      <c r="CN406" s="5">
        <v>12</v>
      </c>
      <c r="CO406" s="5">
        <v>1</v>
      </c>
      <c r="CP406" s="5">
        <v>0</v>
      </c>
      <c r="CQ406" s="5">
        <v>0</v>
      </c>
      <c r="CR406" s="5">
        <v>0</v>
      </c>
      <c r="CS406" s="5">
        <v>1</v>
      </c>
      <c r="CT406" s="5">
        <v>2</v>
      </c>
      <c r="CU406" s="5">
        <v>0</v>
      </c>
      <c r="CV406" s="5">
        <v>10</v>
      </c>
      <c r="CW406" s="5">
        <v>5</v>
      </c>
      <c r="CX406" s="1">
        <v>5</v>
      </c>
    </row>
    <row r="407" spans="1:102" ht="15.75" x14ac:dyDescent="0.25">
      <c r="A407" s="5" t="s">
        <v>341</v>
      </c>
      <c r="B407" s="5" t="s">
        <v>342</v>
      </c>
      <c r="C407" s="5">
        <v>2019</v>
      </c>
      <c r="D407" s="5">
        <v>5640</v>
      </c>
      <c r="E407" s="5">
        <v>5</v>
      </c>
      <c r="F407" s="5">
        <v>21</v>
      </c>
      <c r="G407" s="5">
        <v>25</v>
      </c>
      <c r="H407" s="5">
        <v>26</v>
      </c>
      <c r="I407" s="5">
        <v>30</v>
      </c>
      <c r="J407" s="5">
        <v>31</v>
      </c>
      <c r="K407" s="5">
        <v>14</v>
      </c>
      <c r="L407" s="5">
        <v>68</v>
      </c>
      <c r="M407" s="5">
        <v>24</v>
      </c>
      <c r="N407" s="5">
        <v>68</v>
      </c>
      <c r="O407" s="5">
        <v>367</v>
      </c>
      <c r="P407" s="5">
        <v>1</v>
      </c>
      <c r="Q407" s="5">
        <v>1</v>
      </c>
      <c r="R407" s="5">
        <v>3</v>
      </c>
      <c r="S407" s="5">
        <v>1</v>
      </c>
      <c r="T407" s="5">
        <v>0</v>
      </c>
      <c r="U407" s="5">
        <v>49</v>
      </c>
      <c r="V407" s="5">
        <v>10</v>
      </c>
      <c r="W407" s="5">
        <v>18</v>
      </c>
      <c r="X407" s="5">
        <v>9</v>
      </c>
      <c r="Y407" s="5">
        <v>0</v>
      </c>
      <c r="Z407" s="5">
        <v>306</v>
      </c>
      <c r="AA407" s="5">
        <v>28</v>
      </c>
      <c r="AB407" s="5">
        <v>158</v>
      </c>
      <c r="AC407" s="5">
        <v>0</v>
      </c>
      <c r="AD407" s="5">
        <v>4</v>
      </c>
      <c r="AE407" s="5">
        <v>6</v>
      </c>
      <c r="AF407" s="5">
        <v>4</v>
      </c>
      <c r="AG407" s="5">
        <v>76</v>
      </c>
      <c r="AH407" s="5">
        <v>12</v>
      </c>
      <c r="AI407" s="5">
        <v>114</v>
      </c>
      <c r="AJ407" s="5">
        <v>142</v>
      </c>
      <c r="AK407" s="5">
        <v>178</v>
      </c>
      <c r="AL407" s="5">
        <v>9</v>
      </c>
      <c r="AM407" s="5">
        <v>126</v>
      </c>
      <c r="AN407" s="5">
        <v>129</v>
      </c>
      <c r="AO407" s="5">
        <v>154</v>
      </c>
      <c r="AP407" s="5">
        <v>14</v>
      </c>
      <c r="AQ407" s="5">
        <v>40</v>
      </c>
      <c r="AR407" s="5">
        <v>2</v>
      </c>
      <c r="AS407" s="5">
        <v>63</v>
      </c>
      <c r="AT407" s="5">
        <v>160</v>
      </c>
      <c r="AU407" s="5">
        <v>63</v>
      </c>
      <c r="AV407" s="5">
        <v>67</v>
      </c>
      <c r="AW407" s="5">
        <v>47</v>
      </c>
      <c r="AX407" s="5">
        <v>148</v>
      </c>
      <c r="AY407" s="5">
        <v>0</v>
      </c>
      <c r="AZ407" s="5">
        <v>13</v>
      </c>
      <c r="BA407" s="5">
        <v>0</v>
      </c>
      <c r="BB407" s="5">
        <v>76</v>
      </c>
      <c r="BC407" s="5">
        <v>13</v>
      </c>
      <c r="BD407" s="5">
        <v>1</v>
      </c>
      <c r="BE407" s="5">
        <v>47</v>
      </c>
      <c r="BF407" s="5">
        <v>223</v>
      </c>
      <c r="BG407" s="5">
        <v>8</v>
      </c>
      <c r="BH407" s="5">
        <v>14</v>
      </c>
      <c r="BI407" s="5">
        <v>2</v>
      </c>
      <c r="BJ407" s="5">
        <v>100</v>
      </c>
      <c r="BK407" s="5">
        <v>182</v>
      </c>
      <c r="BL407" s="5">
        <v>0</v>
      </c>
      <c r="BM407" s="5">
        <v>18</v>
      </c>
      <c r="BN407" s="5">
        <v>125</v>
      </c>
      <c r="BO407" s="5">
        <v>4</v>
      </c>
      <c r="BP407" s="5">
        <v>17</v>
      </c>
      <c r="BQ407" s="5">
        <v>115</v>
      </c>
      <c r="BR407" s="5">
        <v>17</v>
      </c>
      <c r="BS407" s="5">
        <v>161</v>
      </c>
      <c r="BT407" s="5">
        <v>82</v>
      </c>
      <c r="BU407" s="5">
        <v>5</v>
      </c>
      <c r="BV407" s="5">
        <v>228</v>
      </c>
      <c r="BW407" s="5">
        <v>46</v>
      </c>
      <c r="BX407" s="5">
        <v>465</v>
      </c>
      <c r="BY407" s="5">
        <v>5</v>
      </c>
      <c r="BZ407" s="5">
        <v>0</v>
      </c>
      <c r="CA407" s="5">
        <v>44</v>
      </c>
      <c r="CB407" s="5">
        <v>1</v>
      </c>
      <c r="CC407" s="5">
        <v>1</v>
      </c>
      <c r="CD407" s="5">
        <v>18</v>
      </c>
      <c r="CE407" s="5">
        <v>3</v>
      </c>
      <c r="CF407" s="5">
        <v>10</v>
      </c>
      <c r="CG407" s="5">
        <v>9</v>
      </c>
      <c r="CH407" s="5">
        <v>7</v>
      </c>
      <c r="CI407" s="5">
        <v>20</v>
      </c>
      <c r="CJ407" s="5">
        <v>165</v>
      </c>
      <c r="CK407" s="5">
        <v>77</v>
      </c>
      <c r="CL407" s="5">
        <v>1</v>
      </c>
      <c r="CM407" s="5">
        <v>17</v>
      </c>
      <c r="CN407" s="5">
        <v>86</v>
      </c>
      <c r="CO407" s="5">
        <v>31</v>
      </c>
      <c r="CP407" s="5">
        <v>7</v>
      </c>
      <c r="CQ407" s="5">
        <v>1</v>
      </c>
      <c r="CR407" s="5">
        <v>0</v>
      </c>
      <c r="CS407" s="5">
        <v>9</v>
      </c>
      <c r="CT407" s="5">
        <v>71</v>
      </c>
      <c r="CU407" s="5">
        <v>7</v>
      </c>
      <c r="CV407" s="5">
        <v>262</v>
      </c>
      <c r="CW407" s="5">
        <v>8</v>
      </c>
      <c r="CX407" s="1">
        <v>8</v>
      </c>
    </row>
    <row r="408" spans="1:102" ht="15.75" x14ac:dyDescent="0.25">
      <c r="A408" s="5" t="s">
        <v>343</v>
      </c>
      <c r="B408" s="5" t="s">
        <v>344</v>
      </c>
      <c r="C408" s="5">
        <v>2019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0</v>
      </c>
      <c r="AZ408" s="5">
        <v>0</v>
      </c>
      <c r="BA408" s="5">
        <v>0</v>
      </c>
      <c r="BB408" s="5">
        <v>0</v>
      </c>
      <c r="BC408" s="5">
        <v>0</v>
      </c>
      <c r="BD408" s="5">
        <v>0</v>
      </c>
      <c r="BE408" s="5">
        <v>0</v>
      </c>
      <c r="BF408" s="5">
        <v>0</v>
      </c>
      <c r="BG408" s="5">
        <v>0</v>
      </c>
      <c r="BH408" s="5">
        <v>0</v>
      </c>
      <c r="BI408" s="5">
        <v>0</v>
      </c>
      <c r="BJ408" s="5">
        <v>0</v>
      </c>
      <c r="BK408" s="5">
        <v>0</v>
      </c>
      <c r="BL408" s="5">
        <v>0</v>
      </c>
      <c r="BM408" s="5">
        <v>0</v>
      </c>
      <c r="BN408" s="5">
        <v>0</v>
      </c>
      <c r="BO408" s="5">
        <v>0</v>
      </c>
      <c r="BP408" s="5">
        <v>0</v>
      </c>
      <c r="BQ408" s="5">
        <v>0</v>
      </c>
      <c r="BR408" s="5">
        <v>0</v>
      </c>
      <c r="BS408" s="5">
        <v>0</v>
      </c>
      <c r="BT408" s="5">
        <v>0</v>
      </c>
      <c r="BU408" s="5">
        <v>0</v>
      </c>
      <c r="BV408" s="5">
        <v>0</v>
      </c>
      <c r="BW408" s="5">
        <v>0</v>
      </c>
      <c r="BX408" s="5">
        <v>0</v>
      </c>
      <c r="BY408" s="5">
        <v>0</v>
      </c>
      <c r="BZ408" s="5">
        <v>0</v>
      </c>
      <c r="CA408" s="5">
        <v>0</v>
      </c>
      <c r="CB408" s="5">
        <v>0</v>
      </c>
      <c r="CC408" s="5">
        <v>0</v>
      </c>
      <c r="CD408" s="5">
        <v>0</v>
      </c>
      <c r="CE408" s="5">
        <v>0</v>
      </c>
      <c r="CF408" s="5">
        <v>0</v>
      </c>
      <c r="CG408" s="5">
        <v>0</v>
      </c>
      <c r="CH408" s="5">
        <v>0</v>
      </c>
      <c r="CI408" s="5">
        <v>0</v>
      </c>
      <c r="CJ408" s="5">
        <v>0</v>
      </c>
      <c r="CK408" s="5">
        <v>0</v>
      </c>
      <c r="CL408" s="5">
        <v>0</v>
      </c>
      <c r="CM408" s="5">
        <v>0</v>
      </c>
      <c r="CN408" s="5">
        <v>0</v>
      </c>
      <c r="CO408" s="5">
        <v>0</v>
      </c>
      <c r="CP408" s="5">
        <v>0</v>
      </c>
      <c r="CQ408" s="5">
        <v>0</v>
      </c>
      <c r="CR408" s="5">
        <v>0</v>
      </c>
      <c r="CS408" s="5">
        <v>0</v>
      </c>
      <c r="CT408" s="5">
        <v>0</v>
      </c>
      <c r="CU408" s="5">
        <v>0</v>
      </c>
      <c r="CV408" s="5">
        <v>0</v>
      </c>
      <c r="CW408" s="5">
        <v>0</v>
      </c>
      <c r="CX408" s="1">
        <v>0</v>
      </c>
    </row>
    <row r="409" spans="1:102" ht="15.75" x14ac:dyDescent="0.25">
      <c r="A409" s="5" t="s">
        <v>345</v>
      </c>
      <c r="B409" s="5" t="s">
        <v>346</v>
      </c>
      <c r="C409" s="5">
        <v>2019</v>
      </c>
      <c r="D409" s="5">
        <v>4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1</v>
      </c>
      <c r="M409" s="5">
        <v>0</v>
      </c>
      <c r="N409" s="5">
        <v>0</v>
      </c>
      <c r="O409" s="5">
        <v>1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5">
        <v>0</v>
      </c>
      <c r="BD409" s="5">
        <v>0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</v>
      </c>
      <c r="BT409" s="5">
        <v>0</v>
      </c>
      <c r="BU409" s="5">
        <v>0</v>
      </c>
      <c r="BV409" s="5">
        <v>0</v>
      </c>
      <c r="BW409" s="5">
        <v>0</v>
      </c>
      <c r="BX409" s="5">
        <v>2</v>
      </c>
      <c r="BY409" s="5">
        <v>0</v>
      </c>
      <c r="BZ409" s="5">
        <v>0</v>
      </c>
      <c r="CA409" s="5">
        <v>0</v>
      </c>
      <c r="CB409" s="5">
        <v>0</v>
      </c>
      <c r="CC409" s="5">
        <v>0</v>
      </c>
      <c r="CD409" s="5">
        <v>0</v>
      </c>
      <c r="CE409" s="5">
        <v>0</v>
      </c>
      <c r="CF409" s="5">
        <v>0</v>
      </c>
      <c r="CG409" s="5">
        <v>0</v>
      </c>
      <c r="CH409" s="5">
        <v>0</v>
      </c>
      <c r="CI409" s="5">
        <v>0</v>
      </c>
      <c r="CJ409" s="5">
        <v>0</v>
      </c>
      <c r="CK409" s="5">
        <v>0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0</v>
      </c>
      <c r="CU409" s="5">
        <v>0</v>
      </c>
      <c r="CV409" s="5">
        <v>0</v>
      </c>
      <c r="CW409" s="5">
        <v>0</v>
      </c>
      <c r="CX409" s="1">
        <v>0</v>
      </c>
    </row>
    <row r="410" spans="1:102" ht="15.75" x14ac:dyDescent="0.25">
      <c r="A410" s="5" t="s">
        <v>347</v>
      </c>
      <c r="B410" s="5" t="s">
        <v>348</v>
      </c>
      <c r="C410" s="5">
        <v>2019</v>
      </c>
      <c r="D410" s="5">
        <v>1651</v>
      </c>
      <c r="E410" s="5">
        <v>0</v>
      </c>
      <c r="F410" s="5">
        <v>18</v>
      </c>
      <c r="G410" s="5">
        <v>7</v>
      </c>
      <c r="H410" s="5">
        <v>14</v>
      </c>
      <c r="I410" s="5">
        <v>54</v>
      </c>
      <c r="J410" s="5">
        <v>10</v>
      </c>
      <c r="K410" s="5">
        <v>2</v>
      </c>
      <c r="L410" s="5">
        <v>9</v>
      </c>
      <c r="M410" s="5">
        <v>4</v>
      </c>
      <c r="N410" s="5">
        <v>17</v>
      </c>
      <c r="O410" s="5">
        <v>100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3</v>
      </c>
      <c r="V410" s="5">
        <v>11</v>
      </c>
      <c r="W410" s="5">
        <v>59</v>
      </c>
      <c r="X410" s="5">
        <v>5</v>
      </c>
      <c r="Y410" s="5">
        <v>0</v>
      </c>
      <c r="Z410" s="5">
        <v>73</v>
      </c>
      <c r="AA410" s="5">
        <v>31</v>
      </c>
      <c r="AB410" s="5">
        <v>43</v>
      </c>
      <c r="AC410" s="5">
        <v>0</v>
      </c>
      <c r="AD410" s="5">
        <v>0</v>
      </c>
      <c r="AE410" s="5">
        <v>0</v>
      </c>
      <c r="AF410" s="5">
        <v>0</v>
      </c>
      <c r="AG410" s="5">
        <v>26</v>
      </c>
      <c r="AH410" s="5">
        <v>8</v>
      </c>
      <c r="AI410" s="5">
        <v>13</v>
      </c>
      <c r="AJ410" s="5">
        <v>86</v>
      </c>
      <c r="AK410" s="5">
        <v>28</v>
      </c>
      <c r="AL410" s="5">
        <v>0</v>
      </c>
      <c r="AM410" s="5">
        <v>24</v>
      </c>
      <c r="AN410" s="5">
        <v>16</v>
      </c>
      <c r="AO410" s="5">
        <v>120</v>
      </c>
      <c r="AP410" s="5">
        <v>2</v>
      </c>
      <c r="AQ410" s="5">
        <v>7</v>
      </c>
      <c r="AR410" s="5">
        <v>2</v>
      </c>
      <c r="AS410" s="5">
        <v>13</v>
      </c>
      <c r="AT410" s="5">
        <v>46</v>
      </c>
      <c r="AU410" s="5">
        <v>23</v>
      </c>
      <c r="AV410" s="5">
        <v>55</v>
      </c>
      <c r="AW410" s="5">
        <v>12</v>
      </c>
      <c r="AX410" s="5">
        <v>25</v>
      </c>
      <c r="AY410" s="5">
        <v>0</v>
      </c>
      <c r="AZ410" s="5">
        <v>4</v>
      </c>
      <c r="BA410" s="5">
        <v>0</v>
      </c>
      <c r="BB410" s="5">
        <v>24</v>
      </c>
      <c r="BC410" s="5">
        <v>3</v>
      </c>
      <c r="BD410" s="5">
        <v>0</v>
      </c>
      <c r="BE410" s="5">
        <v>14</v>
      </c>
      <c r="BF410" s="5">
        <v>32</v>
      </c>
      <c r="BG410" s="5">
        <v>2</v>
      </c>
      <c r="BH410" s="5">
        <v>2</v>
      </c>
      <c r="BI410" s="5">
        <v>0</v>
      </c>
      <c r="BJ410" s="5">
        <v>25</v>
      </c>
      <c r="BK410" s="5">
        <v>55</v>
      </c>
      <c r="BL410" s="5">
        <v>0</v>
      </c>
      <c r="BM410" s="5">
        <v>4</v>
      </c>
      <c r="BN410" s="5">
        <v>22</v>
      </c>
      <c r="BO410" s="5">
        <v>0</v>
      </c>
      <c r="BP410" s="5">
        <v>7</v>
      </c>
      <c r="BQ410" s="5">
        <v>37</v>
      </c>
      <c r="BR410" s="5">
        <v>5</v>
      </c>
      <c r="BS410" s="5">
        <v>53</v>
      </c>
      <c r="BT410" s="5">
        <v>21</v>
      </c>
      <c r="BU410" s="5">
        <v>1</v>
      </c>
      <c r="BV410" s="5">
        <v>29</v>
      </c>
      <c r="BW410" s="5">
        <v>8</v>
      </c>
      <c r="BX410" s="5">
        <v>119</v>
      </c>
      <c r="BY410" s="5">
        <v>0</v>
      </c>
      <c r="BZ410" s="5">
        <v>0</v>
      </c>
      <c r="CA410" s="5">
        <v>13</v>
      </c>
      <c r="CB410" s="5">
        <v>4</v>
      </c>
      <c r="CC410" s="5">
        <v>0</v>
      </c>
      <c r="CD410" s="5">
        <v>4</v>
      </c>
      <c r="CE410" s="5">
        <v>1</v>
      </c>
      <c r="CF410" s="5">
        <v>2</v>
      </c>
      <c r="CG410" s="5">
        <v>1</v>
      </c>
      <c r="CH410" s="5">
        <v>3</v>
      </c>
      <c r="CI410" s="5">
        <v>4</v>
      </c>
      <c r="CJ410" s="5">
        <v>37</v>
      </c>
      <c r="CK410" s="5">
        <v>22</v>
      </c>
      <c r="CL410" s="5">
        <v>0</v>
      </c>
      <c r="CM410" s="5">
        <v>6</v>
      </c>
      <c r="CN410" s="5">
        <v>38</v>
      </c>
      <c r="CO410" s="5">
        <v>5</v>
      </c>
      <c r="CP410" s="5">
        <v>2</v>
      </c>
      <c r="CQ410" s="5">
        <v>0</v>
      </c>
      <c r="CR410" s="5">
        <v>0</v>
      </c>
      <c r="CS410" s="5">
        <v>2</v>
      </c>
      <c r="CT410" s="5">
        <v>15</v>
      </c>
      <c r="CU410" s="5">
        <v>2</v>
      </c>
      <c r="CV410" s="5">
        <v>49</v>
      </c>
      <c r="CW410" s="5">
        <v>2</v>
      </c>
      <c r="CX410" s="1">
        <v>2</v>
      </c>
    </row>
    <row r="411" spans="1:102" ht="15.75" x14ac:dyDescent="0.25">
      <c r="A411" s="5" t="s">
        <v>349</v>
      </c>
      <c r="B411" s="5" t="s">
        <v>350</v>
      </c>
      <c r="C411" s="5">
        <v>2019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>
        <v>0</v>
      </c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5">
        <v>0</v>
      </c>
      <c r="BU411" s="5">
        <v>0</v>
      </c>
      <c r="BV411" s="5">
        <v>0</v>
      </c>
      <c r="BW411" s="5">
        <v>0</v>
      </c>
      <c r="BX411" s="5">
        <v>0</v>
      </c>
      <c r="BY411" s="5">
        <v>0</v>
      </c>
      <c r="BZ411" s="5">
        <v>0</v>
      </c>
      <c r="CA411" s="5">
        <v>0</v>
      </c>
      <c r="CB411" s="5">
        <v>0</v>
      </c>
      <c r="CC411" s="5">
        <v>0</v>
      </c>
      <c r="CD411" s="5">
        <v>0</v>
      </c>
      <c r="CE411" s="5">
        <v>0</v>
      </c>
      <c r="CF411" s="5">
        <v>0</v>
      </c>
      <c r="CG411" s="5">
        <v>0</v>
      </c>
      <c r="CH411" s="5">
        <v>0</v>
      </c>
      <c r="CI411" s="5">
        <v>0</v>
      </c>
      <c r="CJ411" s="5">
        <v>0</v>
      </c>
      <c r="CK411" s="5">
        <v>0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0</v>
      </c>
      <c r="CU411" s="5">
        <v>0</v>
      </c>
      <c r="CV411" s="5">
        <v>0</v>
      </c>
      <c r="CW411" s="5">
        <v>0</v>
      </c>
      <c r="CX411" s="1">
        <v>0</v>
      </c>
    </row>
    <row r="412" spans="1:102" ht="15.75" x14ac:dyDescent="0.25">
      <c r="A412" s="5" t="s">
        <v>351</v>
      </c>
      <c r="B412" s="5" t="s">
        <v>352</v>
      </c>
      <c r="C412" s="5">
        <v>2019</v>
      </c>
      <c r="D412" s="5">
        <v>34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17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1</v>
      </c>
      <c r="AK412" s="5">
        <v>0</v>
      </c>
      <c r="AL412" s="5">
        <v>0</v>
      </c>
      <c r="AM412" s="5">
        <v>0</v>
      </c>
      <c r="AN412" s="5">
        <v>1</v>
      </c>
      <c r="AO412" s="5">
        <v>0</v>
      </c>
      <c r="AP412" s="5">
        <v>0</v>
      </c>
      <c r="AQ412" s="5">
        <v>0</v>
      </c>
      <c r="AR412" s="5">
        <v>0</v>
      </c>
      <c r="AS412" s="5">
        <v>0</v>
      </c>
      <c r="AT412" s="5">
        <v>0</v>
      </c>
      <c r="AU412" s="5">
        <v>0</v>
      </c>
      <c r="AV412" s="5">
        <v>0</v>
      </c>
      <c r="AW412" s="5">
        <v>0</v>
      </c>
      <c r="AX412" s="5">
        <v>0</v>
      </c>
      <c r="AY412" s="5">
        <v>0</v>
      </c>
      <c r="AZ412" s="5">
        <v>1</v>
      </c>
      <c r="BA412" s="5">
        <v>0</v>
      </c>
      <c r="BB412" s="5">
        <v>0</v>
      </c>
      <c r="BC412" s="5">
        <v>0</v>
      </c>
      <c r="BD412" s="5">
        <v>0</v>
      </c>
      <c r="BE412" s="5">
        <v>0</v>
      </c>
      <c r="BF412" s="5">
        <v>1</v>
      </c>
      <c r="BG412" s="5">
        <v>0</v>
      </c>
      <c r="BH412" s="5">
        <v>0</v>
      </c>
      <c r="BI412" s="5">
        <v>0</v>
      </c>
      <c r="BJ412" s="5">
        <v>0</v>
      </c>
      <c r="BK412" s="5">
        <v>1</v>
      </c>
      <c r="BL412" s="5">
        <v>0</v>
      </c>
      <c r="BM412" s="5">
        <v>0</v>
      </c>
      <c r="BN412" s="5">
        <v>2</v>
      </c>
      <c r="BO412" s="5">
        <v>0</v>
      </c>
      <c r="BP412" s="5">
        <v>0</v>
      </c>
      <c r="BQ412" s="5">
        <v>1</v>
      </c>
      <c r="BR412" s="5">
        <v>0</v>
      </c>
      <c r="BS412" s="5">
        <v>0</v>
      </c>
      <c r="BT412" s="5">
        <v>2</v>
      </c>
      <c r="BU412" s="5">
        <v>0</v>
      </c>
      <c r="BV412" s="5">
        <v>1</v>
      </c>
      <c r="BW412" s="5">
        <v>0</v>
      </c>
      <c r="BX412" s="5">
        <v>3</v>
      </c>
      <c r="BY412" s="5">
        <v>0</v>
      </c>
      <c r="BZ412" s="5">
        <v>0</v>
      </c>
      <c r="CA412" s="5">
        <v>0</v>
      </c>
      <c r="CB412" s="5">
        <v>0</v>
      </c>
      <c r="CC412" s="5">
        <v>0</v>
      </c>
      <c r="CD412" s="5">
        <v>0</v>
      </c>
      <c r="CE412" s="5">
        <v>0</v>
      </c>
      <c r="CF412" s="5">
        <v>0</v>
      </c>
      <c r="CG412" s="5">
        <v>0</v>
      </c>
      <c r="CH412" s="5">
        <v>0</v>
      </c>
      <c r="CI412" s="5">
        <v>0</v>
      </c>
      <c r="CJ412" s="5">
        <v>0</v>
      </c>
      <c r="CK412" s="5">
        <v>0</v>
      </c>
      <c r="CL412" s="5">
        <v>0</v>
      </c>
      <c r="CM412" s="5">
        <v>0</v>
      </c>
      <c r="CN412" s="5">
        <v>1</v>
      </c>
      <c r="CO412" s="5">
        <v>0</v>
      </c>
      <c r="CP412" s="5">
        <v>0</v>
      </c>
      <c r="CQ412" s="5">
        <v>0</v>
      </c>
      <c r="CR412" s="5">
        <v>0</v>
      </c>
      <c r="CS412" s="5">
        <v>0</v>
      </c>
      <c r="CT412" s="5">
        <v>1</v>
      </c>
      <c r="CU412" s="5">
        <v>0</v>
      </c>
      <c r="CV412" s="5">
        <v>0</v>
      </c>
      <c r="CW412" s="5">
        <v>0</v>
      </c>
      <c r="CX412" s="1">
        <v>0</v>
      </c>
    </row>
    <row r="413" spans="1:102" ht="15.75" x14ac:dyDescent="0.25">
      <c r="A413" s="5" t="s">
        <v>353</v>
      </c>
      <c r="B413" s="5" t="s">
        <v>354</v>
      </c>
      <c r="C413" s="5">
        <v>2019</v>
      </c>
      <c r="D413" s="5">
        <v>2641</v>
      </c>
      <c r="E413" s="5">
        <v>4</v>
      </c>
      <c r="F413" s="5">
        <v>10</v>
      </c>
      <c r="G413" s="5">
        <v>3</v>
      </c>
      <c r="H413" s="5">
        <v>0</v>
      </c>
      <c r="I413" s="5">
        <v>16</v>
      </c>
      <c r="J413" s="5">
        <v>4</v>
      </c>
      <c r="K413" s="5">
        <v>1</v>
      </c>
      <c r="L413" s="5">
        <v>7</v>
      </c>
      <c r="M413" s="5">
        <v>2</v>
      </c>
      <c r="N413" s="5">
        <v>11</v>
      </c>
      <c r="O413" s="5">
        <v>16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1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2</v>
      </c>
      <c r="AH413" s="5">
        <v>1</v>
      </c>
      <c r="AI413" s="5">
        <v>5</v>
      </c>
      <c r="AJ413" s="5">
        <v>58</v>
      </c>
      <c r="AK413" s="5">
        <v>13</v>
      </c>
      <c r="AL413" s="5">
        <v>0</v>
      </c>
      <c r="AM413" s="5">
        <v>2</v>
      </c>
      <c r="AN413" s="5">
        <v>8</v>
      </c>
      <c r="AO413" s="5">
        <v>21</v>
      </c>
      <c r="AP413" s="5">
        <v>0</v>
      </c>
      <c r="AQ413" s="5">
        <v>7</v>
      </c>
      <c r="AR413" s="5">
        <v>2</v>
      </c>
      <c r="AS413" s="5">
        <v>4</v>
      </c>
      <c r="AT413" s="5">
        <v>7</v>
      </c>
      <c r="AU413" s="5">
        <v>13</v>
      </c>
      <c r="AV413" s="5">
        <v>17</v>
      </c>
      <c r="AW413" s="5">
        <v>13</v>
      </c>
      <c r="AX413" s="5">
        <v>64</v>
      </c>
      <c r="AY413" s="5">
        <v>1</v>
      </c>
      <c r="AZ413" s="5">
        <v>16</v>
      </c>
      <c r="BA413" s="5">
        <v>0</v>
      </c>
      <c r="BB413" s="5">
        <v>968</v>
      </c>
      <c r="BC413" s="5">
        <v>1</v>
      </c>
      <c r="BD413" s="5">
        <v>0</v>
      </c>
      <c r="BE413" s="5">
        <v>12</v>
      </c>
      <c r="BF413" s="5">
        <v>13</v>
      </c>
      <c r="BG413" s="5">
        <v>1</v>
      </c>
      <c r="BH413" s="5">
        <v>1</v>
      </c>
      <c r="BI413" s="5">
        <v>1</v>
      </c>
      <c r="BJ413" s="5">
        <v>70</v>
      </c>
      <c r="BK413" s="5">
        <v>39</v>
      </c>
      <c r="BL413" s="5">
        <v>0</v>
      </c>
      <c r="BM413" s="5">
        <v>1</v>
      </c>
      <c r="BN413" s="5">
        <v>30</v>
      </c>
      <c r="BO413" s="5">
        <v>1</v>
      </c>
      <c r="BP413" s="5">
        <v>2</v>
      </c>
      <c r="BQ413" s="5">
        <v>51</v>
      </c>
      <c r="BR413" s="5">
        <v>3</v>
      </c>
      <c r="BS413" s="5">
        <v>68</v>
      </c>
      <c r="BT413" s="5">
        <v>18</v>
      </c>
      <c r="BU413" s="5">
        <v>0</v>
      </c>
      <c r="BV413" s="5">
        <v>8</v>
      </c>
      <c r="BW413" s="5">
        <v>4</v>
      </c>
      <c r="BX413" s="5">
        <v>149</v>
      </c>
      <c r="BY413" s="5">
        <v>3</v>
      </c>
      <c r="BZ413" s="5">
        <v>0</v>
      </c>
      <c r="CA413" s="5">
        <v>98</v>
      </c>
      <c r="CB413" s="5">
        <v>1</v>
      </c>
      <c r="CC413" s="5">
        <v>0</v>
      </c>
      <c r="CD413" s="5">
        <v>14</v>
      </c>
      <c r="CE413" s="5">
        <v>0</v>
      </c>
      <c r="CF413" s="5">
        <v>5</v>
      </c>
      <c r="CG413" s="5">
        <v>53</v>
      </c>
      <c r="CH413" s="5">
        <v>2</v>
      </c>
      <c r="CI413" s="5">
        <v>4</v>
      </c>
      <c r="CJ413" s="5">
        <v>22</v>
      </c>
      <c r="CK413" s="5">
        <v>9</v>
      </c>
      <c r="CL413" s="5">
        <v>0</v>
      </c>
      <c r="CM413" s="5">
        <v>26</v>
      </c>
      <c r="CN413" s="5">
        <v>79</v>
      </c>
      <c r="CO413" s="5">
        <v>31</v>
      </c>
      <c r="CP413" s="5">
        <v>1</v>
      </c>
      <c r="CQ413" s="5">
        <v>0</v>
      </c>
      <c r="CR413" s="5">
        <v>12</v>
      </c>
      <c r="CS413" s="5">
        <v>451</v>
      </c>
      <c r="CT413" s="5">
        <v>14</v>
      </c>
      <c r="CU413" s="5">
        <v>2</v>
      </c>
      <c r="CV413" s="5">
        <v>21</v>
      </c>
      <c r="CW413" s="5">
        <v>14</v>
      </c>
      <c r="CX413" s="1">
        <v>14</v>
      </c>
    </row>
    <row r="414" spans="1:102" ht="15.75" x14ac:dyDescent="0.25">
      <c r="A414" s="5" t="s">
        <v>355</v>
      </c>
      <c r="B414" s="5" t="s">
        <v>356</v>
      </c>
      <c r="C414" s="5">
        <v>2019</v>
      </c>
      <c r="D414" s="5">
        <v>1401</v>
      </c>
      <c r="E414" s="5">
        <v>0</v>
      </c>
      <c r="F414" s="5">
        <v>7</v>
      </c>
      <c r="G414" s="5">
        <v>3</v>
      </c>
      <c r="H414" s="5">
        <v>8</v>
      </c>
      <c r="I414" s="5">
        <v>6</v>
      </c>
      <c r="J414" s="5">
        <v>2</v>
      </c>
      <c r="K414" s="5">
        <v>3</v>
      </c>
      <c r="L414" s="5">
        <v>6</v>
      </c>
      <c r="M414" s="5">
        <v>2</v>
      </c>
      <c r="N414" s="5">
        <v>9</v>
      </c>
      <c r="O414" s="5">
        <v>135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5</v>
      </c>
      <c r="V414" s="5">
        <v>1</v>
      </c>
      <c r="W414" s="5">
        <v>3</v>
      </c>
      <c r="X414" s="5">
        <v>1</v>
      </c>
      <c r="Y414" s="5">
        <v>0</v>
      </c>
      <c r="Z414" s="5">
        <v>0</v>
      </c>
      <c r="AA414" s="5">
        <v>5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6</v>
      </c>
      <c r="AH414" s="5">
        <v>2</v>
      </c>
      <c r="AI414" s="5">
        <v>15</v>
      </c>
      <c r="AJ414" s="5">
        <v>37</v>
      </c>
      <c r="AK414" s="5">
        <v>25</v>
      </c>
      <c r="AL414" s="5">
        <v>2</v>
      </c>
      <c r="AM414" s="5">
        <v>24</v>
      </c>
      <c r="AN414" s="5">
        <v>25</v>
      </c>
      <c r="AO414" s="5">
        <v>50</v>
      </c>
      <c r="AP414" s="5">
        <v>13</v>
      </c>
      <c r="AQ414" s="5">
        <v>10</v>
      </c>
      <c r="AR414" s="5">
        <v>0</v>
      </c>
      <c r="AS414" s="5">
        <v>5</v>
      </c>
      <c r="AT414" s="5">
        <v>125</v>
      </c>
      <c r="AU414" s="5">
        <v>16</v>
      </c>
      <c r="AV414" s="5">
        <v>22</v>
      </c>
      <c r="AW414" s="5">
        <v>22</v>
      </c>
      <c r="AX414" s="5">
        <v>37</v>
      </c>
      <c r="AY414" s="5">
        <v>9</v>
      </c>
      <c r="AZ414" s="5">
        <v>6</v>
      </c>
      <c r="BA414" s="5">
        <v>0</v>
      </c>
      <c r="BB414" s="5">
        <v>48</v>
      </c>
      <c r="BC414" s="5">
        <v>10</v>
      </c>
      <c r="BD414" s="5">
        <v>0</v>
      </c>
      <c r="BE414" s="5">
        <v>17</v>
      </c>
      <c r="BF414" s="5">
        <v>57</v>
      </c>
      <c r="BG414" s="5">
        <v>3</v>
      </c>
      <c r="BH414" s="5">
        <v>3</v>
      </c>
      <c r="BI414" s="5">
        <v>0</v>
      </c>
      <c r="BJ414" s="5">
        <v>52</v>
      </c>
      <c r="BK414" s="5">
        <v>32</v>
      </c>
      <c r="BL414" s="5">
        <v>0</v>
      </c>
      <c r="BM414" s="5">
        <v>7</v>
      </c>
      <c r="BN414" s="5">
        <v>36</v>
      </c>
      <c r="BO414" s="5">
        <v>0</v>
      </c>
      <c r="BP414" s="5">
        <v>4</v>
      </c>
      <c r="BQ414" s="5">
        <v>22</v>
      </c>
      <c r="BR414" s="5">
        <v>3</v>
      </c>
      <c r="BS414" s="5">
        <v>82</v>
      </c>
      <c r="BT414" s="5">
        <v>33</v>
      </c>
      <c r="BU414" s="5">
        <v>0</v>
      </c>
      <c r="BV414" s="5">
        <v>94</v>
      </c>
      <c r="BW414" s="5">
        <v>5</v>
      </c>
      <c r="BX414" s="5">
        <v>52</v>
      </c>
      <c r="BY414" s="5">
        <v>0</v>
      </c>
      <c r="BZ414" s="5">
        <v>0</v>
      </c>
      <c r="CA414" s="5">
        <v>7</v>
      </c>
      <c r="CB414" s="5">
        <v>0</v>
      </c>
      <c r="CC414" s="5">
        <v>0</v>
      </c>
      <c r="CD414" s="5">
        <v>2</v>
      </c>
      <c r="CE414" s="5">
        <v>0</v>
      </c>
      <c r="CF414" s="5">
        <v>3</v>
      </c>
      <c r="CG414" s="5">
        <v>1</v>
      </c>
      <c r="CH414" s="5">
        <v>3</v>
      </c>
      <c r="CI414" s="5">
        <v>3</v>
      </c>
      <c r="CJ414" s="5">
        <v>36</v>
      </c>
      <c r="CK414" s="5">
        <v>16</v>
      </c>
      <c r="CL414" s="5">
        <v>0</v>
      </c>
      <c r="CM414" s="5">
        <v>9</v>
      </c>
      <c r="CN414" s="5">
        <v>39</v>
      </c>
      <c r="CO414" s="5">
        <v>6</v>
      </c>
      <c r="CP414" s="5">
        <v>3</v>
      </c>
      <c r="CQ414" s="5">
        <v>0</v>
      </c>
      <c r="CR414" s="5">
        <v>0</v>
      </c>
      <c r="CS414" s="5">
        <v>1</v>
      </c>
      <c r="CT414" s="5">
        <v>15</v>
      </c>
      <c r="CU414" s="5">
        <v>2</v>
      </c>
      <c r="CV414" s="5">
        <v>41</v>
      </c>
      <c r="CW414" s="5">
        <v>2</v>
      </c>
      <c r="CX414" s="1">
        <v>2</v>
      </c>
    </row>
    <row r="415" spans="1:102" ht="15.75" x14ac:dyDescent="0.25">
      <c r="A415" s="5" t="s">
        <v>357</v>
      </c>
      <c r="B415" s="5" t="s">
        <v>358</v>
      </c>
      <c r="C415" s="5">
        <v>2019</v>
      </c>
      <c r="D415" s="5">
        <v>236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2</v>
      </c>
      <c r="M415" s="5">
        <v>0</v>
      </c>
      <c r="N415" s="5">
        <v>4</v>
      </c>
      <c r="O415" s="5">
        <v>70</v>
      </c>
      <c r="P415" s="5">
        <v>0</v>
      </c>
      <c r="Q415" s="5">
        <v>0</v>
      </c>
      <c r="R415" s="5">
        <v>2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1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2</v>
      </c>
      <c r="AH415" s="5">
        <v>2</v>
      </c>
      <c r="AI415" s="5">
        <v>6</v>
      </c>
      <c r="AJ415" s="5">
        <v>10</v>
      </c>
      <c r="AK415" s="5">
        <v>4</v>
      </c>
      <c r="AL415" s="5">
        <v>0</v>
      </c>
      <c r="AM415" s="5">
        <v>5</v>
      </c>
      <c r="AN415" s="5">
        <v>4</v>
      </c>
      <c r="AO415" s="5">
        <v>6</v>
      </c>
      <c r="AP415" s="5">
        <v>0</v>
      </c>
      <c r="AQ415" s="5">
        <v>2</v>
      </c>
      <c r="AR415" s="5">
        <v>0</v>
      </c>
      <c r="AS415" s="5">
        <v>1</v>
      </c>
      <c r="AT415" s="5">
        <v>3</v>
      </c>
      <c r="AU415" s="5">
        <v>2</v>
      </c>
      <c r="AV415" s="5">
        <v>1</v>
      </c>
      <c r="AW415" s="5">
        <v>4</v>
      </c>
      <c r="AX415" s="5">
        <v>3</v>
      </c>
      <c r="AY415" s="5">
        <v>0</v>
      </c>
      <c r="AZ415" s="5">
        <v>2</v>
      </c>
      <c r="BA415" s="5">
        <v>0</v>
      </c>
      <c r="BB415" s="5">
        <v>2</v>
      </c>
      <c r="BC415" s="5">
        <v>1</v>
      </c>
      <c r="BD415" s="5">
        <v>0</v>
      </c>
      <c r="BE415" s="5">
        <v>2</v>
      </c>
      <c r="BF415" s="5">
        <v>16</v>
      </c>
      <c r="BG415" s="5">
        <v>1</v>
      </c>
      <c r="BH415" s="5">
        <v>0</v>
      </c>
      <c r="BI415" s="5">
        <v>0</v>
      </c>
      <c r="BJ415" s="5">
        <v>5</v>
      </c>
      <c r="BK415" s="5">
        <v>5</v>
      </c>
      <c r="BL415" s="5">
        <v>0</v>
      </c>
      <c r="BM415" s="5">
        <v>1</v>
      </c>
      <c r="BN415" s="5">
        <v>6</v>
      </c>
      <c r="BO415" s="5">
        <v>0</v>
      </c>
      <c r="BP415" s="5">
        <v>1</v>
      </c>
      <c r="BQ415" s="5">
        <v>4</v>
      </c>
      <c r="BR415" s="5">
        <v>1</v>
      </c>
      <c r="BS415" s="5">
        <v>9</v>
      </c>
      <c r="BT415" s="5">
        <v>4</v>
      </c>
      <c r="BU415" s="5">
        <v>0</v>
      </c>
      <c r="BV415" s="5">
        <v>3</v>
      </c>
      <c r="BW415" s="5">
        <v>0</v>
      </c>
      <c r="BX415" s="5">
        <v>1</v>
      </c>
      <c r="BY415" s="5">
        <v>0</v>
      </c>
      <c r="BZ415" s="5">
        <v>0</v>
      </c>
      <c r="CA415" s="5">
        <v>4</v>
      </c>
      <c r="CB415" s="5">
        <v>0</v>
      </c>
      <c r="CC415" s="5">
        <v>0</v>
      </c>
      <c r="CD415" s="5">
        <v>1</v>
      </c>
      <c r="CE415" s="5">
        <v>0</v>
      </c>
      <c r="CF415" s="5">
        <v>1</v>
      </c>
      <c r="CG415" s="5">
        <v>0</v>
      </c>
      <c r="CH415" s="5">
        <v>1</v>
      </c>
      <c r="CI415" s="5">
        <v>1</v>
      </c>
      <c r="CJ415" s="5">
        <v>1</v>
      </c>
      <c r="CK415" s="5">
        <v>0</v>
      </c>
      <c r="CL415" s="5">
        <v>0</v>
      </c>
      <c r="CM415" s="5">
        <v>4</v>
      </c>
      <c r="CN415" s="5">
        <v>9</v>
      </c>
      <c r="CO415" s="5">
        <v>1</v>
      </c>
      <c r="CP415" s="5">
        <v>1</v>
      </c>
      <c r="CQ415" s="5">
        <v>0</v>
      </c>
      <c r="CR415" s="5">
        <v>0</v>
      </c>
      <c r="CS415" s="5">
        <v>0</v>
      </c>
      <c r="CT415" s="5">
        <v>5</v>
      </c>
      <c r="CU415" s="5">
        <v>1</v>
      </c>
      <c r="CV415" s="5">
        <v>7</v>
      </c>
      <c r="CW415" s="5">
        <v>1</v>
      </c>
      <c r="CX415" s="1">
        <v>1</v>
      </c>
    </row>
    <row r="416" spans="1:102" ht="15.75" x14ac:dyDescent="0.25">
      <c r="A416" s="5" t="s">
        <v>359</v>
      </c>
      <c r="B416" s="5" t="s">
        <v>360</v>
      </c>
      <c r="C416" s="5">
        <v>2019</v>
      </c>
      <c r="D416" s="5">
        <v>2777</v>
      </c>
      <c r="E416" s="5">
        <v>2</v>
      </c>
      <c r="F416" s="5">
        <v>0</v>
      </c>
      <c r="G416" s="5">
        <v>9</v>
      </c>
      <c r="H416" s="5">
        <v>0</v>
      </c>
      <c r="I416" s="5">
        <v>5</v>
      </c>
      <c r="J416" s="5">
        <v>8</v>
      </c>
      <c r="K416" s="5">
        <v>4</v>
      </c>
      <c r="L416" s="5">
        <v>19</v>
      </c>
      <c r="M416" s="5">
        <v>24</v>
      </c>
      <c r="N416" s="5">
        <v>26</v>
      </c>
      <c r="O416" s="5">
        <v>152</v>
      </c>
      <c r="P416" s="5">
        <v>0</v>
      </c>
      <c r="Q416" s="5">
        <v>0</v>
      </c>
      <c r="R416" s="5">
        <v>1</v>
      </c>
      <c r="S416" s="5">
        <v>0</v>
      </c>
      <c r="T416" s="5">
        <v>0</v>
      </c>
      <c r="U416" s="5">
        <v>2</v>
      </c>
      <c r="V416" s="5">
        <v>1</v>
      </c>
      <c r="W416" s="5">
        <v>6</v>
      </c>
      <c r="X416" s="5">
        <v>2</v>
      </c>
      <c r="Y416" s="5">
        <v>1</v>
      </c>
      <c r="Z416" s="5">
        <v>0</v>
      </c>
      <c r="AA416" s="5">
        <v>9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76</v>
      </c>
      <c r="AH416" s="5">
        <v>8</v>
      </c>
      <c r="AI416" s="5">
        <v>59</v>
      </c>
      <c r="AJ416" s="5">
        <v>293</v>
      </c>
      <c r="AK416" s="5">
        <v>74</v>
      </c>
      <c r="AL416" s="5">
        <v>1</v>
      </c>
      <c r="AM416" s="5">
        <v>27</v>
      </c>
      <c r="AN416" s="5">
        <v>22</v>
      </c>
      <c r="AO416" s="5">
        <v>69</v>
      </c>
      <c r="AP416" s="5">
        <v>0</v>
      </c>
      <c r="AQ416" s="5">
        <v>25</v>
      </c>
      <c r="AR416" s="5">
        <v>0</v>
      </c>
      <c r="AS416" s="5">
        <v>18</v>
      </c>
      <c r="AT416" s="5">
        <v>13</v>
      </c>
      <c r="AU416" s="5">
        <v>19</v>
      </c>
      <c r="AV416" s="5">
        <v>11</v>
      </c>
      <c r="AW416" s="5">
        <v>8</v>
      </c>
      <c r="AX416" s="5">
        <v>27</v>
      </c>
      <c r="AY416" s="5">
        <v>1</v>
      </c>
      <c r="AZ416" s="5">
        <v>30</v>
      </c>
      <c r="BA416" s="5">
        <v>0</v>
      </c>
      <c r="BB416" s="5">
        <v>178</v>
      </c>
      <c r="BC416" s="5">
        <v>19</v>
      </c>
      <c r="BD416" s="5">
        <v>0</v>
      </c>
      <c r="BE416" s="5">
        <v>41</v>
      </c>
      <c r="BF416" s="5">
        <v>113</v>
      </c>
      <c r="BG416" s="5">
        <v>9</v>
      </c>
      <c r="BH416" s="5">
        <v>4</v>
      </c>
      <c r="BI416" s="5">
        <v>0</v>
      </c>
      <c r="BJ416" s="5">
        <v>48</v>
      </c>
      <c r="BK416" s="5">
        <v>112</v>
      </c>
      <c r="BL416" s="5">
        <v>0</v>
      </c>
      <c r="BM416" s="5">
        <v>1</v>
      </c>
      <c r="BN416" s="5">
        <v>36</v>
      </c>
      <c r="BO416" s="5">
        <v>0</v>
      </c>
      <c r="BP416" s="5">
        <v>6</v>
      </c>
      <c r="BQ416" s="5">
        <v>51</v>
      </c>
      <c r="BR416" s="5">
        <v>1</v>
      </c>
      <c r="BS416" s="5">
        <v>76</v>
      </c>
      <c r="BT416" s="5">
        <v>28</v>
      </c>
      <c r="BU416" s="5">
        <v>2</v>
      </c>
      <c r="BV416" s="5">
        <v>75</v>
      </c>
      <c r="BW416" s="5">
        <v>13</v>
      </c>
      <c r="BX416" s="5">
        <v>496</v>
      </c>
      <c r="BY416" s="5">
        <v>0</v>
      </c>
      <c r="BZ416" s="5">
        <v>0</v>
      </c>
      <c r="CA416" s="5">
        <v>69</v>
      </c>
      <c r="CB416" s="5">
        <v>2</v>
      </c>
      <c r="CC416" s="5">
        <v>0</v>
      </c>
      <c r="CD416" s="5">
        <v>1</v>
      </c>
      <c r="CE416" s="5">
        <v>1</v>
      </c>
      <c r="CF416" s="5">
        <v>2</v>
      </c>
      <c r="CG416" s="5">
        <v>17</v>
      </c>
      <c r="CH416" s="5">
        <v>6</v>
      </c>
      <c r="CI416" s="5">
        <v>2</v>
      </c>
      <c r="CJ416" s="5">
        <v>49</v>
      </c>
      <c r="CK416" s="5">
        <v>1</v>
      </c>
      <c r="CL416" s="5">
        <v>0</v>
      </c>
      <c r="CM416" s="5">
        <v>10</v>
      </c>
      <c r="CN416" s="5">
        <v>71</v>
      </c>
      <c r="CO416" s="5">
        <v>13</v>
      </c>
      <c r="CP416" s="5">
        <v>3</v>
      </c>
      <c r="CQ416" s="5">
        <v>0</v>
      </c>
      <c r="CR416" s="5">
        <v>76</v>
      </c>
      <c r="CS416" s="5">
        <v>11</v>
      </c>
      <c r="CT416" s="5">
        <v>14</v>
      </c>
      <c r="CU416" s="5">
        <v>2</v>
      </c>
      <c r="CV416" s="5">
        <v>52</v>
      </c>
      <c r="CW416" s="5">
        <v>13</v>
      </c>
      <c r="CX416" s="1">
        <v>13</v>
      </c>
    </row>
    <row r="417" spans="1:102" ht="15.75" x14ac:dyDescent="0.25">
      <c r="A417" s="5" t="s">
        <v>361</v>
      </c>
      <c r="B417" s="5" t="s">
        <v>362</v>
      </c>
      <c r="C417" s="5">
        <v>2019</v>
      </c>
      <c r="D417" s="5">
        <v>17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1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2</v>
      </c>
      <c r="AY417" s="5">
        <v>0</v>
      </c>
      <c r="AZ417" s="5">
        <v>0</v>
      </c>
      <c r="BA417" s="5">
        <v>0</v>
      </c>
      <c r="BB417" s="5">
        <v>0</v>
      </c>
      <c r="BC417" s="5">
        <v>0</v>
      </c>
      <c r="BD417" s="5">
        <v>0</v>
      </c>
      <c r="BE417" s="5">
        <v>1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5">
        <v>2</v>
      </c>
      <c r="BO417" s="5">
        <v>0</v>
      </c>
      <c r="BP417" s="5">
        <v>0</v>
      </c>
      <c r="BQ417" s="5">
        <v>1</v>
      </c>
      <c r="BR417" s="5">
        <v>0</v>
      </c>
      <c r="BS417" s="5">
        <v>1</v>
      </c>
      <c r="BT417" s="5">
        <v>0</v>
      </c>
      <c r="BU417" s="5">
        <v>0</v>
      </c>
      <c r="BV417" s="5">
        <v>0</v>
      </c>
      <c r="BW417" s="5">
        <v>3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0</v>
      </c>
      <c r="CU417" s="5">
        <v>0</v>
      </c>
      <c r="CV417" s="5">
        <v>0</v>
      </c>
      <c r="CW417" s="5">
        <v>1</v>
      </c>
      <c r="CX417" s="1">
        <v>1</v>
      </c>
    </row>
    <row r="418" spans="1:102" ht="15.75" x14ac:dyDescent="0.25">
      <c r="A418" s="5" t="s">
        <v>363</v>
      </c>
      <c r="B418" s="5" t="s">
        <v>364</v>
      </c>
      <c r="C418" s="5">
        <v>2019</v>
      </c>
      <c r="D418" s="5">
        <v>3376</v>
      </c>
      <c r="E418" s="5">
        <v>20</v>
      </c>
      <c r="F418" s="5">
        <v>1</v>
      </c>
      <c r="G418" s="5">
        <v>15</v>
      </c>
      <c r="H418" s="5">
        <v>1</v>
      </c>
      <c r="I418" s="5">
        <v>69</v>
      </c>
      <c r="J418" s="5">
        <v>6</v>
      </c>
      <c r="K418" s="5">
        <v>6</v>
      </c>
      <c r="L418" s="5">
        <v>37</v>
      </c>
      <c r="M418" s="5">
        <v>12</v>
      </c>
      <c r="N418" s="5">
        <v>42</v>
      </c>
      <c r="O418" s="5">
        <v>2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9</v>
      </c>
      <c r="W418" s="5">
        <v>7</v>
      </c>
      <c r="X418" s="5">
        <v>1</v>
      </c>
      <c r="Y418" s="5">
        <v>12</v>
      </c>
      <c r="Z418" s="5">
        <v>0</v>
      </c>
      <c r="AA418" s="5">
        <v>8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30</v>
      </c>
      <c r="AH418" s="5">
        <v>6</v>
      </c>
      <c r="AI418" s="5">
        <v>33</v>
      </c>
      <c r="AJ418" s="5">
        <v>317</v>
      </c>
      <c r="AK418" s="5">
        <v>90</v>
      </c>
      <c r="AL418" s="5">
        <v>0</v>
      </c>
      <c r="AM418" s="5">
        <v>19</v>
      </c>
      <c r="AN418" s="5">
        <v>8</v>
      </c>
      <c r="AO418" s="5">
        <v>60</v>
      </c>
      <c r="AP418" s="5">
        <v>0</v>
      </c>
      <c r="AQ418" s="5">
        <v>32</v>
      </c>
      <c r="AR418" s="5">
        <v>2</v>
      </c>
      <c r="AS418" s="5">
        <v>9</v>
      </c>
      <c r="AT418" s="5">
        <v>18</v>
      </c>
      <c r="AU418" s="5">
        <v>13</v>
      </c>
      <c r="AV418" s="5">
        <v>26</v>
      </c>
      <c r="AW418" s="5">
        <v>20</v>
      </c>
      <c r="AX418" s="5">
        <v>65</v>
      </c>
      <c r="AY418" s="5">
        <v>3</v>
      </c>
      <c r="AZ418" s="5">
        <v>36</v>
      </c>
      <c r="BA418" s="5">
        <v>0</v>
      </c>
      <c r="BB418" s="5">
        <v>376</v>
      </c>
      <c r="BC418" s="5">
        <v>5</v>
      </c>
      <c r="BD418" s="5">
        <v>0</v>
      </c>
      <c r="BE418" s="5">
        <v>29</v>
      </c>
      <c r="BF418" s="5">
        <v>50</v>
      </c>
      <c r="BG418" s="5">
        <v>10</v>
      </c>
      <c r="BH418" s="5">
        <v>5</v>
      </c>
      <c r="BI418" s="5">
        <v>2</v>
      </c>
      <c r="BJ418" s="5">
        <v>151</v>
      </c>
      <c r="BK418" s="5">
        <v>104</v>
      </c>
      <c r="BL418" s="5">
        <v>0</v>
      </c>
      <c r="BM418" s="5">
        <v>6</v>
      </c>
      <c r="BN418" s="5">
        <v>55</v>
      </c>
      <c r="BO418" s="5">
        <v>0</v>
      </c>
      <c r="BP418" s="5">
        <v>31</v>
      </c>
      <c r="BQ418" s="5">
        <v>105</v>
      </c>
      <c r="BR418" s="5">
        <v>6</v>
      </c>
      <c r="BS418" s="5">
        <v>123</v>
      </c>
      <c r="BT418" s="5">
        <v>114</v>
      </c>
      <c r="BU418" s="5">
        <v>1</v>
      </c>
      <c r="BV418" s="5">
        <v>13</v>
      </c>
      <c r="BW418" s="5">
        <v>22</v>
      </c>
      <c r="BX418" s="5">
        <v>224</v>
      </c>
      <c r="BY418" s="5">
        <v>4</v>
      </c>
      <c r="BZ418" s="5">
        <v>0</v>
      </c>
      <c r="CA418" s="5">
        <v>233</v>
      </c>
      <c r="CB418" s="5">
        <v>2</v>
      </c>
      <c r="CC418" s="5">
        <v>0</v>
      </c>
      <c r="CD418" s="5">
        <v>9</v>
      </c>
      <c r="CE418" s="5">
        <v>0</v>
      </c>
      <c r="CF418" s="5">
        <v>9</v>
      </c>
      <c r="CG418" s="5">
        <v>25</v>
      </c>
      <c r="CH418" s="5">
        <v>7</v>
      </c>
      <c r="CI418" s="5">
        <v>5</v>
      </c>
      <c r="CJ418" s="5">
        <v>56</v>
      </c>
      <c r="CK418" s="5">
        <v>4</v>
      </c>
      <c r="CL418" s="5">
        <v>4</v>
      </c>
      <c r="CM418" s="5">
        <v>83</v>
      </c>
      <c r="CN418" s="5">
        <v>154</v>
      </c>
      <c r="CO418" s="5">
        <v>10</v>
      </c>
      <c r="CP418" s="5">
        <v>2</v>
      </c>
      <c r="CQ418" s="5">
        <v>2</v>
      </c>
      <c r="CR418" s="5">
        <v>6</v>
      </c>
      <c r="CS418" s="5">
        <v>198</v>
      </c>
      <c r="CT418" s="5">
        <v>18</v>
      </c>
      <c r="CU418" s="5">
        <v>7</v>
      </c>
      <c r="CV418" s="5">
        <v>61</v>
      </c>
      <c r="CW418" s="5">
        <v>13</v>
      </c>
      <c r="CX418" s="1">
        <v>13</v>
      </c>
    </row>
    <row r="419" spans="1:102" ht="15.75" x14ac:dyDescent="0.25">
      <c r="A419" s="5" t="s">
        <v>365</v>
      </c>
      <c r="B419" s="5" t="s">
        <v>366</v>
      </c>
      <c r="C419" s="5">
        <v>2019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>
        <v>0</v>
      </c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5">
        <v>0</v>
      </c>
      <c r="BU419" s="5">
        <v>0</v>
      </c>
      <c r="BV419" s="5">
        <v>0</v>
      </c>
      <c r="BW419" s="5">
        <v>0</v>
      </c>
      <c r="BX419" s="5">
        <v>0</v>
      </c>
      <c r="BY419" s="5">
        <v>0</v>
      </c>
      <c r="BZ419" s="5">
        <v>0</v>
      </c>
      <c r="CA419" s="5">
        <v>0</v>
      </c>
      <c r="CB419" s="5">
        <v>0</v>
      </c>
      <c r="CC419" s="5">
        <v>0</v>
      </c>
      <c r="CD419" s="5">
        <v>0</v>
      </c>
      <c r="CE419" s="5">
        <v>0</v>
      </c>
      <c r="CF419" s="5">
        <v>0</v>
      </c>
      <c r="CG419" s="5">
        <v>0</v>
      </c>
      <c r="CH419" s="5">
        <v>0</v>
      </c>
      <c r="CI419" s="5">
        <v>0</v>
      </c>
      <c r="CJ419" s="5">
        <v>0</v>
      </c>
      <c r="CK419" s="5">
        <v>0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0</v>
      </c>
      <c r="CU419" s="5">
        <v>0</v>
      </c>
      <c r="CV419" s="5">
        <v>0</v>
      </c>
      <c r="CW419" s="5">
        <v>0</v>
      </c>
      <c r="CX419" s="1">
        <v>0</v>
      </c>
    </row>
    <row r="420" spans="1:102" ht="15.75" x14ac:dyDescent="0.25">
      <c r="A420" s="5" t="s">
        <v>367</v>
      </c>
      <c r="B420" s="5" t="s">
        <v>368</v>
      </c>
      <c r="C420" s="5">
        <v>2019</v>
      </c>
      <c r="D420" s="5">
        <v>28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1</v>
      </c>
      <c r="O420" s="5">
        <v>1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1</v>
      </c>
      <c r="AK420" s="5">
        <v>1</v>
      </c>
      <c r="AL420" s="5">
        <v>0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s="5">
        <v>0</v>
      </c>
      <c r="AS420" s="5">
        <v>0</v>
      </c>
      <c r="AT420" s="5">
        <v>0</v>
      </c>
      <c r="AU420" s="5">
        <v>0</v>
      </c>
      <c r="AV420" s="5">
        <v>0</v>
      </c>
      <c r="AW420" s="5">
        <v>0</v>
      </c>
      <c r="AX420" s="5">
        <v>2</v>
      </c>
      <c r="AY420" s="5">
        <v>0</v>
      </c>
      <c r="AZ420" s="5">
        <v>0</v>
      </c>
      <c r="BA420" s="5">
        <v>0</v>
      </c>
      <c r="BB420" s="5">
        <v>1</v>
      </c>
      <c r="BC420" s="5">
        <v>0</v>
      </c>
      <c r="BD420" s="5">
        <v>0</v>
      </c>
      <c r="BE420" s="5">
        <v>0</v>
      </c>
      <c r="BF420" s="5">
        <v>0</v>
      </c>
      <c r="BG420" s="5">
        <v>0</v>
      </c>
      <c r="BH420" s="5">
        <v>0</v>
      </c>
      <c r="BI420" s="5">
        <v>0</v>
      </c>
      <c r="BJ420" s="5">
        <v>1</v>
      </c>
      <c r="BK420" s="5">
        <v>1</v>
      </c>
      <c r="BL420" s="5">
        <v>0</v>
      </c>
      <c r="BM420" s="5">
        <v>0</v>
      </c>
      <c r="BN420" s="5">
        <v>1</v>
      </c>
      <c r="BO420" s="5">
        <v>0</v>
      </c>
      <c r="BP420" s="5">
        <v>0</v>
      </c>
      <c r="BQ420" s="5">
        <v>1</v>
      </c>
      <c r="BR420" s="5">
        <v>0</v>
      </c>
      <c r="BS420" s="5">
        <v>2</v>
      </c>
      <c r="BT420" s="5">
        <v>0</v>
      </c>
      <c r="BU420" s="5">
        <v>0</v>
      </c>
      <c r="BV420" s="5">
        <v>1</v>
      </c>
      <c r="BW420" s="5">
        <v>1</v>
      </c>
      <c r="BX420" s="5">
        <v>1</v>
      </c>
      <c r="BY420" s="5">
        <v>0</v>
      </c>
      <c r="BZ420" s="5">
        <v>0</v>
      </c>
      <c r="CA420" s="5">
        <v>1</v>
      </c>
      <c r="CB420" s="5">
        <v>0</v>
      </c>
      <c r="CC420" s="5">
        <v>0</v>
      </c>
      <c r="CD420" s="5">
        <v>0</v>
      </c>
      <c r="CE420" s="5">
        <v>0</v>
      </c>
      <c r="CF420" s="5">
        <v>0</v>
      </c>
      <c r="CG420" s="5">
        <v>0</v>
      </c>
      <c r="CH420" s="5">
        <v>0</v>
      </c>
      <c r="CI420" s="5">
        <v>0</v>
      </c>
      <c r="CJ420" s="5">
        <v>0</v>
      </c>
      <c r="CK420" s="5">
        <v>0</v>
      </c>
      <c r="CL420" s="5">
        <v>0</v>
      </c>
      <c r="CM420" s="5">
        <v>0</v>
      </c>
      <c r="CN420" s="5">
        <v>1</v>
      </c>
      <c r="CO420" s="5">
        <v>0</v>
      </c>
      <c r="CP420" s="5">
        <v>0</v>
      </c>
      <c r="CQ420" s="5">
        <v>0</v>
      </c>
      <c r="CR420" s="5">
        <v>0</v>
      </c>
      <c r="CS420" s="5">
        <v>3</v>
      </c>
      <c r="CT420" s="5">
        <v>1</v>
      </c>
      <c r="CU420" s="5">
        <v>0</v>
      </c>
      <c r="CV420" s="5">
        <v>1</v>
      </c>
      <c r="CW420" s="5">
        <v>1</v>
      </c>
      <c r="CX420" s="1">
        <v>1</v>
      </c>
    </row>
    <row r="421" spans="1:102" ht="15.75" x14ac:dyDescent="0.25">
      <c r="A421" s="5" t="s">
        <v>369</v>
      </c>
      <c r="B421" s="5" t="s">
        <v>370</v>
      </c>
      <c r="C421" s="5">
        <v>2019</v>
      </c>
      <c r="D421" s="5">
        <v>141</v>
      </c>
      <c r="E421" s="5">
        <v>1</v>
      </c>
      <c r="F421" s="5">
        <v>0</v>
      </c>
      <c r="G421" s="5">
        <v>0</v>
      </c>
      <c r="H421" s="5">
        <v>0</v>
      </c>
      <c r="I421" s="5">
        <v>0</v>
      </c>
      <c r="J421" s="5">
        <v>7</v>
      </c>
      <c r="K421" s="5">
        <v>0</v>
      </c>
      <c r="L421" s="5">
        <v>0</v>
      </c>
      <c r="M421" s="5">
        <v>0</v>
      </c>
      <c r="N421" s="5">
        <v>2</v>
      </c>
      <c r="O421" s="5">
        <v>50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17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1</v>
      </c>
      <c r="AJ421" s="5">
        <v>5</v>
      </c>
      <c r="AK421" s="5">
        <v>1</v>
      </c>
      <c r="AL421" s="5">
        <v>0</v>
      </c>
      <c r="AM421" s="5">
        <v>0</v>
      </c>
      <c r="AN421" s="5">
        <v>1</v>
      </c>
      <c r="AO421" s="5">
        <v>7</v>
      </c>
      <c r="AP421" s="5">
        <v>0</v>
      </c>
      <c r="AQ421" s="5">
        <v>2</v>
      </c>
      <c r="AR421" s="5">
        <v>0</v>
      </c>
      <c r="AS421" s="5">
        <v>1</v>
      </c>
      <c r="AT421" s="5">
        <v>0</v>
      </c>
      <c r="AU421" s="5">
        <v>1</v>
      </c>
      <c r="AV421" s="5">
        <v>0</v>
      </c>
      <c r="AW421" s="5">
        <v>0</v>
      </c>
      <c r="AX421" s="5">
        <v>0</v>
      </c>
      <c r="AY421" s="5">
        <v>0</v>
      </c>
      <c r="AZ421" s="5">
        <v>6</v>
      </c>
      <c r="BA421" s="5">
        <v>0</v>
      </c>
      <c r="BB421" s="5">
        <v>8</v>
      </c>
      <c r="BC421" s="5">
        <v>0</v>
      </c>
      <c r="BD421" s="5">
        <v>0</v>
      </c>
      <c r="BE421" s="5">
        <v>0</v>
      </c>
      <c r="BF421" s="5">
        <v>6</v>
      </c>
      <c r="BG421" s="5">
        <v>0</v>
      </c>
      <c r="BH421" s="5">
        <v>0</v>
      </c>
      <c r="BI421" s="5">
        <v>0</v>
      </c>
      <c r="BJ421" s="5">
        <v>2</v>
      </c>
      <c r="BK421" s="5">
        <v>10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1</v>
      </c>
      <c r="BT421" s="5">
        <v>0</v>
      </c>
      <c r="BU421" s="5">
        <v>0</v>
      </c>
      <c r="BV421" s="5">
        <v>2</v>
      </c>
      <c r="BW421" s="5">
        <v>1</v>
      </c>
      <c r="BX421" s="5">
        <v>1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1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1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1</v>
      </c>
      <c r="CW421" s="5">
        <v>0</v>
      </c>
      <c r="CX421" s="1">
        <v>0</v>
      </c>
    </row>
    <row r="422" spans="1:102" ht="15.75" x14ac:dyDescent="0.25">
      <c r="A422" s="5" t="s">
        <v>371</v>
      </c>
      <c r="B422" s="5" t="s">
        <v>372</v>
      </c>
      <c r="C422" s="5">
        <v>2019</v>
      </c>
      <c r="D422" s="5">
        <v>5060</v>
      </c>
      <c r="E422" s="5">
        <v>5</v>
      </c>
      <c r="F422" s="5">
        <v>9</v>
      </c>
      <c r="G422" s="5">
        <v>12</v>
      </c>
      <c r="H422" s="5">
        <v>6</v>
      </c>
      <c r="I422" s="5">
        <v>48</v>
      </c>
      <c r="J422" s="5">
        <v>14</v>
      </c>
      <c r="K422" s="5">
        <v>9</v>
      </c>
      <c r="L422" s="5">
        <v>24</v>
      </c>
      <c r="M422" s="5">
        <v>28</v>
      </c>
      <c r="N422" s="5">
        <v>50</v>
      </c>
      <c r="O422" s="5">
        <v>80</v>
      </c>
      <c r="P422" s="5">
        <v>0</v>
      </c>
      <c r="Q422" s="5">
        <v>6</v>
      </c>
      <c r="R422" s="5">
        <v>1</v>
      </c>
      <c r="S422" s="5">
        <v>4</v>
      </c>
      <c r="T422" s="5">
        <v>2</v>
      </c>
      <c r="U422" s="5">
        <v>2</v>
      </c>
      <c r="V422" s="5">
        <v>22</v>
      </c>
      <c r="W422" s="5">
        <v>13</v>
      </c>
      <c r="X422" s="5">
        <v>4</v>
      </c>
      <c r="Y422" s="5">
        <v>0</v>
      </c>
      <c r="Z422" s="5">
        <v>538</v>
      </c>
      <c r="AA422" s="5">
        <v>118</v>
      </c>
      <c r="AB422" s="5">
        <v>10</v>
      </c>
      <c r="AC422" s="5">
        <v>0</v>
      </c>
      <c r="AD422" s="5">
        <v>0</v>
      </c>
      <c r="AE422" s="5">
        <v>18</v>
      </c>
      <c r="AF422" s="5">
        <v>1</v>
      </c>
      <c r="AG422" s="5">
        <v>132</v>
      </c>
      <c r="AH422" s="5">
        <v>28</v>
      </c>
      <c r="AI422" s="5">
        <v>51</v>
      </c>
      <c r="AJ422" s="5">
        <v>179</v>
      </c>
      <c r="AK422" s="5">
        <v>77</v>
      </c>
      <c r="AL422" s="5">
        <v>2</v>
      </c>
      <c r="AM422" s="5">
        <v>58</v>
      </c>
      <c r="AN422" s="5">
        <v>85</v>
      </c>
      <c r="AO422" s="5">
        <v>83</v>
      </c>
      <c r="AP422" s="5">
        <v>4</v>
      </c>
      <c r="AQ422" s="5">
        <v>25</v>
      </c>
      <c r="AR422" s="5">
        <v>5</v>
      </c>
      <c r="AS422" s="5">
        <v>29</v>
      </c>
      <c r="AT422" s="5">
        <v>55</v>
      </c>
      <c r="AU422" s="5">
        <v>69</v>
      </c>
      <c r="AV422" s="5">
        <v>326</v>
      </c>
      <c r="AW422" s="5">
        <v>116</v>
      </c>
      <c r="AX422" s="5">
        <v>102</v>
      </c>
      <c r="AY422" s="5">
        <v>5</v>
      </c>
      <c r="AZ422" s="5">
        <v>13</v>
      </c>
      <c r="BA422" s="5">
        <v>0</v>
      </c>
      <c r="BB422" s="5">
        <v>134</v>
      </c>
      <c r="BC422" s="5">
        <v>35</v>
      </c>
      <c r="BD422" s="5">
        <v>22</v>
      </c>
      <c r="BE422" s="5">
        <v>49</v>
      </c>
      <c r="BF422" s="5">
        <v>101</v>
      </c>
      <c r="BG422" s="5">
        <v>8</v>
      </c>
      <c r="BH422" s="5">
        <v>10</v>
      </c>
      <c r="BI422" s="5">
        <v>1</v>
      </c>
      <c r="BJ422" s="5">
        <v>102</v>
      </c>
      <c r="BK422" s="5">
        <v>155</v>
      </c>
      <c r="BL422" s="5">
        <v>0</v>
      </c>
      <c r="BM422" s="5">
        <v>10</v>
      </c>
      <c r="BN422" s="5">
        <v>83</v>
      </c>
      <c r="BO422" s="5">
        <v>1</v>
      </c>
      <c r="BP422" s="5">
        <v>18</v>
      </c>
      <c r="BQ422" s="5">
        <v>69</v>
      </c>
      <c r="BR422" s="5">
        <v>34</v>
      </c>
      <c r="BS422" s="5">
        <v>139</v>
      </c>
      <c r="BT422" s="5">
        <v>73</v>
      </c>
      <c r="BU422" s="5">
        <v>11</v>
      </c>
      <c r="BV422" s="5">
        <v>272</v>
      </c>
      <c r="BW422" s="5">
        <v>60</v>
      </c>
      <c r="BX422" s="5">
        <v>505</v>
      </c>
      <c r="BY422" s="5">
        <v>6</v>
      </c>
      <c r="BZ422" s="5">
        <v>0</v>
      </c>
      <c r="CA422" s="5">
        <v>22</v>
      </c>
      <c r="CB422" s="5">
        <v>8</v>
      </c>
      <c r="CC422" s="5">
        <v>1</v>
      </c>
      <c r="CD422" s="5">
        <v>11</v>
      </c>
      <c r="CE422" s="5">
        <v>6</v>
      </c>
      <c r="CF422" s="5">
        <v>7</v>
      </c>
      <c r="CG422" s="5">
        <v>11</v>
      </c>
      <c r="CH422" s="5">
        <v>12</v>
      </c>
      <c r="CI422" s="5">
        <v>12</v>
      </c>
      <c r="CJ422" s="5">
        <v>124</v>
      </c>
      <c r="CK422" s="5">
        <v>33</v>
      </c>
      <c r="CL422" s="5">
        <v>1</v>
      </c>
      <c r="CM422" s="5">
        <v>22</v>
      </c>
      <c r="CN422" s="5">
        <v>119</v>
      </c>
      <c r="CO422" s="5">
        <v>16</v>
      </c>
      <c r="CP422" s="5">
        <v>32</v>
      </c>
      <c r="CQ422" s="5">
        <v>0</v>
      </c>
      <c r="CR422" s="5">
        <v>3</v>
      </c>
      <c r="CS422" s="5">
        <v>5</v>
      </c>
      <c r="CT422" s="5">
        <v>47</v>
      </c>
      <c r="CU422" s="5">
        <v>6</v>
      </c>
      <c r="CV422" s="5">
        <v>189</v>
      </c>
      <c r="CW422" s="5">
        <v>6</v>
      </c>
      <c r="CX422" s="1">
        <v>6</v>
      </c>
    </row>
    <row r="423" spans="1:102" ht="15.75" x14ac:dyDescent="0.25">
      <c r="A423" s="5" t="s">
        <v>373</v>
      </c>
      <c r="B423" s="5" t="s">
        <v>374</v>
      </c>
      <c r="C423" s="5">
        <v>2019</v>
      </c>
      <c r="D423" s="5">
        <v>5556</v>
      </c>
      <c r="E423" s="5">
        <v>1</v>
      </c>
      <c r="F423" s="5">
        <v>3</v>
      </c>
      <c r="G423" s="5">
        <v>10</v>
      </c>
      <c r="H423" s="5">
        <v>6</v>
      </c>
      <c r="I423" s="5">
        <v>14</v>
      </c>
      <c r="J423" s="5">
        <v>4</v>
      </c>
      <c r="K423" s="5">
        <v>2</v>
      </c>
      <c r="L423" s="5">
        <v>12</v>
      </c>
      <c r="M423" s="5">
        <v>3</v>
      </c>
      <c r="N423" s="5">
        <v>22</v>
      </c>
      <c r="O423" s="5">
        <v>445</v>
      </c>
      <c r="P423" s="5">
        <v>0</v>
      </c>
      <c r="Q423" s="5">
        <v>0</v>
      </c>
      <c r="R423" s="5">
        <v>7</v>
      </c>
      <c r="S423" s="5">
        <v>0</v>
      </c>
      <c r="T423" s="5">
        <v>0</v>
      </c>
      <c r="U423" s="5">
        <v>0</v>
      </c>
      <c r="V423" s="5">
        <v>4</v>
      </c>
      <c r="W423" s="5">
        <v>3</v>
      </c>
      <c r="X423" s="5">
        <v>1</v>
      </c>
      <c r="Y423" s="5">
        <v>0</v>
      </c>
      <c r="Z423" s="5">
        <v>0</v>
      </c>
      <c r="AA423" s="5">
        <v>127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56</v>
      </c>
      <c r="AH423" s="5">
        <v>2</v>
      </c>
      <c r="AI423" s="5">
        <v>13</v>
      </c>
      <c r="AJ423" s="5">
        <v>152</v>
      </c>
      <c r="AK423" s="5">
        <v>45</v>
      </c>
      <c r="AL423" s="5">
        <v>0</v>
      </c>
      <c r="AM423" s="5">
        <v>13</v>
      </c>
      <c r="AN423" s="5">
        <v>19</v>
      </c>
      <c r="AO423" s="5">
        <v>76</v>
      </c>
      <c r="AP423" s="5">
        <v>1</v>
      </c>
      <c r="AQ423" s="5">
        <v>20</v>
      </c>
      <c r="AR423" s="5">
        <v>1</v>
      </c>
      <c r="AS423" s="5">
        <v>6</v>
      </c>
      <c r="AT423" s="5">
        <v>10</v>
      </c>
      <c r="AU423" s="5">
        <v>30</v>
      </c>
      <c r="AV423" s="5">
        <v>51</v>
      </c>
      <c r="AW423" s="5">
        <v>53</v>
      </c>
      <c r="AX423" s="5">
        <v>132</v>
      </c>
      <c r="AY423" s="5">
        <v>7</v>
      </c>
      <c r="AZ423" s="5">
        <v>31</v>
      </c>
      <c r="BA423" s="5">
        <v>0</v>
      </c>
      <c r="BB423" s="5">
        <v>2306</v>
      </c>
      <c r="BC423" s="5">
        <v>19</v>
      </c>
      <c r="BD423" s="5">
        <v>0</v>
      </c>
      <c r="BE423" s="5">
        <v>22</v>
      </c>
      <c r="BF423" s="5">
        <v>36</v>
      </c>
      <c r="BG423" s="5">
        <v>2</v>
      </c>
      <c r="BH423" s="5">
        <v>3</v>
      </c>
      <c r="BI423" s="5">
        <v>0</v>
      </c>
      <c r="BJ423" s="5">
        <v>268</v>
      </c>
      <c r="BK423" s="5">
        <v>104</v>
      </c>
      <c r="BL423" s="5">
        <v>0</v>
      </c>
      <c r="BM423" s="5">
        <v>6</v>
      </c>
      <c r="BN423" s="5">
        <v>65</v>
      </c>
      <c r="BO423" s="5">
        <v>1</v>
      </c>
      <c r="BP423" s="5">
        <v>6</v>
      </c>
      <c r="BQ423" s="5">
        <v>86</v>
      </c>
      <c r="BR423" s="5">
        <v>5</v>
      </c>
      <c r="BS423" s="5">
        <v>201</v>
      </c>
      <c r="BT423" s="5">
        <v>72</v>
      </c>
      <c r="BU423" s="5">
        <v>4</v>
      </c>
      <c r="BV423" s="5">
        <v>18</v>
      </c>
      <c r="BW423" s="5">
        <v>8</v>
      </c>
      <c r="BX423" s="5">
        <v>193</v>
      </c>
      <c r="BY423" s="5">
        <v>3</v>
      </c>
      <c r="BZ423" s="5">
        <v>0</v>
      </c>
      <c r="CA423" s="5">
        <v>66</v>
      </c>
      <c r="CB423" s="5">
        <v>72</v>
      </c>
      <c r="CC423" s="5">
        <v>0</v>
      </c>
      <c r="CD423" s="5">
        <v>10</v>
      </c>
      <c r="CE423" s="5">
        <v>0</v>
      </c>
      <c r="CF423" s="5">
        <v>5</v>
      </c>
      <c r="CG423" s="5">
        <v>50</v>
      </c>
      <c r="CH423" s="5">
        <v>3</v>
      </c>
      <c r="CI423" s="5">
        <v>5</v>
      </c>
      <c r="CJ423" s="5">
        <v>23</v>
      </c>
      <c r="CK423" s="5">
        <v>2</v>
      </c>
      <c r="CL423" s="5">
        <v>0</v>
      </c>
      <c r="CM423" s="5">
        <v>43</v>
      </c>
      <c r="CN423" s="5">
        <v>173</v>
      </c>
      <c r="CO423" s="5">
        <v>24</v>
      </c>
      <c r="CP423" s="5">
        <v>4</v>
      </c>
      <c r="CQ423" s="5">
        <v>0</v>
      </c>
      <c r="CR423" s="5">
        <v>38</v>
      </c>
      <c r="CS423" s="5">
        <v>107</v>
      </c>
      <c r="CT423" s="5">
        <v>16</v>
      </c>
      <c r="CU423" s="5">
        <v>4</v>
      </c>
      <c r="CV423" s="5">
        <v>67</v>
      </c>
      <c r="CW423" s="5">
        <v>29</v>
      </c>
      <c r="CX423" s="1">
        <v>29</v>
      </c>
    </row>
    <row r="424" spans="1:102" ht="15.75" x14ac:dyDescent="0.25">
      <c r="A424" s="5" t="s">
        <v>375</v>
      </c>
      <c r="B424" s="5" t="s">
        <v>376</v>
      </c>
      <c r="C424" s="5">
        <v>2019</v>
      </c>
      <c r="D424" s="5">
        <v>19</v>
      </c>
      <c r="E424" s="5">
        <v>0</v>
      </c>
      <c r="F424" s="5">
        <v>0</v>
      </c>
      <c r="G424" s="5">
        <v>0</v>
      </c>
      <c r="H424" s="5">
        <v>0</v>
      </c>
      <c r="I424" s="5">
        <v>1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2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1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1</v>
      </c>
      <c r="AR424" s="5">
        <v>0</v>
      </c>
      <c r="AS424" s="5">
        <v>0</v>
      </c>
      <c r="AT424" s="5">
        <v>0</v>
      </c>
      <c r="AU424" s="5">
        <v>0</v>
      </c>
      <c r="AV424" s="5">
        <v>1</v>
      </c>
      <c r="AW424" s="5">
        <v>0</v>
      </c>
      <c r="AX424" s="5">
        <v>1</v>
      </c>
      <c r="AY424" s="5">
        <v>0</v>
      </c>
      <c r="AZ424" s="5">
        <v>0</v>
      </c>
      <c r="BA424" s="5">
        <v>0</v>
      </c>
      <c r="BB424" s="5">
        <v>0</v>
      </c>
      <c r="BC424" s="5">
        <v>0</v>
      </c>
      <c r="BD424" s="5">
        <v>0</v>
      </c>
      <c r="BE424" s="5">
        <v>0</v>
      </c>
      <c r="BF424" s="5">
        <v>0</v>
      </c>
      <c r="BG424" s="5">
        <v>0</v>
      </c>
      <c r="BH424" s="5">
        <v>0</v>
      </c>
      <c r="BI424" s="5">
        <v>0</v>
      </c>
      <c r="BJ424" s="5">
        <v>0</v>
      </c>
      <c r="BK424" s="5">
        <v>2</v>
      </c>
      <c r="BL424" s="5">
        <v>0</v>
      </c>
      <c r="BM424" s="5">
        <v>0</v>
      </c>
      <c r="BN424" s="5">
        <v>0</v>
      </c>
      <c r="BO424" s="5">
        <v>0</v>
      </c>
      <c r="BP424" s="5">
        <v>0</v>
      </c>
      <c r="BQ424" s="5">
        <v>1</v>
      </c>
      <c r="BR424" s="5">
        <v>0</v>
      </c>
      <c r="BS424" s="5">
        <v>1</v>
      </c>
      <c r="BT424" s="5">
        <v>0</v>
      </c>
      <c r="BU424" s="5">
        <v>0</v>
      </c>
      <c r="BV424" s="5">
        <v>1</v>
      </c>
      <c r="BW424" s="5">
        <v>0</v>
      </c>
      <c r="BX424" s="5">
        <v>1</v>
      </c>
      <c r="BY424" s="5">
        <v>0</v>
      </c>
      <c r="BZ424" s="5">
        <v>0</v>
      </c>
      <c r="CA424" s="5">
        <v>0</v>
      </c>
      <c r="CB424" s="5">
        <v>0</v>
      </c>
      <c r="CC424" s="5">
        <v>0</v>
      </c>
      <c r="CD424" s="5">
        <v>0</v>
      </c>
      <c r="CE424" s="5">
        <v>0</v>
      </c>
      <c r="CF424" s="5">
        <v>0</v>
      </c>
      <c r="CG424" s="5">
        <v>0</v>
      </c>
      <c r="CH424" s="5">
        <v>0</v>
      </c>
      <c r="CI424" s="5">
        <v>0</v>
      </c>
      <c r="CJ424" s="5">
        <v>0</v>
      </c>
      <c r="CK424" s="5">
        <v>0</v>
      </c>
      <c r="CL424" s="5">
        <v>0</v>
      </c>
      <c r="CM424" s="5">
        <v>0</v>
      </c>
      <c r="CN424" s="5">
        <v>0</v>
      </c>
      <c r="CO424" s="5">
        <v>0</v>
      </c>
      <c r="CP424" s="5">
        <v>0</v>
      </c>
      <c r="CQ424" s="5">
        <v>0</v>
      </c>
      <c r="CR424" s="5">
        <v>0</v>
      </c>
      <c r="CS424" s="5">
        <v>0</v>
      </c>
      <c r="CT424" s="5">
        <v>0</v>
      </c>
      <c r="CU424" s="5">
        <v>0</v>
      </c>
      <c r="CV424" s="5">
        <v>1</v>
      </c>
      <c r="CW424" s="5">
        <v>0</v>
      </c>
      <c r="CX424" s="1">
        <v>0</v>
      </c>
    </row>
    <row r="425" spans="1:102" ht="15.75" x14ac:dyDescent="0.25">
      <c r="A425" s="5" t="s">
        <v>377</v>
      </c>
      <c r="B425" s="5" t="s">
        <v>378</v>
      </c>
      <c r="C425" s="5">
        <v>2019</v>
      </c>
      <c r="D425" s="5">
        <v>292</v>
      </c>
      <c r="E425" s="5">
        <v>0</v>
      </c>
      <c r="F425" s="5">
        <v>2</v>
      </c>
      <c r="G425" s="5">
        <v>0</v>
      </c>
      <c r="H425" s="5">
        <v>1</v>
      </c>
      <c r="I425" s="5">
        <v>1</v>
      </c>
      <c r="J425" s="5">
        <v>1</v>
      </c>
      <c r="K425" s="5">
        <v>1</v>
      </c>
      <c r="L425" s="5">
        <v>1</v>
      </c>
      <c r="M425" s="5">
        <v>1</v>
      </c>
      <c r="N425" s="5">
        <v>7</v>
      </c>
      <c r="O425" s="5">
        <v>9</v>
      </c>
      <c r="P425" s="5">
        <v>0</v>
      </c>
      <c r="Q425" s="5">
        <v>0</v>
      </c>
      <c r="R425" s="5">
        <v>0</v>
      </c>
      <c r="S425" s="5">
        <v>0</v>
      </c>
      <c r="T425" s="5">
        <v>3</v>
      </c>
      <c r="U425" s="5">
        <v>2</v>
      </c>
      <c r="V425" s="5">
        <v>0</v>
      </c>
      <c r="W425" s="5">
        <v>1</v>
      </c>
      <c r="X425" s="5">
        <v>0</v>
      </c>
      <c r="Y425" s="5">
        <v>0</v>
      </c>
      <c r="Z425" s="5">
        <v>0</v>
      </c>
      <c r="AA425" s="5">
        <v>1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4</v>
      </c>
      <c r="AH425" s="5">
        <v>2</v>
      </c>
      <c r="AI425" s="5">
        <v>4</v>
      </c>
      <c r="AJ425" s="5">
        <v>5</v>
      </c>
      <c r="AK425" s="5">
        <v>9</v>
      </c>
      <c r="AL425" s="5">
        <v>0</v>
      </c>
      <c r="AM425" s="5">
        <v>4</v>
      </c>
      <c r="AN425" s="5">
        <v>10</v>
      </c>
      <c r="AO425" s="5">
        <v>10</v>
      </c>
      <c r="AP425" s="5">
        <v>4</v>
      </c>
      <c r="AQ425" s="5">
        <v>3</v>
      </c>
      <c r="AR425" s="5">
        <v>1</v>
      </c>
      <c r="AS425" s="5">
        <v>3</v>
      </c>
      <c r="AT425" s="5">
        <v>4</v>
      </c>
      <c r="AU425" s="5">
        <v>6</v>
      </c>
      <c r="AV425" s="5">
        <v>12</v>
      </c>
      <c r="AW425" s="5">
        <v>20</v>
      </c>
      <c r="AX425" s="5">
        <v>4</v>
      </c>
      <c r="AY425" s="5">
        <v>0</v>
      </c>
      <c r="AZ425" s="5">
        <v>3</v>
      </c>
      <c r="BA425" s="5">
        <v>0</v>
      </c>
      <c r="BB425" s="5">
        <v>1</v>
      </c>
      <c r="BC425" s="5">
        <v>1</v>
      </c>
      <c r="BD425" s="5">
        <v>0</v>
      </c>
      <c r="BE425" s="5">
        <v>4</v>
      </c>
      <c r="BF425" s="5">
        <v>19</v>
      </c>
      <c r="BG425" s="5">
        <v>1</v>
      </c>
      <c r="BH425" s="5">
        <v>1</v>
      </c>
      <c r="BI425" s="5">
        <v>0</v>
      </c>
      <c r="BJ425" s="5">
        <v>5</v>
      </c>
      <c r="BK425" s="5">
        <v>11</v>
      </c>
      <c r="BL425" s="5">
        <v>0</v>
      </c>
      <c r="BM425" s="5">
        <v>1</v>
      </c>
      <c r="BN425" s="5">
        <v>6</v>
      </c>
      <c r="BO425" s="5">
        <v>0</v>
      </c>
      <c r="BP425" s="5">
        <v>1</v>
      </c>
      <c r="BQ425" s="5">
        <v>8</v>
      </c>
      <c r="BR425" s="5">
        <v>1</v>
      </c>
      <c r="BS425" s="5">
        <v>19</v>
      </c>
      <c r="BT425" s="5">
        <v>7</v>
      </c>
      <c r="BU425" s="5">
        <v>1</v>
      </c>
      <c r="BV425" s="5">
        <v>7</v>
      </c>
      <c r="BW425" s="5">
        <v>3</v>
      </c>
      <c r="BX425" s="5">
        <v>4</v>
      </c>
      <c r="BY425" s="5">
        <v>0</v>
      </c>
      <c r="BZ425" s="5">
        <v>0</v>
      </c>
      <c r="CA425" s="5">
        <v>3</v>
      </c>
      <c r="CB425" s="5">
        <v>1</v>
      </c>
      <c r="CC425" s="5">
        <v>0</v>
      </c>
      <c r="CD425" s="5">
        <v>1</v>
      </c>
      <c r="CE425" s="5">
        <v>0</v>
      </c>
      <c r="CF425" s="5">
        <v>0</v>
      </c>
      <c r="CG425" s="5">
        <v>0</v>
      </c>
      <c r="CH425" s="5">
        <v>0</v>
      </c>
      <c r="CI425" s="5">
        <v>1</v>
      </c>
      <c r="CJ425" s="5">
        <v>12</v>
      </c>
      <c r="CK425" s="5">
        <v>3</v>
      </c>
      <c r="CL425" s="5">
        <v>0</v>
      </c>
      <c r="CM425" s="5">
        <v>2</v>
      </c>
      <c r="CN425" s="5">
        <v>9</v>
      </c>
      <c r="CO425" s="5">
        <v>1</v>
      </c>
      <c r="CP425" s="5">
        <v>1</v>
      </c>
      <c r="CQ425" s="5">
        <v>0</v>
      </c>
      <c r="CR425" s="5">
        <v>0</v>
      </c>
      <c r="CS425" s="5">
        <v>0</v>
      </c>
      <c r="CT425" s="5">
        <v>4</v>
      </c>
      <c r="CU425" s="5">
        <v>2</v>
      </c>
      <c r="CV425" s="5">
        <v>17</v>
      </c>
      <c r="CW425" s="5">
        <v>1</v>
      </c>
      <c r="CX425" s="1">
        <v>1</v>
      </c>
    </row>
    <row r="426" spans="1:102" ht="15.75" x14ac:dyDescent="0.25">
      <c r="A426" s="5" t="s">
        <v>379</v>
      </c>
      <c r="B426" s="5" t="s">
        <v>380</v>
      </c>
      <c r="C426" s="5">
        <v>2019</v>
      </c>
      <c r="D426" s="5">
        <v>815</v>
      </c>
      <c r="E426" s="5">
        <v>1</v>
      </c>
      <c r="F426" s="5">
        <v>1</v>
      </c>
      <c r="G426" s="5">
        <v>1</v>
      </c>
      <c r="H426" s="5">
        <v>0</v>
      </c>
      <c r="I426" s="5">
        <v>1</v>
      </c>
      <c r="J426" s="5">
        <v>2</v>
      </c>
      <c r="K426" s="5">
        <v>1</v>
      </c>
      <c r="L426" s="5">
        <v>4</v>
      </c>
      <c r="M426" s="5">
        <v>0</v>
      </c>
      <c r="N426" s="5">
        <v>3</v>
      </c>
      <c r="O426" s="5">
        <v>12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1</v>
      </c>
      <c r="V426" s="5">
        <v>1</v>
      </c>
      <c r="W426" s="5">
        <v>0</v>
      </c>
      <c r="X426" s="5">
        <v>0</v>
      </c>
      <c r="Y426" s="5">
        <v>0</v>
      </c>
      <c r="Z426" s="5">
        <v>0</v>
      </c>
      <c r="AA426" s="5">
        <v>4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18</v>
      </c>
      <c r="AH426" s="5">
        <v>2</v>
      </c>
      <c r="AI426" s="5">
        <v>9</v>
      </c>
      <c r="AJ426" s="5">
        <v>10</v>
      </c>
      <c r="AK426" s="5">
        <v>12</v>
      </c>
      <c r="AL426" s="5">
        <v>0</v>
      </c>
      <c r="AM426" s="5">
        <v>12</v>
      </c>
      <c r="AN426" s="5">
        <v>12</v>
      </c>
      <c r="AO426" s="5">
        <v>12</v>
      </c>
      <c r="AP426" s="5">
        <v>0</v>
      </c>
      <c r="AQ426" s="5">
        <v>26</v>
      </c>
      <c r="AR426" s="5">
        <v>0</v>
      </c>
      <c r="AS426" s="5">
        <v>14</v>
      </c>
      <c r="AT426" s="5">
        <v>13</v>
      </c>
      <c r="AU426" s="5">
        <v>6</v>
      </c>
      <c r="AV426" s="5">
        <v>19</v>
      </c>
      <c r="AW426" s="5">
        <v>4</v>
      </c>
      <c r="AX426" s="5">
        <v>25</v>
      </c>
      <c r="AY426" s="5">
        <v>0</v>
      </c>
      <c r="AZ426" s="5">
        <v>2</v>
      </c>
      <c r="BA426" s="5">
        <v>0</v>
      </c>
      <c r="BB426" s="5">
        <v>133</v>
      </c>
      <c r="BC426" s="5">
        <v>1</v>
      </c>
      <c r="BD426" s="5">
        <v>0</v>
      </c>
      <c r="BE426" s="5">
        <v>2</v>
      </c>
      <c r="BF426" s="5">
        <v>21</v>
      </c>
      <c r="BG426" s="5">
        <v>1</v>
      </c>
      <c r="BH426" s="5">
        <v>1</v>
      </c>
      <c r="BI426" s="5">
        <v>0</v>
      </c>
      <c r="BJ426" s="5">
        <v>12</v>
      </c>
      <c r="BK426" s="5">
        <v>18</v>
      </c>
      <c r="BL426" s="5">
        <v>0</v>
      </c>
      <c r="BM426" s="5">
        <v>2</v>
      </c>
      <c r="BN426" s="5">
        <v>7</v>
      </c>
      <c r="BO426" s="5">
        <v>0</v>
      </c>
      <c r="BP426" s="5">
        <v>1</v>
      </c>
      <c r="BQ426" s="5">
        <v>15</v>
      </c>
      <c r="BR426" s="5">
        <v>2</v>
      </c>
      <c r="BS426" s="5">
        <v>43</v>
      </c>
      <c r="BT426" s="5">
        <v>11</v>
      </c>
      <c r="BU426" s="5">
        <v>0</v>
      </c>
      <c r="BV426" s="5">
        <v>123</v>
      </c>
      <c r="BW426" s="5">
        <v>2</v>
      </c>
      <c r="BX426" s="5">
        <v>36</v>
      </c>
      <c r="BY426" s="5">
        <v>0</v>
      </c>
      <c r="BZ426" s="5">
        <v>0</v>
      </c>
      <c r="CA426" s="5">
        <v>1</v>
      </c>
      <c r="CB426" s="5">
        <v>0</v>
      </c>
      <c r="CC426" s="5">
        <v>0</v>
      </c>
      <c r="CD426" s="5">
        <v>1</v>
      </c>
      <c r="CE426" s="5">
        <v>1</v>
      </c>
      <c r="CF426" s="5">
        <v>1</v>
      </c>
      <c r="CG426" s="5">
        <v>27</v>
      </c>
      <c r="CH426" s="5">
        <v>1</v>
      </c>
      <c r="CI426" s="5">
        <v>2</v>
      </c>
      <c r="CJ426" s="5">
        <v>31</v>
      </c>
      <c r="CK426" s="5">
        <v>7</v>
      </c>
      <c r="CL426" s="5">
        <v>0</v>
      </c>
      <c r="CM426" s="5">
        <v>27</v>
      </c>
      <c r="CN426" s="5">
        <v>14</v>
      </c>
      <c r="CO426" s="5">
        <v>1</v>
      </c>
      <c r="CP426" s="5">
        <v>1</v>
      </c>
      <c r="CQ426" s="5">
        <v>0</v>
      </c>
      <c r="CR426" s="5">
        <v>0</v>
      </c>
      <c r="CS426" s="5">
        <v>1</v>
      </c>
      <c r="CT426" s="5">
        <v>9</v>
      </c>
      <c r="CU426" s="5">
        <v>2</v>
      </c>
      <c r="CV426" s="5">
        <v>27</v>
      </c>
      <c r="CW426" s="5">
        <v>1</v>
      </c>
      <c r="CX426" s="1">
        <v>1</v>
      </c>
    </row>
    <row r="427" spans="1:102" ht="15.75" x14ac:dyDescent="0.25">
      <c r="A427" s="5" t="s">
        <v>381</v>
      </c>
      <c r="B427" s="5" t="s">
        <v>382</v>
      </c>
      <c r="C427" s="5">
        <v>2019</v>
      </c>
      <c r="D427" s="5">
        <v>37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1</v>
      </c>
      <c r="K427" s="5">
        <v>0</v>
      </c>
      <c r="L427" s="5">
        <v>0</v>
      </c>
      <c r="M427" s="5">
        <v>0</v>
      </c>
      <c r="N427" s="5">
        <v>1</v>
      </c>
      <c r="O427" s="5">
        <v>3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1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1</v>
      </c>
      <c r="AK427" s="5">
        <v>1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1</v>
      </c>
      <c r="AW427" s="5">
        <v>0</v>
      </c>
      <c r="AX427" s="5">
        <v>1</v>
      </c>
      <c r="AY427" s="5">
        <v>0</v>
      </c>
      <c r="AZ427" s="5">
        <v>1</v>
      </c>
      <c r="BA427" s="5">
        <v>0</v>
      </c>
      <c r="BB427" s="5">
        <v>0</v>
      </c>
      <c r="BC427" s="5">
        <v>0</v>
      </c>
      <c r="BD427" s="5">
        <v>0</v>
      </c>
      <c r="BE427" s="5">
        <v>1</v>
      </c>
      <c r="BF427" s="5">
        <v>2</v>
      </c>
      <c r="BG427" s="5">
        <v>0</v>
      </c>
      <c r="BH427" s="5">
        <v>0</v>
      </c>
      <c r="BI427" s="5">
        <v>0</v>
      </c>
      <c r="BJ427" s="5">
        <v>1</v>
      </c>
      <c r="BK427" s="5">
        <v>1</v>
      </c>
      <c r="BL427" s="5">
        <v>0</v>
      </c>
      <c r="BM427" s="5">
        <v>1</v>
      </c>
      <c r="BN427" s="5">
        <v>0</v>
      </c>
      <c r="BO427" s="5">
        <v>0</v>
      </c>
      <c r="BP427" s="5">
        <v>0</v>
      </c>
      <c r="BQ427" s="5">
        <v>0</v>
      </c>
      <c r="BR427" s="5">
        <v>0</v>
      </c>
      <c r="BS427" s="5">
        <v>3</v>
      </c>
      <c r="BT427" s="5">
        <v>0</v>
      </c>
      <c r="BU427" s="5">
        <v>0</v>
      </c>
      <c r="BV427" s="5">
        <v>0</v>
      </c>
      <c r="BW427" s="5">
        <v>1</v>
      </c>
      <c r="BX427" s="5">
        <v>1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1</v>
      </c>
      <c r="CG427" s="5">
        <v>0</v>
      </c>
      <c r="CH427" s="5">
        <v>1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1</v>
      </c>
      <c r="CO427" s="5">
        <v>0</v>
      </c>
      <c r="CP427" s="5">
        <v>0</v>
      </c>
      <c r="CQ427" s="5">
        <v>0</v>
      </c>
      <c r="CR427" s="5">
        <v>0</v>
      </c>
      <c r="CS427" s="5">
        <v>1</v>
      </c>
      <c r="CT427" s="5">
        <v>5</v>
      </c>
      <c r="CU427" s="5">
        <v>0</v>
      </c>
      <c r="CV427" s="5">
        <v>2</v>
      </c>
      <c r="CW427" s="5">
        <v>0</v>
      </c>
      <c r="CX427" s="1">
        <v>0</v>
      </c>
    </row>
    <row r="428" spans="1:102" ht="15.75" x14ac:dyDescent="0.25">
      <c r="A428" s="5" t="s">
        <v>383</v>
      </c>
      <c r="B428" s="5" t="s">
        <v>384</v>
      </c>
      <c r="C428" s="5">
        <v>2019</v>
      </c>
      <c r="D428" s="5">
        <v>4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1</v>
      </c>
      <c r="AN428" s="5">
        <v>0</v>
      </c>
      <c r="AO428" s="5">
        <v>0</v>
      </c>
      <c r="AP428" s="5">
        <v>0</v>
      </c>
      <c r="AQ428" s="5">
        <v>0</v>
      </c>
      <c r="AR428" s="5">
        <v>0</v>
      </c>
      <c r="AS428" s="5">
        <v>0</v>
      </c>
      <c r="AT428" s="5">
        <v>0</v>
      </c>
      <c r="AU428" s="5">
        <v>0</v>
      </c>
      <c r="AV428" s="5">
        <v>0</v>
      </c>
      <c r="AW428" s="5">
        <v>0</v>
      </c>
      <c r="AX428" s="5">
        <v>0</v>
      </c>
      <c r="AY428" s="5">
        <v>0</v>
      </c>
      <c r="AZ428" s="5">
        <v>0</v>
      </c>
      <c r="BA428" s="5">
        <v>0</v>
      </c>
      <c r="BB428" s="5">
        <v>0</v>
      </c>
      <c r="BC428" s="5">
        <v>0</v>
      </c>
      <c r="BD428" s="5">
        <v>0</v>
      </c>
      <c r="BE428" s="5">
        <v>0</v>
      </c>
      <c r="BF428" s="5">
        <v>0</v>
      </c>
      <c r="BG428" s="5">
        <v>0</v>
      </c>
      <c r="BH428" s="5">
        <v>0</v>
      </c>
      <c r="BI428" s="5">
        <v>0</v>
      </c>
      <c r="BJ428" s="5">
        <v>0</v>
      </c>
      <c r="BK428" s="5">
        <v>0</v>
      </c>
      <c r="BL428" s="5">
        <v>0</v>
      </c>
      <c r="BM428" s="5">
        <v>0</v>
      </c>
      <c r="BN428" s="5">
        <v>1</v>
      </c>
      <c r="BO428" s="5">
        <v>0</v>
      </c>
      <c r="BP428" s="5">
        <v>0</v>
      </c>
      <c r="BQ428" s="5">
        <v>0</v>
      </c>
      <c r="BR428" s="5">
        <v>0</v>
      </c>
      <c r="BS428" s="5">
        <v>0</v>
      </c>
      <c r="BT428" s="5">
        <v>0</v>
      </c>
      <c r="BU428" s="5">
        <v>0</v>
      </c>
      <c r="BV428" s="5">
        <v>0</v>
      </c>
      <c r="BW428" s="5">
        <v>0</v>
      </c>
      <c r="BX428" s="5">
        <v>0</v>
      </c>
      <c r="BY428" s="5">
        <v>0</v>
      </c>
      <c r="BZ428" s="5">
        <v>0</v>
      </c>
      <c r="CA428" s="5">
        <v>0</v>
      </c>
      <c r="CB428" s="5">
        <v>0</v>
      </c>
      <c r="CC428" s="5">
        <v>0</v>
      </c>
      <c r="CD428" s="5">
        <v>0</v>
      </c>
      <c r="CE428" s="5">
        <v>0</v>
      </c>
      <c r="CF428" s="5">
        <v>0</v>
      </c>
      <c r="CG428" s="5">
        <v>0</v>
      </c>
      <c r="CH428" s="5">
        <v>0</v>
      </c>
      <c r="CI428" s="5">
        <v>0</v>
      </c>
      <c r="CJ428" s="5">
        <v>2</v>
      </c>
      <c r="CK428" s="5">
        <v>0</v>
      </c>
      <c r="CL428" s="5">
        <v>0</v>
      </c>
      <c r="CM428" s="5">
        <v>0</v>
      </c>
      <c r="CN428" s="5">
        <v>0</v>
      </c>
      <c r="CO428" s="5">
        <v>0</v>
      </c>
      <c r="CP428" s="5">
        <v>0</v>
      </c>
      <c r="CQ428" s="5">
        <v>0</v>
      </c>
      <c r="CR428" s="5">
        <v>0</v>
      </c>
      <c r="CS428" s="5">
        <v>0</v>
      </c>
      <c r="CT428" s="5">
        <v>0</v>
      </c>
      <c r="CU428" s="5">
        <v>0</v>
      </c>
      <c r="CV428" s="5">
        <v>1</v>
      </c>
      <c r="CW428" s="5">
        <v>0</v>
      </c>
      <c r="CX428" s="1">
        <v>0</v>
      </c>
    </row>
    <row r="429" spans="1:102" ht="15.75" x14ac:dyDescent="0.25">
      <c r="A429" s="5" t="s">
        <v>385</v>
      </c>
      <c r="B429" s="5" t="s">
        <v>386</v>
      </c>
      <c r="C429" s="5">
        <v>2019</v>
      </c>
      <c r="D429" s="5">
        <v>242</v>
      </c>
      <c r="E429" s="5">
        <v>0</v>
      </c>
      <c r="F429" s="5">
        <v>1</v>
      </c>
      <c r="G429" s="5">
        <v>1</v>
      </c>
      <c r="H429" s="5">
        <v>0</v>
      </c>
      <c r="I429" s="5">
        <v>0</v>
      </c>
      <c r="J429" s="5">
        <v>0</v>
      </c>
      <c r="K429" s="5">
        <v>1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2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184</v>
      </c>
      <c r="AB429" s="5">
        <v>9</v>
      </c>
      <c r="AC429" s="5">
        <v>0</v>
      </c>
      <c r="AD429" s="5">
        <v>0</v>
      </c>
      <c r="AE429" s="5">
        <v>0</v>
      </c>
      <c r="AF429" s="5">
        <v>0</v>
      </c>
      <c r="AG429" s="5">
        <v>1</v>
      </c>
      <c r="AH429" s="5">
        <v>0</v>
      </c>
      <c r="AI429" s="5">
        <v>1</v>
      </c>
      <c r="AJ429" s="5">
        <v>0</v>
      </c>
      <c r="AK429" s="5">
        <v>1</v>
      </c>
      <c r="AL429" s="5">
        <v>0</v>
      </c>
      <c r="AM429" s="5">
        <v>0</v>
      </c>
      <c r="AN429" s="5">
        <v>0</v>
      </c>
      <c r="AO429" s="5">
        <v>1</v>
      </c>
      <c r="AP429" s="5">
        <v>0</v>
      </c>
      <c r="AQ429" s="5">
        <v>0</v>
      </c>
      <c r="AR429" s="5">
        <v>0</v>
      </c>
      <c r="AS429" s="5">
        <v>0</v>
      </c>
      <c r="AT429" s="5">
        <v>2</v>
      </c>
      <c r="AU429" s="5">
        <v>0</v>
      </c>
      <c r="AV429" s="5">
        <v>0</v>
      </c>
      <c r="AW429" s="5">
        <v>0</v>
      </c>
      <c r="AX429" s="5">
        <v>2</v>
      </c>
      <c r="AY429" s="5">
        <v>0</v>
      </c>
      <c r="AZ429" s="5">
        <v>1</v>
      </c>
      <c r="BA429" s="5">
        <v>0</v>
      </c>
      <c r="BB429" s="5">
        <v>2</v>
      </c>
      <c r="BC429" s="5">
        <v>1</v>
      </c>
      <c r="BD429" s="5">
        <v>0</v>
      </c>
      <c r="BE429" s="5">
        <v>2</v>
      </c>
      <c r="BF429" s="5">
        <v>3</v>
      </c>
      <c r="BG429" s="5">
        <v>0</v>
      </c>
      <c r="BH429" s="5">
        <v>0</v>
      </c>
      <c r="BI429" s="5">
        <v>0</v>
      </c>
      <c r="BJ429" s="5">
        <v>2</v>
      </c>
      <c r="BK429" s="5">
        <v>5</v>
      </c>
      <c r="BL429" s="5">
        <v>0</v>
      </c>
      <c r="BM429" s="5">
        <v>0</v>
      </c>
      <c r="BN429" s="5">
        <v>1</v>
      </c>
      <c r="BO429" s="5">
        <v>0</v>
      </c>
      <c r="BP429" s="5">
        <v>0</v>
      </c>
      <c r="BQ429" s="5">
        <v>4</v>
      </c>
      <c r="BR429" s="5">
        <v>0</v>
      </c>
      <c r="BS429" s="5">
        <v>2</v>
      </c>
      <c r="BT429" s="5">
        <v>0</v>
      </c>
      <c r="BU429" s="5">
        <v>0</v>
      </c>
      <c r="BV429" s="5">
        <v>1</v>
      </c>
      <c r="BW429" s="5">
        <v>4</v>
      </c>
      <c r="BX429" s="5">
        <v>3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1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1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1</v>
      </c>
      <c r="CW429" s="5">
        <v>0</v>
      </c>
      <c r="CX429" s="1">
        <v>0</v>
      </c>
    </row>
    <row r="430" spans="1:102" ht="15.75" x14ac:dyDescent="0.25">
      <c r="A430" s="5" t="s">
        <v>387</v>
      </c>
      <c r="B430" s="5" t="s">
        <v>388</v>
      </c>
      <c r="C430" s="5">
        <v>2019</v>
      </c>
      <c r="D430" s="5">
        <v>13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3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0</v>
      </c>
      <c r="AJ430" s="5">
        <v>2</v>
      </c>
      <c r="AK430" s="5">
        <v>0</v>
      </c>
      <c r="AL430" s="5">
        <v>0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5">
        <v>0</v>
      </c>
      <c r="AU430" s="5">
        <v>0</v>
      </c>
      <c r="AV430" s="5">
        <v>0</v>
      </c>
      <c r="AW430" s="5">
        <v>0</v>
      </c>
      <c r="AX430" s="5">
        <v>1</v>
      </c>
      <c r="AY430" s="5">
        <v>0</v>
      </c>
      <c r="AZ430" s="5">
        <v>0</v>
      </c>
      <c r="BA430" s="5">
        <v>0</v>
      </c>
      <c r="BB430" s="5">
        <v>0</v>
      </c>
      <c r="BC430" s="5">
        <v>0</v>
      </c>
      <c r="BD430" s="5">
        <v>0</v>
      </c>
      <c r="BE430" s="5">
        <v>0</v>
      </c>
      <c r="BF430" s="5">
        <v>0</v>
      </c>
      <c r="BG430" s="5">
        <v>0</v>
      </c>
      <c r="BH430" s="5">
        <v>0</v>
      </c>
      <c r="BI430" s="5">
        <v>0</v>
      </c>
      <c r="BJ430" s="5">
        <v>0</v>
      </c>
      <c r="BK430" s="5">
        <v>1</v>
      </c>
      <c r="BL430" s="5">
        <v>0</v>
      </c>
      <c r="BM430" s="5">
        <v>0</v>
      </c>
      <c r="BN430" s="5">
        <v>0</v>
      </c>
      <c r="BO430" s="5">
        <v>0</v>
      </c>
      <c r="BP430" s="5">
        <v>0</v>
      </c>
      <c r="BQ430" s="5">
        <v>1</v>
      </c>
      <c r="BR430" s="5">
        <v>0</v>
      </c>
      <c r="BS430" s="5">
        <v>0</v>
      </c>
      <c r="BT430" s="5">
        <v>0</v>
      </c>
      <c r="BU430" s="5">
        <v>0</v>
      </c>
      <c r="BV430" s="5">
        <v>0</v>
      </c>
      <c r="BW430" s="5">
        <v>0</v>
      </c>
      <c r="BX430" s="5">
        <v>1</v>
      </c>
      <c r="BY430" s="5">
        <v>0</v>
      </c>
      <c r="BZ430" s="5">
        <v>0</v>
      </c>
      <c r="CA430" s="5">
        <v>0</v>
      </c>
      <c r="CB430" s="5">
        <v>0</v>
      </c>
      <c r="CC430" s="5">
        <v>0</v>
      </c>
      <c r="CD430" s="5">
        <v>0</v>
      </c>
      <c r="CE430" s="5">
        <v>0</v>
      </c>
      <c r="CF430" s="5">
        <v>1</v>
      </c>
      <c r="CG430" s="5">
        <v>0</v>
      </c>
      <c r="CH430" s="5">
        <v>0</v>
      </c>
      <c r="CI430" s="5">
        <v>0</v>
      </c>
      <c r="CJ430" s="5">
        <v>0</v>
      </c>
      <c r="CK430" s="5">
        <v>0</v>
      </c>
      <c r="CL430" s="5">
        <v>0</v>
      </c>
      <c r="CM430" s="5">
        <v>0</v>
      </c>
      <c r="CN430" s="5">
        <v>0</v>
      </c>
      <c r="CO430" s="5">
        <v>0</v>
      </c>
      <c r="CP430" s="5">
        <v>0</v>
      </c>
      <c r="CQ430" s="5">
        <v>0</v>
      </c>
      <c r="CR430" s="5">
        <v>0</v>
      </c>
      <c r="CS430" s="5">
        <v>0</v>
      </c>
      <c r="CT430" s="5">
        <v>0</v>
      </c>
      <c r="CU430" s="5">
        <v>0</v>
      </c>
      <c r="CV430" s="5">
        <v>0</v>
      </c>
      <c r="CW430" s="5">
        <v>0</v>
      </c>
      <c r="CX430" s="1">
        <v>0</v>
      </c>
    </row>
    <row r="431" spans="1:102" ht="15.75" x14ac:dyDescent="0.25">
      <c r="A431" s="5" t="s">
        <v>389</v>
      </c>
      <c r="B431" s="5" t="s">
        <v>390</v>
      </c>
      <c r="C431" s="5">
        <v>2019</v>
      </c>
      <c r="D431" s="5">
        <v>14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6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1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3</v>
      </c>
      <c r="BU431" s="5">
        <v>0</v>
      </c>
      <c r="BV431" s="5">
        <v>0</v>
      </c>
      <c r="BW431" s="5">
        <v>0</v>
      </c>
      <c r="BX431" s="5">
        <v>0</v>
      </c>
      <c r="BY431" s="5">
        <v>0</v>
      </c>
      <c r="BZ431" s="5">
        <v>0</v>
      </c>
      <c r="CA431" s="5">
        <v>0</v>
      </c>
      <c r="CB431" s="5">
        <v>0</v>
      </c>
      <c r="CC431" s="5">
        <v>0</v>
      </c>
      <c r="CD431" s="5">
        <v>0</v>
      </c>
      <c r="CE431" s="5">
        <v>0</v>
      </c>
      <c r="CF431" s="5">
        <v>0</v>
      </c>
      <c r="CG431" s="5">
        <v>0</v>
      </c>
      <c r="CH431" s="5">
        <v>0</v>
      </c>
      <c r="CI431" s="5">
        <v>0</v>
      </c>
      <c r="CJ431" s="5">
        <v>0</v>
      </c>
      <c r="CK431" s="5">
        <v>0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0</v>
      </c>
      <c r="CV431" s="5">
        <v>0</v>
      </c>
      <c r="CW431" s="5">
        <v>0</v>
      </c>
      <c r="CX431" s="1">
        <v>0</v>
      </c>
    </row>
    <row r="432" spans="1:102" ht="15.75" x14ac:dyDescent="0.25">
      <c r="A432" s="5" t="s">
        <v>391</v>
      </c>
      <c r="B432" s="5" t="s">
        <v>392</v>
      </c>
      <c r="C432" s="5">
        <v>2019</v>
      </c>
      <c r="D432" s="5">
        <v>7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4</v>
      </c>
      <c r="O432" s="5">
        <v>3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0</v>
      </c>
      <c r="BD432" s="5">
        <v>0</v>
      </c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0</v>
      </c>
      <c r="BS432" s="5">
        <v>0</v>
      </c>
      <c r="BT432" s="5">
        <v>0</v>
      </c>
      <c r="BU432" s="5">
        <v>0</v>
      </c>
      <c r="BV432" s="5">
        <v>0</v>
      </c>
      <c r="BW432" s="5">
        <v>0</v>
      </c>
      <c r="BX432" s="5">
        <v>0</v>
      </c>
      <c r="BY432" s="5">
        <v>0</v>
      </c>
      <c r="BZ432" s="5">
        <v>0</v>
      </c>
      <c r="CA432" s="5">
        <v>0</v>
      </c>
      <c r="CB432" s="5">
        <v>0</v>
      </c>
      <c r="CC432" s="5">
        <v>0</v>
      </c>
      <c r="CD432" s="5">
        <v>0</v>
      </c>
      <c r="CE432" s="5">
        <v>0</v>
      </c>
      <c r="CF432" s="5">
        <v>0</v>
      </c>
      <c r="CG432" s="5">
        <v>0</v>
      </c>
      <c r="CH432" s="5">
        <v>0</v>
      </c>
      <c r="CI432" s="5">
        <v>0</v>
      </c>
      <c r="CJ432" s="5">
        <v>0</v>
      </c>
      <c r="CK432" s="5">
        <v>0</v>
      </c>
      <c r="CL432" s="5">
        <v>0</v>
      </c>
      <c r="CM432" s="5">
        <v>0</v>
      </c>
      <c r="CN432" s="5">
        <v>0</v>
      </c>
      <c r="CO432" s="5">
        <v>0</v>
      </c>
      <c r="CP432" s="5">
        <v>0</v>
      </c>
      <c r="CQ432" s="5">
        <v>0</v>
      </c>
      <c r="CR432" s="5">
        <v>0</v>
      </c>
      <c r="CS432" s="5">
        <v>0</v>
      </c>
      <c r="CT432" s="5">
        <v>0</v>
      </c>
      <c r="CU432" s="5">
        <v>0</v>
      </c>
      <c r="CV432" s="5">
        <v>0</v>
      </c>
      <c r="CW432" s="5">
        <v>0</v>
      </c>
      <c r="CX432" s="1">
        <v>0</v>
      </c>
    </row>
    <row r="433" spans="1:102" ht="15.75" x14ac:dyDescent="0.25">
      <c r="A433" s="5" t="s">
        <v>393</v>
      </c>
      <c r="B433" s="5" t="s">
        <v>394</v>
      </c>
      <c r="C433" s="5">
        <v>2019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0</v>
      </c>
      <c r="BW433" s="5">
        <v>0</v>
      </c>
      <c r="BX433" s="5">
        <v>0</v>
      </c>
      <c r="BY433" s="5">
        <v>0</v>
      </c>
      <c r="BZ433" s="5">
        <v>0</v>
      </c>
      <c r="CA433" s="5">
        <v>0</v>
      </c>
      <c r="CB433" s="5">
        <v>0</v>
      </c>
      <c r="CC433" s="5">
        <v>0</v>
      </c>
      <c r="CD433" s="5">
        <v>0</v>
      </c>
      <c r="CE433" s="5">
        <v>0</v>
      </c>
      <c r="CF433" s="5">
        <v>0</v>
      </c>
      <c r="CG433" s="5">
        <v>0</v>
      </c>
      <c r="CH433" s="5">
        <v>0</v>
      </c>
      <c r="CI433" s="5">
        <v>0</v>
      </c>
      <c r="CJ433" s="5">
        <v>0</v>
      </c>
      <c r="CK433" s="5">
        <v>0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0</v>
      </c>
      <c r="CV433" s="5">
        <v>0</v>
      </c>
      <c r="CW433" s="5">
        <v>0</v>
      </c>
      <c r="CX433" s="1">
        <v>0</v>
      </c>
    </row>
    <row r="434" spans="1:102" ht="15.75" x14ac:dyDescent="0.25">
      <c r="A434" s="5" t="s">
        <v>395</v>
      </c>
      <c r="B434" s="5" t="s">
        <v>396</v>
      </c>
      <c r="C434" s="5">
        <v>2019</v>
      </c>
      <c r="D434" s="5">
        <v>52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19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1</v>
      </c>
      <c r="AL434" s="5">
        <v>0</v>
      </c>
      <c r="AM434" s="5">
        <v>1</v>
      </c>
      <c r="AN434" s="5">
        <v>1</v>
      </c>
      <c r="AO434" s="5">
        <v>0</v>
      </c>
      <c r="AP434" s="5">
        <v>0</v>
      </c>
      <c r="AQ434" s="5">
        <v>0</v>
      </c>
      <c r="AR434" s="5">
        <v>0</v>
      </c>
      <c r="AS434" s="5">
        <v>0</v>
      </c>
      <c r="AT434" s="5">
        <v>0</v>
      </c>
      <c r="AU434" s="5">
        <v>0</v>
      </c>
      <c r="AV434" s="5">
        <v>0</v>
      </c>
      <c r="AW434" s="5">
        <v>0</v>
      </c>
      <c r="AX434" s="5">
        <v>0</v>
      </c>
      <c r="AY434" s="5">
        <v>0</v>
      </c>
      <c r="AZ434" s="5">
        <v>0</v>
      </c>
      <c r="BA434" s="5">
        <v>0</v>
      </c>
      <c r="BB434" s="5">
        <v>0</v>
      </c>
      <c r="BC434" s="5">
        <v>0</v>
      </c>
      <c r="BD434" s="5">
        <v>0</v>
      </c>
      <c r="BE434" s="5">
        <v>0</v>
      </c>
      <c r="BF434" s="5">
        <v>1</v>
      </c>
      <c r="BG434" s="5">
        <v>0</v>
      </c>
      <c r="BH434" s="5">
        <v>0</v>
      </c>
      <c r="BI434" s="5">
        <v>0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0</v>
      </c>
      <c r="BP434" s="5">
        <v>0</v>
      </c>
      <c r="BQ434" s="5">
        <v>0</v>
      </c>
      <c r="BR434" s="5">
        <v>0</v>
      </c>
      <c r="BS434" s="5">
        <v>6</v>
      </c>
      <c r="BT434" s="5">
        <v>0</v>
      </c>
      <c r="BU434" s="5">
        <v>0</v>
      </c>
      <c r="BV434" s="5">
        <v>0</v>
      </c>
      <c r="BW434" s="5">
        <v>0</v>
      </c>
      <c r="BX434" s="5">
        <v>0</v>
      </c>
      <c r="BY434" s="5">
        <v>0</v>
      </c>
      <c r="BZ434" s="5">
        <v>0</v>
      </c>
      <c r="CA434" s="5">
        <v>0</v>
      </c>
      <c r="CB434" s="5">
        <v>0</v>
      </c>
      <c r="CC434" s="5">
        <v>0</v>
      </c>
      <c r="CD434" s="5">
        <v>0</v>
      </c>
      <c r="CE434" s="5">
        <v>0</v>
      </c>
      <c r="CF434" s="5">
        <v>0</v>
      </c>
      <c r="CG434" s="5">
        <v>15</v>
      </c>
      <c r="CH434" s="5">
        <v>0</v>
      </c>
      <c r="CI434" s="5">
        <v>0</v>
      </c>
      <c r="CJ434" s="5">
        <v>0</v>
      </c>
      <c r="CK434" s="5">
        <v>0</v>
      </c>
      <c r="CL434" s="5">
        <v>0</v>
      </c>
      <c r="CM434" s="5">
        <v>0</v>
      </c>
      <c r="CN434" s="5">
        <v>0</v>
      </c>
      <c r="CO434" s="5">
        <v>0</v>
      </c>
      <c r="CP434" s="5">
        <v>0</v>
      </c>
      <c r="CQ434" s="5">
        <v>0</v>
      </c>
      <c r="CR434" s="5">
        <v>0</v>
      </c>
      <c r="CS434" s="5">
        <v>0</v>
      </c>
      <c r="CT434" s="5">
        <v>0</v>
      </c>
      <c r="CU434" s="5">
        <v>0</v>
      </c>
      <c r="CV434" s="5">
        <v>0</v>
      </c>
      <c r="CW434" s="5">
        <v>0</v>
      </c>
      <c r="CX434" s="1">
        <v>0</v>
      </c>
    </row>
    <row r="435" spans="1:102" ht="15.75" x14ac:dyDescent="0.25">
      <c r="A435" s="5" t="s">
        <v>397</v>
      </c>
      <c r="B435" s="5" t="s">
        <v>398</v>
      </c>
      <c r="C435" s="5">
        <v>2019</v>
      </c>
      <c r="D435" s="5">
        <v>8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3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0</v>
      </c>
      <c r="BW435" s="5">
        <v>0</v>
      </c>
      <c r="BX435" s="5">
        <v>1</v>
      </c>
      <c r="BY435" s="5">
        <v>0</v>
      </c>
      <c r="BZ435" s="5">
        <v>0</v>
      </c>
      <c r="CA435" s="5">
        <v>0</v>
      </c>
      <c r="CB435" s="5">
        <v>1</v>
      </c>
      <c r="CC435" s="5">
        <v>0</v>
      </c>
      <c r="CD435" s="5">
        <v>0</v>
      </c>
      <c r="CE435" s="5">
        <v>0</v>
      </c>
      <c r="CF435" s="5">
        <v>0</v>
      </c>
      <c r="CG435" s="5">
        <v>0</v>
      </c>
      <c r="CH435" s="5">
        <v>0</v>
      </c>
      <c r="CI435" s="5">
        <v>0</v>
      </c>
      <c r="CJ435" s="5">
        <v>0</v>
      </c>
      <c r="CK435" s="5">
        <v>0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0</v>
      </c>
      <c r="CV435" s="5">
        <v>0</v>
      </c>
      <c r="CW435" s="5">
        <v>0</v>
      </c>
      <c r="CX435" s="1">
        <v>0</v>
      </c>
    </row>
    <row r="436" spans="1:102" ht="15.75" x14ac:dyDescent="0.25">
      <c r="A436" s="5" t="s">
        <v>399</v>
      </c>
      <c r="B436" s="5" t="s">
        <v>400</v>
      </c>
      <c r="C436" s="5">
        <v>2019</v>
      </c>
      <c r="D436" s="5">
        <v>10</v>
      </c>
      <c r="E436" s="5">
        <v>0</v>
      </c>
      <c r="F436" s="5">
        <v>0</v>
      </c>
      <c r="G436" s="5">
        <v>3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  <c r="AY436" s="5">
        <v>0</v>
      </c>
      <c r="AZ436" s="5">
        <v>0</v>
      </c>
      <c r="BA436" s="5">
        <v>0</v>
      </c>
      <c r="BB436" s="5">
        <v>0</v>
      </c>
      <c r="BC436" s="5">
        <v>1</v>
      </c>
      <c r="BD436" s="5">
        <v>0</v>
      </c>
      <c r="BE436" s="5">
        <v>0</v>
      </c>
      <c r="BF436" s="5">
        <v>4</v>
      </c>
      <c r="BG436" s="5">
        <v>0</v>
      </c>
      <c r="BH436" s="5">
        <v>0</v>
      </c>
      <c r="BI436" s="5">
        <v>0</v>
      </c>
      <c r="BJ436" s="5">
        <v>0</v>
      </c>
      <c r="BK436" s="5">
        <v>0</v>
      </c>
      <c r="BL436" s="5">
        <v>0</v>
      </c>
      <c r="BM436" s="5">
        <v>0</v>
      </c>
      <c r="BN436" s="5">
        <v>0</v>
      </c>
      <c r="BO436" s="5">
        <v>0</v>
      </c>
      <c r="BP436" s="5">
        <v>0</v>
      </c>
      <c r="BQ436" s="5">
        <v>0</v>
      </c>
      <c r="BR436" s="5">
        <v>0</v>
      </c>
      <c r="BS436" s="5">
        <v>0</v>
      </c>
      <c r="BT436" s="5">
        <v>0</v>
      </c>
      <c r="BU436" s="5">
        <v>0</v>
      </c>
      <c r="BV436" s="5">
        <v>0</v>
      </c>
      <c r="BW436" s="5">
        <v>0</v>
      </c>
      <c r="BX436" s="5">
        <v>0</v>
      </c>
      <c r="BY436" s="5">
        <v>0</v>
      </c>
      <c r="BZ436" s="5">
        <v>0</v>
      </c>
      <c r="CA436" s="5">
        <v>0</v>
      </c>
      <c r="CB436" s="5">
        <v>0</v>
      </c>
      <c r="CC436" s="5">
        <v>0</v>
      </c>
      <c r="CD436" s="5">
        <v>0</v>
      </c>
      <c r="CE436" s="5">
        <v>0</v>
      </c>
      <c r="CF436" s="5">
        <v>0</v>
      </c>
      <c r="CG436" s="5">
        <v>0</v>
      </c>
      <c r="CH436" s="5">
        <v>0</v>
      </c>
      <c r="CI436" s="5">
        <v>0</v>
      </c>
      <c r="CJ436" s="5">
        <v>0</v>
      </c>
      <c r="CK436" s="5">
        <v>0</v>
      </c>
      <c r="CL436" s="5">
        <v>0</v>
      </c>
      <c r="CM436" s="5">
        <v>0</v>
      </c>
      <c r="CN436" s="5">
        <v>0</v>
      </c>
      <c r="CO436" s="5">
        <v>0</v>
      </c>
      <c r="CP436" s="5">
        <v>0</v>
      </c>
      <c r="CQ436" s="5">
        <v>0</v>
      </c>
      <c r="CR436" s="5">
        <v>0</v>
      </c>
      <c r="CS436" s="5">
        <v>0</v>
      </c>
      <c r="CT436" s="5">
        <v>0</v>
      </c>
      <c r="CU436" s="5">
        <v>0</v>
      </c>
      <c r="CV436" s="5">
        <v>1</v>
      </c>
      <c r="CW436" s="5">
        <v>0</v>
      </c>
      <c r="CX436" s="1">
        <v>0</v>
      </c>
    </row>
    <row r="437" spans="1:102" ht="15.75" x14ac:dyDescent="0.25">
      <c r="A437" s="5" t="s">
        <v>401</v>
      </c>
      <c r="B437" s="5" t="s">
        <v>402</v>
      </c>
      <c r="C437" s="5">
        <v>2019</v>
      </c>
      <c r="D437" s="5">
        <v>1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1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1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0</v>
      </c>
      <c r="BW437" s="5">
        <v>0</v>
      </c>
      <c r="BX437" s="5">
        <v>0</v>
      </c>
      <c r="BY437" s="5">
        <v>0</v>
      </c>
      <c r="BZ437" s="5">
        <v>0</v>
      </c>
      <c r="CA437" s="5">
        <v>0</v>
      </c>
      <c r="CB437" s="5">
        <v>0</v>
      </c>
      <c r="CC437" s="5">
        <v>0</v>
      </c>
      <c r="CD437" s="5">
        <v>0</v>
      </c>
      <c r="CE437" s="5">
        <v>0</v>
      </c>
      <c r="CF437" s="5">
        <v>0</v>
      </c>
      <c r="CG437" s="5">
        <v>0</v>
      </c>
      <c r="CH437" s="5">
        <v>0</v>
      </c>
      <c r="CI437" s="5">
        <v>0</v>
      </c>
      <c r="CJ437" s="5">
        <v>0</v>
      </c>
      <c r="CK437" s="5">
        <v>0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0</v>
      </c>
      <c r="CV437" s="5">
        <v>0</v>
      </c>
      <c r="CW437" s="5">
        <v>0</v>
      </c>
      <c r="CX437" s="1">
        <v>0</v>
      </c>
    </row>
    <row r="438" spans="1:102" ht="15.75" x14ac:dyDescent="0.25">
      <c r="A438" s="5" t="s">
        <v>403</v>
      </c>
      <c r="B438" s="5" t="s">
        <v>404</v>
      </c>
      <c r="C438" s="5">
        <v>2019</v>
      </c>
      <c r="D438" s="5">
        <v>2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1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s="5">
        <v>0</v>
      </c>
      <c r="AS438" s="5">
        <v>0</v>
      </c>
      <c r="AT438" s="5">
        <v>0</v>
      </c>
      <c r="AU438" s="5">
        <v>0</v>
      </c>
      <c r="AV438" s="5">
        <v>0</v>
      </c>
      <c r="AW438" s="5">
        <v>0</v>
      </c>
      <c r="AX438" s="5">
        <v>0</v>
      </c>
      <c r="AY438" s="5">
        <v>0</v>
      </c>
      <c r="AZ438" s="5">
        <v>0</v>
      </c>
      <c r="BA438" s="5">
        <v>0</v>
      </c>
      <c r="BB438" s="5">
        <v>0</v>
      </c>
      <c r="BC438" s="5">
        <v>0</v>
      </c>
      <c r="BD438" s="5">
        <v>0</v>
      </c>
      <c r="BE438" s="5"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5">
        <v>0</v>
      </c>
      <c r="BM438" s="5">
        <v>0</v>
      </c>
      <c r="BN438" s="5">
        <v>0</v>
      </c>
      <c r="BO438" s="5">
        <v>0</v>
      </c>
      <c r="BP438" s="5">
        <v>0</v>
      </c>
      <c r="BQ438" s="5">
        <v>0</v>
      </c>
      <c r="BR438" s="5">
        <v>0</v>
      </c>
      <c r="BS438" s="5">
        <v>0</v>
      </c>
      <c r="BT438" s="5">
        <v>0</v>
      </c>
      <c r="BU438" s="5">
        <v>0</v>
      </c>
      <c r="BV438" s="5">
        <v>0</v>
      </c>
      <c r="BW438" s="5">
        <v>0</v>
      </c>
      <c r="BX438" s="5">
        <v>0</v>
      </c>
      <c r="BY438" s="5">
        <v>0</v>
      </c>
      <c r="BZ438" s="5">
        <v>0</v>
      </c>
      <c r="CA438" s="5">
        <v>0</v>
      </c>
      <c r="CB438" s="5">
        <v>0</v>
      </c>
      <c r="CC438" s="5">
        <v>0</v>
      </c>
      <c r="CD438" s="5">
        <v>0</v>
      </c>
      <c r="CE438" s="5">
        <v>0</v>
      </c>
      <c r="CF438" s="5">
        <v>1</v>
      </c>
      <c r="CG438" s="5">
        <v>0</v>
      </c>
      <c r="CH438" s="5">
        <v>0</v>
      </c>
      <c r="CI438" s="5">
        <v>0</v>
      </c>
      <c r="CJ438" s="5">
        <v>0</v>
      </c>
      <c r="CK438" s="5">
        <v>0</v>
      </c>
      <c r="CL438" s="5">
        <v>0</v>
      </c>
      <c r="CM438" s="5">
        <v>0</v>
      </c>
      <c r="CN438" s="5">
        <v>0</v>
      </c>
      <c r="CO438" s="5">
        <v>0</v>
      </c>
      <c r="CP438" s="5">
        <v>0</v>
      </c>
      <c r="CQ438" s="5">
        <v>0</v>
      </c>
      <c r="CR438" s="5">
        <v>0</v>
      </c>
      <c r="CS438" s="5">
        <v>0</v>
      </c>
      <c r="CT438" s="5">
        <v>0</v>
      </c>
      <c r="CU438" s="5">
        <v>0</v>
      </c>
      <c r="CV438" s="5">
        <v>0</v>
      </c>
      <c r="CW438" s="5">
        <v>0</v>
      </c>
      <c r="CX438" s="1">
        <v>0</v>
      </c>
    </row>
    <row r="439" spans="1:102" ht="15.75" x14ac:dyDescent="0.25">
      <c r="A439" s="5" t="s">
        <v>405</v>
      </c>
      <c r="B439" s="5" t="s">
        <v>406</v>
      </c>
      <c r="C439" s="5">
        <v>2019</v>
      </c>
      <c r="D439" s="5">
        <v>30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17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6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1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1</v>
      </c>
      <c r="BK439" s="5">
        <v>1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1</v>
      </c>
      <c r="BT439" s="5">
        <v>0</v>
      </c>
      <c r="BU439" s="5">
        <v>0</v>
      </c>
      <c r="BV439" s="5">
        <v>0</v>
      </c>
      <c r="BW439" s="5">
        <v>1</v>
      </c>
      <c r="BX439" s="5">
        <v>0</v>
      </c>
      <c r="BY439" s="5">
        <v>0</v>
      </c>
      <c r="BZ439" s="5">
        <v>0</v>
      </c>
      <c r="CA439" s="5">
        <v>0</v>
      </c>
      <c r="CB439" s="5">
        <v>0</v>
      </c>
      <c r="CC439" s="5">
        <v>0</v>
      </c>
      <c r="CD439" s="5">
        <v>0</v>
      </c>
      <c r="CE439" s="5">
        <v>0</v>
      </c>
      <c r="CF439" s="5">
        <v>0</v>
      </c>
      <c r="CG439" s="5">
        <v>0</v>
      </c>
      <c r="CH439" s="5">
        <v>0</v>
      </c>
      <c r="CI439" s="5">
        <v>0</v>
      </c>
      <c r="CJ439" s="5">
        <v>0</v>
      </c>
      <c r="CK439" s="5">
        <v>0</v>
      </c>
      <c r="CL439" s="5">
        <v>0</v>
      </c>
      <c r="CM439" s="5">
        <v>0</v>
      </c>
      <c r="CN439" s="5">
        <v>1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0</v>
      </c>
      <c r="CV439" s="5">
        <v>0</v>
      </c>
      <c r="CW439" s="5">
        <v>0</v>
      </c>
      <c r="CX439" s="1">
        <v>0</v>
      </c>
    </row>
    <row r="440" spans="1:102" ht="15.75" x14ac:dyDescent="0.25">
      <c r="A440" s="5" t="s">
        <v>407</v>
      </c>
      <c r="B440" s="5" t="s">
        <v>408</v>
      </c>
      <c r="C440" s="5">
        <v>2019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0</v>
      </c>
      <c r="AN440" s="5">
        <v>0</v>
      </c>
      <c r="AO440" s="5">
        <v>0</v>
      </c>
      <c r="AP440" s="5">
        <v>0</v>
      </c>
      <c r="AQ440" s="5">
        <v>0</v>
      </c>
      <c r="AR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  <c r="AY440" s="5">
        <v>0</v>
      </c>
      <c r="AZ440" s="5">
        <v>0</v>
      </c>
      <c r="BA440" s="5">
        <v>0</v>
      </c>
      <c r="BB440" s="5">
        <v>0</v>
      </c>
      <c r="BC440" s="5">
        <v>0</v>
      </c>
      <c r="BD440" s="5">
        <v>0</v>
      </c>
      <c r="BE440" s="5">
        <v>0</v>
      </c>
      <c r="BF440" s="5">
        <v>0</v>
      </c>
      <c r="BG440" s="5">
        <v>0</v>
      </c>
      <c r="BH440" s="5">
        <v>0</v>
      </c>
      <c r="BI440" s="5">
        <v>0</v>
      </c>
      <c r="BJ440" s="5">
        <v>0</v>
      </c>
      <c r="BK440" s="5">
        <v>0</v>
      </c>
      <c r="BL440" s="5">
        <v>0</v>
      </c>
      <c r="BM440" s="5">
        <v>0</v>
      </c>
      <c r="BN440" s="5">
        <v>0</v>
      </c>
      <c r="BO440" s="5">
        <v>0</v>
      </c>
      <c r="BP440" s="5">
        <v>0</v>
      </c>
      <c r="BQ440" s="5">
        <v>0</v>
      </c>
      <c r="BR440" s="5">
        <v>0</v>
      </c>
      <c r="BS440" s="5">
        <v>0</v>
      </c>
      <c r="BT440" s="5">
        <v>0</v>
      </c>
      <c r="BU440" s="5">
        <v>0</v>
      </c>
      <c r="BV440" s="5">
        <v>0</v>
      </c>
      <c r="BW440" s="5">
        <v>0</v>
      </c>
      <c r="BX440" s="5">
        <v>0</v>
      </c>
      <c r="BY440" s="5">
        <v>0</v>
      </c>
      <c r="BZ440" s="5">
        <v>0</v>
      </c>
      <c r="CA440" s="5">
        <v>0</v>
      </c>
      <c r="CB440" s="5">
        <v>0</v>
      </c>
      <c r="CC440" s="5">
        <v>0</v>
      </c>
      <c r="CD440" s="5">
        <v>0</v>
      </c>
      <c r="CE440" s="5">
        <v>0</v>
      </c>
      <c r="CF440" s="5">
        <v>0</v>
      </c>
      <c r="CG440" s="5">
        <v>0</v>
      </c>
      <c r="CH440" s="5">
        <v>0</v>
      </c>
      <c r="CI440" s="5">
        <v>0</v>
      </c>
      <c r="CJ440" s="5">
        <v>0</v>
      </c>
      <c r="CK440" s="5">
        <v>0</v>
      </c>
      <c r="CL440" s="5">
        <v>0</v>
      </c>
      <c r="CM440" s="5">
        <v>0</v>
      </c>
      <c r="CN440" s="5">
        <v>0</v>
      </c>
      <c r="CO440" s="5">
        <v>0</v>
      </c>
      <c r="CP440" s="5">
        <v>0</v>
      </c>
      <c r="CQ440" s="5">
        <v>0</v>
      </c>
      <c r="CR440" s="5">
        <v>0</v>
      </c>
      <c r="CS440" s="5">
        <v>0</v>
      </c>
      <c r="CT440" s="5">
        <v>0</v>
      </c>
      <c r="CU440" s="5">
        <v>0</v>
      </c>
      <c r="CV440" s="5">
        <v>0</v>
      </c>
      <c r="CW440" s="5">
        <v>0</v>
      </c>
      <c r="CX440" s="1">
        <v>0</v>
      </c>
    </row>
    <row r="441" spans="1:102" ht="15.75" x14ac:dyDescent="0.25">
      <c r="A441" s="5" t="s">
        <v>409</v>
      </c>
      <c r="B441" s="5" t="s">
        <v>410</v>
      </c>
      <c r="C441" s="5">
        <v>2019</v>
      </c>
      <c r="D441" s="5">
        <v>22</v>
      </c>
      <c r="E441" s="5">
        <v>0</v>
      </c>
      <c r="F441" s="5">
        <v>1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4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9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1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1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1</v>
      </c>
      <c r="BO441" s="5">
        <v>0</v>
      </c>
      <c r="BP441" s="5">
        <v>0</v>
      </c>
      <c r="BQ441" s="5">
        <v>1</v>
      </c>
      <c r="BR441" s="5">
        <v>0</v>
      </c>
      <c r="BS441" s="5">
        <v>0</v>
      </c>
      <c r="BT441" s="5">
        <v>0</v>
      </c>
      <c r="BU441" s="5">
        <v>0</v>
      </c>
      <c r="BV441" s="5">
        <v>0</v>
      </c>
      <c r="BW441" s="5">
        <v>0</v>
      </c>
      <c r="BX441" s="5">
        <v>0</v>
      </c>
      <c r="BY441" s="5">
        <v>0</v>
      </c>
      <c r="BZ441" s="5">
        <v>0</v>
      </c>
      <c r="CA441" s="5">
        <v>0</v>
      </c>
      <c r="CB441" s="5">
        <v>0</v>
      </c>
      <c r="CC441" s="5">
        <v>0</v>
      </c>
      <c r="CD441" s="5">
        <v>0</v>
      </c>
      <c r="CE441" s="5">
        <v>0</v>
      </c>
      <c r="CF441" s="5">
        <v>0</v>
      </c>
      <c r="CG441" s="5">
        <v>0</v>
      </c>
      <c r="CH441" s="5">
        <v>0</v>
      </c>
      <c r="CI441" s="5">
        <v>0</v>
      </c>
      <c r="CJ441" s="5">
        <v>0</v>
      </c>
      <c r="CK441" s="5">
        <v>0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0</v>
      </c>
      <c r="CV441" s="5">
        <v>0</v>
      </c>
      <c r="CW441" s="5">
        <v>0</v>
      </c>
      <c r="CX441" s="1">
        <v>0</v>
      </c>
    </row>
    <row r="442" spans="1:102" ht="15.75" x14ac:dyDescent="0.25">
      <c r="A442" s="5" t="s">
        <v>411</v>
      </c>
      <c r="B442" s="5" t="s">
        <v>412</v>
      </c>
      <c r="C442" s="5">
        <v>2019</v>
      </c>
      <c r="D442" s="5">
        <v>1255</v>
      </c>
      <c r="E442" s="5">
        <v>3</v>
      </c>
      <c r="F442" s="5">
        <v>0</v>
      </c>
      <c r="G442" s="5">
        <v>4</v>
      </c>
      <c r="H442" s="5">
        <v>4</v>
      </c>
      <c r="I442" s="5">
        <v>10</v>
      </c>
      <c r="J442" s="5">
        <v>5</v>
      </c>
      <c r="K442" s="5">
        <v>1</v>
      </c>
      <c r="L442" s="5">
        <v>3</v>
      </c>
      <c r="M442" s="5">
        <v>13</v>
      </c>
      <c r="N442" s="5">
        <v>20</v>
      </c>
      <c r="O442" s="5">
        <v>36</v>
      </c>
      <c r="P442" s="5">
        <v>1</v>
      </c>
      <c r="Q442" s="5">
        <v>0</v>
      </c>
      <c r="R442" s="5">
        <v>6</v>
      </c>
      <c r="S442" s="5">
        <v>0</v>
      </c>
      <c r="T442" s="5">
        <v>12</v>
      </c>
      <c r="U442" s="5">
        <v>3</v>
      </c>
      <c r="V442" s="5">
        <v>10</v>
      </c>
      <c r="W442" s="5">
        <v>24</v>
      </c>
      <c r="X442" s="5">
        <v>5</v>
      </c>
      <c r="Y442" s="5">
        <v>1</v>
      </c>
      <c r="Z442" s="5">
        <v>0</v>
      </c>
      <c r="AA442" s="5">
        <v>2</v>
      </c>
      <c r="AB442" s="5">
        <v>0</v>
      </c>
      <c r="AC442" s="5">
        <v>0</v>
      </c>
      <c r="AD442" s="5">
        <v>0</v>
      </c>
      <c r="AE442" s="5">
        <v>1</v>
      </c>
      <c r="AF442" s="5">
        <v>0</v>
      </c>
      <c r="AG442" s="5">
        <v>8</v>
      </c>
      <c r="AH442" s="5">
        <v>4</v>
      </c>
      <c r="AI442" s="5">
        <v>15</v>
      </c>
      <c r="AJ442" s="5">
        <v>61</v>
      </c>
      <c r="AK442" s="5">
        <v>45</v>
      </c>
      <c r="AL442" s="5">
        <v>2</v>
      </c>
      <c r="AM442" s="5">
        <v>20</v>
      </c>
      <c r="AN442" s="5">
        <v>7</v>
      </c>
      <c r="AO442" s="5">
        <v>33</v>
      </c>
      <c r="AP442" s="5">
        <v>3</v>
      </c>
      <c r="AQ442" s="5">
        <v>5</v>
      </c>
      <c r="AR442" s="5">
        <v>0</v>
      </c>
      <c r="AS442" s="5">
        <v>8</v>
      </c>
      <c r="AT442" s="5">
        <v>16</v>
      </c>
      <c r="AU442" s="5">
        <v>31</v>
      </c>
      <c r="AV442" s="5">
        <v>10</v>
      </c>
      <c r="AW442" s="5">
        <v>12</v>
      </c>
      <c r="AX442" s="5">
        <v>31</v>
      </c>
      <c r="AY442" s="5">
        <v>1</v>
      </c>
      <c r="AZ442" s="5">
        <v>6</v>
      </c>
      <c r="BA442" s="5">
        <v>0</v>
      </c>
      <c r="BB442" s="5">
        <v>67</v>
      </c>
      <c r="BC442" s="5">
        <v>5</v>
      </c>
      <c r="BD442" s="5">
        <v>0</v>
      </c>
      <c r="BE442" s="5">
        <v>20</v>
      </c>
      <c r="BF442" s="5">
        <v>24</v>
      </c>
      <c r="BG442" s="5">
        <v>4</v>
      </c>
      <c r="BH442" s="5">
        <v>15</v>
      </c>
      <c r="BI442" s="5">
        <v>0</v>
      </c>
      <c r="BJ442" s="5">
        <v>42</v>
      </c>
      <c r="BK442" s="5">
        <v>39</v>
      </c>
      <c r="BL442" s="5">
        <v>0</v>
      </c>
      <c r="BM442" s="5">
        <v>3</v>
      </c>
      <c r="BN442" s="5">
        <v>9</v>
      </c>
      <c r="BO442" s="5">
        <v>0</v>
      </c>
      <c r="BP442" s="5">
        <v>2</v>
      </c>
      <c r="BQ442" s="5">
        <v>8</v>
      </c>
      <c r="BR442" s="5">
        <v>1</v>
      </c>
      <c r="BS442" s="5">
        <v>50</v>
      </c>
      <c r="BT442" s="5">
        <v>204</v>
      </c>
      <c r="BU442" s="5">
        <v>1</v>
      </c>
      <c r="BV442" s="5">
        <v>18</v>
      </c>
      <c r="BW442" s="5">
        <v>2</v>
      </c>
      <c r="BX442" s="5">
        <v>95</v>
      </c>
      <c r="BY442" s="5">
        <v>1</v>
      </c>
      <c r="BZ442" s="5">
        <v>0</v>
      </c>
      <c r="CA442" s="5">
        <v>13</v>
      </c>
      <c r="CB442" s="5">
        <v>2</v>
      </c>
      <c r="CC442" s="5">
        <v>0</v>
      </c>
      <c r="CD442" s="5">
        <v>1</v>
      </c>
      <c r="CE442" s="5">
        <v>0</v>
      </c>
      <c r="CF442" s="5">
        <v>1</v>
      </c>
      <c r="CG442" s="5">
        <v>1</v>
      </c>
      <c r="CH442" s="5">
        <v>1</v>
      </c>
      <c r="CI442" s="5">
        <v>2</v>
      </c>
      <c r="CJ442" s="5">
        <v>7</v>
      </c>
      <c r="CK442" s="5">
        <v>1</v>
      </c>
      <c r="CL442" s="5">
        <v>0</v>
      </c>
      <c r="CM442" s="5">
        <v>13</v>
      </c>
      <c r="CN442" s="5">
        <v>43</v>
      </c>
      <c r="CO442" s="5">
        <v>15</v>
      </c>
      <c r="CP442" s="5">
        <v>6</v>
      </c>
      <c r="CQ442" s="5">
        <v>0</v>
      </c>
      <c r="CR442" s="5">
        <v>2</v>
      </c>
      <c r="CS442" s="5">
        <v>18</v>
      </c>
      <c r="CT442" s="5">
        <v>6</v>
      </c>
      <c r="CU442" s="5">
        <v>4</v>
      </c>
      <c r="CV442" s="5">
        <v>16</v>
      </c>
      <c r="CW442" s="5">
        <v>7</v>
      </c>
      <c r="CX442" s="1">
        <v>7</v>
      </c>
    </row>
    <row r="443" spans="1:102" ht="15.75" x14ac:dyDescent="0.25">
      <c r="A443" s="5" t="s">
        <v>413</v>
      </c>
      <c r="B443" s="5" t="s">
        <v>414</v>
      </c>
      <c r="C443" s="5">
        <v>2019</v>
      </c>
      <c r="D443" s="5">
        <v>6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1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4</v>
      </c>
      <c r="BR443" s="5">
        <v>0</v>
      </c>
      <c r="BS443" s="5">
        <v>0</v>
      </c>
      <c r="BT443" s="5">
        <v>0</v>
      </c>
      <c r="BU443" s="5">
        <v>0</v>
      </c>
      <c r="BV443" s="5">
        <v>0</v>
      </c>
      <c r="BW443" s="5">
        <v>0</v>
      </c>
      <c r="BX443" s="5">
        <v>0</v>
      </c>
      <c r="BY443" s="5">
        <v>0</v>
      </c>
      <c r="BZ443" s="5">
        <v>0</v>
      </c>
      <c r="CA443" s="5">
        <v>0</v>
      </c>
      <c r="CB443" s="5">
        <v>0</v>
      </c>
      <c r="CC443" s="5">
        <v>0</v>
      </c>
      <c r="CD443" s="5">
        <v>0</v>
      </c>
      <c r="CE443" s="5">
        <v>0</v>
      </c>
      <c r="CF443" s="5">
        <v>0</v>
      </c>
      <c r="CG443" s="5">
        <v>0</v>
      </c>
      <c r="CH443" s="5">
        <v>0</v>
      </c>
      <c r="CI443" s="5">
        <v>0</v>
      </c>
      <c r="CJ443" s="5">
        <v>0</v>
      </c>
      <c r="CK443" s="5">
        <v>0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0</v>
      </c>
      <c r="CV443" s="5">
        <v>0</v>
      </c>
      <c r="CW443" s="5">
        <v>0</v>
      </c>
      <c r="CX443" s="1">
        <v>0</v>
      </c>
    </row>
    <row r="444" spans="1:102" ht="15.75" x14ac:dyDescent="0.25">
      <c r="A444" s="5" t="s">
        <v>415</v>
      </c>
      <c r="B444" s="5" t="s">
        <v>416</v>
      </c>
      <c r="C444" s="5">
        <v>2019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5">
        <v>0</v>
      </c>
      <c r="AR444" s="5">
        <v>0</v>
      </c>
      <c r="AS444" s="5">
        <v>0</v>
      </c>
      <c r="AT444" s="5">
        <v>0</v>
      </c>
      <c r="AU444" s="5">
        <v>0</v>
      </c>
      <c r="AV444" s="5">
        <v>0</v>
      </c>
      <c r="AW444" s="5">
        <v>0</v>
      </c>
      <c r="AX444" s="5">
        <v>0</v>
      </c>
      <c r="AY444" s="5">
        <v>0</v>
      </c>
      <c r="AZ444" s="5">
        <v>0</v>
      </c>
      <c r="BA444" s="5">
        <v>0</v>
      </c>
      <c r="BB444" s="5">
        <v>0</v>
      </c>
      <c r="BC444" s="5">
        <v>0</v>
      </c>
      <c r="BD444" s="5">
        <v>0</v>
      </c>
      <c r="BE444" s="5">
        <v>0</v>
      </c>
      <c r="BF444" s="5">
        <v>0</v>
      </c>
      <c r="BG444" s="5">
        <v>0</v>
      </c>
      <c r="BH444" s="5">
        <v>0</v>
      </c>
      <c r="BI444" s="5">
        <v>0</v>
      </c>
      <c r="BJ444" s="5">
        <v>0</v>
      </c>
      <c r="BK444" s="5">
        <v>0</v>
      </c>
      <c r="BL444" s="5">
        <v>0</v>
      </c>
      <c r="BM444" s="5">
        <v>0</v>
      </c>
      <c r="BN444" s="5">
        <v>0</v>
      </c>
      <c r="BO444" s="5">
        <v>0</v>
      </c>
      <c r="BP444" s="5">
        <v>0</v>
      </c>
      <c r="BQ444" s="5">
        <v>0</v>
      </c>
      <c r="BR444" s="5">
        <v>0</v>
      </c>
      <c r="BS444" s="5">
        <v>0</v>
      </c>
      <c r="BT444" s="5">
        <v>0</v>
      </c>
      <c r="BU444" s="5">
        <v>0</v>
      </c>
      <c r="BV444" s="5">
        <v>0</v>
      </c>
      <c r="BW444" s="5">
        <v>0</v>
      </c>
      <c r="BX444" s="5">
        <v>0</v>
      </c>
      <c r="BY444" s="5">
        <v>0</v>
      </c>
      <c r="BZ444" s="5">
        <v>0</v>
      </c>
      <c r="CA444" s="5">
        <v>0</v>
      </c>
      <c r="CB444" s="5">
        <v>0</v>
      </c>
      <c r="CC444" s="5">
        <v>0</v>
      </c>
      <c r="CD444" s="5">
        <v>0</v>
      </c>
      <c r="CE444" s="5">
        <v>0</v>
      </c>
      <c r="CF444" s="5">
        <v>0</v>
      </c>
      <c r="CG444" s="5">
        <v>0</v>
      </c>
      <c r="CH444" s="5">
        <v>0</v>
      </c>
      <c r="CI444" s="5">
        <v>0</v>
      </c>
      <c r="CJ444" s="5">
        <v>0</v>
      </c>
      <c r="CK444" s="5">
        <v>0</v>
      </c>
      <c r="CL444" s="5">
        <v>0</v>
      </c>
      <c r="CM444" s="5">
        <v>0</v>
      </c>
      <c r="CN444" s="5">
        <v>0</v>
      </c>
      <c r="CO444" s="5">
        <v>0</v>
      </c>
      <c r="CP444" s="5">
        <v>0</v>
      </c>
      <c r="CQ444" s="5">
        <v>0</v>
      </c>
      <c r="CR444" s="5">
        <v>0</v>
      </c>
      <c r="CS444" s="5">
        <v>0</v>
      </c>
      <c r="CT444" s="5">
        <v>0</v>
      </c>
      <c r="CU444" s="5">
        <v>0</v>
      </c>
      <c r="CV444" s="5">
        <v>0</v>
      </c>
      <c r="CW444" s="5">
        <v>0</v>
      </c>
      <c r="CX444" s="1">
        <v>0</v>
      </c>
    </row>
    <row r="445" spans="1:102" ht="15.75" x14ac:dyDescent="0.25">
      <c r="A445" s="5" t="s">
        <v>417</v>
      </c>
      <c r="B445" s="5" t="s">
        <v>418</v>
      </c>
      <c r="C445" s="5">
        <v>2019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0</v>
      </c>
      <c r="BW445" s="5">
        <v>0</v>
      </c>
      <c r="BX445" s="5">
        <v>0</v>
      </c>
      <c r="BY445" s="5">
        <v>0</v>
      </c>
      <c r="BZ445" s="5">
        <v>0</v>
      </c>
      <c r="CA445" s="5">
        <v>0</v>
      </c>
      <c r="CB445" s="5">
        <v>0</v>
      </c>
      <c r="CC445" s="5">
        <v>0</v>
      </c>
      <c r="CD445" s="5">
        <v>0</v>
      </c>
      <c r="CE445" s="5">
        <v>0</v>
      </c>
      <c r="CF445" s="5">
        <v>0</v>
      </c>
      <c r="CG445" s="5">
        <v>0</v>
      </c>
      <c r="CH445" s="5">
        <v>0</v>
      </c>
      <c r="CI445" s="5">
        <v>0</v>
      </c>
      <c r="CJ445" s="5">
        <v>0</v>
      </c>
      <c r="CK445" s="5">
        <v>0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0</v>
      </c>
      <c r="CV445" s="5">
        <v>0</v>
      </c>
      <c r="CW445" s="5">
        <v>0</v>
      </c>
      <c r="CX445" s="1">
        <v>0</v>
      </c>
    </row>
    <row r="446" spans="1:102" ht="15.75" x14ac:dyDescent="0.25">
      <c r="A446" s="5" t="s">
        <v>419</v>
      </c>
      <c r="B446" s="5" t="s">
        <v>420</v>
      </c>
      <c r="C446" s="5">
        <v>2019</v>
      </c>
      <c r="D446" s="5">
        <v>15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1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3</v>
      </c>
      <c r="AP446" s="5">
        <v>0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>
        <v>0</v>
      </c>
      <c r="AW446" s="5">
        <v>0</v>
      </c>
      <c r="AX446" s="5">
        <v>0</v>
      </c>
      <c r="AY446" s="5">
        <v>0</v>
      </c>
      <c r="AZ446" s="5">
        <v>0</v>
      </c>
      <c r="BA446" s="5">
        <v>0</v>
      </c>
      <c r="BB446" s="5">
        <v>0</v>
      </c>
      <c r="BC446" s="5">
        <v>0</v>
      </c>
      <c r="BD446" s="5">
        <v>0</v>
      </c>
      <c r="BE446" s="5">
        <v>0</v>
      </c>
      <c r="BF446" s="5">
        <v>0</v>
      </c>
      <c r="BG446" s="5">
        <v>0</v>
      </c>
      <c r="BH446" s="5">
        <v>0</v>
      </c>
      <c r="BI446" s="5">
        <v>0</v>
      </c>
      <c r="BJ446" s="5">
        <v>1</v>
      </c>
      <c r="BK446" s="5">
        <v>2</v>
      </c>
      <c r="BL446" s="5">
        <v>0</v>
      </c>
      <c r="BM446" s="5">
        <v>0</v>
      </c>
      <c r="BN446" s="5">
        <v>0</v>
      </c>
      <c r="BO446" s="5">
        <v>0</v>
      </c>
      <c r="BP446" s="5">
        <v>0</v>
      </c>
      <c r="BQ446" s="5">
        <v>0</v>
      </c>
      <c r="BR446" s="5">
        <v>0</v>
      </c>
      <c r="BS446" s="5">
        <v>1</v>
      </c>
      <c r="BT446" s="5">
        <v>0</v>
      </c>
      <c r="BU446" s="5">
        <v>0</v>
      </c>
      <c r="BV446" s="5">
        <v>0</v>
      </c>
      <c r="BW446" s="5">
        <v>0</v>
      </c>
      <c r="BX446" s="5">
        <v>0</v>
      </c>
      <c r="BY446" s="5">
        <v>0</v>
      </c>
      <c r="BZ446" s="5">
        <v>0</v>
      </c>
      <c r="CA446" s="5">
        <v>1</v>
      </c>
      <c r="CB446" s="5">
        <v>0</v>
      </c>
      <c r="CC446" s="5">
        <v>0</v>
      </c>
      <c r="CD446" s="5">
        <v>0</v>
      </c>
      <c r="CE446" s="5">
        <v>0</v>
      </c>
      <c r="CF446" s="5">
        <v>0</v>
      </c>
      <c r="CG446" s="5">
        <v>0</v>
      </c>
      <c r="CH446" s="5">
        <v>0</v>
      </c>
      <c r="CI446" s="5">
        <v>0</v>
      </c>
      <c r="CJ446" s="5">
        <v>0</v>
      </c>
      <c r="CK446" s="5">
        <v>0</v>
      </c>
      <c r="CL446" s="5">
        <v>0</v>
      </c>
      <c r="CM446" s="5">
        <v>0</v>
      </c>
      <c r="CN446" s="5">
        <v>1</v>
      </c>
      <c r="CO446" s="5">
        <v>0</v>
      </c>
      <c r="CP446" s="5">
        <v>0</v>
      </c>
      <c r="CQ446" s="5">
        <v>0</v>
      </c>
      <c r="CR446" s="5">
        <v>0</v>
      </c>
      <c r="CS446" s="5">
        <v>1</v>
      </c>
      <c r="CT446" s="5">
        <v>0</v>
      </c>
      <c r="CU446" s="5">
        <v>1</v>
      </c>
      <c r="CV446" s="5">
        <v>0</v>
      </c>
      <c r="CW446" s="5">
        <v>0</v>
      </c>
      <c r="CX446" s="1">
        <v>0</v>
      </c>
    </row>
    <row r="447" spans="1:102" ht="15.75" x14ac:dyDescent="0.25">
      <c r="A447" s="5" t="s">
        <v>421</v>
      </c>
      <c r="B447" s="5" t="s">
        <v>422</v>
      </c>
      <c r="C447" s="5">
        <v>2019</v>
      </c>
      <c r="D447" s="5">
        <v>195</v>
      </c>
      <c r="E447" s="5">
        <v>0</v>
      </c>
      <c r="F447" s="5">
        <v>0</v>
      </c>
      <c r="G447" s="5">
        <v>0</v>
      </c>
      <c r="H447" s="5">
        <v>0</v>
      </c>
      <c r="I447" s="5">
        <v>16</v>
      </c>
      <c r="J447" s="5">
        <v>0</v>
      </c>
      <c r="K447" s="5">
        <v>0</v>
      </c>
      <c r="L447" s="5">
        <v>0</v>
      </c>
      <c r="M447" s="5">
        <v>0</v>
      </c>
      <c r="N447" s="5">
        <v>1</v>
      </c>
      <c r="O447" s="5">
        <v>10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2</v>
      </c>
      <c r="V447" s="5">
        <v>2</v>
      </c>
      <c r="W447" s="5">
        <v>0</v>
      </c>
      <c r="X447" s="5">
        <v>0</v>
      </c>
      <c r="Y447" s="5">
        <v>0</v>
      </c>
      <c r="Z447" s="5">
        <v>0</v>
      </c>
      <c r="AA447" s="5">
        <v>34</v>
      </c>
      <c r="AB447" s="5">
        <v>1</v>
      </c>
      <c r="AC447" s="5">
        <v>0</v>
      </c>
      <c r="AD447" s="5">
        <v>0</v>
      </c>
      <c r="AE447" s="5">
        <v>0</v>
      </c>
      <c r="AF447" s="5">
        <v>0</v>
      </c>
      <c r="AG447" s="5">
        <v>1</v>
      </c>
      <c r="AH447" s="5">
        <v>0</v>
      </c>
      <c r="AI447" s="5">
        <v>3</v>
      </c>
      <c r="AJ447" s="5">
        <v>10</v>
      </c>
      <c r="AK447" s="5">
        <v>5</v>
      </c>
      <c r="AL447" s="5">
        <v>0</v>
      </c>
      <c r="AM447" s="5">
        <v>1</v>
      </c>
      <c r="AN447" s="5">
        <v>3</v>
      </c>
      <c r="AO447" s="5">
        <v>4</v>
      </c>
      <c r="AP447" s="5">
        <v>0</v>
      </c>
      <c r="AQ447" s="5">
        <v>1</v>
      </c>
      <c r="AR447" s="5">
        <v>0</v>
      </c>
      <c r="AS447" s="5">
        <v>1</v>
      </c>
      <c r="AT447" s="5">
        <v>16</v>
      </c>
      <c r="AU447" s="5">
        <v>0</v>
      </c>
      <c r="AV447" s="5">
        <v>3</v>
      </c>
      <c r="AW447" s="5">
        <v>5</v>
      </c>
      <c r="AX447" s="5">
        <v>4</v>
      </c>
      <c r="AY447" s="5">
        <v>0</v>
      </c>
      <c r="AZ447" s="5">
        <v>1</v>
      </c>
      <c r="BA447" s="5">
        <v>0</v>
      </c>
      <c r="BB447" s="5">
        <v>3</v>
      </c>
      <c r="BC447" s="5">
        <v>0</v>
      </c>
      <c r="BD447" s="5">
        <v>0</v>
      </c>
      <c r="BE447" s="5">
        <v>1</v>
      </c>
      <c r="BF447" s="5">
        <v>2</v>
      </c>
      <c r="BG447" s="5">
        <v>0</v>
      </c>
      <c r="BH447" s="5">
        <v>0</v>
      </c>
      <c r="BI447" s="5">
        <v>0</v>
      </c>
      <c r="BJ447" s="5">
        <v>3</v>
      </c>
      <c r="BK447" s="5">
        <v>9</v>
      </c>
      <c r="BL447" s="5">
        <v>0</v>
      </c>
      <c r="BM447" s="5">
        <v>0</v>
      </c>
      <c r="BN447" s="5">
        <v>1</v>
      </c>
      <c r="BO447" s="5">
        <v>0</v>
      </c>
      <c r="BP447" s="5">
        <v>0</v>
      </c>
      <c r="BQ447" s="5">
        <v>3</v>
      </c>
      <c r="BR447" s="5">
        <v>0</v>
      </c>
      <c r="BS447" s="5">
        <v>9</v>
      </c>
      <c r="BT447" s="5">
        <v>2</v>
      </c>
      <c r="BU447" s="5">
        <v>0</v>
      </c>
      <c r="BV447" s="5">
        <v>2</v>
      </c>
      <c r="BW447" s="5">
        <v>0</v>
      </c>
      <c r="BX447" s="5">
        <v>17</v>
      </c>
      <c r="BY447" s="5">
        <v>0</v>
      </c>
      <c r="BZ447" s="5">
        <v>0</v>
      </c>
      <c r="CA447" s="5">
        <v>1</v>
      </c>
      <c r="CB447" s="5">
        <v>0</v>
      </c>
      <c r="CC447" s="5">
        <v>0</v>
      </c>
      <c r="CD447" s="5">
        <v>0</v>
      </c>
      <c r="CE447" s="5">
        <v>0</v>
      </c>
      <c r="CF447" s="5">
        <v>0</v>
      </c>
      <c r="CG447" s="5">
        <v>0</v>
      </c>
      <c r="CH447" s="5">
        <v>0</v>
      </c>
      <c r="CI447" s="5">
        <v>0</v>
      </c>
      <c r="CJ447" s="5">
        <v>0</v>
      </c>
      <c r="CK447" s="5">
        <v>0</v>
      </c>
      <c r="CL447" s="5">
        <v>0</v>
      </c>
      <c r="CM447" s="5">
        <v>1</v>
      </c>
      <c r="CN447" s="5">
        <v>8</v>
      </c>
      <c r="CO447" s="5">
        <v>1</v>
      </c>
      <c r="CP447" s="5">
        <v>0</v>
      </c>
      <c r="CQ447" s="5">
        <v>0</v>
      </c>
      <c r="CR447" s="5">
        <v>0</v>
      </c>
      <c r="CS447" s="5">
        <v>0</v>
      </c>
      <c r="CT447" s="5">
        <v>1</v>
      </c>
      <c r="CU447" s="5">
        <v>0</v>
      </c>
      <c r="CV447" s="5">
        <v>3</v>
      </c>
      <c r="CW447" s="5">
        <v>1</v>
      </c>
      <c r="CX447" s="1">
        <v>1</v>
      </c>
    </row>
    <row r="448" spans="1:102" ht="15.75" x14ac:dyDescent="0.25">
      <c r="A448" s="5" t="s">
        <v>423</v>
      </c>
      <c r="B448" s="5" t="s">
        <v>424</v>
      </c>
      <c r="C448" s="5">
        <v>2019</v>
      </c>
      <c r="D448" s="5">
        <v>1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s="5">
        <v>0</v>
      </c>
      <c r="AS448" s="5">
        <v>0</v>
      </c>
      <c r="AT448" s="5">
        <v>0</v>
      </c>
      <c r="AU448" s="5">
        <v>0</v>
      </c>
      <c r="AV448" s="5">
        <v>0</v>
      </c>
      <c r="AW448" s="5">
        <v>0</v>
      </c>
      <c r="AX448" s="5">
        <v>0</v>
      </c>
      <c r="AY448" s="5">
        <v>0</v>
      </c>
      <c r="AZ448" s="5">
        <v>0</v>
      </c>
      <c r="BA448" s="5">
        <v>0</v>
      </c>
      <c r="BB448" s="5">
        <v>0</v>
      </c>
      <c r="BC448" s="5">
        <v>0</v>
      </c>
      <c r="BD448" s="5">
        <v>0</v>
      </c>
      <c r="BE448" s="5">
        <v>0</v>
      </c>
      <c r="BF448" s="5">
        <v>0</v>
      </c>
      <c r="BG448" s="5">
        <v>0</v>
      </c>
      <c r="BH448" s="5">
        <v>0</v>
      </c>
      <c r="BI448" s="5">
        <v>0</v>
      </c>
      <c r="BJ448" s="5">
        <v>0</v>
      </c>
      <c r="BK448" s="5">
        <v>0</v>
      </c>
      <c r="BL448" s="5">
        <v>0</v>
      </c>
      <c r="BM448" s="5">
        <v>0</v>
      </c>
      <c r="BN448" s="5">
        <v>0</v>
      </c>
      <c r="BO448" s="5">
        <v>0</v>
      </c>
      <c r="BP448" s="5">
        <v>0</v>
      </c>
      <c r="BQ448" s="5">
        <v>0</v>
      </c>
      <c r="BR448" s="5">
        <v>0</v>
      </c>
      <c r="BS448" s="5">
        <v>0</v>
      </c>
      <c r="BT448" s="5">
        <v>0</v>
      </c>
      <c r="BU448" s="5">
        <v>0</v>
      </c>
      <c r="BV448" s="5">
        <v>0</v>
      </c>
      <c r="BW448" s="5">
        <v>0</v>
      </c>
      <c r="BX448" s="5">
        <v>0</v>
      </c>
      <c r="BY448" s="5">
        <v>0</v>
      </c>
      <c r="BZ448" s="5">
        <v>0</v>
      </c>
      <c r="CA448" s="5">
        <v>0</v>
      </c>
      <c r="CB448" s="5">
        <v>0</v>
      </c>
      <c r="CC448" s="5">
        <v>0</v>
      </c>
      <c r="CD448" s="5">
        <v>0</v>
      </c>
      <c r="CE448" s="5">
        <v>0</v>
      </c>
      <c r="CF448" s="5">
        <v>0</v>
      </c>
      <c r="CG448" s="5">
        <v>0</v>
      </c>
      <c r="CH448" s="5">
        <v>0</v>
      </c>
      <c r="CI448" s="5">
        <v>0</v>
      </c>
      <c r="CJ448" s="5">
        <v>0</v>
      </c>
      <c r="CK448" s="5">
        <v>0</v>
      </c>
      <c r="CL448" s="5">
        <v>0</v>
      </c>
      <c r="CM448" s="5">
        <v>0</v>
      </c>
      <c r="CN448" s="5">
        <v>0</v>
      </c>
      <c r="CO448" s="5">
        <v>0</v>
      </c>
      <c r="CP448" s="5">
        <v>0</v>
      </c>
      <c r="CQ448" s="5">
        <v>0</v>
      </c>
      <c r="CR448" s="5">
        <v>0</v>
      </c>
      <c r="CS448" s="5">
        <v>0</v>
      </c>
      <c r="CT448" s="5">
        <v>1</v>
      </c>
      <c r="CU448" s="5">
        <v>0</v>
      </c>
      <c r="CV448" s="5">
        <v>0</v>
      </c>
      <c r="CW448" s="5">
        <v>0</v>
      </c>
      <c r="CX448" s="1">
        <v>0</v>
      </c>
    </row>
    <row r="449" spans="1:102" ht="15.75" x14ac:dyDescent="0.25">
      <c r="A449" s="5" t="s">
        <v>425</v>
      </c>
      <c r="B449" s="5" t="s">
        <v>426</v>
      </c>
      <c r="C449" s="5">
        <v>2019</v>
      </c>
      <c r="D449" s="5">
        <v>5549</v>
      </c>
      <c r="E449" s="5">
        <v>3</v>
      </c>
      <c r="F449" s="5">
        <v>0</v>
      </c>
      <c r="G449" s="5">
        <v>23</v>
      </c>
      <c r="H449" s="5">
        <v>2</v>
      </c>
      <c r="I449" s="5">
        <v>12</v>
      </c>
      <c r="J449" s="5">
        <v>6</v>
      </c>
      <c r="K449" s="5">
        <v>3</v>
      </c>
      <c r="L449" s="5">
        <v>7</v>
      </c>
      <c r="M449" s="5">
        <v>6</v>
      </c>
      <c r="N449" s="5">
        <v>25</v>
      </c>
      <c r="O449" s="5">
        <v>246</v>
      </c>
      <c r="P449" s="5">
        <v>7</v>
      </c>
      <c r="Q449" s="5">
        <v>0</v>
      </c>
      <c r="R449" s="5">
        <v>17</v>
      </c>
      <c r="S449" s="5">
        <v>0</v>
      </c>
      <c r="T449" s="5">
        <v>33</v>
      </c>
      <c r="U449" s="5">
        <v>9</v>
      </c>
      <c r="V449" s="5">
        <v>16</v>
      </c>
      <c r="W449" s="5">
        <v>485</v>
      </c>
      <c r="X449" s="5">
        <v>1</v>
      </c>
      <c r="Y449" s="5">
        <v>0</v>
      </c>
      <c r="Z449" s="5">
        <v>0</v>
      </c>
      <c r="AA449" s="5">
        <v>7</v>
      </c>
      <c r="AB449" s="5">
        <v>15</v>
      </c>
      <c r="AC449" s="5">
        <v>0</v>
      </c>
      <c r="AD449" s="5">
        <v>1</v>
      </c>
      <c r="AE449" s="5">
        <v>0</v>
      </c>
      <c r="AF449" s="5">
        <v>0</v>
      </c>
      <c r="AG449" s="5">
        <v>90</v>
      </c>
      <c r="AH449" s="5">
        <v>6</v>
      </c>
      <c r="AI449" s="5">
        <v>61</v>
      </c>
      <c r="AJ449" s="5">
        <v>170</v>
      </c>
      <c r="AK449" s="5">
        <v>61</v>
      </c>
      <c r="AL449" s="5">
        <v>2</v>
      </c>
      <c r="AM449" s="5">
        <v>75</v>
      </c>
      <c r="AN449" s="5">
        <v>30</v>
      </c>
      <c r="AO449" s="5">
        <v>87</v>
      </c>
      <c r="AP449" s="5">
        <v>2</v>
      </c>
      <c r="AQ449" s="5">
        <v>24</v>
      </c>
      <c r="AR449" s="5">
        <v>0</v>
      </c>
      <c r="AS449" s="5">
        <v>40</v>
      </c>
      <c r="AT449" s="5">
        <v>25</v>
      </c>
      <c r="AU449" s="5">
        <v>29</v>
      </c>
      <c r="AV449" s="5">
        <v>140</v>
      </c>
      <c r="AW449" s="5">
        <v>35</v>
      </c>
      <c r="AX449" s="5">
        <v>70</v>
      </c>
      <c r="AY449" s="5">
        <v>1</v>
      </c>
      <c r="AZ449" s="5">
        <v>37</v>
      </c>
      <c r="BA449" s="5">
        <v>0</v>
      </c>
      <c r="BB449" s="5">
        <v>1261</v>
      </c>
      <c r="BC449" s="5">
        <v>83</v>
      </c>
      <c r="BD449" s="5">
        <v>1</v>
      </c>
      <c r="BE449" s="5">
        <v>23</v>
      </c>
      <c r="BF449" s="5">
        <v>37</v>
      </c>
      <c r="BG449" s="5">
        <v>6</v>
      </c>
      <c r="BH449" s="5">
        <v>9</v>
      </c>
      <c r="BI449" s="5">
        <v>1</v>
      </c>
      <c r="BJ449" s="5">
        <v>63</v>
      </c>
      <c r="BK449" s="5">
        <v>59</v>
      </c>
      <c r="BL449" s="5">
        <v>0</v>
      </c>
      <c r="BM449" s="5">
        <v>2</v>
      </c>
      <c r="BN449" s="5">
        <v>28</v>
      </c>
      <c r="BO449" s="5">
        <v>0</v>
      </c>
      <c r="BP449" s="5">
        <v>8</v>
      </c>
      <c r="BQ449" s="5">
        <v>72</v>
      </c>
      <c r="BR449" s="5">
        <v>3</v>
      </c>
      <c r="BS449" s="5">
        <v>82</v>
      </c>
      <c r="BT449" s="5">
        <v>40</v>
      </c>
      <c r="BU449" s="5">
        <v>1</v>
      </c>
      <c r="BV449" s="5">
        <v>119</v>
      </c>
      <c r="BW449" s="5">
        <v>16</v>
      </c>
      <c r="BX449" s="5">
        <v>170</v>
      </c>
      <c r="BY449" s="5">
        <v>0</v>
      </c>
      <c r="BZ449" s="5">
        <v>0</v>
      </c>
      <c r="CA449" s="5">
        <v>61</v>
      </c>
      <c r="CB449" s="5">
        <v>29</v>
      </c>
      <c r="CC449" s="5">
        <v>0</v>
      </c>
      <c r="CD449" s="5">
        <v>2</v>
      </c>
      <c r="CE449" s="5">
        <v>3</v>
      </c>
      <c r="CF449" s="5">
        <v>4</v>
      </c>
      <c r="CG449" s="5">
        <v>12</v>
      </c>
      <c r="CH449" s="5">
        <v>3</v>
      </c>
      <c r="CI449" s="5">
        <v>1</v>
      </c>
      <c r="CJ449" s="5">
        <v>29</v>
      </c>
      <c r="CK449" s="5">
        <v>2</v>
      </c>
      <c r="CL449" s="5">
        <v>0</v>
      </c>
      <c r="CM449" s="5">
        <v>24</v>
      </c>
      <c r="CN449" s="5">
        <v>131</v>
      </c>
      <c r="CO449" s="5">
        <v>15</v>
      </c>
      <c r="CP449" s="5">
        <v>5</v>
      </c>
      <c r="CQ449" s="5">
        <v>0</v>
      </c>
      <c r="CR449" s="5">
        <v>6</v>
      </c>
      <c r="CS449" s="5">
        <v>2</v>
      </c>
      <c r="CT449" s="5">
        <v>42</v>
      </c>
      <c r="CU449" s="5">
        <v>16</v>
      </c>
      <c r="CV449" s="5">
        <v>52</v>
      </c>
      <c r="CW449" s="5">
        <v>1116</v>
      </c>
      <c r="CX449" s="1">
        <v>1116</v>
      </c>
    </row>
    <row r="450" spans="1:102" ht="15.75" x14ac:dyDescent="0.25">
      <c r="A450" s="5" t="s">
        <v>427</v>
      </c>
      <c r="B450" s="5" t="s">
        <v>428</v>
      </c>
      <c r="C450" s="5">
        <v>2019</v>
      </c>
      <c r="D450" s="5">
        <v>111</v>
      </c>
      <c r="E450" s="5">
        <v>0</v>
      </c>
      <c r="F450" s="5">
        <v>2</v>
      </c>
      <c r="G450" s="5">
        <v>2</v>
      </c>
      <c r="H450" s="5">
        <v>0</v>
      </c>
      <c r="I450" s="5">
        <v>5</v>
      </c>
      <c r="J450" s="5">
        <v>1</v>
      </c>
      <c r="K450" s="5">
        <v>0</v>
      </c>
      <c r="L450" s="5">
        <v>2</v>
      </c>
      <c r="M450" s="5">
        <v>0</v>
      </c>
      <c r="N450" s="5">
        <v>1</v>
      </c>
      <c r="O450" s="5">
        <v>7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3</v>
      </c>
      <c r="AJ450" s="5">
        <v>3</v>
      </c>
      <c r="AK450" s="5">
        <v>4</v>
      </c>
      <c r="AL450" s="5">
        <v>0</v>
      </c>
      <c r="AM450" s="5">
        <v>1</v>
      </c>
      <c r="AN450" s="5">
        <v>1</v>
      </c>
      <c r="AO450" s="5">
        <v>4</v>
      </c>
      <c r="AP450" s="5">
        <v>0</v>
      </c>
      <c r="AQ450" s="5">
        <v>1</v>
      </c>
      <c r="AR450" s="5">
        <v>0</v>
      </c>
      <c r="AS450" s="5">
        <v>1</v>
      </c>
      <c r="AT450" s="5">
        <v>1</v>
      </c>
      <c r="AU450" s="5">
        <v>1</v>
      </c>
      <c r="AV450" s="5">
        <v>2</v>
      </c>
      <c r="AW450" s="5">
        <v>0</v>
      </c>
      <c r="AX450" s="5">
        <v>6</v>
      </c>
      <c r="AY450" s="5">
        <v>0</v>
      </c>
      <c r="AZ450" s="5">
        <v>1</v>
      </c>
      <c r="BA450" s="5">
        <v>0</v>
      </c>
      <c r="BB450" s="5">
        <v>3</v>
      </c>
      <c r="BC450" s="5">
        <v>0</v>
      </c>
      <c r="BD450" s="5">
        <v>0</v>
      </c>
      <c r="BE450" s="5">
        <v>2</v>
      </c>
      <c r="BF450" s="5">
        <v>4</v>
      </c>
      <c r="BG450" s="5">
        <v>1</v>
      </c>
      <c r="BH450" s="5">
        <v>0</v>
      </c>
      <c r="BI450" s="5">
        <v>0</v>
      </c>
      <c r="BJ450" s="5">
        <v>7</v>
      </c>
      <c r="BK450" s="5">
        <v>2</v>
      </c>
      <c r="BL450" s="5">
        <v>0</v>
      </c>
      <c r="BM450" s="5">
        <v>0</v>
      </c>
      <c r="BN450" s="5">
        <v>0</v>
      </c>
      <c r="BO450" s="5">
        <v>0</v>
      </c>
      <c r="BP450" s="5">
        <v>0</v>
      </c>
      <c r="BQ450" s="5">
        <v>0</v>
      </c>
      <c r="BR450" s="5">
        <v>1</v>
      </c>
      <c r="BS450" s="5">
        <v>2</v>
      </c>
      <c r="BT450" s="5">
        <v>0</v>
      </c>
      <c r="BU450" s="5">
        <v>0</v>
      </c>
      <c r="BV450" s="5">
        <v>3</v>
      </c>
      <c r="BW450" s="5">
        <v>4</v>
      </c>
      <c r="BX450" s="5">
        <v>12</v>
      </c>
      <c r="BY450" s="5">
        <v>0</v>
      </c>
      <c r="BZ450" s="5">
        <v>0</v>
      </c>
      <c r="CA450" s="5">
        <v>0</v>
      </c>
      <c r="CB450" s="5">
        <v>0</v>
      </c>
      <c r="CC450" s="5">
        <v>0</v>
      </c>
      <c r="CD450" s="5">
        <v>1</v>
      </c>
      <c r="CE450" s="5">
        <v>0</v>
      </c>
      <c r="CF450" s="5">
        <v>0</v>
      </c>
      <c r="CG450" s="5">
        <v>0</v>
      </c>
      <c r="CH450" s="5">
        <v>0</v>
      </c>
      <c r="CI450" s="5">
        <v>0</v>
      </c>
      <c r="CJ450" s="5">
        <v>1</v>
      </c>
      <c r="CK450" s="5">
        <v>0</v>
      </c>
      <c r="CL450" s="5">
        <v>0</v>
      </c>
      <c r="CM450" s="5">
        <v>0</v>
      </c>
      <c r="CN450" s="5">
        <v>5</v>
      </c>
      <c r="CO450" s="5">
        <v>0</v>
      </c>
      <c r="CP450" s="5">
        <v>0</v>
      </c>
      <c r="CQ450" s="5">
        <v>0</v>
      </c>
      <c r="CR450" s="5">
        <v>0</v>
      </c>
      <c r="CS450" s="5">
        <v>0</v>
      </c>
      <c r="CT450" s="5">
        <v>9</v>
      </c>
      <c r="CU450" s="5">
        <v>0</v>
      </c>
      <c r="CV450" s="5">
        <v>5</v>
      </c>
      <c r="CW450" s="5">
        <v>1</v>
      </c>
      <c r="CX450" s="1">
        <v>1</v>
      </c>
    </row>
    <row r="451" spans="1:102" ht="15.75" x14ac:dyDescent="0.25">
      <c r="A451" s="5" t="s">
        <v>429</v>
      </c>
      <c r="B451" s="5" t="s">
        <v>430</v>
      </c>
      <c r="C451" s="5">
        <v>2019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0</v>
      </c>
      <c r="BQ451" s="5">
        <v>0</v>
      </c>
      <c r="BR451" s="5">
        <v>0</v>
      </c>
      <c r="BS451" s="5">
        <v>0</v>
      </c>
      <c r="BT451" s="5">
        <v>0</v>
      </c>
      <c r="BU451" s="5">
        <v>0</v>
      </c>
      <c r="BV451" s="5">
        <v>0</v>
      </c>
      <c r="BW451" s="5">
        <v>0</v>
      </c>
      <c r="BX451" s="5">
        <v>0</v>
      </c>
      <c r="BY451" s="5">
        <v>0</v>
      </c>
      <c r="BZ451" s="5">
        <v>0</v>
      </c>
      <c r="CA451" s="5">
        <v>0</v>
      </c>
      <c r="CB451" s="5">
        <v>0</v>
      </c>
      <c r="CC451" s="5">
        <v>0</v>
      </c>
      <c r="CD451" s="5">
        <v>0</v>
      </c>
      <c r="CE451" s="5">
        <v>0</v>
      </c>
      <c r="CF451" s="5">
        <v>0</v>
      </c>
      <c r="CG451" s="5">
        <v>0</v>
      </c>
      <c r="CH451" s="5">
        <v>0</v>
      </c>
      <c r="CI451" s="5">
        <v>0</v>
      </c>
      <c r="CJ451" s="5">
        <v>0</v>
      </c>
      <c r="CK451" s="5">
        <v>0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0</v>
      </c>
      <c r="CS451" s="5">
        <v>0</v>
      </c>
      <c r="CT451" s="5">
        <v>0</v>
      </c>
      <c r="CU451" s="5">
        <v>0</v>
      </c>
      <c r="CV451" s="5">
        <v>0</v>
      </c>
      <c r="CW451" s="5">
        <v>0</v>
      </c>
      <c r="CX451" s="1">
        <v>0</v>
      </c>
    </row>
    <row r="452" spans="1:102" ht="15.75" x14ac:dyDescent="0.25">
      <c r="A452" s="5" t="s">
        <v>431</v>
      </c>
      <c r="B452" s="5" t="s">
        <v>432</v>
      </c>
      <c r="C452" s="5">
        <v>2019</v>
      </c>
      <c r="D452" s="5">
        <v>1428</v>
      </c>
      <c r="E452" s="5">
        <v>0</v>
      </c>
      <c r="F452" s="5">
        <v>7</v>
      </c>
      <c r="G452" s="5">
        <v>3</v>
      </c>
      <c r="H452" s="5">
        <v>38</v>
      </c>
      <c r="I452" s="5">
        <v>3</v>
      </c>
      <c r="J452" s="5">
        <v>1</v>
      </c>
      <c r="K452" s="5">
        <v>1</v>
      </c>
      <c r="L452" s="5">
        <v>4</v>
      </c>
      <c r="M452" s="5">
        <v>4</v>
      </c>
      <c r="N452" s="5">
        <v>5</v>
      </c>
      <c r="O452" s="5">
        <v>236</v>
      </c>
      <c r="P452" s="5">
        <v>0</v>
      </c>
      <c r="Q452" s="5">
        <v>0</v>
      </c>
      <c r="R452" s="5">
        <v>3</v>
      </c>
      <c r="S452" s="5">
        <v>1</v>
      </c>
      <c r="T452" s="5">
        <v>12</v>
      </c>
      <c r="U452" s="5">
        <v>2</v>
      </c>
      <c r="V452" s="5">
        <v>1</v>
      </c>
      <c r="W452" s="5">
        <v>42</v>
      </c>
      <c r="X452" s="5">
        <v>6</v>
      </c>
      <c r="Y452" s="5">
        <v>0</v>
      </c>
      <c r="Z452" s="5">
        <v>0</v>
      </c>
      <c r="AA452" s="5">
        <v>3</v>
      </c>
      <c r="AB452" s="5">
        <v>0</v>
      </c>
      <c r="AC452" s="5">
        <v>0</v>
      </c>
      <c r="AD452" s="5">
        <v>0</v>
      </c>
      <c r="AE452" s="5">
        <v>2</v>
      </c>
      <c r="AF452" s="5">
        <v>0</v>
      </c>
      <c r="AG452" s="5">
        <v>10</v>
      </c>
      <c r="AH452" s="5">
        <v>8</v>
      </c>
      <c r="AI452" s="5">
        <v>12</v>
      </c>
      <c r="AJ452" s="5">
        <v>168</v>
      </c>
      <c r="AK452" s="5">
        <v>19</v>
      </c>
      <c r="AL452" s="5">
        <v>0</v>
      </c>
      <c r="AM452" s="5">
        <v>14</v>
      </c>
      <c r="AN452" s="5">
        <v>8</v>
      </c>
      <c r="AO452" s="5">
        <v>59</v>
      </c>
      <c r="AP452" s="5">
        <v>0</v>
      </c>
      <c r="AQ452" s="5">
        <v>3</v>
      </c>
      <c r="AR452" s="5">
        <v>0</v>
      </c>
      <c r="AS452" s="5">
        <v>8</v>
      </c>
      <c r="AT452" s="5">
        <v>5</v>
      </c>
      <c r="AU452" s="5">
        <v>11</v>
      </c>
      <c r="AV452" s="5">
        <v>27</v>
      </c>
      <c r="AW452" s="5">
        <v>30</v>
      </c>
      <c r="AX452" s="5">
        <v>13</v>
      </c>
      <c r="AY452" s="5">
        <v>1</v>
      </c>
      <c r="AZ452" s="5">
        <v>7</v>
      </c>
      <c r="BA452" s="5">
        <v>0</v>
      </c>
      <c r="BB452" s="5">
        <v>61</v>
      </c>
      <c r="BC452" s="5">
        <v>3</v>
      </c>
      <c r="BD452" s="5">
        <v>0</v>
      </c>
      <c r="BE452" s="5">
        <v>12</v>
      </c>
      <c r="BF452" s="5">
        <v>52</v>
      </c>
      <c r="BG452" s="5">
        <v>3</v>
      </c>
      <c r="BH452" s="5">
        <v>4</v>
      </c>
      <c r="BI452" s="5">
        <v>0</v>
      </c>
      <c r="BJ452" s="5">
        <v>23</v>
      </c>
      <c r="BK452" s="5">
        <v>40</v>
      </c>
      <c r="BL452" s="5">
        <v>0</v>
      </c>
      <c r="BM452" s="5">
        <v>3</v>
      </c>
      <c r="BN452" s="5">
        <v>22</v>
      </c>
      <c r="BO452" s="5">
        <v>0</v>
      </c>
      <c r="BP452" s="5">
        <v>3</v>
      </c>
      <c r="BQ452" s="5">
        <v>34</v>
      </c>
      <c r="BR452" s="5">
        <v>1</v>
      </c>
      <c r="BS452" s="5">
        <v>37</v>
      </c>
      <c r="BT452" s="5">
        <v>22</v>
      </c>
      <c r="BU452" s="5">
        <v>1</v>
      </c>
      <c r="BV452" s="5">
        <v>8</v>
      </c>
      <c r="BW452" s="5">
        <v>8</v>
      </c>
      <c r="BX452" s="5">
        <v>128</v>
      </c>
      <c r="BY452" s="5">
        <v>0</v>
      </c>
      <c r="BZ452" s="5">
        <v>0</v>
      </c>
      <c r="CA452" s="5">
        <v>26</v>
      </c>
      <c r="CB452" s="5">
        <v>2</v>
      </c>
      <c r="CC452" s="5">
        <v>0</v>
      </c>
      <c r="CD452" s="5">
        <v>1</v>
      </c>
      <c r="CE452" s="5">
        <v>0</v>
      </c>
      <c r="CF452" s="5">
        <v>1</v>
      </c>
      <c r="CG452" s="5">
        <v>1</v>
      </c>
      <c r="CH452" s="5">
        <v>1</v>
      </c>
      <c r="CI452" s="5">
        <v>4</v>
      </c>
      <c r="CJ452" s="5">
        <v>13</v>
      </c>
      <c r="CK452" s="5">
        <v>2</v>
      </c>
      <c r="CL452" s="5">
        <v>0</v>
      </c>
      <c r="CM452" s="5">
        <v>14</v>
      </c>
      <c r="CN452" s="5">
        <v>49</v>
      </c>
      <c r="CO452" s="5">
        <v>6</v>
      </c>
      <c r="CP452" s="5">
        <v>5</v>
      </c>
      <c r="CQ452" s="5">
        <v>0</v>
      </c>
      <c r="CR452" s="5">
        <v>15</v>
      </c>
      <c r="CS452" s="5">
        <v>6</v>
      </c>
      <c r="CT452" s="5">
        <v>3</v>
      </c>
      <c r="CU452" s="5">
        <v>8</v>
      </c>
      <c r="CV452" s="5">
        <v>21</v>
      </c>
      <c r="CW452" s="5">
        <v>5</v>
      </c>
      <c r="CX452" s="1">
        <v>5</v>
      </c>
    </row>
    <row r="453" spans="1:102" ht="15.75" x14ac:dyDescent="0.25">
      <c r="A453" s="5" t="s">
        <v>433</v>
      </c>
      <c r="B453" s="5" t="s">
        <v>434</v>
      </c>
      <c r="C453" s="5">
        <v>2019</v>
      </c>
      <c r="D453" s="5">
        <v>125</v>
      </c>
      <c r="E453" s="5">
        <v>0</v>
      </c>
      <c r="F453" s="5">
        <v>0</v>
      </c>
      <c r="G453" s="5">
        <v>0</v>
      </c>
      <c r="H453" s="5">
        <v>0</v>
      </c>
      <c r="I453" s="5">
        <v>1</v>
      </c>
      <c r="J453" s="5">
        <v>0</v>
      </c>
      <c r="K453" s="5">
        <v>0</v>
      </c>
      <c r="L453" s="5">
        <v>0</v>
      </c>
      <c r="M453" s="5">
        <v>0</v>
      </c>
      <c r="N453" s="5">
        <v>2</v>
      </c>
      <c r="O453" s="5">
        <v>11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1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1</v>
      </c>
      <c r="AJ453" s="5">
        <v>0</v>
      </c>
      <c r="AK453" s="5">
        <v>1</v>
      </c>
      <c r="AL453" s="5">
        <v>0</v>
      </c>
      <c r="AM453" s="5">
        <v>1</v>
      </c>
      <c r="AN453" s="5">
        <v>0</v>
      </c>
      <c r="AO453" s="5">
        <v>2</v>
      </c>
      <c r="AP453" s="5">
        <v>0</v>
      </c>
      <c r="AQ453" s="5">
        <v>1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2</v>
      </c>
      <c r="AY453" s="5">
        <v>0</v>
      </c>
      <c r="AZ453" s="5">
        <v>2</v>
      </c>
      <c r="BA453" s="5">
        <v>0</v>
      </c>
      <c r="BB453" s="5">
        <v>1</v>
      </c>
      <c r="BC453" s="5">
        <v>1</v>
      </c>
      <c r="BD453" s="5">
        <v>0</v>
      </c>
      <c r="BE453" s="5">
        <v>1</v>
      </c>
      <c r="BF453" s="5">
        <v>3</v>
      </c>
      <c r="BG453" s="5">
        <v>0</v>
      </c>
      <c r="BH453" s="5">
        <v>0</v>
      </c>
      <c r="BI453" s="5">
        <v>0</v>
      </c>
      <c r="BJ453" s="5">
        <v>2</v>
      </c>
      <c r="BK453" s="5">
        <v>6</v>
      </c>
      <c r="BL453" s="5">
        <v>0</v>
      </c>
      <c r="BM453" s="5">
        <v>0</v>
      </c>
      <c r="BN453" s="5">
        <v>2</v>
      </c>
      <c r="BO453" s="5">
        <v>0</v>
      </c>
      <c r="BP453" s="5">
        <v>0</v>
      </c>
      <c r="BQ453" s="5">
        <v>6</v>
      </c>
      <c r="BR453" s="5">
        <v>3</v>
      </c>
      <c r="BS453" s="5">
        <v>6</v>
      </c>
      <c r="BT453" s="5">
        <v>1</v>
      </c>
      <c r="BU453" s="5">
        <v>0</v>
      </c>
      <c r="BV453" s="5">
        <v>4</v>
      </c>
      <c r="BW453" s="5">
        <v>43</v>
      </c>
      <c r="BX453" s="5">
        <v>6</v>
      </c>
      <c r="BY453" s="5">
        <v>0</v>
      </c>
      <c r="BZ453" s="5">
        <v>0</v>
      </c>
      <c r="CA453" s="5">
        <v>1</v>
      </c>
      <c r="CB453" s="5">
        <v>0</v>
      </c>
      <c r="CC453" s="5">
        <v>0</v>
      </c>
      <c r="CD453" s="5">
        <v>0</v>
      </c>
      <c r="CE453" s="5">
        <v>0</v>
      </c>
      <c r="CF453" s="5">
        <v>2</v>
      </c>
      <c r="CG453" s="5">
        <v>0</v>
      </c>
      <c r="CH453" s="5">
        <v>1</v>
      </c>
      <c r="CI453" s="5">
        <v>0</v>
      </c>
      <c r="CJ453" s="5">
        <v>1</v>
      </c>
      <c r="CK453" s="5">
        <v>0</v>
      </c>
      <c r="CL453" s="5">
        <v>0</v>
      </c>
      <c r="CM453" s="5">
        <v>0</v>
      </c>
      <c r="CN453" s="5">
        <v>5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1</v>
      </c>
      <c r="CU453" s="5">
        <v>0</v>
      </c>
      <c r="CV453" s="5">
        <v>2</v>
      </c>
      <c r="CW453" s="5">
        <v>0</v>
      </c>
      <c r="CX453" s="1">
        <v>0</v>
      </c>
    </row>
    <row r="454" spans="1:102" ht="15.75" x14ac:dyDescent="0.25">
      <c r="A454" s="5" t="s">
        <v>435</v>
      </c>
      <c r="B454" s="5" t="s">
        <v>436</v>
      </c>
      <c r="C454" s="5">
        <v>2019</v>
      </c>
      <c r="D454" s="5">
        <v>667</v>
      </c>
      <c r="E454" s="5">
        <v>0</v>
      </c>
      <c r="F454" s="5">
        <v>0</v>
      </c>
      <c r="G454" s="5">
        <v>0</v>
      </c>
      <c r="H454" s="5">
        <v>5</v>
      </c>
      <c r="I454" s="5">
        <v>0</v>
      </c>
      <c r="J454" s="5">
        <v>0</v>
      </c>
      <c r="K454" s="5">
        <v>0</v>
      </c>
      <c r="L454" s="5">
        <v>8</v>
      </c>
      <c r="M454" s="5">
        <v>2</v>
      </c>
      <c r="N454" s="5">
        <v>3</v>
      </c>
      <c r="O454" s="5">
        <v>127</v>
      </c>
      <c r="P454" s="5">
        <v>0</v>
      </c>
      <c r="Q454" s="5">
        <v>0</v>
      </c>
      <c r="R454" s="5">
        <v>1</v>
      </c>
      <c r="S454" s="5">
        <v>0</v>
      </c>
      <c r="T454" s="5">
        <v>0</v>
      </c>
      <c r="U454" s="5">
        <v>41</v>
      </c>
      <c r="V454" s="5">
        <v>2</v>
      </c>
      <c r="W454" s="5">
        <v>0</v>
      </c>
      <c r="X454" s="5">
        <v>1</v>
      </c>
      <c r="Y454" s="5">
        <v>2</v>
      </c>
      <c r="Z454" s="5">
        <v>0</v>
      </c>
      <c r="AA454" s="5">
        <v>25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4</v>
      </c>
      <c r="AH454" s="5">
        <v>0</v>
      </c>
      <c r="AI454" s="5">
        <v>6</v>
      </c>
      <c r="AJ454" s="5">
        <v>62</v>
      </c>
      <c r="AK454" s="5">
        <v>13</v>
      </c>
      <c r="AL454" s="5">
        <v>3</v>
      </c>
      <c r="AM454" s="5">
        <v>4</v>
      </c>
      <c r="AN454" s="5">
        <v>7</v>
      </c>
      <c r="AO454" s="5">
        <v>34</v>
      </c>
      <c r="AP454" s="5">
        <v>0</v>
      </c>
      <c r="AQ454" s="5">
        <v>2</v>
      </c>
      <c r="AR454" s="5">
        <v>0</v>
      </c>
      <c r="AS454" s="5">
        <v>4</v>
      </c>
      <c r="AT454" s="5">
        <v>2</v>
      </c>
      <c r="AU454" s="5">
        <v>1</v>
      </c>
      <c r="AV454" s="5">
        <v>1</v>
      </c>
      <c r="AW454" s="5">
        <v>2</v>
      </c>
      <c r="AX454" s="5">
        <v>3</v>
      </c>
      <c r="AY454" s="5">
        <v>0</v>
      </c>
      <c r="AZ454" s="5">
        <v>3</v>
      </c>
      <c r="BA454" s="5">
        <v>0</v>
      </c>
      <c r="BB454" s="5">
        <v>9</v>
      </c>
      <c r="BC454" s="5">
        <v>4</v>
      </c>
      <c r="BD454" s="5">
        <v>0</v>
      </c>
      <c r="BE454" s="5">
        <v>5</v>
      </c>
      <c r="BF454" s="5">
        <v>52</v>
      </c>
      <c r="BG454" s="5">
        <v>0</v>
      </c>
      <c r="BH454" s="5">
        <v>0</v>
      </c>
      <c r="BI454" s="5">
        <v>0</v>
      </c>
      <c r="BJ454" s="5">
        <v>8</v>
      </c>
      <c r="BK454" s="5">
        <v>10</v>
      </c>
      <c r="BL454" s="5">
        <v>0</v>
      </c>
      <c r="BM454" s="5">
        <v>0</v>
      </c>
      <c r="BN454" s="5">
        <v>3</v>
      </c>
      <c r="BO454" s="5">
        <v>0</v>
      </c>
      <c r="BP454" s="5">
        <v>0</v>
      </c>
      <c r="BQ454" s="5">
        <v>4</v>
      </c>
      <c r="BR454" s="5">
        <v>1</v>
      </c>
      <c r="BS454" s="5">
        <v>10</v>
      </c>
      <c r="BT454" s="5">
        <v>7</v>
      </c>
      <c r="BU454" s="5">
        <v>0</v>
      </c>
      <c r="BV454" s="5">
        <v>8</v>
      </c>
      <c r="BW454" s="5">
        <v>2</v>
      </c>
      <c r="BX454" s="5">
        <v>57</v>
      </c>
      <c r="BY454" s="5">
        <v>0</v>
      </c>
      <c r="BZ454" s="5">
        <v>0</v>
      </c>
      <c r="CA454" s="5">
        <v>79</v>
      </c>
      <c r="CB454" s="5">
        <v>0</v>
      </c>
      <c r="CC454" s="5">
        <v>0</v>
      </c>
      <c r="CD454" s="5">
        <v>0</v>
      </c>
      <c r="CE454" s="5">
        <v>0</v>
      </c>
      <c r="CF454" s="5">
        <v>1</v>
      </c>
      <c r="CG454" s="5">
        <v>0</v>
      </c>
      <c r="CH454" s="5">
        <v>1</v>
      </c>
      <c r="CI454" s="5">
        <v>0</v>
      </c>
      <c r="CJ454" s="5">
        <v>5</v>
      </c>
      <c r="CK454" s="5">
        <v>0</v>
      </c>
      <c r="CL454" s="5">
        <v>0</v>
      </c>
      <c r="CM454" s="5">
        <v>1</v>
      </c>
      <c r="CN454" s="5">
        <v>9</v>
      </c>
      <c r="CO454" s="5">
        <v>3</v>
      </c>
      <c r="CP454" s="5">
        <v>4</v>
      </c>
      <c r="CQ454" s="5">
        <v>0</v>
      </c>
      <c r="CR454" s="5">
        <v>0</v>
      </c>
      <c r="CS454" s="5">
        <v>2</v>
      </c>
      <c r="CT454" s="5">
        <v>2</v>
      </c>
      <c r="CU454" s="5">
        <v>1</v>
      </c>
      <c r="CV454" s="5">
        <v>5</v>
      </c>
      <c r="CW454" s="5">
        <v>2</v>
      </c>
      <c r="CX454" s="1">
        <v>2</v>
      </c>
    </row>
    <row r="455" spans="1:102" ht="15.75" x14ac:dyDescent="0.25">
      <c r="A455" s="5" t="s">
        <v>437</v>
      </c>
      <c r="B455" s="5" t="s">
        <v>438</v>
      </c>
      <c r="C455" s="5">
        <v>2019</v>
      </c>
      <c r="D455" s="5">
        <v>40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2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1</v>
      </c>
      <c r="AJ455" s="5">
        <v>2</v>
      </c>
      <c r="AK455" s="5">
        <v>1</v>
      </c>
      <c r="AL455" s="5">
        <v>0</v>
      </c>
      <c r="AM455" s="5">
        <v>1</v>
      </c>
      <c r="AN455" s="5">
        <v>1</v>
      </c>
      <c r="AO455" s="5">
        <v>2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2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1</v>
      </c>
      <c r="BF455" s="5">
        <v>2</v>
      </c>
      <c r="BG455" s="5">
        <v>0</v>
      </c>
      <c r="BH455" s="5">
        <v>0</v>
      </c>
      <c r="BI455" s="5">
        <v>0</v>
      </c>
      <c r="BJ455" s="5">
        <v>1</v>
      </c>
      <c r="BK455" s="5">
        <v>3</v>
      </c>
      <c r="BL455" s="5">
        <v>0</v>
      </c>
      <c r="BM455" s="5">
        <v>0</v>
      </c>
      <c r="BN455" s="5">
        <v>1</v>
      </c>
      <c r="BO455" s="5">
        <v>0</v>
      </c>
      <c r="BP455" s="5">
        <v>1</v>
      </c>
      <c r="BQ455" s="5">
        <v>2</v>
      </c>
      <c r="BR455" s="5">
        <v>0</v>
      </c>
      <c r="BS455" s="5">
        <v>1</v>
      </c>
      <c r="BT455" s="5">
        <v>1</v>
      </c>
      <c r="BU455" s="5">
        <v>0</v>
      </c>
      <c r="BV455" s="5">
        <v>0</v>
      </c>
      <c r="BW455" s="5">
        <v>3</v>
      </c>
      <c r="BX455" s="5">
        <v>3</v>
      </c>
      <c r="BY455" s="5">
        <v>0</v>
      </c>
      <c r="BZ455" s="5">
        <v>0</v>
      </c>
      <c r="CA455" s="5">
        <v>0</v>
      </c>
      <c r="CB455" s="5">
        <v>0</v>
      </c>
      <c r="CC455" s="5">
        <v>0</v>
      </c>
      <c r="CD455" s="5">
        <v>0</v>
      </c>
      <c r="CE455" s="5">
        <v>0</v>
      </c>
      <c r="CF455" s="5">
        <v>0</v>
      </c>
      <c r="CG455" s="5">
        <v>0</v>
      </c>
      <c r="CH455" s="5">
        <v>0</v>
      </c>
      <c r="CI455" s="5">
        <v>0</v>
      </c>
      <c r="CJ455" s="5">
        <v>0</v>
      </c>
      <c r="CK455" s="5">
        <v>0</v>
      </c>
      <c r="CL455" s="5">
        <v>0</v>
      </c>
      <c r="CM455" s="5">
        <v>0</v>
      </c>
      <c r="CN455" s="5">
        <v>2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0</v>
      </c>
      <c r="CU455" s="5">
        <v>0</v>
      </c>
      <c r="CV455" s="5">
        <v>2</v>
      </c>
      <c r="CW455" s="5">
        <v>1</v>
      </c>
      <c r="CX455" s="1">
        <v>1</v>
      </c>
    </row>
    <row r="456" spans="1:102" ht="15.75" x14ac:dyDescent="0.25">
      <c r="A456" s="5" t="s">
        <v>439</v>
      </c>
      <c r="B456" s="5" t="s">
        <v>440</v>
      </c>
      <c r="C456" s="5">
        <v>2019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0</v>
      </c>
      <c r="AY456" s="5">
        <v>0</v>
      </c>
      <c r="AZ456" s="5">
        <v>0</v>
      </c>
      <c r="BA456" s="5">
        <v>0</v>
      </c>
      <c r="BB456" s="5">
        <v>0</v>
      </c>
      <c r="BC456" s="5">
        <v>0</v>
      </c>
      <c r="BD456" s="5">
        <v>0</v>
      </c>
      <c r="BE456" s="5">
        <v>0</v>
      </c>
      <c r="BF456" s="5">
        <v>0</v>
      </c>
      <c r="BG456" s="5">
        <v>0</v>
      </c>
      <c r="BH456" s="5">
        <v>0</v>
      </c>
      <c r="BI456" s="5">
        <v>0</v>
      </c>
      <c r="BJ456" s="5">
        <v>0</v>
      </c>
      <c r="BK456" s="5">
        <v>0</v>
      </c>
      <c r="BL456" s="5">
        <v>0</v>
      </c>
      <c r="BM456" s="5">
        <v>0</v>
      </c>
      <c r="BN456" s="5">
        <v>0</v>
      </c>
      <c r="BO456" s="5">
        <v>0</v>
      </c>
      <c r="BP456" s="5">
        <v>0</v>
      </c>
      <c r="BQ456" s="5">
        <v>0</v>
      </c>
      <c r="BR456" s="5">
        <v>0</v>
      </c>
      <c r="BS456" s="5">
        <v>0</v>
      </c>
      <c r="BT456" s="5">
        <v>0</v>
      </c>
      <c r="BU456" s="5">
        <v>0</v>
      </c>
      <c r="BV456" s="5">
        <v>0</v>
      </c>
      <c r="BW456" s="5">
        <v>0</v>
      </c>
      <c r="BX456" s="5">
        <v>0</v>
      </c>
      <c r="BY456" s="5">
        <v>0</v>
      </c>
      <c r="BZ456" s="5">
        <v>0</v>
      </c>
      <c r="CA456" s="5">
        <v>0</v>
      </c>
      <c r="CB456" s="5">
        <v>0</v>
      </c>
      <c r="CC456" s="5">
        <v>0</v>
      </c>
      <c r="CD456" s="5">
        <v>0</v>
      </c>
      <c r="CE456" s="5">
        <v>0</v>
      </c>
      <c r="CF456" s="5">
        <v>0</v>
      </c>
      <c r="CG456" s="5">
        <v>0</v>
      </c>
      <c r="CH456" s="5">
        <v>0</v>
      </c>
      <c r="CI456" s="5">
        <v>0</v>
      </c>
      <c r="CJ456" s="5">
        <v>0</v>
      </c>
      <c r="CK456" s="5">
        <v>0</v>
      </c>
      <c r="CL456" s="5">
        <v>0</v>
      </c>
      <c r="CM456" s="5">
        <v>0</v>
      </c>
      <c r="CN456" s="5">
        <v>0</v>
      </c>
      <c r="CO456" s="5">
        <v>0</v>
      </c>
      <c r="CP456" s="5">
        <v>0</v>
      </c>
      <c r="CQ456" s="5">
        <v>0</v>
      </c>
      <c r="CR456" s="5">
        <v>0</v>
      </c>
      <c r="CS456" s="5">
        <v>0</v>
      </c>
      <c r="CT456" s="5">
        <v>0</v>
      </c>
      <c r="CU456" s="5">
        <v>0</v>
      </c>
      <c r="CV456" s="5">
        <v>0</v>
      </c>
      <c r="CW456" s="5">
        <v>0</v>
      </c>
      <c r="CX456" s="1">
        <v>0</v>
      </c>
    </row>
    <row r="457" spans="1:102" ht="15.75" x14ac:dyDescent="0.25">
      <c r="A457" s="5" t="s">
        <v>441</v>
      </c>
      <c r="B457" s="5" t="s">
        <v>442</v>
      </c>
      <c r="C457" s="5">
        <v>2019</v>
      </c>
      <c r="D457" s="5">
        <v>58893</v>
      </c>
      <c r="E457" s="5">
        <v>29</v>
      </c>
      <c r="F457" s="5">
        <v>41</v>
      </c>
      <c r="G457" s="5">
        <v>75</v>
      </c>
      <c r="H457" s="5">
        <v>331</v>
      </c>
      <c r="I457" s="5">
        <v>115</v>
      </c>
      <c r="J457" s="5">
        <v>25</v>
      </c>
      <c r="K457" s="5">
        <v>20</v>
      </c>
      <c r="L457" s="5">
        <v>62</v>
      </c>
      <c r="M457" s="5">
        <v>18</v>
      </c>
      <c r="N457" s="5">
        <v>104</v>
      </c>
      <c r="O457" s="5">
        <v>1826</v>
      </c>
      <c r="P457" s="5">
        <v>0</v>
      </c>
      <c r="Q457" s="5">
        <v>0</v>
      </c>
      <c r="R457" s="5">
        <v>18</v>
      </c>
      <c r="S457" s="5">
        <v>3</v>
      </c>
      <c r="T457" s="5">
        <v>0</v>
      </c>
      <c r="U457" s="5">
        <v>10</v>
      </c>
      <c r="V457" s="5">
        <v>19</v>
      </c>
      <c r="W457" s="5">
        <v>423</v>
      </c>
      <c r="X457" s="5">
        <v>24</v>
      </c>
      <c r="Y457" s="5">
        <v>1</v>
      </c>
      <c r="Z457" s="5">
        <v>1096</v>
      </c>
      <c r="AA457" s="5">
        <v>2428</v>
      </c>
      <c r="AB457" s="5">
        <v>6</v>
      </c>
      <c r="AC457" s="5">
        <v>0</v>
      </c>
      <c r="AD457" s="5">
        <v>5</v>
      </c>
      <c r="AE457" s="5">
        <v>7</v>
      </c>
      <c r="AF457" s="5">
        <v>1</v>
      </c>
      <c r="AG457" s="5">
        <v>3321</v>
      </c>
      <c r="AH457" s="5">
        <v>227</v>
      </c>
      <c r="AI457" s="5">
        <v>142</v>
      </c>
      <c r="AJ457" s="5">
        <v>5919</v>
      </c>
      <c r="AK457" s="5">
        <v>452</v>
      </c>
      <c r="AL457" s="5">
        <v>13</v>
      </c>
      <c r="AM457" s="5">
        <v>245</v>
      </c>
      <c r="AN457" s="5">
        <v>330</v>
      </c>
      <c r="AO457" s="5">
        <v>837</v>
      </c>
      <c r="AP457" s="5">
        <v>57</v>
      </c>
      <c r="AQ457" s="5">
        <v>190</v>
      </c>
      <c r="AR457" s="5">
        <v>17</v>
      </c>
      <c r="AS457" s="5">
        <v>236</v>
      </c>
      <c r="AT457" s="5">
        <v>262</v>
      </c>
      <c r="AU457" s="5">
        <v>437</v>
      </c>
      <c r="AV457" s="5">
        <v>355</v>
      </c>
      <c r="AW457" s="5">
        <v>850</v>
      </c>
      <c r="AX457" s="5">
        <v>755</v>
      </c>
      <c r="AY457" s="5">
        <v>46</v>
      </c>
      <c r="AZ457" s="5">
        <v>165</v>
      </c>
      <c r="BA457" s="5">
        <v>0</v>
      </c>
      <c r="BB457" s="5">
        <v>4774</v>
      </c>
      <c r="BC457" s="5">
        <v>651</v>
      </c>
      <c r="BD457" s="5">
        <v>22</v>
      </c>
      <c r="BE457" s="5">
        <v>379</v>
      </c>
      <c r="BF457" s="5">
        <v>1371</v>
      </c>
      <c r="BG457" s="5">
        <v>97</v>
      </c>
      <c r="BH457" s="5">
        <v>84</v>
      </c>
      <c r="BI457" s="5">
        <v>3</v>
      </c>
      <c r="BJ457" s="5">
        <v>1275</v>
      </c>
      <c r="BK457" s="5">
        <v>1283</v>
      </c>
      <c r="BL457" s="5">
        <v>0</v>
      </c>
      <c r="BM457" s="5">
        <v>76</v>
      </c>
      <c r="BN457" s="5">
        <v>522</v>
      </c>
      <c r="BO457" s="5">
        <v>6</v>
      </c>
      <c r="BP457" s="5">
        <v>173</v>
      </c>
      <c r="BQ457" s="5">
        <v>676</v>
      </c>
      <c r="BR457" s="5">
        <v>29</v>
      </c>
      <c r="BS457" s="5">
        <v>1495</v>
      </c>
      <c r="BT457" s="5">
        <v>646</v>
      </c>
      <c r="BU457" s="5">
        <v>22</v>
      </c>
      <c r="BV457" s="5">
        <v>438</v>
      </c>
      <c r="BW457" s="5">
        <v>406</v>
      </c>
      <c r="BX457" s="5">
        <v>8685</v>
      </c>
      <c r="BY457" s="5">
        <v>4</v>
      </c>
      <c r="BZ457" s="5">
        <v>1</v>
      </c>
      <c r="CA457" s="5">
        <v>2438</v>
      </c>
      <c r="CB457" s="5">
        <v>253</v>
      </c>
      <c r="CC457" s="5">
        <v>2</v>
      </c>
      <c r="CD457" s="5">
        <v>60</v>
      </c>
      <c r="CE457" s="5">
        <v>15</v>
      </c>
      <c r="CF457" s="5">
        <v>112</v>
      </c>
      <c r="CG457" s="5">
        <v>441</v>
      </c>
      <c r="CH457" s="5">
        <v>71</v>
      </c>
      <c r="CI457" s="5">
        <v>41</v>
      </c>
      <c r="CJ457" s="5">
        <v>399</v>
      </c>
      <c r="CK457" s="5">
        <v>57</v>
      </c>
      <c r="CL457" s="5">
        <v>0</v>
      </c>
      <c r="CM457" s="5">
        <v>311</v>
      </c>
      <c r="CN457" s="5">
        <v>2077</v>
      </c>
      <c r="CO457" s="5">
        <v>313</v>
      </c>
      <c r="CP457" s="5">
        <v>103</v>
      </c>
      <c r="CQ457" s="5">
        <v>2</v>
      </c>
      <c r="CR457" s="5">
        <v>2739</v>
      </c>
      <c r="CS457" s="5">
        <v>286</v>
      </c>
      <c r="CT457" s="5">
        <v>164</v>
      </c>
      <c r="CU457" s="5">
        <v>59</v>
      </c>
      <c r="CV457" s="5">
        <v>1322</v>
      </c>
      <c r="CW457" s="5">
        <v>2964</v>
      </c>
      <c r="CX457" s="1">
        <v>2964</v>
      </c>
    </row>
    <row r="458" spans="1:102" ht="15.75" x14ac:dyDescent="0.25">
      <c r="A458" s="5" t="s">
        <v>443</v>
      </c>
      <c r="B458" s="5" t="s">
        <v>444</v>
      </c>
      <c r="C458" s="5">
        <v>2019</v>
      </c>
      <c r="D458" s="5">
        <v>139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1</v>
      </c>
      <c r="M458" s="5">
        <v>0</v>
      </c>
      <c r="N458" s="5">
        <v>0</v>
      </c>
      <c r="O458" s="5">
        <v>32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1</v>
      </c>
      <c r="AH458" s="5">
        <v>0</v>
      </c>
      <c r="AI458" s="5">
        <v>1</v>
      </c>
      <c r="AJ458" s="5">
        <v>60</v>
      </c>
      <c r="AK458" s="5">
        <v>4</v>
      </c>
      <c r="AL458" s="5">
        <v>0</v>
      </c>
      <c r="AM458" s="5">
        <v>0</v>
      </c>
      <c r="AN458" s="5">
        <v>0</v>
      </c>
      <c r="AO458" s="5">
        <v>2</v>
      </c>
      <c r="AP458" s="5">
        <v>0</v>
      </c>
      <c r="AQ458" s="5">
        <v>0</v>
      </c>
      <c r="AR458" s="5">
        <v>0</v>
      </c>
      <c r="AS458" s="5">
        <v>0</v>
      </c>
      <c r="AT458" s="5">
        <v>0</v>
      </c>
      <c r="AU458" s="5">
        <v>0</v>
      </c>
      <c r="AV458" s="5">
        <v>5</v>
      </c>
      <c r="AW458" s="5">
        <v>0</v>
      </c>
      <c r="AX458" s="5">
        <v>1</v>
      </c>
      <c r="AY458" s="5">
        <v>0</v>
      </c>
      <c r="AZ458" s="5">
        <v>0</v>
      </c>
      <c r="BA458" s="5">
        <v>0</v>
      </c>
      <c r="BB458" s="5">
        <v>0</v>
      </c>
      <c r="BC458" s="5">
        <v>1</v>
      </c>
      <c r="BD458" s="5">
        <v>0</v>
      </c>
      <c r="BE458" s="5">
        <v>1</v>
      </c>
      <c r="BF458" s="5">
        <v>4</v>
      </c>
      <c r="BG458" s="5">
        <v>0</v>
      </c>
      <c r="BH458" s="5">
        <v>0</v>
      </c>
      <c r="BI458" s="5">
        <v>0</v>
      </c>
      <c r="BJ458" s="5">
        <v>1</v>
      </c>
      <c r="BK458" s="5">
        <v>4</v>
      </c>
      <c r="BL458" s="5">
        <v>0</v>
      </c>
      <c r="BM458" s="5">
        <v>0</v>
      </c>
      <c r="BN458" s="5">
        <v>1</v>
      </c>
      <c r="BO458" s="5">
        <v>0</v>
      </c>
      <c r="BP458" s="5">
        <v>0</v>
      </c>
      <c r="BQ458" s="5">
        <v>0</v>
      </c>
      <c r="BR458" s="5">
        <v>0</v>
      </c>
      <c r="BS458" s="5">
        <v>1</v>
      </c>
      <c r="BT458" s="5">
        <v>1</v>
      </c>
      <c r="BU458" s="5">
        <v>0</v>
      </c>
      <c r="BV458" s="5">
        <v>1</v>
      </c>
      <c r="BW458" s="5">
        <v>1</v>
      </c>
      <c r="BX458" s="5">
        <v>3</v>
      </c>
      <c r="BY458" s="5">
        <v>0</v>
      </c>
      <c r="BZ458" s="5">
        <v>0</v>
      </c>
      <c r="CA458" s="5">
        <v>0</v>
      </c>
      <c r="CB458" s="5">
        <v>0</v>
      </c>
      <c r="CC458" s="5">
        <v>0</v>
      </c>
      <c r="CD458" s="5">
        <v>0</v>
      </c>
      <c r="CE458" s="5">
        <v>0</v>
      </c>
      <c r="CF458" s="5">
        <v>0</v>
      </c>
      <c r="CG458" s="5">
        <v>0</v>
      </c>
      <c r="CH458" s="5">
        <v>0</v>
      </c>
      <c r="CI458" s="5">
        <v>0</v>
      </c>
      <c r="CJ458" s="5">
        <v>0</v>
      </c>
      <c r="CK458" s="5">
        <v>0</v>
      </c>
      <c r="CL458" s="5">
        <v>0</v>
      </c>
      <c r="CM458" s="5">
        <v>0</v>
      </c>
      <c r="CN458" s="5">
        <v>1</v>
      </c>
      <c r="CO458" s="5">
        <v>0</v>
      </c>
      <c r="CP458" s="5">
        <v>0</v>
      </c>
      <c r="CQ458" s="5">
        <v>0</v>
      </c>
      <c r="CR458" s="5">
        <v>0</v>
      </c>
      <c r="CS458" s="5">
        <v>0</v>
      </c>
      <c r="CT458" s="5">
        <v>0</v>
      </c>
      <c r="CU458" s="5">
        <v>0</v>
      </c>
      <c r="CV458" s="5">
        <v>8</v>
      </c>
      <c r="CW458" s="5">
        <v>0</v>
      </c>
      <c r="CX458" s="1">
        <v>0</v>
      </c>
    </row>
    <row r="459" spans="1:102" ht="15.75" x14ac:dyDescent="0.25">
      <c r="A459" s="5" t="s">
        <v>445</v>
      </c>
      <c r="B459" s="5" t="s">
        <v>446</v>
      </c>
      <c r="C459" s="5">
        <v>2019</v>
      </c>
      <c r="D459" s="5">
        <v>48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10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1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1</v>
      </c>
      <c r="BA459" s="5">
        <v>0</v>
      </c>
      <c r="BB459" s="5">
        <v>12</v>
      </c>
      <c r="BC459" s="5">
        <v>4</v>
      </c>
      <c r="BD459" s="5">
        <v>0</v>
      </c>
      <c r="BE459" s="5">
        <v>0</v>
      </c>
      <c r="BF459" s="5">
        <v>2</v>
      </c>
      <c r="BG459" s="5">
        <v>0</v>
      </c>
      <c r="BH459" s="5">
        <v>3</v>
      </c>
      <c r="BI459" s="5">
        <v>0</v>
      </c>
      <c r="BJ459" s="5">
        <v>1</v>
      </c>
      <c r="BK459" s="5">
        <v>1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5">
        <v>1</v>
      </c>
      <c r="BU459" s="5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5">
        <v>3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>
        <v>0</v>
      </c>
      <c r="CI459" s="5">
        <v>0</v>
      </c>
      <c r="CJ459" s="5">
        <v>0</v>
      </c>
      <c r="CK459" s="5">
        <v>0</v>
      </c>
      <c r="CL459" s="5">
        <v>0</v>
      </c>
      <c r="CM459" s="5">
        <v>0</v>
      </c>
      <c r="CN459" s="5">
        <v>1</v>
      </c>
      <c r="CO459" s="5">
        <v>0</v>
      </c>
      <c r="CP459" s="5">
        <v>0</v>
      </c>
      <c r="CQ459" s="5">
        <v>0</v>
      </c>
      <c r="CR459" s="5">
        <v>0</v>
      </c>
      <c r="CS459" s="5">
        <v>0</v>
      </c>
      <c r="CT459" s="5">
        <v>0</v>
      </c>
      <c r="CU459" s="5">
        <v>0</v>
      </c>
      <c r="CV459" s="5">
        <v>4</v>
      </c>
      <c r="CW459" s="5">
        <v>0</v>
      </c>
      <c r="CX459" s="1">
        <v>0</v>
      </c>
    </row>
    <row r="460" spans="1:102" ht="15.75" x14ac:dyDescent="0.25">
      <c r="A460" s="5" t="s">
        <v>447</v>
      </c>
      <c r="B460" s="5" t="s">
        <v>448</v>
      </c>
      <c r="C460" s="5">
        <v>2019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5">
        <v>0</v>
      </c>
      <c r="BA460" s="5">
        <v>0</v>
      </c>
      <c r="BB460" s="5">
        <v>0</v>
      </c>
      <c r="BC460" s="5">
        <v>0</v>
      </c>
      <c r="BD460" s="5">
        <v>0</v>
      </c>
      <c r="BE460" s="5"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0</v>
      </c>
      <c r="BS460" s="5">
        <v>0</v>
      </c>
      <c r="BT460" s="5">
        <v>0</v>
      </c>
      <c r="BU460" s="5">
        <v>0</v>
      </c>
      <c r="BV460" s="5">
        <v>0</v>
      </c>
      <c r="BW460" s="5">
        <v>0</v>
      </c>
      <c r="BX460" s="5">
        <v>0</v>
      </c>
      <c r="BY460" s="5">
        <v>0</v>
      </c>
      <c r="BZ460" s="5">
        <v>0</v>
      </c>
      <c r="CA460" s="5">
        <v>0</v>
      </c>
      <c r="CB460" s="5">
        <v>0</v>
      </c>
      <c r="CC460" s="5">
        <v>0</v>
      </c>
      <c r="CD460" s="5">
        <v>0</v>
      </c>
      <c r="CE460" s="5">
        <v>0</v>
      </c>
      <c r="CF460" s="5">
        <v>0</v>
      </c>
      <c r="CG460" s="5">
        <v>0</v>
      </c>
      <c r="CH460" s="5">
        <v>0</v>
      </c>
      <c r="CI460" s="5">
        <v>0</v>
      </c>
      <c r="CJ460" s="5">
        <v>0</v>
      </c>
      <c r="CK460" s="5">
        <v>0</v>
      </c>
      <c r="CL460" s="5">
        <v>0</v>
      </c>
      <c r="CM460" s="5">
        <v>0</v>
      </c>
      <c r="CN460" s="5">
        <v>0</v>
      </c>
      <c r="CO460" s="5">
        <v>0</v>
      </c>
      <c r="CP460" s="5">
        <v>0</v>
      </c>
      <c r="CQ460" s="5">
        <v>0</v>
      </c>
      <c r="CR460" s="5">
        <v>0</v>
      </c>
      <c r="CS460" s="5">
        <v>0</v>
      </c>
      <c r="CT460" s="5">
        <v>0</v>
      </c>
      <c r="CU460" s="5">
        <v>0</v>
      </c>
      <c r="CV460" s="5">
        <v>0</v>
      </c>
      <c r="CW460" s="5">
        <v>0</v>
      </c>
      <c r="CX460" s="1">
        <v>0</v>
      </c>
    </row>
    <row r="461" spans="1:102" ht="15.75" x14ac:dyDescent="0.25">
      <c r="A461" s="5" t="s">
        <v>449</v>
      </c>
      <c r="B461" s="5" t="s">
        <v>450</v>
      </c>
      <c r="C461" s="5">
        <v>2019</v>
      </c>
      <c r="D461" s="5">
        <v>15</v>
      </c>
      <c r="E461" s="5">
        <v>0</v>
      </c>
      <c r="F461" s="5">
        <v>3</v>
      </c>
      <c r="G461" s="5">
        <v>1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1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0</v>
      </c>
      <c r="AW461" s="5">
        <v>0</v>
      </c>
      <c r="AX461" s="5">
        <v>2</v>
      </c>
      <c r="AY461" s="5">
        <v>0</v>
      </c>
      <c r="AZ461" s="5">
        <v>0</v>
      </c>
      <c r="BA461" s="5">
        <v>0</v>
      </c>
      <c r="BB461" s="5">
        <v>0</v>
      </c>
      <c r="BC461" s="5">
        <v>0</v>
      </c>
      <c r="BD461" s="5">
        <v>0</v>
      </c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0</v>
      </c>
      <c r="BK461" s="5">
        <v>1</v>
      </c>
      <c r="BL461" s="5">
        <v>0</v>
      </c>
      <c r="BM461" s="5">
        <v>0</v>
      </c>
      <c r="BN461" s="5">
        <v>0</v>
      </c>
      <c r="BO461" s="5">
        <v>0</v>
      </c>
      <c r="BP461" s="5">
        <v>0</v>
      </c>
      <c r="BQ461" s="5">
        <v>0</v>
      </c>
      <c r="BR461" s="5">
        <v>0</v>
      </c>
      <c r="BS461" s="5">
        <v>1</v>
      </c>
      <c r="BT461" s="5">
        <v>0</v>
      </c>
      <c r="BU461" s="5">
        <v>0</v>
      </c>
      <c r="BV461" s="5">
        <v>0</v>
      </c>
      <c r="BW461" s="5">
        <v>0</v>
      </c>
      <c r="BX461" s="5">
        <v>0</v>
      </c>
      <c r="BY461" s="5">
        <v>0</v>
      </c>
      <c r="BZ461" s="5">
        <v>0</v>
      </c>
      <c r="CA461" s="5">
        <v>0</v>
      </c>
      <c r="CB461" s="5">
        <v>0</v>
      </c>
      <c r="CC461" s="5">
        <v>0</v>
      </c>
      <c r="CD461" s="5">
        <v>0</v>
      </c>
      <c r="CE461" s="5">
        <v>0</v>
      </c>
      <c r="CF461" s="5">
        <v>0</v>
      </c>
      <c r="CG461" s="5">
        <v>0</v>
      </c>
      <c r="CH461" s="5">
        <v>0</v>
      </c>
      <c r="CI461" s="5">
        <v>0</v>
      </c>
      <c r="CJ461" s="5">
        <v>0</v>
      </c>
      <c r="CK461" s="5">
        <v>0</v>
      </c>
      <c r="CL461" s="5">
        <v>0</v>
      </c>
      <c r="CM461" s="5">
        <v>0</v>
      </c>
      <c r="CN461" s="5">
        <v>0</v>
      </c>
      <c r="CO461" s="5">
        <v>0</v>
      </c>
      <c r="CP461" s="5">
        <v>0</v>
      </c>
      <c r="CQ461" s="5">
        <v>0</v>
      </c>
      <c r="CR461" s="5">
        <v>0</v>
      </c>
      <c r="CS461" s="5">
        <v>0</v>
      </c>
      <c r="CT461" s="5">
        <v>0</v>
      </c>
      <c r="CU461" s="5">
        <v>0</v>
      </c>
      <c r="CV461" s="5">
        <v>1</v>
      </c>
      <c r="CW461" s="5">
        <v>0</v>
      </c>
      <c r="CX461" s="1">
        <v>0</v>
      </c>
    </row>
    <row r="462" spans="1:102" ht="15.75" x14ac:dyDescent="0.25">
      <c r="A462" s="5" t="s">
        <v>451</v>
      </c>
      <c r="B462" s="5" t="s">
        <v>452</v>
      </c>
      <c r="C462" s="5">
        <v>2019</v>
      </c>
      <c r="D462" s="5">
        <v>24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8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0</v>
      </c>
      <c r="AM462" s="5">
        <v>0</v>
      </c>
      <c r="AN462" s="5">
        <v>0</v>
      </c>
      <c r="AO462" s="5">
        <v>0</v>
      </c>
      <c r="AP462" s="5">
        <v>0</v>
      </c>
      <c r="AQ462" s="5">
        <v>0</v>
      </c>
      <c r="AR462" s="5">
        <v>0</v>
      </c>
      <c r="AS462" s="5">
        <v>0</v>
      </c>
      <c r="AT462" s="5">
        <v>0</v>
      </c>
      <c r="AU462" s="5">
        <v>0</v>
      </c>
      <c r="AV462" s="5">
        <v>0</v>
      </c>
      <c r="AW462" s="5">
        <v>0</v>
      </c>
      <c r="AX462" s="5">
        <v>3</v>
      </c>
      <c r="AY462" s="5">
        <v>0</v>
      </c>
      <c r="AZ462" s="5">
        <v>1</v>
      </c>
      <c r="BA462" s="5">
        <v>0</v>
      </c>
      <c r="BB462" s="5">
        <v>0</v>
      </c>
      <c r="BC462" s="5">
        <v>0</v>
      </c>
      <c r="BD462" s="5">
        <v>0</v>
      </c>
      <c r="BE462" s="5">
        <v>1</v>
      </c>
      <c r="BF462" s="5">
        <v>1</v>
      </c>
      <c r="BG462" s="5">
        <v>0</v>
      </c>
      <c r="BH462" s="5">
        <v>0</v>
      </c>
      <c r="BI462" s="5">
        <v>0</v>
      </c>
      <c r="BJ462" s="5">
        <v>0</v>
      </c>
      <c r="BK462" s="5">
        <v>0</v>
      </c>
      <c r="BL462" s="5">
        <v>0</v>
      </c>
      <c r="BM462" s="5">
        <v>0</v>
      </c>
      <c r="BN462" s="5">
        <v>0</v>
      </c>
      <c r="BO462" s="5">
        <v>0</v>
      </c>
      <c r="BP462" s="5">
        <v>0</v>
      </c>
      <c r="BQ462" s="5">
        <v>0</v>
      </c>
      <c r="BR462" s="5">
        <v>0</v>
      </c>
      <c r="BS462" s="5">
        <v>0</v>
      </c>
      <c r="BT462" s="5">
        <v>0</v>
      </c>
      <c r="BU462" s="5">
        <v>0</v>
      </c>
      <c r="BV462" s="5">
        <v>0</v>
      </c>
      <c r="BW462" s="5">
        <v>0</v>
      </c>
      <c r="BX462" s="5">
        <v>0</v>
      </c>
      <c r="BY462" s="5">
        <v>0</v>
      </c>
      <c r="BZ462" s="5">
        <v>0</v>
      </c>
      <c r="CA462" s="5">
        <v>0</v>
      </c>
      <c r="CB462" s="5">
        <v>0</v>
      </c>
      <c r="CC462" s="5">
        <v>0</v>
      </c>
      <c r="CD462" s="5">
        <v>0</v>
      </c>
      <c r="CE462" s="5">
        <v>0</v>
      </c>
      <c r="CF462" s="5">
        <v>0</v>
      </c>
      <c r="CG462" s="5">
        <v>0</v>
      </c>
      <c r="CH462" s="5">
        <v>0</v>
      </c>
      <c r="CI462" s="5">
        <v>0</v>
      </c>
      <c r="CJ462" s="5">
        <v>0</v>
      </c>
      <c r="CK462" s="5">
        <v>0</v>
      </c>
      <c r="CL462" s="5">
        <v>0</v>
      </c>
      <c r="CM462" s="5">
        <v>0</v>
      </c>
      <c r="CN462" s="5">
        <v>0</v>
      </c>
      <c r="CO462" s="5">
        <v>0</v>
      </c>
      <c r="CP462" s="5">
        <v>0</v>
      </c>
      <c r="CQ462" s="5">
        <v>0</v>
      </c>
      <c r="CR462" s="5">
        <v>0</v>
      </c>
      <c r="CS462" s="5">
        <v>0</v>
      </c>
      <c r="CT462" s="5">
        <v>7</v>
      </c>
      <c r="CU462" s="5">
        <v>0</v>
      </c>
      <c r="CV462" s="5">
        <v>0</v>
      </c>
      <c r="CW462" s="5">
        <v>0</v>
      </c>
      <c r="CX462" s="1">
        <v>0</v>
      </c>
    </row>
    <row r="463" spans="1:102" ht="15.75" x14ac:dyDescent="0.25">
      <c r="A463" s="5" t="s">
        <v>453</v>
      </c>
      <c r="B463" s="5" t="s">
        <v>454</v>
      </c>
      <c r="C463" s="5">
        <v>2019</v>
      </c>
      <c r="D463" s="5">
        <v>14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1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1</v>
      </c>
      <c r="AK463" s="5">
        <v>0</v>
      </c>
      <c r="AL463" s="5">
        <v>0</v>
      </c>
      <c r="AM463" s="5">
        <v>0</v>
      </c>
      <c r="AN463" s="5">
        <v>0</v>
      </c>
      <c r="AO463" s="5">
        <v>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0</v>
      </c>
      <c r="AW463" s="5">
        <v>0</v>
      </c>
      <c r="AX463" s="5">
        <v>1</v>
      </c>
      <c r="AY463" s="5">
        <v>0</v>
      </c>
      <c r="AZ463" s="5">
        <v>0</v>
      </c>
      <c r="BA463" s="5">
        <v>0</v>
      </c>
      <c r="BB463" s="5">
        <v>0</v>
      </c>
      <c r="BC463" s="5">
        <v>0</v>
      </c>
      <c r="BD463" s="5">
        <v>0</v>
      </c>
      <c r="BE463" s="5"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  <c r="BP463" s="5">
        <v>0</v>
      </c>
      <c r="BQ463" s="5">
        <v>0</v>
      </c>
      <c r="BR463" s="5">
        <v>0</v>
      </c>
      <c r="BS463" s="5">
        <v>1</v>
      </c>
      <c r="BT463" s="5">
        <v>0</v>
      </c>
      <c r="BU463" s="5">
        <v>0</v>
      </c>
      <c r="BV463" s="5">
        <v>0</v>
      </c>
      <c r="BW463" s="5">
        <v>0</v>
      </c>
      <c r="BX463" s="5">
        <v>1</v>
      </c>
      <c r="BY463" s="5">
        <v>0</v>
      </c>
      <c r="BZ463" s="5">
        <v>0</v>
      </c>
      <c r="CA463" s="5">
        <v>0</v>
      </c>
      <c r="CB463" s="5">
        <v>3</v>
      </c>
      <c r="CC463" s="5">
        <v>0</v>
      </c>
      <c r="CD463" s="5">
        <v>0</v>
      </c>
      <c r="CE463" s="5">
        <v>0</v>
      </c>
      <c r="CF463" s="5">
        <v>0</v>
      </c>
      <c r="CG463" s="5">
        <v>0</v>
      </c>
      <c r="CH463" s="5">
        <v>0</v>
      </c>
      <c r="CI463" s="5">
        <v>0</v>
      </c>
      <c r="CJ463" s="5">
        <v>0</v>
      </c>
      <c r="CK463" s="5">
        <v>0</v>
      </c>
      <c r="CL463" s="5">
        <v>0</v>
      </c>
      <c r="CM463" s="5">
        <v>0</v>
      </c>
      <c r="CN463" s="5">
        <v>0</v>
      </c>
      <c r="CO463" s="5">
        <v>0</v>
      </c>
      <c r="CP463" s="5">
        <v>0</v>
      </c>
      <c r="CQ463" s="5">
        <v>0</v>
      </c>
      <c r="CR463" s="5">
        <v>2</v>
      </c>
      <c r="CS463" s="5">
        <v>0</v>
      </c>
      <c r="CT463" s="5">
        <v>0</v>
      </c>
      <c r="CU463" s="5">
        <v>0</v>
      </c>
      <c r="CV463" s="5">
        <v>0</v>
      </c>
      <c r="CW463" s="5">
        <v>0</v>
      </c>
      <c r="CX463" s="1">
        <v>0</v>
      </c>
    </row>
    <row r="464" spans="1:102" ht="15.75" x14ac:dyDescent="0.25">
      <c r="A464" s="5" t="s">
        <v>455</v>
      </c>
      <c r="B464" s="5" t="s">
        <v>456</v>
      </c>
      <c r="C464" s="5">
        <v>2019</v>
      </c>
      <c r="D464" s="5">
        <v>7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1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1</v>
      </c>
      <c r="AV464" s="5">
        <v>0</v>
      </c>
      <c r="AW464" s="5">
        <v>0</v>
      </c>
      <c r="AX464" s="5">
        <v>1</v>
      </c>
      <c r="AY464" s="5">
        <v>0</v>
      </c>
      <c r="AZ464" s="5">
        <v>0</v>
      </c>
      <c r="BA464" s="5">
        <v>0</v>
      </c>
      <c r="BB464" s="5">
        <v>0</v>
      </c>
      <c r="BC464" s="5">
        <v>0</v>
      </c>
      <c r="BD464" s="5">
        <v>0</v>
      </c>
      <c r="BE464" s="5"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0</v>
      </c>
      <c r="BS464" s="5">
        <v>1</v>
      </c>
      <c r="BT464" s="5">
        <v>0</v>
      </c>
      <c r="BU464" s="5">
        <v>0</v>
      </c>
      <c r="BV464" s="5">
        <v>0</v>
      </c>
      <c r="BW464" s="5">
        <v>0</v>
      </c>
      <c r="BX464" s="5">
        <v>0</v>
      </c>
      <c r="BY464" s="5">
        <v>0</v>
      </c>
      <c r="BZ464" s="5">
        <v>0</v>
      </c>
      <c r="CA464" s="5">
        <v>0</v>
      </c>
      <c r="CB464" s="5">
        <v>2</v>
      </c>
      <c r="CC464" s="5">
        <v>0</v>
      </c>
      <c r="CD464" s="5">
        <v>0</v>
      </c>
      <c r="CE464" s="5">
        <v>0</v>
      </c>
      <c r="CF464" s="5">
        <v>0</v>
      </c>
      <c r="CG464" s="5">
        <v>0</v>
      </c>
      <c r="CH464" s="5">
        <v>0</v>
      </c>
      <c r="CI464" s="5">
        <v>0</v>
      </c>
      <c r="CJ464" s="5">
        <v>0</v>
      </c>
      <c r="CK464" s="5">
        <v>0</v>
      </c>
      <c r="CL464" s="5">
        <v>0</v>
      </c>
      <c r="CM464" s="5">
        <v>0</v>
      </c>
      <c r="CN464" s="5">
        <v>0</v>
      </c>
      <c r="CO464" s="5">
        <v>0</v>
      </c>
      <c r="CP464" s="5">
        <v>0</v>
      </c>
      <c r="CQ464" s="5">
        <v>0</v>
      </c>
      <c r="CR464" s="5">
        <v>0</v>
      </c>
      <c r="CS464" s="5">
        <v>0</v>
      </c>
      <c r="CT464" s="5">
        <v>0</v>
      </c>
      <c r="CU464" s="5">
        <v>0</v>
      </c>
      <c r="CV464" s="5">
        <v>0</v>
      </c>
      <c r="CW464" s="5">
        <v>0</v>
      </c>
      <c r="CX464" s="1">
        <v>0</v>
      </c>
    </row>
    <row r="465" spans="1:102" ht="15.75" x14ac:dyDescent="0.25">
      <c r="A465" s="5" t="s">
        <v>457</v>
      </c>
      <c r="B465" s="5" t="s">
        <v>458</v>
      </c>
      <c r="C465" s="5">
        <v>2019</v>
      </c>
      <c r="D465" s="5">
        <v>642</v>
      </c>
      <c r="E465" s="5">
        <v>1</v>
      </c>
      <c r="F465" s="5">
        <v>7</v>
      </c>
      <c r="G465" s="5">
        <v>1</v>
      </c>
      <c r="H465" s="5">
        <v>9</v>
      </c>
      <c r="I465" s="5">
        <v>4</v>
      </c>
      <c r="J465" s="5">
        <v>1</v>
      </c>
      <c r="K465" s="5">
        <v>0</v>
      </c>
      <c r="L465" s="5">
        <v>1</v>
      </c>
      <c r="M465" s="5">
        <v>14</v>
      </c>
      <c r="N465" s="5">
        <v>3</v>
      </c>
      <c r="O465" s="5">
        <v>23</v>
      </c>
      <c r="P465" s="5">
        <v>0</v>
      </c>
      <c r="Q465" s="5">
        <v>0</v>
      </c>
      <c r="R465" s="5">
        <v>1</v>
      </c>
      <c r="S465" s="5">
        <v>0</v>
      </c>
      <c r="T465" s="5">
        <v>16</v>
      </c>
      <c r="U465" s="5">
        <v>1</v>
      </c>
      <c r="V465" s="5">
        <v>7</v>
      </c>
      <c r="W465" s="5">
        <v>34</v>
      </c>
      <c r="X465" s="5">
        <v>2</v>
      </c>
      <c r="Y465" s="5">
        <v>0</v>
      </c>
      <c r="Z465" s="5">
        <v>0</v>
      </c>
      <c r="AA465" s="5">
        <v>3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3</v>
      </c>
      <c r="AH465" s="5">
        <v>1</v>
      </c>
      <c r="AI465" s="5">
        <v>12</v>
      </c>
      <c r="AJ465" s="5">
        <v>79</v>
      </c>
      <c r="AK465" s="5">
        <v>11</v>
      </c>
      <c r="AL465" s="5">
        <v>1</v>
      </c>
      <c r="AM465" s="5">
        <v>9</v>
      </c>
      <c r="AN465" s="5">
        <v>11</v>
      </c>
      <c r="AO465" s="5">
        <v>26</v>
      </c>
      <c r="AP465" s="5">
        <v>7</v>
      </c>
      <c r="AQ465" s="5">
        <v>1</v>
      </c>
      <c r="AR465" s="5">
        <v>0</v>
      </c>
      <c r="AS465" s="5">
        <v>2</v>
      </c>
      <c r="AT465" s="5">
        <v>13</v>
      </c>
      <c r="AU465" s="5">
        <v>6</v>
      </c>
      <c r="AV465" s="5">
        <v>5</v>
      </c>
      <c r="AW465" s="5">
        <v>5</v>
      </c>
      <c r="AX465" s="5">
        <v>15</v>
      </c>
      <c r="AY465" s="5">
        <v>0</v>
      </c>
      <c r="AZ465" s="5">
        <v>16</v>
      </c>
      <c r="BA465" s="5">
        <v>0</v>
      </c>
      <c r="BB465" s="5">
        <v>19</v>
      </c>
      <c r="BC465" s="5">
        <v>2</v>
      </c>
      <c r="BD465" s="5">
        <v>0</v>
      </c>
      <c r="BE465" s="5">
        <v>12</v>
      </c>
      <c r="BF465" s="5">
        <v>30</v>
      </c>
      <c r="BG465" s="5">
        <v>6</v>
      </c>
      <c r="BH465" s="5">
        <v>7</v>
      </c>
      <c r="BI465" s="5">
        <v>0</v>
      </c>
      <c r="BJ465" s="5">
        <v>12</v>
      </c>
      <c r="BK465" s="5">
        <v>21</v>
      </c>
      <c r="BL465" s="5">
        <v>0</v>
      </c>
      <c r="BM465" s="5">
        <v>4</v>
      </c>
      <c r="BN465" s="5">
        <v>4</v>
      </c>
      <c r="BO465" s="5">
        <v>0</v>
      </c>
      <c r="BP465" s="5">
        <v>1</v>
      </c>
      <c r="BQ465" s="5">
        <v>14</v>
      </c>
      <c r="BR465" s="5">
        <v>0</v>
      </c>
      <c r="BS465" s="5">
        <v>26</v>
      </c>
      <c r="BT465" s="5">
        <v>13</v>
      </c>
      <c r="BU465" s="5">
        <v>0</v>
      </c>
      <c r="BV465" s="5">
        <v>2</v>
      </c>
      <c r="BW465" s="5">
        <v>1</v>
      </c>
      <c r="BX465" s="5">
        <v>24</v>
      </c>
      <c r="BY465" s="5">
        <v>0</v>
      </c>
      <c r="BZ465" s="5">
        <v>0</v>
      </c>
      <c r="CA465" s="5">
        <v>5</v>
      </c>
      <c r="CB465" s="5">
        <v>4</v>
      </c>
      <c r="CC465" s="5">
        <v>0</v>
      </c>
      <c r="CD465" s="5">
        <v>4</v>
      </c>
      <c r="CE465" s="5">
        <v>0</v>
      </c>
      <c r="CF465" s="5">
        <v>1</v>
      </c>
      <c r="CG465" s="5">
        <v>0</v>
      </c>
      <c r="CH465" s="5">
        <v>0</v>
      </c>
      <c r="CI465" s="5">
        <v>0</v>
      </c>
      <c r="CJ465" s="5">
        <v>10</v>
      </c>
      <c r="CK465" s="5">
        <v>1</v>
      </c>
      <c r="CL465" s="5">
        <v>0</v>
      </c>
      <c r="CM465" s="5">
        <v>7</v>
      </c>
      <c r="CN465" s="5">
        <v>38</v>
      </c>
      <c r="CO465" s="5">
        <v>1</v>
      </c>
      <c r="CP465" s="5">
        <v>0</v>
      </c>
      <c r="CQ465" s="5">
        <v>0</v>
      </c>
      <c r="CR465" s="5">
        <v>0</v>
      </c>
      <c r="CS465" s="5">
        <v>0</v>
      </c>
      <c r="CT465" s="5">
        <v>5</v>
      </c>
      <c r="CU465" s="5">
        <v>1</v>
      </c>
      <c r="CV465" s="5">
        <v>12</v>
      </c>
      <c r="CW465" s="5">
        <v>3</v>
      </c>
      <c r="CX465" s="1">
        <v>3</v>
      </c>
    </row>
    <row r="466" spans="1:102" ht="15.75" x14ac:dyDescent="0.25">
      <c r="A466" s="5" t="s">
        <v>459</v>
      </c>
      <c r="B466" s="5" t="s">
        <v>460</v>
      </c>
      <c r="C466" s="5">
        <v>2019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0</v>
      </c>
      <c r="AN466" s="5">
        <v>0</v>
      </c>
      <c r="AO466" s="5">
        <v>0</v>
      </c>
      <c r="AP466" s="5">
        <v>0</v>
      </c>
      <c r="AQ466" s="5">
        <v>0</v>
      </c>
      <c r="AR466" s="5">
        <v>0</v>
      </c>
      <c r="AS466" s="5">
        <v>0</v>
      </c>
      <c r="AT466" s="5">
        <v>0</v>
      </c>
      <c r="AU466" s="5">
        <v>0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  <c r="BB466" s="5">
        <v>0</v>
      </c>
      <c r="BC466" s="5">
        <v>0</v>
      </c>
      <c r="BD466" s="5">
        <v>0</v>
      </c>
      <c r="BE466" s="5">
        <v>0</v>
      </c>
      <c r="BF466" s="5">
        <v>0</v>
      </c>
      <c r="BG466" s="5">
        <v>0</v>
      </c>
      <c r="BH466" s="5">
        <v>0</v>
      </c>
      <c r="BI466" s="5">
        <v>0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  <c r="BP466" s="5">
        <v>0</v>
      </c>
      <c r="BQ466" s="5">
        <v>0</v>
      </c>
      <c r="BR466" s="5">
        <v>0</v>
      </c>
      <c r="BS466" s="5">
        <v>0</v>
      </c>
      <c r="BT466" s="5">
        <v>0</v>
      </c>
      <c r="BU466" s="5">
        <v>0</v>
      </c>
      <c r="BV466" s="5">
        <v>0</v>
      </c>
      <c r="BW466" s="5">
        <v>0</v>
      </c>
      <c r="BX466" s="5">
        <v>0</v>
      </c>
      <c r="BY466" s="5">
        <v>0</v>
      </c>
      <c r="BZ466" s="5">
        <v>0</v>
      </c>
      <c r="CA466" s="5">
        <v>0</v>
      </c>
      <c r="CB466" s="5">
        <v>0</v>
      </c>
      <c r="CC466" s="5">
        <v>0</v>
      </c>
      <c r="CD466" s="5">
        <v>0</v>
      </c>
      <c r="CE466" s="5">
        <v>0</v>
      </c>
      <c r="CF466" s="5">
        <v>0</v>
      </c>
      <c r="CG466" s="5">
        <v>0</v>
      </c>
      <c r="CH466" s="5">
        <v>0</v>
      </c>
      <c r="CI466" s="5">
        <v>0</v>
      </c>
      <c r="CJ466" s="5">
        <v>0</v>
      </c>
      <c r="CK466" s="5">
        <v>0</v>
      </c>
      <c r="CL466" s="5">
        <v>0</v>
      </c>
      <c r="CM466" s="5">
        <v>0</v>
      </c>
      <c r="CN466" s="5">
        <v>0</v>
      </c>
      <c r="CO466" s="5">
        <v>0</v>
      </c>
      <c r="CP466" s="5">
        <v>0</v>
      </c>
      <c r="CQ466" s="5">
        <v>0</v>
      </c>
      <c r="CR466" s="5">
        <v>0</v>
      </c>
      <c r="CS466" s="5">
        <v>0</v>
      </c>
      <c r="CT466" s="5">
        <v>0</v>
      </c>
      <c r="CU466" s="5">
        <v>0</v>
      </c>
      <c r="CV466" s="5">
        <v>0</v>
      </c>
      <c r="CW466" s="5">
        <v>0</v>
      </c>
      <c r="CX466" s="1">
        <v>0</v>
      </c>
    </row>
    <row r="467" spans="1:102" ht="15.75" x14ac:dyDescent="0.25">
      <c r="A467" s="5" t="s">
        <v>461</v>
      </c>
      <c r="B467" s="5" t="s">
        <v>462</v>
      </c>
      <c r="C467" s="5">
        <v>2019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5">
        <v>0</v>
      </c>
      <c r="AW467" s="5">
        <v>0</v>
      </c>
      <c r="AX467" s="5">
        <v>0</v>
      </c>
      <c r="AY467" s="5">
        <v>0</v>
      </c>
      <c r="AZ467" s="5">
        <v>0</v>
      </c>
      <c r="BA467" s="5">
        <v>0</v>
      </c>
      <c r="BB467" s="5">
        <v>0</v>
      </c>
      <c r="BC467" s="5">
        <v>0</v>
      </c>
      <c r="BD467" s="5">
        <v>0</v>
      </c>
      <c r="BE467" s="5">
        <v>0</v>
      </c>
      <c r="BF467" s="5">
        <v>0</v>
      </c>
      <c r="BG467" s="5">
        <v>0</v>
      </c>
      <c r="BH467" s="5">
        <v>0</v>
      </c>
      <c r="BI467" s="5">
        <v>0</v>
      </c>
      <c r="BJ467" s="5">
        <v>0</v>
      </c>
      <c r="BK467" s="5">
        <v>0</v>
      </c>
      <c r="BL467" s="5">
        <v>0</v>
      </c>
      <c r="BM467" s="5">
        <v>0</v>
      </c>
      <c r="BN467" s="5">
        <v>0</v>
      </c>
      <c r="BO467" s="5">
        <v>0</v>
      </c>
      <c r="BP467" s="5">
        <v>0</v>
      </c>
      <c r="BQ467" s="5">
        <v>0</v>
      </c>
      <c r="BR467" s="5">
        <v>0</v>
      </c>
      <c r="BS467" s="5">
        <v>0</v>
      </c>
      <c r="BT467" s="5">
        <v>0</v>
      </c>
      <c r="BU467" s="5">
        <v>0</v>
      </c>
      <c r="BV467" s="5">
        <v>0</v>
      </c>
      <c r="BW467" s="5">
        <v>0</v>
      </c>
      <c r="BX467" s="5">
        <v>0</v>
      </c>
      <c r="BY467" s="5">
        <v>0</v>
      </c>
      <c r="BZ467" s="5">
        <v>0</v>
      </c>
      <c r="CA467" s="5">
        <v>0</v>
      </c>
      <c r="CB467" s="5">
        <v>0</v>
      </c>
      <c r="CC467" s="5">
        <v>0</v>
      </c>
      <c r="CD467" s="5">
        <v>0</v>
      </c>
      <c r="CE467" s="5">
        <v>0</v>
      </c>
      <c r="CF467" s="5">
        <v>0</v>
      </c>
      <c r="CG467" s="5">
        <v>0</v>
      </c>
      <c r="CH467" s="5">
        <v>0</v>
      </c>
      <c r="CI467" s="5">
        <v>0</v>
      </c>
      <c r="CJ467" s="5">
        <v>0</v>
      </c>
      <c r="CK467" s="5">
        <v>0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</v>
      </c>
      <c r="CS467" s="5">
        <v>0</v>
      </c>
      <c r="CT467" s="5">
        <v>0</v>
      </c>
      <c r="CU467" s="5">
        <v>0</v>
      </c>
      <c r="CV467" s="5">
        <v>0</v>
      </c>
      <c r="CW467" s="5">
        <v>0</v>
      </c>
      <c r="CX467" s="1">
        <v>0</v>
      </c>
    </row>
    <row r="468" spans="1:102" ht="15.75" x14ac:dyDescent="0.25">
      <c r="A468" s="5" t="s">
        <v>463</v>
      </c>
      <c r="B468" s="5" t="s">
        <v>464</v>
      </c>
      <c r="C468" s="5">
        <v>2019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  <c r="BA468" s="5">
        <v>0</v>
      </c>
      <c r="BB468" s="5">
        <v>0</v>
      </c>
      <c r="BC468" s="5">
        <v>0</v>
      </c>
      <c r="BD468" s="5">
        <v>0</v>
      </c>
      <c r="BE468" s="5"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  <c r="BK468" s="5">
        <v>0</v>
      </c>
      <c r="BL468" s="5">
        <v>0</v>
      </c>
      <c r="BM468" s="5">
        <v>0</v>
      </c>
      <c r="BN468" s="5">
        <v>0</v>
      </c>
      <c r="BO468" s="5">
        <v>0</v>
      </c>
      <c r="BP468" s="5">
        <v>0</v>
      </c>
      <c r="BQ468" s="5">
        <v>0</v>
      </c>
      <c r="BR468" s="5">
        <v>0</v>
      </c>
      <c r="BS468" s="5">
        <v>0</v>
      </c>
      <c r="BT468" s="5">
        <v>0</v>
      </c>
      <c r="BU468" s="5">
        <v>0</v>
      </c>
      <c r="BV468" s="5">
        <v>0</v>
      </c>
      <c r="BW468" s="5">
        <v>0</v>
      </c>
      <c r="BX468" s="5">
        <v>0</v>
      </c>
      <c r="BY468" s="5">
        <v>0</v>
      </c>
      <c r="BZ468" s="5">
        <v>0</v>
      </c>
      <c r="CA468" s="5">
        <v>0</v>
      </c>
      <c r="CB468" s="5">
        <v>0</v>
      </c>
      <c r="CC468" s="5">
        <v>0</v>
      </c>
      <c r="CD468" s="5">
        <v>0</v>
      </c>
      <c r="CE468" s="5">
        <v>0</v>
      </c>
      <c r="CF468" s="5">
        <v>0</v>
      </c>
      <c r="CG468" s="5">
        <v>0</v>
      </c>
      <c r="CH468" s="5">
        <v>0</v>
      </c>
      <c r="CI468" s="5">
        <v>0</v>
      </c>
      <c r="CJ468" s="5">
        <v>0</v>
      </c>
      <c r="CK468" s="5">
        <v>0</v>
      </c>
      <c r="CL468" s="5">
        <v>0</v>
      </c>
      <c r="CM468" s="5">
        <v>0</v>
      </c>
      <c r="CN468" s="5">
        <v>0</v>
      </c>
      <c r="CO468" s="5">
        <v>0</v>
      </c>
      <c r="CP468" s="5">
        <v>0</v>
      </c>
      <c r="CQ468" s="5">
        <v>0</v>
      </c>
      <c r="CR468" s="5">
        <v>0</v>
      </c>
      <c r="CS468" s="5">
        <v>0</v>
      </c>
      <c r="CT468" s="5">
        <v>0</v>
      </c>
      <c r="CU468" s="5">
        <v>0</v>
      </c>
      <c r="CV468" s="5">
        <v>0</v>
      </c>
      <c r="CW468" s="5">
        <v>0</v>
      </c>
      <c r="CX468" s="1">
        <v>0</v>
      </c>
    </row>
    <row r="469" spans="1:102" ht="15.75" x14ac:dyDescent="0.25">
      <c r="A469" s="5" t="s">
        <v>465</v>
      </c>
      <c r="B469" s="5" t="s">
        <v>466</v>
      </c>
      <c r="C469" s="5">
        <v>2019</v>
      </c>
      <c r="D469" s="5">
        <v>8</v>
      </c>
      <c r="E469" s="5">
        <v>0</v>
      </c>
      <c r="F469" s="5">
        <v>4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1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5">
        <v>0</v>
      </c>
      <c r="BC469" s="5">
        <v>0</v>
      </c>
      <c r="BD469" s="5">
        <v>0</v>
      </c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5">
        <v>0</v>
      </c>
      <c r="BL469" s="5">
        <v>0</v>
      </c>
      <c r="BM469" s="5">
        <v>0</v>
      </c>
      <c r="BN469" s="5">
        <v>0</v>
      </c>
      <c r="BO469" s="5">
        <v>0</v>
      </c>
      <c r="BP469" s="5">
        <v>0</v>
      </c>
      <c r="BQ469" s="5">
        <v>0</v>
      </c>
      <c r="BR469" s="5">
        <v>0</v>
      </c>
      <c r="BS469" s="5">
        <v>0</v>
      </c>
      <c r="BT469" s="5">
        <v>0</v>
      </c>
      <c r="BU469" s="5">
        <v>0</v>
      </c>
      <c r="BV469" s="5">
        <v>0</v>
      </c>
      <c r="BW469" s="5">
        <v>0</v>
      </c>
      <c r="BX469" s="5">
        <v>0</v>
      </c>
      <c r="BY469" s="5">
        <v>0</v>
      </c>
      <c r="BZ469" s="5">
        <v>0</v>
      </c>
      <c r="CA469" s="5">
        <v>0</v>
      </c>
      <c r="CB469" s="5">
        <v>0</v>
      </c>
      <c r="CC469" s="5">
        <v>0</v>
      </c>
      <c r="CD469" s="5">
        <v>0</v>
      </c>
      <c r="CE469" s="5">
        <v>0</v>
      </c>
      <c r="CF469" s="5">
        <v>0</v>
      </c>
      <c r="CG469" s="5">
        <v>0</v>
      </c>
      <c r="CH469" s="5">
        <v>0</v>
      </c>
      <c r="CI469" s="5">
        <v>0</v>
      </c>
      <c r="CJ469" s="5">
        <v>0</v>
      </c>
      <c r="CK469" s="5">
        <v>0</v>
      </c>
      <c r="CL469" s="5">
        <v>0</v>
      </c>
      <c r="CM469" s="5">
        <v>0</v>
      </c>
      <c r="CN469" s="5">
        <v>0</v>
      </c>
      <c r="CO469" s="5">
        <v>0</v>
      </c>
      <c r="CP469" s="5">
        <v>0</v>
      </c>
      <c r="CQ469" s="5">
        <v>0</v>
      </c>
      <c r="CR469" s="5">
        <v>0</v>
      </c>
      <c r="CS469" s="5">
        <v>0</v>
      </c>
      <c r="CT469" s="5">
        <v>0</v>
      </c>
      <c r="CU469" s="5">
        <v>0</v>
      </c>
      <c r="CV469" s="5">
        <v>0</v>
      </c>
      <c r="CW469" s="5">
        <v>0</v>
      </c>
      <c r="CX469" s="1">
        <v>0</v>
      </c>
    </row>
    <row r="470" spans="1:102" ht="15.75" x14ac:dyDescent="0.25">
      <c r="A470" s="5" t="s">
        <v>467</v>
      </c>
      <c r="B470" s="5" t="s">
        <v>468</v>
      </c>
      <c r="C470" s="5">
        <v>2019</v>
      </c>
      <c r="D470" s="5">
        <v>49</v>
      </c>
      <c r="E470" s="5">
        <v>0</v>
      </c>
      <c r="F470" s="5">
        <v>0</v>
      </c>
      <c r="G470" s="5">
        <v>1</v>
      </c>
      <c r="H470" s="5">
        <v>0</v>
      </c>
      <c r="I470" s="5">
        <v>0</v>
      </c>
      <c r="J470" s="5">
        <v>3</v>
      </c>
      <c r="K470" s="5">
        <v>0</v>
      </c>
      <c r="L470" s="5">
        <v>0</v>
      </c>
      <c r="M470" s="5">
        <v>0</v>
      </c>
      <c r="N470" s="5">
        <v>1</v>
      </c>
      <c r="O470" s="5">
        <v>1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1</v>
      </c>
      <c r="AJ470" s="5">
        <v>3</v>
      </c>
      <c r="AK470" s="5">
        <v>0</v>
      </c>
      <c r="AL470" s="5">
        <v>0</v>
      </c>
      <c r="AM470" s="5">
        <v>0</v>
      </c>
      <c r="AN470" s="5">
        <v>0</v>
      </c>
      <c r="AO470" s="5">
        <v>1</v>
      </c>
      <c r="AP470" s="5">
        <v>0</v>
      </c>
      <c r="AQ470" s="5">
        <v>0</v>
      </c>
      <c r="AR470" s="5">
        <v>0</v>
      </c>
      <c r="AS470" s="5">
        <v>1</v>
      </c>
      <c r="AT470" s="5">
        <v>0</v>
      </c>
      <c r="AU470" s="5">
        <v>0</v>
      </c>
      <c r="AV470" s="5">
        <v>0</v>
      </c>
      <c r="AW470" s="5">
        <v>0</v>
      </c>
      <c r="AX470" s="5">
        <v>1</v>
      </c>
      <c r="AY470" s="5">
        <v>0</v>
      </c>
      <c r="AZ470" s="5">
        <v>4</v>
      </c>
      <c r="BA470" s="5">
        <v>0</v>
      </c>
      <c r="BB470" s="5">
        <v>1</v>
      </c>
      <c r="BC470" s="5">
        <v>0</v>
      </c>
      <c r="BD470" s="5">
        <v>0</v>
      </c>
      <c r="BE470" s="5"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1</v>
      </c>
      <c r="BK470" s="5">
        <v>4</v>
      </c>
      <c r="BL470" s="5">
        <v>0</v>
      </c>
      <c r="BM470" s="5">
        <v>0</v>
      </c>
      <c r="BN470" s="5">
        <v>0</v>
      </c>
      <c r="BO470" s="5">
        <v>0</v>
      </c>
      <c r="BP470" s="5">
        <v>0</v>
      </c>
      <c r="BQ470" s="5">
        <v>0</v>
      </c>
      <c r="BR470" s="5">
        <v>0</v>
      </c>
      <c r="BS470" s="5">
        <v>0</v>
      </c>
      <c r="BT470" s="5">
        <v>0</v>
      </c>
      <c r="BU470" s="5">
        <v>0</v>
      </c>
      <c r="BV470" s="5">
        <v>0</v>
      </c>
      <c r="BW470" s="5">
        <v>0</v>
      </c>
      <c r="BX470" s="5">
        <v>21</v>
      </c>
      <c r="BY470" s="5">
        <v>0</v>
      </c>
      <c r="BZ470" s="5">
        <v>0</v>
      </c>
      <c r="CA470" s="5">
        <v>0</v>
      </c>
      <c r="CB470" s="5">
        <v>0</v>
      </c>
      <c r="CC470" s="5">
        <v>0</v>
      </c>
      <c r="CD470" s="5">
        <v>0</v>
      </c>
      <c r="CE470" s="5">
        <v>0</v>
      </c>
      <c r="CF470" s="5">
        <v>0</v>
      </c>
      <c r="CG470" s="5">
        <v>0</v>
      </c>
      <c r="CH470" s="5">
        <v>0</v>
      </c>
      <c r="CI470" s="5">
        <v>0</v>
      </c>
      <c r="CJ470" s="5">
        <v>0</v>
      </c>
      <c r="CK470" s="5">
        <v>0</v>
      </c>
      <c r="CL470" s="5">
        <v>0</v>
      </c>
      <c r="CM470" s="5">
        <v>0</v>
      </c>
      <c r="CN470" s="5">
        <v>0</v>
      </c>
      <c r="CO470" s="5">
        <v>0</v>
      </c>
      <c r="CP470" s="5">
        <v>0</v>
      </c>
      <c r="CQ470" s="5">
        <v>0</v>
      </c>
      <c r="CR470" s="5">
        <v>0</v>
      </c>
      <c r="CS470" s="5">
        <v>0</v>
      </c>
      <c r="CT470" s="5">
        <v>0</v>
      </c>
      <c r="CU470" s="5">
        <v>0</v>
      </c>
      <c r="CV470" s="5">
        <v>1</v>
      </c>
      <c r="CW470" s="5">
        <v>0</v>
      </c>
      <c r="CX470" s="1">
        <v>0</v>
      </c>
    </row>
    <row r="471" spans="1:102" ht="15.75" x14ac:dyDescent="0.25">
      <c r="A471" s="5" t="s">
        <v>469</v>
      </c>
      <c r="B471" s="5" t="s">
        <v>470</v>
      </c>
      <c r="C471" s="5">
        <v>2019</v>
      </c>
      <c r="D471" s="5">
        <v>1953</v>
      </c>
      <c r="E471" s="5">
        <v>7</v>
      </c>
      <c r="F471" s="5">
        <v>6</v>
      </c>
      <c r="G471" s="5">
        <v>6</v>
      </c>
      <c r="H471" s="5">
        <v>0</v>
      </c>
      <c r="I471" s="5">
        <v>19</v>
      </c>
      <c r="J471" s="5">
        <v>3</v>
      </c>
      <c r="K471" s="5">
        <v>3</v>
      </c>
      <c r="L471" s="5">
        <v>16</v>
      </c>
      <c r="M471" s="5">
        <v>11</v>
      </c>
      <c r="N471" s="5">
        <v>20</v>
      </c>
      <c r="O471" s="5">
        <v>153</v>
      </c>
      <c r="P471" s="5">
        <v>0</v>
      </c>
      <c r="Q471" s="5">
        <v>0</v>
      </c>
      <c r="R471" s="5">
        <v>5</v>
      </c>
      <c r="S471" s="5">
        <v>0</v>
      </c>
      <c r="T471" s="5">
        <v>0</v>
      </c>
      <c r="U471" s="5">
        <v>1</v>
      </c>
      <c r="V471" s="5">
        <v>2</v>
      </c>
      <c r="W471" s="5">
        <v>0</v>
      </c>
      <c r="X471" s="5">
        <v>2</v>
      </c>
      <c r="Y471" s="5">
        <v>0</v>
      </c>
      <c r="Z471" s="5">
        <v>0</v>
      </c>
      <c r="AA471" s="5">
        <v>52</v>
      </c>
      <c r="AB471" s="5">
        <v>0</v>
      </c>
      <c r="AC471" s="5">
        <v>0</v>
      </c>
      <c r="AD471" s="5">
        <v>1</v>
      </c>
      <c r="AE471" s="5">
        <v>0</v>
      </c>
      <c r="AF471" s="5">
        <v>0</v>
      </c>
      <c r="AG471" s="5">
        <v>15</v>
      </c>
      <c r="AH471" s="5">
        <v>6</v>
      </c>
      <c r="AI471" s="5">
        <v>21</v>
      </c>
      <c r="AJ471" s="5">
        <v>126</v>
      </c>
      <c r="AK471" s="5">
        <v>58</v>
      </c>
      <c r="AL471" s="5">
        <v>1</v>
      </c>
      <c r="AM471" s="5">
        <v>17</v>
      </c>
      <c r="AN471" s="5">
        <v>31</v>
      </c>
      <c r="AO471" s="5">
        <v>59</v>
      </c>
      <c r="AP471" s="5">
        <v>0</v>
      </c>
      <c r="AQ471" s="5">
        <v>9</v>
      </c>
      <c r="AR471" s="5">
        <v>1</v>
      </c>
      <c r="AS471" s="5">
        <v>13</v>
      </c>
      <c r="AT471" s="5">
        <v>10</v>
      </c>
      <c r="AU471" s="5">
        <v>35</v>
      </c>
      <c r="AV471" s="5">
        <v>12</v>
      </c>
      <c r="AW471" s="5">
        <v>17</v>
      </c>
      <c r="AX471" s="5">
        <v>37</v>
      </c>
      <c r="AY471" s="5">
        <v>8</v>
      </c>
      <c r="AZ471" s="5">
        <v>11</v>
      </c>
      <c r="BA471" s="5">
        <v>0</v>
      </c>
      <c r="BB471" s="5">
        <v>114</v>
      </c>
      <c r="BC471" s="5">
        <v>14</v>
      </c>
      <c r="BD471" s="5">
        <v>1</v>
      </c>
      <c r="BE471" s="5">
        <v>22</v>
      </c>
      <c r="BF471" s="5">
        <v>69</v>
      </c>
      <c r="BG471" s="5">
        <v>8</v>
      </c>
      <c r="BH471" s="5">
        <v>2</v>
      </c>
      <c r="BI471" s="5">
        <v>1</v>
      </c>
      <c r="BJ471" s="5">
        <v>70</v>
      </c>
      <c r="BK471" s="5">
        <v>71</v>
      </c>
      <c r="BL471" s="5">
        <v>0</v>
      </c>
      <c r="BM471" s="5">
        <v>4</v>
      </c>
      <c r="BN471" s="5">
        <v>30</v>
      </c>
      <c r="BO471" s="5">
        <v>0</v>
      </c>
      <c r="BP471" s="5">
        <v>4</v>
      </c>
      <c r="BQ471" s="5">
        <v>63</v>
      </c>
      <c r="BR471" s="5">
        <v>6</v>
      </c>
      <c r="BS471" s="5">
        <v>104</v>
      </c>
      <c r="BT471" s="5">
        <v>56</v>
      </c>
      <c r="BU471" s="5">
        <v>1</v>
      </c>
      <c r="BV471" s="5">
        <v>41</v>
      </c>
      <c r="BW471" s="5">
        <v>40</v>
      </c>
      <c r="BX471" s="5">
        <v>161</v>
      </c>
      <c r="BY471" s="5">
        <v>2</v>
      </c>
      <c r="BZ471" s="5">
        <v>0</v>
      </c>
      <c r="CA471" s="5">
        <v>23</v>
      </c>
      <c r="CB471" s="5">
        <v>2</v>
      </c>
      <c r="CC471" s="5">
        <v>0</v>
      </c>
      <c r="CD471" s="5">
        <v>5</v>
      </c>
      <c r="CE471" s="5">
        <v>0</v>
      </c>
      <c r="CF471" s="5">
        <v>4</v>
      </c>
      <c r="CG471" s="5">
        <v>1</v>
      </c>
      <c r="CH471" s="5">
        <v>1</v>
      </c>
      <c r="CI471" s="5">
        <v>1</v>
      </c>
      <c r="CJ471" s="5">
        <v>11</v>
      </c>
      <c r="CK471" s="5">
        <v>2</v>
      </c>
      <c r="CL471" s="5">
        <v>0</v>
      </c>
      <c r="CM471" s="5">
        <v>8</v>
      </c>
      <c r="CN471" s="5">
        <v>57</v>
      </c>
      <c r="CO471" s="5">
        <v>10</v>
      </c>
      <c r="CP471" s="5">
        <v>2</v>
      </c>
      <c r="CQ471" s="5">
        <v>0</v>
      </c>
      <c r="CR471" s="5">
        <v>8</v>
      </c>
      <c r="CS471" s="5">
        <v>2</v>
      </c>
      <c r="CT471" s="5">
        <v>24</v>
      </c>
      <c r="CU471" s="5">
        <v>6</v>
      </c>
      <c r="CV471" s="5">
        <v>94</v>
      </c>
      <c r="CW471" s="5">
        <v>12</v>
      </c>
      <c r="CX471" s="1">
        <v>12</v>
      </c>
    </row>
    <row r="472" spans="1:102" ht="15.75" x14ac:dyDescent="0.25">
      <c r="A472" s="5" t="s">
        <v>471</v>
      </c>
      <c r="B472" s="5" t="s">
        <v>472</v>
      </c>
      <c r="C472" s="5">
        <v>2019</v>
      </c>
      <c r="D472" s="5">
        <v>68</v>
      </c>
      <c r="E472" s="5">
        <v>2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1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1</v>
      </c>
      <c r="AK472" s="5">
        <v>0</v>
      </c>
      <c r="AL472" s="5">
        <v>0</v>
      </c>
      <c r="AM472" s="5">
        <v>11</v>
      </c>
      <c r="AN472" s="5">
        <v>0</v>
      </c>
      <c r="AO472" s="5">
        <v>1</v>
      </c>
      <c r="AP472" s="5">
        <v>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5">
        <v>0</v>
      </c>
      <c r="BA472" s="5">
        <v>0</v>
      </c>
      <c r="BB472" s="5">
        <v>4</v>
      </c>
      <c r="BC472" s="5">
        <v>0</v>
      </c>
      <c r="BD472" s="5">
        <v>0</v>
      </c>
      <c r="BE472" s="5">
        <v>2</v>
      </c>
      <c r="BF472" s="5">
        <v>0</v>
      </c>
      <c r="BG472" s="5">
        <v>0</v>
      </c>
      <c r="BH472" s="5">
        <v>0</v>
      </c>
      <c r="BI472" s="5">
        <v>0</v>
      </c>
      <c r="BJ472" s="5">
        <v>2</v>
      </c>
      <c r="BK472" s="5">
        <v>1</v>
      </c>
      <c r="BL472" s="5">
        <v>0</v>
      </c>
      <c r="BM472" s="5">
        <v>0</v>
      </c>
      <c r="BN472" s="5">
        <v>1</v>
      </c>
      <c r="BO472" s="5">
        <v>0</v>
      </c>
      <c r="BP472" s="5">
        <v>0</v>
      </c>
      <c r="BQ472" s="5">
        <v>1</v>
      </c>
      <c r="BR472" s="5">
        <v>0</v>
      </c>
      <c r="BS472" s="5">
        <v>2</v>
      </c>
      <c r="BT472" s="5">
        <v>1</v>
      </c>
      <c r="BU472" s="5">
        <v>0</v>
      </c>
      <c r="BV472" s="5">
        <v>4</v>
      </c>
      <c r="BW472" s="5">
        <v>23</v>
      </c>
      <c r="BX472" s="5">
        <v>3</v>
      </c>
      <c r="BY472" s="5">
        <v>0</v>
      </c>
      <c r="BZ472" s="5">
        <v>0</v>
      </c>
      <c r="CA472" s="5">
        <v>0</v>
      </c>
      <c r="CB472" s="5">
        <v>0</v>
      </c>
      <c r="CC472" s="5">
        <v>0</v>
      </c>
      <c r="CD472" s="5">
        <v>0</v>
      </c>
      <c r="CE472" s="5">
        <v>0</v>
      </c>
      <c r="CF472" s="5">
        <v>0</v>
      </c>
      <c r="CG472" s="5">
        <v>0</v>
      </c>
      <c r="CH472" s="5">
        <v>0</v>
      </c>
      <c r="CI472" s="5">
        <v>0</v>
      </c>
      <c r="CJ472" s="5">
        <v>1</v>
      </c>
      <c r="CK472" s="5">
        <v>0</v>
      </c>
      <c r="CL472" s="5">
        <v>0</v>
      </c>
      <c r="CM472" s="5">
        <v>0</v>
      </c>
      <c r="CN472" s="5">
        <v>3</v>
      </c>
      <c r="CO472" s="5">
        <v>0</v>
      </c>
      <c r="CP472" s="5">
        <v>0</v>
      </c>
      <c r="CQ472" s="5">
        <v>0</v>
      </c>
      <c r="CR472" s="5">
        <v>0</v>
      </c>
      <c r="CS472" s="5">
        <v>0</v>
      </c>
      <c r="CT472" s="5">
        <v>1</v>
      </c>
      <c r="CU472" s="5">
        <v>0</v>
      </c>
      <c r="CV472" s="5">
        <v>2</v>
      </c>
      <c r="CW472" s="5">
        <v>0</v>
      </c>
      <c r="CX472" s="1">
        <v>0</v>
      </c>
    </row>
    <row r="473" spans="1:102" ht="15.75" x14ac:dyDescent="0.25">
      <c r="A473" s="5" t="s">
        <v>473</v>
      </c>
      <c r="B473" s="5" t="s">
        <v>474</v>
      </c>
      <c r="C473" s="5">
        <v>2019</v>
      </c>
      <c r="D473" s="5">
        <v>41</v>
      </c>
      <c r="E473" s="5">
        <v>1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1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1</v>
      </c>
      <c r="AK473" s="5">
        <v>0</v>
      </c>
      <c r="AL473" s="5">
        <v>0</v>
      </c>
      <c r="AM473" s="5">
        <v>0</v>
      </c>
      <c r="AN473" s="5">
        <v>0</v>
      </c>
      <c r="AO473" s="5">
        <v>1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5">
        <v>0</v>
      </c>
      <c r="AZ473" s="5">
        <v>1</v>
      </c>
      <c r="BA473" s="5">
        <v>0</v>
      </c>
      <c r="BB473" s="5">
        <v>0</v>
      </c>
      <c r="BC473" s="5">
        <v>0</v>
      </c>
      <c r="BD473" s="5">
        <v>0</v>
      </c>
      <c r="BE473" s="5">
        <v>1</v>
      </c>
      <c r="BF473" s="5">
        <v>1</v>
      </c>
      <c r="BG473" s="5">
        <v>0</v>
      </c>
      <c r="BH473" s="5">
        <v>0</v>
      </c>
      <c r="BI473" s="5">
        <v>0</v>
      </c>
      <c r="BJ473" s="5">
        <v>0</v>
      </c>
      <c r="BK473" s="5">
        <v>0</v>
      </c>
      <c r="BL473" s="5">
        <v>0</v>
      </c>
      <c r="BM473" s="5">
        <v>1</v>
      </c>
      <c r="BN473" s="5">
        <v>1</v>
      </c>
      <c r="BO473" s="5">
        <v>0</v>
      </c>
      <c r="BP473" s="5">
        <v>0</v>
      </c>
      <c r="BQ473" s="5">
        <v>1</v>
      </c>
      <c r="BR473" s="5">
        <v>0</v>
      </c>
      <c r="BS473" s="5">
        <v>1</v>
      </c>
      <c r="BT473" s="5">
        <v>0</v>
      </c>
      <c r="BU473" s="5">
        <v>0</v>
      </c>
      <c r="BV473" s="5">
        <v>1</v>
      </c>
      <c r="BW473" s="5">
        <v>15</v>
      </c>
      <c r="BX473" s="5">
        <v>9</v>
      </c>
      <c r="BY473" s="5">
        <v>0</v>
      </c>
      <c r="BZ473" s="5">
        <v>0</v>
      </c>
      <c r="CA473" s="5">
        <v>0</v>
      </c>
      <c r="CB473" s="5">
        <v>0</v>
      </c>
      <c r="CC473" s="5">
        <v>0</v>
      </c>
      <c r="CD473" s="5">
        <v>0</v>
      </c>
      <c r="CE473" s="5">
        <v>0</v>
      </c>
      <c r="CF473" s="5">
        <v>0</v>
      </c>
      <c r="CG473" s="5">
        <v>0</v>
      </c>
      <c r="CH473" s="5">
        <v>0</v>
      </c>
      <c r="CI473" s="5">
        <v>0</v>
      </c>
      <c r="CJ473" s="5">
        <v>0</v>
      </c>
      <c r="CK473" s="5">
        <v>0</v>
      </c>
      <c r="CL473" s="5">
        <v>0</v>
      </c>
      <c r="CM473" s="5">
        <v>0</v>
      </c>
      <c r="CN473" s="5">
        <v>2</v>
      </c>
      <c r="CO473" s="5">
        <v>0</v>
      </c>
      <c r="CP473" s="5">
        <v>0</v>
      </c>
      <c r="CQ473" s="5">
        <v>0</v>
      </c>
      <c r="CR473" s="5">
        <v>0</v>
      </c>
      <c r="CS473" s="5">
        <v>0</v>
      </c>
      <c r="CT473" s="5">
        <v>0</v>
      </c>
      <c r="CU473" s="5">
        <v>0</v>
      </c>
      <c r="CV473" s="5">
        <v>1</v>
      </c>
      <c r="CW473" s="5">
        <v>0</v>
      </c>
      <c r="CX473" s="1">
        <v>0</v>
      </c>
    </row>
    <row r="474" spans="1:102" ht="15.75" x14ac:dyDescent="0.25">
      <c r="A474" s="5" t="s">
        <v>3</v>
      </c>
      <c r="B474" s="5" t="s">
        <v>4</v>
      </c>
      <c r="C474" s="5">
        <v>2020</v>
      </c>
      <c r="D474" s="5">
        <v>9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3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2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  <c r="BC474" s="5">
        <v>0</v>
      </c>
      <c r="BD474" s="5">
        <v>0</v>
      </c>
      <c r="BE474" s="5">
        <v>0</v>
      </c>
      <c r="BF474" s="5">
        <v>1</v>
      </c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5">
        <v>0</v>
      </c>
      <c r="BM474" s="5">
        <v>0</v>
      </c>
      <c r="BN474" s="5">
        <v>0</v>
      </c>
      <c r="BO474" s="5">
        <v>0</v>
      </c>
      <c r="BP474" s="5">
        <v>0</v>
      </c>
      <c r="BQ474" s="5">
        <v>0</v>
      </c>
      <c r="BR474" s="5">
        <v>0</v>
      </c>
      <c r="BS474" s="5">
        <v>0</v>
      </c>
      <c r="BT474" s="5">
        <v>0</v>
      </c>
      <c r="BU474" s="5">
        <v>0</v>
      </c>
      <c r="BV474" s="5">
        <v>0</v>
      </c>
      <c r="BW474" s="5">
        <v>0</v>
      </c>
      <c r="BX474" s="5">
        <v>0</v>
      </c>
      <c r="BY474" s="5">
        <v>0</v>
      </c>
      <c r="BZ474" s="5">
        <v>0</v>
      </c>
      <c r="CA474" s="5">
        <v>0</v>
      </c>
      <c r="CB474" s="5">
        <v>0</v>
      </c>
      <c r="CC474" s="5">
        <v>0</v>
      </c>
      <c r="CD474" s="5">
        <v>0</v>
      </c>
      <c r="CE474" s="5">
        <v>0</v>
      </c>
      <c r="CF474" s="5">
        <v>0</v>
      </c>
      <c r="CG474" s="5">
        <v>0</v>
      </c>
      <c r="CH474" s="5">
        <v>0</v>
      </c>
      <c r="CI474" s="5">
        <v>0</v>
      </c>
      <c r="CJ474" s="5">
        <v>0</v>
      </c>
      <c r="CK474" s="5">
        <v>0</v>
      </c>
      <c r="CL474" s="5">
        <v>0</v>
      </c>
      <c r="CM474" s="5">
        <v>0</v>
      </c>
      <c r="CN474" s="5">
        <v>0</v>
      </c>
      <c r="CO474" s="5">
        <v>0</v>
      </c>
      <c r="CP474" s="5">
        <v>0</v>
      </c>
      <c r="CQ474" s="5">
        <v>0</v>
      </c>
      <c r="CR474" s="5">
        <v>1</v>
      </c>
      <c r="CS474" s="5">
        <v>0</v>
      </c>
      <c r="CT474" s="5">
        <v>0</v>
      </c>
      <c r="CU474" s="5">
        <v>0</v>
      </c>
      <c r="CV474" s="5">
        <v>0</v>
      </c>
      <c r="CW474" s="5">
        <v>0</v>
      </c>
      <c r="CX474" s="1">
        <v>0</v>
      </c>
    </row>
    <row r="475" spans="1:102" ht="15.75" x14ac:dyDescent="0.25">
      <c r="A475" s="5" t="s">
        <v>5</v>
      </c>
      <c r="B475" s="5" t="s">
        <v>6</v>
      </c>
      <c r="C475" s="5">
        <v>2020</v>
      </c>
      <c r="D475" s="5">
        <v>4344</v>
      </c>
      <c r="E475" s="5">
        <v>8</v>
      </c>
      <c r="F475" s="5">
        <v>7</v>
      </c>
      <c r="G475" s="5">
        <v>19</v>
      </c>
      <c r="H475" s="5">
        <v>9</v>
      </c>
      <c r="I475" s="5">
        <v>65</v>
      </c>
      <c r="J475" s="5">
        <v>22</v>
      </c>
      <c r="K475" s="5">
        <v>5</v>
      </c>
      <c r="L475" s="5">
        <v>33</v>
      </c>
      <c r="M475" s="5">
        <v>8</v>
      </c>
      <c r="N475" s="5">
        <v>39</v>
      </c>
      <c r="O475" s="5">
        <v>72</v>
      </c>
      <c r="P475" s="5">
        <v>0</v>
      </c>
      <c r="Q475" s="5">
        <v>0</v>
      </c>
      <c r="R475" s="5">
        <v>4</v>
      </c>
      <c r="S475" s="5">
        <v>1</v>
      </c>
      <c r="T475" s="5">
        <v>0</v>
      </c>
      <c r="U475" s="5">
        <v>18</v>
      </c>
      <c r="V475" s="5">
        <v>7</v>
      </c>
      <c r="W475" s="5">
        <v>9</v>
      </c>
      <c r="X475" s="5">
        <v>3</v>
      </c>
      <c r="Y475" s="5">
        <v>0</v>
      </c>
      <c r="Z475" s="5">
        <v>42</v>
      </c>
      <c r="AA475" s="5">
        <v>4</v>
      </c>
      <c r="AB475" s="5">
        <v>0</v>
      </c>
      <c r="AC475" s="5">
        <v>0</v>
      </c>
      <c r="AD475" s="5">
        <v>0</v>
      </c>
      <c r="AE475" s="5">
        <v>1</v>
      </c>
      <c r="AF475" s="5">
        <v>0</v>
      </c>
      <c r="AG475" s="5">
        <v>24</v>
      </c>
      <c r="AH475" s="5">
        <v>1</v>
      </c>
      <c r="AI475" s="5">
        <v>37</v>
      </c>
      <c r="AJ475" s="5">
        <v>166</v>
      </c>
      <c r="AK475" s="5">
        <v>108</v>
      </c>
      <c r="AL475" s="5">
        <v>1</v>
      </c>
      <c r="AM475" s="5">
        <v>15</v>
      </c>
      <c r="AN475" s="5">
        <v>20</v>
      </c>
      <c r="AO475" s="5">
        <v>40</v>
      </c>
      <c r="AP475" s="5">
        <v>2</v>
      </c>
      <c r="AQ475" s="5">
        <v>24</v>
      </c>
      <c r="AR475" s="5">
        <v>2</v>
      </c>
      <c r="AS475" s="5">
        <v>16</v>
      </c>
      <c r="AT475" s="5">
        <v>21</v>
      </c>
      <c r="AU475" s="5">
        <v>24</v>
      </c>
      <c r="AV475" s="5">
        <v>33</v>
      </c>
      <c r="AW475" s="5">
        <v>49</v>
      </c>
      <c r="AX475" s="5">
        <v>89</v>
      </c>
      <c r="AY475" s="5">
        <v>3</v>
      </c>
      <c r="AZ475" s="5">
        <v>53</v>
      </c>
      <c r="BA475" s="5">
        <v>0</v>
      </c>
      <c r="BB475" s="5">
        <v>1063</v>
      </c>
      <c r="BC475" s="5">
        <v>63</v>
      </c>
      <c r="BD475" s="5">
        <v>0</v>
      </c>
      <c r="BE475" s="5">
        <v>34</v>
      </c>
      <c r="BF475" s="5">
        <v>32</v>
      </c>
      <c r="BG475" s="5">
        <v>2</v>
      </c>
      <c r="BH475" s="5">
        <v>6</v>
      </c>
      <c r="BI475" s="5">
        <v>2</v>
      </c>
      <c r="BJ475" s="5">
        <v>141</v>
      </c>
      <c r="BK475" s="5">
        <v>127</v>
      </c>
      <c r="BL475" s="5">
        <v>0</v>
      </c>
      <c r="BM475" s="5">
        <v>7</v>
      </c>
      <c r="BN475" s="5">
        <v>99</v>
      </c>
      <c r="BO475" s="5">
        <v>1</v>
      </c>
      <c r="BP475" s="5">
        <v>20</v>
      </c>
      <c r="BQ475" s="5">
        <v>161</v>
      </c>
      <c r="BR475" s="5">
        <v>10</v>
      </c>
      <c r="BS475" s="5">
        <v>146</v>
      </c>
      <c r="BT475" s="5">
        <v>61</v>
      </c>
      <c r="BU475" s="5">
        <v>3</v>
      </c>
      <c r="BV475" s="5">
        <v>33</v>
      </c>
      <c r="BW475" s="5">
        <v>5</v>
      </c>
      <c r="BX475" s="5">
        <v>259</v>
      </c>
      <c r="BY475" s="5">
        <v>2</v>
      </c>
      <c r="BZ475" s="5">
        <v>0</v>
      </c>
      <c r="CA475" s="5">
        <v>41</v>
      </c>
      <c r="CB475" s="5">
        <v>27</v>
      </c>
      <c r="CC475" s="5">
        <v>1</v>
      </c>
      <c r="CD475" s="5">
        <v>21</v>
      </c>
      <c r="CE475" s="5">
        <v>1</v>
      </c>
      <c r="CF475" s="5">
        <v>10</v>
      </c>
      <c r="CG475" s="5">
        <v>38</v>
      </c>
      <c r="CH475" s="5">
        <v>11</v>
      </c>
      <c r="CI475" s="5">
        <v>10</v>
      </c>
      <c r="CJ475" s="5">
        <v>54</v>
      </c>
      <c r="CK475" s="5">
        <v>10</v>
      </c>
      <c r="CL475" s="5">
        <v>0</v>
      </c>
      <c r="CM475" s="5">
        <v>28</v>
      </c>
      <c r="CN475" s="5">
        <v>174</v>
      </c>
      <c r="CO475" s="5">
        <v>67</v>
      </c>
      <c r="CP475" s="5">
        <v>3</v>
      </c>
      <c r="CQ475" s="5">
        <v>0</v>
      </c>
      <c r="CR475" s="5">
        <v>19</v>
      </c>
      <c r="CS475" s="5">
        <v>81</v>
      </c>
      <c r="CT475" s="5">
        <v>13</v>
      </c>
      <c r="CU475" s="5">
        <v>8</v>
      </c>
      <c r="CV475" s="5">
        <v>137</v>
      </c>
      <c r="CW475" s="5">
        <v>207</v>
      </c>
      <c r="CX475" s="3">
        <v>208</v>
      </c>
    </row>
    <row r="476" spans="1:102" ht="15.75" x14ac:dyDescent="0.25">
      <c r="A476" s="5" t="s">
        <v>7</v>
      </c>
      <c r="B476" s="5" t="s">
        <v>8</v>
      </c>
      <c r="C476" s="5">
        <v>2020</v>
      </c>
      <c r="D476" s="5">
        <v>52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1</v>
      </c>
      <c r="M476" s="5">
        <v>0</v>
      </c>
      <c r="N476" s="5">
        <v>0</v>
      </c>
      <c r="O476" s="5">
        <v>31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3</v>
      </c>
      <c r="AK476" s="5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0</v>
      </c>
      <c r="AY476" s="5">
        <v>0</v>
      </c>
      <c r="AZ476" s="5">
        <v>0</v>
      </c>
      <c r="BA476" s="5">
        <v>0</v>
      </c>
      <c r="BB476" s="5">
        <v>0</v>
      </c>
      <c r="BC476" s="5">
        <v>0</v>
      </c>
      <c r="BD476" s="5">
        <v>0</v>
      </c>
      <c r="BE476" s="5">
        <v>0</v>
      </c>
      <c r="BF476" s="5">
        <v>1</v>
      </c>
      <c r="BG476" s="5">
        <v>0</v>
      </c>
      <c r="BH476" s="5">
        <v>0</v>
      </c>
      <c r="BI476" s="5">
        <v>0</v>
      </c>
      <c r="BJ476" s="5">
        <v>1</v>
      </c>
      <c r="BK476" s="5">
        <v>1</v>
      </c>
      <c r="BL476" s="5">
        <v>0</v>
      </c>
      <c r="BM476" s="5">
        <v>0</v>
      </c>
      <c r="BN476" s="5">
        <v>0</v>
      </c>
      <c r="BO476" s="5">
        <v>0</v>
      </c>
      <c r="BP476" s="5">
        <v>0</v>
      </c>
      <c r="BQ476" s="5">
        <v>3</v>
      </c>
      <c r="BR476" s="5">
        <v>0</v>
      </c>
      <c r="BS476" s="5">
        <v>1</v>
      </c>
      <c r="BT476" s="5">
        <v>0</v>
      </c>
      <c r="BU476" s="5">
        <v>2</v>
      </c>
      <c r="BV476" s="5">
        <v>0</v>
      </c>
      <c r="BW476" s="5">
        <v>0</v>
      </c>
      <c r="BX476" s="5">
        <v>0</v>
      </c>
      <c r="BY476" s="5">
        <v>0</v>
      </c>
      <c r="BZ476" s="5">
        <v>0</v>
      </c>
      <c r="CA476" s="5">
        <v>1</v>
      </c>
      <c r="CB476" s="5">
        <v>0</v>
      </c>
      <c r="CC476" s="5">
        <v>0</v>
      </c>
      <c r="CD476" s="5">
        <v>0</v>
      </c>
      <c r="CE476" s="5">
        <v>0</v>
      </c>
      <c r="CF476" s="5">
        <v>0</v>
      </c>
      <c r="CG476" s="5">
        <v>0</v>
      </c>
      <c r="CH476" s="5">
        <v>0</v>
      </c>
      <c r="CI476" s="5">
        <v>0</v>
      </c>
      <c r="CJ476" s="5">
        <v>0</v>
      </c>
      <c r="CK476" s="5">
        <v>0</v>
      </c>
      <c r="CL476" s="5">
        <v>0</v>
      </c>
      <c r="CM476" s="5">
        <v>0</v>
      </c>
      <c r="CN476" s="5">
        <v>3</v>
      </c>
      <c r="CO476" s="5">
        <v>0</v>
      </c>
      <c r="CP476" s="5">
        <v>0</v>
      </c>
      <c r="CQ476" s="5">
        <v>0</v>
      </c>
      <c r="CR476" s="5">
        <v>0</v>
      </c>
      <c r="CS476" s="5">
        <v>0</v>
      </c>
      <c r="CT476" s="5">
        <v>0</v>
      </c>
      <c r="CU476" s="5">
        <v>0</v>
      </c>
      <c r="CV476" s="5">
        <v>0</v>
      </c>
      <c r="CW476" s="5">
        <v>0</v>
      </c>
      <c r="CX476" s="3">
        <v>0</v>
      </c>
    </row>
    <row r="477" spans="1:102" ht="15.75" x14ac:dyDescent="0.25">
      <c r="A477" s="5" t="s">
        <v>9</v>
      </c>
      <c r="B477" s="5" t="s">
        <v>10</v>
      </c>
      <c r="C477" s="5">
        <v>2020</v>
      </c>
      <c r="D477" s="5">
        <v>23</v>
      </c>
      <c r="E477" s="5">
        <v>0</v>
      </c>
      <c r="F477" s="5">
        <v>0</v>
      </c>
      <c r="G477" s="5">
        <v>1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1</v>
      </c>
      <c r="O477" s="5">
        <v>1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1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1</v>
      </c>
      <c r="AU477" s="5">
        <v>0</v>
      </c>
      <c r="AV477" s="5">
        <v>0</v>
      </c>
      <c r="AW477" s="5">
        <v>0</v>
      </c>
      <c r="AX477" s="5">
        <v>2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2</v>
      </c>
      <c r="BK477" s="5">
        <v>1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  <c r="BW477" s="5">
        <v>0</v>
      </c>
      <c r="BX477" s="5">
        <v>0</v>
      </c>
      <c r="BY477" s="5">
        <v>0</v>
      </c>
      <c r="BZ477" s="5">
        <v>0</v>
      </c>
      <c r="CA477" s="5">
        <v>0</v>
      </c>
      <c r="CB477" s="5">
        <v>8</v>
      </c>
      <c r="CC477" s="5">
        <v>0</v>
      </c>
      <c r="CD477" s="5">
        <v>0</v>
      </c>
      <c r="CE477" s="5">
        <v>0</v>
      </c>
      <c r="CF477" s="5">
        <v>1</v>
      </c>
      <c r="CG477" s="5">
        <v>0</v>
      </c>
      <c r="CH477" s="5">
        <v>0</v>
      </c>
      <c r="CI477" s="5">
        <v>0</v>
      </c>
      <c r="CJ477" s="5">
        <v>0</v>
      </c>
      <c r="CK477" s="5">
        <v>0</v>
      </c>
      <c r="CL477" s="5">
        <v>0</v>
      </c>
      <c r="CM477" s="5">
        <v>0</v>
      </c>
      <c r="CN477" s="5">
        <v>0</v>
      </c>
      <c r="CO477" s="5">
        <v>0</v>
      </c>
      <c r="CP477" s="5">
        <v>0</v>
      </c>
      <c r="CQ477" s="5">
        <v>0</v>
      </c>
      <c r="CR477" s="5">
        <v>0</v>
      </c>
      <c r="CS477" s="5">
        <v>0</v>
      </c>
      <c r="CT477" s="5">
        <v>0</v>
      </c>
      <c r="CU477" s="5">
        <v>0</v>
      </c>
      <c r="CV477" s="5">
        <v>1</v>
      </c>
      <c r="CW477" s="5">
        <v>0</v>
      </c>
      <c r="CX477" s="3">
        <v>0</v>
      </c>
    </row>
    <row r="478" spans="1:102" ht="15.75" x14ac:dyDescent="0.25">
      <c r="A478" s="5" t="s">
        <v>11</v>
      </c>
      <c r="B478" s="5" t="s">
        <v>12</v>
      </c>
      <c r="C478" s="5">
        <v>2020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0</v>
      </c>
      <c r="AW478" s="5">
        <v>0</v>
      </c>
      <c r="AX478" s="5">
        <v>0</v>
      </c>
      <c r="AY478" s="5">
        <v>0</v>
      </c>
      <c r="AZ478" s="5">
        <v>0</v>
      </c>
      <c r="BA478" s="5">
        <v>0</v>
      </c>
      <c r="BB478" s="5">
        <v>0</v>
      </c>
      <c r="BC478" s="5">
        <v>0</v>
      </c>
      <c r="BD478" s="5">
        <v>0</v>
      </c>
      <c r="BE478" s="5">
        <v>0</v>
      </c>
      <c r="BF478" s="5">
        <v>0</v>
      </c>
      <c r="BG478" s="5">
        <v>0</v>
      </c>
      <c r="BH478" s="5">
        <v>0</v>
      </c>
      <c r="BI478" s="5">
        <v>0</v>
      </c>
      <c r="BJ478" s="5">
        <v>0</v>
      </c>
      <c r="BK478" s="5">
        <v>0</v>
      </c>
      <c r="BL478" s="5">
        <v>0</v>
      </c>
      <c r="BM478" s="5">
        <v>0</v>
      </c>
      <c r="BN478" s="5">
        <v>0</v>
      </c>
      <c r="BO478" s="5">
        <v>0</v>
      </c>
      <c r="BP478" s="5">
        <v>0</v>
      </c>
      <c r="BQ478" s="5">
        <v>0</v>
      </c>
      <c r="BR478" s="5">
        <v>0</v>
      </c>
      <c r="BS478" s="5">
        <v>0</v>
      </c>
      <c r="BT478" s="5">
        <v>0</v>
      </c>
      <c r="BU478" s="5">
        <v>0</v>
      </c>
      <c r="BV478" s="5">
        <v>0</v>
      </c>
      <c r="BW478" s="5">
        <v>0</v>
      </c>
      <c r="BX478" s="5">
        <v>0</v>
      </c>
      <c r="BY478" s="5">
        <v>0</v>
      </c>
      <c r="BZ478" s="5">
        <v>0</v>
      </c>
      <c r="CA478" s="5">
        <v>0</v>
      </c>
      <c r="CB478" s="5">
        <v>0</v>
      </c>
      <c r="CC478" s="5">
        <v>0</v>
      </c>
      <c r="CD478" s="5">
        <v>0</v>
      </c>
      <c r="CE478" s="5">
        <v>0</v>
      </c>
      <c r="CF478" s="5">
        <v>0</v>
      </c>
      <c r="CG478" s="5">
        <v>0</v>
      </c>
      <c r="CH478" s="5">
        <v>0</v>
      </c>
      <c r="CI478" s="5">
        <v>0</v>
      </c>
      <c r="CJ478" s="5">
        <v>0</v>
      </c>
      <c r="CK478" s="5">
        <v>0</v>
      </c>
      <c r="CL478" s="5">
        <v>0</v>
      </c>
      <c r="CM478" s="5">
        <v>0</v>
      </c>
      <c r="CN478" s="5">
        <v>0</v>
      </c>
      <c r="CO478" s="5">
        <v>0</v>
      </c>
      <c r="CP478" s="5">
        <v>0</v>
      </c>
      <c r="CQ478" s="5">
        <v>0</v>
      </c>
      <c r="CR478" s="5">
        <v>0</v>
      </c>
      <c r="CS478" s="5">
        <v>0</v>
      </c>
      <c r="CT478" s="5">
        <v>0</v>
      </c>
      <c r="CU478" s="5">
        <v>0</v>
      </c>
      <c r="CV478" s="5">
        <v>0</v>
      </c>
      <c r="CW478" s="5">
        <v>0</v>
      </c>
      <c r="CX478" s="3">
        <v>0</v>
      </c>
    </row>
    <row r="479" spans="1:102" ht="15.75" x14ac:dyDescent="0.25">
      <c r="A479" s="5" t="s">
        <v>13</v>
      </c>
      <c r="B479" s="5" t="s">
        <v>14</v>
      </c>
      <c r="C479" s="5">
        <v>2020</v>
      </c>
      <c r="D479" s="5">
        <v>12</v>
      </c>
      <c r="E479" s="5">
        <v>0</v>
      </c>
      <c r="F479" s="5">
        <v>1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1</v>
      </c>
      <c r="O479" s="5">
        <v>1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1</v>
      </c>
      <c r="AJ479" s="5">
        <v>1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0</v>
      </c>
      <c r="BI479" s="5">
        <v>0</v>
      </c>
      <c r="BJ479" s="5">
        <v>0</v>
      </c>
      <c r="BK479" s="5">
        <v>0</v>
      </c>
      <c r="BL479" s="5">
        <v>0</v>
      </c>
      <c r="BM479" s="5">
        <v>0</v>
      </c>
      <c r="BN479" s="5">
        <v>0</v>
      </c>
      <c r="BO479" s="5">
        <v>0</v>
      </c>
      <c r="BP479" s="5">
        <v>0</v>
      </c>
      <c r="BQ479" s="5">
        <v>1</v>
      </c>
      <c r="BR479" s="5">
        <v>0</v>
      </c>
      <c r="BS479" s="5">
        <v>0</v>
      </c>
      <c r="BT479" s="5">
        <v>0</v>
      </c>
      <c r="BU479" s="5">
        <v>0</v>
      </c>
      <c r="BV479" s="5">
        <v>1</v>
      </c>
      <c r="BW479" s="5">
        <v>0</v>
      </c>
      <c r="BX479" s="5">
        <v>0</v>
      </c>
      <c r="BY479" s="5">
        <v>0</v>
      </c>
      <c r="BZ479" s="5">
        <v>0</v>
      </c>
      <c r="CA479" s="5">
        <v>0</v>
      </c>
      <c r="CB479" s="5">
        <v>0</v>
      </c>
      <c r="CC479" s="5">
        <v>0</v>
      </c>
      <c r="CD479" s="5">
        <v>0</v>
      </c>
      <c r="CE479" s="5">
        <v>0</v>
      </c>
      <c r="CF479" s="5">
        <v>0</v>
      </c>
      <c r="CG479" s="5">
        <v>0</v>
      </c>
      <c r="CH479" s="5">
        <v>0</v>
      </c>
      <c r="CI479" s="5">
        <v>0</v>
      </c>
      <c r="CJ479" s="5">
        <v>0</v>
      </c>
      <c r="CK479" s="5">
        <v>0</v>
      </c>
      <c r="CL479" s="5">
        <v>0</v>
      </c>
      <c r="CM479" s="5">
        <v>0</v>
      </c>
      <c r="CN479" s="5">
        <v>1</v>
      </c>
      <c r="CO479" s="5">
        <v>0</v>
      </c>
      <c r="CP479" s="5">
        <v>0</v>
      </c>
      <c r="CQ479" s="5">
        <v>0</v>
      </c>
      <c r="CR479" s="5">
        <v>0</v>
      </c>
      <c r="CS479" s="5">
        <v>0</v>
      </c>
      <c r="CT479" s="5">
        <v>0</v>
      </c>
      <c r="CU479" s="5">
        <v>0</v>
      </c>
      <c r="CV479" s="5">
        <v>1</v>
      </c>
      <c r="CW479" s="5">
        <v>0</v>
      </c>
      <c r="CX479" s="3">
        <v>0</v>
      </c>
    </row>
    <row r="480" spans="1:102" ht="15.75" x14ac:dyDescent="0.25">
      <c r="A480" s="5" t="s">
        <v>15</v>
      </c>
      <c r="B480" s="5" t="s">
        <v>16</v>
      </c>
      <c r="C480" s="5">
        <v>2020</v>
      </c>
      <c r="D480" s="5">
        <v>16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5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1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v>0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5">
        <v>0</v>
      </c>
      <c r="AZ480" s="5">
        <v>0</v>
      </c>
      <c r="BA480" s="5">
        <v>0</v>
      </c>
      <c r="BB480" s="5">
        <v>0</v>
      </c>
      <c r="BC480" s="5">
        <v>0</v>
      </c>
      <c r="BD480" s="5">
        <v>0</v>
      </c>
      <c r="BE480" s="5">
        <v>1</v>
      </c>
      <c r="BF480" s="5">
        <v>3</v>
      </c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5">
        <v>0</v>
      </c>
      <c r="BM480" s="5">
        <v>0</v>
      </c>
      <c r="BN480" s="5">
        <v>0</v>
      </c>
      <c r="BO480" s="5">
        <v>0</v>
      </c>
      <c r="BP480" s="5">
        <v>0</v>
      </c>
      <c r="BQ480" s="5">
        <v>1</v>
      </c>
      <c r="BR480" s="5">
        <v>0</v>
      </c>
      <c r="BS480" s="5">
        <v>0</v>
      </c>
      <c r="BT480" s="5">
        <v>0</v>
      </c>
      <c r="BU480" s="5">
        <v>0</v>
      </c>
      <c r="BV480" s="5">
        <v>0</v>
      </c>
      <c r="BW480" s="5">
        <v>0</v>
      </c>
      <c r="BX480" s="5">
        <v>0</v>
      </c>
      <c r="BY480" s="5">
        <v>0</v>
      </c>
      <c r="BZ480" s="5">
        <v>0</v>
      </c>
      <c r="CA480" s="5">
        <v>0</v>
      </c>
      <c r="CB480" s="5">
        <v>0</v>
      </c>
      <c r="CC480" s="5">
        <v>0</v>
      </c>
      <c r="CD480" s="5">
        <v>0</v>
      </c>
      <c r="CE480" s="5">
        <v>0</v>
      </c>
      <c r="CF480" s="5">
        <v>0</v>
      </c>
      <c r="CG480" s="5">
        <v>0</v>
      </c>
      <c r="CH480" s="5">
        <v>0</v>
      </c>
      <c r="CI480" s="5">
        <v>0</v>
      </c>
      <c r="CJ480" s="5">
        <v>0</v>
      </c>
      <c r="CK480" s="5">
        <v>0</v>
      </c>
      <c r="CL480" s="5">
        <v>0</v>
      </c>
      <c r="CM480" s="5">
        <v>0</v>
      </c>
      <c r="CN480" s="5">
        <v>1</v>
      </c>
      <c r="CO480" s="5">
        <v>0</v>
      </c>
      <c r="CP480" s="5">
        <v>0</v>
      </c>
      <c r="CQ480" s="5">
        <v>0</v>
      </c>
      <c r="CR480" s="5">
        <v>0</v>
      </c>
      <c r="CS480" s="5">
        <v>0</v>
      </c>
      <c r="CT480" s="5">
        <v>0</v>
      </c>
      <c r="CU480" s="5">
        <v>0</v>
      </c>
      <c r="CV480" s="5">
        <v>0</v>
      </c>
      <c r="CW480" s="5">
        <v>0</v>
      </c>
      <c r="CX480" s="3">
        <v>0</v>
      </c>
    </row>
    <row r="481" spans="1:102" ht="15.75" x14ac:dyDescent="0.25">
      <c r="A481" s="5" t="s">
        <v>17</v>
      </c>
      <c r="B481" s="5" t="s">
        <v>18</v>
      </c>
      <c r="C481" s="5">
        <v>2020</v>
      </c>
      <c r="D481" s="5">
        <v>291</v>
      </c>
      <c r="E481" s="5">
        <v>0</v>
      </c>
      <c r="F481" s="5">
        <v>9</v>
      </c>
      <c r="G481" s="5">
        <v>1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5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1</v>
      </c>
      <c r="W481" s="5">
        <v>0</v>
      </c>
      <c r="X481" s="5">
        <v>0</v>
      </c>
      <c r="Y481" s="5">
        <v>0</v>
      </c>
      <c r="Z481" s="5">
        <v>0</v>
      </c>
      <c r="AA481" s="5">
        <v>30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1</v>
      </c>
      <c r="AH481" s="5">
        <v>2</v>
      </c>
      <c r="AI481" s="5">
        <v>7</v>
      </c>
      <c r="AJ481" s="5">
        <v>0</v>
      </c>
      <c r="AK481" s="5">
        <v>2</v>
      </c>
      <c r="AL481" s="5">
        <v>0</v>
      </c>
      <c r="AM481" s="5">
        <v>6</v>
      </c>
      <c r="AN481" s="5">
        <v>3</v>
      </c>
      <c r="AO481" s="5">
        <v>20</v>
      </c>
      <c r="AP481" s="5">
        <v>0</v>
      </c>
      <c r="AQ481" s="5">
        <v>2</v>
      </c>
      <c r="AR481" s="5">
        <v>0</v>
      </c>
      <c r="AS481" s="5">
        <v>0</v>
      </c>
      <c r="AT481" s="5">
        <v>1</v>
      </c>
      <c r="AU481" s="5">
        <v>1</v>
      </c>
      <c r="AV481" s="5">
        <v>10</v>
      </c>
      <c r="AW481" s="5">
        <v>1</v>
      </c>
      <c r="AX481" s="5">
        <v>12</v>
      </c>
      <c r="AY481" s="5">
        <v>0</v>
      </c>
      <c r="AZ481" s="5">
        <v>0</v>
      </c>
      <c r="BA481" s="5">
        <v>0</v>
      </c>
      <c r="BB481" s="5">
        <v>20</v>
      </c>
      <c r="BC481" s="5">
        <v>1</v>
      </c>
      <c r="BD481" s="5">
        <v>0</v>
      </c>
      <c r="BE481" s="5">
        <v>4</v>
      </c>
      <c r="BF481" s="5">
        <v>8</v>
      </c>
      <c r="BG481" s="5">
        <v>0</v>
      </c>
      <c r="BH481" s="5">
        <v>1</v>
      </c>
      <c r="BI481" s="5">
        <v>0</v>
      </c>
      <c r="BJ481" s="5">
        <v>71</v>
      </c>
      <c r="BK481" s="5">
        <v>17</v>
      </c>
      <c r="BL481" s="5">
        <v>0</v>
      </c>
      <c r="BM481" s="5">
        <v>0</v>
      </c>
      <c r="BN481" s="5">
        <v>2</v>
      </c>
      <c r="BO481" s="5">
        <v>0</v>
      </c>
      <c r="BP481" s="5">
        <v>0</v>
      </c>
      <c r="BQ481" s="5">
        <v>4</v>
      </c>
      <c r="BR481" s="5">
        <v>0</v>
      </c>
      <c r="BS481" s="5">
        <v>6</v>
      </c>
      <c r="BT481" s="5">
        <v>9</v>
      </c>
      <c r="BU481" s="5">
        <v>0</v>
      </c>
      <c r="BV481" s="5">
        <v>1</v>
      </c>
      <c r="BW481" s="5">
        <v>2</v>
      </c>
      <c r="BX481" s="5">
        <v>6</v>
      </c>
      <c r="BY481" s="5">
        <v>0</v>
      </c>
      <c r="BZ481" s="5">
        <v>0</v>
      </c>
      <c r="CA481" s="5">
        <v>0</v>
      </c>
      <c r="CB481" s="5">
        <v>1</v>
      </c>
      <c r="CC481" s="5">
        <v>0</v>
      </c>
      <c r="CD481" s="5">
        <v>1</v>
      </c>
      <c r="CE481" s="5">
        <v>0</v>
      </c>
      <c r="CF481" s="5">
        <v>0</v>
      </c>
      <c r="CG481" s="5">
        <v>0</v>
      </c>
      <c r="CH481" s="5">
        <v>0</v>
      </c>
      <c r="CI481" s="5">
        <v>0</v>
      </c>
      <c r="CJ481" s="5">
        <v>1</v>
      </c>
      <c r="CK481" s="5">
        <v>0</v>
      </c>
      <c r="CL481" s="5">
        <v>0</v>
      </c>
      <c r="CM481" s="5">
        <v>4</v>
      </c>
      <c r="CN481" s="5">
        <v>8</v>
      </c>
      <c r="CO481" s="5">
        <v>0</v>
      </c>
      <c r="CP481" s="5">
        <v>0</v>
      </c>
      <c r="CQ481" s="5">
        <v>0</v>
      </c>
      <c r="CR481" s="5">
        <v>0</v>
      </c>
      <c r="CS481" s="5">
        <v>0</v>
      </c>
      <c r="CT481" s="5">
        <v>3</v>
      </c>
      <c r="CU481" s="5">
        <v>0</v>
      </c>
      <c r="CV481" s="5">
        <v>2</v>
      </c>
      <c r="CW481" s="5">
        <v>3</v>
      </c>
      <c r="CX481" s="3">
        <v>3</v>
      </c>
    </row>
    <row r="482" spans="1:102" ht="15.75" x14ac:dyDescent="0.25">
      <c r="A482" s="5" t="s">
        <v>19</v>
      </c>
      <c r="B482" s="5" t="s">
        <v>20</v>
      </c>
      <c r="C482" s="5">
        <v>2020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>
        <v>0</v>
      </c>
      <c r="AM482" s="5">
        <v>0</v>
      </c>
      <c r="AN482" s="5">
        <v>0</v>
      </c>
      <c r="AO482" s="5">
        <v>0</v>
      </c>
      <c r="AP482" s="5">
        <v>0</v>
      </c>
      <c r="AQ482" s="5">
        <v>0</v>
      </c>
      <c r="AR482" s="5">
        <v>0</v>
      </c>
      <c r="AS482" s="5">
        <v>0</v>
      </c>
      <c r="AT482" s="5">
        <v>0</v>
      </c>
      <c r="AU482" s="5">
        <v>0</v>
      </c>
      <c r="AV482" s="5">
        <v>0</v>
      </c>
      <c r="AW482" s="5">
        <v>0</v>
      </c>
      <c r="AX482" s="5">
        <v>0</v>
      </c>
      <c r="AY482" s="5">
        <v>0</v>
      </c>
      <c r="AZ482" s="5">
        <v>0</v>
      </c>
      <c r="BA482" s="5">
        <v>0</v>
      </c>
      <c r="BB482" s="5">
        <v>0</v>
      </c>
      <c r="BC482" s="5">
        <v>0</v>
      </c>
      <c r="BD482" s="5">
        <v>0</v>
      </c>
      <c r="BE482" s="5">
        <v>0</v>
      </c>
      <c r="BF482" s="5">
        <v>0</v>
      </c>
      <c r="BG482" s="5">
        <v>0</v>
      </c>
      <c r="BH482" s="5">
        <v>0</v>
      </c>
      <c r="BI482" s="5">
        <v>0</v>
      </c>
      <c r="BJ482" s="5">
        <v>0</v>
      </c>
      <c r="BK482" s="5">
        <v>0</v>
      </c>
      <c r="BL482" s="5">
        <v>0</v>
      </c>
      <c r="BM482" s="5">
        <v>0</v>
      </c>
      <c r="BN482" s="5">
        <v>0</v>
      </c>
      <c r="BO482" s="5">
        <v>0</v>
      </c>
      <c r="BP482" s="5">
        <v>0</v>
      </c>
      <c r="BQ482" s="5">
        <v>0</v>
      </c>
      <c r="BR482" s="5">
        <v>0</v>
      </c>
      <c r="BS482" s="5">
        <v>0</v>
      </c>
      <c r="BT482" s="5">
        <v>0</v>
      </c>
      <c r="BU482" s="5">
        <v>0</v>
      </c>
      <c r="BV482" s="5">
        <v>0</v>
      </c>
      <c r="BW482" s="5">
        <v>0</v>
      </c>
      <c r="BX482" s="5">
        <v>0</v>
      </c>
      <c r="BY482" s="5">
        <v>0</v>
      </c>
      <c r="BZ482" s="5">
        <v>0</v>
      </c>
      <c r="CA482" s="5">
        <v>0</v>
      </c>
      <c r="CB482" s="5">
        <v>0</v>
      </c>
      <c r="CC482" s="5">
        <v>0</v>
      </c>
      <c r="CD482" s="5">
        <v>0</v>
      </c>
      <c r="CE482" s="5">
        <v>0</v>
      </c>
      <c r="CF482" s="5">
        <v>0</v>
      </c>
      <c r="CG482" s="5">
        <v>0</v>
      </c>
      <c r="CH482" s="5">
        <v>0</v>
      </c>
      <c r="CI482" s="5">
        <v>0</v>
      </c>
      <c r="CJ482" s="5">
        <v>0</v>
      </c>
      <c r="CK482" s="5">
        <v>0</v>
      </c>
      <c r="CL482" s="5">
        <v>0</v>
      </c>
      <c r="CM482" s="5">
        <v>0</v>
      </c>
      <c r="CN482" s="5">
        <v>0</v>
      </c>
      <c r="CO482" s="5">
        <v>0</v>
      </c>
      <c r="CP482" s="5">
        <v>0</v>
      </c>
      <c r="CQ482" s="5">
        <v>0</v>
      </c>
      <c r="CR482" s="5">
        <v>0</v>
      </c>
      <c r="CS482" s="5">
        <v>0</v>
      </c>
      <c r="CT482" s="5">
        <v>0</v>
      </c>
      <c r="CU482" s="5">
        <v>0</v>
      </c>
      <c r="CV482" s="5">
        <v>0</v>
      </c>
      <c r="CW482" s="5">
        <v>0</v>
      </c>
      <c r="CX482" s="3">
        <v>0</v>
      </c>
    </row>
    <row r="483" spans="1:102" ht="15.75" x14ac:dyDescent="0.25">
      <c r="A483" s="5" t="s">
        <v>21</v>
      </c>
      <c r="B483" s="5" t="s">
        <v>22</v>
      </c>
      <c r="C483" s="5">
        <v>2020</v>
      </c>
      <c r="D483" s="5">
        <v>300</v>
      </c>
      <c r="E483" s="5">
        <v>0</v>
      </c>
      <c r="F483" s="5">
        <v>0</v>
      </c>
      <c r="G483" s="5">
        <v>0</v>
      </c>
      <c r="H483" s="5">
        <v>0</v>
      </c>
      <c r="I483" s="5">
        <v>1</v>
      </c>
      <c r="J483" s="5">
        <v>0</v>
      </c>
      <c r="K483" s="5">
        <v>0</v>
      </c>
      <c r="L483" s="5">
        <v>2</v>
      </c>
      <c r="M483" s="5">
        <v>0</v>
      </c>
      <c r="N483" s="5">
        <v>2</v>
      </c>
      <c r="O483" s="5">
        <v>17</v>
      </c>
      <c r="P483" s="5">
        <v>1</v>
      </c>
      <c r="Q483" s="5">
        <v>0</v>
      </c>
      <c r="R483" s="5">
        <v>1</v>
      </c>
      <c r="S483" s="5">
        <v>0</v>
      </c>
      <c r="T483" s="5">
        <v>0</v>
      </c>
      <c r="U483" s="5">
        <v>0</v>
      </c>
      <c r="V483" s="5">
        <v>2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14</v>
      </c>
      <c r="AH483" s="5">
        <v>1</v>
      </c>
      <c r="AI483" s="5">
        <v>2</v>
      </c>
      <c r="AJ483" s="5">
        <v>62</v>
      </c>
      <c r="AK483" s="5">
        <v>12</v>
      </c>
      <c r="AL483" s="5">
        <v>2</v>
      </c>
      <c r="AM483" s="5">
        <v>5</v>
      </c>
      <c r="AN483" s="5">
        <v>2</v>
      </c>
      <c r="AO483" s="5">
        <v>19</v>
      </c>
      <c r="AP483" s="5">
        <v>0</v>
      </c>
      <c r="AQ483" s="5">
        <v>1</v>
      </c>
      <c r="AR483" s="5">
        <v>0</v>
      </c>
      <c r="AS483" s="5">
        <v>1</v>
      </c>
      <c r="AT483" s="5">
        <v>0</v>
      </c>
      <c r="AU483" s="5">
        <v>2</v>
      </c>
      <c r="AV483" s="5">
        <v>5</v>
      </c>
      <c r="AW483" s="5">
        <v>65</v>
      </c>
      <c r="AX483" s="5">
        <v>4</v>
      </c>
      <c r="AY483" s="5">
        <v>0</v>
      </c>
      <c r="AZ483" s="5">
        <v>1</v>
      </c>
      <c r="BA483" s="5">
        <v>0</v>
      </c>
      <c r="BB483" s="5">
        <v>7</v>
      </c>
      <c r="BC483" s="5">
        <v>1</v>
      </c>
      <c r="BD483" s="5">
        <v>0</v>
      </c>
      <c r="BE483" s="5">
        <v>2</v>
      </c>
      <c r="BF483" s="5">
        <v>8</v>
      </c>
      <c r="BG483" s="5">
        <v>0</v>
      </c>
      <c r="BH483" s="5">
        <v>0</v>
      </c>
      <c r="BI483" s="5">
        <v>0</v>
      </c>
      <c r="BJ483" s="5">
        <v>5</v>
      </c>
      <c r="BK483" s="5">
        <v>7</v>
      </c>
      <c r="BL483" s="5">
        <v>0</v>
      </c>
      <c r="BM483" s="5">
        <v>0</v>
      </c>
      <c r="BN483" s="5">
        <v>1</v>
      </c>
      <c r="BO483" s="5">
        <v>0</v>
      </c>
      <c r="BP483" s="5">
        <v>0</v>
      </c>
      <c r="BQ483" s="5">
        <v>4</v>
      </c>
      <c r="BR483" s="5">
        <v>1</v>
      </c>
      <c r="BS483" s="5">
        <v>5</v>
      </c>
      <c r="BT483" s="5">
        <v>6</v>
      </c>
      <c r="BU483" s="5">
        <v>0</v>
      </c>
      <c r="BV483" s="5">
        <v>2</v>
      </c>
      <c r="BW483" s="5">
        <v>0</v>
      </c>
      <c r="BX483" s="5">
        <v>4</v>
      </c>
      <c r="BY483" s="5">
        <v>0</v>
      </c>
      <c r="BZ483" s="5">
        <v>0</v>
      </c>
      <c r="CA483" s="5">
        <v>0</v>
      </c>
      <c r="CB483" s="5">
        <v>0</v>
      </c>
      <c r="CC483" s="5">
        <v>0</v>
      </c>
      <c r="CD483" s="5">
        <v>0</v>
      </c>
      <c r="CE483" s="5">
        <v>0</v>
      </c>
      <c r="CF483" s="5">
        <v>0</v>
      </c>
      <c r="CG483" s="5">
        <v>0</v>
      </c>
      <c r="CH483" s="5">
        <v>0</v>
      </c>
      <c r="CI483" s="5">
        <v>0</v>
      </c>
      <c r="CJ483" s="5">
        <v>0</v>
      </c>
      <c r="CK483" s="5">
        <v>0</v>
      </c>
      <c r="CL483" s="5">
        <v>0</v>
      </c>
      <c r="CM483" s="5">
        <v>2</v>
      </c>
      <c r="CN483" s="5">
        <v>10</v>
      </c>
      <c r="CO483" s="5">
        <v>0</v>
      </c>
      <c r="CP483" s="5">
        <v>0</v>
      </c>
      <c r="CQ483" s="5">
        <v>0</v>
      </c>
      <c r="CR483" s="5">
        <v>0</v>
      </c>
      <c r="CS483" s="5">
        <v>0</v>
      </c>
      <c r="CT483" s="5">
        <v>3</v>
      </c>
      <c r="CU483" s="5">
        <v>0</v>
      </c>
      <c r="CV483" s="5">
        <v>3</v>
      </c>
      <c r="CW483" s="5">
        <v>1</v>
      </c>
      <c r="CX483" s="3">
        <v>1</v>
      </c>
    </row>
    <row r="484" spans="1:102" ht="15.75" x14ac:dyDescent="0.25">
      <c r="A484" s="5" t="s">
        <v>23</v>
      </c>
      <c r="B484" s="5" t="s">
        <v>24</v>
      </c>
      <c r="C484" s="5">
        <v>2020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5">
        <v>0</v>
      </c>
      <c r="AM484" s="5">
        <v>0</v>
      </c>
      <c r="AN484" s="5">
        <v>0</v>
      </c>
      <c r="AO484" s="5">
        <v>0</v>
      </c>
      <c r="AP484" s="5">
        <v>0</v>
      </c>
      <c r="AQ484" s="5">
        <v>0</v>
      </c>
      <c r="AR484" s="5">
        <v>0</v>
      </c>
      <c r="AS484" s="5">
        <v>0</v>
      </c>
      <c r="AT484" s="5">
        <v>0</v>
      </c>
      <c r="AU484" s="5">
        <v>0</v>
      </c>
      <c r="AV484" s="5">
        <v>0</v>
      </c>
      <c r="AW484" s="5">
        <v>0</v>
      </c>
      <c r="AX484" s="5">
        <v>0</v>
      </c>
      <c r="AY484" s="5">
        <v>0</v>
      </c>
      <c r="AZ484" s="5">
        <v>0</v>
      </c>
      <c r="BA484" s="5">
        <v>0</v>
      </c>
      <c r="BB484" s="5">
        <v>0</v>
      </c>
      <c r="BC484" s="5">
        <v>0</v>
      </c>
      <c r="BD484" s="5">
        <v>0</v>
      </c>
      <c r="BE484" s="5">
        <v>0</v>
      </c>
      <c r="BF484" s="5">
        <v>0</v>
      </c>
      <c r="BG484" s="5">
        <v>0</v>
      </c>
      <c r="BH484" s="5">
        <v>0</v>
      </c>
      <c r="BI484" s="5">
        <v>0</v>
      </c>
      <c r="BJ484" s="5">
        <v>0</v>
      </c>
      <c r="BK484" s="5">
        <v>0</v>
      </c>
      <c r="BL484" s="5">
        <v>0</v>
      </c>
      <c r="BM484" s="5">
        <v>0</v>
      </c>
      <c r="BN484" s="5">
        <v>0</v>
      </c>
      <c r="BO484" s="5">
        <v>0</v>
      </c>
      <c r="BP484" s="5">
        <v>0</v>
      </c>
      <c r="BQ484" s="5">
        <v>0</v>
      </c>
      <c r="BR484" s="5">
        <v>0</v>
      </c>
      <c r="BS484" s="5">
        <v>0</v>
      </c>
      <c r="BT484" s="5">
        <v>0</v>
      </c>
      <c r="BU484" s="5">
        <v>0</v>
      </c>
      <c r="BV484" s="5">
        <v>0</v>
      </c>
      <c r="BW484" s="5">
        <v>0</v>
      </c>
      <c r="BX484" s="5">
        <v>0</v>
      </c>
      <c r="BY484" s="5">
        <v>0</v>
      </c>
      <c r="BZ484" s="5">
        <v>0</v>
      </c>
      <c r="CA484" s="5">
        <v>0</v>
      </c>
      <c r="CB484" s="5">
        <v>0</v>
      </c>
      <c r="CC484" s="5">
        <v>0</v>
      </c>
      <c r="CD484" s="5">
        <v>0</v>
      </c>
      <c r="CE484" s="5">
        <v>0</v>
      </c>
      <c r="CF484" s="5">
        <v>0</v>
      </c>
      <c r="CG484" s="5">
        <v>0</v>
      </c>
      <c r="CH484" s="5">
        <v>0</v>
      </c>
      <c r="CI484" s="5">
        <v>0</v>
      </c>
      <c r="CJ484" s="5">
        <v>0</v>
      </c>
      <c r="CK484" s="5">
        <v>0</v>
      </c>
      <c r="CL484" s="5">
        <v>0</v>
      </c>
      <c r="CM484" s="5">
        <v>0</v>
      </c>
      <c r="CN484" s="5">
        <v>0</v>
      </c>
      <c r="CO484" s="5">
        <v>0</v>
      </c>
      <c r="CP484" s="5">
        <v>0</v>
      </c>
      <c r="CQ484" s="5">
        <v>0</v>
      </c>
      <c r="CR484" s="5">
        <v>0</v>
      </c>
      <c r="CS484" s="5">
        <v>0</v>
      </c>
      <c r="CT484" s="5">
        <v>0</v>
      </c>
      <c r="CU484" s="5">
        <v>0</v>
      </c>
      <c r="CV484" s="5">
        <v>0</v>
      </c>
      <c r="CW484" s="5">
        <v>0</v>
      </c>
      <c r="CX484" s="3">
        <v>0</v>
      </c>
    </row>
    <row r="485" spans="1:102" ht="15.75" x14ac:dyDescent="0.25">
      <c r="A485" s="5" t="s">
        <v>25</v>
      </c>
      <c r="B485" s="5" t="s">
        <v>26</v>
      </c>
      <c r="C485" s="5">
        <v>2020</v>
      </c>
      <c r="D485" s="5">
        <v>1783</v>
      </c>
      <c r="E485" s="5">
        <v>0</v>
      </c>
      <c r="F485" s="5">
        <v>8</v>
      </c>
      <c r="G485" s="5">
        <v>6</v>
      </c>
      <c r="H485" s="5">
        <v>2</v>
      </c>
      <c r="I485" s="5">
        <v>4</v>
      </c>
      <c r="J485" s="5">
        <v>6</v>
      </c>
      <c r="K485" s="5">
        <v>2</v>
      </c>
      <c r="L485" s="5">
        <v>8</v>
      </c>
      <c r="M485" s="5">
        <v>7</v>
      </c>
      <c r="N485" s="5">
        <v>15</v>
      </c>
      <c r="O485" s="5">
        <v>32</v>
      </c>
      <c r="P485" s="5">
        <v>0</v>
      </c>
      <c r="Q485" s="5">
        <v>1</v>
      </c>
      <c r="R485" s="5">
        <v>0</v>
      </c>
      <c r="S485" s="5">
        <v>0</v>
      </c>
      <c r="T485" s="5">
        <v>3</v>
      </c>
      <c r="U485" s="5">
        <v>1</v>
      </c>
      <c r="V485" s="5">
        <v>1</v>
      </c>
      <c r="W485" s="5">
        <v>14</v>
      </c>
      <c r="X485" s="5">
        <v>1</v>
      </c>
      <c r="Y485" s="5">
        <v>0</v>
      </c>
      <c r="Z485" s="5">
        <v>0</v>
      </c>
      <c r="AA485" s="5">
        <v>3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16</v>
      </c>
      <c r="AH485" s="5">
        <v>5</v>
      </c>
      <c r="AI485" s="5">
        <v>37</v>
      </c>
      <c r="AJ485" s="5">
        <v>104</v>
      </c>
      <c r="AK485" s="5">
        <v>16</v>
      </c>
      <c r="AL485" s="5">
        <v>1</v>
      </c>
      <c r="AM485" s="5">
        <v>26</v>
      </c>
      <c r="AN485" s="5">
        <v>22</v>
      </c>
      <c r="AO485" s="5">
        <v>34</v>
      </c>
      <c r="AP485" s="5">
        <v>1</v>
      </c>
      <c r="AQ485" s="5">
        <v>9</v>
      </c>
      <c r="AR485" s="5">
        <v>1</v>
      </c>
      <c r="AS485" s="5">
        <v>9</v>
      </c>
      <c r="AT485" s="5">
        <v>25</v>
      </c>
      <c r="AU485" s="5">
        <v>36</v>
      </c>
      <c r="AV485" s="5">
        <v>19</v>
      </c>
      <c r="AW485" s="5">
        <v>65</v>
      </c>
      <c r="AX485" s="5">
        <v>43</v>
      </c>
      <c r="AY485" s="5">
        <v>1</v>
      </c>
      <c r="AZ485" s="5">
        <v>4</v>
      </c>
      <c r="BA485" s="5">
        <v>0</v>
      </c>
      <c r="BB485" s="5">
        <v>80</v>
      </c>
      <c r="BC485" s="5">
        <v>7</v>
      </c>
      <c r="BD485" s="5">
        <v>0</v>
      </c>
      <c r="BE485" s="5">
        <v>13</v>
      </c>
      <c r="BF485" s="5">
        <v>55</v>
      </c>
      <c r="BG485" s="5">
        <v>2</v>
      </c>
      <c r="BH485" s="5">
        <v>3</v>
      </c>
      <c r="BI485" s="5">
        <v>0</v>
      </c>
      <c r="BJ485" s="5">
        <v>37</v>
      </c>
      <c r="BK485" s="5">
        <v>55</v>
      </c>
      <c r="BL485" s="5">
        <v>0</v>
      </c>
      <c r="BM485" s="5">
        <v>8</v>
      </c>
      <c r="BN485" s="5">
        <v>25</v>
      </c>
      <c r="BO485" s="5">
        <v>1</v>
      </c>
      <c r="BP485" s="5">
        <v>12</v>
      </c>
      <c r="BQ485" s="5">
        <v>32</v>
      </c>
      <c r="BR485" s="5">
        <v>4</v>
      </c>
      <c r="BS485" s="5">
        <v>59</v>
      </c>
      <c r="BT485" s="5">
        <v>42</v>
      </c>
      <c r="BU485" s="5">
        <v>1</v>
      </c>
      <c r="BV485" s="5">
        <v>59</v>
      </c>
      <c r="BW485" s="5">
        <v>10</v>
      </c>
      <c r="BX485" s="5">
        <v>148</v>
      </c>
      <c r="BY485" s="5">
        <v>1</v>
      </c>
      <c r="BZ485" s="5">
        <v>0</v>
      </c>
      <c r="CA485" s="5">
        <v>8</v>
      </c>
      <c r="CB485" s="5">
        <v>1</v>
      </c>
      <c r="CC485" s="5">
        <v>0</v>
      </c>
      <c r="CD485" s="5">
        <v>54</v>
      </c>
      <c r="CE485" s="5">
        <v>0</v>
      </c>
      <c r="CF485" s="5">
        <v>3</v>
      </c>
      <c r="CG485" s="5">
        <v>1</v>
      </c>
      <c r="CH485" s="5">
        <v>3</v>
      </c>
      <c r="CI485" s="5">
        <v>8</v>
      </c>
      <c r="CJ485" s="5">
        <v>66</v>
      </c>
      <c r="CK485" s="5">
        <v>17</v>
      </c>
      <c r="CL485" s="5">
        <v>1</v>
      </c>
      <c r="CM485" s="5">
        <v>10</v>
      </c>
      <c r="CN485" s="5">
        <v>38</v>
      </c>
      <c r="CO485" s="5">
        <v>4</v>
      </c>
      <c r="CP485" s="5">
        <v>5</v>
      </c>
      <c r="CQ485" s="5">
        <v>0</v>
      </c>
      <c r="CR485" s="5">
        <v>5</v>
      </c>
      <c r="CS485" s="5">
        <v>4</v>
      </c>
      <c r="CT485" s="5">
        <v>17</v>
      </c>
      <c r="CU485" s="5">
        <v>4</v>
      </c>
      <c r="CV485" s="5">
        <v>65</v>
      </c>
      <c r="CW485" s="5">
        <v>227</v>
      </c>
      <c r="CX485" s="3">
        <v>228</v>
      </c>
    </row>
    <row r="486" spans="1:102" ht="15.75" x14ac:dyDescent="0.25">
      <c r="A486" s="5" t="s">
        <v>27</v>
      </c>
      <c r="B486" s="5" t="s">
        <v>28</v>
      </c>
      <c r="C486" s="5">
        <v>2020</v>
      </c>
      <c r="D486" s="5">
        <v>4341</v>
      </c>
      <c r="E486" s="5">
        <v>21</v>
      </c>
      <c r="F486" s="5">
        <v>3</v>
      </c>
      <c r="G486" s="5">
        <v>19</v>
      </c>
      <c r="H486" s="5">
        <v>11</v>
      </c>
      <c r="I486" s="5">
        <v>77</v>
      </c>
      <c r="J486" s="5">
        <v>10</v>
      </c>
      <c r="K486" s="5">
        <v>10</v>
      </c>
      <c r="L486" s="5">
        <v>32</v>
      </c>
      <c r="M486" s="5">
        <v>19</v>
      </c>
      <c r="N486" s="5">
        <v>61</v>
      </c>
      <c r="O486" s="5">
        <v>211</v>
      </c>
      <c r="P486" s="5">
        <v>0</v>
      </c>
      <c r="Q486" s="5">
        <v>4</v>
      </c>
      <c r="R486" s="5">
        <v>2</v>
      </c>
      <c r="S486" s="5">
        <v>1</v>
      </c>
      <c r="T486" s="5">
        <v>0</v>
      </c>
      <c r="U486" s="5">
        <v>2</v>
      </c>
      <c r="V486" s="5">
        <v>4</v>
      </c>
      <c r="W486" s="5">
        <v>2</v>
      </c>
      <c r="X486" s="5">
        <v>4</v>
      </c>
      <c r="Y486" s="5">
        <v>1</v>
      </c>
      <c r="Z486" s="5">
        <v>0</v>
      </c>
      <c r="AA486" s="5">
        <v>6</v>
      </c>
      <c r="AB486" s="5">
        <v>0</v>
      </c>
      <c r="AC486" s="5">
        <v>0</v>
      </c>
      <c r="AD486" s="5">
        <v>0</v>
      </c>
      <c r="AE486" s="5">
        <v>2</v>
      </c>
      <c r="AF486" s="5">
        <v>2</v>
      </c>
      <c r="AG486" s="5">
        <v>42</v>
      </c>
      <c r="AH486" s="5">
        <v>4</v>
      </c>
      <c r="AI486" s="5">
        <v>33</v>
      </c>
      <c r="AJ486" s="5">
        <v>548</v>
      </c>
      <c r="AK486" s="5">
        <v>106</v>
      </c>
      <c r="AL486" s="5">
        <v>2</v>
      </c>
      <c r="AM486" s="5">
        <v>18</v>
      </c>
      <c r="AN486" s="5">
        <v>38</v>
      </c>
      <c r="AO486" s="5">
        <v>79</v>
      </c>
      <c r="AP486" s="5">
        <v>3</v>
      </c>
      <c r="AQ486" s="5">
        <v>17</v>
      </c>
      <c r="AR486" s="5">
        <v>2</v>
      </c>
      <c r="AS486" s="5">
        <v>25</v>
      </c>
      <c r="AT486" s="5">
        <v>28</v>
      </c>
      <c r="AU486" s="5">
        <v>57</v>
      </c>
      <c r="AV486" s="5">
        <v>25</v>
      </c>
      <c r="AW486" s="5">
        <v>86</v>
      </c>
      <c r="AX486" s="5">
        <v>92</v>
      </c>
      <c r="AY486" s="5">
        <v>2</v>
      </c>
      <c r="AZ486" s="5">
        <v>23</v>
      </c>
      <c r="BA486" s="5">
        <v>0</v>
      </c>
      <c r="BB486" s="5">
        <v>69</v>
      </c>
      <c r="BC486" s="5">
        <v>15</v>
      </c>
      <c r="BD486" s="5">
        <v>1</v>
      </c>
      <c r="BE486" s="5">
        <v>47</v>
      </c>
      <c r="BF486" s="5">
        <v>172</v>
      </c>
      <c r="BG486" s="5">
        <v>5</v>
      </c>
      <c r="BH486" s="5">
        <v>5</v>
      </c>
      <c r="BI486" s="5">
        <v>1</v>
      </c>
      <c r="BJ486" s="5">
        <v>156</v>
      </c>
      <c r="BK486" s="5">
        <v>190</v>
      </c>
      <c r="BL486" s="5">
        <v>0</v>
      </c>
      <c r="BM486" s="5">
        <v>4</v>
      </c>
      <c r="BN486" s="5">
        <v>31</v>
      </c>
      <c r="BO486" s="5">
        <v>1</v>
      </c>
      <c r="BP486" s="5">
        <v>10</v>
      </c>
      <c r="BQ486" s="5">
        <v>59</v>
      </c>
      <c r="BR486" s="5">
        <v>7</v>
      </c>
      <c r="BS486" s="5">
        <v>99</v>
      </c>
      <c r="BT486" s="5">
        <v>69</v>
      </c>
      <c r="BU486" s="5">
        <v>5</v>
      </c>
      <c r="BV486" s="5">
        <v>75</v>
      </c>
      <c r="BW486" s="5">
        <v>104</v>
      </c>
      <c r="BX486" s="5">
        <v>407</v>
      </c>
      <c r="BY486" s="5">
        <v>6</v>
      </c>
      <c r="BZ486" s="5">
        <v>1</v>
      </c>
      <c r="CA486" s="5">
        <v>33</v>
      </c>
      <c r="CB486" s="5">
        <v>6</v>
      </c>
      <c r="CC486" s="5">
        <v>0</v>
      </c>
      <c r="CD486" s="5">
        <v>13</v>
      </c>
      <c r="CE486" s="5">
        <v>1</v>
      </c>
      <c r="CF486" s="5">
        <v>10</v>
      </c>
      <c r="CG486" s="5">
        <v>4</v>
      </c>
      <c r="CH486" s="5">
        <v>5</v>
      </c>
      <c r="CI486" s="5">
        <v>10</v>
      </c>
      <c r="CJ486" s="5">
        <v>330</v>
      </c>
      <c r="CK486" s="5">
        <v>39</v>
      </c>
      <c r="CL486" s="5">
        <v>0</v>
      </c>
      <c r="CM486" s="5">
        <v>21</v>
      </c>
      <c r="CN486" s="5">
        <v>140</v>
      </c>
      <c r="CO486" s="5">
        <v>27</v>
      </c>
      <c r="CP486" s="5">
        <v>4</v>
      </c>
      <c r="CQ486" s="5">
        <v>0</v>
      </c>
      <c r="CR486" s="5">
        <v>22</v>
      </c>
      <c r="CS486" s="5">
        <v>8</v>
      </c>
      <c r="CT486" s="5">
        <v>52</v>
      </c>
      <c r="CU486" s="5">
        <v>30</v>
      </c>
      <c r="CV486" s="5">
        <v>276</v>
      </c>
      <c r="CW486" s="5">
        <v>39</v>
      </c>
      <c r="CX486" s="3">
        <v>39</v>
      </c>
    </row>
    <row r="487" spans="1:102" ht="15.75" x14ac:dyDescent="0.25">
      <c r="A487" s="5" t="s">
        <v>29</v>
      </c>
      <c r="B487" s="5" t="s">
        <v>30</v>
      </c>
      <c r="C487" s="5">
        <v>2020</v>
      </c>
      <c r="D487" s="5">
        <v>8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6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>
        <v>0</v>
      </c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>
        <v>0</v>
      </c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>
        <v>0</v>
      </c>
      <c r="CS487" s="5">
        <v>0</v>
      </c>
      <c r="CT487" s="5">
        <v>0</v>
      </c>
      <c r="CU487" s="5">
        <v>0</v>
      </c>
      <c r="CV487" s="5">
        <v>0</v>
      </c>
      <c r="CW487" s="5">
        <v>0</v>
      </c>
      <c r="CX487" s="3">
        <v>0</v>
      </c>
    </row>
    <row r="488" spans="1:102" ht="15.75" x14ac:dyDescent="0.25">
      <c r="A488" s="5" t="s">
        <v>31</v>
      </c>
      <c r="B488" s="5" t="s">
        <v>32</v>
      </c>
      <c r="C488" s="5">
        <v>2020</v>
      </c>
      <c r="D488" s="5">
        <v>400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31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1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1</v>
      </c>
      <c r="AH488" s="5">
        <v>1</v>
      </c>
      <c r="AI488" s="5">
        <v>1</v>
      </c>
      <c r="AJ488" s="5">
        <v>0</v>
      </c>
      <c r="AK488" s="5">
        <v>1</v>
      </c>
      <c r="AL488" s="5">
        <v>0</v>
      </c>
      <c r="AM488" s="5">
        <v>2</v>
      </c>
      <c r="AN488" s="5">
        <v>16</v>
      </c>
      <c r="AO488" s="5">
        <v>4</v>
      </c>
      <c r="AP488" s="5">
        <v>0</v>
      </c>
      <c r="AQ488" s="5">
        <v>4</v>
      </c>
      <c r="AR488" s="5">
        <v>0</v>
      </c>
      <c r="AS488" s="5">
        <v>0</v>
      </c>
      <c r="AT488" s="5">
        <v>1</v>
      </c>
      <c r="AU488" s="5">
        <v>0</v>
      </c>
      <c r="AV488" s="5">
        <v>15</v>
      </c>
      <c r="AW488" s="5">
        <v>1</v>
      </c>
      <c r="AX488" s="5">
        <v>12</v>
      </c>
      <c r="AY488" s="5">
        <v>0</v>
      </c>
      <c r="AZ488" s="5">
        <v>6</v>
      </c>
      <c r="BA488" s="5">
        <v>0</v>
      </c>
      <c r="BB488" s="5">
        <v>169</v>
      </c>
      <c r="BC488" s="5">
        <v>2</v>
      </c>
      <c r="BD488" s="5">
        <v>0</v>
      </c>
      <c r="BE488" s="5">
        <v>6</v>
      </c>
      <c r="BF488" s="5">
        <v>5</v>
      </c>
      <c r="BG488" s="5">
        <v>0</v>
      </c>
      <c r="BH488" s="5">
        <v>1</v>
      </c>
      <c r="BI488" s="5">
        <v>0</v>
      </c>
      <c r="BJ488" s="5">
        <v>29</v>
      </c>
      <c r="BK488" s="5">
        <v>26</v>
      </c>
      <c r="BL488" s="5">
        <v>0</v>
      </c>
      <c r="BM488" s="5">
        <v>0</v>
      </c>
      <c r="BN488" s="5">
        <v>1</v>
      </c>
      <c r="BO488" s="5">
        <v>0</v>
      </c>
      <c r="BP488" s="5">
        <v>0</v>
      </c>
      <c r="BQ488" s="5">
        <v>3</v>
      </c>
      <c r="BR488" s="5">
        <v>0</v>
      </c>
      <c r="BS488" s="5">
        <v>9</v>
      </c>
      <c r="BT488" s="5">
        <v>2</v>
      </c>
      <c r="BU488" s="5">
        <v>0</v>
      </c>
      <c r="BV488" s="5">
        <v>0</v>
      </c>
      <c r="BW488" s="5">
        <v>1</v>
      </c>
      <c r="BX488" s="5">
        <v>13</v>
      </c>
      <c r="BY488" s="5">
        <v>0</v>
      </c>
      <c r="BZ488" s="5">
        <v>0</v>
      </c>
      <c r="CA488" s="5">
        <v>2</v>
      </c>
      <c r="CB488" s="5">
        <v>0</v>
      </c>
      <c r="CC488" s="5">
        <v>0</v>
      </c>
      <c r="CD488" s="5">
        <v>2</v>
      </c>
      <c r="CE488" s="5">
        <v>0</v>
      </c>
      <c r="CF488" s="5">
        <v>0</v>
      </c>
      <c r="CG488" s="5">
        <v>0</v>
      </c>
      <c r="CH488" s="5">
        <v>0</v>
      </c>
      <c r="CI488" s="5">
        <v>0</v>
      </c>
      <c r="CJ488" s="5">
        <v>2</v>
      </c>
      <c r="CK488" s="5">
        <v>0</v>
      </c>
      <c r="CL488" s="5">
        <v>0</v>
      </c>
      <c r="CM488" s="5">
        <v>2</v>
      </c>
      <c r="CN488" s="5">
        <v>12</v>
      </c>
      <c r="CO488" s="5">
        <v>0</v>
      </c>
      <c r="CP488" s="5">
        <v>0</v>
      </c>
      <c r="CQ488" s="5">
        <v>0</v>
      </c>
      <c r="CR488" s="5">
        <v>0</v>
      </c>
      <c r="CS488" s="5">
        <v>3</v>
      </c>
      <c r="CT488" s="5">
        <v>0</v>
      </c>
      <c r="CU488" s="5">
        <v>1</v>
      </c>
      <c r="CV488" s="5">
        <v>4</v>
      </c>
      <c r="CW488" s="5">
        <v>3</v>
      </c>
      <c r="CX488" s="3">
        <v>3</v>
      </c>
    </row>
    <row r="489" spans="1:102" ht="15.75" x14ac:dyDescent="0.25">
      <c r="A489" s="5" t="s">
        <v>33</v>
      </c>
      <c r="B489" s="5" t="s">
        <v>34</v>
      </c>
      <c r="C489" s="5">
        <v>2020</v>
      </c>
      <c r="D489" s="5">
        <v>28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1</v>
      </c>
      <c r="O489" s="5">
        <v>1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1</v>
      </c>
      <c r="AJ489" s="5">
        <v>2</v>
      </c>
      <c r="AK489" s="5">
        <v>1</v>
      </c>
      <c r="AL489" s="5">
        <v>0</v>
      </c>
      <c r="AM489" s="5">
        <v>3</v>
      </c>
      <c r="AN489" s="5">
        <v>0</v>
      </c>
      <c r="AO489" s="5">
        <v>1</v>
      </c>
      <c r="AP489" s="5">
        <v>0</v>
      </c>
      <c r="AQ489" s="5">
        <v>0</v>
      </c>
      <c r="AR489" s="5">
        <v>0</v>
      </c>
      <c r="AS489" s="5">
        <v>1</v>
      </c>
      <c r="AT489" s="5">
        <v>1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2</v>
      </c>
      <c r="BC489" s="5">
        <v>0</v>
      </c>
      <c r="BD489" s="5">
        <v>0</v>
      </c>
      <c r="BE489" s="5">
        <v>0</v>
      </c>
      <c r="BF489" s="5">
        <v>3</v>
      </c>
      <c r="BG489" s="5">
        <v>0</v>
      </c>
      <c r="BH489" s="5">
        <v>0</v>
      </c>
      <c r="BI489" s="5">
        <v>0</v>
      </c>
      <c r="BJ489" s="5">
        <v>1</v>
      </c>
      <c r="BK489" s="5">
        <v>1</v>
      </c>
      <c r="BL489" s="5">
        <v>0</v>
      </c>
      <c r="BM489" s="5">
        <v>0</v>
      </c>
      <c r="BN489" s="5">
        <v>2</v>
      </c>
      <c r="BO489" s="5">
        <v>0</v>
      </c>
      <c r="BP489" s="5">
        <v>0</v>
      </c>
      <c r="BQ489" s="5">
        <v>1</v>
      </c>
      <c r="BR489" s="5">
        <v>0</v>
      </c>
      <c r="BS489" s="5">
        <v>1</v>
      </c>
      <c r="BT489" s="5">
        <v>0</v>
      </c>
      <c r="BU489" s="5">
        <v>0</v>
      </c>
      <c r="BV489" s="5">
        <v>1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>
        <v>0</v>
      </c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>
        <v>0</v>
      </c>
      <c r="CJ489" s="5">
        <v>1</v>
      </c>
      <c r="CK489" s="5">
        <v>0</v>
      </c>
      <c r="CL489" s="5">
        <v>0</v>
      </c>
      <c r="CM489" s="5">
        <v>0</v>
      </c>
      <c r="CN489" s="5">
        <v>1</v>
      </c>
      <c r="CO489" s="5">
        <v>0</v>
      </c>
      <c r="CP489" s="5">
        <v>0</v>
      </c>
      <c r="CQ489" s="5">
        <v>0</v>
      </c>
      <c r="CR489" s="5">
        <v>0</v>
      </c>
      <c r="CS489" s="5">
        <v>0</v>
      </c>
      <c r="CT489" s="5">
        <v>0</v>
      </c>
      <c r="CU489" s="5">
        <v>0</v>
      </c>
      <c r="CV489" s="5">
        <v>1</v>
      </c>
      <c r="CW489" s="5">
        <v>0</v>
      </c>
      <c r="CX489" s="3">
        <v>0</v>
      </c>
    </row>
    <row r="490" spans="1:102" ht="15.75" x14ac:dyDescent="0.25">
      <c r="A490" s="5" t="s">
        <v>35</v>
      </c>
      <c r="B490" s="5" t="s">
        <v>36</v>
      </c>
      <c r="C490" s="5">
        <v>2020</v>
      </c>
      <c r="D490" s="5">
        <v>47</v>
      </c>
      <c r="E490" s="5">
        <v>0</v>
      </c>
      <c r="F490" s="5">
        <v>1</v>
      </c>
      <c r="G490" s="5">
        <v>2</v>
      </c>
      <c r="H490" s="5">
        <v>0</v>
      </c>
      <c r="I490" s="5">
        <v>1</v>
      </c>
      <c r="J490" s="5">
        <v>1</v>
      </c>
      <c r="K490" s="5">
        <v>1</v>
      </c>
      <c r="L490" s="5">
        <v>0</v>
      </c>
      <c r="M490" s="5">
        <v>0</v>
      </c>
      <c r="N490" s="5">
        <v>2</v>
      </c>
      <c r="O490" s="5">
        <v>2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2</v>
      </c>
      <c r="AK490" s="5">
        <v>2</v>
      </c>
      <c r="AL490" s="5">
        <v>0</v>
      </c>
      <c r="AM490" s="5">
        <v>0</v>
      </c>
      <c r="AN490" s="5">
        <v>0</v>
      </c>
      <c r="AO490" s="5">
        <v>1</v>
      </c>
      <c r="AP490" s="5">
        <v>0</v>
      </c>
      <c r="AQ490" s="5">
        <v>0</v>
      </c>
      <c r="AR490" s="5">
        <v>0</v>
      </c>
      <c r="AS490" s="5">
        <v>1</v>
      </c>
      <c r="AT490" s="5">
        <v>1</v>
      </c>
      <c r="AU490" s="5">
        <v>1</v>
      </c>
      <c r="AV490" s="5">
        <v>1</v>
      </c>
      <c r="AW490" s="5">
        <v>0</v>
      </c>
      <c r="AX490" s="5">
        <v>2</v>
      </c>
      <c r="AY490" s="5">
        <v>0</v>
      </c>
      <c r="AZ490" s="5">
        <v>0</v>
      </c>
      <c r="BA490" s="5">
        <v>0</v>
      </c>
      <c r="BB490" s="5">
        <v>2</v>
      </c>
      <c r="BC490" s="5">
        <v>0</v>
      </c>
      <c r="BD490" s="5">
        <v>0</v>
      </c>
      <c r="BE490" s="5">
        <v>0</v>
      </c>
      <c r="BF490" s="5">
        <v>2</v>
      </c>
      <c r="BG490" s="5">
        <v>0</v>
      </c>
      <c r="BH490" s="5">
        <v>0</v>
      </c>
      <c r="BI490" s="5">
        <v>0</v>
      </c>
      <c r="BJ490" s="5">
        <v>1</v>
      </c>
      <c r="BK490" s="5">
        <v>1</v>
      </c>
      <c r="BL490" s="5">
        <v>0</v>
      </c>
      <c r="BM490" s="5">
        <v>0</v>
      </c>
      <c r="BN490" s="5">
        <v>0</v>
      </c>
      <c r="BO490" s="5">
        <v>0</v>
      </c>
      <c r="BP490" s="5">
        <v>1</v>
      </c>
      <c r="BQ490" s="5">
        <v>0</v>
      </c>
      <c r="BR490" s="5">
        <v>0</v>
      </c>
      <c r="BS490" s="5">
        <v>2</v>
      </c>
      <c r="BT490" s="5">
        <v>1</v>
      </c>
      <c r="BU490" s="5">
        <v>0</v>
      </c>
      <c r="BV490" s="5">
        <v>2</v>
      </c>
      <c r="BW490" s="5">
        <v>1</v>
      </c>
      <c r="BX490" s="5">
        <v>2</v>
      </c>
      <c r="BY490" s="5">
        <v>0</v>
      </c>
      <c r="BZ490" s="5">
        <v>0</v>
      </c>
      <c r="CA490" s="5">
        <v>0</v>
      </c>
      <c r="CB490" s="5">
        <v>0</v>
      </c>
      <c r="CC490" s="5">
        <v>0</v>
      </c>
      <c r="CD490" s="5">
        <v>0</v>
      </c>
      <c r="CE490" s="5">
        <v>0</v>
      </c>
      <c r="CF490" s="5">
        <v>2</v>
      </c>
      <c r="CG490" s="5">
        <v>0</v>
      </c>
      <c r="CH490" s="5">
        <v>0</v>
      </c>
      <c r="CI490" s="5">
        <v>0</v>
      </c>
      <c r="CJ490" s="5">
        <v>1</v>
      </c>
      <c r="CK490" s="5">
        <v>0</v>
      </c>
      <c r="CL490" s="5">
        <v>0</v>
      </c>
      <c r="CM490" s="5">
        <v>0</v>
      </c>
      <c r="CN490" s="5">
        <v>0</v>
      </c>
      <c r="CO490" s="5">
        <v>0</v>
      </c>
      <c r="CP490" s="5">
        <v>0</v>
      </c>
      <c r="CQ490" s="5">
        <v>0</v>
      </c>
      <c r="CR490" s="5">
        <v>0</v>
      </c>
      <c r="CS490" s="5">
        <v>0</v>
      </c>
      <c r="CT490" s="5">
        <v>2</v>
      </c>
      <c r="CU490" s="5">
        <v>0</v>
      </c>
      <c r="CV490" s="5">
        <v>3</v>
      </c>
      <c r="CW490" s="5">
        <v>1</v>
      </c>
      <c r="CX490" s="3">
        <v>1</v>
      </c>
    </row>
    <row r="491" spans="1:102" ht="15.75" x14ac:dyDescent="0.25">
      <c r="A491" s="5" t="s">
        <v>37</v>
      </c>
      <c r="B491" s="5" t="s">
        <v>38</v>
      </c>
      <c r="C491" s="5">
        <v>2020</v>
      </c>
      <c r="D491" s="5">
        <v>250</v>
      </c>
      <c r="E491" s="5">
        <v>1</v>
      </c>
      <c r="F491" s="5">
        <v>0</v>
      </c>
      <c r="G491" s="5">
        <v>2</v>
      </c>
      <c r="H491" s="5">
        <v>0</v>
      </c>
      <c r="I491" s="5">
        <v>0</v>
      </c>
      <c r="J491" s="5">
        <v>1</v>
      </c>
      <c r="K491" s="5">
        <v>0</v>
      </c>
      <c r="L491" s="5">
        <v>0</v>
      </c>
      <c r="M491" s="5">
        <v>2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1</v>
      </c>
      <c r="U491" s="5">
        <v>2</v>
      </c>
      <c r="V491" s="5">
        <v>1</v>
      </c>
      <c r="W491" s="5">
        <v>54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3</v>
      </c>
      <c r="AH491" s="5">
        <v>0</v>
      </c>
      <c r="AI491" s="5">
        <v>1</v>
      </c>
      <c r="AJ491" s="5">
        <v>2</v>
      </c>
      <c r="AK491" s="5">
        <v>2</v>
      </c>
      <c r="AL491" s="5">
        <v>0</v>
      </c>
      <c r="AM491" s="5">
        <v>2</v>
      </c>
      <c r="AN491" s="5">
        <v>1</v>
      </c>
      <c r="AO491" s="5">
        <v>3</v>
      </c>
      <c r="AP491" s="5">
        <v>0</v>
      </c>
      <c r="AQ491" s="5">
        <v>0</v>
      </c>
      <c r="AR491" s="5">
        <v>0</v>
      </c>
      <c r="AS491" s="5">
        <v>1</v>
      </c>
      <c r="AT491" s="5">
        <v>3</v>
      </c>
      <c r="AU491" s="5">
        <v>1</v>
      </c>
      <c r="AV491" s="5">
        <v>3</v>
      </c>
      <c r="AW491" s="5">
        <v>1</v>
      </c>
      <c r="AX491" s="5">
        <v>3</v>
      </c>
      <c r="AY491" s="5">
        <v>0</v>
      </c>
      <c r="AZ491" s="5">
        <v>13</v>
      </c>
      <c r="BA491" s="5">
        <v>0</v>
      </c>
      <c r="BB491" s="5">
        <v>25</v>
      </c>
      <c r="BC491" s="5">
        <v>1</v>
      </c>
      <c r="BD491" s="5">
        <v>0</v>
      </c>
      <c r="BE491" s="5">
        <v>1</v>
      </c>
      <c r="BF491" s="5">
        <v>6</v>
      </c>
      <c r="BG491" s="5">
        <v>0</v>
      </c>
      <c r="BH491" s="5">
        <v>2</v>
      </c>
      <c r="BI491" s="5">
        <v>0</v>
      </c>
      <c r="BJ491" s="5">
        <v>4</v>
      </c>
      <c r="BK491" s="5">
        <v>18</v>
      </c>
      <c r="BL491" s="5">
        <v>0</v>
      </c>
      <c r="BM491" s="5">
        <v>0</v>
      </c>
      <c r="BN491" s="5">
        <v>1</v>
      </c>
      <c r="BO491" s="5">
        <v>1</v>
      </c>
      <c r="BP491" s="5">
        <v>1</v>
      </c>
      <c r="BQ491" s="5">
        <v>2</v>
      </c>
      <c r="BR491" s="5">
        <v>0</v>
      </c>
      <c r="BS491" s="5">
        <v>5</v>
      </c>
      <c r="BT491" s="5">
        <v>4</v>
      </c>
      <c r="BU491" s="5">
        <v>0</v>
      </c>
      <c r="BV491" s="5">
        <v>0</v>
      </c>
      <c r="BW491" s="5">
        <v>1</v>
      </c>
      <c r="BX491" s="5">
        <v>13</v>
      </c>
      <c r="BY491" s="5">
        <v>0</v>
      </c>
      <c r="BZ491" s="5">
        <v>0</v>
      </c>
      <c r="CA491" s="5">
        <v>41</v>
      </c>
      <c r="CB491" s="5">
        <v>0</v>
      </c>
      <c r="CC491" s="5">
        <v>0</v>
      </c>
      <c r="CD491" s="5">
        <v>1</v>
      </c>
      <c r="CE491" s="5">
        <v>0</v>
      </c>
      <c r="CF491" s="5">
        <v>0</v>
      </c>
      <c r="CG491" s="5">
        <v>0</v>
      </c>
      <c r="CH491" s="5">
        <v>0</v>
      </c>
      <c r="CI491" s="5">
        <v>0</v>
      </c>
      <c r="CJ491" s="5">
        <v>0</v>
      </c>
      <c r="CK491" s="5">
        <v>0</v>
      </c>
      <c r="CL491" s="5">
        <v>0</v>
      </c>
      <c r="CM491" s="5">
        <v>1</v>
      </c>
      <c r="CN491" s="5">
        <v>13</v>
      </c>
      <c r="CO491" s="5">
        <v>0</v>
      </c>
      <c r="CP491" s="5">
        <v>0</v>
      </c>
      <c r="CQ491" s="5">
        <v>0</v>
      </c>
      <c r="CR491" s="5">
        <v>0</v>
      </c>
      <c r="CS491" s="5">
        <v>0</v>
      </c>
      <c r="CT491" s="5">
        <v>2</v>
      </c>
      <c r="CU491" s="5">
        <v>0</v>
      </c>
      <c r="CV491" s="5">
        <v>1</v>
      </c>
      <c r="CW491" s="5">
        <v>1</v>
      </c>
      <c r="CX491" s="3">
        <v>1</v>
      </c>
    </row>
    <row r="492" spans="1:102" ht="15.75" x14ac:dyDescent="0.25">
      <c r="A492" s="5" t="s">
        <v>39</v>
      </c>
      <c r="B492" s="5" t="s">
        <v>40</v>
      </c>
      <c r="C492" s="5">
        <v>2020</v>
      </c>
      <c r="D492" s="5">
        <v>11057</v>
      </c>
      <c r="E492" s="5">
        <v>2</v>
      </c>
      <c r="F492" s="5">
        <v>83</v>
      </c>
      <c r="G492" s="5">
        <v>91</v>
      </c>
      <c r="H492" s="5">
        <v>39</v>
      </c>
      <c r="I492" s="5">
        <v>80</v>
      </c>
      <c r="J492" s="5">
        <v>40</v>
      </c>
      <c r="K492" s="5">
        <v>11</v>
      </c>
      <c r="L492" s="5">
        <v>41</v>
      </c>
      <c r="M492" s="5">
        <v>21</v>
      </c>
      <c r="N492" s="5">
        <v>40</v>
      </c>
      <c r="O492" s="5">
        <v>291</v>
      </c>
      <c r="P492" s="5">
        <v>0</v>
      </c>
      <c r="Q492" s="5">
        <v>4</v>
      </c>
      <c r="R492" s="5">
        <v>61</v>
      </c>
      <c r="S492" s="5">
        <v>0</v>
      </c>
      <c r="T492" s="5">
        <v>2</v>
      </c>
      <c r="U492" s="5">
        <v>5</v>
      </c>
      <c r="V492" s="5">
        <v>22</v>
      </c>
      <c r="W492" s="5">
        <v>354</v>
      </c>
      <c r="X492" s="5">
        <v>7</v>
      </c>
      <c r="Y492" s="5">
        <v>10</v>
      </c>
      <c r="Z492" s="5">
        <v>45</v>
      </c>
      <c r="AA492" s="5">
        <v>880</v>
      </c>
      <c r="AB492" s="5">
        <v>312</v>
      </c>
      <c r="AC492" s="5">
        <v>17</v>
      </c>
      <c r="AD492" s="5">
        <v>11</v>
      </c>
      <c r="AE492" s="5">
        <v>40</v>
      </c>
      <c r="AF492" s="5">
        <v>6</v>
      </c>
      <c r="AG492" s="5">
        <v>566</v>
      </c>
      <c r="AH492" s="5">
        <v>52</v>
      </c>
      <c r="AI492" s="5">
        <v>163</v>
      </c>
      <c r="AJ492" s="5">
        <v>1548</v>
      </c>
      <c r="AK492" s="5">
        <v>424</v>
      </c>
      <c r="AL492" s="5">
        <v>8</v>
      </c>
      <c r="AM492" s="5">
        <v>313</v>
      </c>
      <c r="AN492" s="5">
        <v>79</v>
      </c>
      <c r="AO492" s="5">
        <v>245</v>
      </c>
      <c r="AP492" s="5">
        <v>2</v>
      </c>
      <c r="AQ492" s="5">
        <v>137</v>
      </c>
      <c r="AR492" s="5">
        <v>28</v>
      </c>
      <c r="AS492" s="5">
        <v>66</v>
      </c>
      <c r="AT492" s="5">
        <v>54</v>
      </c>
      <c r="AU492" s="5">
        <v>146</v>
      </c>
      <c r="AV492" s="5">
        <v>158</v>
      </c>
      <c r="AW492" s="5">
        <v>171</v>
      </c>
      <c r="AX492" s="5">
        <v>137</v>
      </c>
      <c r="AY492" s="5">
        <v>3</v>
      </c>
      <c r="AZ492" s="5">
        <v>25</v>
      </c>
      <c r="BA492" s="5">
        <v>0</v>
      </c>
      <c r="BB492" s="5">
        <v>212</v>
      </c>
      <c r="BC492" s="5">
        <v>17</v>
      </c>
      <c r="BD492" s="5">
        <v>2</v>
      </c>
      <c r="BE492" s="5">
        <v>48</v>
      </c>
      <c r="BF492" s="5">
        <v>155</v>
      </c>
      <c r="BG492" s="5">
        <v>7</v>
      </c>
      <c r="BH492" s="5">
        <v>55</v>
      </c>
      <c r="BI492" s="5">
        <v>2</v>
      </c>
      <c r="BJ492" s="5">
        <v>159</v>
      </c>
      <c r="BK492" s="5">
        <v>297</v>
      </c>
      <c r="BL492" s="5">
        <v>0</v>
      </c>
      <c r="BM492" s="5">
        <v>15</v>
      </c>
      <c r="BN492" s="5">
        <v>60</v>
      </c>
      <c r="BO492" s="5">
        <v>1</v>
      </c>
      <c r="BP492" s="5">
        <v>8</v>
      </c>
      <c r="BQ492" s="5">
        <v>76</v>
      </c>
      <c r="BR492" s="5">
        <v>10</v>
      </c>
      <c r="BS492" s="5">
        <v>190</v>
      </c>
      <c r="BT492" s="5">
        <v>86</v>
      </c>
      <c r="BU492" s="5">
        <v>13</v>
      </c>
      <c r="BV492" s="5">
        <v>117</v>
      </c>
      <c r="BW492" s="5">
        <v>112</v>
      </c>
      <c r="BX492" s="5">
        <v>1576</v>
      </c>
      <c r="BY492" s="5">
        <v>1</v>
      </c>
      <c r="BZ492" s="5">
        <v>0</v>
      </c>
      <c r="CA492" s="5">
        <v>23</v>
      </c>
      <c r="CB492" s="5">
        <v>1</v>
      </c>
      <c r="CC492" s="5">
        <v>1</v>
      </c>
      <c r="CD492" s="5">
        <v>12</v>
      </c>
      <c r="CE492" s="5">
        <v>3</v>
      </c>
      <c r="CF492" s="5">
        <v>13</v>
      </c>
      <c r="CG492" s="5">
        <v>9</v>
      </c>
      <c r="CH492" s="5">
        <v>8</v>
      </c>
      <c r="CI492" s="5">
        <v>16</v>
      </c>
      <c r="CJ492" s="5">
        <v>166</v>
      </c>
      <c r="CK492" s="5">
        <v>51</v>
      </c>
      <c r="CL492" s="5">
        <v>0</v>
      </c>
      <c r="CM492" s="5">
        <v>13</v>
      </c>
      <c r="CN492" s="5">
        <v>325</v>
      </c>
      <c r="CO492" s="5">
        <v>52</v>
      </c>
      <c r="CP492" s="5">
        <v>6</v>
      </c>
      <c r="CQ492" s="5">
        <v>0</v>
      </c>
      <c r="CR492" s="5">
        <v>18</v>
      </c>
      <c r="CS492" s="5">
        <v>10</v>
      </c>
      <c r="CT492" s="5">
        <v>83</v>
      </c>
      <c r="CU492" s="5">
        <v>10</v>
      </c>
      <c r="CV492" s="5">
        <v>168</v>
      </c>
      <c r="CW492" s="5">
        <v>10</v>
      </c>
      <c r="CX492" s="3">
        <v>10</v>
      </c>
    </row>
    <row r="493" spans="1:102" ht="15.75" x14ac:dyDescent="0.25">
      <c r="A493" s="5" t="s">
        <v>41</v>
      </c>
      <c r="B493" s="5" t="s">
        <v>42</v>
      </c>
      <c r="C493" s="5">
        <v>2020</v>
      </c>
      <c r="D493" s="5">
        <v>14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1</v>
      </c>
      <c r="AL493" s="5">
        <v>0</v>
      </c>
      <c r="AM493" s="5">
        <v>0</v>
      </c>
      <c r="AN493" s="5">
        <v>0</v>
      </c>
      <c r="AO493" s="5">
        <v>1</v>
      </c>
      <c r="AP493" s="5">
        <v>0</v>
      </c>
      <c r="AQ493" s="5">
        <v>1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2</v>
      </c>
      <c r="BF493" s="5">
        <v>0</v>
      </c>
      <c r="BG493" s="5">
        <v>0</v>
      </c>
      <c r="BH493" s="5">
        <v>0</v>
      </c>
      <c r="BI493" s="5">
        <v>0</v>
      </c>
      <c r="BJ493" s="5">
        <v>1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1</v>
      </c>
      <c r="BR493" s="5">
        <v>0</v>
      </c>
      <c r="BS493" s="5">
        <v>1</v>
      </c>
      <c r="BT493" s="5">
        <v>0</v>
      </c>
      <c r="BU493" s="5">
        <v>0</v>
      </c>
      <c r="BV493" s="5">
        <v>1</v>
      </c>
      <c r="BW493" s="5">
        <v>2</v>
      </c>
      <c r="BX493" s="5">
        <v>0</v>
      </c>
      <c r="BY493" s="5">
        <v>0</v>
      </c>
      <c r="BZ493" s="5">
        <v>0</v>
      </c>
      <c r="CA493" s="5">
        <v>1</v>
      </c>
      <c r="CB493" s="5">
        <v>0</v>
      </c>
      <c r="CC493" s="5">
        <v>0</v>
      </c>
      <c r="CD493" s="5">
        <v>0</v>
      </c>
      <c r="CE493" s="5">
        <v>0</v>
      </c>
      <c r="CF493" s="5">
        <v>0</v>
      </c>
      <c r="CG493" s="5">
        <v>0</v>
      </c>
      <c r="CH493" s="5">
        <v>0</v>
      </c>
      <c r="CI493" s="5">
        <v>0</v>
      </c>
      <c r="CJ493" s="5">
        <v>0</v>
      </c>
      <c r="CK493" s="5">
        <v>0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>
        <v>0</v>
      </c>
      <c r="CS493" s="5">
        <v>0</v>
      </c>
      <c r="CT493" s="5">
        <v>0</v>
      </c>
      <c r="CU493" s="5">
        <v>0</v>
      </c>
      <c r="CV493" s="5">
        <v>0</v>
      </c>
      <c r="CW493" s="5">
        <v>0</v>
      </c>
      <c r="CX493" s="3">
        <v>0</v>
      </c>
    </row>
    <row r="494" spans="1:102" ht="15.75" x14ac:dyDescent="0.25">
      <c r="A494" s="5" t="s">
        <v>43</v>
      </c>
      <c r="B494" s="5" t="s">
        <v>44</v>
      </c>
      <c r="C494" s="5">
        <v>2020</v>
      </c>
      <c r="D494" s="5">
        <v>390</v>
      </c>
      <c r="E494" s="5">
        <v>0</v>
      </c>
      <c r="F494" s="5">
        <v>3</v>
      </c>
      <c r="G494" s="5">
        <v>3</v>
      </c>
      <c r="H494" s="5">
        <v>2</v>
      </c>
      <c r="I494" s="5">
        <v>2</v>
      </c>
      <c r="J494" s="5">
        <v>1</v>
      </c>
      <c r="K494" s="5">
        <v>0</v>
      </c>
      <c r="L494" s="5">
        <v>6</v>
      </c>
      <c r="M494" s="5">
        <v>10</v>
      </c>
      <c r="N494" s="5">
        <v>6</v>
      </c>
      <c r="O494" s="5">
        <v>46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1</v>
      </c>
      <c r="V494" s="5">
        <v>3</v>
      </c>
      <c r="W494" s="5">
        <v>3</v>
      </c>
      <c r="X494" s="5">
        <v>3</v>
      </c>
      <c r="Y494" s="5">
        <v>0</v>
      </c>
      <c r="Z494" s="5">
        <v>22</v>
      </c>
      <c r="AA494" s="5">
        <v>1</v>
      </c>
      <c r="AB494" s="5">
        <v>0</v>
      </c>
      <c r="AC494" s="5">
        <v>0</v>
      </c>
      <c r="AD494" s="5">
        <v>0</v>
      </c>
      <c r="AE494" s="5">
        <v>0</v>
      </c>
      <c r="AF494" s="5">
        <v>1</v>
      </c>
      <c r="AG494" s="5">
        <v>4</v>
      </c>
      <c r="AH494" s="5">
        <v>3</v>
      </c>
      <c r="AI494" s="5">
        <v>4</v>
      </c>
      <c r="AJ494" s="5">
        <v>18</v>
      </c>
      <c r="AK494" s="5">
        <v>14</v>
      </c>
      <c r="AL494" s="5">
        <v>2</v>
      </c>
      <c r="AM494" s="5">
        <v>5</v>
      </c>
      <c r="AN494" s="5">
        <v>4</v>
      </c>
      <c r="AO494" s="5">
        <v>7</v>
      </c>
      <c r="AP494" s="5">
        <v>1</v>
      </c>
      <c r="AQ494" s="5">
        <v>1</v>
      </c>
      <c r="AR494" s="5">
        <v>0</v>
      </c>
      <c r="AS494" s="5">
        <v>3</v>
      </c>
      <c r="AT494" s="5">
        <v>7</v>
      </c>
      <c r="AU494" s="5">
        <v>4</v>
      </c>
      <c r="AV494" s="5">
        <v>2</v>
      </c>
      <c r="AW494" s="5">
        <v>2</v>
      </c>
      <c r="AX494" s="5">
        <v>6</v>
      </c>
      <c r="AY494" s="5">
        <v>0</v>
      </c>
      <c r="AZ494" s="5">
        <v>2</v>
      </c>
      <c r="BA494" s="5">
        <v>0</v>
      </c>
      <c r="BB494" s="5">
        <v>2</v>
      </c>
      <c r="BC494" s="5">
        <v>4</v>
      </c>
      <c r="BD494" s="5">
        <v>0</v>
      </c>
      <c r="BE494" s="5">
        <v>4</v>
      </c>
      <c r="BF494" s="5">
        <v>25</v>
      </c>
      <c r="BG494" s="5">
        <v>0</v>
      </c>
      <c r="BH494" s="5">
        <v>1</v>
      </c>
      <c r="BI494" s="5">
        <v>0</v>
      </c>
      <c r="BJ494" s="5">
        <v>7</v>
      </c>
      <c r="BK494" s="5">
        <v>12</v>
      </c>
      <c r="BL494" s="5">
        <v>0</v>
      </c>
      <c r="BM494" s="5">
        <v>1</v>
      </c>
      <c r="BN494" s="5">
        <v>9</v>
      </c>
      <c r="BO494" s="5">
        <v>0</v>
      </c>
      <c r="BP494" s="5">
        <v>4</v>
      </c>
      <c r="BQ494" s="5">
        <v>9</v>
      </c>
      <c r="BR494" s="5">
        <v>1</v>
      </c>
      <c r="BS494" s="5">
        <v>14</v>
      </c>
      <c r="BT494" s="5">
        <v>5</v>
      </c>
      <c r="BU494" s="5">
        <v>0</v>
      </c>
      <c r="BV494" s="5">
        <v>5</v>
      </c>
      <c r="BW494" s="5">
        <v>9</v>
      </c>
      <c r="BX494" s="5">
        <v>7</v>
      </c>
      <c r="BY494" s="5">
        <v>0</v>
      </c>
      <c r="BZ494" s="5">
        <v>0</v>
      </c>
      <c r="CA494" s="5">
        <v>18</v>
      </c>
      <c r="CB494" s="5">
        <v>0</v>
      </c>
      <c r="CC494" s="5">
        <v>0</v>
      </c>
      <c r="CD494" s="5">
        <v>2</v>
      </c>
      <c r="CE494" s="5">
        <v>0</v>
      </c>
      <c r="CF494" s="5">
        <v>1</v>
      </c>
      <c r="CG494" s="5">
        <v>0</v>
      </c>
      <c r="CH494" s="5">
        <v>1</v>
      </c>
      <c r="CI494" s="5">
        <v>1</v>
      </c>
      <c r="CJ494" s="5">
        <v>10</v>
      </c>
      <c r="CK494" s="5">
        <v>5</v>
      </c>
      <c r="CL494" s="5">
        <v>1</v>
      </c>
      <c r="CM494" s="5">
        <v>2</v>
      </c>
      <c r="CN494" s="5">
        <v>11</v>
      </c>
      <c r="CO494" s="5">
        <v>1</v>
      </c>
      <c r="CP494" s="5">
        <v>2</v>
      </c>
      <c r="CQ494" s="5">
        <v>0</v>
      </c>
      <c r="CR494" s="5">
        <v>0</v>
      </c>
      <c r="CS494" s="5">
        <v>0</v>
      </c>
      <c r="CT494" s="5">
        <v>3</v>
      </c>
      <c r="CU494" s="5">
        <v>1</v>
      </c>
      <c r="CV494" s="5">
        <v>10</v>
      </c>
      <c r="CW494" s="5">
        <v>0</v>
      </c>
      <c r="CX494" s="3">
        <v>0</v>
      </c>
    </row>
    <row r="495" spans="1:102" ht="15.75" x14ac:dyDescent="0.25">
      <c r="A495" s="5" t="s">
        <v>45</v>
      </c>
      <c r="B495" s="5" t="s">
        <v>46</v>
      </c>
      <c r="C495" s="5">
        <v>2020</v>
      </c>
      <c r="D495" s="5">
        <v>282</v>
      </c>
      <c r="E495" s="5">
        <v>3</v>
      </c>
      <c r="F495" s="5">
        <v>0</v>
      </c>
      <c r="G495" s="5">
        <v>3</v>
      </c>
      <c r="H495" s="5">
        <v>1</v>
      </c>
      <c r="I495" s="5">
        <v>7</v>
      </c>
      <c r="J495" s="5">
        <v>3</v>
      </c>
      <c r="K495" s="5">
        <v>1</v>
      </c>
      <c r="L495" s="5">
        <v>2</v>
      </c>
      <c r="M495" s="5">
        <v>1</v>
      </c>
      <c r="N495" s="5">
        <v>4</v>
      </c>
      <c r="O495" s="5">
        <v>4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1</v>
      </c>
      <c r="X495" s="5">
        <v>0</v>
      </c>
      <c r="Y495" s="5">
        <v>0</v>
      </c>
      <c r="Z495" s="5">
        <v>0</v>
      </c>
      <c r="AA495" s="5">
        <v>2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1</v>
      </c>
      <c r="AH495" s="5">
        <v>0</v>
      </c>
      <c r="AI495" s="5">
        <v>1</v>
      </c>
      <c r="AJ495" s="5">
        <v>4</v>
      </c>
      <c r="AK495" s="5">
        <v>3</v>
      </c>
      <c r="AL495" s="5">
        <v>0</v>
      </c>
      <c r="AM495" s="5">
        <v>0</v>
      </c>
      <c r="AN495" s="5">
        <v>3</v>
      </c>
      <c r="AO495" s="5">
        <v>3</v>
      </c>
      <c r="AP495" s="5">
        <v>0</v>
      </c>
      <c r="AQ495" s="5">
        <v>1</v>
      </c>
      <c r="AR495" s="5">
        <v>0</v>
      </c>
      <c r="AS495" s="5">
        <v>1</v>
      </c>
      <c r="AT495" s="5">
        <v>2</v>
      </c>
      <c r="AU495" s="5">
        <v>3</v>
      </c>
      <c r="AV495" s="5">
        <v>5</v>
      </c>
      <c r="AW495" s="5">
        <v>2</v>
      </c>
      <c r="AX495" s="5">
        <v>9</v>
      </c>
      <c r="AY495" s="5">
        <v>0</v>
      </c>
      <c r="AZ495" s="5">
        <v>5</v>
      </c>
      <c r="BA495" s="5">
        <v>0</v>
      </c>
      <c r="BB495" s="5">
        <v>72</v>
      </c>
      <c r="BC495" s="5">
        <v>2</v>
      </c>
      <c r="BD495" s="5">
        <v>0</v>
      </c>
      <c r="BE495" s="5">
        <v>1</v>
      </c>
      <c r="BF495" s="5">
        <v>2</v>
      </c>
      <c r="BG495" s="5">
        <v>0</v>
      </c>
      <c r="BH495" s="5">
        <v>0</v>
      </c>
      <c r="BI495" s="5">
        <v>0</v>
      </c>
      <c r="BJ495" s="5">
        <v>17</v>
      </c>
      <c r="BK495" s="5">
        <v>6</v>
      </c>
      <c r="BL495" s="5">
        <v>0</v>
      </c>
      <c r="BM495" s="5">
        <v>0</v>
      </c>
      <c r="BN495" s="5">
        <v>1</v>
      </c>
      <c r="BO495" s="5">
        <v>0</v>
      </c>
      <c r="BP495" s="5">
        <v>1</v>
      </c>
      <c r="BQ495" s="5">
        <v>2</v>
      </c>
      <c r="BR495" s="5">
        <v>1</v>
      </c>
      <c r="BS495" s="5">
        <v>14</v>
      </c>
      <c r="BT495" s="5">
        <v>6</v>
      </c>
      <c r="BU495" s="5">
        <v>0</v>
      </c>
      <c r="BV495" s="5">
        <v>2</v>
      </c>
      <c r="BW495" s="5">
        <v>0</v>
      </c>
      <c r="BX495" s="5">
        <v>37</v>
      </c>
      <c r="BY495" s="5">
        <v>0</v>
      </c>
      <c r="BZ495" s="5">
        <v>0</v>
      </c>
      <c r="CA495" s="5">
        <v>11</v>
      </c>
      <c r="CB495" s="5">
        <v>1</v>
      </c>
      <c r="CC495" s="5">
        <v>0</v>
      </c>
      <c r="CD495" s="5">
        <v>2</v>
      </c>
      <c r="CE495" s="5">
        <v>0</v>
      </c>
      <c r="CF495" s="5">
        <v>1</v>
      </c>
      <c r="CG495" s="5">
        <v>0</v>
      </c>
      <c r="CH495" s="5">
        <v>1</v>
      </c>
      <c r="CI495" s="5">
        <v>1</v>
      </c>
      <c r="CJ495" s="5">
        <v>4</v>
      </c>
      <c r="CK495" s="5">
        <v>0</v>
      </c>
      <c r="CL495" s="5">
        <v>0</v>
      </c>
      <c r="CM495" s="5">
        <v>1</v>
      </c>
      <c r="CN495" s="5">
        <v>7</v>
      </c>
      <c r="CO495" s="5">
        <v>1</v>
      </c>
      <c r="CP495" s="5">
        <v>0</v>
      </c>
      <c r="CQ495" s="5">
        <v>0</v>
      </c>
      <c r="CR495" s="5">
        <v>1</v>
      </c>
      <c r="CS495" s="5">
        <v>1</v>
      </c>
      <c r="CT495" s="5">
        <v>2</v>
      </c>
      <c r="CU495" s="5">
        <v>0</v>
      </c>
      <c r="CV495" s="5">
        <v>6</v>
      </c>
      <c r="CW495" s="5">
        <v>2</v>
      </c>
      <c r="CX495" s="3">
        <v>2</v>
      </c>
    </row>
    <row r="496" spans="1:102" ht="15.75" x14ac:dyDescent="0.25">
      <c r="A496" s="5" t="s">
        <v>47</v>
      </c>
      <c r="B496" s="5" t="s">
        <v>48</v>
      </c>
      <c r="C496" s="5">
        <v>2020</v>
      </c>
      <c r="D496" s="5">
        <v>1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0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0</v>
      </c>
      <c r="AX496" s="5">
        <v>0</v>
      </c>
      <c r="AY496" s="5">
        <v>0</v>
      </c>
      <c r="AZ496" s="5">
        <v>0</v>
      </c>
      <c r="BA496" s="5">
        <v>0</v>
      </c>
      <c r="BB496" s="5">
        <v>0</v>
      </c>
      <c r="BC496" s="5">
        <v>0</v>
      </c>
      <c r="BD496" s="5">
        <v>0</v>
      </c>
      <c r="BE496" s="5">
        <v>0</v>
      </c>
      <c r="BF496" s="5">
        <v>0</v>
      </c>
      <c r="BG496" s="5">
        <v>0</v>
      </c>
      <c r="BH496" s="5">
        <v>0</v>
      </c>
      <c r="BI496" s="5">
        <v>0</v>
      </c>
      <c r="BJ496" s="5">
        <v>0</v>
      </c>
      <c r="BK496" s="5">
        <v>0</v>
      </c>
      <c r="BL496" s="5">
        <v>0</v>
      </c>
      <c r="BM496" s="5">
        <v>0</v>
      </c>
      <c r="BN496" s="5">
        <v>0</v>
      </c>
      <c r="BO496" s="5">
        <v>0</v>
      </c>
      <c r="BP496" s="5">
        <v>0</v>
      </c>
      <c r="BQ496" s="5">
        <v>0</v>
      </c>
      <c r="BR496" s="5">
        <v>0</v>
      </c>
      <c r="BS496" s="5">
        <v>0</v>
      </c>
      <c r="BT496" s="5">
        <v>0</v>
      </c>
      <c r="BU496" s="5">
        <v>0</v>
      </c>
      <c r="BV496" s="5">
        <v>0</v>
      </c>
      <c r="BW496" s="5">
        <v>1</v>
      </c>
      <c r="BX496" s="5">
        <v>0</v>
      </c>
      <c r="BY496" s="5">
        <v>0</v>
      </c>
      <c r="BZ496" s="5">
        <v>0</v>
      </c>
      <c r="CA496" s="5">
        <v>0</v>
      </c>
      <c r="CB496" s="5">
        <v>0</v>
      </c>
      <c r="CC496" s="5">
        <v>0</v>
      </c>
      <c r="CD496" s="5">
        <v>0</v>
      </c>
      <c r="CE496" s="5">
        <v>0</v>
      </c>
      <c r="CF496" s="5">
        <v>0</v>
      </c>
      <c r="CG496" s="5">
        <v>0</v>
      </c>
      <c r="CH496" s="5">
        <v>0</v>
      </c>
      <c r="CI496" s="5">
        <v>0</v>
      </c>
      <c r="CJ496" s="5">
        <v>0</v>
      </c>
      <c r="CK496" s="5">
        <v>0</v>
      </c>
      <c r="CL496" s="5">
        <v>0</v>
      </c>
      <c r="CM496" s="5">
        <v>0</v>
      </c>
      <c r="CN496" s="5">
        <v>0</v>
      </c>
      <c r="CO496" s="5">
        <v>0</v>
      </c>
      <c r="CP496" s="5">
        <v>0</v>
      </c>
      <c r="CQ496" s="5">
        <v>0</v>
      </c>
      <c r="CR496" s="5">
        <v>0</v>
      </c>
      <c r="CS496" s="5">
        <v>0</v>
      </c>
      <c r="CT496" s="5">
        <v>0</v>
      </c>
      <c r="CU496" s="5">
        <v>0</v>
      </c>
      <c r="CV496" s="5">
        <v>0</v>
      </c>
      <c r="CW496" s="5">
        <v>0</v>
      </c>
      <c r="CX496" s="3">
        <v>0</v>
      </c>
    </row>
    <row r="497" spans="1:102" ht="15.75" x14ac:dyDescent="0.25">
      <c r="A497" s="5" t="s">
        <v>49</v>
      </c>
      <c r="B497" s="5" t="s">
        <v>50</v>
      </c>
      <c r="C497" s="5">
        <v>2020</v>
      </c>
      <c r="D497" s="5">
        <v>20</v>
      </c>
      <c r="E497" s="5">
        <v>0</v>
      </c>
      <c r="F497" s="5">
        <v>8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3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1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1</v>
      </c>
      <c r="BR497" s="5">
        <v>0</v>
      </c>
      <c r="BS497" s="5">
        <v>0</v>
      </c>
      <c r="BT497" s="5">
        <v>0</v>
      </c>
      <c r="BU497" s="5">
        <v>0</v>
      </c>
      <c r="BV497" s="5">
        <v>1</v>
      </c>
      <c r="BW497" s="5">
        <v>0</v>
      </c>
      <c r="BX497" s="5">
        <v>0</v>
      </c>
      <c r="BY497" s="5">
        <v>0</v>
      </c>
      <c r="BZ497" s="5">
        <v>0</v>
      </c>
      <c r="CA497" s="5">
        <v>0</v>
      </c>
      <c r="CB497" s="5">
        <v>0</v>
      </c>
      <c r="CC497" s="5">
        <v>0</v>
      </c>
      <c r="CD497" s="5">
        <v>0</v>
      </c>
      <c r="CE497" s="5">
        <v>0</v>
      </c>
      <c r="CF497" s="5">
        <v>0</v>
      </c>
      <c r="CG497" s="5">
        <v>0</v>
      </c>
      <c r="CH497" s="5">
        <v>0</v>
      </c>
      <c r="CI497" s="5">
        <v>0</v>
      </c>
      <c r="CJ497" s="5">
        <v>0</v>
      </c>
      <c r="CK497" s="5">
        <v>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>
        <v>0</v>
      </c>
      <c r="CS497" s="5">
        <v>0</v>
      </c>
      <c r="CT497" s="5">
        <v>0</v>
      </c>
      <c r="CU497" s="5">
        <v>0</v>
      </c>
      <c r="CV497" s="5">
        <v>1</v>
      </c>
      <c r="CW497" s="5">
        <v>0</v>
      </c>
      <c r="CX497" s="3">
        <v>0</v>
      </c>
    </row>
    <row r="498" spans="1:102" ht="15.75" x14ac:dyDescent="0.25">
      <c r="A498" s="5" t="s">
        <v>51</v>
      </c>
      <c r="B498" s="5" t="s">
        <v>52</v>
      </c>
      <c r="C498" s="5">
        <v>2020</v>
      </c>
      <c r="D498" s="5">
        <v>166</v>
      </c>
      <c r="E498" s="5">
        <v>0</v>
      </c>
      <c r="F498" s="5">
        <v>0</v>
      </c>
      <c r="G498" s="5">
        <v>0</v>
      </c>
      <c r="H498" s="5">
        <v>0</v>
      </c>
      <c r="I498" s="5">
        <v>1</v>
      </c>
      <c r="J498" s="5">
        <v>0</v>
      </c>
      <c r="K498" s="5">
        <v>0</v>
      </c>
      <c r="L498" s="5">
        <v>0</v>
      </c>
      <c r="M498" s="5">
        <v>0</v>
      </c>
      <c r="N498" s="5">
        <v>2</v>
      </c>
      <c r="O498" s="5">
        <v>2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10</v>
      </c>
      <c r="AK498" s="5">
        <v>0</v>
      </c>
      <c r="AL498" s="5">
        <v>0</v>
      </c>
      <c r="AM498" s="5">
        <v>0</v>
      </c>
      <c r="AN498" s="5">
        <v>0</v>
      </c>
      <c r="AO498" s="5">
        <v>0</v>
      </c>
      <c r="AP498" s="5">
        <v>0</v>
      </c>
      <c r="AQ498" s="5">
        <v>0</v>
      </c>
      <c r="AR498" s="5">
        <v>0</v>
      </c>
      <c r="AS498" s="5">
        <v>0</v>
      </c>
      <c r="AT498" s="5">
        <v>0</v>
      </c>
      <c r="AU498" s="5">
        <v>0</v>
      </c>
      <c r="AV498" s="5">
        <v>0</v>
      </c>
      <c r="AW498" s="5">
        <v>0</v>
      </c>
      <c r="AX498" s="5">
        <v>1</v>
      </c>
      <c r="AY498" s="5">
        <v>0</v>
      </c>
      <c r="AZ498" s="5">
        <v>0</v>
      </c>
      <c r="BA498" s="5">
        <v>0</v>
      </c>
      <c r="BB498" s="5">
        <v>0</v>
      </c>
      <c r="BC498" s="5">
        <v>0</v>
      </c>
      <c r="BD498" s="5">
        <v>0</v>
      </c>
      <c r="BE498" s="5">
        <v>0</v>
      </c>
      <c r="BF498" s="5">
        <v>0</v>
      </c>
      <c r="BG498" s="5">
        <v>0</v>
      </c>
      <c r="BH498" s="5">
        <v>0</v>
      </c>
      <c r="BI498" s="5">
        <v>0</v>
      </c>
      <c r="BJ498" s="5">
        <v>0</v>
      </c>
      <c r="BK498" s="5">
        <v>0</v>
      </c>
      <c r="BL498" s="5">
        <v>0</v>
      </c>
      <c r="BM498" s="5">
        <v>0</v>
      </c>
      <c r="BN498" s="5">
        <v>0</v>
      </c>
      <c r="BO498" s="5">
        <v>0</v>
      </c>
      <c r="BP498" s="5">
        <v>0</v>
      </c>
      <c r="BQ498" s="5">
        <v>0</v>
      </c>
      <c r="BR498" s="5">
        <v>0</v>
      </c>
      <c r="BS498" s="5">
        <v>1</v>
      </c>
      <c r="BT498" s="5">
        <v>1</v>
      </c>
      <c r="BU498" s="5">
        <v>0</v>
      </c>
      <c r="BV498" s="5">
        <v>1</v>
      </c>
      <c r="BW498" s="5">
        <v>0</v>
      </c>
      <c r="BX498" s="5">
        <v>1</v>
      </c>
      <c r="BY498" s="5">
        <v>0</v>
      </c>
      <c r="BZ498" s="5">
        <v>0</v>
      </c>
      <c r="CA498" s="5">
        <v>0</v>
      </c>
      <c r="CB498" s="5">
        <v>0</v>
      </c>
      <c r="CC498" s="5">
        <v>0</v>
      </c>
      <c r="CD498" s="5">
        <v>0</v>
      </c>
      <c r="CE498" s="5">
        <v>0</v>
      </c>
      <c r="CF498" s="5">
        <v>0</v>
      </c>
      <c r="CG498" s="5">
        <v>0</v>
      </c>
      <c r="CH498" s="5">
        <v>0</v>
      </c>
      <c r="CI498" s="5">
        <v>0</v>
      </c>
      <c r="CJ498" s="5">
        <v>1</v>
      </c>
      <c r="CK498" s="5">
        <v>0</v>
      </c>
      <c r="CL498" s="5">
        <v>0</v>
      </c>
      <c r="CM498" s="5">
        <v>0</v>
      </c>
      <c r="CN498" s="5">
        <v>0</v>
      </c>
      <c r="CO498" s="5">
        <v>0</v>
      </c>
      <c r="CP498" s="5">
        <v>0</v>
      </c>
      <c r="CQ498" s="5">
        <v>0</v>
      </c>
      <c r="CR498" s="5">
        <v>139</v>
      </c>
      <c r="CS498" s="5">
        <v>0</v>
      </c>
      <c r="CT498" s="5">
        <v>0</v>
      </c>
      <c r="CU498" s="5">
        <v>0</v>
      </c>
      <c r="CV498" s="5">
        <v>1</v>
      </c>
      <c r="CW498" s="5">
        <v>0</v>
      </c>
      <c r="CX498" s="3">
        <v>0</v>
      </c>
    </row>
    <row r="499" spans="1:102" ht="15.75" x14ac:dyDescent="0.25">
      <c r="A499" s="5" t="s">
        <v>53</v>
      </c>
      <c r="B499" s="5" t="s">
        <v>54</v>
      </c>
      <c r="C499" s="5">
        <v>2020</v>
      </c>
      <c r="D499" s="5">
        <v>218</v>
      </c>
      <c r="E499" s="5">
        <v>0</v>
      </c>
      <c r="F499" s="5">
        <v>1</v>
      </c>
      <c r="G499" s="5">
        <v>0</v>
      </c>
      <c r="H499" s="5">
        <v>0</v>
      </c>
      <c r="I499" s="5">
        <v>2</v>
      </c>
      <c r="J499" s="5">
        <v>1</v>
      </c>
      <c r="K499" s="5">
        <v>0</v>
      </c>
      <c r="L499" s="5">
        <v>0</v>
      </c>
      <c r="M499" s="5">
        <v>0</v>
      </c>
      <c r="N499" s="5">
        <v>1</v>
      </c>
      <c r="O499" s="5">
        <v>107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73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1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1</v>
      </c>
      <c r="AW499" s="5">
        <v>0</v>
      </c>
      <c r="AX499" s="5">
        <v>2</v>
      </c>
      <c r="AY499" s="5">
        <v>0</v>
      </c>
      <c r="AZ499" s="5">
        <v>0</v>
      </c>
      <c r="BA499" s="5">
        <v>0</v>
      </c>
      <c r="BB499" s="5">
        <v>4</v>
      </c>
      <c r="BC499" s="5">
        <v>0</v>
      </c>
      <c r="BD499" s="5">
        <v>0</v>
      </c>
      <c r="BE499" s="5">
        <v>1</v>
      </c>
      <c r="BF499" s="5">
        <v>1</v>
      </c>
      <c r="BG499" s="5">
        <v>0</v>
      </c>
      <c r="BH499" s="5">
        <v>0</v>
      </c>
      <c r="BI499" s="5">
        <v>0</v>
      </c>
      <c r="BJ499" s="5">
        <v>3</v>
      </c>
      <c r="BK499" s="5">
        <v>2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1</v>
      </c>
      <c r="BR499" s="5">
        <v>0</v>
      </c>
      <c r="BS499" s="5">
        <v>4</v>
      </c>
      <c r="BT499" s="5">
        <v>1</v>
      </c>
      <c r="BU499" s="5">
        <v>0</v>
      </c>
      <c r="BV499" s="5">
        <v>0</v>
      </c>
      <c r="BW499" s="5">
        <v>0</v>
      </c>
      <c r="BX499" s="5">
        <v>6</v>
      </c>
      <c r="BY499" s="5">
        <v>0</v>
      </c>
      <c r="BZ499" s="5">
        <v>0</v>
      </c>
      <c r="CA499" s="5">
        <v>1</v>
      </c>
      <c r="CB499" s="5">
        <v>0</v>
      </c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>
        <v>0</v>
      </c>
      <c r="CJ499" s="5">
        <v>0</v>
      </c>
      <c r="CK499" s="5">
        <v>0</v>
      </c>
      <c r="CL499" s="5">
        <v>0</v>
      </c>
      <c r="CM499" s="5">
        <v>0</v>
      </c>
      <c r="CN499" s="5">
        <v>2</v>
      </c>
      <c r="CO499" s="5">
        <v>0</v>
      </c>
      <c r="CP499" s="5">
        <v>0</v>
      </c>
      <c r="CQ499" s="5">
        <v>0</v>
      </c>
      <c r="CR499" s="5">
        <v>0</v>
      </c>
      <c r="CS499" s="5">
        <v>0</v>
      </c>
      <c r="CT499" s="5">
        <v>0</v>
      </c>
      <c r="CU499" s="5">
        <v>0</v>
      </c>
      <c r="CV499" s="5">
        <v>1</v>
      </c>
      <c r="CW499" s="5">
        <v>1</v>
      </c>
      <c r="CX499" s="3">
        <v>1</v>
      </c>
    </row>
    <row r="500" spans="1:102" ht="15.75" x14ac:dyDescent="0.25">
      <c r="A500" s="5" t="s">
        <v>55</v>
      </c>
      <c r="B500" s="5" t="s">
        <v>56</v>
      </c>
      <c r="C500" s="5">
        <v>2020</v>
      </c>
      <c r="D500" s="5">
        <v>12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2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1</v>
      </c>
      <c r="AK500" s="5">
        <v>0</v>
      </c>
      <c r="AL500" s="5">
        <v>0</v>
      </c>
      <c r="AM500" s="5">
        <v>0</v>
      </c>
      <c r="AN500" s="5">
        <v>0</v>
      </c>
      <c r="AO500" s="5">
        <v>3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0</v>
      </c>
      <c r="AV500" s="5">
        <v>0</v>
      </c>
      <c r="AW500" s="5">
        <v>0</v>
      </c>
      <c r="AX500" s="5">
        <v>0</v>
      </c>
      <c r="AY500" s="5">
        <v>0</v>
      </c>
      <c r="AZ500" s="5">
        <v>0</v>
      </c>
      <c r="BA500" s="5">
        <v>0</v>
      </c>
      <c r="BB500" s="5">
        <v>0</v>
      </c>
      <c r="BC500" s="5">
        <v>0</v>
      </c>
      <c r="BD500" s="5">
        <v>0</v>
      </c>
      <c r="BE500" s="5">
        <v>0</v>
      </c>
      <c r="BF500" s="5">
        <v>1</v>
      </c>
      <c r="BG500" s="5">
        <v>0</v>
      </c>
      <c r="BH500" s="5">
        <v>0</v>
      </c>
      <c r="BI500" s="5">
        <v>0</v>
      </c>
      <c r="BJ500" s="5">
        <v>0</v>
      </c>
      <c r="BK500" s="5">
        <v>0</v>
      </c>
      <c r="BL500" s="5">
        <v>0</v>
      </c>
      <c r="BM500" s="5">
        <v>0</v>
      </c>
      <c r="BN500" s="5">
        <v>0</v>
      </c>
      <c r="BO500" s="5">
        <v>0</v>
      </c>
      <c r="BP500" s="5">
        <v>0</v>
      </c>
      <c r="BQ500" s="5">
        <v>0</v>
      </c>
      <c r="BR500" s="5">
        <v>0</v>
      </c>
      <c r="BS500" s="5">
        <v>0</v>
      </c>
      <c r="BT500" s="5">
        <v>0</v>
      </c>
      <c r="BU500" s="5">
        <v>0</v>
      </c>
      <c r="BV500" s="5">
        <v>1</v>
      </c>
      <c r="BW500" s="5">
        <v>0</v>
      </c>
      <c r="BX500" s="5">
        <v>1</v>
      </c>
      <c r="BY500" s="5">
        <v>0</v>
      </c>
      <c r="BZ500" s="5">
        <v>0</v>
      </c>
      <c r="CA500" s="5">
        <v>0</v>
      </c>
      <c r="CB500" s="5">
        <v>0</v>
      </c>
      <c r="CC500" s="5">
        <v>0</v>
      </c>
      <c r="CD500" s="5">
        <v>0</v>
      </c>
      <c r="CE500" s="5">
        <v>0</v>
      </c>
      <c r="CF500" s="5">
        <v>0</v>
      </c>
      <c r="CG500" s="5">
        <v>0</v>
      </c>
      <c r="CH500" s="5">
        <v>0</v>
      </c>
      <c r="CI500" s="5">
        <v>0</v>
      </c>
      <c r="CJ500" s="5">
        <v>0</v>
      </c>
      <c r="CK500" s="5">
        <v>0</v>
      </c>
      <c r="CL500" s="5">
        <v>0</v>
      </c>
      <c r="CM500" s="5">
        <v>1</v>
      </c>
      <c r="CN500" s="5">
        <v>1</v>
      </c>
      <c r="CO500" s="5">
        <v>0</v>
      </c>
      <c r="CP500" s="5">
        <v>0</v>
      </c>
      <c r="CQ500" s="5">
        <v>0</v>
      </c>
      <c r="CR500" s="5">
        <v>0</v>
      </c>
      <c r="CS500" s="5">
        <v>0</v>
      </c>
      <c r="CT500" s="5">
        <v>0</v>
      </c>
      <c r="CU500" s="5">
        <v>0</v>
      </c>
      <c r="CV500" s="5">
        <v>0</v>
      </c>
      <c r="CW500" s="5">
        <v>0</v>
      </c>
      <c r="CX500" s="3">
        <v>0</v>
      </c>
    </row>
    <row r="501" spans="1:102" ht="15.75" x14ac:dyDescent="0.25">
      <c r="A501" s="5" t="s">
        <v>57</v>
      </c>
      <c r="B501" s="5" t="s">
        <v>58</v>
      </c>
      <c r="C501" s="5">
        <v>2020</v>
      </c>
      <c r="D501" s="5">
        <v>10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10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5">
        <v>0</v>
      </c>
      <c r="BU501" s="5">
        <v>0</v>
      </c>
      <c r="BV501" s="5">
        <v>0</v>
      </c>
      <c r="BW501" s="5">
        <v>0</v>
      </c>
      <c r="BX501" s="5">
        <v>0</v>
      </c>
      <c r="BY501" s="5">
        <v>0</v>
      </c>
      <c r="BZ501" s="5">
        <v>0</v>
      </c>
      <c r="CA501" s="5">
        <v>0</v>
      </c>
      <c r="CB501" s="5">
        <v>0</v>
      </c>
      <c r="CC501" s="5">
        <v>0</v>
      </c>
      <c r="CD501" s="5">
        <v>0</v>
      </c>
      <c r="CE501" s="5">
        <v>0</v>
      </c>
      <c r="CF501" s="5">
        <v>0</v>
      </c>
      <c r="CG501" s="5">
        <v>0</v>
      </c>
      <c r="CH501" s="5">
        <v>0</v>
      </c>
      <c r="CI501" s="5">
        <v>0</v>
      </c>
      <c r="CJ501" s="5">
        <v>0</v>
      </c>
      <c r="CK501" s="5">
        <v>0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>
        <v>0</v>
      </c>
      <c r="CS501" s="5">
        <v>0</v>
      </c>
      <c r="CT501" s="5">
        <v>0</v>
      </c>
      <c r="CU501" s="5">
        <v>0</v>
      </c>
      <c r="CV501" s="5">
        <v>0</v>
      </c>
      <c r="CW501" s="5">
        <v>0</v>
      </c>
      <c r="CX501" s="3">
        <v>0</v>
      </c>
    </row>
    <row r="502" spans="1:102" ht="15.75" x14ac:dyDescent="0.25">
      <c r="A502" s="5" t="s">
        <v>59</v>
      </c>
      <c r="B502" s="5" t="s">
        <v>60</v>
      </c>
      <c r="C502" s="5">
        <v>2020</v>
      </c>
      <c r="D502" s="5">
        <v>1890</v>
      </c>
      <c r="E502" s="5">
        <v>2</v>
      </c>
      <c r="F502" s="5">
        <v>0</v>
      </c>
      <c r="G502" s="5">
        <v>1</v>
      </c>
      <c r="H502" s="5">
        <v>0</v>
      </c>
      <c r="I502" s="5">
        <v>1</v>
      </c>
      <c r="J502" s="5">
        <v>3</v>
      </c>
      <c r="K502" s="5">
        <v>0</v>
      </c>
      <c r="L502" s="5">
        <v>5</v>
      </c>
      <c r="M502" s="5">
        <v>7</v>
      </c>
      <c r="N502" s="5">
        <v>12</v>
      </c>
      <c r="O502" s="5">
        <v>72</v>
      </c>
      <c r="P502" s="5">
        <v>0</v>
      </c>
      <c r="Q502" s="5">
        <v>0</v>
      </c>
      <c r="R502" s="5">
        <v>7</v>
      </c>
      <c r="S502" s="5">
        <v>0</v>
      </c>
      <c r="T502" s="5">
        <v>0</v>
      </c>
      <c r="U502" s="5">
        <v>1</v>
      </c>
      <c r="V502" s="5">
        <v>2</v>
      </c>
      <c r="W502" s="5">
        <v>2</v>
      </c>
      <c r="X502" s="5">
        <v>3</v>
      </c>
      <c r="Y502" s="5">
        <v>0</v>
      </c>
      <c r="Z502" s="5">
        <v>0</v>
      </c>
      <c r="AA502" s="5">
        <v>6</v>
      </c>
      <c r="AB502" s="5">
        <v>0</v>
      </c>
      <c r="AC502" s="5">
        <v>0</v>
      </c>
      <c r="AD502" s="5">
        <v>1</v>
      </c>
      <c r="AE502" s="5">
        <v>1</v>
      </c>
      <c r="AF502" s="5">
        <v>0</v>
      </c>
      <c r="AG502" s="5">
        <v>102</v>
      </c>
      <c r="AH502" s="5">
        <v>4</v>
      </c>
      <c r="AI502" s="5">
        <v>13</v>
      </c>
      <c r="AJ502" s="5">
        <v>178</v>
      </c>
      <c r="AK502" s="5">
        <v>12</v>
      </c>
      <c r="AL502" s="5">
        <v>16</v>
      </c>
      <c r="AM502" s="5">
        <v>30</v>
      </c>
      <c r="AN502" s="5">
        <v>27</v>
      </c>
      <c r="AO502" s="5">
        <v>156</v>
      </c>
      <c r="AP502" s="5">
        <v>0</v>
      </c>
      <c r="AQ502" s="5">
        <v>12</v>
      </c>
      <c r="AR502" s="5">
        <v>0</v>
      </c>
      <c r="AS502" s="5">
        <v>5</v>
      </c>
      <c r="AT502" s="5">
        <v>5</v>
      </c>
      <c r="AU502" s="5">
        <v>10</v>
      </c>
      <c r="AV502" s="5">
        <v>44</v>
      </c>
      <c r="AW502" s="5">
        <v>29</v>
      </c>
      <c r="AX502" s="5">
        <v>64</v>
      </c>
      <c r="AY502" s="5">
        <v>1</v>
      </c>
      <c r="AZ502" s="5">
        <v>5</v>
      </c>
      <c r="BA502" s="5">
        <v>0</v>
      </c>
      <c r="BB502" s="5">
        <v>332</v>
      </c>
      <c r="BC502" s="5">
        <v>24</v>
      </c>
      <c r="BD502" s="5">
        <v>0</v>
      </c>
      <c r="BE502" s="5">
        <v>43</v>
      </c>
      <c r="BF502" s="5">
        <v>23</v>
      </c>
      <c r="BG502" s="5">
        <v>2</v>
      </c>
      <c r="BH502" s="5">
        <v>12</v>
      </c>
      <c r="BI502" s="5">
        <v>0</v>
      </c>
      <c r="BJ502" s="5">
        <v>82</v>
      </c>
      <c r="BK502" s="5">
        <v>61</v>
      </c>
      <c r="BL502" s="5">
        <v>0</v>
      </c>
      <c r="BM502" s="5">
        <v>1</v>
      </c>
      <c r="BN502" s="5">
        <v>6</v>
      </c>
      <c r="BO502" s="5">
        <v>0</v>
      </c>
      <c r="BP502" s="5">
        <v>4</v>
      </c>
      <c r="BQ502" s="5">
        <v>14</v>
      </c>
      <c r="BR502" s="5">
        <v>1</v>
      </c>
      <c r="BS502" s="5">
        <v>37</v>
      </c>
      <c r="BT502" s="5">
        <v>23</v>
      </c>
      <c r="BU502" s="5">
        <v>3</v>
      </c>
      <c r="BV502" s="5">
        <v>29</v>
      </c>
      <c r="BW502" s="5">
        <v>2</v>
      </c>
      <c r="BX502" s="5">
        <v>71</v>
      </c>
      <c r="BY502" s="5">
        <v>0</v>
      </c>
      <c r="BZ502" s="5">
        <v>0</v>
      </c>
      <c r="CA502" s="5">
        <v>65</v>
      </c>
      <c r="CB502" s="5">
        <v>89</v>
      </c>
      <c r="CC502" s="5">
        <v>0</v>
      </c>
      <c r="CD502" s="5">
        <v>1</v>
      </c>
      <c r="CE502" s="5">
        <v>0</v>
      </c>
      <c r="CF502" s="5">
        <v>0</v>
      </c>
      <c r="CG502" s="5">
        <v>1</v>
      </c>
      <c r="CH502" s="5">
        <v>0</v>
      </c>
      <c r="CI502" s="5">
        <v>0</v>
      </c>
      <c r="CJ502" s="5">
        <v>1</v>
      </c>
      <c r="CK502" s="5">
        <v>0</v>
      </c>
      <c r="CL502" s="5">
        <v>0</v>
      </c>
      <c r="CM502" s="5">
        <v>16</v>
      </c>
      <c r="CN502" s="5">
        <v>50</v>
      </c>
      <c r="CO502" s="5">
        <v>1</v>
      </c>
      <c r="CP502" s="5">
        <v>1</v>
      </c>
      <c r="CQ502" s="5">
        <v>0</v>
      </c>
      <c r="CR502" s="5">
        <v>3</v>
      </c>
      <c r="CS502" s="5">
        <v>0</v>
      </c>
      <c r="CT502" s="5">
        <v>6</v>
      </c>
      <c r="CU502" s="5">
        <v>0</v>
      </c>
      <c r="CV502" s="5">
        <v>22</v>
      </c>
      <c r="CW502" s="5">
        <v>25</v>
      </c>
      <c r="CX502" s="3">
        <v>25</v>
      </c>
    </row>
    <row r="503" spans="1:102" ht="15.75" x14ac:dyDescent="0.25">
      <c r="A503" s="5" t="s">
        <v>61</v>
      </c>
      <c r="B503" s="5" t="s">
        <v>62</v>
      </c>
      <c r="C503" s="5">
        <v>2020</v>
      </c>
      <c r="D503" s="5">
        <v>34</v>
      </c>
      <c r="E503" s="5">
        <v>0</v>
      </c>
      <c r="F503" s="5">
        <v>0</v>
      </c>
      <c r="G503" s="5">
        <v>0</v>
      </c>
      <c r="H503" s="5">
        <v>0</v>
      </c>
      <c r="I503" s="5">
        <v>3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1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2</v>
      </c>
      <c r="AK503" s="5">
        <v>1</v>
      </c>
      <c r="AL503" s="5">
        <v>0</v>
      </c>
      <c r="AM503" s="5">
        <v>0</v>
      </c>
      <c r="AN503" s="5">
        <v>0</v>
      </c>
      <c r="AO503" s="5">
        <v>1</v>
      </c>
      <c r="AP503" s="5">
        <v>0</v>
      </c>
      <c r="AQ503" s="5">
        <v>0</v>
      </c>
      <c r="AR503" s="5">
        <v>1</v>
      </c>
      <c r="AS503" s="5">
        <v>0</v>
      </c>
      <c r="AT503" s="5">
        <v>1</v>
      </c>
      <c r="AU503" s="5">
        <v>0</v>
      </c>
      <c r="AV503" s="5">
        <v>0</v>
      </c>
      <c r="AW503" s="5">
        <v>0</v>
      </c>
      <c r="AX503" s="5">
        <v>3</v>
      </c>
      <c r="AY503" s="5">
        <v>0</v>
      </c>
      <c r="AZ503" s="5">
        <v>1</v>
      </c>
      <c r="BA503" s="5">
        <v>0</v>
      </c>
      <c r="BB503" s="5">
        <v>0</v>
      </c>
      <c r="BC503" s="5">
        <v>0</v>
      </c>
      <c r="BD503" s="5">
        <v>0</v>
      </c>
      <c r="BE503" s="5">
        <v>6</v>
      </c>
      <c r="BF503" s="5">
        <v>1</v>
      </c>
      <c r="BG503" s="5">
        <v>0</v>
      </c>
      <c r="BH503" s="5">
        <v>0</v>
      </c>
      <c r="BI503" s="5">
        <v>0</v>
      </c>
      <c r="BJ503" s="5">
        <v>0</v>
      </c>
      <c r="BK503" s="5">
        <v>1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1</v>
      </c>
      <c r="BT503" s="5">
        <v>1</v>
      </c>
      <c r="BU503" s="5">
        <v>0</v>
      </c>
      <c r="BV503" s="5">
        <v>0</v>
      </c>
      <c r="BW503" s="5">
        <v>0</v>
      </c>
      <c r="BX503" s="5">
        <v>1</v>
      </c>
      <c r="BY503" s="5">
        <v>0</v>
      </c>
      <c r="BZ503" s="5">
        <v>0</v>
      </c>
      <c r="CA503" s="5">
        <v>0</v>
      </c>
      <c r="CB503" s="5">
        <v>0</v>
      </c>
      <c r="CC503" s="5">
        <v>0</v>
      </c>
      <c r="CD503" s="5">
        <v>0</v>
      </c>
      <c r="CE503" s="5">
        <v>0</v>
      </c>
      <c r="CF503" s="5">
        <v>2</v>
      </c>
      <c r="CG503" s="5">
        <v>0</v>
      </c>
      <c r="CH503" s="5">
        <v>0</v>
      </c>
      <c r="CI503" s="5">
        <v>0</v>
      </c>
      <c r="CJ503" s="5">
        <v>0</v>
      </c>
      <c r="CK503" s="5">
        <v>0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>
        <v>0</v>
      </c>
      <c r="CS503" s="5">
        <v>1</v>
      </c>
      <c r="CT503" s="5">
        <v>1</v>
      </c>
      <c r="CU503" s="5">
        <v>0</v>
      </c>
      <c r="CV503" s="5">
        <v>1</v>
      </c>
      <c r="CW503" s="5">
        <v>0</v>
      </c>
      <c r="CX503" s="3">
        <v>0</v>
      </c>
    </row>
    <row r="504" spans="1:102" ht="15.75" x14ac:dyDescent="0.25">
      <c r="A504" s="5" t="s">
        <v>63</v>
      </c>
      <c r="B504" s="5" t="s">
        <v>64</v>
      </c>
      <c r="C504" s="5">
        <v>2020</v>
      </c>
      <c r="D504" s="5">
        <v>1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1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>
        <v>0</v>
      </c>
      <c r="AM504" s="5">
        <v>0</v>
      </c>
      <c r="AN504" s="5">
        <v>0</v>
      </c>
      <c r="AO504" s="5">
        <v>0</v>
      </c>
      <c r="AP504" s="5">
        <v>0</v>
      </c>
      <c r="AQ504" s="5">
        <v>0</v>
      </c>
      <c r="AR504" s="5">
        <v>0</v>
      </c>
      <c r="AS504" s="5">
        <v>0</v>
      </c>
      <c r="AT504" s="5">
        <v>0</v>
      </c>
      <c r="AU504" s="5">
        <v>0</v>
      </c>
      <c r="AV504" s="5">
        <v>0</v>
      </c>
      <c r="AW504" s="5">
        <v>0</v>
      </c>
      <c r="AX504" s="5">
        <v>0</v>
      </c>
      <c r="AY504" s="5">
        <v>0</v>
      </c>
      <c r="AZ504" s="5">
        <v>0</v>
      </c>
      <c r="BA504" s="5">
        <v>0</v>
      </c>
      <c r="BB504" s="5">
        <v>0</v>
      </c>
      <c r="BC504" s="5">
        <v>0</v>
      </c>
      <c r="BD504" s="5">
        <v>0</v>
      </c>
      <c r="BE504" s="5">
        <v>0</v>
      </c>
      <c r="BF504" s="5">
        <v>0</v>
      </c>
      <c r="BG504" s="5">
        <v>0</v>
      </c>
      <c r="BH504" s="5">
        <v>0</v>
      </c>
      <c r="BI504" s="5">
        <v>0</v>
      </c>
      <c r="BJ504" s="5">
        <v>0</v>
      </c>
      <c r="BK504" s="5">
        <v>0</v>
      </c>
      <c r="BL504" s="5">
        <v>0</v>
      </c>
      <c r="BM504" s="5">
        <v>0</v>
      </c>
      <c r="BN504" s="5">
        <v>0</v>
      </c>
      <c r="BO504" s="5">
        <v>0</v>
      </c>
      <c r="BP504" s="5">
        <v>0</v>
      </c>
      <c r="BQ504" s="5">
        <v>0</v>
      </c>
      <c r="BR504" s="5">
        <v>0</v>
      </c>
      <c r="BS504" s="5">
        <v>0</v>
      </c>
      <c r="BT504" s="5">
        <v>0</v>
      </c>
      <c r="BU504" s="5">
        <v>0</v>
      </c>
      <c r="BV504" s="5">
        <v>0</v>
      </c>
      <c r="BW504" s="5">
        <v>0</v>
      </c>
      <c r="BX504" s="5">
        <v>0</v>
      </c>
      <c r="BY504" s="5">
        <v>0</v>
      </c>
      <c r="BZ504" s="5">
        <v>0</v>
      </c>
      <c r="CA504" s="5">
        <v>0</v>
      </c>
      <c r="CB504" s="5">
        <v>0</v>
      </c>
      <c r="CC504" s="5">
        <v>0</v>
      </c>
      <c r="CD504" s="5">
        <v>0</v>
      </c>
      <c r="CE504" s="5">
        <v>0</v>
      </c>
      <c r="CF504" s="5">
        <v>0</v>
      </c>
      <c r="CG504" s="5">
        <v>0</v>
      </c>
      <c r="CH504" s="5">
        <v>0</v>
      </c>
      <c r="CI504" s="5">
        <v>0</v>
      </c>
      <c r="CJ504" s="5">
        <v>0</v>
      </c>
      <c r="CK504" s="5">
        <v>0</v>
      </c>
      <c r="CL504" s="5">
        <v>0</v>
      </c>
      <c r="CM504" s="5">
        <v>0</v>
      </c>
      <c r="CN504" s="5">
        <v>0</v>
      </c>
      <c r="CO504" s="5">
        <v>0</v>
      </c>
      <c r="CP504" s="5">
        <v>0</v>
      </c>
      <c r="CQ504" s="5">
        <v>0</v>
      </c>
      <c r="CR504" s="5">
        <v>0</v>
      </c>
      <c r="CS504" s="5">
        <v>0</v>
      </c>
      <c r="CT504" s="5">
        <v>0</v>
      </c>
      <c r="CU504" s="5">
        <v>0</v>
      </c>
      <c r="CV504" s="5">
        <v>0</v>
      </c>
      <c r="CW504" s="5">
        <v>0</v>
      </c>
      <c r="CX504" s="3">
        <v>0</v>
      </c>
    </row>
    <row r="505" spans="1:102" ht="15.75" x14ac:dyDescent="0.25">
      <c r="A505" s="5" t="s">
        <v>65</v>
      </c>
      <c r="B505" s="5" t="s">
        <v>66</v>
      </c>
      <c r="C505" s="5">
        <v>2020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5">
        <v>0</v>
      </c>
      <c r="BT505" s="5">
        <v>0</v>
      </c>
      <c r="BU505" s="5">
        <v>0</v>
      </c>
      <c r="BV505" s="5">
        <v>0</v>
      </c>
      <c r="BW505" s="5">
        <v>0</v>
      </c>
      <c r="BX505" s="5">
        <v>0</v>
      </c>
      <c r="BY505" s="5">
        <v>0</v>
      </c>
      <c r="BZ505" s="5">
        <v>0</v>
      </c>
      <c r="CA505" s="5">
        <v>0</v>
      </c>
      <c r="CB505" s="5">
        <v>0</v>
      </c>
      <c r="CC505" s="5">
        <v>0</v>
      </c>
      <c r="CD505" s="5">
        <v>0</v>
      </c>
      <c r="CE505" s="5">
        <v>0</v>
      </c>
      <c r="CF505" s="5">
        <v>0</v>
      </c>
      <c r="CG505" s="5">
        <v>0</v>
      </c>
      <c r="CH505" s="5">
        <v>0</v>
      </c>
      <c r="CI505" s="5">
        <v>0</v>
      </c>
      <c r="CJ505" s="5">
        <v>0</v>
      </c>
      <c r="CK505" s="5">
        <v>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>
        <v>0</v>
      </c>
      <c r="CS505" s="5">
        <v>0</v>
      </c>
      <c r="CT505" s="5">
        <v>0</v>
      </c>
      <c r="CU505" s="5">
        <v>0</v>
      </c>
      <c r="CV505" s="5">
        <v>0</v>
      </c>
      <c r="CW505" s="5">
        <v>0</v>
      </c>
      <c r="CX505" s="3">
        <v>0</v>
      </c>
    </row>
    <row r="506" spans="1:102" ht="15.75" x14ac:dyDescent="0.25">
      <c r="A506" s="5" t="s">
        <v>67</v>
      </c>
      <c r="B506" s="5" t="s">
        <v>68</v>
      </c>
      <c r="C506" s="5">
        <v>2020</v>
      </c>
      <c r="D506" s="5">
        <v>13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1</v>
      </c>
      <c r="AK506" s="5">
        <v>0</v>
      </c>
      <c r="AL506" s="5">
        <v>0</v>
      </c>
      <c r="AM506" s="5">
        <v>0</v>
      </c>
      <c r="AN506" s="5">
        <v>0</v>
      </c>
      <c r="AO506" s="5">
        <v>1</v>
      </c>
      <c r="AP506" s="5">
        <v>0</v>
      </c>
      <c r="AQ506" s="5">
        <v>0</v>
      </c>
      <c r="AR506" s="5">
        <v>0</v>
      </c>
      <c r="AS506" s="5">
        <v>0</v>
      </c>
      <c r="AT506" s="5">
        <v>0</v>
      </c>
      <c r="AU506" s="5">
        <v>1</v>
      </c>
      <c r="AV506" s="5">
        <v>0</v>
      </c>
      <c r="AW506" s="5">
        <v>0</v>
      </c>
      <c r="AX506" s="5">
        <v>0</v>
      </c>
      <c r="AY506" s="5">
        <v>0</v>
      </c>
      <c r="AZ506" s="5">
        <v>0</v>
      </c>
      <c r="BA506" s="5">
        <v>0</v>
      </c>
      <c r="BB506" s="5">
        <v>0</v>
      </c>
      <c r="BC506" s="5">
        <v>0</v>
      </c>
      <c r="BD506" s="5">
        <v>0</v>
      </c>
      <c r="BE506" s="5">
        <v>0</v>
      </c>
      <c r="BF506" s="5">
        <v>0</v>
      </c>
      <c r="BG506" s="5">
        <v>0</v>
      </c>
      <c r="BH506" s="5">
        <v>0</v>
      </c>
      <c r="BI506" s="5">
        <v>0</v>
      </c>
      <c r="BJ506" s="5">
        <v>0</v>
      </c>
      <c r="BK506" s="5">
        <v>0</v>
      </c>
      <c r="BL506" s="5">
        <v>0</v>
      </c>
      <c r="BM506" s="5">
        <v>0</v>
      </c>
      <c r="BN506" s="5">
        <v>1</v>
      </c>
      <c r="BO506" s="5">
        <v>0</v>
      </c>
      <c r="BP506" s="5">
        <v>0</v>
      </c>
      <c r="BQ506" s="5">
        <v>1</v>
      </c>
      <c r="BR506" s="5">
        <v>0</v>
      </c>
      <c r="BS506" s="5">
        <v>0</v>
      </c>
      <c r="BT506" s="5">
        <v>0</v>
      </c>
      <c r="BU506" s="5">
        <v>0</v>
      </c>
      <c r="BV506" s="5">
        <v>0</v>
      </c>
      <c r="BW506" s="5">
        <v>2</v>
      </c>
      <c r="BX506" s="5">
        <v>0</v>
      </c>
      <c r="BY506" s="5">
        <v>0</v>
      </c>
      <c r="BZ506" s="5">
        <v>0</v>
      </c>
      <c r="CA506" s="5">
        <v>0</v>
      </c>
      <c r="CB506" s="5">
        <v>0</v>
      </c>
      <c r="CC506" s="5">
        <v>0</v>
      </c>
      <c r="CD506" s="5">
        <v>0</v>
      </c>
      <c r="CE506" s="5">
        <v>0</v>
      </c>
      <c r="CF506" s="5">
        <v>0</v>
      </c>
      <c r="CG506" s="5">
        <v>0</v>
      </c>
      <c r="CH506" s="5">
        <v>0</v>
      </c>
      <c r="CI506" s="5">
        <v>0</v>
      </c>
      <c r="CJ506" s="5">
        <v>0</v>
      </c>
      <c r="CK506" s="5">
        <v>0</v>
      </c>
      <c r="CL506" s="5">
        <v>0</v>
      </c>
      <c r="CM506" s="5">
        <v>1</v>
      </c>
      <c r="CN506" s="5">
        <v>0</v>
      </c>
      <c r="CO506" s="5">
        <v>0</v>
      </c>
      <c r="CP506" s="5">
        <v>0</v>
      </c>
      <c r="CQ506" s="5">
        <v>0</v>
      </c>
      <c r="CR506" s="5">
        <v>0</v>
      </c>
      <c r="CS506" s="5">
        <v>0</v>
      </c>
      <c r="CT506" s="5">
        <v>0</v>
      </c>
      <c r="CU506" s="5">
        <v>0</v>
      </c>
      <c r="CV506" s="5">
        <v>1</v>
      </c>
      <c r="CW506" s="5">
        <v>0</v>
      </c>
      <c r="CX506" s="3">
        <v>0</v>
      </c>
    </row>
    <row r="507" spans="1:102" ht="15.75" x14ac:dyDescent="0.25">
      <c r="A507" s="5" t="s">
        <v>69</v>
      </c>
      <c r="B507" s="5" t="s">
        <v>70</v>
      </c>
      <c r="C507" s="5">
        <v>2020</v>
      </c>
      <c r="D507" s="5">
        <v>74</v>
      </c>
      <c r="E507" s="5">
        <v>4</v>
      </c>
      <c r="F507" s="5">
        <v>0</v>
      </c>
      <c r="G507" s="5">
        <v>0</v>
      </c>
      <c r="H507" s="5">
        <v>8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2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1</v>
      </c>
      <c r="AH507" s="5">
        <v>0</v>
      </c>
      <c r="AI507" s="5">
        <v>1</v>
      </c>
      <c r="AJ507" s="5">
        <v>5</v>
      </c>
      <c r="AK507" s="5">
        <v>1</v>
      </c>
      <c r="AL507" s="5">
        <v>0</v>
      </c>
      <c r="AM507" s="5">
        <v>1</v>
      </c>
      <c r="AN507" s="5">
        <v>1</v>
      </c>
      <c r="AO507" s="5">
        <v>2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1</v>
      </c>
      <c r="AY507" s="5">
        <v>0</v>
      </c>
      <c r="AZ507" s="5">
        <v>0</v>
      </c>
      <c r="BA507" s="5">
        <v>0</v>
      </c>
      <c r="BB507" s="5">
        <v>2</v>
      </c>
      <c r="BC507" s="5">
        <v>19</v>
      </c>
      <c r="BD507" s="5">
        <v>0</v>
      </c>
      <c r="BE507" s="5">
        <v>1</v>
      </c>
      <c r="BF507" s="5">
        <v>4</v>
      </c>
      <c r="BG507" s="5">
        <v>0</v>
      </c>
      <c r="BH507" s="5">
        <v>0</v>
      </c>
      <c r="BI507" s="5">
        <v>0</v>
      </c>
      <c r="BJ507" s="5">
        <v>2</v>
      </c>
      <c r="BK507" s="5">
        <v>2</v>
      </c>
      <c r="BL507" s="5">
        <v>0</v>
      </c>
      <c r="BM507" s="5">
        <v>0</v>
      </c>
      <c r="BN507" s="5">
        <v>0</v>
      </c>
      <c r="BO507" s="5">
        <v>0</v>
      </c>
      <c r="BP507" s="5">
        <v>0</v>
      </c>
      <c r="BQ507" s="5">
        <v>1</v>
      </c>
      <c r="BR507" s="5">
        <v>0</v>
      </c>
      <c r="BS507" s="5">
        <v>2</v>
      </c>
      <c r="BT507" s="5">
        <v>0</v>
      </c>
      <c r="BU507" s="5">
        <v>0</v>
      </c>
      <c r="BV507" s="5">
        <v>2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>
        <v>0</v>
      </c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>
        <v>0</v>
      </c>
      <c r="CJ507" s="5">
        <v>1</v>
      </c>
      <c r="CK507" s="5">
        <v>0</v>
      </c>
      <c r="CL507" s="5">
        <v>0</v>
      </c>
      <c r="CM507" s="5">
        <v>0</v>
      </c>
      <c r="CN507" s="5">
        <v>2</v>
      </c>
      <c r="CO507" s="5">
        <v>1</v>
      </c>
      <c r="CP507" s="5">
        <v>0</v>
      </c>
      <c r="CQ507" s="5">
        <v>0</v>
      </c>
      <c r="CR507" s="5">
        <v>0</v>
      </c>
      <c r="CS507" s="5">
        <v>0</v>
      </c>
      <c r="CT507" s="5">
        <v>0</v>
      </c>
      <c r="CU507" s="5">
        <v>0</v>
      </c>
      <c r="CV507" s="5">
        <v>0</v>
      </c>
      <c r="CW507" s="5">
        <v>0</v>
      </c>
      <c r="CX507" s="3">
        <v>0</v>
      </c>
    </row>
    <row r="508" spans="1:102" ht="15.75" x14ac:dyDescent="0.25">
      <c r="A508" s="5" t="s">
        <v>71</v>
      </c>
      <c r="B508" s="5" t="s">
        <v>72</v>
      </c>
      <c r="C508" s="5">
        <v>2020</v>
      </c>
      <c r="D508" s="5">
        <v>7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5">
        <v>0</v>
      </c>
      <c r="AM508" s="5">
        <v>0</v>
      </c>
      <c r="AN508" s="5">
        <v>0</v>
      </c>
      <c r="AO508" s="5">
        <v>1</v>
      </c>
      <c r="AP508" s="5">
        <v>0</v>
      </c>
      <c r="AQ508" s="5">
        <v>0</v>
      </c>
      <c r="AR508" s="5">
        <v>0</v>
      </c>
      <c r="AS508" s="5">
        <v>0</v>
      </c>
      <c r="AT508" s="5">
        <v>0</v>
      </c>
      <c r="AU508" s="5">
        <v>0</v>
      </c>
      <c r="AV508" s="5">
        <v>0</v>
      </c>
      <c r="AW508" s="5">
        <v>0</v>
      </c>
      <c r="AX508" s="5">
        <v>2</v>
      </c>
      <c r="AY508" s="5">
        <v>0</v>
      </c>
      <c r="AZ508" s="5">
        <v>0</v>
      </c>
      <c r="BA508" s="5">
        <v>0</v>
      </c>
      <c r="BB508" s="5">
        <v>0</v>
      </c>
      <c r="BC508" s="5">
        <v>0</v>
      </c>
      <c r="BD508" s="5">
        <v>0</v>
      </c>
      <c r="BE508" s="5">
        <v>0</v>
      </c>
      <c r="BF508" s="5">
        <v>0</v>
      </c>
      <c r="BG508" s="5">
        <v>0</v>
      </c>
      <c r="BH508" s="5">
        <v>0</v>
      </c>
      <c r="BI508" s="5">
        <v>0</v>
      </c>
      <c r="BJ508" s="5">
        <v>0</v>
      </c>
      <c r="BK508" s="5">
        <v>0</v>
      </c>
      <c r="BL508" s="5">
        <v>0</v>
      </c>
      <c r="BM508" s="5">
        <v>0</v>
      </c>
      <c r="BN508" s="5">
        <v>0</v>
      </c>
      <c r="BO508" s="5">
        <v>0</v>
      </c>
      <c r="BP508" s="5">
        <v>0</v>
      </c>
      <c r="BQ508" s="5">
        <v>0</v>
      </c>
      <c r="BR508" s="5">
        <v>0</v>
      </c>
      <c r="BS508" s="5">
        <v>0</v>
      </c>
      <c r="BT508" s="5">
        <v>0</v>
      </c>
      <c r="BU508" s="5">
        <v>0</v>
      </c>
      <c r="BV508" s="5">
        <v>0</v>
      </c>
      <c r="BW508" s="5">
        <v>0</v>
      </c>
      <c r="BX508" s="5">
        <v>0</v>
      </c>
      <c r="BY508" s="5">
        <v>0</v>
      </c>
      <c r="BZ508" s="5">
        <v>0</v>
      </c>
      <c r="CA508" s="5">
        <v>0</v>
      </c>
      <c r="CB508" s="5">
        <v>0</v>
      </c>
      <c r="CC508" s="5">
        <v>0</v>
      </c>
      <c r="CD508" s="5">
        <v>0</v>
      </c>
      <c r="CE508" s="5">
        <v>0</v>
      </c>
      <c r="CF508" s="5">
        <v>0</v>
      </c>
      <c r="CG508" s="5">
        <v>0</v>
      </c>
      <c r="CH508" s="5">
        <v>0</v>
      </c>
      <c r="CI508" s="5">
        <v>0</v>
      </c>
      <c r="CJ508" s="5">
        <v>0</v>
      </c>
      <c r="CK508" s="5">
        <v>0</v>
      </c>
      <c r="CL508" s="5">
        <v>0</v>
      </c>
      <c r="CM508" s="5">
        <v>0</v>
      </c>
      <c r="CN508" s="5">
        <v>0</v>
      </c>
      <c r="CO508" s="5">
        <v>0</v>
      </c>
      <c r="CP508" s="5">
        <v>0</v>
      </c>
      <c r="CQ508" s="5">
        <v>0</v>
      </c>
      <c r="CR508" s="5">
        <v>0</v>
      </c>
      <c r="CS508" s="5">
        <v>0</v>
      </c>
      <c r="CT508" s="5">
        <v>0</v>
      </c>
      <c r="CU508" s="5">
        <v>0</v>
      </c>
      <c r="CV508" s="5">
        <v>0</v>
      </c>
      <c r="CW508" s="5">
        <v>0</v>
      </c>
      <c r="CX508" s="3">
        <v>0</v>
      </c>
    </row>
    <row r="509" spans="1:102" ht="15.75" x14ac:dyDescent="0.25">
      <c r="A509" s="5" t="s">
        <v>73</v>
      </c>
      <c r="B509" s="5" t="s">
        <v>74</v>
      </c>
      <c r="C509" s="5">
        <v>2020</v>
      </c>
      <c r="D509" s="5">
        <v>6221</v>
      </c>
      <c r="E509" s="5">
        <v>3</v>
      </c>
      <c r="F509" s="5">
        <v>32</v>
      </c>
      <c r="G509" s="5">
        <v>16</v>
      </c>
      <c r="H509" s="5">
        <v>19</v>
      </c>
      <c r="I509" s="5">
        <v>39</v>
      </c>
      <c r="J509" s="5">
        <v>6</v>
      </c>
      <c r="K509" s="5">
        <v>8</v>
      </c>
      <c r="L509" s="5">
        <v>55</v>
      </c>
      <c r="M509" s="5">
        <v>13</v>
      </c>
      <c r="N509" s="5">
        <v>30</v>
      </c>
      <c r="O509" s="5">
        <v>183</v>
      </c>
      <c r="P509" s="5">
        <v>0</v>
      </c>
      <c r="Q509" s="5">
        <v>1</v>
      </c>
      <c r="R509" s="5">
        <v>0</v>
      </c>
      <c r="S509" s="5">
        <v>0</v>
      </c>
      <c r="T509" s="5">
        <v>0</v>
      </c>
      <c r="U509" s="5">
        <v>1</v>
      </c>
      <c r="V509" s="5">
        <v>2</v>
      </c>
      <c r="W509" s="5">
        <v>89</v>
      </c>
      <c r="X509" s="5">
        <v>7</v>
      </c>
      <c r="Y509" s="5">
        <v>5</v>
      </c>
      <c r="Z509" s="5">
        <v>0</v>
      </c>
      <c r="AA509" s="5">
        <v>110</v>
      </c>
      <c r="AB509" s="5">
        <v>0</v>
      </c>
      <c r="AC509" s="5">
        <v>0</v>
      </c>
      <c r="AD509" s="5">
        <v>0</v>
      </c>
      <c r="AE509" s="5">
        <v>6</v>
      </c>
      <c r="AF509" s="5">
        <v>0</v>
      </c>
      <c r="AG509" s="5">
        <v>19</v>
      </c>
      <c r="AH509" s="5">
        <v>3</v>
      </c>
      <c r="AI509" s="5">
        <v>11</v>
      </c>
      <c r="AJ509" s="5">
        <v>564</v>
      </c>
      <c r="AK509" s="5">
        <v>56</v>
      </c>
      <c r="AL509" s="5">
        <v>4</v>
      </c>
      <c r="AM509" s="5">
        <v>22</v>
      </c>
      <c r="AN509" s="5">
        <v>21</v>
      </c>
      <c r="AO509" s="5">
        <v>116</v>
      </c>
      <c r="AP509" s="5">
        <v>1</v>
      </c>
      <c r="AQ509" s="5">
        <v>23</v>
      </c>
      <c r="AR509" s="5">
        <v>1</v>
      </c>
      <c r="AS509" s="5">
        <v>19</v>
      </c>
      <c r="AT509" s="5">
        <v>17</v>
      </c>
      <c r="AU509" s="5">
        <v>20</v>
      </c>
      <c r="AV509" s="5">
        <v>32</v>
      </c>
      <c r="AW509" s="5">
        <v>1459</v>
      </c>
      <c r="AX509" s="5">
        <v>92</v>
      </c>
      <c r="AY509" s="5">
        <v>3</v>
      </c>
      <c r="AZ509" s="5">
        <v>11</v>
      </c>
      <c r="BA509" s="5">
        <v>0</v>
      </c>
      <c r="BB509" s="5">
        <v>360</v>
      </c>
      <c r="BC509" s="5">
        <v>26</v>
      </c>
      <c r="BD509" s="5">
        <v>1</v>
      </c>
      <c r="BE509" s="5">
        <v>32</v>
      </c>
      <c r="BF509" s="5">
        <v>78</v>
      </c>
      <c r="BG509" s="5">
        <v>4</v>
      </c>
      <c r="BH509" s="5">
        <v>6</v>
      </c>
      <c r="BI509" s="5">
        <v>0</v>
      </c>
      <c r="BJ509" s="5">
        <v>125</v>
      </c>
      <c r="BK509" s="5">
        <v>107</v>
      </c>
      <c r="BL509" s="5">
        <v>0</v>
      </c>
      <c r="BM509" s="5">
        <v>7</v>
      </c>
      <c r="BN509" s="5">
        <v>60</v>
      </c>
      <c r="BO509" s="5">
        <v>0</v>
      </c>
      <c r="BP509" s="5">
        <v>15</v>
      </c>
      <c r="BQ509" s="5">
        <v>52</v>
      </c>
      <c r="BR509" s="5">
        <v>9</v>
      </c>
      <c r="BS509" s="5">
        <v>88</v>
      </c>
      <c r="BT509" s="5">
        <v>131</v>
      </c>
      <c r="BU509" s="5">
        <v>3</v>
      </c>
      <c r="BV509" s="5">
        <v>55</v>
      </c>
      <c r="BW509" s="5">
        <v>15</v>
      </c>
      <c r="BX509" s="5">
        <v>470</v>
      </c>
      <c r="BY509" s="5">
        <v>6</v>
      </c>
      <c r="BZ509" s="5">
        <v>0</v>
      </c>
      <c r="CA509" s="5">
        <v>492</v>
      </c>
      <c r="CB509" s="5">
        <v>3</v>
      </c>
      <c r="CC509" s="5">
        <v>0</v>
      </c>
      <c r="CD509" s="5">
        <v>8</v>
      </c>
      <c r="CE509" s="5">
        <v>0</v>
      </c>
      <c r="CF509" s="5">
        <v>3</v>
      </c>
      <c r="CG509" s="5">
        <v>17</v>
      </c>
      <c r="CH509" s="5">
        <v>2</v>
      </c>
      <c r="CI509" s="5">
        <v>6</v>
      </c>
      <c r="CJ509" s="5">
        <v>34</v>
      </c>
      <c r="CK509" s="5">
        <v>3</v>
      </c>
      <c r="CL509" s="5">
        <v>0</v>
      </c>
      <c r="CM509" s="5">
        <v>39</v>
      </c>
      <c r="CN509" s="5">
        <v>124</v>
      </c>
      <c r="CO509" s="5">
        <v>11</v>
      </c>
      <c r="CP509" s="5">
        <v>13</v>
      </c>
      <c r="CQ509" s="5">
        <v>0</v>
      </c>
      <c r="CR509" s="5">
        <v>19</v>
      </c>
      <c r="CS509" s="5">
        <v>4</v>
      </c>
      <c r="CT509" s="5">
        <v>14</v>
      </c>
      <c r="CU509" s="5">
        <v>4</v>
      </c>
      <c r="CV509" s="5">
        <v>65</v>
      </c>
      <c r="CW509" s="5">
        <v>589</v>
      </c>
      <c r="CX509" s="3">
        <v>589</v>
      </c>
    </row>
    <row r="510" spans="1:102" ht="15.75" x14ac:dyDescent="0.25">
      <c r="A510" s="5" t="s">
        <v>75</v>
      </c>
      <c r="B510" s="5" t="s">
        <v>76</v>
      </c>
      <c r="C510" s="5">
        <v>2020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5">
        <v>0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>
        <v>0</v>
      </c>
      <c r="AT510" s="5">
        <v>0</v>
      </c>
      <c r="AU510" s="5">
        <v>0</v>
      </c>
      <c r="AV510" s="5">
        <v>0</v>
      </c>
      <c r="AW510" s="5">
        <v>0</v>
      </c>
      <c r="AX510" s="5">
        <v>0</v>
      </c>
      <c r="AY510" s="5">
        <v>0</v>
      </c>
      <c r="AZ510" s="5">
        <v>0</v>
      </c>
      <c r="BA510" s="5">
        <v>0</v>
      </c>
      <c r="BB510" s="5">
        <v>0</v>
      </c>
      <c r="BC510" s="5">
        <v>0</v>
      </c>
      <c r="BD510" s="5">
        <v>0</v>
      </c>
      <c r="BE510" s="5">
        <v>0</v>
      </c>
      <c r="BF510" s="5">
        <v>0</v>
      </c>
      <c r="BG510" s="5">
        <v>0</v>
      </c>
      <c r="BH510" s="5">
        <v>0</v>
      </c>
      <c r="BI510" s="5">
        <v>0</v>
      </c>
      <c r="BJ510" s="5">
        <v>0</v>
      </c>
      <c r="BK510" s="5">
        <v>0</v>
      </c>
      <c r="BL510" s="5">
        <v>0</v>
      </c>
      <c r="BM510" s="5">
        <v>0</v>
      </c>
      <c r="BN510" s="5">
        <v>0</v>
      </c>
      <c r="BO510" s="5">
        <v>0</v>
      </c>
      <c r="BP510" s="5">
        <v>0</v>
      </c>
      <c r="BQ510" s="5">
        <v>0</v>
      </c>
      <c r="BR510" s="5">
        <v>0</v>
      </c>
      <c r="BS510" s="5">
        <v>0</v>
      </c>
      <c r="BT510" s="5">
        <v>0</v>
      </c>
      <c r="BU510" s="5">
        <v>0</v>
      </c>
      <c r="BV510" s="5">
        <v>0</v>
      </c>
      <c r="BW510" s="5">
        <v>0</v>
      </c>
      <c r="BX510" s="5">
        <v>0</v>
      </c>
      <c r="BY510" s="5">
        <v>0</v>
      </c>
      <c r="BZ510" s="5">
        <v>0</v>
      </c>
      <c r="CA510" s="5">
        <v>0</v>
      </c>
      <c r="CB510" s="5">
        <v>0</v>
      </c>
      <c r="CC510" s="5">
        <v>0</v>
      </c>
      <c r="CD510" s="5">
        <v>0</v>
      </c>
      <c r="CE510" s="5">
        <v>0</v>
      </c>
      <c r="CF510" s="5">
        <v>0</v>
      </c>
      <c r="CG510" s="5">
        <v>0</v>
      </c>
      <c r="CH510" s="5">
        <v>0</v>
      </c>
      <c r="CI510" s="5">
        <v>0</v>
      </c>
      <c r="CJ510" s="5">
        <v>0</v>
      </c>
      <c r="CK510" s="5">
        <v>0</v>
      </c>
      <c r="CL510" s="5">
        <v>0</v>
      </c>
      <c r="CM510" s="5">
        <v>0</v>
      </c>
      <c r="CN510" s="5">
        <v>0</v>
      </c>
      <c r="CO510" s="5">
        <v>0</v>
      </c>
      <c r="CP510" s="5">
        <v>0</v>
      </c>
      <c r="CQ510" s="5">
        <v>0</v>
      </c>
      <c r="CR510" s="5">
        <v>0</v>
      </c>
      <c r="CS510" s="5">
        <v>0</v>
      </c>
      <c r="CT510" s="5">
        <v>0</v>
      </c>
      <c r="CU510" s="5">
        <v>0</v>
      </c>
      <c r="CV510" s="5">
        <v>0</v>
      </c>
      <c r="CW510" s="5">
        <v>0</v>
      </c>
      <c r="CX510" s="3">
        <v>0</v>
      </c>
    </row>
    <row r="511" spans="1:102" ht="15.75" x14ac:dyDescent="0.25">
      <c r="A511" s="5" t="s">
        <v>77</v>
      </c>
      <c r="B511" s="5" t="s">
        <v>78</v>
      </c>
      <c r="C511" s="5">
        <v>2020</v>
      </c>
      <c r="D511" s="5">
        <v>28</v>
      </c>
      <c r="E511" s="5">
        <v>0</v>
      </c>
      <c r="F511" s="5">
        <v>1</v>
      </c>
      <c r="G511" s="5">
        <v>0</v>
      </c>
      <c r="H511" s="5">
        <v>0</v>
      </c>
      <c r="I511" s="5">
        <v>1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1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1</v>
      </c>
      <c r="AJ511" s="5">
        <v>0</v>
      </c>
      <c r="AK511" s="5">
        <v>0</v>
      </c>
      <c r="AL511" s="5">
        <v>0</v>
      </c>
      <c r="AM511" s="5">
        <v>4</v>
      </c>
      <c r="AN511" s="5">
        <v>0</v>
      </c>
      <c r="AO511" s="5">
        <v>3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4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1</v>
      </c>
      <c r="BR511" s="5">
        <v>0</v>
      </c>
      <c r="BS511" s="5">
        <v>0</v>
      </c>
      <c r="BT511" s="5">
        <v>0</v>
      </c>
      <c r="BU511" s="5">
        <v>0</v>
      </c>
      <c r="BV511" s="5">
        <v>0</v>
      </c>
      <c r="BW511" s="5">
        <v>1</v>
      </c>
      <c r="BX511" s="5">
        <v>6</v>
      </c>
      <c r="BY511" s="5">
        <v>0</v>
      </c>
      <c r="BZ511" s="5">
        <v>0</v>
      </c>
      <c r="CA511" s="5">
        <v>0</v>
      </c>
      <c r="CB511" s="5">
        <v>0</v>
      </c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>
        <v>0</v>
      </c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>
        <v>0</v>
      </c>
      <c r="CS511" s="5">
        <v>0</v>
      </c>
      <c r="CT511" s="5">
        <v>0</v>
      </c>
      <c r="CU511" s="5">
        <v>0</v>
      </c>
      <c r="CV511" s="5">
        <v>0</v>
      </c>
      <c r="CW511" s="5">
        <v>1</v>
      </c>
      <c r="CX511" s="3">
        <v>1</v>
      </c>
    </row>
    <row r="512" spans="1:102" ht="15.75" x14ac:dyDescent="0.25">
      <c r="A512" s="5" t="s">
        <v>79</v>
      </c>
      <c r="B512" s="5" t="s">
        <v>80</v>
      </c>
      <c r="C512" s="5">
        <v>2020</v>
      </c>
      <c r="D512" s="5">
        <v>4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1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  <c r="AN512" s="5">
        <v>0</v>
      </c>
      <c r="AO512" s="5">
        <v>0</v>
      </c>
      <c r="AP512" s="5">
        <v>0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0</v>
      </c>
      <c r="AW512" s="5">
        <v>0</v>
      </c>
      <c r="AX512" s="5">
        <v>1</v>
      </c>
      <c r="AY512" s="5">
        <v>0</v>
      </c>
      <c r="AZ512" s="5">
        <v>0</v>
      </c>
      <c r="BA512" s="5">
        <v>0</v>
      </c>
      <c r="BB512" s="5">
        <v>0</v>
      </c>
      <c r="BC512" s="5">
        <v>0</v>
      </c>
      <c r="BD512" s="5">
        <v>0</v>
      </c>
      <c r="BE512" s="5">
        <v>0</v>
      </c>
      <c r="BF512" s="5">
        <v>0</v>
      </c>
      <c r="BG512" s="5">
        <v>0</v>
      </c>
      <c r="BH512" s="5">
        <v>0</v>
      </c>
      <c r="BI512" s="5">
        <v>0</v>
      </c>
      <c r="BJ512" s="5">
        <v>0</v>
      </c>
      <c r="BK512" s="5">
        <v>0</v>
      </c>
      <c r="BL512" s="5">
        <v>0</v>
      </c>
      <c r="BM512" s="5">
        <v>0</v>
      </c>
      <c r="BN512" s="5">
        <v>0</v>
      </c>
      <c r="BO512" s="5">
        <v>0</v>
      </c>
      <c r="BP512" s="5">
        <v>0</v>
      </c>
      <c r="BQ512" s="5">
        <v>0</v>
      </c>
      <c r="BR512" s="5">
        <v>0</v>
      </c>
      <c r="BS512" s="5">
        <v>0</v>
      </c>
      <c r="BT512" s="5">
        <v>0</v>
      </c>
      <c r="BU512" s="5">
        <v>0</v>
      </c>
      <c r="BV512" s="5">
        <v>0</v>
      </c>
      <c r="BW512" s="5">
        <v>0</v>
      </c>
      <c r="BX512" s="5">
        <v>0</v>
      </c>
      <c r="BY512" s="5">
        <v>0</v>
      </c>
      <c r="BZ512" s="5">
        <v>0</v>
      </c>
      <c r="CA512" s="5">
        <v>0</v>
      </c>
      <c r="CB512" s="5">
        <v>0</v>
      </c>
      <c r="CC512" s="5">
        <v>0</v>
      </c>
      <c r="CD512" s="5">
        <v>0</v>
      </c>
      <c r="CE512" s="5">
        <v>0</v>
      </c>
      <c r="CF512" s="5">
        <v>0</v>
      </c>
      <c r="CG512" s="5">
        <v>0</v>
      </c>
      <c r="CH512" s="5">
        <v>0</v>
      </c>
      <c r="CI512" s="5">
        <v>0</v>
      </c>
      <c r="CJ512" s="5">
        <v>0</v>
      </c>
      <c r="CK512" s="5">
        <v>0</v>
      </c>
      <c r="CL512" s="5">
        <v>0</v>
      </c>
      <c r="CM512" s="5">
        <v>0</v>
      </c>
      <c r="CN512" s="5">
        <v>0</v>
      </c>
      <c r="CO512" s="5">
        <v>0</v>
      </c>
      <c r="CP512" s="5">
        <v>0</v>
      </c>
      <c r="CQ512" s="5">
        <v>0</v>
      </c>
      <c r="CR512" s="5">
        <v>0</v>
      </c>
      <c r="CS512" s="5">
        <v>0</v>
      </c>
      <c r="CT512" s="5">
        <v>0</v>
      </c>
      <c r="CU512" s="5">
        <v>0</v>
      </c>
      <c r="CV512" s="5">
        <v>0</v>
      </c>
      <c r="CW512" s="5">
        <v>0</v>
      </c>
      <c r="CX512" s="3">
        <v>0</v>
      </c>
    </row>
    <row r="513" spans="1:102" ht="15.75" x14ac:dyDescent="0.25">
      <c r="A513" s="5" t="s">
        <v>81</v>
      </c>
      <c r="B513" s="5" t="s">
        <v>82</v>
      </c>
      <c r="C513" s="5">
        <v>2020</v>
      </c>
      <c r="D513" s="5">
        <v>26</v>
      </c>
      <c r="E513" s="5">
        <v>0</v>
      </c>
      <c r="F513" s="5">
        <v>2</v>
      </c>
      <c r="G513" s="5">
        <v>3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1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1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3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1</v>
      </c>
      <c r="AY513" s="5">
        <v>0</v>
      </c>
      <c r="AZ513" s="5">
        <v>0</v>
      </c>
      <c r="BA513" s="5">
        <v>0</v>
      </c>
      <c r="BB513" s="5">
        <v>1</v>
      </c>
      <c r="BC513" s="5">
        <v>0</v>
      </c>
      <c r="BD513" s="5">
        <v>0</v>
      </c>
      <c r="BE513" s="5">
        <v>0</v>
      </c>
      <c r="BF513" s="5">
        <v>2</v>
      </c>
      <c r="BG513" s="5">
        <v>0</v>
      </c>
      <c r="BH513" s="5">
        <v>0</v>
      </c>
      <c r="BI513" s="5">
        <v>0</v>
      </c>
      <c r="BJ513" s="5">
        <v>2</v>
      </c>
      <c r="BK513" s="5">
        <v>1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1</v>
      </c>
      <c r="BR513" s="5">
        <v>0</v>
      </c>
      <c r="BS513" s="5">
        <v>0</v>
      </c>
      <c r="BT513" s="5">
        <v>0</v>
      </c>
      <c r="BU513" s="5">
        <v>0</v>
      </c>
      <c r="BV513" s="5">
        <v>0</v>
      </c>
      <c r="BW513" s="5">
        <v>1</v>
      </c>
      <c r="BX513" s="5">
        <v>2</v>
      </c>
      <c r="BY513" s="5">
        <v>0</v>
      </c>
      <c r="BZ513" s="5">
        <v>0</v>
      </c>
      <c r="CA513" s="5">
        <v>0</v>
      </c>
      <c r="CB513" s="5">
        <v>0</v>
      </c>
      <c r="CC513" s="5">
        <v>0</v>
      </c>
      <c r="CD513" s="5">
        <v>0</v>
      </c>
      <c r="CE513" s="5">
        <v>0</v>
      </c>
      <c r="CF513" s="5">
        <v>0</v>
      </c>
      <c r="CG513" s="5">
        <v>0</v>
      </c>
      <c r="CH513" s="5">
        <v>0</v>
      </c>
      <c r="CI513" s="5">
        <v>0</v>
      </c>
      <c r="CJ513" s="5">
        <v>0</v>
      </c>
      <c r="CK513" s="5">
        <v>0</v>
      </c>
      <c r="CL513" s="5">
        <v>0</v>
      </c>
      <c r="CM513" s="5">
        <v>0</v>
      </c>
      <c r="CN513" s="5">
        <v>1</v>
      </c>
      <c r="CO513" s="5">
        <v>0</v>
      </c>
      <c r="CP513" s="5">
        <v>0</v>
      </c>
      <c r="CQ513" s="5">
        <v>0</v>
      </c>
      <c r="CR513" s="5">
        <v>0</v>
      </c>
      <c r="CS513" s="5">
        <v>0</v>
      </c>
      <c r="CT513" s="5">
        <v>0</v>
      </c>
      <c r="CU513" s="5">
        <v>0</v>
      </c>
      <c r="CV513" s="5">
        <v>0</v>
      </c>
      <c r="CW513" s="5">
        <v>0</v>
      </c>
      <c r="CX513" s="3">
        <v>0</v>
      </c>
    </row>
    <row r="514" spans="1:102" ht="15.75" x14ac:dyDescent="0.25">
      <c r="A514" s="5" t="s">
        <v>83</v>
      </c>
      <c r="B514" s="5" t="s">
        <v>84</v>
      </c>
      <c r="C514" s="5">
        <v>2020</v>
      </c>
      <c r="D514" s="5">
        <v>12171</v>
      </c>
      <c r="E514" s="5">
        <v>1</v>
      </c>
      <c r="F514" s="5">
        <v>14</v>
      </c>
      <c r="G514" s="5">
        <v>6</v>
      </c>
      <c r="H514" s="5">
        <v>5</v>
      </c>
      <c r="I514" s="5">
        <v>14</v>
      </c>
      <c r="J514" s="5">
        <v>4</v>
      </c>
      <c r="K514" s="5">
        <v>4</v>
      </c>
      <c r="L514" s="5">
        <v>11</v>
      </c>
      <c r="M514" s="5">
        <v>6</v>
      </c>
      <c r="N514" s="5">
        <v>39</v>
      </c>
      <c r="O514" s="5">
        <v>152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3</v>
      </c>
      <c r="V514" s="5">
        <v>4</v>
      </c>
      <c r="W514" s="5">
        <v>37</v>
      </c>
      <c r="X514" s="5">
        <v>3</v>
      </c>
      <c r="Y514" s="5">
        <v>0</v>
      </c>
      <c r="Z514" s="5">
        <v>0</v>
      </c>
      <c r="AA514" s="5">
        <v>2</v>
      </c>
      <c r="AB514" s="5">
        <v>0</v>
      </c>
      <c r="AC514" s="5">
        <v>0</v>
      </c>
      <c r="AD514" s="5">
        <v>0</v>
      </c>
      <c r="AE514" s="5">
        <v>2</v>
      </c>
      <c r="AF514" s="5">
        <v>0</v>
      </c>
      <c r="AG514" s="5">
        <v>548</v>
      </c>
      <c r="AH514" s="5">
        <v>13</v>
      </c>
      <c r="AI514" s="5">
        <v>20</v>
      </c>
      <c r="AJ514" s="5">
        <v>375</v>
      </c>
      <c r="AK514" s="5">
        <v>141</v>
      </c>
      <c r="AL514" s="5">
        <v>0</v>
      </c>
      <c r="AM514" s="5">
        <v>25</v>
      </c>
      <c r="AN514" s="5">
        <v>29</v>
      </c>
      <c r="AO514" s="5">
        <v>82</v>
      </c>
      <c r="AP514" s="5">
        <v>1</v>
      </c>
      <c r="AQ514" s="5">
        <v>11</v>
      </c>
      <c r="AR514" s="5">
        <v>2</v>
      </c>
      <c r="AS514" s="5">
        <v>17</v>
      </c>
      <c r="AT514" s="5">
        <v>26</v>
      </c>
      <c r="AU514" s="5">
        <v>119</v>
      </c>
      <c r="AV514" s="5">
        <v>19</v>
      </c>
      <c r="AW514" s="5">
        <v>967</v>
      </c>
      <c r="AX514" s="5">
        <v>44</v>
      </c>
      <c r="AY514" s="5">
        <v>2</v>
      </c>
      <c r="AZ514" s="5">
        <v>12</v>
      </c>
      <c r="BA514" s="5">
        <v>0</v>
      </c>
      <c r="BB514" s="5">
        <v>160</v>
      </c>
      <c r="BC514" s="5">
        <v>7</v>
      </c>
      <c r="BD514" s="5">
        <v>0</v>
      </c>
      <c r="BE514" s="5">
        <v>13</v>
      </c>
      <c r="BF514" s="5">
        <v>45</v>
      </c>
      <c r="BG514" s="5">
        <v>3</v>
      </c>
      <c r="BH514" s="5">
        <v>3</v>
      </c>
      <c r="BI514" s="5">
        <v>5</v>
      </c>
      <c r="BJ514" s="5">
        <v>51</v>
      </c>
      <c r="BK514" s="5">
        <v>135</v>
      </c>
      <c r="BL514" s="5">
        <v>0</v>
      </c>
      <c r="BM514" s="5">
        <v>17</v>
      </c>
      <c r="BN514" s="5">
        <v>56</v>
      </c>
      <c r="BO514" s="5">
        <v>1</v>
      </c>
      <c r="BP514" s="5">
        <v>10</v>
      </c>
      <c r="BQ514" s="5">
        <v>101</v>
      </c>
      <c r="BR514" s="5">
        <v>4</v>
      </c>
      <c r="BS514" s="5">
        <v>91</v>
      </c>
      <c r="BT514" s="5">
        <v>53</v>
      </c>
      <c r="BU514" s="5">
        <v>6</v>
      </c>
      <c r="BV514" s="5">
        <v>39</v>
      </c>
      <c r="BW514" s="5">
        <v>9</v>
      </c>
      <c r="BX514" s="5">
        <v>357</v>
      </c>
      <c r="BY514" s="5">
        <v>1</v>
      </c>
      <c r="BZ514" s="5">
        <v>0</v>
      </c>
      <c r="CA514" s="5">
        <v>73</v>
      </c>
      <c r="CB514" s="5">
        <v>16</v>
      </c>
      <c r="CC514" s="5">
        <v>1</v>
      </c>
      <c r="CD514" s="5">
        <v>8</v>
      </c>
      <c r="CE514" s="5">
        <v>0</v>
      </c>
      <c r="CF514" s="5">
        <v>12</v>
      </c>
      <c r="CG514" s="5">
        <v>4</v>
      </c>
      <c r="CH514" s="5">
        <v>6</v>
      </c>
      <c r="CI514" s="5">
        <v>12</v>
      </c>
      <c r="CJ514" s="5">
        <v>54</v>
      </c>
      <c r="CK514" s="5">
        <v>7</v>
      </c>
      <c r="CL514" s="5">
        <v>0</v>
      </c>
      <c r="CM514" s="5">
        <v>17</v>
      </c>
      <c r="CN514" s="5">
        <v>118</v>
      </c>
      <c r="CO514" s="5">
        <v>147</v>
      </c>
      <c r="CP514" s="5">
        <v>16</v>
      </c>
      <c r="CQ514" s="5">
        <v>0</v>
      </c>
      <c r="CR514" s="5">
        <v>454</v>
      </c>
      <c r="CS514" s="5">
        <v>680</v>
      </c>
      <c r="CT514" s="5">
        <v>34</v>
      </c>
      <c r="CU514" s="5">
        <v>2</v>
      </c>
      <c r="CV514" s="5">
        <v>118</v>
      </c>
      <c r="CW514" s="5">
        <v>6458</v>
      </c>
      <c r="CX514" s="3">
        <v>6466</v>
      </c>
    </row>
    <row r="515" spans="1:102" ht="15.75" x14ac:dyDescent="0.25">
      <c r="A515" s="5" t="s">
        <v>85</v>
      </c>
      <c r="B515" s="5" t="s">
        <v>86</v>
      </c>
      <c r="C515" s="5">
        <v>2020</v>
      </c>
      <c r="D515" s="5">
        <v>110</v>
      </c>
      <c r="E515" s="5">
        <v>0</v>
      </c>
      <c r="F515" s="5">
        <v>3</v>
      </c>
      <c r="G515" s="5">
        <v>9</v>
      </c>
      <c r="H515" s="5">
        <v>0</v>
      </c>
      <c r="I515" s="5">
        <v>1</v>
      </c>
      <c r="J515" s="5">
        <v>0</v>
      </c>
      <c r="K515" s="5">
        <v>0</v>
      </c>
      <c r="L515" s="5">
        <v>0</v>
      </c>
      <c r="M515" s="5">
        <v>0</v>
      </c>
      <c r="N515" s="5">
        <v>2</v>
      </c>
      <c r="O515" s="5">
        <v>3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6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5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1</v>
      </c>
      <c r="AH515" s="5">
        <v>0</v>
      </c>
      <c r="AI515" s="5">
        <v>1</v>
      </c>
      <c r="AJ515" s="5">
        <v>0</v>
      </c>
      <c r="AK515" s="5">
        <v>2</v>
      </c>
      <c r="AL515" s="5">
        <v>0</v>
      </c>
      <c r="AM515" s="5">
        <v>1</v>
      </c>
      <c r="AN515" s="5">
        <v>0</v>
      </c>
      <c r="AO515" s="5">
        <v>3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1</v>
      </c>
      <c r="AV515" s="5">
        <v>2</v>
      </c>
      <c r="AW515" s="5">
        <v>0</v>
      </c>
      <c r="AX515" s="5">
        <v>3</v>
      </c>
      <c r="AY515" s="5">
        <v>0</v>
      </c>
      <c r="AZ515" s="5">
        <v>25</v>
      </c>
      <c r="BA515" s="5">
        <v>0</v>
      </c>
      <c r="BB515" s="5">
        <v>1</v>
      </c>
      <c r="BC515" s="5">
        <v>0</v>
      </c>
      <c r="BD515" s="5">
        <v>0</v>
      </c>
      <c r="BE515" s="5">
        <v>2</v>
      </c>
      <c r="BF515" s="5">
        <v>3</v>
      </c>
      <c r="BG515" s="5">
        <v>0</v>
      </c>
      <c r="BH515" s="5">
        <v>0</v>
      </c>
      <c r="BI515" s="5">
        <v>0</v>
      </c>
      <c r="BJ515" s="5">
        <v>3</v>
      </c>
      <c r="BK515" s="5">
        <v>3</v>
      </c>
      <c r="BL515" s="5">
        <v>0</v>
      </c>
      <c r="BM515" s="5">
        <v>0</v>
      </c>
      <c r="BN515" s="5">
        <v>1</v>
      </c>
      <c r="BO515" s="5">
        <v>0</v>
      </c>
      <c r="BP515" s="5">
        <v>0</v>
      </c>
      <c r="BQ515" s="5">
        <v>4</v>
      </c>
      <c r="BR515" s="5">
        <v>0</v>
      </c>
      <c r="BS515" s="5">
        <v>1</v>
      </c>
      <c r="BT515" s="5">
        <v>1</v>
      </c>
      <c r="BU515" s="5">
        <v>0</v>
      </c>
      <c r="BV515" s="5">
        <v>2</v>
      </c>
      <c r="BW515" s="5">
        <v>5</v>
      </c>
      <c r="BX515" s="5">
        <v>6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1</v>
      </c>
      <c r="CE515" s="5">
        <v>0</v>
      </c>
      <c r="CF515" s="5">
        <v>1</v>
      </c>
      <c r="CG515" s="5">
        <v>0</v>
      </c>
      <c r="CH515" s="5">
        <v>0</v>
      </c>
      <c r="CI515" s="5">
        <v>0</v>
      </c>
      <c r="CJ515" s="5">
        <v>0</v>
      </c>
      <c r="CK515" s="5">
        <v>0</v>
      </c>
      <c r="CL515" s="5">
        <v>0</v>
      </c>
      <c r="CM515" s="5">
        <v>0</v>
      </c>
      <c r="CN515" s="5">
        <v>1</v>
      </c>
      <c r="CO515" s="5">
        <v>0</v>
      </c>
      <c r="CP515" s="5">
        <v>0</v>
      </c>
      <c r="CQ515" s="5">
        <v>0</v>
      </c>
      <c r="CR515" s="5">
        <v>0</v>
      </c>
      <c r="CS515" s="5">
        <v>0</v>
      </c>
      <c r="CT515" s="5">
        <v>1</v>
      </c>
      <c r="CU515" s="5">
        <v>0</v>
      </c>
      <c r="CV515" s="5">
        <v>2</v>
      </c>
      <c r="CW515" s="5">
        <v>1</v>
      </c>
      <c r="CX515" s="3">
        <v>1</v>
      </c>
    </row>
    <row r="516" spans="1:102" ht="15.75" x14ac:dyDescent="0.25">
      <c r="A516" s="5" t="s">
        <v>87</v>
      </c>
      <c r="B516" s="5" t="s">
        <v>88</v>
      </c>
      <c r="C516" s="5">
        <v>2020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  <c r="AL516" s="5">
        <v>0</v>
      </c>
      <c r="AM516" s="5">
        <v>0</v>
      </c>
      <c r="AN516" s="5">
        <v>0</v>
      </c>
      <c r="AO516" s="5">
        <v>0</v>
      </c>
      <c r="AP516" s="5">
        <v>0</v>
      </c>
      <c r="AQ516" s="5">
        <v>0</v>
      </c>
      <c r="AR516" s="5">
        <v>0</v>
      </c>
      <c r="AS516" s="5">
        <v>0</v>
      </c>
      <c r="AT516" s="5">
        <v>0</v>
      </c>
      <c r="AU516" s="5">
        <v>0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  <c r="BA516" s="5">
        <v>0</v>
      </c>
      <c r="BB516" s="5">
        <v>0</v>
      </c>
      <c r="BC516" s="5">
        <v>0</v>
      </c>
      <c r="BD516" s="5">
        <v>0</v>
      </c>
      <c r="BE516" s="5">
        <v>0</v>
      </c>
      <c r="BF516" s="5">
        <v>0</v>
      </c>
      <c r="BG516" s="5">
        <v>0</v>
      </c>
      <c r="BH516" s="5">
        <v>0</v>
      </c>
      <c r="BI516" s="5">
        <v>0</v>
      </c>
      <c r="BJ516" s="5">
        <v>0</v>
      </c>
      <c r="BK516" s="5">
        <v>0</v>
      </c>
      <c r="BL516" s="5">
        <v>0</v>
      </c>
      <c r="BM516" s="5">
        <v>0</v>
      </c>
      <c r="BN516" s="5">
        <v>0</v>
      </c>
      <c r="BO516" s="5">
        <v>0</v>
      </c>
      <c r="BP516" s="5">
        <v>0</v>
      </c>
      <c r="BQ516" s="5">
        <v>0</v>
      </c>
      <c r="BR516" s="5">
        <v>0</v>
      </c>
      <c r="BS516" s="5">
        <v>0</v>
      </c>
      <c r="BT516" s="5">
        <v>0</v>
      </c>
      <c r="BU516" s="5">
        <v>0</v>
      </c>
      <c r="BV516" s="5">
        <v>0</v>
      </c>
      <c r="BW516" s="5">
        <v>0</v>
      </c>
      <c r="BX516" s="5">
        <v>0</v>
      </c>
      <c r="BY516" s="5">
        <v>0</v>
      </c>
      <c r="BZ516" s="5">
        <v>0</v>
      </c>
      <c r="CA516" s="5">
        <v>0</v>
      </c>
      <c r="CB516" s="5">
        <v>0</v>
      </c>
      <c r="CC516" s="5">
        <v>0</v>
      </c>
      <c r="CD516" s="5">
        <v>0</v>
      </c>
      <c r="CE516" s="5">
        <v>0</v>
      </c>
      <c r="CF516" s="5">
        <v>0</v>
      </c>
      <c r="CG516" s="5">
        <v>0</v>
      </c>
      <c r="CH516" s="5">
        <v>0</v>
      </c>
      <c r="CI516" s="5">
        <v>0</v>
      </c>
      <c r="CJ516" s="5">
        <v>0</v>
      </c>
      <c r="CK516" s="5">
        <v>0</v>
      </c>
      <c r="CL516" s="5">
        <v>0</v>
      </c>
      <c r="CM516" s="5">
        <v>0</v>
      </c>
      <c r="CN516" s="5">
        <v>0</v>
      </c>
      <c r="CO516" s="5">
        <v>0</v>
      </c>
      <c r="CP516" s="5">
        <v>0</v>
      </c>
      <c r="CQ516" s="5">
        <v>0</v>
      </c>
      <c r="CR516" s="5">
        <v>0</v>
      </c>
      <c r="CS516" s="5">
        <v>0</v>
      </c>
      <c r="CT516" s="5">
        <v>0</v>
      </c>
      <c r="CU516" s="5">
        <v>0</v>
      </c>
      <c r="CV516" s="5">
        <v>0</v>
      </c>
      <c r="CW516" s="5">
        <v>0</v>
      </c>
      <c r="CX516" s="3">
        <v>0</v>
      </c>
    </row>
    <row r="517" spans="1:102" ht="15.75" x14ac:dyDescent="0.25">
      <c r="A517" s="5" t="s">
        <v>89</v>
      </c>
      <c r="B517" s="5" t="s">
        <v>90</v>
      </c>
      <c r="C517" s="5">
        <v>2020</v>
      </c>
      <c r="D517" s="5">
        <v>408</v>
      </c>
      <c r="E517" s="5">
        <v>0</v>
      </c>
      <c r="F517" s="5">
        <v>0</v>
      </c>
      <c r="G517" s="5">
        <v>0</v>
      </c>
      <c r="H517" s="5">
        <v>0</v>
      </c>
      <c r="I517" s="5">
        <v>1</v>
      </c>
      <c r="J517" s="5">
        <v>1</v>
      </c>
      <c r="K517" s="5">
        <v>0</v>
      </c>
      <c r="L517" s="5">
        <v>8</v>
      </c>
      <c r="M517" s="5">
        <v>6</v>
      </c>
      <c r="N517" s="5">
        <v>3</v>
      </c>
      <c r="O517" s="5">
        <v>24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1</v>
      </c>
      <c r="W517" s="5">
        <v>0</v>
      </c>
      <c r="X517" s="5">
        <v>5</v>
      </c>
      <c r="Y517" s="5">
        <v>0</v>
      </c>
      <c r="Z517" s="5">
        <v>0</v>
      </c>
      <c r="AA517" s="5">
        <v>1</v>
      </c>
      <c r="AB517" s="5">
        <v>0</v>
      </c>
      <c r="AC517" s="5">
        <v>0</v>
      </c>
      <c r="AD517" s="5">
        <v>1</v>
      </c>
      <c r="AE517" s="5">
        <v>0</v>
      </c>
      <c r="AF517" s="5">
        <v>0</v>
      </c>
      <c r="AG517" s="5">
        <v>4</v>
      </c>
      <c r="AH517" s="5">
        <v>3</v>
      </c>
      <c r="AI517" s="5">
        <v>4</v>
      </c>
      <c r="AJ517" s="5">
        <v>42</v>
      </c>
      <c r="AK517" s="5">
        <v>20</v>
      </c>
      <c r="AL517" s="5">
        <v>2</v>
      </c>
      <c r="AM517" s="5">
        <v>9</v>
      </c>
      <c r="AN517" s="5">
        <v>5</v>
      </c>
      <c r="AO517" s="5">
        <v>19</v>
      </c>
      <c r="AP517" s="5">
        <v>0</v>
      </c>
      <c r="AQ517" s="5">
        <v>2</v>
      </c>
      <c r="AR517" s="5">
        <v>0</v>
      </c>
      <c r="AS517" s="5">
        <v>2</v>
      </c>
      <c r="AT517" s="5">
        <v>3</v>
      </c>
      <c r="AU517" s="5">
        <v>3</v>
      </c>
      <c r="AV517" s="5">
        <v>1</v>
      </c>
      <c r="AW517" s="5">
        <v>4</v>
      </c>
      <c r="AX517" s="5">
        <v>6</v>
      </c>
      <c r="AY517" s="5">
        <v>0</v>
      </c>
      <c r="AZ517" s="5">
        <v>7</v>
      </c>
      <c r="BA517" s="5">
        <v>0</v>
      </c>
      <c r="BB517" s="5">
        <v>57</v>
      </c>
      <c r="BC517" s="5">
        <v>9</v>
      </c>
      <c r="BD517" s="5">
        <v>0</v>
      </c>
      <c r="BE517" s="5">
        <v>5</v>
      </c>
      <c r="BF517" s="5">
        <v>23</v>
      </c>
      <c r="BG517" s="5">
        <v>0</v>
      </c>
      <c r="BH517" s="5">
        <v>0</v>
      </c>
      <c r="BI517" s="5">
        <v>0</v>
      </c>
      <c r="BJ517" s="5">
        <v>10</v>
      </c>
      <c r="BK517" s="5">
        <v>20</v>
      </c>
      <c r="BL517" s="5">
        <v>0</v>
      </c>
      <c r="BM517" s="5">
        <v>1</v>
      </c>
      <c r="BN517" s="5">
        <v>4</v>
      </c>
      <c r="BO517" s="5">
        <v>0</v>
      </c>
      <c r="BP517" s="5">
        <v>1</v>
      </c>
      <c r="BQ517" s="5">
        <v>4</v>
      </c>
      <c r="BR517" s="5">
        <v>1</v>
      </c>
      <c r="BS517" s="5">
        <v>13</v>
      </c>
      <c r="BT517" s="5">
        <v>5</v>
      </c>
      <c r="BU517" s="5">
        <v>1</v>
      </c>
      <c r="BV517" s="5">
        <v>4</v>
      </c>
      <c r="BW517" s="5">
        <v>1</v>
      </c>
      <c r="BX517" s="5">
        <v>22</v>
      </c>
      <c r="BY517" s="5">
        <v>0</v>
      </c>
      <c r="BZ517" s="5">
        <v>0</v>
      </c>
      <c r="CA517" s="5">
        <v>1</v>
      </c>
      <c r="CB517" s="5">
        <v>0</v>
      </c>
      <c r="CC517" s="5">
        <v>0</v>
      </c>
      <c r="CD517" s="5">
        <v>0</v>
      </c>
      <c r="CE517" s="5">
        <v>0</v>
      </c>
      <c r="CF517" s="5">
        <v>1</v>
      </c>
      <c r="CG517" s="5">
        <v>1</v>
      </c>
      <c r="CH517" s="5">
        <v>0</v>
      </c>
      <c r="CI517" s="5">
        <v>0</v>
      </c>
      <c r="CJ517" s="5">
        <v>3</v>
      </c>
      <c r="CK517" s="5">
        <v>0</v>
      </c>
      <c r="CL517" s="5">
        <v>0</v>
      </c>
      <c r="CM517" s="5">
        <v>2</v>
      </c>
      <c r="CN517" s="5">
        <v>21</v>
      </c>
      <c r="CO517" s="5">
        <v>0</v>
      </c>
      <c r="CP517" s="5">
        <v>0</v>
      </c>
      <c r="CQ517" s="5">
        <v>0</v>
      </c>
      <c r="CR517" s="5">
        <v>1</v>
      </c>
      <c r="CS517" s="5">
        <v>0</v>
      </c>
      <c r="CT517" s="5">
        <v>2</v>
      </c>
      <c r="CU517" s="5">
        <v>1</v>
      </c>
      <c r="CV517" s="5">
        <v>7</v>
      </c>
      <c r="CW517" s="5">
        <v>2</v>
      </c>
      <c r="CX517" s="3">
        <v>2</v>
      </c>
    </row>
    <row r="518" spans="1:102" ht="15.75" x14ac:dyDescent="0.25">
      <c r="A518" s="5" t="s">
        <v>91</v>
      </c>
      <c r="B518" s="5" t="s">
        <v>92</v>
      </c>
      <c r="C518" s="5">
        <v>2020</v>
      </c>
      <c r="D518" s="5">
        <v>48</v>
      </c>
      <c r="E518" s="5">
        <v>0</v>
      </c>
      <c r="F518" s="5">
        <v>0</v>
      </c>
      <c r="G518" s="5">
        <v>2</v>
      </c>
      <c r="H518" s="5">
        <v>0</v>
      </c>
      <c r="I518" s="5">
        <v>1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4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1</v>
      </c>
      <c r="V518" s="5">
        <v>0</v>
      </c>
      <c r="W518" s="5">
        <v>0</v>
      </c>
      <c r="X518" s="5">
        <v>1</v>
      </c>
      <c r="Y518" s="5">
        <v>0</v>
      </c>
      <c r="Z518" s="5">
        <v>0</v>
      </c>
      <c r="AA518" s="5">
        <v>3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2</v>
      </c>
      <c r="AJ518" s="5">
        <v>0</v>
      </c>
      <c r="AK518" s="5">
        <v>1</v>
      </c>
      <c r="AL518" s="5">
        <v>0</v>
      </c>
      <c r="AM518" s="5">
        <v>0</v>
      </c>
      <c r="AN518" s="5">
        <v>0</v>
      </c>
      <c r="AO518" s="5">
        <v>1</v>
      </c>
      <c r="AP518" s="5">
        <v>0</v>
      </c>
      <c r="AQ518" s="5">
        <v>0</v>
      </c>
      <c r="AR518" s="5">
        <v>0</v>
      </c>
      <c r="AS518" s="5">
        <v>0</v>
      </c>
      <c r="AT518" s="5">
        <v>0</v>
      </c>
      <c r="AU518" s="5">
        <v>0</v>
      </c>
      <c r="AV518" s="5">
        <v>0</v>
      </c>
      <c r="AW518" s="5">
        <v>0</v>
      </c>
      <c r="AX518" s="5">
        <v>2</v>
      </c>
      <c r="AY518" s="5">
        <v>0</v>
      </c>
      <c r="AZ518" s="5">
        <v>0</v>
      </c>
      <c r="BA518" s="5">
        <v>0</v>
      </c>
      <c r="BB518" s="5">
        <v>0</v>
      </c>
      <c r="BC518" s="5">
        <v>0</v>
      </c>
      <c r="BD518" s="5">
        <v>0</v>
      </c>
      <c r="BE518" s="5">
        <v>1</v>
      </c>
      <c r="BF518" s="5">
        <v>2</v>
      </c>
      <c r="BG518" s="5">
        <v>0</v>
      </c>
      <c r="BH518" s="5">
        <v>0</v>
      </c>
      <c r="BI518" s="5">
        <v>0</v>
      </c>
      <c r="BJ518" s="5">
        <v>2</v>
      </c>
      <c r="BK518" s="5">
        <v>1</v>
      </c>
      <c r="BL518" s="5">
        <v>0</v>
      </c>
      <c r="BM518" s="5">
        <v>0</v>
      </c>
      <c r="BN518" s="5">
        <v>0</v>
      </c>
      <c r="BO518" s="5">
        <v>0</v>
      </c>
      <c r="BP518" s="5">
        <v>0</v>
      </c>
      <c r="BQ518" s="5">
        <v>5</v>
      </c>
      <c r="BR518" s="5">
        <v>0</v>
      </c>
      <c r="BS518" s="5">
        <v>1</v>
      </c>
      <c r="BT518" s="5">
        <v>1</v>
      </c>
      <c r="BU518" s="5">
        <v>0</v>
      </c>
      <c r="BV518" s="5">
        <v>0</v>
      </c>
      <c r="BW518" s="5">
        <v>0</v>
      </c>
      <c r="BX518" s="5">
        <v>4</v>
      </c>
      <c r="BY518" s="5">
        <v>0</v>
      </c>
      <c r="BZ518" s="5">
        <v>0</v>
      </c>
      <c r="CA518" s="5">
        <v>0</v>
      </c>
      <c r="CB518" s="5">
        <v>0</v>
      </c>
      <c r="CC518" s="5">
        <v>0</v>
      </c>
      <c r="CD518" s="5">
        <v>0</v>
      </c>
      <c r="CE518" s="5">
        <v>0</v>
      </c>
      <c r="CF518" s="5">
        <v>1</v>
      </c>
      <c r="CG518" s="5">
        <v>0</v>
      </c>
      <c r="CH518" s="5">
        <v>1</v>
      </c>
      <c r="CI518" s="5">
        <v>0</v>
      </c>
      <c r="CJ518" s="5">
        <v>0</v>
      </c>
      <c r="CK518" s="5">
        <v>0</v>
      </c>
      <c r="CL518" s="5">
        <v>0</v>
      </c>
      <c r="CM518" s="5">
        <v>0</v>
      </c>
      <c r="CN518" s="5">
        <v>1</v>
      </c>
      <c r="CO518" s="5">
        <v>0</v>
      </c>
      <c r="CP518" s="5">
        <v>0</v>
      </c>
      <c r="CQ518" s="5">
        <v>0</v>
      </c>
      <c r="CR518" s="5">
        <v>0</v>
      </c>
      <c r="CS518" s="5">
        <v>0</v>
      </c>
      <c r="CT518" s="5">
        <v>3</v>
      </c>
      <c r="CU518" s="5">
        <v>0</v>
      </c>
      <c r="CV518" s="5">
        <v>1</v>
      </c>
      <c r="CW518" s="5">
        <v>0</v>
      </c>
      <c r="CX518" s="3">
        <v>0</v>
      </c>
    </row>
    <row r="519" spans="1:102" ht="15.75" x14ac:dyDescent="0.25">
      <c r="A519" s="5" t="s">
        <v>93</v>
      </c>
      <c r="B519" s="5" t="s">
        <v>94</v>
      </c>
      <c r="C519" s="5">
        <v>2020</v>
      </c>
      <c r="D519" s="5">
        <v>17986</v>
      </c>
      <c r="E519" s="5">
        <v>2</v>
      </c>
      <c r="F519" s="5">
        <v>306</v>
      </c>
      <c r="G519" s="5">
        <v>59</v>
      </c>
      <c r="H519" s="5">
        <v>49</v>
      </c>
      <c r="I519" s="5">
        <v>8</v>
      </c>
      <c r="J519" s="5">
        <v>5</v>
      </c>
      <c r="K519" s="5">
        <v>2</v>
      </c>
      <c r="L519" s="5">
        <v>18</v>
      </c>
      <c r="M519" s="5">
        <v>2</v>
      </c>
      <c r="N519" s="5">
        <v>132</v>
      </c>
      <c r="O519" s="5">
        <v>169</v>
      </c>
      <c r="P519" s="5">
        <v>29</v>
      </c>
      <c r="Q519" s="5">
        <v>0</v>
      </c>
      <c r="R519" s="5">
        <v>6</v>
      </c>
      <c r="S519" s="5">
        <v>1</v>
      </c>
      <c r="T519" s="5">
        <v>19</v>
      </c>
      <c r="U519" s="5">
        <v>56</v>
      </c>
      <c r="V519" s="5">
        <v>15</v>
      </c>
      <c r="W519" s="5">
        <v>274</v>
      </c>
      <c r="X519" s="5">
        <v>7</v>
      </c>
      <c r="Y519" s="5">
        <v>0</v>
      </c>
      <c r="Z519" s="5">
        <v>3337</v>
      </c>
      <c r="AA519" s="5">
        <v>79</v>
      </c>
      <c r="AB519" s="5">
        <v>1</v>
      </c>
      <c r="AC519" s="5">
        <v>0</v>
      </c>
      <c r="AD519" s="5">
        <v>0</v>
      </c>
      <c r="AE519" s="5">
        <v>9</v>
      </c>
      <c r="AF519" s="5">
        <v>0</v>
      </c>
      <c r="AG519" s="5">
        <v>80</v>
      </c>
      <c r="AH519" s="5">
        <v>25</v>
      </c>
      <c r="AI519" s="5">
        <v>74</v>
      </c>
      <c r="AJ519" s="5">
        <v>1572</v>
      </c>
      <c r="AK519" s="5">
        <v>133</v>
      </c>
      <c r="AL519" s="5">
        <v>15</v>
      </c>
      <c r="AM519" s="5">
        <v>119</v>
      </c>
      <c r="AN519" s="5">
        <v>114</v>
      </c>
      <c r="AO519" s="5">
        <v>348</v>
      </c>
      <c r="AP519" s="5">
        <v>2</v>
      </c>
      <c r="AQ519" s="5">
        <v>64</v>
      </c>
      <c r="AR519" s="5">
        <v>2</v>
      </c>
      <c r="AS519" s="5">
        <v>38</v>
      </c>
      <c r="AT519" s="5">
        <v>76</v>
      </c>
      <c r="AU519" s="5">
        <v>71</v>
      </c>
      <c r="AV519" s="5">
        <v>74</v>
      </c>
      <c r="AW519" s="5">
        <v>1216</v>
      </c>
      <c r="AX519" s="5">
        <v>167</v>
      </c>
      <c r="AY519" s="5">
        <v>8</v>
      </c>
      <c r="AZ519" s="5">
        <v>32</v>
      </c>
      <c r="BA519" s="5">
        <v>0</v>
      </c>
      <c r="BB519" s="5">
        <v>459</v>
      </c>
      <c r="BC519" s="5">
        <v>258</v>
      </c>
      <c r="BD519" s="5">
        <v>0</v>
      </c>
      <c r="BE519" s="5">
        <v>57</v>
      </c>
      <c r="BF519" s="5">
        <v>300</v>
      </c>
      <c r="BG519" s="5">
        <v>27</v>
      </c>
      <c r="BH519" s="5">
        <v>37</v>
      </c>
      <c r="BI519" s="5">
        <v>0</v>
      </c>
      <c r="BJ519" s="5">
        <v>352</v>
      </c>
      <c r="BK519" s="5">
        <v>265</v>
      </c>
      <c r="BL519" s="5">
        <v>0</v>
      </c>
      <c r="BM519" s="5">
        <v>16</v>
      </c>
      <c r="BN519" s="5">
        <v>70</v>
      </c>
      <c r="BO519" s="5">
        <v>1</v>
      </c>
      <c r="BP519" s="5">
        <v>23</v>
      </c>
      <c r="BQ519" s="5">
        <v>118</v>
      </c>
      <c r="BR519" s="5">
        <v>19</v>
      </c>
      <c r="BS519" s="5">
        <v>532</v>
      </c>
      <c r="BT519" s="5">
        <v>248</v>
      </c>
      <c r="BU519" s="5">
        <v>5</v>
      </c>
      <c r="BV519" s="5">
        <v>196</v>
      </c>
      <c r="BW519" s="5">
        <v>29</v>
      </c>
      <c r="BX519" s="5">
        <v>3531</v>
      </c>
      <c r="BY519" s="5">
        <v>8</v>
      </c>
      <c r="BZ519" s="5">
        <v>0</v>
      </c>
      <c r="CA519" s="5">
        <v>171</v>
      </c>
      <c r="CB519" s="5">
        <v>422</v>
      </c>
      <c r="CC519" s="5">
        <v>0</v>
      </c>
      <c r="CD519" s="5">
        <v>5</v>
      </c>
      <c r="CE519" s="5">
        <v>0</v>
      </c>
      <c r="CF519" s="5">
        <v>9</v>
      </c>
      <c r="CG519" s="5">
        <v>51</v>
      </c>
      <c r="CH519" s="5">
        <v>3</v>
      </c>
      <c r="CI519" s="5">
        <v>11</v>
      </c>
      <c r="CJ519" s="5">
        <v>55</v>
      </c>
      <c r="CK519" s="5">
        <v>50</v>
      </c>
      <c r="CL519" s="5">
        <v>0</v>
      </c>
      <c r="CM519" s="5">
        <v>69</v>
      </c>
      <c r="CN519" s="5">
        <v>647</v>
      </c>
      <c r="CO519" s="5">
        <v>19</v>
      </c>
      <c r="CP519" s="5">
        <v>13</v>
      </c>
      <c r="CQ519" s="5">
        <v>0</v>
      </c>
      <c r="CR519" s="5">
        <v>19</v>
      </c>
      <c r="CS519" s="5">
        <v>13</v>
      </c>
      <c r="CT519" s="5">
        <v>28</v>
      </c>
      <c r="CU519" s="5">
        <v>11</v>
      </c>
      <c r="CV519" s="5">
        <v>138</v>
      </c>
      <c r="CW519" s="5">
        <v>882</v>
      </c>
      <c r="CX519" s="3">
        <v>875</v>
      </c>
    </row>
    <row r="520" spans="1:102" ht="15.75" x14ac:dyDescent="0.25">
      <c r="A520" s="5" t="s">
        <v>95</v>
      </c>
      <c r="B520" s="5" t="s">
        <v>96</v>
      </c>
      <c r="C520" s="5">
        <v>2020</v>
      </c>
      <c r="D520" s="5">
        <v>455</v>
      </c>
      <c r="E520" s="5">
        <v>0</v>
      </c>
      <c r="F520" s="5">
        <v>0</v>
      </c>
      <c r="G520" s="5">
        <v>0</v>
      </c>
      <c r="H520" s="5">
        <v>0</v>
      </c>
      <c r="I520" s="5">
        <v>1</v>
      </c>
      <c r="J520" s="5">
        <v>0</v>
      </c>
      <c r="K520" s="5">
        <v>0</v>
      </c>
      <c r="L520" s="5">
        <v>1</v>
      </c>
      <c r="M520" s="5">
        <v>1</v>
      </c>
      <c r="N520" s="5">
        <v>2</v>
      </c>
      <c r="O520" s="5">
        <v>49</v>
      </c>
      <c r="P520" s="5">
        <v>0</v>
      </c>
      <c r="Q520" s="5">
        <v>0</v>
      </c>
      <c r="R520" s="5">
        <v>1</v>
      </c>
      <c r="S520" s="5">
        <v>0</v>
      </c>
      <c r="T520" s="5">
        <v>0</v>
      </c>
      <c r="U520" s="5">
        <v>0</v>
      </c>
      <c r="V520" s="5">
        <v>1</v>
      </c>
      <c r="W520" s="5">
        <v>0</v>
      </c>
      <c r="X520" s="5">
        <v>0</v>
      </c>
      <c r="Y520" s="5">
        <v>1</v>
      </c>
      <c r="Z520" s="5">
        <v>0</v>
      </c>
      <c r="AA520" s="5">
        <v>116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6</v>
      </c>
      <c r="AH520" s="5">
        <v>0</v>
      </c>
      <c r="AI520" s="5">
        <v>3</v>
      </c>
      <c r="AJ520" s="5">
        <v>45</v>
      </c>
      <c r="AK520" s="5">
        <v>9</v>
      </c>
      <c r="AL520" s="5">
        <v>2</v>
      </c>
      <c r="AM520" s="5">
        <v>3</v>
      </c>
      <c r="AN520" s="5">
        <v>1</v>
      </c>
      <c r="AO520" s="5">
        <v>29</v>
      </c>
      <c r="AP520" s="5">
        <v>0</v>
      </c>
      <c r="AQ520" s="5">
        <v>1</v>
      </c>
      <c r="AR520" s="5">
        <v>0</v>
      </c>
      <c r="AS520" s="5">
        <v>1</v>
      </c>
      <c r="AT520" s="5">
        <v>2</v>
      </c>
      <c r="AU520" s="5">
        <v>1</v>
      </c>
      <c r="AV520" s="5">
        <v>7</v>
      </c>
      <c r="AW520" s="5">
        <v>1</v>
      </c>
      <c r="AX520" s="5">
        <v>3</v>
      </c>
      <c r="AY520" s="5">
        <v>0</v>
      </c>
      <c r="AZ520" s="5">
        <v>3</v>
      </c>
      <c r="BA520" s="5">
        <v>0</v>
      </c>
      <c r="BB520" s="5">
        <v>67</v>
      </c>
      <c r="BC520" s="5">
        <v>3</v>
      </c>
      <c r="BD520" s="5">
        <v>0</v>
      </c>
      <c r="BE520" s="5">
        <v>3</v>
      </c>
      <c r="BF520" s="5">
        <v>6</v>
      </c>
      <c r="BG520" s="5">
        <v>0</v>
      </c>
      <c r="BH520" s="5">
        <v>0</v>
      </c>
      <c r="BI520" s="5">
        <v>0</v>
      </c>
      <c r="BJ520" s="5">
        <v>6</v>
      </c>
      <c r="BK520" s="5">
        <v>9</v>
      </c>
      <c r="BL520" s="5">
        <v>0</v>
      </c>
      <c r="BM520" s="5">
        <v>0</v>
      </c>
      <c r="BN520" s="5">
        <v>2</v>
      </c>
      <c r="BO520" s="5">
        <v>0</v>
      </c>
      <c r="BP520" s="5">
        <v>0</v>
      </c>
      <c r="BQ520" s="5">
        <v>1</v>
      </c>
      <c r="BR520" s="5">
        <v>0</v>
      </c>
      <c r="BS520" s="5">
        <v>4</v>
      </c>
      <c r="BT520" s="5">
        <v>6</v>
      </c>
      <c r="BU520" s="5">
        <v>0</v>
      </c>
      <c r="BV520" s="5">
        <v>2</v>
      </c>
      <c r="BW520" s="5">
        <v>3</v>
      </c>
      <c r="BX520" s="5">
        <v>20</v>
      </c>
      <c r="BY520" s="5">
        <v>0</v>
      </c>
      <c r="BZ520" s="5">
        <v>0</v>
      </c>
      <c r="CA520" s="5">
        <v>5</v>
      </c>
      <c r="CB520" s="5">
        <v>3</v>
      </c>
      <c r="CC520" s="5">
        <v>0</v>
      </c>
      <c r="CD520" s="5">
        <v>0</v>
      </c>
      <c r="CE520" s="5">
        <v>0</v>
      </c>
      <c r="CF520" s="5">
        <v>0</v>
      </c>
      <c r="CG520" s="5">
        <v>0</v>
      </c>
      <c r="CH520" s="5">
        <v>0</v>
      </c>
      <c r="CI520" s="5">
        <v>0</v>
      </c>
      <c r="CJ520" s="5">
        <v>1</v>
      </c>
      <c r="CK520" s="5">
        <v>0</v>
      </c>
      <c r="CL520" s="5">
        <v>0</v>
      </c>
      <c r="CM520" s="5">
        <v>2</v>
      </c>
      <c r="CN520" s="5">
        <v>9</v>
      </c>
      <c r="CO520" s="5">
        <v>0</v>
      </c>
      <c r="CP520" s="5">
        <v>0</v>
      </c>
      <c r="CQ520" s="5">
        <v>0</v>
      </c>
      <c r="CR520" s="5">
        <v>0</v>
      </c>
      <c r="CS520" s="5">
        <v>0</v>
      </c>
      <c r="CT520" s="5">
        <v>5</v>
      </c>
      <c r="CU520" s="5">
        <v>0</v>
      </c>
      <c r="CV520" s="5">
        <v>5</v>
      </c>
      <c r="CW520" s="5">
        <v>1</v>
      </c>
      <c r="CX520" s="3">
        <v>1</v>
      </c>
    </row>
    <row r="521" spans="1:102" ht="15.75" x14ac:dyDescent="0.25">
      <c r="A521" s="5" t="s">
        <v>97</v>
      </c>
      <c r="B521" s="5" t="s">
        <v>98</v>
      </c>
      <c r="C521" s="5">
        <v>2020</v>
      </c>
      <c r="D521" s="5">
        <v>51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1</v>
      </c>
      <c r="L521" s="5">
        <v>1</v>
      </c>
      <c r="M521" s="5">
        <v>0</v>
      </c>
      <c r="N521" s="5">
        <v>0</v>
      </c>
      <c r="O521" s="5">
        <v>2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1</v>
      </c>
      <c r="AH521" s="5">
        <v>0</v>
      </c>
      <c r="AI521" s="5">
        <v>0</v>
      </c>
      <c r="AJ521" s="5">
        <v>3</v>
      </c>
      <c r="AK521" s="5">
        <v>1</v>
      </c>
      <c r="AL521" s="5">
        <v>2</v>
      </c>
      <c r="AM521" s="5">
        <v>1</v>
      </c>
      <c r="AN521" s="5">
        <v>2</v>
      </c>
      <c r="AO521" s="5">
        <v>4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1</v>
      </c>
      <c r="AY521" s="5">
        <v>0</v>
      </c>
      <c r="AZ521" s="5">
        <v>0</v>
      </c>
      <c r="BA521" s="5">
        <v>0</v>
      </c>
      <c r="BB521" s="5">
        <v>0</v>
      </c>
      <c r="BC521" s="5">
        <v>0</v>
      </c>
      <c r="BD521" s="5">
        <v>0</v>
      </c>
      <c r="BE521" s="5">
        <v>1</v>
      </c>
      <c r="BF521" s="5">
        <v>3</v>
      </c>
      <c r="BG521" s="5">
        <v>0</v>
      </c>
      <c r="BH521" s="5">
        <v>0</v>
      </c>
      <c r="BI521" s="5">
        <v>0</v>
      </c>
      <c r="BJ521" s="5">
        <v>0</v>
      </c>
      <c r="BK521" s="5">
        <v>3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1</v>
      </c>
      <c r="BR521" s="5">
        <v>0</v>
      </c>
      <c r="BS521" s="5">
        <v>1</v>
      </c>
      <c r="BT521" s="5">
        <v>1</v>
      </c>
      <c r="BU521" s="5">
        <v>0</v>
      </c>
      <c r="BV521" s="5">
        <v>1</v>
      </c>
      <c r="BW521" s="5">
        <v>0</v>
      </c>
      <c r="BX521" s="5">
        <v>15</v>
      </c>
      <c r="BY521" s="5">
        <v>0</v>
      </c>
      <c r="BZ521" s="5">
        <v>0</v>
      </c>
      <c r="CA521" s="5">
        <v>0</v>
      </c>
      <c r="CB521" s="5">
        <v>0</v>
      </c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>
        <v>0</v>
      </c>
      <c r="CJ521" s="5">
        <v>0</v>
      </c>
      <c r="CK521" s="5">
        <v>0</v>
      </c>
      <c r="CL521" s="5">
        <v>0</v>
      </c>
      <c r="CM521" s="5">
        <v>0</v>
      </c>
      <c r="CN521" s="5">
        <v>2</v>
      </c>
      <c r="CO521" s="5">
        <v>0</v>
      </c>
      <c r="CP521" s="5">
        <v>1</v>
      </c>
      <c r="CQ521" s="5">
        <v>0</v>
      </c>
      <c r="CR521" s="5">
        <v>0</v>
      </c>
      <c r="CS521" s="5">
        <v>0</v>
      </c>
      <c r="CT521" s="5">
        <v>1</v>
      </c>
      <c r="CU521" s="5">
        <v>0</v>
      </c>
      <c r="CV521" s="5">
        <v>1</v>
      </c>
      <c r="CW521" s="5">
        <v>1</v>
      </c>
      <c r="CX521" s="3">
        <v>1</v>
      </c>
    </row>
    <row r="522" spans="1:102" ht="15.75" x14ac:dyDescent="0.25">
      <c r="A522" s="5" t="s">
        <v>99</v>
      </c>
      <c r="B522" s="5" t="s">
        <v>100</v>
      </c>
      <c r="C522" s="5">
        <v>2020</v>
      </c>
      <c r="D522" s="5">
        <v>8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2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1</v>
      </c>
      <c r="AH522" s="5">
        <v>0</v>
      </c>
      <c r="AI522" s="5">
        <v>0</v>
      </c>
      <c r="AJ522" s="5">
        <v>1</v>
      </c>
      <c r="AK522" s="5">
        <v>1</v>
      </c>
      <c r="AL522" s="5">
        <v>0</v>
      </c>
      <c r="AM522" s="5">
        <v>0</v>
      </c>
      <c r="AN522" s="5">
        <v>0</v>
      </c>
      <c r="AO522" s="5">
        <v>0</v>
      </c>
      <c r="AP522" s="5">
        <v>0</v>
      </c>
      <c r="AQ522" s="5">
        <v>0</v>
      </c>
      <c r="AR522" s="5">
        <v>0</v>
      </c>
      <c r="AS522" s="5">
        <v>2</v>
      </c>
      <c r="AT522" s="5">
        <v>0</v>
      </c>
      <c r="AU522" s="5">
        <v>0</v>
      </c>
      <c r="AV522" s="5">
        <v>0</v>
      </c>
      <c r="AW522" s="5">
        <v>0</v>
      </c>
      <c r="AX522" s="5">
        <v>0</v>
      </c>
      <c r="AY522" s="5">
        <v>0</v>
      </c>
      <c r="AZ522" s="5">
        <v>0</v>
      </c>
      <c r="BA522" s="5">
        <v>0</v>
      </c>
      <c r="BB522" s="5">
        <v>0</v>
      </c>
      <c r="BC522" s="5">
        <v>0</v>
      </c>
      <c r="BD522" s="5">
        <v>0</v>
      </c>
      <c r="BE522" s="5">
        <v>0</v>
      </c>
      <c r="BF522" s="5">
        <v>0</v>
      </c>
      <c r="BG522" s="5">
        <v>0</v>
      </c>
      <c r="BH522" s="5">
        <v>0</v>
      </c>
      <c r="BI522" s="5">
        <v>0</v>
      </c>
      <c r="BJ522" s="5">
        <v>0</v>
      </c>
      <c r="BK522" s="5">
        <v>0</v>
      </c>
      <c r="BL522" s="5">
        <v>0</v>
      </c>
      <c r="BM522" s="5">
        <v>0</v>
      </c>
      <c r="BN522" s="5">
        <v>0</v>
      </c>
      <c r="BO522" s="5">
        <v>0</v>
      </c>
      <c r="BP522" s="5">
        <v>0</v>
      </c>
      <c r="BQ522" s="5">
        <v>1</v>
      </c>
      <c r="BR522" s="5">
        <v>0</v>
      </c>
      <c r="BS522" s="5">
        <v>0</v>
      </c>
      <c r="BT522" s="5">
        <v>0</v>
      </c>
      <c r="BU522" s="5">
        <v>0</v>
      </c>
      <c r="BV522" s="5">
        <v>0</v>
      </c>
      <c r="BW522" s="5">
        <v>0</v>
      </c>
      <c r="BX522" s="5">
        <v>0</v>
      </c>
      <c r="BY522" s="5">
        <v>0</v>
      </c>
      <c r="BZ522" s="5">
        <v>0</v>
      </c>
      <c r="CA522" s="5">
        <v>0</v>
      </c>
      <c r="CB522" s="5">
        <v>0</v>
      </c>
      <c r="CC522" s="5">
        <v>0</v>
      </c>
      <c r="CD522" s="5">
        <v>0</v>
      </c>
      <c r="CE522" s="5">
        <v>0</v>
      </c>
      <c r="CF522" s="5">
        <v>0</v>
      </c>
      <c r="CG522" s="5">
        <v>0</v>
      </c>
      <c r="CH522" s="5">
        <v>0</v>
      </c>
      <c r="CI522" s="5">
        <v>0</v>
      </c>
      <c r="CJ522" s="5">
        <v>0</v>
      </c>
      <c r="CK522" s="5">
        <v>0</v>
      </c>
      <c r="CL522" s="5">
        <v>0</v>
      </c>
      <c r="CM522" s="5">
        <v>0</v>
      </c>
      <c r="CN522" s="5">
        <v>0</v>
      </c>
      <c r="CO522" s="5">
        <v>0</v>
      </c>
      <c r="CP522" s="5">
        <v>0</v>
      </c>
      <c r="CQ522" s="5">
        <v>0</v>
      </c>
      <c r="CR522" s="5">
        <v>0</v>
      </c>
      <c r="CS522" s="5">
        <v>0</v>
      </c>
      <c r="CT522" s="5">
        <v>0</v>
      </c>
      <c r="CU522" s="5">
        <v>0</v>
      </c>
      <c r="CV522" s="5">
        <v>0</v>
      </c>
      <c r="CW522" s="5">
        <v>0</v>
      </c>
      <c r="CX522" s="3">
        <v>0</v>
      </c>
    </row>
    <row r="523" spans="1:102" ht="15.75" x14ac:dyDescent="0.25">
      <c r="A523" s="5" t="s">
        <v>101</v>
      </c>
      <c r="B523" s="5" t="s">
        <v>102</v>
      </c>
      <c r="C523" s="5">
        <v>2020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  <c r="AX523" s="5">
        <v>1</v>
      </c>
      <c r="AY523" s="5">
        <v>0</v>
      </c>
      <c r="AZ523" s="5">
        <v>0</v>
      </c>
      <c r="BA523" s="5">
        <v>0</v>
      </c>
      <c r="BB523" s="5">
        <v>0</v>
      </c>
      <c r="BC523" s="5">
        <v>0</v>
      </c>
      <c r="BD523" s="5">
        <v>0</v>
      </c>
      <c r="BE523" s="5">
        <v>0</v>
      </c>
      <c r="BF523" s="5">
        <v>0</v>
      </c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>
        <v>0</v>
      </c>
      <c r="BO523" s="5">
        <v>0</v>
      </c>
      <c r="BP523" s="5">
        <v>0</v>
      </c>
      <c r="BQ523" s="5">
        <v>0</v>
      </c>
      <c r="BR523" s="5">
        <v>0</v>
      </c>
      <c r="BS523" s="5">
        <v>0</v>
      </c>
      <c r="BT523" s="5">
        <v>0</v>
      </c>
      <c r="BU523" s="5">
        <v>0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>
        <v>0</v>
      </c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>
        <v>0</v>
      </c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>
        <v>0</v>
      </c>
      <c r="CS523" s="5">
        <v>0</v>
      </c>
      <c r="CT523" s="5">
        <v>0</v>
      </c>
      <c r="CU523" s="5">
        <v>0</v>
      </c>
      <c r="CV523" s="5">
        <v>0</v>
      </c>
      <c r="CW523" s="5">
        <v>0</v>
      </c>
      <c r="CX523" s="3">
        <v>0</v>
      </c>
    </row>
    <row r="524" spans="1:102" ht="15.75" x14ac:dyDescent="0.25">
      <c r="A524" s="5" t="s">
        <v>103</v>
      </c>
      <c r="B524" s="5" t="s">
        <v>104</v>
      </c>
      <c r="C524" s="5">
        <v>2020</v>
      </c>
      <c r="D524" s="5">
        <v>7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5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  <c r="AL524" s="5">
        <v>0</v>
      </c>
      <c r="AM524" s="5">
        <v>0</v>
      </c>
      <c r="AN524" s="5">
        <v>0</v>
      </c>
      <c r="AO524" s="5">
        <v>0</v>
      </c>
      <c r="AP524" s="5">
        <v>0</v>
      </c>
      <c r="AQ524" s="5">
        <v>0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  <c r="AX524" s="5">
        <v>1</v>
      </c>
      <c r="AY524" s="5">
        <v>0</v>
      </c>
      <c r="AZ524" s="5">
        <v>0</v>
      </c>
      <c r="BA524" s="5">
        <v>0</v>
      </c>
      <c r="BB524" s="5">
        <v>0</v>
      </c>
      <c r="BC524" s="5">
        <v>0</v>
      </c>
      <c r="BD524" s="5">
        <v>0</v>
      </c>
      <c r="BE524" s="5">
        <v>0</v>
      </c>
      <c r="BF524" s="5">
        <v>0</v>
      </c>
      <c r="BG524" s="5">
        <v>0</v>
      </c>
      <c r="BH524" s="5">
        <v>0</v>
      </c>
      <c r="BI524" s="5">
        <v>0</v>
      </c>
      <c r="BJ524" s="5">
        <v>0</v>
      </c>
      <c r="BK524" s="5">
        <v>0</v>
      </c>
      <c r="BL524" s="5">
        <v>0</v>
      </c>
      <c r="BM524" s="5">
        <v>0</v>
      </c>
      <c r="BN524" s="5">
        <v>0</v>
      </c>
      <c r="BO524" s="5">
        <v>0</v>
      </c>
      <c r="BP524" s="5">
        <v>0</v>
      </c>
      <c r="BQ524" s="5">
        <v>0</v>
      </c>
      <c r="BR524" s="5">
        <v>0</v>
      </c>
      <c r="BS524" s="5">
        <v>0</v>
      </c>
      <c r="BT524" s="5">
        <v>0</v>
      </c>
      <c r="BU524" s="5">
        <v>0</v>
      </c>
      <c r="BV524" s="5">
        <v>0</v>
      </c>
      <c r="BW524" s="5">
        <v>0</v>
      </c>
      <c r="BX524" s="5">
        <v>0</v>
      </c>
      <c r="BY524" s="5">
        <v>0</v>
      </c>
      <c r="BZ524" s="5">
        <v>0</v>
      </c>
      <c r="CA524" s="5">
        <v>0</v>
      </c>
      <c r="CB524" s="5">
        <v>0</v>
      </c>
      <c r="CC524" s="5">
        <v>0</v>
      </c>
      <c r="CD524" s="5">
        <v>0</v>
      </c>
      <c r="CE524" s="5">
        <v>0</v>
      </c>
      <c r="CF524" s="5">
        <v>0</v>
      </c>
      <c r="CG524" s="5">
        <v>0</v>
      </c>
      <c r="CH524" s="5">
        <v>0</v>
      </c>
      <c r="CI524" s="5">
        <v>0</v>
      </c>
      <c r="CJ524" s="5">
        <v>0</v>
      </c>
      <c r="CK524" s="5">
        <v>0</v>
      </c>
      <c r="CL524" s="5">
        <v>0</v>
      </c>
      <c r="CM524" s="5">
        <v>0</v>
      </c>
      <c r="CN524" s="5">
        <v>0</v>
      </c>
      <c r="CO524" s="5">
        <v>0</v>
      </c>
      <c r="CP524" s="5">
        <v>0</v>
      </c>
      <c r="CQ524" s="5">
        <v>0</v>
      </c>
      <c r="CR524" s="5">
        <v>0</v>
      </c>
      <c r="CS524" s="5">
        <v>0</v>
      </c>
      <c r="CT524" s="5">
        <v>0</v>
      </c>
      <c r="CU524" s="5">
        <v>0</v>
      </c>
      <c r="CV524" s="5">
        <v>0</v>
      </c>
      <c r="CW524" s="5">
        <v>0</v>
      </c>
      <c r="CX524" s="3">
        <v>0</v>
      </c>
    </row>
    <row r="525" spans="1:102" ht="15.75" x14ac:dyDescent="0.25">
      <c r="A525" s="5" t="s">
        <v>105</v>
      </c>
      <c r="B525" s="5" t="s">
        <v>106</v>
      </c>
      <c r="C525" s="5">
        <v>2020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  <c r="AX525" s="5">
        <v>0</v>
      </c>
      <c r="AY525" s="5">
        <v>0</v>
      </c>
      <c r="AZ525" s="5">
        <v>0</v>
      </c>
      <c r="BA525" s="5">
        <v>0</v>
      </c>
      <c r="BB525" s="5">
        <v>0</v>
      </c>
      <c r="BC525" s="5">
        <v>0</v>
      </c>
      <c r="BD525" s="5">
        <v>0</v>
      </c>
      <c r="BE525" s="5">
        <v>0</v>
      </c>
      <c r="BF525" s="5">
        <v>0</v>
      </c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>
        <v>0</v>
      </c>
      <c r="BO525" s="5">
        <v>0</v>
      </c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0</v>
      </c>
      <c r="BW525" s="5">
        <v>0</v>
      </c>
      <c r="BX525" s="5">
        <v>0</v>
      </c>
      <c r="BY525" s="5">
        <v>0</v>
      </c>
      <c r="BZ525" s="5">
        <v>0</v>
      </c>
      <c r="CA525" s="5">
        <v>0</v>
      </c>
      <c r="CB525" s="5">
        <v>0</v>
      </c>
      <c r="CC525" s="5">
        <v>0</v>
      </c>
      <c r="CD525" s="5">
        <v>0</v>
      </c>
      <c r="CE525" s="5">
        <v>0</v>
      </c>
      <c r="CF525" s="5">
        <v>0</v>
      </c>
      <c r="CG525" s="5">
        <v>0</v>
      </c>
      <c r="CH525" s="5">
        <v>0</v>
      </c>
      <c r="CI525" s="5">
        <v>0</v>
      </c>
      <c r="CJ525" s="5">
        <v>0</v>
      </c>
      <c r="CK525" s="5">
        <v>0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>
        <v>0</v>
      </c>
      <c r="CS525" s="5">
        <v>0</v>
      </c>
      <c r="CT525" s="5">
        <v>0</v>
      </c>
      <c r="CU525" s="5">
        <v>0</v>
      </c>
      <c r="CV525" s="5">
        <v>0</v>
      </c>
      <c r="CW525" s="5">
        <v>0</v>
      </c>
      <c r="CX525" s="3">
        <v>0</v>
      </c>
    </row>
    <row r="526" spans="1:102" ht="15.75" x14ac:dyDescent="0.25">
      <c r="A526" s="5" t="s">
        <v>107</v>
      </c>
      <c r="B526" s="5" t="s">
        <v>108</v>
      </c>
      <c r="C526" s="5">
        <v>2020</v>
      </c>
      <c r="D526" s="5">
        <v>471</v>
      </c>
      <c r="E526" s="5">
        <v>0</v>
      </c>
      <c r="F526" s="5">
        <v>5</v>
      </c>
      <c r="G526" s="5">
        <v>3</v>
      </c>
      <c r="H526" s="5">
        <v>4</v>
      </c>
      <c r="I526" s="5">
        <v>14</v>
      </c>
      <c r="J526" s="5">
        <v>4</v>
      </c>
      <c r="K526" s="5">
        <v>2</v>
      </c>
      <c r="L526" s="5">
        <v>8</v>
      </c>
      <c r="M526" s="5">
        <v>4</v>
      </c>
      <c r="N526" s="5">
        <v>12</v>
      </c>
      <c r="O526" s="5">
        <v>18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1</v>
      </c>
      <c r="AB526" s="5">
        <v>0</v>
      </c>
      <c r="AC526" s="5">
        <v>0</v>
      </c>
      <c r="AD526" s="5">
        <v>0</v>
      </c>
      <c r="AE526" s="5">
        <v>1</v>
      </c>
      <c r="AF526" s="5">
        <v>0</v>
      </c>
      <c r="AG526" s="5">
        <v>2</v>
      </c>
      <c r="AH526" s="5">
        <v>0</v>
      </c>
      <c r="AI526" s="5">
        <v>4</v>
      </c>
      <c r="AJ526" s="5">
        <v>13</v>
      </c>
      <c r="AK526" s="5">
        <v>11</v>
      </c>
      <c r="AL526" s="5">
        <v>0</v>
      </c>
      <c r="AM526" s="5">
        <v>2</v>
      </c>
      <c r="AN526" s="5">
        <v>1</v>
      </c>
      <c r="AO526" s="5">
        <v>9</v>
      </c>
      <c r="AP526" s="5">
        <v>0</v>
      </c>
      <c r="AQ526" s="5">
        <v>1</v>
      </c>
      <c r="AR526" s="5">
        <v>0</v>
      </c>
      <c r="AS526" s="5">
        <v>3</v>
      </c>
      <c r="AT526" s="5">
        <v>2</v>
      </c>
      <c r="AU526" s="5">
        <v>2</v>
      </c>
      <c r="AV526" s="5">
        <v>1</v>
      </c>
      <c r="AW526" s="5">
        <v>1</v>
      </c>
      <c r="AX526" s="5">
        <v>9</v>
      </c>
      <c r="AY526" s="5">
        <v>0</v>
      </c>
      <c r="AZ526" s="5">
        <v>0</v>
      </c>
      <c r="BA526" s="5">
        <v>0</v>
      </c>
      <c r="BB526" s="5">
        <v>1</v>
      </c>
      <c r="BC526" s="5">
        <v>1</v>
      </c>
      <c r="BD526" s="5">
        <v>0</v>
      </c>
      <c r="BE526" s="5">
        <v>1</v>
      </c>
      <c r="BF526" s="5">
        <v>7</v>
      </c>
      <c r="BG526" s="5">
        <v>0</v>
      </c>
      <c r="BH526" s="5">
        <v>0</v>
      </c>
      <c r="BI526" s="5">
        <v>0</v>
      </c>
      <c r="BJ526" s="5">
        <v>3</v>
      </c>
      <c r="BK526" s="5">
        <v>8</v>
      </c>
      <c r="BL526" s="5">
        <v>0</v>
      </c>
      <c r="BM526" s="5">
        <v>1</v>
      </c>
      <c r="BN526" s="5">
        <v>6</v>
      </c>
      <c r="BO526" s="5">
        <v>0</v>
      </c>
      <c r="BP526" s="5">
        <v>1</v>
      </c>
      <c r="BQ526" s="5">
        <v>11</v>
      </c>
      <c r="BR526" s="5">
        <v>2</v>
      </c>
      <c r="BS526" s="5">
        <v>9</v>
      </c>
      <c r="BT526" s="5">
        <v>3</v>
      </c>
      <c r="BU526" s="5">
        <v>0</v>
      </c>
      <c r="BV526" s="5">
        <v>6</v>
      </c>
      <c r="BW526" s="5">
        <v>13</v>
      </c>
      <c r="BX526" s="5">
        <v>78</v>
      </c>
      <c r="BY526" s="5">
        <v>0</v>
      </c>
      <c r="BZ526" s="5">
        <v>0</v>
      </c>
      <c r="CA526" s="5">
        <v>58</v>
      </c>
      <c r="CB526" s="5">
        <v>59</v>
      </c>
      <c r="CC526" s="5">
        <v>0</v>
      </c>
      <c r="CD526" s="5">
        <v>0</v>
      </c>
      <c r="CE526" s="5">
        <v>0</v>
      </c>
      <c r="CF526" s="5">
        <v>1</v>
      </c>
      <c r="CG526" s="5">
        <v>0</v>
      </c>
      <c r="CH526" s="5">
        <v>1</v>
      </c>
      <c r="CI526" s="5">
        <v>2</v>
      </c>
      <c r="CJ526" s="5">
        <v>27</v>
      </c>
      <c r="CK526" s="5">
        <v>8</v>
      </c>
      <c r="CL526" s="5">
        <v>0</v>
      </c>
      <c r="CM526" s="5">
        <v>0</v>
      </c>
      <c r="CN526" s="5">
        <v>4</v>
      </c>
      <c r="CO526" s="5">
        <v>2</v>
      </c>
      <c r="CP526" s="5">
        <v>0</v>
      </c>
      <c r="CQ526" s="5">
        <v>0</v>
      </c>
      <c r="CR526" s="5">
        <v>1</v>
      </c>
      <c r="CS526" s="5">
        <v>1</v>
      </c>
      <c r="CT526" s="5">
        <v>2</v>
      </c>
      <c r="CU526" s="5">
        <v>0</v>
      </c>
      <c r="CV526" s="5">
        <v>13</v>
      </c>
      <c r="CW526" s="5">
        <v>1</v>
      </c>
      <c r="CX526" s="3">
        <v>1</v>
      </c>
    </row>
    <row r="527" spans="1:102" ht="15.75" x14ac:dyDescent="0.25">
      <c r="A527" s="5" t="s">
        <v>109</v>
      </c>
      <c r="B527" s="5" t="s">
        <v>110</v>
      </c>
      <c r="C527" s="5">
        <v>2020</v>
      </c>
      <c r="D527" s="5">
        <v>2156</v>
      </c>
      <c r="E527" s="5">
        <v>0</v>
      </c>
      <c r="F527" s="5">
        <v>7</v>
      </c>
      <c r="G527" s="5">
        <v>5</v>
      </c>
      <c r="H527" s="5">
        <v>2</v>
      </c>
      <c r="I527" s="5">
        <v>8</v>
      </c>
      <c r="J527" s="5">
        <v>8</v>
      </c>
      <c r="K527" s="5">
        <v>3</v>
      </c>
      <c r="L527" s="5">
        <v>40</v>
      </c>
      <c r="M527" s="5">
        <v>18</v>
      </c>
      <c r="N527" s="5">
        <v>16</v>
      </c>
      <c r="O527" s="5">
        <v>113</v>
      </c>
      <c r="P527" s="5">
        <v>1</v>
      </c>
      <c r="Q527" s="5">
        <v>0</v>
      </c>
      <c r="R527" s="5">
        <v>1</v>
      </c>
      <c r="S527" s="5">
        <v>0</v>
      </c>
      <c r="T527" s="5">
        <v>0</v>
      </c>
      <c r="U527" s="5">
        <v>9</v>
      </c>
      <c r="V527" s="5">
        <v>4</v>
      </c>
      <c r="W527" s="5">
        <v>4</v>
      </c>
      <c r="X527" s="5">
        <v>2</v>
      </c>
      <c r="Y527" s="5">
        <v>0</v>
      </c>
      <c r="Z527" s="5">
        <v>0</v>
      </c>
      <c r="AA527" s="5">
        <v>4</v>
      </c>
      <c r="AB527" s="5">
        <v>0</v>
      </c>
      <c r="AC527" s="5">
        <v>0</v>
      </c>
      <c r="AD527" s="5">
        <v>1</v>
      </c>
      <c r="AE527" s="5">
        <v>1</v>
      </c>
      <c r="AF527" s="5">
        <v>0</v>
      </c>
      <c r="AG527" s="5">
        <v>17</v>
      </c>
      <c r="AH527" s="5">
        <v>21</v>
      </c>
      <c r="AI527" s="5">
        <v>20</v>
      </c>
      <c r="AJ527" s="5">
        <v>88</v>
      </c>
      <c r="AK527" s="5">
        <v>133</v>
      </c>
      <c r="AL527" s="5">
        <v>2</v>
      </c>
      <c r="AM527" s="5">
        <v>38</v>
      </c>
      <c r="AN527" s="5">
        <v>42</v>
      </c>
      <c r="AO527" s="5">
        <v>58</v>
      </c>
      <c r="AP527" s="5">
        <v>5</v>
      </c>
      <c r="AQ527" s="5">
        <v>12</v>
      </c>
      <c r="AR527" s="5">
        <v>3</v>
      </c>
      <c r="AS527" s="5">
        <v>22</v>
      </c>
      <c r="AT527" s="5">
        <v>36</v>
      </c>
      <c r="AU527" s="5">
        <v>19</v>
      </c>
      <c r="AV527" s="5">
        <v>37</v>
      </c>
      <c r="AW527" s="5">
        <v>31</v>
      </c>
      <c r="AX527" s="5">
        <v>82</v>
      </c>
      <c r="AY527" s="5">
        <v>1</v>
      </c>
      <c r="AZ527" s="5">
        <v>5</v>
      </c>
      <c r="BA527" s="5">
        <v>0</v>
      </c>
      <c r="BB527" s="5">
        <v>12</v>
      </c>
      <c r="BC527" s="5">
        <v>7</v>
      </c>
      <c r="BD527" s="5">
        <v>4</v>
      </c>
      <c r="BE527" s="5">
        <v>35</v>
      </c>
      <c r="BF527" s="5">
        <v>58</v>
      </c>
      <c r="BG527" s="5">
        <v>4</v>
      </c>
      <c r="BH527" s="5">
        <v>9</v>
      </c>
      <c r="BI527" s="5">
        <v>1</v>
      </c>
      <c r="BJ527" s="5">
        <v>65</v>
      </c>
      <c r="BK527" s="5">
        <v>146</v>
      </c>
      <c r="BL527" s="5">
        <v>0</v>
      </c>
      <c r="BM527" s="5">
        <v>20</v>
      </c>
      <c r="BN527" s="5">
        <v>109</v>
      </c>
      <c r="BO527" s="5">
        <v>0</v>
      </c>
      <c r="BP527" s="5">
        <v>11</v>
      </c>
      <c r="BQ527" s="5">
        <v>81</v>
      </c>
      <c r="BR527" s="5">
        <v>4</v>
      </c>
      <c r="BS527" s="5">
        <v>134</v>
      </c>
      <c r="BT527" s="5">
        <v>45</v>
      </c>
      <c r="BU527" s="5">
        <v>5</v>
      </c>
      <c r="BV527" s="5">
        <v>44</v>
      </c>
      <c r="BW527" s="5">
        <v>18</v>
      </c>
      <c r="BX527" s="5">
        <v>51</v>
      </c>
      <c r="BY527" s="5">
        <v>2</v>
      </c>
      <c r="BZ527" s="5">
        <v>0</v>
      </c>
      <c r="CA527" s="5">
        <v>10</v>
      </c>
      <c r="CB527" s="5">
        <v>0</v>
      </c>
      <c r="CC527" s="5">
        <v>0</v>
      </c>
      <c r="CD527" s="5">
        <v>4</v>
      </c>
      <c r="CE527" s="5">
        <v>0</v>
      </c>
      <c r="CF527" s="5">
        <v>4</v>
      </c>
      <c r="CG527" s="5">
        <v>3</v>
      </c>
      <c r="CH527" s="5">
        <v>12</v>
      </c>
      <c r="CI527" s="5">
        <v>7</v>
      </c>
      <c r="CJ527" s="5">
        <v>63</v>
      </c>
      <c r="CK527" s="5">
        <v>15</v>
      </c>
      <c r="CL527" s="5">
        <v>0</v>
      </c>
      <c r="CM527" s="5">
        <v>16</v>
      </c>
      <c r="CN527" s="5">
        <v>55</v>
      </c>
      <c r="CO527" s="5">
        <v>7</v>
      </c>
      <c r="CP527" s="5">
        <v>6</v>
      </c>
      <c r="CQ527" s="5">
        <v>0</v>
      </c>
      <c r="CR527" s="5">
        <v>0</v>
      </c>
      <c r="CS527" s="5">
        <v>1</v>
      </c>
      <c r="CT527" s="5">
        <v>23</v>
      </c>
      <c r="CU527" s="5">
        <v>3</v>
      </c>
      <c r="CV527" s="5">
        <v>145</v>
      </c>
      <c r="CW527" s="5">
        <v>3</v>
      </c>
      <c r="CX527" s="3">
        <v>3</v>
      </c>
    </row>
    <row r="528" spans="1:102" ht="15.75" x14ac:dyDescent="0.25">
      <c r="A528" s="5" t="s">
        <v>111</v>
      </c>
      <c r="B528" s="5" t="s">
        <v>112</v>
      </c>
      <c r="C528" s="5">
        <v>2020</v>
      </c>
      <c r="D528" s="5">
        <v>32916</v>
      </c>
      <c r="E528" s="5">
        <v>17</v>
      </c>
      <c r="F528" s="5">
        <v>159</v>
      </c>
      <c r="G528" s="5">
        <v>112</v>
      </c>
      <c r="H528" s="5">
        <v>56</v>
      </c>
      <c r="I528" s="5">
        <v>94</v>
      </c>
      <c r="J528" s="5">
        <v>73</v>
      </c>
      <c r="K528" s="5">
        <v>25</v>
      </c>
      <c r="L528" s="5">
        <v>108</v>
      </c>
      <c r="M528" s="5">
        <v>84</v>
      </c>
      <c r="N528" s="5">
        <v>234</v>
      </c>
      <c r="O528" s="5">
        <v>577</v>
      </c>
      <c r="P528" s="5">
        <v>1</v>
      </c>
      <c r="Q528" s="5">
        <v>39</v>
      </c>
      <c r="R528" s="5">
        <v>15</v>
      </c>
      <c r="S528" s="5">
        <v>3</v>
      </c>
      <c r="T528" s="5">
        <v>21</v>
      </c>
      <c r="U528" s="5">
        <v>20</v>
      </c>
      <c r="V528" s="5">
        <v>45</v>
      </c>
      <c r="W528" s="5">
        <v>245</v>
      </c>
      <c r="X528" s="5">
        <v>33</v>
      </c>
      <c r="Y528" s="5">
        <v>26</v>
      </c>
      <c r="Z528" s="5">
        <v>2077</v>
      </c>
      <c r="AA528" s="5">
        <v>95</v>
      </c>
      <c r="AB528" s="5">
        <v>27</v>
      </c>
      <c r="AC528" s="5">
        <v>0</v>
      </c>
      <c r="AD528" s="5">
        <v>7</v>
      </c>
      <c r="AE528" s="5">
        <v>44</v>
      </c>
      <c r="AF528" s="5">
        <v>10</v>
      </c>
      <c r="AG528" s="5">
        <v>1430</v>
      </c>
      <c r="AH528" s="5">
        <v>161</v>
      </c>
      <c r="AI528" s="5">
        <v>221</v>
      </c>
      <c r="AJ528" s="5">
        <v>2379</v>
      </c>
      <c r="AK528" s="5">
        <v>397</v>
      </c>
      <c r="AL528" s="5">
        <v>13</v>
      </c>
      <c r="AM528" s="5">
        <v>490</v>
      </c>
      <c r="AN528" s="5">
        <v>343</v>
      </c>
      <c r="AO528" s="5">
        <v>909</v>
      </c>
      <c r="AP528" s="5">
        <v>17</v>
      </c>
      <c r="AQ528" s="5">
        <v>146</v>
      </c>
      <c r="AR528" s="5">
        <v>24</v>
      </c>
      <c r="AS528" s="5">
        <v>259</v>
      </c>
      <c r="AT528" s="5">
        <v>308</v>
      </c>
      <c r="AU528" s="5">
        <v>309</v>
      </c>
      <c r="AV528" s="5">
        <v>441</v>
      </c>
      <c r="AW528" s="5">
        <v>2131</v>
      </c>
      <c r="AX528" s="5">
        <v>606</v>
      </c>
      <c r="AY528" s="5">
        <v>9</v>
      </c>
      <c r="AZ528" s="5">
        <v>51</v>
      </c>
      <c r="BA528" s="5">
        <v>0</v>
      </c>
      <c r="BB528" s="5">
        <v>1460</v>
      </c>
      <c r="BC528" s="5">
        <v>91</v>
      </c>
      <c r="BD528" s="5">
        <v>51</v>
      </c>
      <c r="BE528" s="5">
        <v>143</v>
      </c>
      <c r="BF528" s="5">
        <v>460</v>
      </c>
      <c r="BG528" s="5">
        <v>25</v>
      </c>
      <c r="BH528" s="5">
        <v>32</v>
      </c>
      <c r="BI528" s="5">
        <v>9</v>
      </c>
      <c r="BJ528" s="5">
        <v>497</v>
      </c>
      <c r="BK528" s="5">
        <v>830</v>
      </c>
      <c r="BL528" s="5">
        <v>1</v>
      </c>
      <c r="BM528" s="5">
        <v>103</v>
      </c>
      <c r="BN528" s="5">
        <v>594</v>
      </c>
      <c r="BO528" s="5">
        <v>7</v>
      </c>
      <c r="BP528" s="5">
        <v>63</v>
      </c>
      <c r="BQ528" s="5">
        <v>617</v>
      </c>
      <c r="BR528" s="5">
        <v>170</v>
      </c>
      <c r="BS528" s="5">
        <v>840</v>
      </c>
      <c r="BT528" s="5">
        <v>744</v>
      </c>
      <c r="BU528" s="5">
        <v>78</v>
      </c>
      <c r="BV528" s="5">
        <v>798</v>
      </c>
      <c r="BW528" s="5">
        <v>82</v>
      </c>
      <c r="BX528" s="5">
        <v>1702</v>
      </c>
      <c r="BY528" s="5">
        <v>15</v>
      </c>
      <c r="BZ528" s="5">
        <v>0</v>
      </c>
      <c r="CA528" s="5">
        <v>2433</v>
      </c>
      <c r="CB528" s="5">
        <v>45</v>
      </c>
      <c r="CC528" s="5">
        <v>4</v>
      </c>
      <c r="CD528" s="5">
        <v>44</v>
      </c>
      <c r="CE528" s="5">
        <v>26</v>
      </c>
      <c r="CF528" s="5">
        <v>63</v>
      </c>
      <c r="CG528" s="5">
        <v>64</v>
      </c>
      <c r="CH528" s="5">
        <v>73</v>
      </c>
      <c r="CI528" s="5">
        <v>95</v>
      </c>
      <c r="CJ528" s="5">
        <v>1358</v>
      </c>
      <c r="CK528" s="5">
        <v>352</v>
      </c>
      <c r="CL528" s="5">
        <v>1</v>
      </c>
      <c r="CM528" s="5">
        <v>188</v>
      </c>
      <c r="CN528" s="5">
        <v>855</v>
      </c>
      <c r="CO528" s="5">
        <v>103</v>
      </c>
      <c r="CP528" s="5">
        <v>68</v>
      </c>
      <c r="CQ528" s="5">
        <v>0</v>
      </c>
      <c r="CR528" s="5">
        <v>17</v>
      </c>
      <c r="CS528" s="5">
        <v>64</v>
      </c>
      <c r="CT528" s="5">
        <v>531</v>
      </c>
      <c r="CU528" s="5">
        <v>34</v>
      </c>
      <c r="CV528" s="5">
        <v>1102</v>
      </c>
      <c r="CW528" s="5">
        <v>1091</v>
      </c>
      <c r="CX528" s="3">
        <v>1090</v>
      </c>
    </row>
    <row r="529" spans="1:102" ht="15.75" x14ac:dyDescent="0.25">
      <c r="A529" s="5" t="s">
        <v>113</v>
      </c>
      <c r="B529" s="5" t="s">
        <v>114</v>
      </c>
      <c r="C529" s="5">
        <v>2020</v>
      </c>
      <c r="D529" s="5">
        <v>20</v>
      </c>
      <c r="E529" s="5">
        <v>0</v>
      </c>
      <c r="F529" s="5">
        <v>0</v>
      </c>
      <c r="G529" s="5">
        <v>0</v>
      </c>
      <c r="H529" s="5">
        <v>0</v>
      </c>
      <c r="I529" s="5">
        <v>1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6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  <c r="AR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2</v>
      </c>
      <c r="AX529" s="5">
        <v>0</v>
      </c>
      <c r="AY529" s="5">
        <v>0</v>
      </c>
      <c r="AZ529" s="5">
        <v>1</v>
      </c>
      <c r="BA529" s="5">
        <v>0</v>
      </c>
      <c r="BB529" s="5">
        <v>0</v>
      </c>
      <c r="BC529" s="5">
        <v>0</v>
      </c>
      <c r="BD529" s="5">
        <v>0</v>
      </c>
      <c r="BE529" s="5">
        <v>1</v>
      </c>
      <c r="BF529" s="5">
        <v>2</v>
      </c>
      <c r="BG529" s="5">
        <v>0</v>
      </c>
      <c r="BH529" s="5">
        <v>0</v>
      </c>
      <c r="BI529" s="5">
        <v>0</v>
      </c>
      <c r="BJ529" s="5">
        <v>0</v>
      </c>
      <c r="BK529" s="5">
        <v>1</v>
      </c>
      <c r="BL529" s="5">
        <v>0</v>
      </c>
      <c r="BM529" s="5">
        <v>0</v>
      </c>
      <c r="BN529" s="5">
        <v>0</v>
      </c>
      <c r="BO529" s="5">
        <v>0</v>
      </c>
      <c r="BP529" s="5">
        <v>0</v>
      </c>
      <c r="BQ529" s="5">
        <v>0</v>
      </c>
      <c r="BR529" s="5">
        <v>0</v>
      </c>
      <c r="BS529" s="5">
        <v>0</v>
      </c>
      <c r="BT529" s="5">
        <v>2</v>
      </c>
      <c r="BU529" s="5">
        <v>0</v>
      </c>
      <c r="BV529" s="5">
        <v>0</v>
      </c>
      <c r="BW529" s="5">
        <v>1</v>
      </c>
      <c r="BX529" s="5">
        <v>0</v>
      </c>
      <c r="BY529" s="5">
        <v>0</v>
      </c>
      <c r="BZ529" s="5">
        <v>0</v>
      </c>
      <c r="CA529" s="5">
        <v>0</v>
      </c>
      <c r="CB529" s="5">
        <v>0</v>
      </c>
      <c r="CC529" s="5">
        <v>0</v>
      </c>
      <c r="CD529" s="5">
        <v>0</v>
      </c>
      <c r="CE529" s="5">
        <v>0</v>
      </c>
      <c r="CF529" s="5">
        <v>0</v>
      </c>
      <c r="CG529" s="5">
        <v>0</v>
      </c>
      <c r="CH529" s="5">
        <v>0</v>
      </c>
      <c r="CI529" s="5">
        <v>0</v>
      </c>
      <c r="CJ529" s="5">
        <v>0</v>
      </c>
      <c r="CK529" s="5">
        <v>0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>
        <v>0</v>
      </c>
      <c r="CS529" s="5">
        <v>0</v>
      </c>
      <c r="CT529" s="5">
        <v>0</v>
      </c>
      <c r="CU529" s="5">
        <v>0</v>
      </c>
      <c r="CV529" s="5">
        <v>0</v>
      </c>
      <c r="CW529" s="5">
        <v>0</v>
      </c>
      <c r="CX529" s="3">
        <v>0</v>
      </c>
    </row>
    <row r="530" spans="1:102" ht="15.75" x14ac:dyDescent="0.25">
      <c r="A530" s="5" t="s">
        <v>115</v>
      </c>
      <c r="B530" s="5" t="s">
        <v>116</v>
      </c>
      <c r="C530" s="5">
        <v>2020</v>
      </c>
      <c r="D530" s="5">
        <v>2397</v>
      </c>
      <c r="E530" s="5">
        <v>3</v>
      </c>
      <c r="F530" s="5">
        <v>42</v>
      </c>
      <c r="G530" s="5">
        <v>46</v>
      </c>
      <c r="H530" s="5">
        <v>25</v>
      </c>
      <c r="I530" s="5">
        <v>28</v>
      </c>
      <c r="J530" s="5">
        <v>15</v>
      </c>
      <c r="K530" s="5">
        <v>15</v>
      </c>
      <c r="L530" s="5">
        <v>10</v>
      </c>
      <c r="M530" s="5">
        <v>18</v>
      </c>
      <c r="N530" s="5">
        <v>34</v>
      </c>
      <c r="O530" s="5">
        <v>68</v>
      </c>
      <c r="P530" s="5">
        <v>0</v>
      </c>
      <c r="Q530" s="5">
        <v>0</v>
      </c>
      <c r="R530" s="5">
        <v>0</v>
      </c>
      <c r="S530" s="5">
        <v>0</v>
      </c>
      <c r="T530" s="5">
        <v>1</v>
      </c>
      <c r="U530" s="5">
        <v>5</v>
      </c>
      <c r="V530" s="5">
        <v>5</v>
      </c>
      <c r="W530" s="5">
        <v>6</v>
      </c>
      <c r="X530" s="5">
        <v>15</v>
      </c>
      <c r="Y530" s="5">
        <v>0</v>
      </c>
      <c r="Z530" s="5">
        <v>6</v>
      </c>
      <c r="AA530" s="5">
        <v>88</v>
      </c>
      <c r="AB530" s="5">
        <v>2</v>
      </c>
      <c r="AC530" s="5">
        <v>0</v>
      </c>
      <c r="AD530" s="5">
        <v>2</v>
      </c>
      <c r="AE530" s="5">
        <v>4</v>
      </c>
      <c r="AF530" s="5">
        <v>1</v>
      </c>
      <c r="AG530" s="5">
        <v>35</v>
      </c>
      <c r="AH530" s="5">
        <v>12</v>
      </c>
      <c r="AI530" s="5">
        <v>26</v>
      </c>
      <c r="AJ530" s="5">
        <v>81</v>
      </c>
      <c r="AK530" s="5">
        <v>63</v>
      </c>
      <c r="AL530" s="5">
        <v>3</v>
      </c>
      <c r="AM530" s="5">
        <v>36</v>
      </c>
      <c r="AN530" s="5">
        <v>46</v>
      </c>
      <c r="AO530" s="5">
        <v>73</v>
      </c>
      <c r="AP530" s="5">
        <v>2</v>
      </c>
      <c r="AQ530" s="5">
        <v>11</v>
      </c>
      <c r="AR530" s="5">
        <v>5</v>
      </c>
      <c r="AS530" s="5">
        <v>13</v>
      </c>
      <c r="AT530" s="5">
        <v>57</v>
      </c>
      <c r="AU530" s="5">
        <v>70</v>
      </c>
      <c r="AV530" s="5">
        <v>62</v>
      </c>
      <c r="AW530" s="5">
        <v>10</v>
      </c>
      <c r="AX530" s="5">
        <v>67</v>
      </c>
      <c r="AY530" s="5">
        <v>3</v>
      </c>
      <c r="AZ530" s="5">
        <v>3</v>
      </c>
      <c r="BA530" s="5">
        <v>0</v>
      </c>
      <c r="BB530" s="5">
        <v>111</v>
      </c>
      <c r="BC530" s="5">
        <v>4</v>
      </c>
      <c r="BD530" s="5">
        <v>1</v>
      </c>
      <c r="BE530" s="5">
        <v>19</v>
      </c>
      <c r="BF530" s="5">
        <v>78</v>
      </c>
      <c r="BG530" s="5">
        <v>2</v>
      </c>
      <c r="BH530" s="5">
        <v>3</v>
      </c>
      <c r="BI530" s="5">
        <v>1</v>
      </c>
      <c r="BJ530" s="5">
        <v>59</v>
      </c>
      <c r="BK530" s="5">
        <v>71</v>
      </c>
      <c r="BL530" s="5">
        <v>1</v>
      </c>
      <c r="BM530" s="5">
        <v>10</v>
      </c>
      <c r="BN530" s="5">
        <v>40</v>
      </c>
      <c r="BO530" s="5">
        <v>1</v>
      </c>
      <c r="BP530" s="5">
        <v>6</v>
      </c>
      <c r="BQ530" s="5">
        <v>143</v>
      </c>
      <c r="BR530" s="5">
        <v>4</v>
      </c>
      <c r="BS530" s="5">
        <v>68</v>
      </c>
      <c r="BT530" s="5">
        <v>46</v>
      </c>
      <c r="BU530" s="5">
        <v>2</v>
      </c>
      <c r="BV530" s="5">
        <v>35</v>
      </c>
      <c r="BW530" s="5">
        <v>27</v>
      </c>
      <c r="BX530" s="5">
        <v>122</v>
      </c>
      <c r="BY530" s="5">
        <v>1</v>
      </c>
      <c r="BZ530" s="5">
        <v>0</v>
      </c>
      <c r="CA530" s="5">
        <v>11</v>
      </c>
      <c r="CB530" s="5">
        <v>1</v>
      </c>
      <c r="CC530" s="5">
        <v>2</v>
      </c>
      <c r="CD530" s="5">
        <v>7</v>
      </c>
      <c r="CE530" s="5">
        <v>0</v>
      </c>
      <c r="CF530" s="5">
        <v>4</v>
      </c>
      <c r="CG530" s="5">
        <v>3</v>
      </c>
      <c r="CH530" s="5">
        <v>4</v>
      </c>
      <c r="CI530" s="5">
        <v>9</v>
      </c>
      <c r="CJ530" s="5">
        <v>65</v>
      </c>
      <c r="CK530" s="5">
        <v>17</v>
      </c>
      <c r="CL530" s="5">
        <v>0</v>
      </c>
      <c r="CM530" s="5">
        <v>20</v>
      </c>
      <c r="CN530" s="5">
        <v>91</v>
      </c>
      <c r="CO530" s="5">
        <v>14</v>
      </c>
      <c r="CP530" s="5">
        <v>19</v>
      </c>
      <c r="CQ530" s="5">
        <v>1</v>
      </c>
      <c r="CR530" s="5">
        <v>1</v>
      </c>
      <c r="CS530" s="5">
        <v>1</v>
      </c>
      <c r="CT530" s="5">
        <v>46</v>
      </c>
      <c r="CU530" s="5">
        <v>4</v>
      </c>
      <c r="CV530" s="5">
        <v>103</v>
      </c>
      <c r="CW530" s="5">
        <v>5</v>
      </c>
      <c r="CX530" s="3">
        <v>5</v>
      </c>
    </row>
    <row r="531" spans="1:102" ht="15.75" x14ac:dyDescent="0.25">
      <c r="A531" s="5" t="s">
        <v>117</v>
      </c>
      <c r="B531" s="5" t="s">
        <v>118</v>
      </c>
      <c r="C531" s="5">
        <v>2020</v>
      </c>
      <c r="D531" s="5">
        <v>7</v>
      </c>
      <c r="E531" s="5">
        <v>0</v>
      </c>
      <c r="F531" s="5">
        <v>0</v>
      </c>
      <c r="G531" s="5">
        <v>1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1</v>
      </c>
      <c r="AK531" s="5">
        <v>0</v>
      </c>
      <c r="AL531" s="5">
        <v>0</v>
      </c>
      <c r="AM531" s="5">
        <v>0</v>
      </c>
      <c r="AN531" s="5">
        <v>0</v>
      </c>
      <c r="AO531" s="5">
        <v>0</v>
      </c>
      <c r="AP531" s="5">
        <v>0</v>
      </c>
      <c r="AQ531" s="5">
        <v>0</v>
      </c>
      <c r="AR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  <c r="AY531" s="5">
        <v>0</v>
      </c>
      <c r="AZ531" s="5">
        <v>0</v>
      </c>
      <c r="BA531" s="5">
        <v>0</v>
      </c>
      <c r="BB531" s="5">
        <v>0</v>
      </c>
      <c r="BC531" s="5">
        <v>0</v>
      </c>
      <c r="BD531" s="5">
        <v>0</v>
      </c>
      <c r="BE531" s="5">
        <v>0</v>
      </c>
      <c r="BF531" s="5">
        <v>0</v>
      </c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>
        <v>0</v>
      </c>
      <c r="BO531" s="5">
        <v>0</v>
      </c>
      <c r="BP531" s="5">
        <v>0</v>
      </c>
      <c r="BQ531" s="5">
        <v>0</v>
      </c>
      <c r="BR531" s="5">
        <v>0</v>
      </c>
      <c r="BS531" s="5">
        <v>1</v>
      </c>
      <c r="BT531" s="5">
        <v>0</v>
      </c>
      <c r="BU531" s="5">
        <v>0</v>
      </c>
      <c r="BV531" s="5">
        <v>0</v>
      </c>
      <c r="BW531" s="5">
        <v>0</v>
      </c>
      <c r="BX531" s="5">
        <v>0</v>
      </c>
      <c r="BY531" s="5">
        <v>0</v>
      </c>
      <c r="BZ531" s="5">
        <v>0</v>
      </c>
      <c r="CA531" s="5">
        <v>0</v>
      </c>
      <c r="CB531" s="5">
        <v>0</v>
      </c>
      <c r="CC531" s="5">
        <v>0</v>
      </c>
      <c r="CD531" s="5">
        <v>0</v>
      </c>
      <c r="CE531" s="5">
        <v>0</v>
      </c>
      <c r="CF531" s="5">
        <v>0</v>
      </c>
      <c r="CG531" s="5">
        <v>0</v>
      </c>
      <c r="CH531" s="5">
        <v>0</v>
      </c>
      <c r="CI531" s="5">
        <v>0</v>
      </c>
      <c r="CJ531" s="5">
        <v>0</v>
      </c>
      <c r="CK531" s="5">
        <v>0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>
        <v>0</v>
      </c>
      <c r="CS531" s="5">
        <v>0</v>
      </c>
      <c r="CT531" s="5">
        <v>0</v>
      </c>
      <c r="CU531" s="5">
        <v>0</v>
      </c>
      <c r="CV531" s="5">
        <v>0</v>
      </c>
      <c r="CW531" s="5">
        <v>0</v>
      </c>
      <c r="CX531" s="3">
        <v>0</v>
      </c>
    </row>
    <row r="532" spans="1:102" ht="15.75" x14ac:dyDescent="0.25">
      <c r="A532" s="5" t="s">
        <v>119</v>
      </c>
      <c r="B532" s="5" t="s">
        <v>120</v>
      </c>
      <c r="C532" s="5">
        <v>2020</v>
      </c>
      <c r="D532" s="5">
        <v>87</v>
      </c>
      <c r="E532" s="5">
        <v>0</v>
      </c>
      <c r="F532" s="5">
        <v>1</v>
      </c>
      <c r="G532" s="5">
        <v>8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1</v>
      </c>
      <c r="O532" s="5">
        <v>21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1</v>
      </c>
      <c r="AH532" s="5">
        <v>0</v>
      </c>
      <c r="AI532" s="5">
        <v>2</v>
      </c>
      <c r="AJ532" s="5">
        <v>8</v>
      </c>
      <c r="AK532" s="5">
        <v>0</v>
      </c>
      <c r="AL532" s="5">
        <v>0</v>
      </c>
      <c r="AM532" s="5">
        <v>1</v>
      </c>
      <c r="AN532" s="5">
        <v>5</v>
      </c>
      <c r="AO532" s="5">
        <v>2</v>
      </c>
      <c r="AP532" s="5">
        <v>0</v>
      </c>
      <c r="AQ532" s="5">
        <v>1</v>
      </c>
      <c r="AR532" s="5">
        <v>0</v>
      </c>
      <c r="AS532" s="5">
        <v>2</v>
      </c>
      <c r="AT532" s="5">
        <v>2</v>
      </c>
      <c r="AU532" s="5">
        <v>8</v>
      </c>
      <c r="AV532" s="5">
        <v>0</v>
      </c>
      <c r="AW532" s="5">
        <v>0</v>
      </c>
      <c r="AX532" s="5">
        <v>2</v>
      </c>
      <c r="AY532" s="5">
        <v>0</v>
      </c>
      <c r="AZ532" s="5">
        <v>1</v>
      </c>
      <c r="BA532" s="5">
        <v>0</v>
      </c>
      <c r="BB532" s="5">
        <v>1</v>
      </c>
      <c r="BC532" s="5">
        <v>0</v>
      </c>
      <c r="BD532" s="5">
        <v>0</v>
      </c>
      <c r="BE532" s="5">
        <v>1</v>
      </c>
      <c r="BF532" s="5">
        <v>3</v>
      </c>
      <c r="BG532" s="5">
        <v>0</v>
      </c>
      <c r="BH532" s="5">
        <v>0</v>
      </c>
      <c r="BI532" s="5">
        <v>0</v>
      </c>
      <c r="BJ532" s="5">
        <v>1</v>
      </c>
      <c r="BK532" s="5">
        <v>1</v>
      </c>
      <c r="BL532" s="5">
        <v>0</v>
      </c>
      <c r="BM532" s="5">
        <v>0</v>
      </c>
      <c r="BN532" s="5">
        <v>0</v>
      </c>
      <c r="BO532" s="5">
        <v>0</v>
      </c>
      <c r="BP532" s="5">
        <v>0</v>
      </c>
      <c r="BQ532" s="5">
        <v>0</v>
      </c>
      <c r="BR532" s="5">
        <v>0</v>
      </c>
      <c r="BS532" s="5">
        <v>1</v>
      </c>
      <c r="BT532" s="5">
        <v>1</v>
      </c>
      <c r="BU532" s="5">
        <v>0</v>
      </c>
      <c r="BV532" s="5">
        <v>1</v>
      </c>
      <c r="BW532" s="5">
        <v>0</v>
      </c>
      <c r="BX532" s="5">
        <v>2</v>
      </c>
      <c r="BY532" s="5">
        <v>0</v>
      </c>
      <c r="BZ532" s="5">
        <v>0</v>
      </c>
      <c r="CA532" s="5">
        <v>0</v>
      </c>
      <c r="CB532" s="5">
        <v>0</v>
      </c>
      <c r="CC532" s="5">
        <v>0</v>
      </c>
      <c r="CD532" s="5">
        <v>0</v>
      </c>
      <c r="CE532" s="5">
        <v>0</v>
      </c>
      <c r="CF532" s="5">
        <v>0</v>
      </c>
      <c r="CG532" s="5">
        <v>0</v>
      </c>
      <c r="CH532" s="5">
        <v>0</v>
      </c>
      <c r="CI532" s="5">
        <v>0</v>
      </c>
      <c r="CJ532" s="5">
        <v>0</v>
      </c>
      <c r="CK532" s="5">
        <v>0</v>
      </c>
      <c r="CL532" s="5">
        <v>0</v>
      </c>
      <c r="CM532" s="5">
        <v>0</v>
      </c>
      <c r="CN532" s="5">
        <v>0</v>
      </c>
      <c r="CO532" s="5">
        <v>0</v>
      </c>
      <c r="CP532" s="5">
        <v>0</v>
      </c>
      <c r="CQ532" s="5">
        <v>0</v>
      </c>
      <c r="CR532" s="5">
        <v>0</v>
      </c>
      <c r="CS532" s="5">
        <v>0</v>
      </c>
      <c r="CT532" s="5">
        <v>4</v>
      </c>
      <c r="CU532" s="5">
        <v>0</v>
      </c>
      <c r="CV532" s="5">
        <v>2</v>
      </c>
      <c r="CW532" s="5">
        <v>1</v>
      </c>
      <c r="CX532" s="3">
        <v>1</v>
      </c>
    </row>
    <row r="533" spans="1:102" ht="15.75" x14ac:dyDescent="0.25">
      <c r="A533" s="5" t="s">
        <v>121</v>
      </c>
      <c r="B533" s="5" t="s">
        <v>122</v>
      </c>
      <c r="C533" s="5">
        <v>2020</v>
      </c>
      <c r="D533" s="5">
        <v>344</v>
      </c>
      <c r="E533" s="5">
        <v>2</v>
      </c>
      <c r="F533" s="5">
        <v>0</v>
      </c>
      <c r="G533" s="5">
        <v>21</v>
      </c>
      <c r="H533" s="5">
        <v>0</v>
      </c>
      <c r="I533" s="5">
        <v>27</v>
      </c>
      <c r="J533" s="5">
        <v>0</v>
      </c>
      <c r="K533" s="5">
        <v>0</v>
      </c>
      <c r="L533" s="5">
        <v>0</v>
      </c>
      <c r="M533" s="5">
        <v>0</v>
      </c>
      <c r="N533" s="5">
        <v>1</v>
      </c>
      <c r="O533" s="5">
        <v>124</v>
      </c>
      <c r="P533" s="5">
        <v>0</v>
      </c>
      <c r="Q533" s="5">
        <v>0</v>
      </c>
      <c r="R533" s="5">
        <v>1</v>
      </c>
      <c r="S533" s="5">
        <v>0</v>
      </c>
      <c r="T533" s="5">
        <v>0</v>
      </c>
      <c r="U533" s="5">
        <v>0</v>
      </c>
      <c r="V533" s="5">
        <v>2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1</v>
      </c>
      <c r="AH533" s="5">
        <v>1</v>
      </c>
      <c r="AI533" s="5">
        <v>5</v>
      </c>
      <c r="AJ533" s="5">
        <v>29</v>
      </c>
      <c r="AK533" s="5">
        <v>5</v>
      </c>
      <c r="AL533" s="5">
        <v>1</v>
      </c>
      <c r="AM533" s="5">
        <v>1</v>
      </c>
      <c r="AN533" s="5">
        <v>2</v>
      </c>
      <c r="AO533" s="5">
        <v>9</v>
      </c>
      <c r="AP533" s="5">
        <v>0</v>
      </c>
      <c r="AQ533" s="5">
        <v>1</v>
      </c>
      <c r="AR533" s="5">
        <v>0</v>
      </c>
      <c r="AS533" s="5">
        <v>1</v>
      </c>
      <c r="AT533" s="5">
        <v>0</v>
      </c>
      <c r="AU533" s="5">
        <v>1</v>
      </c>
      <c r="AV533" s="5">
        <v>6</v>
      </c>
      <c r="AW533" s="5">
        <v>1</v>
      </c>
      <c r="AX533" s="5">
        <v>17</v>
      </c>
      <c r="AY533" s="5">
        <v>0</v>
      </c>
      <c r="AZ533" s="5">
        <v>3</v>
      </c>
      <c r="BA533" s="5">
        <v>0</v>
      </c>
      <c r="BB533" s="5">
        <v>3</v>
      </c>
      <c r="BC533" s="5">
        <v>0</v>
      </c>
      <c r="BD533" s="5">
        <v>0</v>
      </c>
      <c r="BE533" s="5">
        <v>2</v>
      </c>
      <c r="BF533" s="5">
        <v>2</v>
      </c>
      <c r="BG533" s="5">
        <v>0</v>
      </c>
      <c r="BH533" s="5">
        <v>3</v>
      </c>
      <c r="BI533" s="5">
        <v>0</v>
      </c>
      <c r="BJ533" s="5">
        <v>9</v>
      </c>
      <c r="BK533" s="5">
        <v>12</v>
      </c>
      <c r="BL533" s="5">
        <v>0</v>
      </c>
      <c r="BM533" s="5">
        <v>0</v>
      </c>
      <c r="BN533" s="5">
        <v>2</v>
      </c>
      <c r="BO533" s="5">
        <v>0</v>
      </c>
      <c r="BP533" s="5">
        <v>1</v>
      </c>
      <c r="BQ533" s="5">
        <v>10</v>
      </c>
      <c r="BR533" s="5">
        <v>0</v>
      </c>
      <c r="BS533" s="5">
        <v>7</v>
      </c>
      <c r="BT533" s="5">
        <v>5</v>
      </c>
      <c r="BU533" s="5">
        <v>0</v>
      </c>
      <c r="BV533" s="5">
        <v>1</v>
      </c>
      <c r="BW533" s="5">
        <v>1</v>
      </c>
      <c r="BX533" s="5">
        <v>0</v>
      </c>
      <c r="BY533" s="5">
        <v>0</v>
      </c>
      <c r="BZ533" s="5">
        <v>0</v>
      </c>
      <c r="CA533" s="5">
        <v>4</v>
      </c>
      <c r="CB533" s="5">
        <v>0</v>
      </c>
      <c r="CC533" s="5">
        <v>0</v>
      </c>
      <c r="CD533" s="5">
        <v>0</v>
      </c>
      <c r="CE533" s="5">
        <v>0</v>
      </c>
      <c r="CF533" s="5">
        <v>0</v>
      </c>
      <c r="CG533" s="5">
        <v>0</v>
      </c>
      <c r="CH533" s="5">
        <v>0</v>
      </c>
      <c r="CI533" s="5">
        <v>0</v>
      </c>
      <c r="CJ533" s="5">
        <v>2</v>
      </c>
      <c r="CK533" s="5">
        <v>0</v>
      </c>
      <c r="CL533" s="5">
        <v>0</v>
      </c>
      <c r="CM533" s="5">
        <v>3</v>
      </c>
      <c r="CN533" s="5">
        <v>11</v>
      </c>
      <c r="CO533" s="5">
        <v>0</v>
      </c>
      <c r="CP533" s="5">
        <v>0</v>
      </c>
      <c r="CQ533" s="5">
        <v>0</v>
      </c>
      <c r="CR533" s="5">
        <v>0</v>
      </c>
      <c r="CS533" s="5">
        <v>1</v>
      </c>
      <c r="CT533" s="5">
        <v>1</v>
      </c>
      <c r="CU533" s="5">
        <v>0</v>
      </c>
      <c r="CV533" s="5">
        <v>1</v>
      </c>
      <c r="CW533" s="5">
        <v>3</v>
      </c>
      <c r="CX533" s="3">
        <v>3</v>
      </c>
    </row>
    <row r="534" spans="1:102" ht="15.75" x14ac:dyDescent="0.25">
      <c r="A534" s="5" t="s">
        <v>123</v>
      </c>
      <c r="B534" s="5" t="s">
        <v>124</v>
      </c>
      <c r="C534" s="5">
        <v>2020</v>
      </c>
      <c r="D534" s="5">
        <v>76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1</v>
      </c>
      <c r="M534" s="5">
        <v>1</v>
      </c>
      <c r="N534" s="5">
        <v>1</v>
      </c>
      <c r="O534" s="5">
        <v>11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1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1</v>
      </c>
      <c r="AJ534" s="5">
        <v>25</v>
      </c>
      <c r="AK534" s="5">
        <v>1</v>
      </c>
      <c r="AL534" s="5">
        <v>0</v>
      </c>
      <c r="AM534" s="5">
        <v>1</v>
      </c>
      <c r="AN534" s="5">
        <v>1</v>
      </c>
      <c r="AO534" s="5">
        <v>5</v>
      </c>
      <c r="AP534" s="5">
        <v>0</v>
      </c>
      <c r="AQ534" s="5">
        <v>2</v>
      </c>
      <c r="AR534" s="5">
        <v>0</v>
      </c>
      <c r="AS534" s="5">
        <v>0</v>
      </c>
      <c r="AT534" s="5">
        <v>0</v>
      </c>
      <c r="AU534" s="5">
        <v>0</v>
      </c>
      <c r="AV534" s="5">
        <v>0</v>
      </c>
      <c r="AW534" s="5">
        <v>0</v>
      </c>
      <c r="AX534" s="5">
        <v>0</v>
      </c>
      <c r="AY534" s="5">
        <v>0</v>
      </c>
      <c r="AZ534" s="5">
        <v>0</v>
      </c>
      <c r="BA534" s="5">
        <v>0</v>
      </c>
      <c r="BB534" s="5">
        <v>0</v>
      </c>
      <c r="BC534" s="5">
        <v>0</v>
      </c>
      <c r="BD534" s="5">
        <v>0</v>
      </c>
      <c r="BE534" s="5">
        <v>0</v>
      </c>
      <c r="BF534" s="5">
        <v>1</v>
      </c>
      <c r="BG534" s="5">
        <v>0</v>
      </c>
      <c r="BH534" s="5">
        <v>0</v>
      </c>
      <c r="BI534" s="5">
        <v>0</v>
      </c>
      <c r="BJ534" s="5">
        <v>1</v>
      </c>
      <c r="BK534" s="5">
        <v>1</v>
      </c>
      <c r="BL534" s="5">
        <v>0</v>
      </c>
      <c r="BM534" s="5">
        <v>0</v>
      </c>
      <c r="BN534" s="5">
        <v>0</v>
      </c>
      <c r="BO534" s="5">
        <v>0</v>
      </c>
      <c r="BP534" s="5">
        <v>0</v>
      </c>
      <c r="BQ534" s="5">
        <v>0</v>
      </c>
      <c r="BR534" s="5">
        <v>0</v>
      </c>
      <c r="BS534" s="5">
        <v>1</v>
      </c>
      <c r="BT534" s="5">
        <v>0</v>
      </c>
      <c r="BU534" s="5">
        <v>0</v>
      </c>
      <c r="BV534" s="5">
        <v>1</v>
      </c>
      <c r="BW534" s="5">
        <v>0</v>
      </c>
      <c r="BX534" s="5">
        <v>8</v>
      </c>
      <c r="BY534" s="5">
        <v>0</v>
      </c>
      <c r="BZ534" s="5">
        <v>0</v>
      </c>
      <c r="CA534" s="5">
        <v>0</v>
      </c>
      <c r="CB534" s="5">
        <v>0</v>
      </c>
      <c r="CC534" s="5">
        <v>0</v>
      </c>
      <c r="CD534" s="5">
        <v>0</v>
      </c>
      <c r="CE534" s="5">
        <v>0</v>
      </c>
      <c r="CF534" s="5">
        <v>0</v>
      </c>
      <c r="CG534" s="5">
        <v>0</v>
      </c>
      <c r="CH534" s="5">
        <v>0</v>
      </c>
      <c r="CI534" s="5">
        <v>0</v>
      </c>
      <c r="CJ534" s="5">
        <v>0</v>
      </c>
      <c r="CK534" s="5">
        <v>0</v>
      </c>
      <c r="CL534" s="5">
        <v>0</v>
      </c>
      <c r="CM534" s="5">
        <v>0</v>
      </c>
      <c r="CN534" s="5">
        <v>3</v>
      </c>
      <c r="CO534" s="5">
        <v>0</v>
      </c>
      <c r="CP534" s="5">
        <v>0</v>
      </c>
      <c r="CQ534" s="5">
        <v>0</v>
      </c>
      <c r="CR534" s="5">
        <v>0</v>
      </c>
      <c r="CS534" s="5">
        <v>0</v>
      </c>
      <c r="CT534" s="5">
        <v>0</v>
      </c>
      <c r="CU534" s="5">
        <v>0</v>
      </c>
      <c r="CV534" s="5">
        <v>4</v>
      </c>
      <c r="CW534" s="5">
        <v>0</v>
      </c>
      <c r="CX534" s="3">
        <v>0</v>
      </c>
    </row>
    <row r="535" spans="1:102" ht="15.75" x14ac:dyDescent="0.25">
      <c r="A535" s="5" t="s">
        <v>125</v>
      </c>
      <c r="B535" s="5" t="s">
        <v>126</v>
      </c>
      <c r="C535" s="5">
        <v>2020</v>
      </c>
      <c r="D535" s="5">
        <v>232</v>
      </c>
      <c r="E535" s="5">
        <v>0</v>
      </c>
      <c r="F535" s="5">
        <v>0</v>
      </c>
      <c r="G535" s="5">
        <v>0</v>
      </c>
      <c r="H535" s="5">
        <v>3</v>
      </c>
      <c r="I535" s="5">
        <v>2</v>
      </c>
      <c r="J535" s="5">
        <v>1</v>
      </c>
      <c r="K535" s="5">
        <v>0</v>
      </c>
      <c r="L535" s="5">
        <v>1</v>
      </c>
      <c r="M535" s="5">
        <v>3</v>
      </c>
      <c r="N535" s="5">
        <v>4</v>
      </c>
      <c r="O535" s="5">
        <v>14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3</v>
      </c>
      <c r="V535" s="5">
        <v>0</v>
      </c>
      <c r="W535" s="5">
        <v>0</v>
      </c>
      <c r="X535" s="5">
        <v>1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1</v>
      </c>
      <c r="AH535" s="5">
        <v>0</v>
      </c>
      <c r="AI535" s="5">
        <v>4</v>
      </c>
      <c r="AJ535" s="5">
        <v>7</v>
      </c>
      <c r="AK535" s="5">
        <v>5</v>
      </c>
      <c r="AL535" s="5">
        <v>3</v>
      </c>
      <c r="AM535" s="5">
        <v>4</v>
      </c>
      <c r="AN535" s="5">
        <v>3</v>
      </c>
      <c r="AO535" s="5">
        <v>7</v>
      </c>
      <c r="AP535" s="5">
        <v>0</v>
      </c>
      <c r="AQ535" s="5">
        <v>2</v>
      </c>
      <c r="AR535" s="5">
        <v>0</v>
      </c>
      <c r="AS535" s="5">
        <v>6</v>
      </c>
      <c r="AT535" s="5">
        <v>7</v>
      </c>
      <c r="AU535" s="5">
        <v>2</v>
      </c>
      <c r="AV535" s="5">
        <v>1</v>
      </c>
      <c r="AW535" s="5">
        <v>1</v>
      </c>
      <c r="AX535" s="5">
        <v>5</v>
      </c>
      <c r="AY535" s="5">
        <v>0</v>
      </c>
      <c r="AZ535" s="5">
        <v>0</v>
      </c>
      <c r="BA535" s="5">
        <v>0</v>
      </c>
      <c r="BB535" s="5">
        <v>1</v>
      </c>
      <c r="BC535" s="5">
        <v>0</v>
      </c>
      <c r="BD535" s="5">
        <v>0</v>
      </c>
      <c r="BE535" s="5">
        <v>3</v>
      </c>
      <c r="BF535" s="5">
        <v>12</v>
      </c>
      <c r="BG535" s="5">
        <v>0</v>
      </c>
      <c r="BH535" s="5">
        <v>0</v>
      </c>
      <c r="BI535" s="5">
        <v>0</v>
      </c>
      <c r="BJ535" s="5">
        <v>5</v>
      </c>
      <c r="BK535" s="5">
        <v>8</v>
      </c>
      <c r="BL535" s="5">
        <v>0</v>
      </c>
      <c r="BM535" s="5">
        <v>1</v>
      </c>
      <c r="BN535" s="5">
        <v>7</v>
      </c>
      <c r="BO535" s="5">
        <v>0</v>
      </c>
      <c r="BP535" s="5">
        <v>2</v>
      </c>
      <c r="BQ535" s="5">
        <v>15</v>
      </c>
      <c r="BR535" s="5">
        <v>0</v>
      </c>
      <c r="BS535" s="5">
        <v>15</v>
      </c>
      <c r="BT535" s="5">
        <v>12</v>
      </c>
      <c r="BU535" s="5">
        <v>0</v>
      </c>
      <c r="BV535" s="5">
        <v>12</v>
      </c>
      <c r="BW535" s="5">
        <v>1</v>
      </c>
      <c r="BX535" s="5">
        <v>2</v>
      </c>
      <c r="BY535" s="5">
        <v>0</v>
      </c>
      <c r="BZ535" s="5">
        <v>0</v>
      </c>
      <c r="CA535" s="5">
        <v>1</v>
      </c>
      <c r="CB535" s="5">
        <v>1</v>
      </c>
      <c r="CC535" s="5">
        <v>0</v>
      </c>
      <c r="CD535" s="5">
        <v>1</v>
      </c>
      <c r="CE535" s="5">
        <v>0</v>
      </c>
      <c r="CF535" s="5">
        <v>0</v>
      </c>
      <c r="CG535" s="5">
        <v>0</v>
      </c>
      <c r="CH535" s="5">
        <v>0</v>
      </c>
      <c r="CI535" s="5">
        <v>1</v>
      </c>
      <c r="CJ535" s="5">
        <v>9</v>
      </c>
      <c r="CK535" s="5">
        <v>2</v>
      </c>
      <c r="CL535" s="5">
        <v>0</v>
      </c>
      <c r="CM535" s="5">
        <v>1</v>
      </c>
      <c r="CN535" s="5">
        <v>6</v>
      </c>
      <c r="CO535" s="5">
        <v>1</v>
      </c>
      <c r="CP535" s="5">
        <v>1</v>
      </c>
      <c r="CQ535" s="5">
        <v>0</v>
      </c>
      <c r="CR535" s="5">
        <v>0</v>
      </c>
      <c r="CS535" s="5">
        <v>0</v>
      </c>
      <c r="CT535" s="5">
        <v>2</v>
      </c>
      <c r="CU535" s="5">
        <v>1</v>
      </c>
      <c r="CV535" s="5">
        <v>15</v>
      </c>
      <c r="CW535" s="5">
        <v>1</v>
      </c>
      <c r="CX535" s="3">
        <v>1</v>
      </c>
    </row>
    <row r="536" spans="1:102" ht="15.75" x14ac:dyDescent="0.25">
      <c r="A536" s="5" t="s">
        <v>127</v>
      </c>
      <c r="B536" s="5" t="s">
        <v>128</v>
      </c>
      <c r="C536" s="5">
        <v>2020</v>
      </c>
      <c r="D536" s="5">
        <v>1136</v>
      </c>
      <c r="E536" s="5">
        <v>12</v>
      </c>
      <c r="F536" s="5">
        <v>0</v>
      </c>
      <c r="G536" s="5">
        <v>16</v>
      </c>
      <c r="H536" s="5">
        <v>2</v>
      </c>
      <c r="I536" s="5">
        <v>3</v>
      </c>
      <c r="J536" s="5">
        <v>62</v>
      </c>
      <c r="K536" s="5">
        <v>0</v>
      </c>
      <c r="L536" s="5">
        <v>6</v>
      </c>
      <c r="M536" s="5">
        <v>3</v>
      </c>
      <c r="N536" s="5">
        <v>3</v>
      </c>
      <c r="O536" s="5">
        <v>54</v>
      </c>
      <c r="P536" s="5">
        <v>0</v>
      </c>
      <c r="Q536" s="5">
        <v>0</v>
      </c>
      <c r="R536" s="5">
        <v>3</v>
      </c>
      <c r="S536" s="5">
        <v>0</v>
      </c>
      <c r="T536" s="5">
        <v>0</v>
      </c>
      <c r="U536" s="5">
        <v>0</v>
      </c>
      <c r="V536" s="5">
        <v>10</v>
      </c>
      <c r="W536" s="5">
        <v>157</v>
      </c>
      <c r="X536" s="5">
        <v>2</v>
      </c>
      <c r="Y536" s="5">
        <v>6</v>
      </c>
      <c r="Z536" s="5">
        <v>0</v>
      </c>
      <c r="AA536" s="5">
        <v>29</v>
      </c>
      <c r="AB536" s="5">
        <v>4</v>
      </c>
      <c r="AC536" s="5">
        <v>0</v>
      </c>
      <c r="AD536" s="5">
        <v>0</v>
      </c>
      <c r="AE536" s="5">
        <v>0</v>
      </c>
      <c r="AF536" s="5">
        <v>0</v>
      </c>
      <c r="AG536" s="5">
        <v>10</v>
      </c>
      <c r="AH536" s="5">
        <v>2</v>
      </c>
      <c r="AI536" s="5">
        <v>15</v>
      </c>
      <c r="AJ536" s="5">
        <v>104</v>
      </c>
      <c r="AK536" s="5">
        <v>17</v>
      </c>
      <c r="AL536" s="5">
        <v>3</v>
      </c>
      <c r="AM536" s="5">
        <v>11</v>
      </c>
      <c r="AN536" s="5">
        <v>10</v>
      </c>
      <c r="AO536" s="5">
        <v>25</v>
      </c>
      <c r="AP536" s="5">
        <v>1</v>
      </c>
      <c r="AQ536" s="5">
        <v>4</v>
      </c>
      <c r="AR536" s="5">
        <v>1</v>
      </c>
      <c r="AS536" s="5">
        <v>14</v>
      </c>
      <c r="AT536" s="5">
        <v>5</v>
      </c>
      <c r="AU536" s="5">
        <v>2</v>
      </c>
      <c r="AV536" s="5">
        <v>33</v>
      </c>
      <c r="AW536" s="5">
        <v>17</v>
      </c>
      <c r="AX536" s="5">
        <v>16</v>
      </c>
      <c r="AY536" s="5">
        <v>0</v>
      </c>
      <c r="AZ536" s="5">
        <v>32</v>
      </c>
      <c r="BA536" s="5">
        <v>0</v>
      </c>
      <c r="BB536" s="5">
        <v>59</v>
      </c>
      <c r="BC536" s="5">
        <v>7</v>
      </c>
      <c r="BD536" s="5">
        <v>0</v>
      </c>
      <c r="BE536" s="5">
        <v>16</v>
      </c>
      <c r="BF536" s="5">
        <v>23</v>
      </c>
      <c r="BG536" s="5">
        <v>2</v>
      </c>
      <c r="BH536" s="5">
        <v>2</v>
      </c>
      <c r="BI536" s="5">
        <v>0</v>
      </c>
      <c r="BJ536" s="5">
        <v>35</v>
      </c>
      <c r="BK536" s="5">
        <v>33</v>
      </c>
      <c r="BL536" s="5">
        <v>0</v>
      </c>
      <c r="BM536" s="5">
        <v>1</v>
      </c>
      <c r="BN536" s="5">
        <v>8</v>
      </c>
      <c r="BO536" s="5">
        <v>0</v>
      </c>
      <c r="BP536" s="5">
        <v>0</v>
      </c>
      <c r="BQ536" s="5">
        <v>9</v>
      </c>
      <c r="BR536" s="5">
        <v>1</v>
      </c>
      <c r="BS536" s="5">
        <v>27</v>
      </c>
      <c r="BT536" s="5">
        <v>33</v>
      </c>
      <c r="BU536" s="5">
        <v>0</v>
      </c>
      <c r="BV536" s="5">
        <v>3</v>
      </c>
      <c r="BW536" s="5">
        <v>6</v>
      </c>
      <c r="BX536" s="5">
        <v>76</v>
      </c>
      <c r="BY536" s="5">
        <v>0</v>
      </c>
      <c r="BZ536" s="5">
        <v>0</v>
      </c>
      <c r="CA536" s="5">
        <v>2</v>
      </c>
      <c r="CB536" s="5">
        <v>4</v>
      </c>
      <c r="CC536" s="5">
        <v>0</v>
      </c>
      <c r="CD536" s="5">
        <v>4</v>
      </c>
      <c r="CE536" s="5">
        <v>0</v>
      </c>
      <c r="CF536" s="5">
        <v>1</v>
      </c>
      <c r="CG536" s="5">
        <v>0</v>
      </c>
      <c r="CH536" s="5">
        <v>2</v>
      </c>
      <c r="CI536" s="5">
        <v>0</v>
      </c>
      <c r="CJ536" s="5">
        <v>3</v>
      </c>
      <c r="CK536" s="5">
        <v>0</v>
      </c>
      <c r="CL536" s="5">
        <v>0</v>
      </c>
      <c r="CM536" s="5">
        <v>4</v>
      </c>
      <c r="CN536" s="5">
        <v>31</v>
      </c>
      <c r="CO536" s="5">
        <v>1</v>
      </c>
      <c r="CP536" s="5">
        <v>1</v>
      </c>
      <c r="CQ536" s="5">
        <v>0</v>
      </c>
      <c r="CR536" s="5">
        <v>1</v>
      </c>
      <c r="CS536" s="5">
        <v>1</v>
      </c>
      <c r="CT536" s="5">
        <v>9</v>
      </c>
      <c r="CU536" s="5">
        <v>21</v>
      </c>
      <c r="CV536" s="5">
        <v>14</v>
      </c>
      <c r="CW536" s="5">
        <v>4</v>
      </c>
      <c r="CX536" s="3">
        <v>4</v>
      </c>
    </row>
    <row r="537" spans="1:102" ht="15.75" x14ac:dyDescent="0.25">
      <c r="A537" s="5" t="s">
        <v>129</v>
      </c>
      <c r="B537" s="5" t="s">
        <v>130</v>
      </c>
      <c r="C537" s="5">
        <v>2020</v>
      </c>
      <c r="D537" s="5">
        <v>1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5">
        <v>0</v>
      </c>
      <c r="AM537" s="5">
        <v>0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5">
        <v>0</v>
      </c>
      <c r="AW537" s="5">
        <v>0</v>
      </c>
      <c r="AX537" s="5">
        <v>0</v>
      </c>
      <c r="AY537" s="5">
        <v>0</v>
      </c>
      <c r="AZ537" s="5">
        <v>0</v>
      </c>
      <c r="BA537" s="5">
        <v>0</v>
      </c>
      <c r="BB537" s="5">
        <v>0</v>
      </c>
      <c r="BC537" s="5">
        <v>0</v>
      </c>
      <c r="BD537" s="5">
        <v>0</v>
      </c>
      <c r="BE537" s="5">
        <v>1</v>
      </c>
      <c r="BF537" s="5">
        <v>0</v>
      </c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>
        <v>0</v>
      </c>
      <c r="BO537" s="5">
        <v>0</v>
      </c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0</v>
      </c>
      <c r="BW537" s="5">
        <v>0</v>
      </c>
      <c r="BX537" s="5">
        <v>0</v>
      </c>
      <c r="BY537" s="5">
        <v>0</v>
      </c>
      <c r="BZ537" s="5">
        <v>0</v>
      </c>
      <c r="CA537" s="5">
        <v>0</v>
      </c>
      <c r="CB537" s="5">
        <v>0</v>
      </c>
      <c r="CC537" s="5">
        <v>0</v>
      </c>
      <c r="CD537" s="5">
        <v>0</v>
      </c>
      <c r="CE537" s="5">
        <v>0</v>
      </c>
      <c r="CF537" s="5">
        <v>0</v>
      </c>
      <c r="CG537" s="5">
        <v>0</v>
      </c>
      <c r="CH537" s="5">
        <v>0</v>
      </c>
      <c r="CI537" s="5">
        <v>0</v>
      </c>
      <c r="CJ537" s="5">
        <v>0</v>
      </c>
      <c r="CK537" s="5">
        <v>0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>
        <v>0</v>
      </c>
      <c r="CS537" s="5">
        <v>0</v>
      </c>
      <c r="CT537" s="5">
        <v>0</v>
      </c>
      <c r="CU537" s="5">
        <v>0</v>
      </c>
      <c r="CV537" s="5">
        <v>0</v>
      </c>
      <c r="CW537" s="5">
        <v>0</v>
      </c>
      <c r="CX537" s="3">
        <v>0</v>
      </c>
    </row>
    <row r="538" spans="1:102" ht="15.75" x14ac:dyDescent="0.25">
      <c r="A538" s="5" t="s">
        <v>131</v>
      </c>
      <c r="B538" s="5" t="s">
        <v>132</v>
      </c>
      <c r="C538" s="5">
        <v>2020</v>
      </c>
      <c r="D538" s="5">
        <v>8270</v>
      </c>
      <c r="E538" s="5">
        <v>13</v>
      </c>
      <c r="F538" s="5">
        <v>37</v>
      </c>
      <c r="G538" s="5">
        <v>42</v>
      </c>
      <c r="H538" s="5">
        <v>160</v>
      </c>
      <c r="I538" s="5">
        <v>80</v>
      </c>
      <c r="J538" s="5">
        <v>53</v>
      </c>
      <c r="K538" s="5">
        <v>8</v>
      </c>
      <c r="L538" s="5">
        <v>41</v>
      </c>
      <c r="M538" s="5">
        <v>24</v>
      </c>
      <c r="N538" s="5">
        <v>61</v>
      </c>
      <c r="O538" s="5">
        <v>322</v>
      </c>
      <c r="P538" s="5">
        <v>1</v>
      </c>
      <c r="Q538" s="5">
        <v>3</v>
      </c>
      <c r="R538" s="5">
        <v>2</v>
      </c>
      <c r="S538" s="5">
        <v>1</v>
      </c>
      <c r="T538" s="5">
        <v>13</v>
      </c>
      <c r="U538" s="5">
        <v>15</v>
      </c>
      <c r="V538" s="5">
        <v>17</v>
      </c>
      <c r="W538" s="5">
        <v>190</v>
      </c>
      <c r="X538" s="5">
        <v>23</v>
      </c>
      <c r="Y538" s="5">
        <v>3</v>
      </c>
      <c r="Z538" s="5">
        <v>189</v>
      </c>
      <c r="AA538" s="5">
        <v>215</v>
      </c>
      <c r="AB538" s="5">
        <v>25</v>
      </c>
      <c r="AC538" s="5">
        <v>0</v>
      </c>
      <c r="AD538" s="5">
        <v>1</v>
      </c>
      <c r="AE538" s="5">
        <v>2</v>
      </c>
      <c r="AF538" s="5">
        <v>5</v>
      </c>
      <c r="AG538" s="5">
        <v>135</v>
      </c>
      <c r="AH538" s="5">
        <v>275</v>
      </c>
      <c r="AI538" s="5">
        <v>99</v>
      </c>
      <c r="AJ538" s="5">
        <v>594</v>
      </c>
      <c r="AK538" s="5">
        <v>212</v>
      </c>
      <c r="AL538" s="5">
        <v>13</v>
      </c>
      <c r="AM538" s="5">
        <v>100</v>
      </c>
      <c r="AN538" s="5">
        <v>114</v>
      </c>
      <c r="AO538" s="5">
        <v>203</v>
      </c>
      <c r="AP538" s="5">
        <v>3</v>
      </c>
      <c r="AQ538" s="5">
        <v>32</v>
      </c>
      <c r="AR538" s="5">
        <v>6</v>
      </c>
      <c r="AS538" s="5">
        <v>47</v>
      </c>
      <c r="AT538" s="5">
        <v>82</v>
      </c>
      <c r="AU538" s="5">
        <v>63</v>
      </c>
      <c r="AV538" s="5">
        <v>175</v>
      </c>
      <c r="AW538" s="5">
        <v>70</v>
      </c>
      <c r="AX538" s="5">
        <v>171</v>
      </c>
      <c r="AY538" s="5">
        <v>4</v>
      </c>
      <c r="AZ538" s="5">
        <v>20</v>
      </c>
      <c r="BA538" s="5">
        <v>0</v>
      </c>
      <c r="BB538" s="5">
        <v>465</v>
      </c>
      <c r="BC538" s="5">
        <v>17</v>
      </c>
      <c r="BD538" s="5">
        <v>2</v>
      </c>
      <c r="BE538" s="5">
        <v>34</v>
      </c>
      <c r="BF538" s="5">
        <v>116</v>
      </c>
      <c r="BG538" s="5">
        <v>7</v>
      </c>
      <c r="BH538" s="5">
        <v>8</v>
      </c>
      <c r="BI538" s="5">
        <v>4</v>
      </c>
      <c r="BJ538" s="5">
        <v>167</v>
      </c>
      <c r="BK538" s="5">
        <v>183</v>
      </c>
      <c r="BL538" s="5">
        <v>3</v>
      </c>
      <c r="BM538" s="5">
        <v>21</v>
      </c>
      <c r="BN538" s="5">
        <v>111</v>
      </c>
      <c r="BO538" s="5">
        <v>1</v>
      </c>
      <c r="BP538" s="5">
        <v>24</v>
      </c>
      <c r="BQ538" s="5">
        <v>191</v>
      </c>
      <c r="BR538" s="5">
        <v>37</v>
      </c>
      <c r="BS538" s="5">
        <v>232</v>
      </c>
      <c r="BT538" s="5">
        <v>99</v>
      </c>
      <c r="BU538" s="5">
        <v>22</v>
      </c>
      <c r="BV538" s="5">
        <v>235</v>
      </c>
      <c r="BW538" s="5">
        <v>37</v>
      </c>
      <c r="BX538" s="5">
        <v>808</v>
      </c>
      <c r="BY538" s="5">
        <v>5</v>
      </c>
      <c r="BZ538" s="5">
        <v>0</v>
      </c>
      <c r="CA538" s="5">
        <v>125</v>
      </c>
      <c r="CB538" s="5">
        <v>37</v>
      </c>
      <c r="CC538" s="5">
        <v>2</v>
      </c>
      <c r="CD538" s="5">
        <v>16</v>
      </c>
      <c r="CE538" s="5">
        <v>13</v>
      </c>
      <c r="CF538" s="5">
        <v>18</v>
      </c>
      <c r="CG538" s="5">
        <v>6</v>
      </c>
      <c r="CH538" s="5">
        <v>12</v>
      </c>
      <c r="CI538" s="5">
        <v>24</v>
      </c>
      <c r="CJ538" s="5">
        <v>243</v>
      </c>
      <c r="CK538" s="5">
        <v>86</v>
      </c>
      <c r="CL538" s="5">
        <v>1</v>
      </c>
      <c r="CM538" s="5">
        <v>94</v>
      </c>
      <c r="CN538" s="5">
        <v>165</v>
      </c>
      <c r="CO538" s="5">
        <v>37</v>
      </c>
      <c r="CP538" s="5">
        <v>11</v>
      </c>
      <c r="CQ538" s="5">
        <v>0</v>
      </c>
      <c r="CR538" s="5">
        <v>4</v>
      </c>
      <c r="CS538" s="5">
        <v>10</v>
      </c>
      <c r="CT538" s="5">
        <v>83</v>
      </c>
      <c r="CU538" s="5">
        <v>14</v>
      </c>
      <c r="CV538" s="5">
        <v>271</v>
      </c>
      <c r="CW538" s="5">
        <v>202</v>
      </c>
      <c r="CX538" s="3">
        <v>204</v>
      </c>
    </row>
    <row r="539" spans="1:102" ht="15.75" x14ac:dyDescent="0.25">
      <c r="A539" s="5" t="s">
        <v>133</v>
      </c>
      <c r="B539" s="5" t="s">
        <v>134</v>
      </c>
      <c r="C539" s="5">
        <v>2020</v>
      </c>
      <c r="D539" s="5">
        <v>306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5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1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2</v>
      </c>
      <c r="AK539" s="5">
        <v>1</v>
      </c>
      <c r="AL539" s="5">
        <v>0</v>
      </c>
      <c r="AM539" s="5">
        <v>0</v>
      </c>
      <c r="AN539" s="5">
        <v>0</v>
      </c>
      <c r="AO539" s="5">
        <v>4</v>
      </c>
      <c r="AP539" s="5">
        <v>0</v>
      </c>
      <c r="AQ539" s="5">
        <v>1</v>
      </c>
      <c r="AR539" s="5">
        <v>0</v>
      </c>
      <c r="AS539" s="5">
        <v>0</v>
      </c>
      <c r="AT539" s="5">
        <v>0</v>
      </c>
      <c r="AU539" s="5">
        <v>0</v>
      </c>
      <c r="AV539" s="5">
        <v>0</v>
      </c>
      <c r="AW539" s="5">
        <v>0</v>
      </c>
      <c r="AX539" s="5">
        <v>3</v>
      </c>
      <c r="AY539" s="5">
        <v>0</v>
      </c>
      <c r="AZ539" s="5">
        <v>4</v>
      </c>
      <c r="BA539" s="5">
        <v>0</v>
      </c>
      <c r="BB539" s="5">
        <v>151</v>
      </c>
      <c r="BC539" s="5">
        <v>4</v>
      </c>
      <c r="BD539" s="5">
        <v>0</v>
      </c>
      <c r="BE539" s="5">
        <v>1</v>
      </c>
      <c r="BF539" s="5">
        <v>10</v>
      </c>
      <c r="BG539" s="5">
        <v>0</v>
      </c>
      <c r="BH539" s="5">
        <v>0</v>
      </c>
      <c r="BI539" s="5">
        <v>0</v>
      </c>
      <c r="BJ539" s="5">
        <v>3</v>
      </c>
      <c r="BK539" s="5">
        <v>52</v>
      </c>
      <c r="BL539" s="5">
        <v>0</v>
      </c>
      <c r="BM539" s="5">
        <v>0</v>
      </c>
      <c r="BN539" s="5">
        <v>2</v>
      </c>
      <c r="BO539" s="5">
        <v>0</v>
      </c>
      <c r="BP539" s="5">
        <v>0</v>
      </c>
      <c r="BQ539" s="5">
        <v>6</v>
      </c>
      <c r="BR539" s="5">
        <v>0</v>
      </c>
      <c r="BS539" s="5">
        <v>20</v>
      </c>
      <c r="BT539" s="5">
        <v>7</v>
      </c>
      <c r="BU539" s="5">
        <v>0</v>
      </c>
      <c r="BV539" s="5">
        <v>0</v>
      </c>
      <c r="BW539" s="5">
        <v>0</v>
      </c>
      <c r="BX539" s="5">
        <v>0</v>
      </c>
      <c r="BY539" s="5">
        <v>0</v>
      </c>
      <c r="BZ539" s="5">
        <v>0</v>
      </c>
      <c r="CA539" s="5">
        <v>6</v>
      </c>
      <c r="CB539" s="5">
        <v>0</v>
      </c>
      <c r="CC539" s="5">
        <v>0</v>
      </c>
      <c r="CD539" s="5">
        <v>1</v>
      </c>
      <c r="CE539" s="5">
        <v>0</v>
      </c>
      <c r="CF539" s="5">
        <v>0</v>
      </c>
      <c r="CG539" s="5">
        <v>1</v>
      </c>
      <c r="CH539" s="5">
        <v>0</v>
      </c>
      <c r="CI539" s="5">
        <v>0</v>
      </c>
      <c r="CJ539" s="5">
        <v>0</v>
      </c>
      <c r="CK539" s="5">
        <v>0</v>
      </c>
      <c r="CL539" s="5">
        <v>0</v>
      </c>
      <c r="CM539" s="5">
        <v>3</v>
      </c>
      <c r="CN539" s="5">
        <v>11</v>
      </c>
      <c r="CO539" s="5">
        <v>0</v>
      </c>
      <c r="CP539" s="5">
        <v>0</v>
      </c>
      <c r="CQ539" s="5">
        <v>0</v>
      </c>
      <c r="CR539" s="5">
        <v>0</v>
      </c>
      <c r="CS539" s="5">
        <v>0</v>
      </c>
      <c r="CT539" s="5">
        <v>0</v>
      </c>
      <c r="CU539" s="5">
        <v>0</v>
      </c>
      <c r="CV539" s="5">
        <v>1</v>
      </c>
      <c r="CW539" s="5">
        <v>1</v>
      </c>
      <c r="CX539" s="3">
        <v>1</v>
      </c>
    </row>
    <row r="540" spans="1:102" ht="15.75" x14ac:dyDescent="0.25">
      <c r="A540" s="5" t="s">
        <v>135</v>
      </c>
      <c r="B540" s="5" t="s">
        <v>136</v>
      </c>
      <c r="C540" s="5">
        <v>2020</v>
      </c>
      <c r="D540" s="5">
        <v>1263</v>
      </c>
      <c r="E540" s="5">
        <v>0</v>
      </c>
      <c r="F540" s="5">
        <v>0</v>
      </c>
      <c r="G540" s="5">
        <v>1</v>
      </c>
      <c r="H540" s="5">
        <v>0</v>
      </c>
      <c r="I540" s="5">
        <v>13</v>
      </c>
      <c r="J540" s="5">
        <v>4</v>
      </c>
      <c r="K540" s="5">
        <v>1</v>
      </c>
      <c r="L540" s="5">
        <v>5</v>
      </c>
      <c r="M540" s="5">
        <v>18</v>
      </c>
      <c r="N540" s="5">
        <v>14</v>
      </c>
      <c r="O540" s="5">
        <v>28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2</v>
      </c>
      <c r="V540" s="5">
        <v>13</v>
      </c>
      <c r="W540" s="5">
        <v>46</v>
      </c>
      <c r="X540" s="5">
        <v>2</v>
      </c>
      <c r="Y540" s="5">
        <v>2</v>
      </c>
      <c r="Z540" s="5">
        <v>67</v>
      </c>
      <c r="AA540" s="5">
        <v>3</v>
      </c>
      <c r="AB540" s="5">
        <v>19</v>
      </c>
      <c r="AC540" s="5">
        <v>0</v>
      </c>
      <c r="AD540" s="5">
        <v>0</v>
      </c>
      <c r="AE540" s="5">
        <v>2</v>
      </c>
      <c r="AF540" s="5">
        <v>18</v>
      </c>
      <c r="AG540" s="5">
        <v>35</v>
      </c>
      <c r="AH540" s="5">
        <v>13</v>
      </c>
      <c r="AI540" s="5">
        <v>17</v>
      </c>
      <c r="AJ540" s="5">
        <v>24</v>
      </c>
      <c r="AK540" s="5">
        <v>16</v>
      </c>
      <c r="AL540" s="5">
        <v>1</v>
      </c>
      <c r="AM540" s="5">
        <v>24</v>
      </c>
      <c r="AN540" s="5">
        <v>19</v>
      </c>
      <c r="AO540" s="5">
        <v>39</v>
      </c>
      <c r="AP540" s="5">
        <v>1</v>
      </c>
      <c r="AQ540" s="5">
        <v>7</v>
      </c>
      <c r="AR540" s="5">
        <v>0</v>
      </c>
      <c r="AS540" s="5">
        <v>20</v>
      </c>
      <c r="AT540" s="5">
        <v>30</v>
      </c>
      <c r="AU540" s="5">
        <v>11</v>
      </c>
      <c r="AV540" s="5">
        <v>32</v>
      </c>
      <c r="AW540" s="5">
        <v>12</v>
      </c>
      <c r="AX540" s="5">
        <v>44</v>
      </c>
      <c r="AY540" s="5">
        <v>1</v>
      </c>
      <c r="AZ540" s="5">
        <v>23</v>
      </c>
      <c r="BA540" s="5">
        <v>0</v>
      </c>
      <c r="BB540" s="5">
        <v>14</v>
      </c>
      <c r="BC540" s="5">
        <v>10</v>
      </c>
      <c r="BD540" s="5">
        <v>0</v>
      </c>
      <c r="BE540" s="5">
        <v>18</v>
      </c>
      <c r="BF540" s="5">
        <v>53</v>
      </c>
      <c r="BG540" s="5">
        <v>2</v>
      </c>
      <c r="BH540" s="5">
        <v>4</v>
      </c>
      <c r="BI540" s="5">
        <v>0</v>
      </c>
      <c r="BJ540" s="5">
        <v>33</v>
      </c>
      <c r="BK540" s="5">
        <v>55</v>
      </c>
      <c r="BL540" s="5">
        <v>0</v>
      </c>
      <c r="BM540" s="5">
        <v>8</v>
      </c>
      <c r="BN540" s="5">
        <v>23</v>
      </c>
      <c r="BO540" s="5">
        <v>0</v>
      </c>
      <c r="BP540" s="5">
        <v>2</v>
      </c>
      <c r="BQ540" s="5">
        <v>17</v>
      </c>
      <c r="BR540" s="5">
        <v>3</v>
      </c>
      <c r="BS540" s="5">
        <v>45</v>
      </c>
      <c r="BT540" s="5">
        <v>28</v>
      </c>
      <c r="BU540" s="5">
        <v>1</v>
      </c>
      <c r="BV540" s="5">
        <v>23</v>
      </c>
      <c r="BW540" s="5">
        <v>10</v>
      </c>
      <c r="BX540" s="5">
        <v>76</v>
      </c>
      <c r="BY540" s="5">
        <v>1</v>
      </c>
      <c r="BZ540" s="5">
        <v>0</v>
      </c>
      <c r="CA540" s="5">
        <v>16</v>
      </c>
      <c r="CB540" s="5">
        <v>8</v>
      </c>
      <c r="CC540" s="5">
        <v>0</v>
      </c>
      <c r="CD540" s="5">
        <v>3</v>
      </c>
      <c r="CE540" s="5">
        <v>0</v>
      </c>
      <c r="CF540" s="5">
        <v>2</v>
      </c>
      <c r="CG540" s="5">
        <v>2</v>
      </c>
      <c r="CH540" s="5">
        <v>2</v>
      </c>
      <c r="CI540" s="5">
        <v>3</v>
      </c>
      <c r="CJ540" s="5">
        <v>30</v>
      </c>
      <c r="CK540" s="5">
        <v>7</v>
      </c>
      <c r="CL540" s="5">
        <v>0</v>
      </c>
      <c r="CM540" s="5">
        <v>5</v>
      </c>
      <c r="CN540" s="5">
        <v>59</v>
      </c>
      <c r="CO540" s="5">
        <v>3</v>
      </c>
      <c r="CP540" s="5">
        <v>4</v>
      </c>
      <c r="CQ540" s="5">
        <v>0</v>
      </c>
      <c r="CR540" s="5">
        <v>0</v>
      </c>
      <c r="CS540" s="5">
        <v>1</v>
      </c>
      <c r="CT540" s="5">
        <v>13</v>
      </c>
      <c r="CU540" s="5">
        <v>2</v>
      </c>
      <c r="CV540" s="5">
        <v>45</v>
      </c>
      <c r="CW540" s="5">
        <v>3</v>
      </c>
      <c r="CX540" s="3">
        <v>3</v>
      </c>
    </row>
    <row r="541" spans="1:102" ht="15.75" x14ac:dyDescent="0.25">
      <c r="A541" s="5" t="s">
        <v>137</v>
      </c>
      <c r="B541" s="5" t="s">
        <v>138</v>
      </c>
      <c r="C541" s="5">
        <v>2020</v>
      </c>
      <c r="D541" s="5">
        <v>7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5">
        <v>0</v>
      </c>
      <c r="AU541" s="5">
        <v>0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  <c r="BA541" s="5">
        <v>0</v>
      </c>
      <c r="BB541" s="5">
        <v>0</v>
      </c>
      <c r="BC541" s="5">
        <v>0</v>
      </c>
      <c r="BD541" s="5">
        <v>0</v>
      </c>
      <c r="BE541" s="5">
        <v>0</v>
      </c>
      <c r="BF541" s="5">
        <v>0</v>
      </c>
      <c r="BG541" s="5">
        <v>0</v>
      </c>
      <c r="BH541" s="5">
        <v>0</v>
      </c>
      <c r="BI541" s="5">
        <v>0</v>
      </c>
      <c r="BJ541" s="5">
        <v>0</v>
      </c>
      <c r="BK541" s="5">
        <v>1</v>
      </c>
      <c r="BL541" s="5">
        <v>0</v>
      </c>
      <c r="BM541" s="5">
        <v>0</v>
      </c>
      <c r="BN541" s="5">
        <v>0</v>
      </c>
      <c r="BO541" s="5">
        <v>0</v>
      </c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0</v>
      </c>
      <c r="BW541" s="5">
        <v>0</v>
      </c>
      <c r="BX541" s="5">
        <v>0</v>
      </c>
      <c r="BY541" s="5">
        <v>0</v>
      </c>
      <c r="BZ541" s="5">
        <v>0</v>
      </c>
      <c r="CA541" s="5">
        <v>0</v>
      </c>
      <c r="CB541" s="5">
        <v>0</v>
      </c>
      <c r="CC541" s="5">
        <v>0</v>
      </c>
      <c r="CD541" s="5">
        <v>0</v>
      </c>
      <c r="CE541" s="5">
        <v>0</v>
      </c>
      <c r="CF541" s="5">
        <v>0</v>
      </c>
      <c r="CG541" s="5">
        <v>0</v>
      </c>
      <c r="CH541" s="5">
        <v>0</v>
      </c>
      <c r="CI541" s="5">
        <v>0</v>
      </c>
      <c r="CJ541" s="5">
        <v>0</v>
      </c>
      <c r="CK541" s="5">
        <v>0</v>
      </c>
      <c r="CL541" s="5">
        <v>0</v>
      </c>
      <c r="CM541" s="5">
        <v>0</v>
      </c>
      <c r="CN541" s="5">
        <v>1</v>
      </c>
      <c r="CO541" s="5">
        <v>0</v>
      </c>
      <c r="CP541" s="5">
        <v>0</v>
      </c>
      <c r="CQ541" s="5">
        <v>0</v>
      </c>
      <c r="CR541" s="5">
        <v>0</v>
      </c>
      <c r="CS541" s="5">
        <v>0</v>
      </c>
      <c r="CT541" s="5">
        <v>1</v>
      </c>
      <c r="CU541" s="5">
        <v>0</v>
      </c>
      <c r="CV541" s="5">
        <v>0</v>
      </c>
      <c r="CW541" s="5">
        <v>0</v>
      </c>
      <c r="CX541" s="3">
        <v>0</v>
      </c>
    </row>
    <row r="542" spans="1:102" ht="15.75" x14ac:dyDescent="0.25">
      <c r="A542" s="5" t="s">
        <v>139</v>
      </c>
      <c r="B542" s="5" t="s">
        <v>140</v>
      </c>
      <c r="C542" s="5">
        <v>2020</v>
      </c>
      <c r="D542" s="5">
        <v>54</v>
      </c>
      <c r="E542" s="5">
        <v>0</v>
      </c>
      <c r="F542" s="5">
        <v>1</v>
      </c>
      <c r="G542" s="5">
        <v>0</v>
      </c>
      <c r="H542" s="5">
        <v>0</v>
      </c>
      <c r="I542" s="5">
        <v>1</v>
      </c>
      <c r="J542" s="5">
        <v>1</v>
      </c>
      <c r="K542" s="5">
        <v>0</v>
      </c>
      <c r="L542" s="5">
        <v>1</v>
      </c>
      <c r="M542" s="5">
        <v>0</v>
      </c>
      <c r="N542" s="5">
        <v>3</v>
      </c>
      <c r="O542" s="5">
        <v>2</v>
      </c>
      <c r="P542" s="5">
        <v>0</v>
      </c>
      <c r="Q542" s="5">
        <v>0</v>
      </c>
      <c r="R542" s="5">
        <v>0</v>
      </c>
      <c r="S542" s="5">
        <v>1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2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2</v>
      </c>
      <c r="AK542" s="5">
        <v>1</v>
      </c>
      <c r="AL542" s="5">
        <v>0</v>
      </c>
      <c r="AM542" s="5">
        <v>0</v>
      </c>
      <c r="AN542" s="5">
        <v>1</v>
      </c>
      <c r="AO542" s="5">
        <v>1</v>
      </c>
      <c r="AP542" s="5">
        <v>0</v>
      </c>
      <c r="AQ542" s="5">
        <v>0</v>
      </c>
      <c r="AR542" s="5">
        <v>1</v>
      </c>
      <c r="AS542" s="5">
        <v>0</v>
      </c>
      <c r="AT542" s="5">
        <v>1</v>
      </c>
      <c r="AU542" s="5">
        <v>2</v>
      </c>
      <c r="AV542" s="5">
        <v>1</v>
      </c>
      <c r="AW542" s="5">
        <v>0</v>
      </c>
      <c r="AX542" s="5">
        <v>4</v>
      </c>
      <c r="AY542" s="5">
        <v>0</v>
      </c>
      <c r="AZ542" s="5">
        <v>0</v>
      </c>
      <c r="BA542" s="5">
        <v>0</v>
      </c>
      <c r="BB542" s="5">
        <v>0</v>
      </c>
      <c r="BC542" s="5">
        <v>0</v>
      </c>
      <c r="BD542" s="5">
        <v>0</v>
      </c>
      <c r="BE542" s="5">
        <v>1</v>
      </c>
      <c r="BF542" s="5">
        <v>2</v>
      </c>
      <c r="BG542" s="5">
        <v>0</v>
      </c>
      <c r="BH542" s="5">
        <v>0</v>
      </c>
      <c r="BI542" s="5">
        <v>0</v>
      </c>
      <c r="BJ542" s="5">
        <v>1</v>
      </c>
      <c r="BK542" s="5">
        <v>3</v>
      </c>
      <c r="BL542" s="5">
        <v>0</v>
      </c>
      <c r="BM542" s="5">
        <v>0</v>
      </c>
      <c r="BN542" s="5">
        <v>0</v>
      </c>
      <c r="BO542" s="5">
        <v>0</v>
      </c>
      <c r="BP542" s="5">
        <v>1</v>
      </c>
      <c r="BQ542" s="5">
        <v>1</v>
      </c>
      <c r="BR542" s="5">
        <v>0</v>
      </c>
      <c r="BS542" s="5">
        <v>2</v>
      </c>
      <c r="BT542" s="5">
        <v>0</v>
      </c>
      <c r="BU542" s="5">
        <v>0</v>
      </c>
      <c r="BV542" s="5">
        <v>1</v>
      </c>
      <c r="BW542" s="5">
        <v>3</v>
      </c>
      <c r="BX542" s="5">
        <v>2</v>
      </c>
      <c r="BY542" s="5">
        <v>0</v>
      </c>
      <c r="BZ542" s="5">
        <v>0</v>
      </c>
      <c r="CA542" s="5">
        <v>1</v>
      </c>
      <c r="CB542" s="5">
        <v>0</v>
      </c>
      <c r="CC542" s="5">
        <v>0</v>
      </c>
      <c r="CD542" s="5">
        <v>1</v>
      </c>
      <c r="CE542" s="5">
        <v>0</v>
      </c>
      <c r="CF542" s="5">
        <v>1</v>
      </c>
      <c r="CG542" s="5">
        <v>0</v>
      </c>
      <c r="CH542" s="5">
        <v>0</v>
      </c>
      <c r="CI542" s="5">
        <v>0</v>
      </c>
      <c r="CJ542" s="5">
        <v>0</v>
      </c>
      <c r="CK542" s="5">
        <v>0</v>
      </c>
      <c r="CL542" s="5">
        <v>0</v>
      </c>
      <c r="CM542" s="5">
        <v>0</v>
      </c>
      <c r="CN542" s="5">
        <v>1</v>
      </c>
      <c r="CO542" s="5">
        <v>0</v>
      </c>
      <c r="CP542" s="5">
        <v>0</v>
      </c>
      <c r="CQ542" s="5">
        <v>0</v>
      </c>
      <c r="CR542" s="5">
        <v>0</v>
      </c>
      <c r="CS542" s="5">
        <v>0</v>
      </c>
      <c r="CT542" s="5">
        <v>0</v>
      </c>
      <c r="CU542" s="5">
        <v>0</v>
      </c>
      <c r="CV542" s="5">
        <v>3</v>
      </c>
      <c r="CW542" s="5">
        <v>2</v>
      </c>
      <c r="CX542" s="3">
        <v>2</v>
      </c>
    </row>
    <row r="543" spans="1:102" ht="15.75" x14ac:dyDescent="0.25">
      <c r="A543" s="5" t="s">
        <v>141</v>
      </c>
      <c r="B543" s="5" t="s">
        <v>142</v>
      </c>
      <c r="C543" s="5">
        <v>2020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  <c r="AL543" s="5">
        <v>0</v>
      </c>
      <c r="AM543" s="5">
        <v>0</v>
      </c>
      <c r="AN543" s="5">
        <v>0</v>
      </c>
      <c r="AO543" s="5">
        <v>0</v>
      </c>
      <c r="AP543" s="5">
        <v>0</v>
      </c>
      <c r="AQ543" s="5">
        <v>0</v>
      </c>
      <c r="AR543" s="5">
        <v>0</v>
      </c>
      <c r="AS543" s="5">
        <v>0</v>
      </c>
      <c r="AT543" s="5">
        <v>0</v>
      </c>
      <c r="AU543" s="5">
        <v>0</v>
      </c>
      <c r="AV543" s="5">
        <v>0</v>
      </c>
      <c r="AW543" s="5">
        <v>0</v>
      </c>
      <c r="AX543" s="5">
        <v>0</v>
      </c>
      <c r="AY543" s="5">
        <v>0</v>
      </c>
      <c r="AZ543" s="5">
        <v>0</v>
      </c>
      <c r="BA543" s="5">
        <v>0</v>
      </c>
      <c r="BB543" s="5">
        <v>0</v>
      </c>
      <c r="BC543" s="5">
        <v>0</v>
      </c>
      <c r="BD543" s="5">
        <v>0</v>
      </c>
      <c r="BE543" s="5">
        <v>0</v>
      </c>
      <c r="BF543" s="5">
        <v>0</v>
      </c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>
        <v>0</v>
      </c>
      <c r="BO543" s="5">
        <v>0</v>
      </c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0</v>
      </c>
      <c r="BW543" s="5">
        <v>0</v>
      </c>
      <c r="BX543" s="5">
        <v>0</v>
      </c>
      <c r="BY543" s="5">
        <v>0</v>
      </c>
      <c r="BZ543" s="5">
        <v>0</v>
      </c>
      <c r="CA543" s="5">
        <v>0</v>
      </c>
      <c r="CB543" s="5">
        <v>0</v>
      </c>
      <c r="CC543" s="5">
        <v>0</v>
      </c>
      <c r="CD543" s="5">
        <v>0</v>
      </c>
      <c r="CE543" s="5">
        <v>0</v>
      </c>
      <c r="CF543" s="5">
        <v>0</v>
      </c>
      <c r="CG543" s="5">
        <v>0</v>
      </c>
      <c r="CH543" s="5">
        <v>0</v>
      </c>
      <c r="CI543" s="5">
        <v>0</v>
      </c>
      <c r="CJ543" s="5">
        <v>0</v>
      </c>
      <c r="CK543" s="5">
        <v>0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>
        <v>0</v>
      </c>
      <c r="CS543" s="5">
        <v>0</v>
      </c>
      <c r="CT543" s="5">
        <v>0</v>
      </c>
      <c r="CU543" s="5">
        <v>0</v>
      </c>
      <c r="CV543" s="5">
        <v>0</v>
      </c>
      <c r="CW543" s="5">
        <v>0</v>
      </c>
      <c r="CX543" s="3">
        <v>0</v>
      </c>
    </row>
    <row r="544" spans="1:102" ht="15.75" x14ac:dyDescent="0.25">
      <c r="A544" s="5" t="s">
        <v>143</v>
      </c>
      <c r="B544" s="5" t="s">
        <v>144</v>
      </c>
      <c r="C544" s="5">
        <v>2020</v>
      </c>
      <c r="D544" s="5">
        <v>34</v>
      </c>
      <c r="E544" s="5">
        <v>0</v>
      </c>
      <c r="F544" s="5">
        <v>0</v>
      </c>
      <c r="G544" s="5">
        <v>0</v>
      </c>
      <c r="H544" s="5">
        <v>0</v>
      </c>
      <c r="I544" s="5">
        <v>1</v>
      </c>
      <c r="J544" s="5">
        <v>0</v>
      </c>
      <c r="K544" s="5">
        <v>0</v>
      </c>
      <c r="L544" s="5">
        <v>1</v>
      </c>
      <c r="M544" s="5">
        <v>16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5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  <c r="AK544" s="5">
        <v>1</v>
      </c>
      <c r="AL544" s="5">
        <v>0</v>
      </c>
      <c r="AM544" s="5">
        <v>0</v>
      </c>
      <c r="AN544" s="5">
        <v>0</v>
      </c>
      <c r="AO544" s="5">
        <v>0</v>
      </c>
      <c r="AP544" s="5">
        <v>0</v>
      </c>
      <c r="AQ544" s="5">
        <v>0</v>
      </c>
      <c r="AR544" s="5">
        <v>0</v>
      </c>
      <c r="AS544" s="5">
        <v>0</v>
      </c>
      <c r="AT544" s="5">
        <v>0</v>
      </c>
      <c r="AU544" s="5">
        <v>0</v>
      </c>
      <c r="AV544" s="5">
        <v>0</v>
      </c>
      <c r="AW544" s="5">
        <v>0</v>
      </c>
      <c r="AX544" s="5">
        <v>2</v>
      </c>
      <c r="AY544" s="5">
        <v>0</v>
      </c>
      <c r="AZ544" s="5">
        <v>0</v>
      </c>
      <c r="BA544" s="5">
        <v>0</v>
      </c>
      <c r="BB544" s="5">
        <v>0</v>
      </c>
      <c r="BC544" s="5">
        <v>0</v>
      </c>
      <c r="BD544" s="5">
        <v>0</v>
      </c>
      <c r="BE544" s="5">
        <v>0</v>
      </c>
      <c r="BF544" s="5">
        <v>1</v>
      </c>
      <c r="BG544" s="5">
        <v>0</v>
      </c>
      <c r="BH544" s="5">
        <v>0</v>
      </c>
      <c r="BI544" s="5">
        <v>0</v>
      </c>
      <c r="BJ544" s="5">
        <v>0</v>
      </c>
      <c r="BK544" s="5">
        <v>0</v>
      </c>
      <c r="BL544" s="5">
        <v>0</v>
      </c>
      <c r="BM544" s="5">
        <v>0</v>
      </c>
      <c r="BN544" s="5">
        <v>0</v>
      </c>
      <c r="BO544" s="5">
        <v>0</v>
      </c>
      <c r="BP544" s="5">
        <v>0</v>
      </c>
      <c r="BQ544" s="5">
        <v>0</v>
      </c>
      <c r="BR544" s="5">
        <v>0</v>
      </c>
      <c r="BS544" s="5">
        <v>0</v>
      </c>
      <c r="BT544" s="5">
        <v>0</v>
      </c>
      <c r="BU544" s="5">
        <v>0</v>
      </c>
      <c r="BV544" s="5">
        <v>0</v>
      </c>
      <c r="BW544" s="5">
        <v>0</v>
      </c>
      <c r="BX544" s="5">
        <v>0</v>
      </c>
      <c r="BY544" s="5">
        <v>0</v>
      </c>
      <c r="BZ544" s="5">
        <v>0</v>
      </c>
      <c r="CA544" s="5">
        <v>0</v>
      </c>
      <c r="CB544" s="5">
        <v>0</v>
      </c>
      <c r="CC544" s="5">
        <v>0</v>
      </c>
      <c r="CD544" s="5">
        <v>0</v>
      </c>
      <c r="CE544" s="5">
        <v>0</v>
      </c>
      <c r="CF544" s="5">
        <v>0</v>
      </c>
      <c r="CG544" s="5">
        <v>0</v>
      </c>
      <c r="CH544" s="5">
        <v>0</v>
      </c>
      <c r="CI544" s="5">
        <v>0</v>
      </c>
      <c r="CJ544" s="5">
        <v>0</v>
      </c>
      <c r="CK544" s="5">
        <v>0</v>
      </c>
      <c r="CL544" s="5">
        <v>0</v>
      </c>
      <c r="CM544" s="5">
        <v>0</v>
      </c>
      <c r="CN544" s="5">
        <v>0</v>
      </c>
      <c r="CO544" s="5">
        <v>0</v>
      </c>
      <c r="CP544" s="5">
        <v>0</v>
      </c>
      <c r="CQ544" s="5">
        <v>0</v>
      </c>
      <c r="CR544" s="5">
        <v>0</v>
      </c>
      <c r="CS544" s="5">
        <v>0</v>
      </c>
      <c r="CT544" s="5">
        <v>0</v>
      </c>
      <c r="CU544" s="5">
        <v>0</v>
      </c>
      <c r="CV544" s="5">
        <v>0</v>
      </c>
      <c r="CW544" s="5">
        <v>0</v>
      </c>
      <c r="CX544" s="3">
        <v>0</v>
      </c>
    </row>
    <row r="545" spans="1:102" ht="15.75" x14ac:dyDescent="0.25">
      <c r="A545" s="5" t="s">
        <v>145</v>
      </c>
      <c r="B545" s="5" t="s">
        <v>146</v>
      </c>
      <c r="C545" s="5">
        <v>2020</v>
      </c>
      <c r="D545" s="5">
        <v>18728</v>
      </c>
      <c r="E545" s="5">
        <v>68</v>
      </c>
      <c r="F545" s="5">
        <v>297</v>
      </c>
      <c r="G545" s="5">
        <v>120</v>
      </c>
      <c r="H545" s="5">
        <v>519</v>
      </c>
      <c r="I545" s="5">
        <v>143</v>
      </c>
      <c r="J545" s="5">
        <v>103</v>
      </c>
      <c r="K545" s="5">
        <v>10</v>
      </c>
      <c r="L545" s="5">
        <v>87</v>
      </c>
      <c r="M545" s="5">
        <v>90</v>
      </c>
      <c r="N545" s="5">
        <v>93</v>
      </c>
      <c r="O545" s="5">
        <v>616</v>
      </c>
      <c r="P545" s="5">
        <v>2</v>
      </c>
      <c r="Q545" s="5">
        <v>11</v>
      </c>
      <c r="R545" s="5">
        <v>9</v>
      </c>
      <c r="S545" s="5">
        <v>4</v>
      </c>
      <c r="T545" s="5">
        <v>17</v>
      </c>
      <c r="U545" s="5">
        <v>6</v>
      </c>
      <c r="V545" s="5">
        <v>16</v>
      </c>
      <c r="W545" s="5">
        <v>51</v>
      </c>
      <c r="X545" s="5">
        <v>31</v>
      </c>
      <c r="Y545" s="5">
        <v>4</v>
      </c>
      <c r="Z545" s="5">
        <v>462</v>
      </c>
      <c r="AA545" s="5">
        <v>139</v>
      </c>
      <c r="AB545" s="5">
        <v>210</v>
      </c>
      <c r="AC545" s="5">
        <v>56</v>
      </c>
      <c r="AD545" s="5">
        <v>9</v>
      </c>
      <c r="AE545" s="5">
        <v>8</v>
      </c>
      <c r="AF545" s="5">
        <v>10</v>
      </c>
      <c r="AG545" s="5">
        <v>262</v>
      </c>
      <c r="AH545" s="5">
        <v>193</v>
      </c>
      <c r="AI545" s="5">
        <v>141</v>
      </c>
      <c r="AJ545" s="5">
        <v>1026</v>
      </c>
      <c r="AK545" s="5">
        <v>310</v>
      </c>
      <c r="AL545" s="5">
        <v>12</v>
      </c>
      <c r="AM545" s="5">
        <v>224</v>
      </c>
      <c r="AN545" s="5">
        <v>249</v>
      </c>
      <c r="AO545" s="5">
        <v>472</v>
      </c>
      <c r="AP545" s="5">
        <v>7</v>
      </c>
      <c r="AQ545" s="5">
        <v>107</v>
      </c>
      <c r="AR545" s="5">
        <v>31</v>
      </c>
      <c r="AS545" s="5">
        <v>189</v>
      </c>
      <c r="AT545" s="5">
        <v>196</v>
      </c>
      <c r="AU545" s="5">
        <v>216</v>
      </c>
      <c r="AV545" s="5">
        <v>232</v>
      </c>
      <c r="AW545" s="5">
        <v>272</v>
      </c>
      <c r="AX545" s="5">
        <v>481</v>
      </c>
      <c r="AY545" s="5">
        <v>6</v>
      </c>
      <c r="AZ545" s="5">
        <v>38</v>
      </c>
      <c r="BA545" s="5">
        <v>0</v>
      </c>
      <c r="BB545" s="5">
        <v>983</v>
      </c>
      <c r="BC545" s="5">
        <v>56</v>
      </c>
      <c r="BD545" s="5">
        <v>2</v>
      </c>
      <c r="BE545" s="5">
        <v>100</v>
      </c>
      <c r="BF545" s="5">
        <v>401</v>
      </c>
      <c r="BG545" s="5">
        <v>10</v>
      </c>
      <c r="BH545" s="5">
        <v>23</v>
      </c>
      <c r="BI545" s="5">
        <v>7</v>
      </c>
      <c r="BJ545" s="5">
        <v>322</v>
      </c>
      <c r="BK545" s="5">
        <v>526</v>
      </c>
      <c r="BL545" s="5">
        <v>5</v>
      </c>
      <c r="BM545" s="5">
        <v>116</v>
      </c>
      <c r="BN545" s="5">
        <v>256</v>
      </c>
      <c r="BO545" s="5">
        <v>3</v>
      </c>
      <c r="BP545" s="5">
        <v>63</v>
      </c>
      <c r="BQ545" s="5">
        <v>372</v>
      </c>
      <c r="BR545" s="5">
        <v>56</v>
      </c>
      <c r="BS545" s="5">
        <v>462</v>
      </c>
      <c r="BT545" s="5">
        <v>236</v>
      </c>
      <c r="BU545" s="5">
        <v>98</v>
      </c>
      <c r="BV545" s="5">
        <v>412</v>
      </c>
      <c r="BW545" s="5">
        <v>144</v>
      </c>
      <c r="BX545" s="5">
        <v>629</v>
      </c>
      <c r="BY545" s="5">
        <v>10</v>
      </c>
      <c r="BZ545" s="5">
        <v>1</v>
      </c>
      <c r="CA545" s="5">
        <v>2261</v>
      </c>
      <c r="CB545" s="5">
        <v>54</v>
      </c>
      <c r="CC545" s="5">
        <v>3</v>
      </c>
      <c r="CD545" s="5">
        <v>66</v>
      </c>
      <c r="CE545" s="5">
        <v>28</v>
      </c>
      <c r="CF545" s="5">
        <v>53</v>
      </c>
      <c r="CG545" s="5">
        <v>143</v>
      </c>
      <c r="CH545" s="5">
        <v>40</v>
      </c>
      <c r="CI545" s="5">
        <v>67</v>
      </c>
      <c r="CJ545" s="5">
        <v>602</v>
      </c>
      <c r="CK545" s="5">
        <v>224</v>
      </c>
      <c r="CL545" s="5">
        <v>1</v>
      </c>
      <c r="CM545" s="5">
        <v>92</v>
      </c>
      <c r="CN545" s="5">
        <v>414</v>
      </c>
      <c r="CO545" s="5">
        <v>109</v>
      </c>
      <c r="CP545" s="5">
        <v>37</v>
      </c>
      <c r="CQ545" s="5">
        <v>1</v>
      </c>
      <c r="CR545" s="5">
        <v>55</v>
      </c>
      <c r="CS545" s="5">
        <v>405</v>
      </c>
      <c r="CT545" s="5">
        <v>258</v>
      </c>
      <c r="CU545" s="5">
        <v>25</v>
      </c>
      <c r="CV545" s="5">
        <v>598</v>
      </c>
      <c r="CW545" s="5">
        <v>41</v>
      </c>
      <c r="CX545" s="3">
        <v>41</v>
      </c>
    </row>
    <row r="546" spans="1:102" ht="15.75" x14ac:dyDescent="0.25">
      <c r="A546" s="5" t="s">
        <v>147</v>
      </c>
      <c r="B546" s="5" t="s">
        <v>148</v>
      </c>
      <c r="C546" s="5">
        <v>2020</v>
      </c>
      <c r="D546" s="5">
        <v>42</v>
      </c>
      <c r="E546" s="5">
        <v>0</v>
      </c>
      <c r="F546" s="5">
        <v>7</v>
      </c>
      <c r="G546" s="5">
        <v>1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2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1</v>
      </c>
      <c r="AJ546" s="5">
        <v>0</v>
      </c>
      <c r="AK546" s="5">
        <v>0</v>
      </c>
      <c r="AL546" s="5">
        <v>0</v>
      </c>
      <c r="AM546" s="5">
        <v>0</v>
      </c>
      <c r="AN546" s="5">
        <v>0</v>
      </c>
      <c r="AO546" s="5">
        <v>1</v>
      </c>
      <c r="AP546" s="5">
        <v>0</v>
      </c>
      <c r="AQ546" s="5">
        <v>0</v>
      </c>
      <c r="AR546" s="5">
        <v>0</v>
      </c>
      <c r="AS546" s="5">
        <v>0</v>
      </c>
      <c r="AT546" s="5">
        <v>0</v>
      </c>
      <c r="AU546" s="5">
        <v>0</v>
      </c>
      <c r="AV546" s="5">
        <v>0</v>
      </c>
      <c r="AW546" s="5">
        <v>0</v>
      </c>
      <c r="AX546" s="5">
        <v>3</v>
      </c>
      <c r="AY546" s="5">
        <v>0</v>
      </c>
      <c r="AZ546" s="5">
        <v>12</v>
      </c>
      <c r="BA546" s="5">
        <v>0</v>
      </c>
      <c r="BB546" s="5">
        <v>2</v>
      </c>
      <c r="BC546" s="5">
        <v>0</v>
      </c>
      <c r="BD546" s="5">
        <v>0</v>
      </c>
      <c r="BE546" s="5">
        <v>1</v>
      </c>
      <c r="BF546" s="5">
        <v>1</v>
      </c>
      <c r="BG546" s="5">
        <v>0</v>
      </c>
      <c r="BH546" s="5">
        <v>0</v>
      </c>
      <c r="BI546" s="5">
        <v>0</v>
      </c>
      <c r="BJ546" s="5">
        <v>2</v>
      </c>
      <c r="BK546" s="5">
        <v>4</v>
      </c>
      <c r="BL546" s="5">
        <v>0</v>
      </c>
      <c r="BM546" s="5">
        <v>0</v>
      </c>
      <c r="BN546" s="5">
        <v>1</v>
      </c>
      <c r="BO546" s="5">
        <v>0</v>
      </c>
      <c r="BP546" s="5">
        <v>0</v>
      </c>
      <c r="BQ546" s="5">
        <v>0</v>
      </c>
      <c r="BR546" s="5">
        <v>0</v>
      </c>
      <c r="BS546" s="5">
        <v>1</v>
      </c>
      <c r="BT546" s="5">
        <v>0</v>
      </c>
      <c r="BU546" s="5">
        <v>0</v>
      </c>
      <c r="BV546" s="5">
        <v>0</v>
      </c>
      <c r="BW546" s="5">
        <v>0</v>
      </c>
      <c r="BX546" s="5">
        <v>0</v>
      </c>
      <c r="BY546" s="5">
        <v>0</v>
      </c>
      <c r="BZ546" s="5">
        <v>0</v>
      </c>
      <c r="CA546" s="5">
        <v>0</v>
      </c>
      <c r="CB546" s="5">
        <v>0</v>
      </c>
      <c r="CC546" s="5">
        <v>0</v>
      </c>
      <c r="CD546" s="5">
        <v>0</v>
      </c>
      <c r="CE546" s="5">
        <v>0</v>
      </c>
      <c r="CF546" s="5">
        <v>0</v>
      </c>
      <c r="CG546" s="5">
        <v>0</v>
      </c>
      <c r="CH546" s="5">
        <v>0</v>
      </c>
      <c r="CI546" s="5">
        <v>0</v>
      </c>
      <c r="CJ546" s="5">
        <v>0</v>
      </c>
      <c r="CK546" s="5">
        <v>0</v>
      </c>
      <c r="CL546" s="5">
        <v>0</v>
      </c>
      <c r="CM546" s="5">
        <v>0</v>
      </c>
      <c r="CN546" s="5">
        <v>1</v>
      </c>
      <c r="CO546" s="5">
        <v>0</v>
      </c>
      <c r="CP546" s="5">
        <v>0</v>
      </c>
      <c r="CQ546" s="5">
        <v>0</v>
      </c>
      <c r="CR546" s="5">
        <v>0</v>
      </c>
      <c r="CS546" s="5">
        <v>0</v>
      </c>
      <c r="CT546" s="5">
        <v>1</v>
      </c>
      <c r="CU546" s="5">
        <v>0</v>
      </c>
      <c r="CV546" s="5">
        <v>0</v>
      </c>
      <c r="CW546" s="5">
        <v>1</v>
      </c>
      <c r="CX546" s="3">
        <v>1</v>
      </c>
    </row>
    <row r="547" spans="1:102" ht="15.75" x14ac:dyDescent="0.25">
      <c r="A547" s="5" t="s">
        <v>149</v>
      </c>
      <c r="B547" s="5" t="s">
        <v>150</v>
      </c>
      <c r="C547" s="5">
        <v>2020</v>
      </c>
      <c r="D547" s="5">
        <v>8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5">
        <v>1</v>
      </c>
      <c r="AK547" s="5">
        <v>0</v>
      </c>
      <c r="AL547" s="5">
        <v>0</v>
      </c>
      <c r="AM547" s="5">
        <v>0</v>
      </c>
      <c r="AN547" s="5">
        <v>0</v>
      </c>
      <c r="AO547" s="5">
        <v>0</v>
      </c>
      <c r="AP547" s="5">
        <v>0</v>
      </c>
      <c r="AQ547" s="5">
        <v>0</v>
      </c>
      <c r="AR547" s="5">
        <v>0</v>
      </c>
      <c r="AS547" s="5">
        <v>0</v>
      </c>
      <c r="AT547" s="5">
        <v>0</v>
      </c>
      <c r="AU547" s="5">
        <v>0</v>
      </c>
      <c r="AV547" s="5">
        <v>0</v>
      </c>
      <c r="AW547" s="5">
        <v>0</v>
      </c>
      <c r="AX547" s="5">
        <v>0</v>
      </c>
      <c r="AY547" s="5">
        <v>0</v>
      </c>
      <c r="AZ547" s="5">
        <v>0</v>
      </c>
      <c r="BA547" s="5">
        <v>0</v>
      </c>
      <c r="BB547" s="5">
        <v>0</v>
      </c>
      <c r="BC547" s="5">
        <v>0</v>
      </c>
      <c r="BD547" s="5">
        <v>0</v>
      </c>
      <c r="BE547" s="5">
        <v>0</v>
      </c>
      <c r="BF547" s="5">
        <v>0</v>
      </c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>
        <v>0</v>
      </c>
      <c r="BO547" s="5">
        <v>0</v>
      </c>
      <c r="BP547" s="5">
        <v>0</v>
      </c>
      <c r="BQ547" s="5">
        <v>0</v>
      </c>
      <c r="BR547" s="5">
        <v>0</v>
      </c>
      <c r="BS547" s="5">
        <v>1</v>
      </c>
      <c r="BT547" s="5">
        <v>0</v>
      </c>
      <c r="BU547" s="5">
        <v>0</v>
      </c>
      <c r="BV547" s="5">
        <v>0</v>
      </c>
      <c r="BW547" s="5">
        <v>0</v>
      </c>
      <c r="BX547" s="5">
        <v>0</v>
      </c>
      <c r="BY547" s="5">
        <v>0</v>
      </c>
      <c r="BZ547" s="5">
        <v>0</v>
      </c>
      <c r="CA547" s="5">
        <v>0</v>
      </c>
      <c r="CB547" s="5">
        <v>0</v>
      </c>
      <c r="CC547" s="5">
        <v>0</v>
      </c>
      <c r="CD547" s="5">
        <v>0</v>
      </c>
      <c r="CE547" s="5">
        <v>0</v>
      </c>
      <c r="CF547" s="5">
        <v>0</v>
      </c>
      <c r="CG547" s="5">
        <v>0</v>
      </c>
      <c r="CH547" s="5">
        <v>0</v>
      </c>
      <c r="CI547" s="5">
        <v>0</v>
      </c>
      <c r="CJ547" s="5">
        <v>0</v>
      </c>
      <c r="CK547" s="5">
        <v>0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>
        <v>0</v>
      </c>
      <c r="CS547" s="5">
        <v>0</v>
      </c>
      <c r="CT547" s="5">
        <v>0</v>
      </c>
      <c r="CU547" s="5">
        <v>0</v>
      </c>
      <c r="CV547" s="5">
        <v>0</v>
      </c>
      <c r="CW547" s="5">
        <v>0</v>
      </c>
      <c r="CX547" s="3">
        <v>0</v>
      </c>
    </row>
    <row r="548" spans="1:102" ht="15.75" x14ac:dyDescent="0.25">
      <c r="A548" s="5" t="s">
        <v>151</v>
      </c>
      <c r="B548" s="5" t="s">
        <v>152</v>
      </c>
      <c r="C548" s="5">
        <v>2020</v>
      </c>
      <c r="D548" s="5">
        <v>73</v>
      </c>
      <c r="E548" s="5">
        <v>0</v>
      </c>
      <c r="F548" s="5">
        <v>0</v>
      </c>
      <c r="G548" s="5">
        <v>0</v>
      </c>
      <c r="H548" s="5">
        <v>2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13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1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0</v>
      </c>
      <c r="AI548" s="5">
        <v>0</v>
      </c>
      <c r="AJ548" s="5">
        <v>8</v>
      </c>
      <c r="AK548" s="5">
        <v>1</v>
      </c>
      <c r="AL548" s="5">
        <v>0</v>
      </c>
      <c r="AM548" s="5">
        <v>0</v>
      </c>
      <c r="AN548" s="5">
        <v>0</v>
      </c>
      <c r="AO548" s="5">
        <v>2</v>
      </c>
      <c r="AP548" s="5">
        <v>0</v>
      </c>
      <c r="AQ548" s="5">
        <v>0</v>
      </c>
      <c r="AR548" s="5">
        <v>0</v>
      </c>
      <c r="AS548" s="5">
        <v>0</v>
      </c>
      <c r="AT548" s="5">
        <v>0</v>
      </c>
      <c r="AU548" s="5">
        <v>0</v>
      </c>
      <c r="AV548" s="5">
        <v>0</v>
      </c>
      <c r="AW548" s="5">
        <v>3</v>
      </c>
      <c r="AX548" s="5">
        <v>1</v>
      </c>
      <c r="AY548" s="5">
        <v>0</v>
      </c>
      <c r="AZ548" s="5">
        <v>0</v>
      </c>
      <c r="BA548" s="5">
        <v>0</v>
      </c>
      <c r="BB548" s="5">
        <v>1</v>
      </c>
      <c r="BC548" s="5">
        <v>0</v>
      </c>
      <c r="BD548" s="5">
        <v>0</v>
      </c>
      <c r="BE548" s="5">
        <v>1</v>
      </c>
      <c r="BF548" s="5">
        <v>3</v>
      </c>
      <c r="BG548" s="5">
        <v>0</v>
      </c>
      <c r="BH548" s="5">
        <v>0</v>
      </c>
      <c r="BI548" s="5">
        <v>0</v>
      </c>
      <c r="BJ548" s="5">
        <v>1</v>
      </c>
      <c r="BK548" s="5">
        <v>1</v>
      </c>
      <c r="BL548" s="5">
        <v>0</v>
      </c>
      <c r="BM548" s="5">
        <v>0</v>
      </c>
      <c r="BN548" s="5">
        <v>0</v>
      </c>
      <c r="BO548" s="5">
        <v>0</v>
      </c>
      <c r="BP548" s="5">
        <v>0</v>
      </c>
      <c r="BQ548" s="5">
        <v>1</v>
      </c>
      <c r="BR548" s="5">
        <v>0</v>
      </c>
      <c r="BS548" s="5">
        <v>1</v>
      </c>
      <c r="BT548" s="5">
        <v>1</v>
      </c>
      <c r="BU548" s="5">
        <v>0</v>
      </c>
      <c r="BV548" s="5">
        <v>1</v>
      </c>
      <c r="BW548" s="5">
        <v>0</v>
      </c>
      <c r="BX548" s="5">
        <v>12</v>
      </c>
      <c r="BY548" s="5">
        <v>0</v>
      </c>
      <c r="BZ548" s="5">
        <v>0</v>
      </c>
      <c r="CA548" s="5">
        <v>0</v>
      </c>
      <c r="CB548" s="5">
        <v>0</v>
      </c>
      <c r="CC548" s="5">
        <v>0</v>
      </c>
      <c r="CD548" s="5">
        <v>0</v>
      </c>
      <c r="CE548" s="5">
        <v>0</v>
      </c>
      <c r="CF548" s="5">
        <v>0</v>
      </c>
      <c r="CG548" s="5">
        <v>0</v>
      </c>
      <c r="CH548" s="5">
        <v>0</v>
      </c>
      <c r="CI548" s="5">
        <v>0</v>
      </c>
      <c r="CJ548" s="5">
        <v>3</v>
      </c>
      <c r="CK548" s="5">
        <v>0</v>
      </c>
      <c r="CL548" s="5">
        <v>0</v>
      </c>
      <c r="CM548" s="5">
        <v>0</v>
      </c>
      <c r="CN548" s="5">
        <v>2</v>
      </c>
      <c r="CO548" s="5">
        <v>0</v>
      </c>
      <c r="CP548" s="5">
        <v>0</v>
      </c>
      <c r="CQ548" s="5">
        <v>0</v>
      </c>
      <c r="CR548" s="5">
        <v>0</v>
      </c>
      <c r="CS548" s="5">
        <v>0</v>
      </c>
      <c r="CT548" s="5">
        <v>0</v>
      </c>
      <c r="CU548" s="5">
        <v>4</v>
      </c>
      <c r="CV548" s="5">
        <v>1</v>
      </c>
      <c r="CW548" s="5">
        <v>1</v>
      </c>
      <c r="CX548" s="3">
        <v>1</v>
      </c>
    </row>
    <row r="549" spans="1:102" ht="15.75" x14ac:dyDescent="0.25">
      <c r="A549" s="5" t="s">
        <v>153</v>
      </c>
      <c r="B549" s="5" t="s">
        <v>154</v>
      </c>
      <c r="C549" s="5">
        <v>2020</v>
      </c>
      <c r="D549" s="5">
        <v>220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17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19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5">
        <v>1</v>
      </c>
      <c r="AK549" s="5">
        <v>0</v>
      </c>
      <c r="AL549" s="5">
        <v>0</v>
      </c>
      <c r="AM549" s="5">
        <v>0</v>
      </c>
      <c r="AN549" s="5">
        <v>0</v>
      </c>
      <c r="AO549" s="5">
        <v>0</v>
      </c>
      <c r="AP549" s="5">
        <v>0</v>
      </c>
      <c r="AQ549" s="5">
        <v>0</v>
      </c>
      <c r="AR549" s="5">
        <v>0</v>
      </c>
      <c r="AS549" s="5">
        <v>0</v>
      </c>
      <c r="AT549" s="5">
        <v>0</v>
      </c>
      <c r="AU549" s="5">
        <v>4</v>
      </c>
      <c r="AV549" s="5">
        <v>0</v>
      </c>
      <c r="AW549" s="5">
        <v>0</v>
      </c>
      <c r="AX549" s="5">
        <v>0</v>
      </c>
      <c r="AY549" s="5">
        <v>0</v>
      </c>
      <c r="AZ549" s="5">
        <v>0</v>
      </c>
      <c r="BA549" s="5">
        <v>0</v>
      </c>
      <c r="BB549" s="5">
        <v>0</v>
      </c>
      <c r="BC549" s="5">
        <v>0</v>
      </c>
      <c r="BD549" s="5">
        <v>0</v>
      </c>
      <c r="BE549" s="5">
        <v>0</v>
      </c>
      <c r="BF549" s="5">
        <v>0</v>
      </c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v>0</v>
      </c>
      <c r="BM549" s="5">
        <v>0</v>
      </c>
      <c r="BN549" s="5">
        <v>1</v>
      </c>
      <c r="BO549" s="5">
        <v>0</v>
      </c>
      <c r="BP549" s="5">
        <v>0</v>
      </c>
      <c r="BQ549" s="5">
        <v>1</v>
      </c>
      <c r="BR549" s="5">
        <v>0</v>
      </c>
      <c r="BS549" s="5">
        <v>0</v>
      </c>
      <c r="BT549" s="5">
        <v>1</v>
      </c>
      <c r="BU549" s="5">
        <v>0</v>
      </c>
      <c r="BV549" s="5">
        <v>0</v>
      </c>
      <c r="BW549" s="5">
        <v>0</v>
      </c>
      <c r="BX549" s="5">
        <v>1</v>
      </c>
      <c r="BY549" s="5">
        <v>0</v>
      </c>
      <c r="BZ549" s="5">
        <v>0</v>
      </c>
      <c r="CA549" s="5">
        <v>55</v>
      </c>
      <c r="CB549" s="5">
        <v>114</v>
      </c>
      <c r="CC549" s="5">
        <v>0</v>
      </c>
      <c r="CD549" s="5">
        <v>0</v>
      </c>
      <c r="CE549" s="5">
        <v>0</v>
      </c>
      <c r="CF549" s="5">
        <v>0</v>
      </c>
      <c r="CG549" s="5">
        <v>0</v>
      </c>
      <c r="CH549" s="5">
        <v>0</v>
      </c>
      <c r="CI549" s="5">
        <v>0</v>
      </c>
      <c r="CJ549" s="5">
        <v>0</v>
      </c>
      <c r="CK549" s="5">
        <v>0</v>
      </c>
      <c r="CL549" s="5">
        <v>0</v>
      </c>
      <c r="CM549" s="5">
        <v>0</v>
      </c>
      <c r="CN549" s="5">
        <v>1</v>
      </c>
      <c r="CO549" s="5">
        <v>0</v>
      </c>
      <c r="CP549" s="5">
        <v>0</v>
      </c>
      <c r="CQ549" s="5">
        <v>0</v>
      </c>
      <c r="CR549" s="5">
        <v>1</v>
      </c>
      <c r="CS549" s="5">
        <v>1</v>
      </c>
      <c r="CT549" s="5">
        <v>0</v>
      </c>
      <c r="CU549" s="5">
        <v>0</v>
      </c>
      <c r="CV549" s="5">
        <v>1</v>
      </c>
      <c r="CW549" s="5">
        <v>0</v>
      </c>
      <c r="CX549" s="3">
        <v>0</v>
      </c>
    </row>
    <row r="550" spans="1:102" ht="15.75" x14ac:dyDescent="0.25">
      <c r="A550" s="5" t="s">
        <v>155</v>
      </c>
      <c r="B550" s="5" t="s">
        <v>156</v>
      </c>
      <c r="C550" s="5">
        <v>2020</v>
      </c>
      <c r="D550" s="5">
        <v>338</v>
      </c>
      <c r="E550" s="5">
        <v>0</v>
      </c>
      <c r="F550" s="5">
        <v>12</v>
      </c>
      <c r="G550" s="5">
        <v>4</v>
      </c>
      <c r="H550" s="5">
        <v>0</v>
      </c>
      <c r="I550" s="5">
        <v>4</v>
      </c>
      <c r="J550" s="5">
        <v>2</v>
      </c>
      <c r="K550" s="5">
        <v>1</v>
      </c>
      <c r="L550" s="5">
        <v>1</v>
      </c>
      <c r="M550" s="5">
        <v>1</v>
      </c>
      <c r="N550" s="5">
        <v>10</v>
      </c>
      <c r="O550" s="5">
        <v>6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61</v>
      </c>
      <c r="V550" s="5">
        <v>0</v>
      </c>
      <c r="W550" s="5">
        <v>2</v>
      </c>
      <c r="X550" s="5">
        <v>1</v>
      </c>
      <c r="Y550" s="5">
        <v>0</v>
      </c>
      <c r="Z550" s="5">
        <v>0</v>
      </c>
      <c r="AA550" s="5">
        <v>18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1</v>
      </c>
      <c r="AH550" s="5">
        <v>0</v>
      </c>
      <c r="AI550" s="5">
        <v>8</v>
      </c>
      <c r="AJ550" s="5">
        <v>15</v>
      </c>
      <c r="AK550" s="5">
        <v>18</v>
      </c>
      <c r="AL550" s="5">
        <v>0</v>
      </c>
      <c r="AM550" s="5">
        <v>1</v>
      </c>
      <c r="AN550" s="5">
        <v>1</v>
      </c>
      <c r="AO550" s="5">
        <v>7</v>
      </c>
      <c r="AP550" s="5">
        <v>0</v>
      </c>
      <c r="AQ550" s="5">
        <v>3</v>
      </c>
      <c r="AR550" s="5">
        <v>0</v>
      </c>
      <c r="AS550" s="5">
        <v>1</v>
      </c>
      <c r="AT550" s="5">
        <v>1</v>
      </c>
      <c r="AU550" s="5">
        <v>1</v>
      </c>
      <c r="AV550" s="5">
        <v>2</v>
      </c>
      <c r="AW550" s="5">
        <v>2</v>
      </c>
      <c r="AX550" s="5">
        <v>9</v>
      </c>
      <c r="AY550" s="5">
        <v>0</v>
      </c>
      <c r="AZ550" s="5">
        <v>4</v>
      </c>
      <c r="BA550" s="5">
        <v>0</v>
      </c>
      <c r="BB550" s="5">
        <v>2</v>
      </c>
      <c r="BC550" s="5">
        <v>1</v>
      </c>
      <c r="BD550" s="5">
        <v>0</v>
      </c>
      <c r="BE550" s="5">
        <v>10</v>
      </c>
      <c r="BF550" s="5">
        <v>12</v>
      </c>
      <c r="BG550" s="5">
        <v>1</v>
      </c>
      <c r="BH550" s="5">
        <v>1</v>
      </c>
      <c r="BI550" s="5">
        <v>0</v>
      </c>
      <c r="BJ550" s="5">
        <v>15</v>
      </c>
      <c r="BK550" s="5">
        <v>8</v>
      </c>
      <c r="BL550" s="5">
        <v>0</v>
      </c>
      <c r="BM550" s="5">
        <v>0</v>
      </c>
      <c r="BN550" s="5">
        <v>3</v>
      </c>
      <c r="BO550" s="5">
        <v>0</v>
      </c>
      <c r="BP550" s="5">
        <v>2</v>
      </c>
      <c r="BQ550" s="5">
        <v>4</v>
      </c>
      <c r="BR550" s="5">
        <v>1</v>
      </c>
      <c r="BS550" s="5">
        <v>9</v>
      </c>
      <c r="BT550" s="5">
        <v>3</v>
      </c>
      <c r="BU550" s="5">
        <v>0</v>
      </c>
      <c r="BV550" s="5">
        <v>6</v>
      </c>
      <c r="BW550" s="5">
        <v>5</v>
      </c>
      <c r="BX550" s="5">
        <v>5</v>
      </c>
      <c r="BY550" s="5">
        <v>0</v>
      </c>
      <c r="BZ550" s="5">
        <v>0</v>
      </c>
      <c r="CA550" s="5">
        <v>0</v>
      </c>
      <c r="CB550" s="5">
        <v>2</v>
      </c>
      <c r="CC550" s="5">
        <v>0</v>
      </c>
      <c r="CD550" s="5">
        <v>1</v>
      </c>
      <c r="CE550" s="5">
        <v>0</v>
      </c>
      <c r="CF550" s="5">
        <v>7</v>
      </c>
      <c r="CG550" s="5">
        <v>0</v>
      </c>
      <c r="CH550" s="5">
        <v>1</v>
      </c>
      <c r="CI550" s="5">
        <v>0</v>
      </c>
      <c r="CJ550" s="5">
        <v>2</v>
      </c>
      <c r="CK550" s="5">
        <v>1</v>
      </c>
      <c r="CL550" s="5">
        <v>0</v>
      </c>
      <c r="CM550" s="5">
        <v>1</v>
      </c>
      <c r="CN550" s="5">
        <v>8</v>
      </c>
      <c r="CO550" s="5">
        <v>1</v>
      </c>
      <c r="CP550" s="5">
        <v>0</v>
      </c>
      <c r="CQ550" s="5">
        <v>0</v>
      </c>
      <c r="CR550" s="5">
        <v>0</v>
      </c>
      <c r="CS550" s="5">
        <v>0</v>
      </c>
      <c r="CT550" s="5">
        <v>9</v>
      </c>
      <c r="CU550" s="5">
        <v>0</v>
      </c>
      <c r="CV550" s="5">
        <v>15</v>
      </c>
      <c r="CW550" s="5">
        <v>3</v>
      </c>
      <c r="CX550" s="3">
        <v>3</v>
      </c>
    </row>
    <row r="551" spans="1:102" ht="15.75" x14ac:dyDescent="0.25">
      <c r="A551" s="5" t="s">
        <v>157</v>
      </c>
      <c r="B551" s="5" t="s">
        <v>158</v>
      </c>
      <c r="C551" s="5">
        <v>2020</v>
      </c>
      <c r="D551" s="5">
        <v>665</v>
      </c>
      <c r="E551" s="5">
        <v>0</v>
      </c>
      <c r="F551" s="5">
        <v>4</v>
      </c>
      <c r="G551" s="5">
        <v>1</v>
      </c>
      <c r="H551" s="5">
        <v>1</v>
      </c>
      <c r="I551" s="5">
        <v>3</v>
      </c>
      <c r="J551" s="5">
        <v>3</v>
      </c>
      <c r="K551" s="5">
        <v>1</v>
      </c>
      <c r="L551" s="5">
        <v>1</v>
      </c>
      <c r="M551" s="5">
        <v>0</v>
      </c>
      <c r="N551" s="5">
        <v>9</v>
      </c>
      <c r="O551" s="5">
        <v>4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233</v>
      </c>
      <c r="AA551" s="5">
        <v>44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1</v>
      </c>
      <c r="AJ551" s="5">
        <v>16</v>
      </c>
      <c r="AK551" s="5">
        <v>5</v>
      </c>
      <c r="AL551" s="5">
        <v>0</v>
      </c>
      <c r="AM551" s="5">
        <v>0</v>
      </c>
      <c r="AN551" s="5">
        <v>1</v>
      </c>
      <c r="AO551" s="5">
        <v>3</v>
      </c>
      <c r="AP551" s="5">
        <v>0</v>
      </c>
      <c r="AQ551" s="5">
        <v>3</v>
      </c>
      <c r="AR551" s="5">
        <v>1</v>
      </c>
      <c r="AS551" s="5">
        <v>1</v>
      </c>
      <c r="AT551" s="5">
        <v>2</v>
      </c>
      <c r="AU551" s="5">
        <v>1</v>
      </c>
      <c r="AV551" s="5">
        <v>0</v>
      </c>
      <c r="AW551" s="5">
        <v>0</v>
      </c>
      <c r="AX551" s="5">
        <v>4</v>
      </c>
      <c r="AY551" s="5">
        <v>0</v>
      </c>
      <c r="AZ551" s="5">
        <v>0</v>
      </c>
      <c r="BA551" s="5">
        <v>0</v>
      </c>
      <c r="BB551" s="5">
        <v>3</v>
      </c>
      <c r="BC551" s="5">
        <v>0</v>
      </c>
      <c r="BD551" s="5">
        <v>0</v>
      </c>
      <c r="BE551" s="5">
        <v>1</v>
      </c>
      <c r="BF551" s="5">
        <v>1</v>
      </c>
      <c r="BG551" s="5">
        <v>0</v>
      </c>
      <c r="BH551" s="5">
        <v>0</v>
      </c>
      <c r="BI551" s="5">
        <v>0</v>
      </c>
      <c r="BJ551" s="5">
        <v>3</v>
      </c>
      <c r="BK551" s="5">
        <v>3</v>
      </c>
      <c r="BL551" s="5">
        <v>0</v>
      </c>
      <c r="BM551" s="5">
        <v>2</v>
      </c>
      <c r="BN551" s="5">
        <v>6</v>
      </c>
      <c r="BO551" s="5">
        <v>0</v>
      </c>
      <c r="BP551" s="5">
        <v>1</v>
      </c>
      <c r="BQ551" s="5">
        <v>9</v>
      </c>
      <c r="BR551" s="5">
        <v>2</v>
      </c>
      <c r="BS551" s="5">
        <v>7</v>
      </c>
      <c r="BT551" s="5">
        <v>3</v>
      </c>
      <c r="BU551" s="5">
        <v>0</v>
      </c>
      <c r="BV551" s="5">
        <v>5</v>
      </c>
      <c r="BW551" s="5">
        <v>0</v>
      </c>
      <c r="BX551" s="5">
        <v>129</v>
      </c>
      <c r="BY551" s="5">
        <v>0</v>
      </c>
      <c r="BZ551" s="5">
        <v>0</v>
      </c>
      <c r="CA551" s="5">
        <v>0</v>
      </c>
      <c r="CB551" s="5">
        <v>116</v>
      </c>
      <c r="CC551" s="5">
        <v>0</v>
      </c>
      <c r="CD551" s="5">
        <v>1</v>
      </c>
      <c r="CE551" s="5">
        <v>0</v>
      </c>
      <c r="CF551" s="5">
        <v>1</v>
      </c>
      <c r="CG551" s="5">
        <v>0</v>
      </c>
      <c r="CH551" s="5">
        <v>1</v>
      </c>
      <c r="CI551" s="5">
        <v>0</v>
      </c>
      <c r="CJ551" s="5">
        <v>4</v>
      </c>
      <c r="CK551" s="5">
        <v>1</v>
      </c>
      <c r="CL551" s="5">
        <v>0</v>
      </c>
      <c r="CM551" s="5">
        <v>2</v>
      </c>
      <c r="CN551" s="5">
        <v>6</v>
      </c>
      <c r="CO551" s="5">
        <v>0</v>
      </c>
      <c r="CP551" s="5">
        <v>0</v>
      </c>
      <c r="CQ551" s="5">
        <v>0</v>
      </c>
      <c r="CR551" s="5">
        <v>4</v>
      </c>
      <c r="CS551" s="5">
        <v>0</v>
      </c>
      <c r="CT551" s="5">
        <v>2</v>
      </c>
      <c r="CU551" s="5">
        <v>0</v>
      </c>
      <c r="CV551" s="5">
        <v>5</v>
      </c>
      <c r="CW551" s="5">
        <v>3</v>
      </c>
      <c r="CX551" s="3">
        <v>3</v>
      </c>
    </row>
    <row r="552" spans="1:102" ht="15.75" x14ac:dyDescent="0.25">
      <c r="A552" s="5" t="s">
        <v>159</v>
      </c>
      <c r="B552" s="5" t="s">
        <v>160</v>
      </c>
      <c r="C552" s="5">
        <v>2020</v>
      </c>
      <c r="D552" s="5">
        <v>1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U552" s="5">
        <v>0</v>
      </c>
      <c r="AV552" s="5">
        <v>0</v>
      </c>
      <c r="AW552" s="5">
        <v>0</v>
      </c>
      <c r="AX552" s="5">
        <v>0</v>
      </c>
      <c r="AY552" s="5">
        <v>0</v>
      </c>
      <c r="AZ552" s="5">
        <v>0</v>
      </c>
      <c r="BA552" s="5">
        <v>0</v>
      </c>
      <c r="BB552" s="5">
        <v>1</v>
      </c>
      <c r="BC552" s="5">
        <v>0</v>
      </c>
      <c r="BD552" s="5">
        <v>0</v>
      </c>
      <c r="BE552" s="5">
        <v>0</v>
      </c>
      <c r="BF552" s="5">
        <v>0</v>
      </c>
      <c r="BG552" s="5">
        <v>0</v>
      </c>
      <c r="BH552" s="5">
        <v>0</v>
      </c>
      <c r="BI552" s="5">
        <v>0</v>
      </c>
      <c r="BJ552" s="5">
        <v>0</v>
      </c>
      <c r="BK552" s="5">
        <v>0</v>
      </c>
      <c r="BL552" s="5">
        <v>0</v>
      </c>
      <c r="BM552" s="5">
        <v>0</v>
      </c>
      <c r="BN552" s="5">
        <v>0</v>
      </c>
      <c r="BO552" s="5">
        <v>0</v>
      </c>
      <c r="BP552" s="5">
        <v>0</v>
      </c>
      <c r="BQ552" s="5">
        <v>0</v>
      </c>
      <c r="BR552" s="5">
        <v>0</v>
      </c>
      <c r="BS552" s="5">
        <v>0</v>
      </c>
      <c r="BT552" s="5">
        <v>0</v>
      </c>
      <c r="BU552" s="5">
        <v>0</v>
      </c>
      <c r="BV552" s="5">
        <v>0</v>
      </c>
      <c r="BW552" s="5">
        <v>0</v>
      </c>
      <c r="BX552" s="5">
        <v>0</v>
      </c>
      <c r="BY552" s="5">
        <v>0</v>
      </c>
      <c r="BZ552" s="5">
        <v>0</v>
      </c>
      <c r="CA552" s="5">
        <v>0</v>
      </c>
      <c r="CB552" s="5">
        <v>0</v>
      </c>
      <c r="CC552" s="5">
        <v>0</v>
      </c>
      <c r="CD552" s="5">
        <v>0</v>
      </c>
      <c r="CE552" s="5">
        <v>0</v>
      </c>
      <c r="CF552" s="5">
        <v>0</v>
      </c>
      <c r="CG552" s="5">
        <v>0</v>
      </c>
      <c r="CH552" s="5">
        <v>0</v>
      </c>
      <c r="CI552" s="5">
        <v>0</v>
      </c>
      <c r="CJ552" s="5">
        <v>0</v>
      </c>
      <c r="CK552" s="5">
        <v>0</v>
      </c>
      <c r="CL552" s="5">
        <v>0</v>
      </c>
      <c r="CM552" s="5">
        <v>0</v>
      </c>
      <c r="CN552" s="5">
        <v>0</v>
      </c>
      <c r="CO552" s="5">
        <v>0</v>
      </c>
      <c r="CP552" s="5">
        <v>0</v>
      </c>
      <c r="CQ552" s="5">
        <v>0</v>
      </c>
      <c r="CR552" s="5">
        <v>0</v>
      </c>
      <c r="CS552" s="5">
        <v>0</v>
      </c>
      <c r="CT552" s="5">
        <v>0</v>
      </c>
      <c r="CU552" s="5">
        <v>0</v>
      </c>
      <c r="CV552" s="5">
        <v>0</v>
      </c>
      <c r="CW552" s="5">
        <v>0</v>
      </c>
      <c r="CX552" s="3">
        <v>0</v>
      </c>
    </row>
    <row r="553" spans="1:102" ht="15.75" x14ac:dyDescent="0.25">
      <c r="A553" s="5" t="s">
        <v>161</v>
      </c>
      <c r="B553" s="5" t="s">
        <v>162</v>
      </c>
      <c r="C553" s="5">
        <v>2020</v>
      </c>
      <c r="D553" s="5">
        <v>26</v>
      </c>
      <c r="E553" s="5">
        <v>0</v>
      </c>
      <c r="F553" s="5">
        <v>0</v>
      </c>
      <c r="G553" s="5">
        <v>0</v>
      </c>
      <c r="H553" s="5">
        <v>0</v>
      </c>
      <c r="I553" s="5">
        <v>1</v>
      </c>
      <c r="J553" s="5">
        <v>1</v>
      </c>
      <c r="K553" s="5">
        <v>0</v>
      </c>
      <c r="L553" s="5">
        <v>0</v>
      </c>
      <c r="M553" s="5">
        <v>0</v>
      </c>
      <c r="N553" s="5">
        <v>2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5">
        <v>1</v>
      </c>
      <c r="AK553" s="5">
        <v>1</v>
      </c>
      <c r="AL553" s="5">
        <v>0</v>
      </c>
      <c r="AM553" s="5">
        <v>0</v>
      </c>
      <c r="AN553" s="5">
        <v>0</v>
      </c>
      <c r="AO553" s="5">
        <v>1</v>
      </c>
      <c r="AP553" s="5">
        <v>0</v>
      </c>
      <c r="AQ553" s="5">
        <v>0</v>
      </c>
      <c r="AR553" s="5">
        <v>0</v>
      </c>
      <c r="AS553" s="5">
        <v>0</v>
      </c>
      <c r="AT553" s="5">
        <v>1</v>
      </c>
      <c r="AU553" s="5">
        <v>0</v>
      </c>
      <c r="AV553" s="5">
        <v>0</v>
      </c>
      <c r="AW553" s="5">
        <v>0</v>
      </c>
      <c r="AX553" s="5">
        <v>0</v>
      </c>
      <c r="AY553" s="5">
        <v>0</v>
      </c>
      <c r="AZ553" s="5">
        <v>0</v>
      </c>
      <c r="BA553" s="5">
        <v>0</v>
      </c>
      <c r="BB553" s="5">
        <v>0</v>
      </c>
      <c r="BC553" s="5">
        <v>0</v>
      </c>
      <c r="BD553" s="5">
        <v>0</v>
      </c>
      <c r="BE553" s="5">
        <v>0</v>
      </c>
      <c r="BF553" s="5">
        <v>0</v>
      </c>
      <c r="BG553" s="5">
        <v>0</v>
      </c>
      <c r="BH553" s="5">
        <v>0</v>
      </c>
      <c r="BI553" s="5">
        <v>0</v>
      </c>
      <c r="BJ553" s="5">
        <v>0</v>
      </c>
      <c r="BK553" s="5">
        <v>0</v>
      </c>
      <c r="BL553" s="5">
        <v>0</v>
      </c>
      <c r="BM553" s="5">
        <v>0</v>
      </c>
      <c r="BN553" s="5">
        <v>1</v>
      </c>
      <c r="BO553" s="5">
        <v>0</v>
      </c>
      <c r="BP553" s="5">
        <v>0</v>
      </c>
      <c r="BQ553" s="5">
        <v>0</v>
      </c>
      <c r="BR553" s="5">
        <v>0</v>
      </c>
      <c r="BS553" s="5">
        <v>2</v>
      </c>
      <c r="BT553" s="5">
        <v>0</v>
      </c>
      <c r="BU553" s="5">
        <v>0</v>
      </c>
      <c r="BV553" s="5">
        <v>0</v>
      </c>
      <c r="BW553" s="5">
        <v>0</v>
      </c>
      <c r="BX553" s="5">
        <v>3</v>
      </c>
      <c r="BY553" s="5">
        <v>0</v>
      </c>
      <c r="BZ553" s="5">
        <v>0</v>
      </c>
      <c r="CA553" s="5">
        <v>0</v>
      </c>
      <c r="CB553" s="5">
        <v>0</v>
      </c>
      <c r="CC553" s="5">
        <v>0</v>
      </c>
      <c r="CD553" s="5">
        <v>0</v>
      </c>
      <c r="CE553" s="5">
        <v>0</v>
      </c>
      <c r="CF553" s="5">
        <v>3</v>
      </c>
      <c r="CG553" s="5">
        <v>0</v>
      </c>
      <c r="CH553" s="5">
        <v>1</v>
      </c>
      <c r="CI553" s="5">
        <v>0</v>
      </c>
      <c r="CJ553" s="5">
        <v>0</v>
      </c>
      <c r="CK553" s="5">
        <v>0</v>
      </c>
      <c r="CL553" s="5">
        <v>0</v>
      </c>
      <c r="CM553" s="5">
        <v>0</v>
      </c>
      <c r="CN553" s="5">
        <v>1</v>
      </c>
      <c r="CO553" s="5">
        <v>0</v>
      </c>
      <c r="CP553" s="5">
        <v>0</v>
      </c>
      <c r="CQ553" s="5">
        <v>0</v>
      </c>
      <c r="CR553" s="5">
        <v>0</v>
      </c>
      <c r="CS553" s="5">
        <v>0</v>
      </c>
      <c r="CT553" s="5">
        <v>1</v>
      </c>
      <c r="CU553" s="5">
        <v>0</v>
      </c>
      <c r="CV553" s="5">
        <v>2</v>
      </c>
      <c r="CW553" s="5">
        <v>0</v>
      </c>
      <c r="CX553" s="3">
        <v>0</v>
      </c>
    </row>
    <row r="554" spans="1:102" ht="15.75" x14ac:dyDescent="0.25">
      <c r="A554" s="5" t="s">
        <v>163</v>
      </c>
      <c r="B554" s="5" t="s">
        <v>164</v>
      </c>
      <c r="C554" s="5">
        <v>2020</v>
      </c>
      <c r="D554" s="5">
        <v>30</v>
      </c>
      <c r="E554" s="5">
        <v>0</v>
      </c>
      <c r="F554" s="5">
        <v>2</v>
      </c>
      <c r="G554" s="5">
        <v>1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1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1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1</v>
      </c>
      <c r="AL554" s="5">
        <v>0</v>
      </c>
      <c r="AM554" s="5">
        <v>0</v>
      </c>
      <c r="AN554" s="5">
        <v>0</v>
      </c>
      <c r="AO554" s="5">
        <v>0</v>
      </c>
      <c r="AP554" s="5">
        <v>0</v>
      </c>
      <c r="AQ554" s="5">
        <v>0</v>
      </c>
      <c r="AR554" s="5">
        <v>0</v>
      </c>
      <c r="AS554" s="5">
        <v>0</v>
      </c>
      <c r="AT554" s="5">
        <v>0</v>
      </c>
      <c r="AU554" s="5">
        <v>0</v>
      </c>
      <c r="AV554" s="5">
        <v>0</v>
      </c>
      <c r="AW554" s="5">
        <v>0</v>
      </c>
      <c r="AX554" s="5">
        <v>0</v>
      </c>
      <c r="AY554" s="5">
        <v>0</v>
      </c>
      <c r="AZ554" s="5">
        <v>6</v>
      </c>
      <c r="BA554" s="5">
        <v>0</v>
      </c>
      <c r="BB554" s="5">
        <v>0</v>
      </c>
      <c r="BC554" s="5">
        <v>5</v>
      </c>
      <c r="BD554" s="5">
        <v>0</v>
      </c>
      <c r="BE554" s="5">
        <v>1</v>
      </c>
      <c r="BF554" s="5">
        <v>0</v>
      </c>
      <c r="BG554" s="5">
        <v>0</v>
      </c>
      <c r="BH554" s="5">
        <v>0</v>
      </c>
      <c r="BI554" s="5">
        <v>0</v>
      </c>
      <c r="BJ554" s="5">
        <v>1</v>
      </c>
      <c r="BK554" s="5">
        <v>1</v>
      </c>
      <c r="BL554" s="5">
        <v>0</v>
      </c>
      <c r="BM554" s="5">
        <v>0</v>
      </c>
      <c r="BN554" s="5">
        <v>0</v>
      </c>
      <c r="BO554" s="5">
        <v>0</v>
      </c>
      <c r="BP554" s="5">
        <v>0</v>
      </c>
      <c r="BQ554" s="5">
        <v>1</v>
      </c>
      <c r="BR554" s="5">
        <v>0</v>
      </c>
      <c r="BS554" s="5">
        <v>2</v>
      </c>
      <c r="BT554" s="5">
        <v>0</v>
      </c>
      <c r="BU554" s="5">
        <v>0</v>
      </c>
      <c r="BV554" s="5">
        <v>0</v>
      </c>
      <c r="BW554" s="5">
        <v>1</v>
      </c>
      <c r="BX554" s="5">
        <v>2</v>
      </c>
      <c r="BY554" s="5">
        <v>0</v>
      </c>
      <c r="BZ554" s="5">
        <v>0</v>
      </c>
      <c r="CA554" s="5">
        <v>0</v>
      </c>
      <c r="CB554" s="5">
        <v>0</v>
      </c>
      <c r="CC554" s="5">
        <v>0</v>
      </c>
      <c r="CD554" s="5">
        <v>0</v>
      </c>
      <c r="CE554" s="5">
        <v>0</v>
      </c>
      <c r="CF554" s="5">
        <v>1</v>
      </c>
      <c r="CG554" s="5">
        <v>0</v>
      </c>
      <c r="CH554" s="5">
        <v>0</v>
      </c>
      <c r="CI554" s="5">
        <v>0</v>
      </c>
      <c r="CJ554" s="5">
        <v>0</v>
      </c>
      <c r="CK554" s="5">
        <v>0</v>
      </c>
      <c r="CL554" s="5">
        <v>0</v>
      </c>
      <c r="CM554" s="5">
        <v>0</v>
      </c>
      <c r="CN554" s="5">
        <v>0</v>
      </c>
      <c r="CO554" s="5">
        <v>0</v>
      </c>
      <c r="CP554" s="5">
        <v>0</v>
      </c>
      <c r="CQ554" s="5">
        <v>0</v>
      </c>
      <c r="CR554" s="5">
        <v>0</v>
      </c>
      <c r="CS554" s="5">
        <v>0</v>
      </c>
      <c r="CT554" s="5">
        <v>0</v>
      </c>
      <c r="CU554" s="5">
        <v>0</v>
      </c>
      <c r="CV554" s="5">
        <v>1</v>
      </c>
      <c r="CW554" s="5">
        <v>0</v>
      </c>
      <c r="CX554" s="3">
        <v>0</v>
      </c>
    </row>
    <row r="555" spans="1:102" ht="15.75" x14ac:dyDescent="0.25">
      <c r="A555" s="5" t="s">
        <v>165</v>
      </c>
      <c r="B555" s="5" t="s">
        <v>166</v>
      </c>
      <c r="C555" s="5">
        <v>2020</v>
      </c>
      <c r="D555" s="5">
        <v>33</v>
      </c>
      <c r="E555" s="5">
        <v>0</v>
      </c>
      <c r="F555" s="5">
        <v>5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1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1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  <c r="AL555" s="5">
        <v>0</v>
      </c>
      <c r="AM555" s="5">
        <v>0</v>
      </c>
      <c r="AN555" s="5">
        <v>0</v>
      </c>
      <c r="AO555" s="5">
        <v>1</v>
      </c>
      <c r="AP555" s="5">
        <v>0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5">
        <v>0</v>
      </c>
      <c r="AW555" s="5">
        <v>0</v>
      </c>
      <c r="AX555" s="5">
        <v>1</v>
      </c>
      <c r="AY555" s="5">
        <v>0</v>
      </c>
      <c r="AZ555" s="5">
        <v>0</v>
      </c>
      <c r="BA555" s="5">
        <v>0</v>
      </c>
      <c r="BB555" s="5">
        <v>5</v>
      </c>
      <c r="BC555" s="5">
        <v>0</v>
      </c>
      <c r="BD555" s="5">
        <v>0</v>
      </c>
      <c r="BE555" s="5">
        <v>0</v>
      </c>
      <c r="BF555" s="5">
        <v>0</v>
      </c>
      <c r="BG555" s="5">
        <v>0</v>
      </c>
      <c r="BH555" s="5">
        <v>0</v>
      </c>
      <c r="BI555" s="5">
        <v>0</v>
      </c>
      <c r="BJ555" s="5">
        <v>5</v>
      </c>
      <c r="BK555" s="5">
        <v>2</v>
      </c>
      <c r="BL555" s="5">
        <v>0</v>
      </c>
      <c r="BM555" s="5">
        <v>0</v>
      </c>
      <c r="BN555" s="5">
        <v>1</v>
      </c>
      <c r="BO555" s="5">
        <v>0</v>
      </c>
      <c r="BP555" s="5">
        <v>0</v>
      </c>
      <c r="BQ555" s="5">
        <v>1</v>
      </c>
      <c r="BR555" s="5">
        <v>0</v>
      </c>
      <c r="BS555" s="5">
        <v>1</v>
      </c>
      <c r="BT555" s="5">
        <v>2</v>
      </c>
      <c r="BU555" s="5">
        <v>0</v>
      </c>
      <c r="BV555" s="5">
        <v>0</v>
      </c>
      <c r="BW555" s="5">
        <v>0</v>
      </c>
      <c r="BX555" s="5">
        <v>0</v>
      </c>
      <c r="BY555" s="5">
        <v>0</v>
      </c>
      <c r="BZ555" s="5">
        <v>0</v>
      </c>
      <c r="CA555" s="5">
        <v>0</v>
      </c>
      <c r="CB555" s="5">
        <v>0</v>
      </c>
      <c r="CC555" s="5">
        <v>0</v>
      </c>
      <c r="CD555" s="5">
        <v>0</v>
      </c>
      <c r="CE555" s="5">
        <v>0</v>
      </c>
      <c r="CF555" s="5">
        <v>0</v>
      </c>
      <c r="CG555" s="5">
        <v>0</v>
      </c>
      <c r="CH555" s="5">
        <v>0</v>
      </c>
      <c r="CI555" s="5">
        <v>0</v>
      </c>
      <c r="CJ555" s="5">
        <v>0</v>
      </c>
      <c r="CK555" s="5">
        <v>0</v>
      </c>
      <c r="CL555" s="5">
        <v>0</v>
      </c>
      <c r="CM555" s="5">
        <v>0</v>
      </c>
      <c r="CN555" s="5">
        <v>1</v>
      </c>
      <c r="CO555" s="5">
        <v>0</v>
      </c>
      <c r="CP555" s="5">
        <v>0</v>
      </c>
      <c r="CQ555" s="5">
        <v>0</v>
      </c>
      <c r="CR555" s="5">
        <v>0</v>
      </c>
      <c r="CS555" s="5">
        <v>0</v>
      </c>
      <c r="CT555" s="5">
        <v>0</v>
      </c>
      <c r="CU555" s="5">
        <v>0</v>
      </c>
      <c r="CV555" s="5">
        <v>0</v>
      </c>
      <c r="CW555" s="5">
        <v>0</v>
      </c>
      <c r="CX555" s="3">
        <v>0</v>
      </c>
    </row>
    <row r="556" spans="1:102" ht="15.75" x14ac:dyDescent="0.25">
      <c r="A556" s="5" t="s">
        <v>167</v>
      </c>
      <c r="B556" s="5" t="s">
        <v>168</v>
      </c>
      <c r="C556" s="5">
        <v>2020</v>
      </c>
      <c r="D556" s="5">
        <v>1046</v>
      </c>
      <c r="E556" s="5">
        <v>0</v>
      </c>
      <c r="F556" s="5">
        <v>2</v>
      </c>
      <c r="G556" s="5">
        <v>7</v>
      </c>
      <c r="H556" s="5">
        <v>10</v>
      </c>
      <c r="I556" s="5">
        <v>12</v>
      </c>
      <c r="J556" s="5">
        <v>9</v>
      </c>
      <c r="K556" s="5">
        <v>1</v>
      </c>
      <c r="L556" s="5">
        <v>10</v>
      </c>
      <c r="M556" s="5">
        <v>7</v>
      </c>
      <c r="N556" s="5">
        <v>17</v>
      </c>
      <c r="O556" s="5">
        <v>85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1</v>
      </c>
      <c r="W556" s="5">
        <v>19</v>
      </c>
      <c r="X556" s="5">
        <v>1</v>
      </c>
      <c r="Y556" s="5">
        <v>0</v>
      </c>
      <c r="Z556" s="5">
        <v>18</v>
      </c>
      <c r="AA556" s="5">
        <v>45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7</v>
      </c>
      <c r="AH556" s="5">
        <v>1</v>
      </c>
      <c r="AI556" s="5">
        <v>24</v>
      </c>
      <c r="AJ556" s="5">
        <v>61</v>
      </c>
      <c r="AK556" s="5">
        <v>34</v>
      </c>
      <c r="AL556" s="5">
        <v>1</v>
      </c>
      <c r="AM556" s="5">
        <v>18</v>
      </c>
      <c r="AN556" s="5">
        <v>10</v>
      </c>
      <c r="AO556" s="5">
        <v>38</v>
      </c>
      <c r="AP556" s="5">
        <v>1</v>
      </c>
      <c r="AQ556" s="5">
        <v>4</v>
      </c>
      <c r="AR556" s="5">
        <v>1</v>
      </c>
      <c r="AS556" s="5">
        <v>5</v>
      </c>
      <c r="AT556" s="5">
        <v>8</v>
      </c>
      <c r="AU556" s="5">
        <v>7</v>
      </c>
      <c r="AV556" s="5">
        <v>9</v>
      </c>
      <c r="AW556" s="5">
        <v>23</v>
      </c>
      <c r="AX556" s="5">
        <v>20</v>
      </c>
      <c r="AY556" s="5">
        <v>0</v>
      </c>
      <c r="AZ556" s="5">
        <v>6</v>
      </c>
      <c r="BA556" s="5">
        <v>0</v>
      </c>
      <c r="BB556" s="5">
        <v>4</v>
      </c>
      <c r="BC556" s="5">
        <v>1</v>
      </c>
      <c r="BD556" s="5">
        <v>0</v>
      </c>
      <c r="BE556" s="5">
        <v>4</v>
      </c>
      <c r="BF556" s="5">
        <v>13</v>
      </c>
      <c r="BG556" s="5">
        <v>1</v>
      </c>
      <c r="BH556" s="5">
        <v>1</v>
      </c>
      <c r="BI556" s="5">
        <v>0</v>
      </c>
      <c r="BJ556" s="5">
        <v>16</v>
      </c>
      <c r="BK556" s="5">
        <v>19</v>
      </c>
      <c r="BL556" s="5">
        <v>0</v>
      </c>
      <c r="BM556" s="5">
        <v>2</v>
      </c>
      <c r="BN556" s="5">
        <v>17</v>
      </c>
      <c r="BO556" s="5">
        <v>0</v>
      </c>
      <c r="BP556" s="5">
        <v>1</v>
      </c>
      <c r="BQ556" s="5">
        <v>67</v>
      </c>
      <c r="BR556" s="5">
        <v>3</v>
      </c>
      <c r="BS556" s="5">
        <v>18</v>
      </c>
      <c r="BT556" s="5">
        <v>10</v>
      </c>
      <c r="BU556" s="5">
        <v>2</v>
      </c>
      <c r="BV556" s="5">
        <v>11</v>
      </c>
      <c r="BW556" s="5">
        <v>6</v>
      </c>
      <c r="BX556" s="5">
        <v>62</v>
      </c>
      <c r="BY556" s="5">
        <v>0</v>
      </c>
      <c r="BZ556" s="5">
        <v>0</v>
      </c>
      <c r="CA556" s="5">
        <v>2</v>
      </c>
      <c r="CB556" s="5">
        <v>114</v>
      </c>
      <c r="CC556" s="5">
        <v>0</v>
      </c>
      <c r="CD556" s="5">
        <v>2</v>
      </c>
      <c r="CE556" s="5">
        <v>0</v>
      </c>
      <c r="CF556" s="5">
        <v>1</v>
      </c>
      <c r="CG556" s="5">
        <v>2</v>
      </c>
      <c r="CH556" s="5">
        <v>1</v>
      </c>
      <c r="CI556" s="5">
        <v>3</v>
      </c>
      <c r="CJ556" s="5">
        <v>51</v>
      </c>
      <c r="CK556" s="5">
        <v>11</v>
      </c>
      <c r="CL556" s="5">
        <v>0</v>
      </c>
      <c r="CM556" s="5">
        <v>4</v>
      </c>
      <c r="CN556" s="5">
        <v>14</v>
      </c>
      <c r="CO556" s="5">
        <v>6</v>
      </c>
      <c r="CP556" s="5">
        <v>2</v>
      </c>
      <c r="CQ556" s="5">
        <v>0</v>
      </c>
      <c r="CR556" s="5">
        <v>1</v>
      </c>
      <c r="CS556" s="5">
        <v>2</v>
      </c>
      <c r="CT556" s="5">
        <v>13</v>
      </c>
      <c r="CU556" s="5">
        <v>2</v>
      </c>
      <c r="CV556" s="5">
        <v>36</v>
      </c>
      <c r="CW556" s="5">
        <v>1</v>
      </c>
      <c r="CX556" s="3">
        <v>1</v>
      </c>
    </row>
    <row r="557" spans="1:102" ht="15.75" x14ac:dyDescent="0.25">
      <c r="A557" s="5" t="s">
        <v>169</v>
      </c>
      <c r="B557" s="5" t="s">
        <v>170</v>
      </c>
      <c r="C557" s="5">
        <v>2020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  <c r="AK557" s="5">
        <v>0</v>
      </c>
      <c r="AL557" s="5">
        <v>0</v>
      </c>
      <c r="AM557" s="5">
        <v>0</v>
      </c>
      <c r="AN557" s="5">
        <v>0</v>
      </c>
      <c r="AO557" s="5">
        <v>0</v>
      </c>
      <c r="AP557" s="5">
        <v>0</v>
      </c>
      <c r="AQ557" s="5">
        <v>0</v>
      </c>
      <c r="AR557" s="5">
        <v>0</v>
      </c>
      <c r="AS557" s="5">
        <v>0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5">
        <v>0</v>
      </c>
      <c r="AZ557" s="5">
        <v>0</v>
      </c>
      <c r="BA557" s="5">
        <v>0</v>
      </c>
      <c r="BB557" s="5">
        <v>0</v>
      </c>
      <c r="BC557" s="5">
        <v>0</v>
      </c>
      <c r="BD557" s="5">
        <v>0</v>
      </c>
      <c r="BE557" s="5">
        <v>0</v>
      </c>
      <c r="BF557" s="5">
        <v>0</v>
      </c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>
        <v>0</v>
      </c>
      <c r="BO557" s="5">
        <v>0</v>
      </c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>
        <v>0</v>
      </c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>
        <v>0</v>
      </c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>
        <v>0</v>
      </c>
      <c r="CS557" s="5">
        <v>0</v>
      </c>
      <c r="CT557" s="5">
        <v>0</v>
      </c>
      <c r="CU557" s="5">
        <v>0</v>
      </c>
      <c r="CV557" s="5">
        <v>0</v>
      </c>
      <c r="CW557" s="5">
        <v>0</v>
      </c>
      <c r="CX557" s="3">
        <v>0</v>
      </c>
    </row>
    <row r="558" spans="1:102" ht="15.75" x14ac:dyDescent="0.25">
      <c r="A558" s="5" t="s">
        <v>171</v>
      </c>
      <c r="B558" s="5" t="s">
        <v>172</v>
      </c>
      <c r="C558" s="5">
        <v>2020</v>
      </c>
      <c r="D558" s="5">
        <v>34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1</v>
      </c>
      <c r="K558" s="5">
        <v>0</v>
      </c>
      <c r="L558" s="5">
        <v>0</v>
      </c>
      <c r="M558" s="5">
        <v>0</v>
      </c>
      <c r="N558" s="5">
        <v>1</v>
      </c>
      <c r="O558" s="5">
        <v>4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  <c r="AI558" s="5">
        <v>0</v>
      </c>
      <c r="AJ558" s="5">
        <v>2</v>
      </c>
      <c r="AK558" s="5">
        <v>1</v>
      </c>
      <c r="AL558" s="5">
        <v>0</v>
      </c>
      <c r="AM558" s="5">
        <v>1</v>
      </c>
      <c r="AN558" s="5">
        <v>0</v>
      </c>
      <c r="AO558" s="5">
        <v>3</v>
      </c>
      <c r="AP558" s="5">
        <v>0</v>
      </c>
      <c r="AQ558" s="5">
        <v>0</v>
      </c>
      <c r="AR558" s="5">
        <v>0</v>
      </c>
      <c r="AS558" s="5">
        <v>0</v>
      </c>
      <c r="AT558" s="5">
        <v>0</v>
      </c>
      <c r="AU558" s="5">
        <v>0</v>
      </c>
      <c r="AV558" s="5">
        <v>1</v>
      </c>
      <c r="AW558" s="5">
        <v>0</v>
      </c>
      <c r="AX558" s="5">
        <v>0</v>
      </c>
      <c r="AY558" s="5">
        <v>0</v>
      </c>
      <c r="AZ558" s="5">
        <v>0</v>
      </c>
      <c r="BA558" s="5">
        <v>0</v>
      </c>
      <c r="BB558" s="5">
        <v>0</v>
      </c>
      <c r="BC558" s="5">
        <v>0</v>
      </c>
      <c r="BD558" s="5">
        <v>0</v>
      </c>
      <c r="BE558" s="5">
        <v>0</v>
      </c>
      <c r="BF558" s="5">
        <v>1</v>
      </c>
      <c r="BG558" s="5">
        <v>0</v>
      </c>
      <c r="BH558" s="5">
        <v>0</v>
      </c>
      <c r="BI558" s="5">
        <v>0</v>
      </c>
      <c r="BJ558" s="5">
        <v>0</v>
      </c>
      <c r="BK558" s="5">
        <v>1</v>
      </c>
      <c r="BL558" s="5">
        <v>0</v>
      </c>
      <c r="BM558" s="5">
        <v>0</v>
      </c>
      <c r="BN558" s="5">
        <v>0</v>
      </c>
      <c r="BO558" s="5">
        <v>0</v>
      </c>
      <c r="BP558" s="5">
        <v>0</v>
      </c>
      <c r="BQ558" s="5">
        <v>0</v>
      </c>
      <c r="BR558" s="5">
        <v>0</v>
      </c>
      <c r="BS558" s="5">
        <v>1</v>
      </c>
      <c r="BT558" s="5">
        <v>1</v>
      </c>
      <c r="BU558" s="5">
        <v>0</v>
      </c>
      <c r="BV558" s="5">
        <v>1</v>
      </c>
      <c r="BW558" s="5">
        <v>0</v>
      </c>
      <c r="BX558" s="5">
        <v>7</v>
      </c>
      <c r="BY558" s="5">
        <v>0</v>
      </c>
      <c r="BZ558" s="5">
        <v>0</v>
      </c>
      <c r="CA558" s="5">
        <v>0</v>
      </c>
      <c r="CB558" s="5">
        <v>0</v>
      </c>
      <c r="CC558" s="5">
        <v>0</v>
      </c>
      <c r="CD558" s="5">
        <v>0</v>
      </c>
      <c r="CE558" s="5">
        <v>0</v>
      </c>
      <c r="CF558" s="5">
        <v>0</v>
      </c>
      <c r="CG558" s="5">
        <v>0</v>
      </c>
      <c r="CH558" s="5">
        <v>0</v>
      </c>
      <c r="CI558" s="5">
        <v>0</v>
      </c>
      <c r="CJ558" s="5">
        <v>0</v>
      </c>
      <c r="CK558" s="5">
        <v>0</v>
      </c>
      <c r="CL558" s="5">
        <v>0</v>
      </c>
      <c r="CM558" s="5">
        <v>0</v>
      </c>
      <c r="CN558" s="5">
        <v>1</v>
      </c>
      <c r="CO558" s="5">
        <v>0</v>
      </c>
      <c r="CP558" s="5">
        <v>0</v>
      </c>
      <c r="CQ558" s="5">
        <v>0</v>
      </c>
      <c r="CR558" s="5">
        <v>0</v>
      </c>
      <c r="CS558" s="5">
        <v>0</v>
      </c>
      <c r="CT558" s="5">
        <v>1</v>
      </c>
      <c r="CU558" s="5">
        <v>0</v>
      </c>
      <c r="CV558" s="5">
        <v>1</v>
      </c>
      <c r="CW558" s="5">
        <v>0</v>
      </c>
      <c r="CX558" s="3">
        <v>0</v>
      </c>
    </row>
    <row r="559" spans="1:102" ht="15.75" x14ac:dyDescent="0.25">
      <c r="A559" s="5" t="s">
        <v>173</v>
      </c>
      <c r="B559" s="5" t="s">
        <v>174</v>
      </c>
      <c r="C559" s="5">
        <v>2020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  <c r="AH559" s="5">
        <v>0</v>
      </c>
      <c r="AI559" s="5">
        <v>0</v>
      </c>
      <c r="AJ559" s="5">
        <v>0</v>
      </c>
      <c r="AK559" s="5">
        <v>0</v>
      </c>
      <c r="AL559" s="5">
        <v>0</v>
      </c>
      <c r="AM559" s="5">
        <v>0</v>
      </c>
      <c r="AN559" s="5">
        <v>0</v>
      </c>
      <c r="AO559" s="5">
        <v>0</v>
      </c>
      <c r="AP559" s="5">
        <v>0</v>
      </c>
      <c r="AQ559" s="5">
        <v>0</v>
      </c>
      <c r="AR559" s="5">
        <v>0</v>
      </c>
      <c r="AS559" s="5">
        <v>0</v>
      </c>
      <c r="AT559" s="5">
        <v>0</v>
      </c>
      <c r="AU559" s="5">
        <v>0</v>
      </c>
      <c r="AV559" s="5">
        <v>0</v>
      </c>
      <c r="AW559" s="5">
        <v>0</v>
      </c>
      <c r="AX559" s="5">
        <v>0</v>
      </c>
      <c r="AY559" s="5">
        <v>0</v>
      </c>
      <c r="AZ559" s="5">
        <v>0</v>
      </c>
      <c r="BA559" s="5">
        <v>0</v>
      </c>
      <c r="BB559" s="5">
        <v>0</v>
      </c>
      <c r="BC559" s="5">
        <v>0</v>
      </c>
      <c r="BD559" s="5">
        <v>0</v>
      </c>
      <c r="BE559" s="5">
        <v>0</v>
      </c>
      <c r="BF559" s="5">
        <v>0</v>
      </c>
      <c r="BG559" s="5">
        <v>0</v>
      </c>
      <c r="BH559" s="5">
        <v>0</v>
      </c>
      <c r="BI559" s="5">
        <v>0</v>
      </c>
      <c r="BJ559" s="5">
        <v>0</v>
      </c>
      <c r="BK559" s="5">
        <v>0</v>
      </c>
      <c r="BL559" s="5">
        <v>0</v>
      </c>
      <c r="BM559" s="5">
        <v>0</v>
      </c>
      <c r="BN559" s="5">
        <v>0</v>
      </c>
      <c r="BO559" s="5">
        <v>0</v>
      </c>
      <c r="BP559" s="5">
        <v>0</v>
      </c>
      <c r="BQ559" s="5">
        <v>0</v>
      </c>
      <c r="BR559" s="5">
        <v>0</v>
      </c>
      <c r="BS559" s="5">
        <v>0</v>
      </c>
      <c r="BT559" s="5">
        <v>0</v>
      </c>
      <c r="BU559" s="5">
        <v>0</v>
      </c>
      <c r="BV559" s="5">
        <v>0</v>
      </c>
      <c r="BW559" s="5">
        <v>0</v>
      </c>
      <c r="BX559" s="5">
        <v>0</v>
      </c>
      <c r="BY559" s="5">
        <v>0</v>
      </c>
      <c r="BZ559" s="5">
        <v>0</v>
      </c>
      <c r="CA559" s="5">
        <v>0</v>
      </c>
      <c r="CB559" s="5">
        <v>0</v>
      </c>
      <c r="CC559" s="5">
        <v>0</v>
      </c>
      <c r="CD559" s="5">
        <v>0</v>
      </c>
      <c r="CE559" s="5">
        <v>0</v>
      </c>
      <c r="CF559" s="5">
        <v>0</v>
      </c>
      <c r="CG559" s="5">
        <v>0</v>
      </c>
      <c r="CH559" s="5">
        <v>0</v>
      </c>
      <c r="CI559" s="5">
        <v>0</v>
      </c>
      <c r="CJ559" s="5">
        <v>0</v>
      </c>
      <c r="CK559" s="5">
        <v>0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>
        <v>0</v>
      </c>
      <c r="CS559" s="5">
        <v>0</v>
      </c>
      <c r="CT559" s="5">
        <v>0</v>
      </c>
      <c r="CU559" s="5">
        <v>0</v>
      </c>
      <c r="CV559" s="5">
        <v>0</v>
      </c>
      <c r="CW559" s="5">
        <v>0</v>
      </c>
      <c r="CX559" s="3">
        <v>0</v>
      </c>
    </row>
    <row r="560" spans="1:102" ht="15.75" x14ac:dyDescent="0.25">
      <c r="A560" s="5" t="s">
        <v>175</v>
      </c>
      <c r="B560" s="5" t="s">
        <v>176</v>
      </c>
      <c r="C560" s="5">
        <v>2020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0</v>
      </c>
      <c r="AL560" s="5">
        <v>0</v>
      </c>
      <c r="AM560" s="5">
        <v>0</v>
      </c>
      <c r="AN560" s="5">
        <v>0</v>
      </c>
      <c r="AO560" s="5">
        <v>0</v>
      </c>
      <c r="AP560" s="5">
        <v>0</v>
      </c>
      <c r="AQ560" s="5">
        <v>0</v>
      </c>
      <c r="AR560" s="5">
        <v>0</v>
      </c>
      <c r="AS560" s="5">
        <v>0</v>
      </c>
      <c r="AT560" s="5">
        <v>0</v>
      </c>
      <c r="AU560" s="5">
        <v>0</v>
      </c>
      <c r="AV560" s="5">
        <v>0</v>
      </c>
      <c r="AW560" s="5">
        <v>0</v>
      </c>
      <c r="AX560" s="5">
        <v>0</v>
      </c>
      <c r="AY560" s="5">
        <v>0</v>
      </c>
      <c r="AZ560" s="5">
        <v>0</v>
      </c>
      <c r="BA560" s="5">
        <v>0</v>
      </c>
      <c r="BB560" s="5">
        <v>0</v>
      </c>
      <c r="BC560" s="5">
        <v>0</v>
      </c>
      <c r="BD560" s="5">
        <v>0</v>
      </c>
      <c r="BE560" s="5">
        <v>0</v>
      </c>
      <c r="BF560" s="5">
        <v>0</v>
      </c>
      <c r="BG560" s="5">
        <v>0</v>
      </c>
      <c r="BH560" s="5">
        <v>0</v>
      </c>
      <c r="BI560" s="5">
        <v>0</v>
      </c>
      <c r="BJ560" s="5">
        <v>0</v>
      </c>
      <c r="BK560" s="5">
        <v>0</v>
      </c>
      <c r="BL560" s="5">
        <v>0</v>
      </c>
      <c r="BM560" s="5">
        <v>0</v>
      </c>
      <c r="BN560" s="5">
        <v>0</v>
      </c>
      <c r="BO560" s="5">
        <v>0</v>
      </c>
      <c r="BP560" s="5">
        <v>0</v>
      </c>
      <c r="BQ560" s="5">
        <v>0</v>
      </c>
      <c r="BR560" s="5">
        <v>0</v>
      </c>
      <c r="BS560" s="5">
        <v>0</v>
      </c>
      <c r="BT560" s="5">
        <v>0</v>
      </c>
      <c r="BU560" s="5">
        <v>0</v>
      </c>
      <c r="BV560" s="5">
        <v>0</v>
      </c>
      <c r="BW560" s="5">
        <v>0</v>
      </c>
      <c r="BX560" s="5">
        <v>0</v>
      </c>
      <c r="BY560" s="5">
        <v>0</v>
      </c>
      <c r="BZ560" s="5">
        <v>0</v>
      </c>
      <c r="CA560" s="5">
        <v>0</v>
      </c>
      <c r="CB560" s="5">
        <v>0</v>
      </c>
      <c r="CC560" s="5">
        <v>0</v>
      </c>
      <c r="CD560" s="5">
        <v>0</v>
      </c>
      <c r="CE560" s="5">
        <v>0</v>
      </c>
      <c r="CF560" s="5">
        <v>0</v>
      </c>
      <c r="CG560" s="5">
        <v>0</v>
      </c>
      <c r="CH560" s="5">
        <v>0</v>
      </c>
      <c r="CI560" s="5">
        <v>0</v>
      </c>
      <c r="CJ560" s="5">
        <v>0</v>
      </c>
      <c r="CK560" s="5">
        <v>0</v>
      </c>
      <c r="CL560" s="5">
        <v>0</v>
      </c>
      <c r="CM560" s="5">
        <v>0</v>
      </c>
      <c r="CN560" s="5">
        <v>0</v>
      </c>
      <c r="CO560" s="5">
        <v>0</v>
      </c>
      <c r="CP560" s="5">
        <v>0</v>
      </c>
      <c r="CQ560" s="5">
        <v>0</v>
      </c>
      <c r="CR560" s="5">
        <v>0</v>
      </c>
      <c r="CS560" s="5">
        <v>0</v>
      </c>
      <c r="CT560" s="5">
        <v>0</v>
      </c>
      <c r="CU560" s="5">
        <v>0</v>
      </c>
      <c r="CV560" s="5">
        <v>0</v>
      </c>
      <c r="CW560" s="5">
        <v>0</v>
      </c>
      <c r="CX560" s="3">
        <v>0</v>
      </c>
    </row>
    <row r="561" spans="1:102" ht="15.75" x14ac:dyDescent="0.25">
      <c r="A561" s="5" t="s">
        <v>177</v>
      </c>
      <c r="B561" s="5" t="s">
        <v>178</v>
      </c>
      <c r="C561" s="5">
        <v>2020</v>
      </c>
      <c r="D561" s="5">
        <v>74</v>
      </c>
      <c r="E561" s="5">
        <v>0</v>
      </c>
      <c r="F561" s="5">
        <v>0</v>
      </c>
      <c r="G561" s="5">
        <v>1</v>
      </c>
      <c r="H561" s="5">
        <v>0</v>
      </c>
      <c r="I561" s="5">
        <v>1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1</v>
      </c>
      <c r="AH561" s="5">
        <v>0</v>
      </c>
      <c r="AI561" s="5">
        <v>0</v>
      </c>
      <c r="AJ561" s="5">
        <v>1</v>
      </c>
      <c r="AK561" s="5">
        <v>1</v>
      </c>
      <c r="AL561" s="5">
        <v>0</v>
      </c>
      <c r="AM561" s="5">
        <v>0</v>
      </c>
      <c r="AN561" s="5">
        <v>0</v>
      </c>
      <c r="AO561" s="5">
        <v>1</v>
      </c>
      <c r="AP561" s="5">
        <v>0</v>
      </c>
      <c r="AQ561" s="5">
        <v>2</v>
      </c>
      <c r="AR561" s="5">
        <v>0</v>
      </c>
      <c r="AS561" s="5">
        <v>0</v>
      </c>
      <c r="AT561" s="5">
        <v>1</v>
      </c>
      <c r="AU561" s="5">
        <v>0</v>
      </c>
      <c r="AV561" s="5">
        <v>0</v>
      </c>
      <c r="AW561" s="5">
        <v>0</v>
      </c>
      <c r="AX561" s="5">
        <v>4</v>
      </c>
      <c r="AY561" s="5">
        <v>0</v>
      </c>
      <c r="AZ561" s="5">
        <v>1</v>
      </c>
      <c r="BA561" s="5">
        <v>0</v>
      </c>
      <c r="BB561" s="5">
        <v>1</v>
      </c>
      <c r="BC561" s="5">
        <v>1</v>
      </c>
      <c r="BD561" s="5">
        <v>0</v>
      </c>
      <c r="BE561" s="5">
        <v>1</v>
      </c>
      <c r="BF561" s="5">
        <v>6</v>
      </c>
      <c r="BG561" s="5">
        <v>0</v>
      </c>
      <c r="BH561" s="5">
        <v>0</v>
      </c>
      <c r="BI561" s="5">
        <v>0</v>
      </c>
      <c r="BJ561" s="5">
        <v>4</v>
      </c>
      <c r="BK561" s="5">
        <v>2</v>
      </c>
      <c r="BL561" s="5">
        <v>0</v>
      </c>
      <c r="BM561" s="5">
        <v>0</v>
      </c>
      <c r="BN561" s="5">
        <v>0</v>
      </c>
      <c r="BO561" s="5">
        <v>0</v>
      </c>
      <c r="BP561" s="5">
        <v>0</v>
      </c>
      <c r="BQ561" s="5">
        <v>0</v>
      </c>
      <c r="BR561" s="5">
        <v>0</v>
      </c>
      <c r="BS561" s="5">
        <v>2</v>
      </c>
      <c r="BT561" s="5">
        <v>1</v>
      </c>
      <c r="BU561" s="5">
        <v>0</v>
      </c>
      <c r="BV561" s="5">
        <v>1</v>
      </c>
      <c r="BW561" s="5">
        <v>10</v>
      </c>
      <c r="BX561" s="5">
        <v>1</v>
      </c>
      <c r="BY561" s="5">
        <v>0</v>
      </c>
      <c r="BZ561" s="5">
        <v>0</v>
      </c>
      <c r="CA561" s="5">
        <v>0</v>
      </c>
      <c r="CB561" s="5">
        <v>26</v>
      </c>
      <c r="CC561" s="5">
        <v>0</v>
      </c>
      <c r="CD561" s="5">
        <v>0</v>
      </c>
      <c r="CE561" s="5">
        <v>0</v>
      </c>
      <c r="CF561" s="5">
        <v>0</v>
      </c>
      <c r="CG561" s="5">
        <v>0</v>
      </c>
      <c r="CH561" s="5">
        <v>0</v>
      </c>
      <c r="CI561" s="5">
        <v>0</v>
      </c>
      <c r="CJ561" s="5">
        <v>0</v>
      </c>
      <c r="CK561" s="5">
        <v>0</v>
      </c>
      <c r="CL561" s="5">
        <v>0</v>
      </c>
      <c r="CM561" s="5">
        <v>0</v>
      </c>
      <c r="CN561" s="5">
        <v>1</v>
      </c>
      <c r="CO561" s="5">
        <v>0</v>
      </c>
      <c r="CP561" s="5">
        <v>0</v>
      </c>
      <c r="CQ561" s="5">
        <v>0</v>
      </c>
      <c r="CR561" s="5">
        <v>0</v>
      </c>
      <c r="CS561" s="5">
        <v>0</v>
      </c>
      <c r="CT561" s="5">
        <v>1</v>
      </c>
      <c r="CU561" s="5">
        <v>0</v>
      </c>
      <c r="CV561" s="5">
        <v>1</v>
      </c>
      <c r="CW561" s="5">
        <v>1</v>
      </c>
      <c r="CX561" s="3">
        <v>1</v>
      </c>
    </row>
    <row r="562" spans="1:102" ht="15.75" x14ac:dyDescent="0.25">
      <c r="A562" s="5" t="s">
        <v>179</v>
      </c>
      <c r="B562" s="5" t="s">
        <v>180</v>
      </c>
      <c r="C562" s="5">
        <v>2020</v>
      </c>
      <c r="D562" s="5">
        <v>7982</v>
      </c>
      <c r="E562" s="5">
        <v>33</v>
      </c>
      <c r="F562" s="5">
        <v>90</v>
      </c>
      <c r="G562" s="5">
        <v>22</v>
      </c>
      <c r="H562" s="5">
        <v>10</v>
      </c>
      <c r="I562" s="5">
        <v>26</v>
      </c>
      <c r="J562" s="5">
        <v>12</v>
      </c>
      <c r="K562" s="5">
        <v>4</v>
      </c>
      <c r="L562" s="5">
        <v>16</v>
      </c>
      <c r="M562" s="5">
        <v>6</v>
      </c>
      <c r="N562" s="5">
        <v>20</v>
      </c>
      <c r="O562" s="5">
        <v>179</v>
      </c>
      <c r="P562" s="5">
        <v>0</v>
      </c>
      <c r="Q562" s="5">
        <v>0</v>
      </c>
      <c r="R562" s="5">
        <v>0</v>
      </c>
      <c r="S562" s="5">
        <v>3</v>
      </c>
      <c r="T562" s="5">
        <v>0</v>
      </c>
      <c r="U562" s="5">
        <v>0</v>
      </c>
      <c r="V562" s="5">
        <v>1</v>
      </c>
      <c r="W562" s="5">
        <v>22</v>
      </c>
      <c r="X562" s="5">
        <v>3</v>
      </c>
      <c r="Y562" s="5">
        <v>0</v>
      </c>
      <c r="Z562" s="5">
        <v>0</v>
      </c>
      <c r="AA562" s="5">
        <v>3</v>
      </c>
      <c r="AB562" s="5">
        <v>0</v>
      </c>
      <c r="AC562" s="5">
        <v>0</v>
      </c>
      <c r="AD562" s="5">
        <v>0</v>
      </c>
      <c r="AE562" s="5">
        <v>1</v>
      </c>
      <c r="AF562" s="5">
        <v>0</v>
      </c>
      <c r="AG562" s="5">
        <v>10</v>
      </c>
      <c r="AH562" s="5">
        <v>1</v>
      </c>
      <c r="AI562" s="5">
        <v>16</v>
      </c>
      <c r="AJ562" s="5">
        <v>56</v>
      </c>
      <c r="AK562" s="5">
        <v>99</v>
      </c>
      <c r="AL562" s="5">
        <v>0</v>
      </c>
      <c r="AM562" s="5">
        <v>14</v>
      </c>
      <c r="AN562" s="5">
        <v>23</v>
      </c>
      <c r="AO562" s="5">
        <v>40</v>
      </c>
      <c r="AP562" s="5">
        <v>8</v>
      </c>
      <c r="AQ562" s="5">
        <v>13</v>
      </c>
      <c r="AR562" s="5">
        <v>1</v>
      </c>
      <c r="AS562" s="5">
        <v>12</v>
      </c>
      <c r="AT562" s="5">
        <v>23</v>
      </c>
      <c r="AU562" s="5">
        <v>74</v>
      </c>
      <c r="AV562" s="5">
        <v>16</v>
      </c>
      <c r="AW562" s="5">
        <v>2067</v>
      </c>
      <c r="AX562" s="5">
        <v>113</v>
      </c>
      <c r="AY562" s="5">
        <v>3</v>
      </c>
      <c r="AZ562" s="5">
        <v>4</v>
      </c>
      <c r="BA562" s="5">
        <v>0</v>
      </c>
      <c r="BB562" s="5">
        <v>2061</v>
      </c>
      <c r="BC562" s="5">
        <v>25</v>
      </c>
      <c r="BD562" s="5">
        <v>0</v>
      </c>
      <c r="BE562" s="5">
        <v>15</v>
      </c>
      <c r="BF562" s="5">
        <v>24</v>
      </c>
      <c r="BG562" s="5">
        <v>2</v>
      </c>
      <c r="BH562" s="5">
        <v>1</v>
      </c>
      <c r="BI562" s="5">
        <v>5</v>
      </c>
      <c r="BJ562" s="5">
        <v>165</v>
      </c>
      <c r="BK562" s="5">
        <v>35</v>
      </c>
      <c r="BL562" s="5">
        <v>0</v>
      </c>
      <c r="BM562" s="5">
        <v>13</v>
      </c>
      <c r="BN562" s="5">
        <v>68</v>
      </c>
      <c r="BO562" s="5">
        <v>1</v>
      </c>
      <c r="BP562" s="5">
        <v>33</v>
      </c>
      <c r="BQ562" s="5">
        <v>122</v>
      </c>
      <c r="BR562" s="5">
        <v>10</v>
      </c>
      <c r="BS562" s="5">
        <v>247</v>
      </c>
      <c r="BT562" s="5">
        <v>94</v>
      </c>
      <c r="BU562" s="5">
        <v>1</v>
      </c>
      <c r="BV562" s="5">
        <v>43</v>
      </c>
      <c r="BW562" s="5">
        <v>13</v>
      </c>
      <c r="BX562" s="5">
        <v>98</v>
      </c>
      <c r="BY562" s="5">
        <v>4</v>
      </c>
      <c r="BZ562" s="5">
        <v>2</v>
      </c>
      <c r="CA562" s="5">
        <v>16</v>
      </c>
      <c r="CB562" s="5">
        <v>59</v>
      </c>
      <c r="CC562" s="5">
        <v>0</v>
      </c>
      <c r="CD562" s="5">
        <v>4</v>
      </c>
      <c r="CE562" s="5">
        <v>0</v>
      </c>
      <c r="CF562" s="5">
        <v>6</v>
      </c>
      <c r="CG562" s="5">
        <v>17</v>
      </c>
      <c r="CH562" s="5">
        <v>3</v>
      </c>
      <c r="CI562" s="5">
        <v>146</v>
      </c>
      <c r="CJ562" s="5">
        <v>112</v>
      </c>
      <c r="CK562" s="5">
        <v>31</v>
      </c>
      <c r="CL562" s="5">
        <v>0</v>
      </c>
      <c r="CM562" s="5">
        <v>58</v>
      </c>
      <c r="CN562" s="5">
        <v>235</v>
      </c>
      <c r="CO562" s="5">
        <v>150</v>
      </c>
      <c r="CP562" s="5">
        <v>37</v>
      </c>
      <c r="CQ562" s="5">
        <v>0</v>
      </c>
      <c r="CR562" s="5">
        <v>212</v>
      </c>
      <c r="CS562" s="5">
        <v>315</v>
      </c>
      <c r="CT562" s="5">
        <v>15</v>
      </c>
      <c r="CU562" s="5">
        <v>19</v>
      </c>
      <c r="CV562" s="5">
        <v>95</v>
      </c>
      <c r="CW562" s="5">
        <v>317</v>
      </c>
      <c r="CX562" s="3">
        <v>317</v>
      </c>
    </row>
    <row r="563" spans="1:102" ht="15.75" x14ac:dyDescent="0.25">
      <c r="A563" s="5" t="s">
        <v>181</v>
      </c>
      <c r="B563" s="5" t="s">
        <v>182</v>
      </c>
      <c r="C563" s="5">
        <v>2020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  <c r="AL563" s="5">
        <v>0</v>
      </c>
      <c r="AM563" s="5">
        <v>0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v>0</v>
      </c>
      <c r="AT563" s="5">
        <v>0</v>
      </c>
      <c r="AU563" s="5">
        <v>0</v>
      </c>
      <c r="AV563" s="5">
        <v>0</v>
      </c>
      <c r="AW563" s="5">
        <v>0</v>
      </c>
      <c r="AX563" s="5">
        <v>0</v>
      </c>
      <c r="AY563" s="5">
        <v>0</v>
      </c>
      <c r="AZ563" s="5">
        <v>0</v>
      </c>
      <c r="BA563" s="5">
        <v>0</v>
      </c>
      <c r="BB563" s="5">
        <v>0</v>
      </c>
      <c r="BC563" s="5">
        <v>0</v>
      </c>
      <c r="BD563" s="5">
        <v>0</v>
      </c>
      <c r="BE563" s="5">
        <v>0</v>
      </c>
      <c r="BF563" s="5">
        <v>0</v>
      </c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5">
        <v>0</v>
      </c>
      <c r="BM563" s="5">
        <v>0</v>
      </c>
      <c r="BN563" s="5">
        <v>0</v>
      </c>
      <c r="BO563" s="5">
        <v>0</v>
      </c>
      <c r="BP563" s="5">
        <v>0</v>
      </c>
      <c r="BQ563" s="5">
        <v>0</v>
      </c>
      <c r="BR563" s="5">
        <v>0</v>
      </c>
      <c r="BS563" s="5">
        <v>0</v>
      </c>
      <c r="BT563" s="5">
        <v>0</v>
      </c>
      <c r="BU563" s="5">
        <v>0</v>
      </c>
      <c r="BV563" s="5">
        <v>0</v>
      </c>
      <c r="BW563" s="5">
        <v>0</v>
      </c>
      <c r="BX563" s="5">
        <v>0</v>
      </c>
      <c r="BY563" s="5">
        <v>0</v>
      </c>
      <c r="BZ563" s="5">
        <v>0</v>
      </c>
      <c r="CA563" s="5">
        <v>0</v>
      </c>
      <c r="CB563" s="5">
        <v>0</v>
      </c>
      <c r="CC563" s="5">
        <v>0</v>
      </c>
      <c r="CD563" s="5">
        <v>0</v>
      </c>
      <c r="CE563" s="5">
        <v>0</v>
      </c>
      <c r="CF563" s="5">
        <v>0</v>
      </c>
      <c r="CG563" s="5">
        <v>0</v>
      </c>
      <c r="CH563" s="5">
        <v>0</v>
      </c>
      <c r="CI563" s="5">
        <v>0</v>
      </c>
      <c r="CJ563" s="5">
        <v>0</v>
      </c>
      <c r="CK563" s="5">
        <v>0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>
        <v>0</v>
      </c>
      <c r="CS563" s="5">
        <v>0</v>
      </c>
      <c r="CT563" s="5">
        <v>0</v>
      </c>
      <c r="CU563" s="5">
        <v>0</v>
      </c>
      <c r="CV563" s="5">
        <v>0</v>
      </c>
      <c r="CW563" s="5">
        <v>0</v>
      </c>
      <c r="CX563" s="3">
        <v>0</v>
      </c>
    </row>
    <row r="564" spans="1:102" ht="15.75" x14ac:dyDescent="0.25">
      <c r="A564" s="5" t="s">
        <v>183</v>
      </c>
      <c r="B564" s="5" t="s">
        <v>184</v>
      </c>
      <c r="C564" s="5">
        <v>2020</v>
      </c>
      <c r="D564" s="5">
        <v>9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1</v>
      </c>
      <c r="W564" s="5">
        <v>0</v>
      </c>
      <c r="X564" s="5">
        <v>0</v>
      </c>
      <c r="Y564" s="5">
        <v>0</v>
      </c>
      <c r="Z564" s="5">
        <v>0</v>
      </c>
      <c r="AA564" s="5">
        <v>1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I564" s="5">
        <v>0</v>
      </c>
      <c r="AJ564" s="5">
        <v>1</v>
      </c>
      <c r="AK564" s="5">
        <v>1</v>
      </c>
      <c r="AL564" s="5">
        <v>0</v>
      </c>
      <c r="AM564" s="5">
        <v>0</v>
      </c>
      <c r="AN564" s="5">
        <v>1</v>
      </c>
      <c r="AO564" s="5">
        <v>1</v>
      </c>
      <c r="AP564" s="5">
        <v>0</v>
      </c>
      <c r="AQ564" s="5">
        <v>0</v>
      </c>
      <c r="AR564" s="5">
        <v>0</v>
      </c>
      <c r="AS564" s="5">
        <v>0</v>
      </c>
      <c r="AT564" s="5">
        <v>0</v>
      </c>
      <c r="AU564" s="5">
        <v>0</v>
      </c>
      <c r="AV564" s="5">
        <v>0</v>
      </c>
      <c r="AW564" s="5">
        <v>0</v>
      </c>
      <c r="AX564" s="5">
        <v>0</v>
      </c>
      <c r="AY564" s="5">
        <v>0</v>
      </c>
      <c r="AZ564" s="5">
        <v>0</v>
      </c>
      <c r="BA564" s="5">
        <v>0</v>
      </c>
      <c r="BB564" s="5">
        <v>0</v>
      </c>
      <c r="BC564" s="5">
        <v>0</v>
      </c>
      <c r="BD564" s="5">
        <v>0</v>
      </c>
      <c r="BE564" s="5">
        <v>0</v>
      </c>
      <c r="BF564" s="5">
        <v>0</v>
      </c>
      <c r="BG564" s="5">
        <v>0</v>
      </c>
      <c r="BH564" s="5">
        <v>0</v>
      </c>
      <c r="BI564" s="5">
        <v>0</v>
      </c>
      <c r="BJ564" s="5">
        <v>0</v>
      </c>
      <c r="BK564" s="5">
        <v>0</v>
      </c>
      <c r="BL564" s="5">
        <v>0</v>
      </c>
      <c r="BM564" s="5">
        <v>0</v>
      </c>
      <c r="BN564" s="5">
        <v>0</v>
      </c>
      <c r="BO564" s="5">
        <v>0</v>
      </c>
      <c r="BP564" s="5">
        <v>0</v>
      </c>
      <c r="BQ564" s="5">
        <v>0</v>
      </c>
      <c r="BR564" s="5">
        <v>0</v>
      </c>
      <c r="BS564" s="5">
        <v>0</v>
      </c>
      <c r="BT564" s="5">
        <v>0</v>
      </c>
      <c r="BU564" s="5">
        <v>0</v>
      </c>
      <c r="BV564" s="5">
        <v>0</v>
      </c>
      <c r="BW564" s="5">
        <v>0</v>
      </c>
      <c r="BX564" s="5">
        <v>0</v>
      </c>
      <c r="BY564" s="5">
        <v>0</v>
      </c>
      <c r="BZ564" s="5">
        <v>0</v>
      </c>
      <c r="CA564" s="5">
        <v>0</v>
      </c>
      <c r="CB564" s="5">
        <v>0</v>
      </c>
      <c r="CC564" s="5">
        <v>0</v>
      </c>
      <c r="CD564" s="5">
        <v>0</v>
      </c>
      <c r="CE564" s="5">
        <v>0</v>
      </c>
      <c r="CF564" s="5">
        <v>0</v>
      </c>
      <c r="CG564" s="5">
        <v>0</v>
      </c>
      <c r="CH564" s="5">
        <v>0</v>
      </c>
      <c r="CI564" s="5">
        <v>0</v>
      </c>
      <c r="CJ564" s="5">
        <v>0</v>
      </c>
      <c r="CK564" s="5">
        <v>0</v>
      </c>
      <c r="CL564" s="5">
        <v>0</v>
      </c>
      <c r="CM564" s="5">
        <v>0</v>
      </c>
      <c r="CN564" s="5">
        <v>1</v>
      </c>
      <c r="CO564" s="5">
        <v>0</v>
      </c>
      <c r="CP564" s="5">
        <v>0</v>
      </c>
      <c r="CQ564" s="5">
        <v>0</v>
      </c>
      <c r="CR564" s="5">
        <v>0</v>
      </c>
      <c r="CS564" s="5">
        <v>0</v>
      </c>
      <c r="CT564" s="5">
        <v>0</v>
      </c>
      <c r="CU564" s="5">
        <v>0</v>
      </c>
      <c r="CV564" s="5">
        <v>0</v>
      </c>
      <c r="CW564" s="5">
        <v>0</v>
      </c>
      <c r="CX564" s="3">
        <v>0</v>
      </c>
    </row>
    <row r="565" spans="1:102" ht="15.75" x14ac:dyDescent="0.25">
      <c r="A565" s="5" t="s">
        <v>185</v>
      </c>
      <c r="B565" s="5" t="s">
        <v>186</v>
      </c>
      <c r="C565" s="5">
        <v>2020</v>
      </c>
      <c r="D565" s="5">
        <v>231</v>
      </c>
      <c r="E565" s="5">
        <v>0</v>
      </c>
      <c r="F565" s="5">
        <v>0</v>
      </c>
      <c r="G565" s="5">
        <v>1</v>
      </c>
      <c r="H565" s="5">
        <v>2</v>
      </c>
      <c r="I565" s="5">
        <v>1</v>
      </c>
      <c r="J565" s="5">
        <v>1</v>
      </c>
      <c r="K565" s="5">
        <v>0</v>
      </c>
      <c r="L565" s="5">
        <v>4</v>
      </c>
      <c r="M565" s="5">
        <v>1</v>
      </c>
      <c r="N565" s="5">
        <v>8</v>
      </c>
      <c r="O565" s="5">
        <v>21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1</v>
      </c>
      <c r="AF565" s="5">
        <v>0</v>
      </c>
      <c r="AG565" s="5">
        <v>1</v>
      </c>
      <c r="AH565" s="5">
        <v>0</v>
      </c>
      <c r="AI565" s="5">
        <v>3</v>
      </c>
      <c r="AJ565" s="5">
        <v>4</v>
      </c>
      <c r="AK565" s="5">
        <v>8</v>
      </c>
      <c r="AL565" s="5">
        <v>0</v>
      </c>
      <c r="AM565" s="5">
        <v>4</v>
      </c>
      <c r="AN565" s="5">
        <v>4</v>
      </c>
      <c r="AO565" s="5">
        <v>10</v>
      </c>
      <c r="AP565" s="5">
        <v>0</v>
      </c>
      <c r="AQ565" s="5">
        <v>1</v>
      </c>
      <c r="AR565" s="5">
        <v>0</v>
      </c>
      <c r="AS565" s="5">
        <v>2</v>
      </c>
      <c r="AT565" s="5">
        <v>3</v>
      </c>
      <c r="AU565" s="5">
        <v>1</v>
      </c>
      <c r="AV565" s="5">
        <v>2</v>
      </c>
      <c r="AW565" s="5">
        <v>2</v>
      </c>
      <c r="AX565" s="5">
        <v>3</v>
      </c>
      <c r="AY565" s="5">
        <v>1</v>
      </c>
      <c r="AZ565" s="5">
        <v>0</v>
      </c>
      <c r="BA565" s="5">
        <v>0</v>
      </c>
      <c r="BB565" s="5">
        <v>1</v>
      </c>
      <c r="BC565" s="5">
        <v>1</v>
      </c>
      <c r="BD565" s="5">
        <v>0</v>
      </c>
      <c r="BE565" s="5">
        <v>2</v>
      </c>
      <c r="BF565" s="5">
        <v>9</v>
      </c>
      <c r="BG565" s="5">
        <v>0</v>
      </c>
      <c r="BH565" s="5">
        <v>2</v>
      </c>
      <c r="BI565" s="5">
        <v>0</v>
      </c>
      <c r="BJ565" s="5">
        <v>4</v>
      </c>
      <c r="BK565" s="5">
        <v>5</v>
      </c>
      <c r="BL565" s="5">
        <v>0</v>
      </c>
      <c r="BM565" s="5">
        <v>5</v>
      </c>
      <c r="BN565" s="5">
        <v>30</v>
      </c>
      <c r="BO565" s="5">
        <v>0</v>
      </c>
      <c r="BP565" s="5">
        <v>1</v>
      </c>
      <c r="BQ565" s="5">
        <v>12</v>
      </c>
      <c r="BR565" s="5">
        <v>1</v>
      </c>
      <c r="BS565" s="5">
        <v>6</v>
      </c>
      <c r="BT565" s="5">
        <v>4</v>
      </c>
      <c r="BU565" s="5">
        <v>0</v>
      </c>
      <c r="BV565" s="5">
        <v>3</v>
      </c>
      <c r="BW565" s="5">
        <v>2</v>
      </c>
      <c r="BX565" s="5">
        <v>3</v>
      </c>
      <c r="BY565" s="5">
        <v>0</v>
      </c>
      <c r="BZ565" s="5">
        <v>0</v>
      </c>
      <c r="CA565" s="5">
        <v>0</v>
      </c>
      <c r="CB565" s="5">
        <v>14</v>
      </c>
      <c r="CC565" s="5">
        <v>0</v>
      </c>
      <c r="CD565" s="5">
        <v>0</v>
      </c>
      <c r="CE565" s="5">
        <v>0</v>
      </c>
      <c r="CF565" s="5">
        <v>0</v>
      </c>
      <c r="CG565" s="5">
        <v>0</v>
      </c>
      <c r="CH565" s="5">
        <v>0</v>
      </c>
      <c r="CI565" s="5">
        <v>1</v>
      </c>
      <c r="CJ565" s="5">
        <v>9</v>
      </c>
      <c r="CK565" s="5">
        <v>3</v>
      </c>
      <c r="CL565" s="5">
        <v>0</v>
      </c>
      <c r="CM565" s="5">
        <v>0</v>
      </c>
      <c r="CN565" s="5">
        <v>6</v>
      </c>
      <c r="CO565" s="5">
        <v>5</v>
      </c>
      <c r="CP565" s="5">
        <v>0</v>
      </c>
      <c r="CQ565" s="5">
        <v>0</v>
      </c>
      <c r="CR565" s="5">
        <v>0</v>
      </c>
      <c r="CS565" s="5">
        <v>0</v>
      </c>
      <c r="CT565" s="5">
        <v>3</v>
      </c>
      <c r="CU565" s="5">
        <v>0</v>
      </c>
      <c r="CV565" s="5">
        <v>9</v>
      </c>
      <c r="CW565" s="5">
        <v>0</v>
      </c>
      <c r="CX565" s="3">
        <v>0</v>
      </c>
    </row>
    <row r="566" spans="1:102" ht="15.75" x14ac:dyDescent="0.25">
      <c r="A566" s="5" t="s">
        <v>187</v>
      </c>
      <c r="B566" s="5" t="s">
        <v>188</v>
      </c>
      <c r="C566" s="5">
        <v>2020</v>
      </c>
      <c r="D566" s="5">
        <v>10</v>
      </c>
      <c r="E566" s="5">
        <v>0</v>
      </c>
      <c r="F566" s="5">
        <v>5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1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  <c r="AL566" s="5">
        <v>0</v>
      </c>
      <c r="AM566" s="5">
        <v>0</v>
      </c>
      <c r="AN566" s="5">
        <v>0</v>
      </c>
      <c r="AO566" s="5">
        <v>1</v>
      </c>
      <c r="AP566" s="5">
        <v>0</v>
      </c>
      <c r="AQ566" s="5">
        <v>0</v>
      </c>
      <c r="AR566" s="5">
        <v>0</v>
      </c>
      <c r="AS566" s="5">
        <v>0</v>
      </c>
      <c r="AT566" s="5">
        <v>0</v>
      </c>
      <c r="AU566" s="5">
        <v>0</v>
      </c>
      <c r="AV566" s="5">
        <v>0</v>
      </c>
      <c r="AW566" s="5">
        <v>0</v>
      </c>
      <c r="AX566" s="5">
        <v>0</v>
      </c>
      <c r="AY566" s="5">
        <v>0</v>
      </c>
      <c r="AZ566" s="5">
        <v>1</v>
      </c>
      <c r="BA566" s="5">
        <v>0</v>
      </c>
      <c r="BB566" s="5">
        <v>0</v>
      </c>
      <c r="BC566" s="5">
        <v>0</v>
      </c>
      <c r="BD566" s="5">
        <v>0</v>
      </c>
      <c r="BE566" s="5">
        <v>0</v>
      </c>
      <c r="BF566" s="5">
        <v>1</v>
      </c>
      <c r="BG566" s="5">
        <v>0</v>
      </c>
      <c r="BH566" s="5">
        <v>0</v>
      </c>
      <c r="BI566" s="5">
        <v>0</v>
      </c>
      <c r="BJ566" s="5">
        <v>0</v>
      </c>
      <c r="BK566" s="5">
        <v>0</v>
      </c>
      <c r="BL566" s="5">
        <v>0</v>
      </c>
      <c r="BM566" s="5">
        <v>0</v>
      </c>
      <c r="BN566" s="5">
        <v>0</v>
      </c>
      <c r="BO566" s="5">
        <v>0</v>
      </c>
      <c r="BP566" s="5">
        <v>0</v>
      </c>
      <c r="BQ566" s="5">
        <v>0</v>
      </c>
      <c r="BR566" s="5">
        <v>0</v>
      </c>
      <c r="BS566" s="5">
        <v>0</v>
      </c>
      <c r="BT566" s="5">
        <v>0</v>
      </c>
      <c r="BU566" s="5">
        <v>0</v>
      </c>
      <c r="BV566" s="5">
        <v>0</v>
      </c>
      <c r="BW566" s="5">
        <v>0</v>
      </c>
      <c r="BX566" s="5">
        <v>0</v>
      </c>
      <c r="BY566" s="5">
        <v>0</v>
      </c>
      <c r="BZ566" s="5">
        <v>0</v>
      </c>
      <c r="CA566" s="5">
        <v>0</v>
      </c>
      <c r="CB566" s="5">
        <v>0</v>
      </c>
      <c r="CC566" s="5">
        <v>0</v>
      </c>
      <c r="CD566" s="5">
        <v>0</v>
      </c>
      <c r="CE566" s="5">
        <v>0</v>
      </c>
      <c r="CF566" s="5">
        <v>0</v>
      </c>
      <c r="CG566" s="5">
        <v>0</v>
      </c>
      <c r="CH566" s="5">
        <v>0</v>
      </c>
      <c r="CI566" s="5">
        <v>0</v>
      </c>
      <c r="CJ566" s="5">
        <v>0</v>
      </c>
      <c r="CK566" s="5">
        <v>0</v>
      </c>
      <c r="CL566" s="5">
        <v>0</v>
      </c>
      <c r="CM566" s="5">
        <v>0</v>
      </c>
      <c r="CN566" s="5">
        <v>0</v>
      </c>
      <c r="CO566" s="5">
        <v>0</v>
      </c>
      <c r="CP566" s="5">
        <v>0</v>
      </c>
      <c r="CQ566" s="5">
        <v>0</v>
      </c>
      <c r="CR566" s="5">
        <v>0</v>
      </c>
      <c r="CS566" s="5">
        <v>0</v>
      </c>
      <c r="CT566" s="5">
        <v>1</v>
      </c>
      <c r="CU566" s="5">
        <v>0</v>
      </c>
      <c r="CV566" s="5">
        <v>0</v>
      </c>
      <c r="CW566" s="5">
        <v>0</v>
      </c>
      <c r="CX566" s="3">
        <v>0</v>
      </c>
    </row>
    <row r="567" spans="1:102" ht="15.75" x14ac:dyDescent="0.25">
      <c r="A567" s="5" t="s">
        <v>189</v>
      </c>
      <c r="B567" s="5" t="s">
        <v>190</v>
      </c>
      <c r="C567" s="5">
        <v>2020</v>
      </c>
      <c r="D567" s="5">
        <v>1260</v>
      </c>
      <c r="E567" s="5">
        <v>10</v>
      </c>
      <c r="F567" s="5">
        <v>2</v>
      </c>
      <c r="G567" s="5">
        <v>6</v>
      </c>
      <c r="H567" s="5">
        <v>1</v>
      </c>
      <c r="I567" s="5">
        <v>4</v>
      </c>
      <c r="J567" s="5">
        <v>2</v>
      </c>
      <c r="K567" s="5">
        <v>1</v>
      </c>
      <c r="L567" s="5">
        <v>19</v>
      </c>
      <c r="M567" s="5">
        <v>4</v>
      </c>
      <c r="N567" s="5">
        <v>12</v>
      </c>
      <c r="O567" s="5">
        <v>10</v>
      </c>
      <c r="P567" s="5">
        <v>0</v>
      </c>
      <c r="Q567" s="5">
        <v>1</v>
      </c>
      <c r="R567" s="5">
        <v>6</v>
      </c>
      <c r="S567" s="5">
        <v>0</v>
      </c>
      <c r="T567" s="5">
        <v>0</v>
      </c>
      <c r="U567" s="5">
        <v>15</v>
      </c>
      <c r="V567" s="5">
        <v>2</v>
      </c>
      <c r="W567" s="5">
        <v>3</v>
      </c>
      <c r="X567" s="5">
        <v>3</v>
      </c>
      <c r="Y567" s="5">
        <v>0</v>
      </c>
      <c r="Z567" s="5">
        <v>0</v>
      </c>
      <c r="AA567" s="5">
        <v>5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69</v>
      </c>
      <c r="AH567" s="5">
        <v>1</v>
      </c>
      <c r="AI567" s="5">
        <v>13</v>
      </c>
      <c r="AJ567" s="5">
        <v>106</v>
      </c>
      <c r="AK567" s="5">
        <v>33</v>
      </c>
      <c r="AL567" s="5">
        <v>2</v>
      </c>
      <c r="AM567" s="5">
        <v>19</v>
      </c>
      <c r="AN567" s="5">
        <v>25</v>
      </c>
      <c r="AO567" s="5">
        <v>73</v>
      </c>
      <c r="AP567" s="5">
        <v>2</v>
      </c>
      <c r="AQ567" s="5">
        <v>7</v>
      </c>
      <c r="AR567" s="5">
        <v>1</v>
      </c>
      <c r="AS567" s="5">
        <v>14</v>
      </c>
      <c r="AT567" s="5">
        <v>20</v>
      </c>
      <c r="AU567" s="5">
        <v>11</v>
      </c>
      <c r="AV567" s="5">
        <v>10</v>
      </c>
      <c r="AW567" s="5">
        <v>10</v>
      </c>
      <c r="AX567" s="5">
        <v>24</v>
      </c>
      <c r="AY567" s="5">
        <v>1</v>
      </c>
      <c r="AZ567" s="5">
        <v>1</v>
      </c>
      <c r="BA567" s="5">
        <v>0</v>
      </c>
      <c r="BB567" s="5">
        <v>46</v>
      </c>
      <c r="BC567" s="5">
        <v>1</v>
      </c>
      <c r="BD567" s="5">
        <v>1</v>
      </c>
      <c r="BE567" s="5">
        <v>13</v>
      </c>
      <c r="BF567" s="5">
        <v>52</v>
      </c>
      <c r="BG567" s="5">
        <v>3</v>
      </c>
      <c r="BH567" s="5">
        <v>3</v>
      </c>
      <c r="BI567" s="5">
        <v>0</v>
      </c>
      <c r="BJ567" s="5">
        <v>34</v>
      </c>
      <c r="BK567" s="5">
        <v>39</v>
      </c>
      <c r="BL567" s="5">
        <v>0</v>
      </c>
      <c r="BM567" s="5">
        <v>4</v>
      </c>
      <c r="BN567" s="5">
        <v>47</v>
      </c>
      <c r="BO567" s="5">
        <v>1</v>
      </c>
      <c r="BP567" s="5">
        <v>15</v>
      </c>
      <c r="BQ567" s="5">
        <v>36</v>
      </c>
      <c r="BR567" s="5">
        <v>4</v>
      </c>
      <c r="BS567" s="5">
        <v>52</v>
      </c>
      <c r="BT567" s="5">
        <v>23</v>
      </c>
      <c r="BU567" s="5">
        <v>1</v>
      </c>
      <c r="BV567" s="5">
        <v>24</v>
      </c>
      <c r="BW567" s="5">
        <v>6</v>
      </c>
      <c r="BX567" s="5">
        <v>120</v>
      </c>
      <c r="BY567" s="5">
        <v>1</v>
      </c>
      <c r="BZ567" s="5">
        <v>0</v>
      </c>
      <c r="CA567" s="5">
        <v>2</v>
      </c>
      <c r="CB567" s="5">
        <v>0</v>
      </c>
      <c r="CC567" s="5">
        <v>0</v>
      </c>
      <c r="CD567" s="5">
        <v>3</v>
      </c>
      <c r="CE567" s="5">
        <v>0</v>
      </c>
      <c r="CF567" s="5">
        <v>1</v>
      </c>
      <c r="CG567" s="5">
        <v>1</v>
      </c>
      <c r="CH567" s="5">
        <v>8</v>
      </c>
      <c r="CI567" s="5">
        <v>1</v>
      </c>
      <c r="CJ567" s="5">
        <v>41</v>
      </c>
      <c r="CK567" s="5">
        <v>6</v>
      </c>
      <c r="CL567" s="5">
        <v>0</v>
      </c>
      <c r="CM567" s="5">
        <v>8</v>
      </c>
      <c r="CN567" s="5">
        <v>27</v>
      </c>
      <c r="CO567" s="5">
        <v>12</v>
      </c>
      <c r="CP567" s="5">
        <v>14</v>
      </c>
      <c r="CQ567" s="5">
        <v>0</v>
      </c>
      <c r="CR567" s="5">
        <v>0</v>
      </c>
      <c r="CS567" s="5">
        <v>1</v>
      </c>
      <c r="CT567" s="5">
        <v>20</v>
      </c>
      <c r="CU567" s="5">
        <v>2</v>
      </c>
      <c r="CV567" s="5">
        <v>38</v>
      </c>
      <c r="CW567" s="5">
        <v>1</v>
      </c>
      <c r="CX567" s="3">
        <v>1</v>
      </c>
    </row>
    <row r="568" spans="1:102" ht="15.75" x14ac:dyDescent="0.25">
      <c r="A568" s="5" t="s">
        <v>191</v>
      </c>
      <c r="B568" s="5" t="s">
        <v>192</v>
      </c>
      <c r="C568" s="5">
        <v>2020</v>
      </c>
      <c r="D568" s="5">
        <v>584</v>
      </c>
      <c r="E568" s="5">
        <v>0</v>
      </c>
      <c r="F568" s="5">
        <v>0</v>
      </c>
      <c r="G568" s="5">
        <v>0</v>
      </c>
      <c r="H568" s="5">
        <v>1</v>
      </c>
      <c r="I568" s="5">
        <v>2</v>
      </c>
      <c r="J568" s="5">
        <v>2</v>
      </c>
      <c r="K568" s="5">
        <v>0</v>
      </c>
      <c r="L568" s="5">
        <v>0</v>
      </c>
      <c r="M568" s="5">
        <v>2</v>
      </c>
      <c r="N568" s="5">
        <v>9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36</v>
      </c>
      <c r="U568" s="5">
        <v>0</v>
      </c>
      <c r="V568" s="5">
        <v>6</v>
      </c>
      <c r="W568" s="5">
        <v>57</v>
      </c>
      <c r="X568" s="5">
        <v>0</v>
      </c>
      <c r="Y568" s="5">
        <v>0</v>
      </c>
      <c r="Z568" s="5">
        <v>0</v>
      </c>
      <c r="AA568" s="5">
        <v>1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9</v>
      </c>
      <c r="AH568" s="5">
        <v>3</v>
      </c>
      <c r="AI568" s="5">
        <v>9</v>
      </c>
      <c r="AJ568" s="5">
        <v>54</v>
      </c>
      <c r="AK568" s="5">
        <v>28</v>
      </c>
      <c r="AL568" s="5">
        <v>0</v>
      </c>
      <c r="AM568" s="5">
        <v>8</v>
      </c>
      <c r="AN568" s="5">
        <v>14</v>
      </c>
      <c r="AO568" s="5">
        <v>18</v>
      </c>
      <c r="AP568" s="5">
        <v>1</v>
      </c>
      <c r="AQ568" s="5">
        <v>2</v>
      </c>
      <c r="AR568" s="5">
        <v>0</v>
      </c>
      <c r="AS568" s="5">
        <v>8</v>
      </c>
      <c r="AT568" s="5">
        <v>6</v>
      </c>
      <c r="AU568" s="5">
        <v>3</v>
      </c>
      <c r="AV568" s="5">
        <v>6</v>
      </c>
      <c r="AW568" s="5">
        <v>3</v>
      </c>
      <c r="AX568" s="5">
        <v>9</v>
      </c>
      <c r="AY568" s="5">
        <v>1</v>
      </c>
      <c r="AZ568" s="5">
        <v>4</v>
      </c>
      <c r="BA568" s="5">
        <v>0</v>
      </c>
      <c r="BB568" s="5">
        <v>12</v>
      </c>
      <c r="BC568" s="5">
        <v>4</v>
      </c>
      <c r="BD568" s="5">
        <v>0</v>
      </c>
      <c r="BE568" s="5">
        <v>8</v>
      </c>
      <c r="BF568" s="5">
        <v>13</v>
      </c>
      <c r="BG568" s="5">
        <v>1</v>
      </c>
      <c r="BH568" s="5">
        <v>1</v>
      </c>
      <c r="BI568" s="5">
        <v>0</v>
      </c>
      <c r="BJ568" s="5">
        <v>40</v>
      </c>
      <c r="BK568" s="5">
        <v>30</v>
      </c>
      <c r="BL568" s="5">
        <v>0</v>
      </c>
      <c r="BM568" s="5">
        <v>2</v>
      </c>
      <c r="BN568" s="5">
        <v>3</v>
      </c>
      <c r="BO568" s="5">
        <v>0</v>
      </c>
      <c r="BP568" s="5">
        <v>1</v>
      </c>
      <c r="BQ568" s="5">
        <v>5</v>
      </c>
      <c r="BR568" s="5">
        <v>1</v>
      </c>
      <c r="BS568" s="5">
        <v>53</v>
      </c>
      <c r="BT568" s="5">
        <v>10</v>
      </c>
      <c r="BU568" s="5">
        <v>1</v>
      </c>
      <c r="BV568" s="5">
        <v>2</v>
      </c>
      <c r="BW568" s="5">
        <v>3</v>
      </c>
      <c r="BX568" s="5">
        <v>21</v>
      </c>
      <c r="BY568" s="5">
        <v>0</v>
      </c>
      <c r="BZ568" s="5">
        <v>0</v>
      </c>
      <c r="CA568" s="5">
        <v>6</v>
      </c>
      <c r="CB568" s="5">
        <v>8</v>
      </c>
      <c r="CC568" s="5">
        <v>0</v>
      </c>
      <c r="CD568" s="5">
        <v>1</v>
      </c>
      <c r="CE568" s="5">
        <v>0</v>
      </c>
      <c r="CF568" s="5">
        <v>0</v>
      </c>
      <c r="CG568" s="5">
        <v>0</v>
      </c>
      <c r="CH568" s="5">
        <v>0</v>
      </c>
      <c r="CI568" s="5">
        <v>0</v>
      </c>
      <c r="CJ568" s="5">
        <v>2</v>
      </c>
      <c r="CK568" s="5">
        <v>0</v>
      </c>
      <c r="CL568" s="5">
        <v>0</v>
      </c>
      <c r="CM568" s="5">
        <v>5</v>
      </c>
      <c r="CN568" s="5">
        <v>26</v>
      </c>
      <c r="CO568" s="5">
        <v>1</v>
      </c>
      <c r="CP568" s="5">
        <v>0</v>
      </c>
      <c r="CQ568" s="5">
        <v>0</v>
      </c>
      <c r="CR568" s="5">
        <v>0</v>
      </c>
      <c r="CS568" s="5">
        <v>0</v>
      </c>
      <c r="CT568" s="5">
        <v>2</v>
      </c>
      <c r="CU568" s="5">
        <v>3</v>
      </c>
      <c r="CV568" s="5">
        <v>6</v>
      </c>
      <c r="CW568" s="5">
        <v>5</v>
      </c>
      <c r="CX568" s="3">
        <v>5</v>
      </c>
    </row>
    <row r="569" spans="1:102" ht="15.75" x14ac:dyDescent="0.25">
      <c r="A569" s="5" t="s">
        <v>193</v>
      </c>
      <c r="B569" s="5" t="s">
        <v>194</v>
      </c>
      <c r="C569" s="5">
        <v>2020</v>
      </c>
      <c r="D569" s="5">
        <v>21908</v>
      </c>
      <c r="E569" s="5">
        <v>232</v>
      </c>
      <c r="F569" s="5">
        <v>485</v>
      </c>
      <c r="G569" s="5">
        <v>547</v>
      </c>
      <c r="H569" s="5">
        <v>155</v>
      </c>
      <c r="I569" s="5">
        <v>649</v>
      </c>
      <c r="J569" s="5">
        <v>439</v>
      </c>
      <c r="K569" s="5">
        <v>116</v>
      </c>
      <c r="L569" s="5">
        <v>353</v>
      </c>
      <c r="M569" s="5">
        <v>251</v>
      </c>
      <c r="N569" s="5">
        <v>295</v>
      </c>
      <c r="O569" s="5">
        <v>561</v>
      </c>
      <c r="P569" s="5">
        <v>4</v>
      </c>
      <c r="Q569" s="5">
        <v>11</v>
      </c>
      <c r="R569" s="5">
        <v>3</v>
      </c>
      <c r="S569" s="5">
        <v>96</v>
      </c>
      <c r="T569" s="5">
        <v>0</v>
      </c>
      <c r="U569" s="5">
        <v>3</v>
      </c>
      <c r="V569" s="5">
        <v>62</v>
      </c>
      <c r="W569" s="5">
        <v>16</v>
      </c>
      <c r="X569" s="5">
        <v>77</v>
      </c>
      <c r="Y569" s="5">
        <v>45</v>
      </c>
      <c r="Z569" s="5">
        <v>61</v>
      </c>
      <c r="AA569" s="5">
        <v>1073</v>
      </c>
      <c r="AB569" s="5">
        <v>375</v>
      </c>
      <c r="AC569" s="5">
        <v>60</v>
      </c>
      <c r="AD569" s="5">
        <v>14</v>
      </c>
      <c r="AE569" s="5">
        <v>55</v>
      </c>
      <c r="AF569" s="5">
        <v>4</v>
      </c>
      <c r="AG569" s="5">
        <v>892</v>
      </c>
      <c r="AH569" s="5">
        <v>79</v>
      </c>
      <c r="AI569" s="5">
        <v>146</v>
      </c>
      <c r="AJ569" s="5">
        <v>1369</v>
      </c>
      <c r="AK569" s="5">
        <v>615</v>
      </c>
      <c r="AL569" s="5">
        <v>49</v>
      </c>
      <c r="AM569" s="5">
        <v>250</v>
      </c>
      <c r="AN569" s="5">
        <v>271</v>
      </c>
      <c r="AO569" s="5">
        <v>378</v>
      </c>
      <c r="AP569" s="5">
        <v>5</v>
      </c>
      <c r="AQ569" s="5">
        <v>123</v>
      </c>
      <c r="AR569" s="5">
        <v>143</v>
      </c>
      <c r="AS569" s="5">
        <v>505</v>
      </c>
      <c r="AT569" s="5">
        <v>244</v>
      </c>
      <c r="AU569" s="5">
        <v>340</v>
      </c>
      <c r="AV569" s="5">
        <v>378</v>
      </c>
      <c r="AW569" s="5">
        <v>241</v>
      </c>
      <c r="AX569" s="5">
        <v>787</v>
      </c>
      <c r="AY569" s="5">
        <v>7</v>
      </c>
      <c r="AZ569" s="5">
        <v>72</v>
      </c>
      <c r="BA569" s="5">
        <v>1</v>
      </c>
      <c r="BB569" s="5">
        <v>360</v>
      </c>
      <c r="BC569" s="5">
        <v>20</v>
      </c>
      <c r="BD569" s="5">
        <v>17</v>
      </c>
      <c r="BE569" s="5">
        <v>94</v>
      </c>
      <c r="BF569" s="5">
        <v>460</v>
      </c>
      <c r="BG569" s="5">
        <v>21</v>
      </c>
      <c r="BH569" s="5">
        <v>51</v>
      </c>
      <c r="BI569" s="5">
        <v>15</v>
      </c>
      <c r="BJ569" s="5">
        <v>220</v>
      </c>
      <c r="BK569" s="5">
        <v>368</v>
      </c>
      <c r="BL569" s="5">
        <v>3</v>
      </c>
      <c r="BM569" s="5">
        <v>71</v>
      </c>
      <c r="BN569" s="5">
        <v>836</v>
      </c>
      <c r="BO569" s="5">
        <v>154</v>
      </c>
      <c r="BP569" s="5">
        <v>14</v>
      </c>
      <c r="BQ569" s="5">
        <v>746</v>
      </c>
      <c r="BR569" s="5">
        <v>295</v>
      </c>
      <c r="BS569" s="5">
        <v>396</v>
      </c>
      <c r="BT569" s="5">
        <v>206</v>
      </c>
      <c r="BU569" s="5">
        <v>62</v>
      </c>
      <c r="BV569" s="5">
        <v>201</v>
      </c>
      <c r="BW569" s="5">
        <v>270</v>
      </c>
      <c r="BX569" s="5">
        <v>424</v>
      </c>
      <c r="BY569" s="5">
        <v>8</v>
      </c>
      <c r="BZ569" s="5">
        <v>0</v>
      </c>
      <c r="CA569" s="5">
        <v>31</v>
      </c>
      <c r="CB569" s="5">
        <v>3</v>
      </c>
      <c r="CC569" s="5">
        <v>9</v>
      </c>
      <c r="CD569" s="5">
        <v>142</v>
      </c>
      <c r="CE569" s="5">
        <v>46</v>
      </c>
      <c r="CF569" s="5">
        <v>217</v>
      </c>
      <c r="CG569" s="5">
        <v>18</v>
      </c>
      <c r="CH569" s="5">
        <v>71</v>
      </c>
      <c r="CI569" s="5">
        <v>57</v>
      </c>
      <c r="CJ569" s="5">
        <v>980</v>
      </c>
      <c r="CK569" s="5">
        <v>241</v>
      </c>
      <c r="CL569" s="5">
        <v>1</v>
      </c>
      <c r="CM569" s="5">
        <v>44</v>
      </c>
      <c r="CN569" s="5">
        <v>282</v>
      </c>
      <c r="CO569" s="5">
        <v>63</v>
      </c>
      <c r="CP569" s="5">
        <v>34</v>
      </c>
      <c r="CQ569" s="5">
        <v>1</v>
      </c>
      <c r="CR569" s="5">
        <v>1</v>
      </c>
      <c r="CS569" s="5">
        <v>45</v>
      </c>
      <c r="CT569" s="5">
        <v>336</v>
      </c>
      <c r="CU569" s="5">
        <v>24</v>
      </c>
      <c r="CV569" s="5">
        <v>973</v>
      </c>
      <c r="CW569" s="5">
        <v>41</v>
      </c>
      <c r="CX569" s="3">
        <v>41</v>
      </c>
    </row>
    <row r="570" spans="1:102" ht="15.75" x14ac:dyDescent="0.25">
      <c r="A570" s="5" t="s">
        <v>195</v>
      </c>
      <c r="B570" s="5" t="s">
        <v>196</v>
      </c>
      <c r="C570" s="5">
        <v>2020</v>
      </c>
      <c r="D570" s="5">
        <v>1683</v>
      </c>
      <c r="E570" s="5">
        <v>4</v>
      </c>
      <c r="F570" s="5">
        <v>0</v>
      </c>
      <c r="G570" s="5">
        <v>3</v>
      </c>
      <c r="H570" s="5">
        <v>1</v>
      </c>
      <c r="I570" s="5">
        <v>17</v>
      </c>
      <c r="J570" s="5">
        <v>3</v>
      </c>
      <c r="K570" s="5">
        <v>2</v>
      </c>
      <c r="L570" s="5">
        <v>13</v>
      </c>
      <c r="M570" s="5">
        <v>1</v>
      </c>
      <c r="N570" s="5">
        <v>8</v>
      </c>
      <c r="O570" s="5">
        <v>43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2</v>
      </c>
      <c r="V570" s="5">
        <v>1</v>
      </c>
      <c r="W570" s="5">
        <v>0</v>
      </c>
      <c r="X570" s="5">
        <v>2</v>
      </c>
      <c r="Y570" s="5">
        <v>0</v>
      </c>
      <c r="Z570" s="5">
        <v>0</v>
      </c>
      <c r="AA570" s="5">
        <v>10</v>
      </c>
      <c r="AB570" s="5">
        <v>0</v>
      </c>
      <c r="AC570" s="5">
        <v>0</v>
      </c>
      <c r="AD570" s="5">
        <v>0</v>
      </c>
      <c r="AE570" s="5">
        <v>2</v>
      </c>
      <c r="AF570" s="5">
        <v>0</v>
      </c>
      <c r="AG570" s="5">
        <v>8</v>
      </c>
      <c r="AH570" s="5">
        <v>3</v>
      </c>
      <c r="AI570" s="5">
        <v>12</v>
      </c>
      <c r="AJ570" s="5">
        <v>154</v>
      </c>
      <c r="AK570" s="5">
        <v>28</v>
      </c>
      <c r="AL570" s="5">
        <v>1</v>
      </c>
      <c r="AM570" s="5">
        <v>15</v>
      </c>
      <c r="AN570" s="5">
        <v>19</v>
      </c>
      <c r="AO570" s="5">
        <v>45</v>
      </c>
      <c r="AP570" s="5">
        <v>0</v>
      </c>
      <c r="AQ570" s="5">
        <v>3</v>
      </c>
      <c r="AR570" s="5">
        <v>0</v>
      </c>
      <c r="AS570" s="5">
        <v>7</v>
      </c>
      <c r="AT570" s="5">
        <v>14</v>
      </c>
      <c r="AU570" s="5">
        <v>32</v>
      </c>
      <c r="AV570" s="5">
        <v>6</v>
      </c>
      <c r="AW570" s="5">
        <v>8</v>
      </c>
      <c r="AX570" s="5">
        <v>20</v>
      </c>
      <c r="AY570" s="5">
        <v>1</v>
      </c>
      <c r="AZ570" s="5">
        <v>9</v>
      </c>
      <c r="BA570" s="5">
        <v>0</v>
      </c>
      <c r="BB570" s="5">
        <v>292</v>
      </c>
      <c r="BC570" s="5">
        <v>1</v>
      </c>
      <c r="BD570" s="5">
        <v>0</v>
      </c>
      <c r="BE570" s="5">
        <v>10</v>
      </c>
      <c r="BF570" s="5">
        <v>47</v>
      </c>
      <c r="BG570" s="5">
        <v>1</v>
      </c>
      <c r="BH570" s="5">
        <v>2</v>
      </c>
      <c r="BI570" s="5">
        <v>0</v>
      </c>
      <c r="BJ570" s="5">
        <v>25</v>
      </c>
      <c r="BK570" s="5">
        <v>37</v>
      </c>
      <c r="BL570" s="5">
        <v>0</v>
      </c>
      <c r="BM570" s="5">
        <v>5</v>
      </c>
      <c r="BN570" s="5">
        <v>24</v>
      </c>
      <c r="BO570" s="5">
        <v>0</v>
      </c>
      <c r="BP570" s="5">
        <v>5</v>
      </c>
      <c r="BQ570" s="5">
        <v>27</v>
      </c>
      <c r="BR570" s="5">
        <v>3</v>
      </c>
      <c r="BS570" s="5">
        <v>33</v>
      </c>
      <c r="BT570" s="5">
        <v>22</v>
      </c>
      <c r="BU570" s="5">
        <v>1</v>
      </c>
      <c r="BV570" s="5">
        <v>7</v>
      </c>
      <c r="BW570" s="5">
        <v>26</v>
      </c>
      <c r="BX570" s="5">
        <v>129</v>
      </c>
      <c r="BY570" s="5">
        <v>0</v>
      </c>
      <c r="BZ570" s="5">
        <v>0</v>
      </c>
      <c r="CA570" s="5">
        <v>12</v>
      </c>
      <c r="CB570" s="5">
        <v>0</v>
      </c>
      <c r="CC570" s="5">
        <v>0</v>
      </c>
      <c r="CD570" s="5">
        <v>2</v>
      </c>
      <c r="CE570" s="5">
        <v>0</v>
      </c>
      <c r="CF570" s="5">
        <v>2</v>
      </c>
      <c r="CG570" s="5">
        <v>1</v>
      </c>
      <c r="CH570" s="5">
        <v>3</v>
      </c>
      <c r="CI570" s="5">
        <v>8</v>
      </c>
      <c r="CJ570" s="5">
        <v>243</v>
      </c>
      <c r="CK570" s="5">
        <v>81</v>
      </c>
      <c r="CL570" s="5">
        <v>0</v>
      </c>
      <c r="CM570" s="5">
        <v>14</v>
      </c>
      <c r="CN570" s="5">
        <v>43</v>
      </c>
      <c r="CO570" s="5">
        <v>14</v>
      </c>
      <c r="CP570" s="5">
        <v>4</v>
      </c>
      <c r="CQ570" s="5">
        <v>0</v>
      </c>
      <c r="CR570" s="5">
        <v>13</v>
      </c>
      <c r="CS570" s="5">
        <v>4</v>
      </c>
      <c r="CT570" s="5">
        <v>7</v>
      </c>
      <c r="CU570" s="5">
        <v>3</v>
      </c>
      <c r="CV570" s="5">
        <v>27</v>
      </c>
      <c r="CW570" s="5">
        <v>6</v>
      </c>
      <c r="CX570" s="3">
        <v>6</v>
      </c>
    </row>
    <row r="571" spans="1:102" ht="15.75" x14ac:dyDescent="0.25">
      <c r="A571" s="5" t="s">
        <v>197</v>
      </c>
      <c r="B571" s="5" t="s">
        <v>198</v>
      </c>
      <c r="C571" s="5">
        <v>2020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  <c r="AH571" s="5">
        <v>0</v>
      </c>
      <c r="AI571" s="5">
        <v>0</v>
      </c>
      <c r="AJ571" s="5">
        <v>0</v>
      </c>
      <c r="AK571" s="5">
        <v>0</v>
      </c>
      <c r="AL571" s="5">
        <v>0</v>
      </c>
      <c r="AM571" s="5">
        <v>0</v>
      </c>
      <c r="AN571" s="5">
        <v>0</v>
      </c>
      <c r="AO571" s="5">
        <v>0</v>
      </c>
      <c r="AP571" s="5">
        <v>0</v>
      </c>
      <c r="AQ571" s="5">
        <v>0</v>
      </c>
      <c r="AR571" s="5">
        <v>0</v>
      </c>
      <c r="AS571" s="5">
        <v>0</v>
      </c>
      <c r="AT571" s="5">
        <v>0</v>
      </c>
      <c r="AU571" s="5">
        <v>0</v>
      </c>
      <c r="AV571" s="5">
        <v>0</v>
      </c>
      <c r="AW571" s="5">
        <v>0</v>
      </c>
      <c r="AX571" s="5">
        <v>0</v>
      </c>
      <c r="AY571" s="5">
        <v>0</v>
      </c>
      <c r="AZ571" s="5">
        <v>0</v>
      </c>
      <c r="BA571" s="5">
        <v>0</v>
      </c>
      <c r="BB571" s="5">
        <v>0</v>
      </c>
      <c r="BC571" s="5">
        <v>0</v>
      </c>
      <c r="BD571" s="5">
        <v>0</v>
      </c>
      <c r="BE571" s="5">
        <v>0</v>
      </c>
      <c r="BF571" s="5">
        <v>0</v>
      </c>
      <c r="BG571" s="5">
        <v>0</v>
      </c>
      <c r="BH571" s="5">
        <v>0</v>
      </c>
      <c r="BI571" s="5">
        <v>0</v>
      </c>
      <c r="BJ571" s="5">
        <v>0</v>
      </c>
      <c r="BK571" s="5">
        <v>0</v>
      </c>
      <c r="BL571" s="5">
        <v>0</v>
      </c>
      <c r="BM571" s="5">
        <v>0</v>
      </c>
      <c r="BN571" s="5">
        <v>0</v>
      </c>
      <c r="BO571" s="5">
        <v>0</v>
      </c>
      <c r="BP571" s="5">
        <v>0</v>
      </c>
      <c r="BQ571" s="5">
        <v>0</v>
      </c>
      <c r="BR571" s="5">
        <v>0</v>
      </c>
      <c r="BS571" s="5">
        <v>0</v>
      </c>
      <c r="BT571" s="5">
        <v>0</v>
      </c>
      <c r="BU571" s="5">
        <v>0</v>
      </c>
      <c r="BV571" s="5">
        <v>0</v>
      </c>
      <c r="BW571" s="5">
        <v>0</v>
      </c>
      <c r="BX571" s="5">
        <v>0</v>
      </c>
      <c r="BY571" s="5">
        <v>0</v>
      </c>
      <c r="BZ571" s="5">
        <v>0</v>
      </c>
      <c r="CA571" s="5">
        <v>0</v>
      </c>
      <c r="CB571" s="5">
        <v>0</v>
      </c>
      <c r="CC571" s="5">
        <v>0</v>
      </c>
      <c r="CD571" s="5">
        <v>0</v>
      </c>
      <c r="CE571" s="5">
        <v>0</v>
      </c>
      <c r="CF571" s="5">
        <v>0</v>
      </c>
      <c r="CG571" s="5">
        <v>0</v>
      </c>
      <c r="CH571" s="5">
        <v>0</v>
      </c>
      <c r="CI571" s="5">
        <v>0</v>
      </c>
      <c r="CJ571" s="5">
        <v>0</v>
      </c>
      <c r="CK571" s="5">
        <v>0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>
        <v>0</v>
      </c>
      <c r="CS571" s="5">
        <v>0</v>
      </c>
      <c r="CT571" s="5">
        <v>0</v>
      </c>
      <c r="CU571" s="5">
        <v>0</v>
      </c>
      <c r="CV571" s="5">
        <v>0</v>
      </c>
      <c r="CW571" s="5">
        <v>0</v>
      </c>
      <c r="CX571" s="3">
        <v>0</v>
      </c>
    </row>
    <row r="572" spans="1:102" ht="15.75" x14ac:dyDescent="0.25">
      <c r="A572" s="5" t="s">
        <v>199</v>
      </c>
      <c r="B572" s="5" t="s">
        <v>200</v>
      </c>
      <c r="C572" s="5">
        <v>2020</v>
      </c>
      <c r="D572" s="5">
        <v>3229</v>
      </c>
      <c r="E572" s="5">
        <v>1</v>
      </c>
      <c r="F572" s="5">
        <v>0</v>
      </c>
      <c r="G572" s="5">
        <v>1</v>
      </c>
      <c r="H572" s="5">
        <v>0</v>
      </c>
      <c r="I572" s="5">
        <v>6</v>
      </c>
      <c r="J572" s="5">
        <v>2</v>
      </c>
      <c r="K572" s="5">
        <v>1</v>
      </c>
      <c r="L572" s="5">
        <v>5</v>
      </c>
      <c r="M572" s="5">
        <v>3</v>
      </c>
      <c r="N572" s="5">
        <v>7</v>
      </c>
      <c r="O572" s="5">
        <v>112</v>
      </c>
      <c r="P572" s="5">
        <v>0</v>
      </c>
      <c r="Q572" s="5">
        <v>0</v>
      </c>
      <c r="R572" s="5">
        <v>13</v>
      </c>
      <c r="S572" s="5">
        <v>6</v>
      </c>
      <c r="T572" s="5">
        <v>104</v>
      </c>
      <c r="U572" s="5">
        <v>4</v>
      </c>
      <c r="V572" s="5">
        <v>18</v>
      </c>
      <c r="W572" s="5">
        <v>379</v>
      </c>
      <c r="X572" s="5">
        <v>2</v>
      </c>
      <c r="Y572" s="5">
        <v>1</v>
      </c>
      <c r="Z572" s="5">
        <v>46</v>
      </c>
      <c r="AA572" s="5">
        <v>19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61</v>
      </c>
      <c r="AH572" s="5">
        <v>163</v>
      </c>
      <c r="AI572" s="5">
        <v>26</v>
      </c>
      <c r="AJ572" s="5">
        <v>110</v>
      </c>
      <c r="AK572" s="5">
        <v>25</v>
      </c>
      <c r="AL572" s="5">
        <v>7</v>
      </c>
      <c r="AM572" s="5">
        <v>29</v>
      </c>
      <c r="AN572" s="5">
        <v>19</v>
      </c>
      <c r="AO572" s="5">
        <v>85</v>
      </c>
      <c r="AP572" s="5">
        <v>3</v>
      </c>
      <c r="AQ572" s="5">
        <v>24</v>
      </c>
      <c r="AR572" s="5">
        <v>1</v>
      </c>
      <c r="AS572" s="5">
        <v>15</v>
      </c>
      <c r="AT572" s="5">
        <v>16</v>
      </c>
      <c r="AU572" s="5">
        <v>27</v>
      </c>
      <c r="AV572" s="5">
        <v>29</v>
      </c>
      <c r="AW572" s="5">
        <v>279</v>
      </c>
      <c r="AX572" s="5">
        <v>110</v>
      </c>
      <c r="AY572" s="5">
        <v>6</v>
      </c>
      <c r="AZ572" s="5">
        <v>32</v>
      </c>
      <c r="BA572" s="5">
        <v>0</v>
      </c>
      <c r="BB572" s="5">
        <v>202</v>
      </c>
      <c r="BC572" s="5">
        <v>16</v>
      </c>
      <c r="BD572" s="5">
        <v>0</v>
      </c>
      <c r="BE572" s="5">
        <v>39</v>
      </c>
      <c r="BF572" s="5">
        <v>55</v>
      </c>
      <c r="BG572" s="5">
        <v>8</v>
      </c>
      <c r="BH572" s="5">
        <v>12</v>
      </c>
      <c r="BI572" s="5">
        <v>1</v>
      </c>
      <c r="BJ572" s="5">
        <v>141</v>
      </c>
      <c r="BK572" s="5">
        <v>174</v>
      </c>
      <c r="BL572" s="5">
        <v>0</v>
      </c>
      <c r="BM572" s="5">
        <v>12</v>
      </c>
      <c r="BN572" s="5">
        <v>30</v>
      </c>
      <c r="BO572" s="5">
        <v>0</v>
      </c>
      <c r="BP572" s="5">
        <v>5</v>
      </c>
      <c r="BQ572" s="5">
        <v>44</v>
      </c>
      <c r="BR572" s="5">
        <v>3</v>
      </c>
      <c r="BS572" s="5">
        <v>168</v>
      </c>
      <c r="BT572" s="5">
        <v>54</v>
      </c>
      <c r="BU572" s="5">
        <v>0</v>
      </c>
      <c r="BV572" s="5">
        <v>31</v>
      </c>
      <c r="BW572" s="5">
        <v>1</v>
      </c>
      <c r="BX572" s="5">
        <v>27</v>
      </c>
      <c r="BY572" s="5">
        <v>4</v>
      </c>
      <c r="BZ572" s="5">
        <v>0</v>
      </c>
      <c r="CA572" s="5">
        <v>83</v>
      </c>
      <c r="CB572" s="5">
        <v>5</v>
      </c>
      <c r="CC572" s="5">
        <v>0</v>
      </c>
      <c r="CD572" s="5">
        <v>3</v>
      </c>
      <c r="CE572" s="5">
        <v>0</v>
      </c>
      <c r="CF572" s="5">
        <v>4</v>
      </c>
      <c r="CG572" s="5">
        <v>6</v>
      </c>
      <c r="CH572" s="5">
        <v>2</v>
      </c>
      <c r="CI572" s="5">
        <v>1</v>
      </c>
      <c r="CJ572" s="5">
        <v>7</v>
      </c>
      <c r="CK572" s="5">
        <v>1</v>
      </c>
      <c r="CL572" s="5">
        <v>0</v>
      </c>
      <c r="CM572" s="5">
        <v>32</v>
      </c>
      <c r="CN572" s="5">
        <v>155</v>
      </c>
      <c r="CO572" s="5">
        <v>3</v>
      </c>
      <c r="CP572" s="5">
        <v>5</v>
      </c>
      <c r="CQ572" s="5">
        <v>0</v>
      </c>
      <c r="CR572" s="5">
        <v>7</v>
      </c>
      <c r="CS572" s="5">
        <v>6</v>
      </c>
      <c r="CT572" s="5">
        <v>10</v>
      </c>
      <c r="CU572" s="5">
        <v>1</v>
      </c>
      <c r="CV572" s="5">
        <v>49</v>
      </c>
      <c r="CW572" s="5">
        <v>24</v>
      </c>
      <c r="CX572" s="3">
        <v>24</v>
      </c>
    </row>
    <row r="573" spans="1:102" ht="15.75" x14ac:dyDescent="0.25">
      <c r="A573" s="5" t="s">
        <v>201</v>
      </c>
      <c r="B573" s="5" t="s">
        <v>202</v>
      </c>
      <c r="C573" s="5">
        <v>2020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  <c r="AH573" s="5">
        <v>0</v>
      </c>
      <c r="AI573" s="5">
        <v>0</v>
      </c>
      <c r="AJ573" s="5">
        <v>0</v>
      </c>
      <c r="AK573" s="5">
        <v>0</v>
      </c>
      <c r="AL573" s="5">
        <v>0</v>
      </c>
      <c r="AM573" s="5">
        <v>0</v>
      </c>
      <c r="AN573" s="5">
        <v>0</v>
      </c>
      <c r="AO573" s="5">
        <v>0</v>
      </c>
      <c r="AP573" s="5">
        <v>0</v>
      </c>
      <c r="AQ573" s="5">
        <v>0</v>
      </c>
      <c r="AR573" s="5">
        <v>0</v>
      </c>
      <c r="AS573" s="5">
        <v>0</v>
      </c>
      <c r="AT573" s="5">
        <v>0</v>
      </c>
      <c r="AU573" s="5">
        <v>0</v>
      </c>
      <c r="AV573" s="5">
        <v>0</v>
      </c>
      <c r="AW573" s="5">
        <v>0</v>
      </c>
      <c r="AX573" s="5">
        <v>0</v>
      </c>
      <c r="AY573" s="5">
        <v>0</v>
      </c>
      <c r="AZ573" s="5">
        <v>0</v>
      </c>
      <c r="BA573" s="5">
        <v>0</v>
      </c>
      <c r="BB573" s="5">
        <v>0</v>
      </c>
      <c r="BC573" s="5">
        <v>0</v>
      </c>
      <c r="BD573" s="5">
        <v>0</v>
      </c>
      <c r="BE573" s="5">
        <v>0</v>
      </c>
      <c r="BF573" s="5">
        <v>0</v>
      </c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5">
        <v>0</v>
      </c>
      <c r="BN573" s="5">
        <v>0</v>
      </c>
      <c r="BO573" s="5">
        <v>0</v>
      </c>
      <c r="BP573" s="5">
        <v>0</v>
      </c>
      <c r="BQ573" s="5">
        <v>0</v>
      </c>
      <c r="BR573" s="5">
        <v>0</v>
      </c>
      <c r="BS573" s="5">
        <v>0</v>
      </c>
      <c r="BT573" s="5">
        <v>0</v>
      </c>
      <c r="BU573" s="5">
        <v>0</v>
      </c>
      <c r="BV573" s="5">
        <v>0</v>
      </c>
      <c r="BW573" s="5">
        <v>0</v>
      </c>
      <c r="BX573" s="5">
        <v>0</v>
      </c>
      <c r="BY573" s="5">
        <v>0</v>
      </c>
      <c r="BZ573" s="5">
        <v>0</v>
      </c>
      <c r="CA573" s="5">
        <v>0</v>
      </c>
      <c r="CB573" s="5">
        <v>0</v>
      </c>
      <c r="CC573" s="5">
        <v>0</v>
      </c>
      <c r="CD573" s="5">
        <v>0</v>
      </c>
      <c r="CE573" s="5">
        <v>0</v>
      </c>
      <c r="CF573" s="5">
        <v>0</v>
      </c>
      <c r="CG573" s="5">
        <v>0</v>
      </c>
      <c r="CH573" s="5">
        <v>0</v>
      </c>
      <c r="CI573" s="5">
        <v>0</v>
      </c>
      <c r="CJ573" s="5">
        <v>0</v>
      </c>
      <c r="CK573" s="5">
        <v>0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>
        <v>0</v>
      </c>
      <c r="CS573" s="5">
        <v>0</v>
      </c>
      <c r="CT573" s="5">
        <v>0</v>
      </c>
      <c r="CU573" s="5">
        <v>0</v>
      </c>
      <c r="CV573" s="5">
        <v>0</v>
      </c>
      <c r="CW573" s="5">
        <v>0</v>
      </c>
      <c r="CX573" s="3">
        <v>0</v>
      </c>
    </row>
    <row r="574" spans="1:102" ht="15.75" x14ac:dyDescent="0.25">
      <c r="A574" s="5" t="s">
        <v>203</v>
      </c>
      <c r="B574" s="5" t="s">
        <v>204</v>
      </c>
      <c r="C574" s="5">
        <v>2020</v>
      </c>
      <c r="D574" s="5">
        <v>366</v>
      </c>
      <c r="E574" s="5">
        <v>0</v>
      </c>
      <c r="F574" s="5">
        <v>0</v>
      </c>
      <c r="G574" s="5">
        <v>1</v>
      </c>
      <c r="H574" s="5">
        <v>0</v>
      </c>
      <c r="I574" s="5">
        <v>4</v>
      </c>
      <c r="J574" s="5">
        <v>0</v>
      </c>
      <c r="K574" s="5">
        <v>0</v>
      </c>
      <c r="L574" s="5">
        <v>2</v>
      </c>
      <c r="M574" s="5">
        <v>1</v>
      </c>
      <c r="N574" s="5">
        <v>11</v>
      </c>
      <c r="O574" s="5">
        <v>15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1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15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3</v>
      </c>
      <c r="AH574" s="5">
        <v>2</v>
      </c>
      <c r="AI574" s="5">
        <v>4</v>
      </c>
      <c r="AJ574" s="5">
        <v>61</v>
      </c>
      <c r="AK574" s="5">
        <v>11</v>
      </c>
      <c r="AL574" s="5">
        <v>0</v>
      </c>
      <c r="AM574" s="5">
        <v>19</v>
      </c>
      <c r="AN574" s="5">
        <v>0</v>
      </c>
      <c r="AO574" s="5">
        <v>13</v>
      </c>
      <c r="AP574" s="5">
        <v>0</v>
      </c>
      <c r="AQ574" s="5">
        <v>1</v>
      </c>
      <c r="AR574" s="5">
        <v>0</v>
      </c>
      <c r="AS574" s="5">
        <v>0</v>
      </c>
      <c r="AT574" s="5">
        <v>0</v>
      </c>
      <c r="AU574" s="5">
        <v>0</v>
      </c>
      <c r="AV574" s="5">
        <v>1</v>
      </c>
      <c r="AW574" s="5">
        <v>1</v>
      </c>
      <c r="AX574" s="5">
        <v>3</v>
      </c>
      <c r="AY574" s="5">
        <v>1</v>
      </c>
      <c r="AZ574" s="5">
        <v>14</v>
      </c>
      <c r="BA574" s="5">
        <v>0</v>
      </c>
      <c r="BB574" s="5">
        <v>7</v>
      </c>
      <c r="BC574" s="5">
        <v>1</v>
      </c>
      <c r="BD574" s="5">
        <v>0</v>
      </c>
      <c r="BE574" s="5">
        <v>4</v>
      </c>
      <c r="BF574" s="5">
        <v>16</v>
      </c>
      <c r="BG574" s="5">
        <v>1</v>
      </c>
      <c r="BH574" s="5">
        <v>1</v>
      </c>
      <c r="BI574" s="5">
        <v>0</v>
      </c>
      <c r="BJ574" s="5">
        <v>16</v>
      </c>
      <c r="BK574" s="5">
        <v>34</v>
      </c>
      <c r="BL574" s="5">
        <v>0</v>
      </c>
      <c r="BM574" s="5">
        <v>0</v>
      </c>
      <c r="BN574" s="5">
        <v>1</v>
      </c>
      <c r="BO574" s="5">
        <v>0</v>
      </c>
      <c r="BP574" s="5">
        <v>0</v>
      </c>
      <c r="BQ574" s="5">
        <v>3</v>
      </c>
      <c r="BR574" s="5">
        <v>0</v>
      </c>
      <c r="BS574" s="5">
        <v>13</v>
      </c>
      <c r="BT574" s="5">
        <v>41</v>
      </c>
      <c r="BU574" s="5">
        <v>0</v>
      </c>
      <c r="BV574" s="5">
        <v>4</v>
      </c>
      <c r="BW574" s="5">
        <v>1</v>
      </c>
      <c r="BX574" s="5">
        <v>16</v>
      </c>
      <c r="BY574" s="5">
        <v>0</v>
      </c>
      <c r="BZ574" s="5">
        <v>0</v>
      </c>
      <c r="CA574" s="5">
        <v>0</v>
      </c>
      <c r="CB574" s="5">
        <v>0</v>
      </c>
      <c r="CC574" s="5">
        <v>0</v>
      </c>
      <c r="CD574" s="5">
        <v>0</v>
      </c>
      <c r="CE574" s="5">
        <v>0</v>
      </c>
      <c r="CF574" s="5">
        <v>1</v>
      </c>
      <c r="CG574" s="5">
        <v>0</v>
      </c>
      <c r="CH574" s="5">
        <v>0</v>
      </c>
      <c r="CI574" s="5">
        <v>0</v>
      </c>
      <c r="CJ574" s="5">
        <v>1</v>
      </c>
      <c r="CK574" s="5">
        <v>0</v>
      </c>
      <c r="CL574" s="5">
        <v>0</v>
      </c>
      <c r="CM574" s="5">
        <v>2</v>
      </c>
      <c r="CN574" s="5">
        <v>9</v>
      </c>
      <c r="CO574" s="5">
        <v>0</v>
      </c>
      <c r="CP574" s="5">
        <v>0</v>
      </c>
      <c r="CQ574" s="5">
        <v>0</v>
      </c>
      <c r="CR574" s="5">
        <v>0</v>
      </c>
      <c r="CS574" s="5">
        <v>0</v>
      </c>
      <c r="CT574" s="5">
        <v>1</v>
      </c>
      <c r="CU574" s="5">
        <v>0</v>
      </c>
      <c r="CV574" s="5">
        <v>4</v>
      </c>
      <c r="CW574" s="5">
        <v>1</v>
      </c>
      <c r="CX574" s="3">
        <v>1</v>
      </c>
    </row>
    <row r="575" spans="1:102" ht="15.75" x14ac:dyDescent="0.25">
      <c r="A575" s="5" t="s">
        <v>205</v>
      </c>
      <c r="B575" s="5" t="s">
        <v>206</v>
      </c>
      <c r="C575" s="5">
        <v>2020</v>
      </c>
      <c r="D575" s="5">
        <v>62</v>
      </c>
      <c r="E575" s="5">
        <v>2</v>
      </c>
      <c r="F575" s="5">
        <v>0</v>
      </c>
      <c r="G575" s="5">
        <v>0</v>
      </c>
      <c r="H575" s="5">
        <v>0</v>
      </c>
      <c r="I575" s="5">
        <v>0</v>
      </c>
      <c r="J575" s="5">
        <v>1</v>
      </c>
      <c r="K575" s="5">
        <v>0</v>
      </c>
      <c r="L575" s="5">
        <v>0</v>
      </c>
      <c r="M575" s="5">
        <v>0</v>
      </c>
      <c r="N575" s="5">
        <v>2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5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2</v>
      </c>
      <c r="AH575" s="5">
        <v>1</v>
      </c>
      <c r="AI575" s="5">
        <v>2</v>
      </c>
      <c r="AJ575" s="5">
        <v>12</v>
      </c>
      <c r="AK575" s="5">
        <v>1</v>
      </c>
      <c r="AL575" s="5">
        <v>0</v>
      </c>
      <c r="AM575" s="5">
        <v>1</v>
      </c>
      <c r="AN575" s="5">
        <v>0</v>
      </c>
      <c r="AO575" s="5">
        <v>8</v>
      </c>
      <c r="AP575" s="5">
        <v>0</v>
      </c>
      <c r="AQ575" s="5">
        <v>0</v>
      </c>
      <c r="AR575" s="5">
        <v>0</v>
      </c>
      <c r="AS575" s="5">
        <v>0</v>
      </c>
      <c r="AT575" s="5">
        <v>0</v>
      </c>
      <c r="AU575" s="5">
        <v>0</v>
      </c>
      <c r="AV575" s="5">
        <v>0</v>
      </c>
      <c r="AW575" s="5">
        <v>0</v>
      </c>
      <c r="AX575" s="5">
        <v>1</v>
      </c>
      <c r="AY575" s="5">
        <v>0</v>
      </c>
      <c r="AZ575" s="5">
        <v>0</v>
      </c>
      <c r="BA575" s="5">
        <v>0</v>
      </c>
      <c r="BB575" s="5">
        <v>0</v>
      </c>
      <c r="BC575" s="5">
        <v>3</v>
      </c>
      <c r="BD575" s="5">
        <v>0</v>
      </c>
      <c r="BE575" s="5">
        <v>0</v>
      </c>
      <c r="BF575" s="5">
        <v>1</v>
      </c>
      <c r="BG575" s="5">
        <v>0</v>
      </c>
      <c r="BH575" s="5">
        <v>0</v>
      </c>
      <c r="BI575" s="5">
        <v>0</v>
      </c>
      <c r="BJ575" s="5">
        <v>3</v>
      </c>
      <c r="BK575" s="5">
        <v>1</v>
      </c>
      <c r="BL575" s="5">
        <v>0</v>
      </c>
      <c r="BM575" s="5">
        <v>0</v>
      </c>
      <c r="BN575" s="5">
        <v>1</v>
      </c>
      <c r="BO575" s="5">
        <v>0</v>
      </c>
      <c r="BP575" s="5">
        <v>0</v>
      </c>
      <c r="BQ575" s="5">
        <v>0</v>
      </c>
      <c r="BR575" s="5">
        <v>0</v>
      </c>
      <c r="BS575" s="5">
        <v>1</v>
      </c>
      <c r="BT575" s="5">
        <v>1</v>
      </c>
      <c r="BU575" s="5">
        <v>0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>
        <v>0</v>
      </c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>
        <v>0</v>
      </c>
      <c r="CJ575" s="5">
        <v>0</v>
      </c>
      <c r="CK575" s="5">
        <v>0</v>
      </c>
      <c r="CL575" s="5">
        <v>0</v>
      </c>
      <c r="CM575" s="5">
        <v>0</v>
      </c>
      <c r="CN575" s="5">
        <v>3</v>
      </c>
      <c r="CO575" s="5">
        <v>0</v>
      </c>
      <c r="CP575" s="5">
        <v>0</v>
      </c>
      <c r="CQ575" s="5">
        <v>0</v>
      </c>
      <c r="CR575" s="5">
        <v>0</v>
      </c>
      <c r="CS575" s="5">
        <v>0</v>
      </c>
      <c r="CT575" s="5">
        <v>0</v>
      </c>
      <c r="CU575" s="5">
        <v>0</v>
      </c>
      <c r="CV575" s="5">
        <v>8</v>
      </c>
      <c r="CW575" s="5">
        <v>0</v>
      </c>
      <c r="CX575" s="3">
        <v>0</v>
      </c>
    </row>
    <row r="576" spans="1:102" ht="15.75" x14ac:dyDescent="0.25">
      <c r="A576" s="5" t="s">
        <v>207</v>
      </c>
      <c r="B576" s="5" t="s">
        <v>208</v>
      </c>
      <c r="C576" s="5">
        <v>2020</v>
      </c>
      <c r="D576" s="5">
        <v>318</v>
      </c>
      <c r="E576" s="5">
        <v>0</v>
      </c>
      <c r="F576" s="5">
        <v>2</v>
      </c>
      <c r="G576" s="5">
        <v>2</v>
      </c>
      <c r="H576" s="5">
        <v>1</v>
      </c>
      <c r="I576" s="5">
        <v>13</v>
      </c>
      <c r="J576" s="5">
        <v>6</v>
      </c>
      <c r="K576" s="5">
        <v>2</v>
      </c>
      <c r="L576" s="5">
        <v>5</v>
      </c>
      <c r="M576" s="5">
        <v>37</v>
      </c>
      <c r="N576" s="5">
        <v>8</v>
      </c>
      <c r="O576" s="5">
        <v>10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1</v>
      </c>
      <c r="W576" s="5">
        <v>0</v>
      </c>
      <c r="X576" s="5">
        <v>0</v>
      </c>
      <c r="Y576" s="5">
        <v>4</v>
      </c>
      <c r="Z576" s="5">
        <v>0</v>
      </c>
      <c r="AA576" s="5">
        <v>12</v>
      </c>
      <c r="AB576" s="5">
        <v>0</v>
      </c>
      <c r="AC576" s="5">
        <v>0</v>
      </c>
      <c r="AD576" s="5">
        <v>0</v>
      </c>
      <c r="AE576" s="5">
        <v>1</v>
      </c>
      <c r="AF576" s="5">
        <v>0</v>
      </c>
      <c r="AG576" s="5">
        <v>3</v>
      </c>
      <c r="AH576" s="5">
        <v>0</v>
      </c>
      <c r="AI576" s="5">
        <v>1</v>
      </c>
      <c r="AJ576" s="5">
        <v>2</v>
      </c>
      <c r="AK576" s="5">
        <v>9</v>
      </c>
      <c r="AL576" s="5">
        <v>3</v>
      </c>
      <c r="AM576" s="5">
        <v>1</v>
      </c>
      <c r="AN576" s="5">
        <v>2</v>
      </c>
      <c r="AO576" s="5">
        <v>6</v>
      </c>
      <c r="AP576" s="5">
        <v>0</v>
      </c>
      <c r="AQ576" s="5">
        <v>1</v>
      </c>
      <c r="AR576" s="5">
        <v>0</v>
      </c>
      <c r="AS576" s="5">
        <v>6</v>
      </c>
      <c r="AT576" s="5">
        <v>4</v>
      </c>
      <c r="AU576" s="5">
        <v>2</v>
      </c>
      <c r="AV576" s="5">
        <v>1</v>
      </c>
      <c r="AW576" s="5">
        <v>1</v>
      </c>
      <c r="AX576" s="5">
        <v>9</v>
      </c>
      <c r="AY576" s="5">
        <v>0</v>
      </c>
      <c r="AZ576" s="5">
        <v>1</v>
      </c>
      <c r="BA576" s="5">
        <v>0</v>
      </c>
      <c r="BB576" s="5">
        <v>1</v>
      </c>
      <c r="BC576" s="5">
        <v>0</v>
      </c>
      <c r="BD576" s="5">
        <v>0</v>
      </c>
      <c r="BE576" s="5">
        <v>1</v>
      </c>
      <c r="BF576" s="5">
        <v>6</v>
      </c>
      <c r="BG576" s="5">
        <v>0</v>
      </c>
      <c r="BH576" s="5">
        <v>0</v>
      </c>
      <c r="BI576" s="5">
        <v>0</v>
      </c>
      <c r="BJ576" s="5">
        <v>3</v>
      </c>
      <c r="BK576" s="5">
        <v>4</v>
      </c>
      <c r="BL576" s="5">
        <v>0</v>
      </c>
      <c r="BM576" s="5">
        <v>0</v>
      </c>
      <c r="BN576" s="5">
        <v>50</v>
      </c>
      <c r="BO576" s="5">
        <v>0</v>
      </c>
      <c r="BP576" s="5">
        <v>1</v>
      </c>
      <c r="BQ576" s="5">
        <v>8</v>
      </c>
      <c r="BR576" s="5">
        <v>2</v>
      </c>
      <c r="BS576" s="5">
        <v>5</v>
      </c>
      <c r="BT576" s="5">
        <v>2</v>
      </c>
      <c r="BU576" s="5">
        <v>0</v>
      </c>
      <c r="BV576" s="5">
        <v>4</v>
      </c>
      <c r="BW576" s="5">
        <v>2</v>
      </c>
      <c r="BX576" s="5">
        <v>13</v>
      </c>
      <c r="BY576" s="5">
        <v>0</v>
      </c>
      <c r="BZ576" s="5">
        <v>0</v>
      </c>
      <c r="CA576" s="5">
        <v>1</v>
      </c>
      <c r="CB576" s="5">
        <v>0</v>
      </c>
      <c r="CC576" s="5">
        <v>0</v>
      </c>
      <c r="CD576" s="5">
        <v>2</v>
      </c>
      <c r="CE576" s="5">
        <v>0</v>
      </c>
      <c r="CF576" s="5">
        <v>2</v>
      </c>
      <c r="CG576" s="5">
        <v>0</v>
      </c>
      <c r="CH576" s="5">
        <v>1</v>
      </c>
      <c r="CI576" s="5">
        <v>1</v>
      </c>
      <c r="CJ576" s="5">
        <v>11</v>
      </c>
      <c r="CK576" s="5">
        <v>1</v>
      </c>
      <c r="CL576" s="5">
        <v>0</v>
      </c>
      <c r="CM576" s="5">
        <v>1</v>
      </c>
      <c r="CN576" s="5">
        <v>11</v>
      </c>
      <c r="CO576" s="5">
        <v>1</v>
      </c>
      <c r="CP576" s="5">
        <v>1</v>
      </c>
      <c r="CQ576" s="5">
        <v>0</v>
      </c>
      <c r="CR576" s="5">
        <v>0</v>
      </c>
      <c r="CS576" s="5">
        <v>0</v>
      </c>
      <c r="CT576" s="5">
        <v>6</v>
      </c>
      <c r="CU576" s="5">
        <v>0</v>
      </c>
      <c r="CV576" s="5">
        <v>13</v>
      </c>
      <c r="CW576" s="5">
        <v>4</v>
      </c>
      <c r="CX576" s="3">
        <v>4</v>
      </c>
    </row>
    <row r="577" spans="1:102" ht="15.75" x14ac:dyDescent="0.25">
      <c r="A577" s="5" t="s">
        <v>209</v>
      </c>
      <c r="B577" s="5" t="s">
        <v>210</v>
      </c>
      <c r="C577" s="5">
        <v>2020</v>
      </c>
      <c r="D577" s="5">
        <v>8838</v>
      </c>
      <c r="E577" s="5">
        <v>8</v>
      </c>
      <c r="F577" s="5">
        <v>64</v>
      </c>
      <c r="G577" s="5">
        <v>36</v>
      </c>
      <c r="H577" s="5">
        <v>83</v>
      </c>
      <c r="I577" s="5">
        <v>48</v>
      </c>
      <c r="J577" s="5">
        <v>35</v>
      </c>
      <c r="K577" s="5">
        <v>17</v>
      </c>
      <c r="L577" s="5">
        <v>23</v>
      </c>
      <c r="M577" s="5">
        <v>31</v>
      </c>
      <c r="N577" s="5">
        <v>27</v>
      </c>
      <c r="O577" s="5">
        <v>170</v>
      </c>
      <c r="P577" s="5">
        <v>30</v>
      </c>
      <c r="Q577" s="5">
        <v>1</v>
      </c>
      <c r="R577" s="5">
        <v>9</v>
      </c>
      <c r="S577" s="5">
        <v>0</v>
      </c>
      <c r="T577" s="5">
        <v>0</v>
      </c>
      <c r="U577" s="5">
        <v>30</v>
      </c>
      <c r="V577" s="5">
        <v>16</v>
      </c>
      <c r="W577" s="5">
        <v>215</v>
      </c>
      <c r="X577" s="5">
        <v>14</v>
      </c>
      <c r="Y577" s="5">
        <v>0</v>
      </c>
      <c r="Z577" s="5">
        <v>521</v>
      </c>
      <c r="AA577" s="5">
        <v>48</v>
      </c>
      <c r="AB577" s="5">
        <v>13</v>
      </c>
      <c r="AC577" s="5">
        <v>0</v>
      </c>
      <c r="AD577" s="5">
        <v>3</v>
      </c>
      <c r="AE577" s="5">
        <v>3</v>
      </c>
      <c r="AF577" s="5">
        <v>3</v>
      </c>
      <c r="AG577" s="5">
        <v>169</v>
      </c>
      <c r="AH577" s="5">
        <v>62</v>
      </c>
      <c r="AI577" s="5">
        <v>122</v>
      </c>
      <c r="AJ577" s="5">
        <v>385</v>
      </c>
      <c r="AK577" s="5">
        <v>141</v>
      </c>
      <c r="AL577" s="5">
        <v>3</v>
      </c>
      <c r="AM577" s="5">
        <v>165</v>
      </c>
      <c r="AN577" s="5">
        <v>137</v>
      </c>
      <c r="AO577" s="5">
        <v>224</v>
      </c>
      <c r="AP577" s="5">
        <v>20</v>
      </c>
      <c r="AQ577" s="5">
        <v>50</v>
      </c>
      <c r="AR577" s="5">
        <v>7</v>
      </c>
      <c r="AS577" s="5">
        <v>64</v>
      </c>
      <c r="AT577" s="5">
        <v>152</v>
      </c>
      <c r="AU577" s="5">
        <v>102</v>
      </c>
      <c r="AV577" s="5">
        <v>167</v>
      </c>
      <c r="AW577" s="5">
        <v>328</v>
      </c>
      <c r="AX577" s="5">
        <v>193</v>
      </c>
      <c r="AY577" s="5">
        <v>4</v>
      </c>
      <c r="AZ577" s="5">
        <v>29</v>
      </c>
      <c r="BA577" s="5">
        <v>0</v>
      </c>
      <c r="BB577" s="5">
        <v>142</v>
      </c>
      <c r="BC577" s="5">
        <v>67</v>
      </c>
      <c r="BD577" s="5">
        <v>3</v>
      </c>
      <c r="BE577" s="5">
        <v>38</v>
      </c>
      <c r="BF577" s="5">
        <v>179</v>
      </c>
      <c r="BG577" s="5">
        <v>13</v>
      </c>
      <c r="BH577" s="5">
        <v>12</v>
      </c>
      <c r="BI577" s="5">
        <v>3</v>
      </c>
      <c r="BJ577" s="5">
        <v>233</v>
      </c>
      <c r="BK577" s="5">
        <v>259</v>
      </c>
      <c r="BL577" s="5">
        <v>4</v>
      </c>
      <c r="BM577" s="5">
        <v>50</v>
      </c>
      <c r="BN577" s="5">
        <v>157</v>
      </c>
      <c r="BO577" s="5">
        <v>2</v>
      </c>
      <c r="BP577" s="5">
        <v>31</v>
      </c>
      <c r="BQ577" s="5">
        <v>208</v>
      </c>
      <c r="BR577" s="5">
        <v>28</v>
      </c>
      <c r="BS577" s="5">
        <v>273</v>
      </c>
      <c r="BT577" s="5">
        <v>127</v>
      </c>
      <c r="BU577" s="5">
        <v>28</v>
      </c>
      <c r="BV577" s="5">
        <v>196</v>
      </c>
      <c r="BW577" s="5">
        <v>27</v>
      </c>
      <c r="BX577" s="5">
        <v>918</v>
      </c>
      <c r="BY577" s="5">
        <v>7</v>
      </c>
      <c r="BZ577" s="5">
        <v>0</v>
      </c>
      <c r="CA577" s="5">
        <v>303</v>
      </c>
      <c r="CB577" s="5">
        <v>31</v>
      </c>
      <c r="CC577" s="5">
        <v>1</v>
      </c>
      <c r="CD577" s="5">
        <v>17</v>
      </c>
      <c r="CE577" s="5">
        <v>11</v>
      </c>
      <c r="CF577" s="5">
        <v>14</v>
      </c>
      <c r="CG577" s="5">
        <v>9</v>
      </c>
      <c r="CH577" s="5">
        <v>12</v>
      </c>
      <c r="CI577" s="5">
        <v>73</v>
      </c>
      <c r="CJ577" s="5">
        <v>391</v>
      </c>
      <c r="CK577" s="5">
        <v>130</v>
      </c>
      <c r="CL577" s="5">
        <v>1</v>
      </c>
      <c r="CM577" s="5">
        <v>46</v>
      </c>
      <c r="CN577" s="5">
        <v>224</v>
      </c>
      <c r="CO577" s="5">
        <v>56</v>
      </c>
      <c r="CP577" s="5">
        <v>24</v>
      </c>
      <c r="CQ577" s="5">
        <v>0</v>
      </c>
      <c r="CR577" s="5">
        <v>21</v>
      </c>
      <c r="CS577" s="5">
        <v>78</v>
      </c>
      <c r="CT577" s="5">
        <v>111</v>
      </c>
      <c r="CU577" s="5">
        <v>8</v>
      </c>
      <c r="CV577" s="5">
        <v>274</v>
      </c>
      <c r="CW577" s="5">
        <v>26</v>
      </c>
      <c r="CX577" s="3">
        <v>26</v>
      </c>
    </row>
    <row r="578" spans="1:102" ht="15.75" x14ac:dyDescent="0.25">
      <c r="A578" s="5" t="s">
        <v>211</v>
      </c>
      <c r="B578" s="5" t="s">
        <v>212</v>
      </c>
      <c r="C578" s="5">
        <v>2020</v>
      </c>
      <c r="D578" s="5">
        <v>340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125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55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  <c r="AH578" s="5">
        <v>0</v>
      </c>
      <c r="AI578" s="5">
        <v>0</v>
      </c>
      <c r="AJ578" s="5">
        <v>2</v>
      </c>
      <c r="AK578" s="5">
        <v>1</v>
      </c>
      <c r="AL578" s="5">
        <v>0</v>
      </c>
      <c r="AM578" s="5">
        <v>0</v>
      </c>
      <c r="AN578" s="5">
        <v>0</v>
      </c>
      <c r="AO578" s="5">
        <v>0</v>
      </c>
      <c r="AP578" s="5">
        <v>0</v>
      </c>
      <c r="AQ578" s="5">
        <v>0</v>
      </c>
      <c r="AR578" s="5">
        <v>0</v>
      </c>
      <c r="AS578" s="5">
        <v>0</v>
      </c>
      <c r="AT578" s="5">
        <v>0</v>
      </c>
      <c r="AU578" s="5">
        <v>0</v>
      </c>
      <c r="AV578" s="5">
        <v>0</v>
      </c>
      <c r="AW578" s="5">
        <v>0</v>
      </c>
      <c r="AX578" s="5">
        <v>0</v>
      </c>
      <c r="AY578" s="5">
        <v>0</v>
      </c>
      <c r="AZ578" s="5">
        <v>0</v>
      </c>
      <c r="BA578" s="5">
        <v>0</v>
      </c>
      <c r="BB578" s="5">
        <v>0</v>
      </c>
      <c r="BC578" s="5">
        <v>0</v>
      </c>
      <c r="BD578" s="5">
        <v>0</v>
      </c>
      <c r="BE578" s="5">
        <v>0</v>
      </c>
      <c r="BF578" s="5">
        <v>0</v>
      </c>
      <c r="BG578" s="5">
        <v>0</v>
      </c>
      <c r="BH578" s="5">
        <v>0</v>
      </c>
      <c r="BI578" s="5">
        <v>0</v>
      </c>
      <c r="BJ578" s="5">
        <v>0</v>
      </c>
      <c r="BK578" s="5">
        <v>0</v>
      </c>
      <c r="BL578" s="5">
        <v>0</v>
      </c>
      <c r="BM578" s="5">
        <v>0</v>
      </c>
      <c r="BN578" s="5">
        <v>1</v>
      </c>
      <c r="BO578" s="5">
        <v>0</v>
      </c>
      <c r="BP578" s="5">
        <v>0</v>
      </c>
      <c r="BQ578" s="5">
        <v>2</v>
      </c>
      <c r="BR578" s="5">
        <v>0</v>
      </c>
      <c r="BS578" s="5">
        <v>0</v>
      </c>
      <c r="BT578" s="5">
        <v>0</v>
      </c>
      <c r="BU578" s="5">
        <v>0</v>
      </c>
      <c r="BV578" s="5">
        <v>0</v>
      </c>
      <c r="BW578" s="5">
        <v>0</v>
      </c>
      <c r="BX578" s="5">
        <v>1</v>
      </c>
      <c r="BY578" s="5">
        <v>0</v>
      </c>
      <c r="BZ578" s="5">
        <v>0</v>
      </c>
      <c r="CA578" s="5">
        <v>60</v>
      </c>
      <c r="CB578" s="5">
        <v>79</v>
      </c>
      <c r="CC578" s="5">
        <v>0</v>
      </c>
      <c r="CD578" s="5">
        <v>0</v>
      </c>
      <c r="CE578" s="5">
        <v>0</v>
      </c>
      <c r="CF578" s="5">
        <v>0</v>
      </c>
      <c r="CG578" s="5">
        <v>0</v>
      </c>
      <c r="CH578" s="5">
        <v>0</v>
      </c>
      <c r="CI578" s="5">
        <v>0</v>
      </c>
      <c r="CJ578" s="5">
        <v>1</v>
      </c>
      <c r="CK578" s="5">
        <v>0</v>
      </c>
      <c r="CL578" s="5">
        <v>0</v>
      </c>
      <c r="CM578" s="5">
        <v>0</v>
      </c>
      <c r="CN578" s="5">
        <v>1</v>
      </c>
      <c r="CO578" s="5">
        <v>1</v>
      </c>
      <c r="CP578" s="5">
        <v>1</v>
      </c>
      <c r="CQ578" s="5">
        <v>0</v>
      </c>
      <c r="CR578" s="5">
        <v>6</v>
      </c>
      <c r="CS578" s="5">
        <v>1</v>
      </c>
      <c r="CT578" s="5">
        <v>0</v>
      </c>
      <c r="CU578" s="5">
        <v>0</v>
      </c>
      <c r="CV578" s="5">
        <v>1</v>
      </c>
      <c r="CW578" s="5">
        <v>0</v>
      </c>
      <c r="CX578" s="3">
        <v>0</v>
      </c>
    </row>
    <row r="579" spans="1:102" ht="15.75" x14ac:dyDescent="0.25">
      <c r="A579" s="5" t="s">
        <v>213</v>
      </c>
      <c r="B579" s="5" t="s">
        <v>214</v>
      </c>
      <c r="C579" s="5">
        <v>2020</v>
      </c>
      <c r="D579" s="5">
        <v>46</v>
      </c>
      <c r="E579" s="5">
        <v>0</v>
      </c>
      <c r="F579" s="5">
        <v>0</v>
      </c>
      <c r="G579" s="5">
        <v>0</v>
      </c>
      <c r="H579" s="5">
        <v>0</v>
      </c>
      <c r="I579" s="5">
        <v>1</v>
      </c>
      <c r="J579" s="5">
        <v>0</v>
      </c>
      <c r="K579" s="5">
        <v>0</v>
      </c>
      <c r="L579" s="5">
        <v>1</v>
      </c>
      <c r="M579" s="5">
        <v>2</v>
      </c>
      <c r="N579" s="5">
        <v>1</v>
      </c>
      <c r="O579" s="5">
        <v>1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2</v>
      </c>
      <c r="AK579" s="5">
        <v>3</v>
      </c>
      <c r="AL579" s="5">
        <v>0</v>
      </c>
      <c r="AM579" s="5">
        <v>1</v>
      </c>
      <c r="AN579" s="5">
        <v>0</v>
      </c>
      <c r="AO579" s="5">
        <v>1</v>
      </c>
      <c r="AP579" s="5">
        <v>0</v>
      </c>
      <c r="AQ579" s="5">
        <v>0</v>
      </c>
      <c r="AR579" s="5">
        <v>0</v>
      </c>
      <c r="AS579" s="5">
        <v>0</v>
      </c>
      <c r="AT579" s="5">
        <v>1</v>
      </c>
      <c r="AU579" s="5">
        <v>0</v>
      </c>
      <c r="AV579" s="5">
        <v>0</v>
      </c>
      <c r="AW579" s="5">
        <v>0</v>
      </c>
      <c r="AX579" s="5">
        <v>2</v>
      </c>
      <c r="AY579" s="5">
        <v>0</v>
      </c>
      <c r="AZ579" s="5">
        <v>2</v>
      </c>
      <c r="BA579" s="5">
        <v>0</v>
      </c>
      <c r="BB579" s="5">
        <v>0</v>
      </c>
      <c r="BC579" s="5">
        <v>0</v>
      </c>
      <c r="BD579" s="5">
        <v>0</v>
      </c>
      <c r="BE579" s="5">
        <v>1</v>
      </c>
      <c r="BF579" s="5">
        <v>3</v>
      </c>
      <c r="BG579" s="5">
        <v>0</v>
      </c>
      <c r="BH579" s="5">
        <v>0</v>
      </c>
      <c r="BI579" s="5">
        <v>0</v>
      </c>
      <c r="BJ579" s="5">
        <v>2</v>
      </c>
      <c r="BK579" s="5">
        <v>1</v>
      </c>
      <c r="BL579" s="5">
        <v>0</v>
      </c>
      <c r="BM579" s="5">
        <v>0</v>
      </c>
      <c r="BN579" s="5">
        <v>0</v>
      </c>
      <c r="BO579" s="5">
        <v>0</v>
      </c>
      <c r="BP579" s="5">
        <v>0</v>
      </c>
      <c r="BQ579" s="5">
        <v>0</v>
      </c>
      <c r="BR579" s="5">
        <v>0</v>
      </c>
      <c r="BS579" s="5">
        <v>1</v>
      </c>
      <c r="BT579" s="5">
        <v>0</v>
      </c>
      <c r="BU579" s="5">
        <v>0</v>
      </c>
      <c r="BV579" s="5">
        <v>1</v>
      </c>
      <c r="BW579" s="5">
        <v>1</v>
      </c>
      <c r="BX579" s="5">
        <v>5</v>
      </c>
      <c r="BY579" s="5">
        <v>0</v>
      </c>
      <c r="BZ579" s="5">
        <v>0</v>
      </c>
      <c r="CA579" s="5">
        <v>0</v>
      </c>
      <c r="CB579" s="5">
        <v>0</v>
      </c>
      <c r="CC579" s="5">
        <v>0</v>
      </c>
      <c r="CD579" s="5">
        <v>0</v>
      </c>
      <c r="CE579" s="5">
        <v>0</v>
      </c>
      <c r="CF579" s="5">
        <v>0</v>
      </c>
      <c r="CG579" s="5">
        <v>0</v>
      </c>
      <c r="CH579" s="5">
        <v>0</v>
      </c>
      <c r="CI579" s="5">
        <v>0</v>
      </c>
      <c r="CJ579" s="5">
        <v>0</v>
      </c>
      <c r="CK579" s="5">
        <v>0</v>
      </c>
      <c r="CL579" s="5">
        <v>0</v>
      </c>
      <c r="CM579" s="5">
        <v>0</v>
      </c>
      <c r="CN579" s="5">
        <v>1</v>
      </c>
      <c r="CO579" s="5">
        <v>0</v>
      </c>
      <c r="CP579" s="5">
        <v>0</v>
      </c>
      <c r="CQ579" s="5">
        <v>0</v>
      </c>
      <c r="CR579" s="5">
        <v>0</v>
      </c>
      <c r="CS579" s="5">
        <v>0</v>
      </c>
      <c r="CT579" s="5">
        <v>3</v>
      </c>
      <c r="CU579" s="5">
        <v>0</v>
      </c>
      <c r="CV579" s="5">
        <v>4</v>
      </c>
      <c r="CW579" s="5">
        <v>1</v>
      </c>
      <c r="CX579" s="3">
        <v>1</v>
      </c>
    </row>
    <row r="580" spans="1:102" ht="15.75" x14ac:dyDescent="0.25">
      <c r="A580" s="5" t="s">
        <v>215</v>
      </c>
      <c r="B580" s="5" t="s">
        <v>216</v>
      </c>
      <c r="C580" s="5">
        <v>2020</v>
      </c>
      <c r="D580" s="5">
        <v>247</v>
      </c>
      <c r="E580" s="5">
        <v>7</v>
      </c>
      <c r="F580" s="5">
        <v>3</v>
      </c>
      <c r="G580" s="5">
        <v>3</v>
      </c>
      <c r="H580" s="5">
        <v>0</v>
      </c>
      <c r="I580" s="5">
        <v>6</v>
      </c>
      <c r="J580" s="5">
        <v>2</v>
      </c>
      <c r="K580" s="5">
        <v>1</v>
      </c>
      <c r="L580" s="5">
        <v>13</v>
      </c>
      <c r="M580" s="5">
        <v>1</v>
      </c>
      <c r="N580" s="5">
        <v>10</v>
      </c>
      <c r="O580" s="5">
        <v>4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3</v>
      </c>
      <c r="V580" s="5">
        <v>1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2</v>
      </c>
      <c r="AH580" s="5">
        <v>0</v>
      </c>
      <c r="AI580" s="5">
        <v>6</v>
      </c>
      <c r="AJ580" s="5">
        <v>13</v>
      </c>
      <c r="AK580" s="5">
        <v>8</v>
      </c>
      <c r="AL580" s="5">
        <v>0</v>
      </c>
      <c r="AM580" s="5">
        <v>2</v>
      </c>
      <c r="AN580" s="5">
        <v>2</v>
      </c>
      <c r="AO580" s="5">
        <v>4</v>
      </c>
      <c r="AP580" s="5">
        <v>0</v>
      </c>
      <c r="AQ580" s="5">
        <v>1</v>
      </c>
      <c r="AR580" s="5">
        <v>0</v>
      </c>
      <c r="AS580" s="5">
        <v>1</v>
      </c>
      <c r="AT580" s="5">
        <v>1</v>
      </c>
      <c r="AU580" s="5">
        <v>0</v>
      </c>
      <c r="AV580" s="5">
        <v>0</v>
      </c>
      <c r="AW580" s="5">
        <v>2</v>
      </c>
      <c r="AX580" s="5">
        <v>3</v>
      </c>
      <c r="AY580" s="5">
        <v>0</v>
      </c>
      <c r="AZ580" s="5">
        <v>1</v>
      </c>
      <c r="BA580" s="5">
        <v>0</v>
      </c>
      <c r="BB580" s="5">
        <v>52</v>
      </c>
      <c r="BC580" s="5">
        <v>0</v>
      </c>
      <c r="BD580" s="5">
        <v>0</v>
      </c>
      <c r="BE580" s="5">
        <v>1</v>
      </c>
      <c r="BF580" s="5">
        <v>4</v>
      </c>
      <c r="BG580" s="5">
        <v>1</v>
      </c>
      <c r="BH580" s="5">
        <v>0</v>
      </c>
      <c r="BI580" s="5">
        <v>0</v>
      </c>
      <c r="BJ580" s="5">
        <v>5</v>
      </c>
      <c r="BK580" s="5">
        <v>12</v>
      </c>
      <c r="BL580" s="5">
        <v>0</v>
      </c>
      <c r="BM580" s="5">
        <v>0</v>
      </c>
      <c r="BN580" s="5">
        <v>7</v>
      </c>
      <c r="BO580" s="5">
        <v>0</v>
      </c>
      <c r="BP580" s="5">
        <v>1</v>
      </c>
      <c r="BQ580" s="5">
        <v>4</v>
      </c>
      <c r="BR580" s="5">
        <v>0</v>
      </c>
      <c r="BS580" s="5">
        <v>5</v>
      </c>
      <c r="BT580" s="5">
        <v>8</v>
      </c>
      <c r="BU580" s="5">
        <v>0</v>
      </c>
      <c r="BV580" s="5">
        <v>2</v>
      </c>
      <c r="BW580" s="5">
        <v>3</v>
      </c>
      <c r="BX580" s="5">
        <v>10</v>
      </c>
      <c r="BY580" s="5">
        <v>0</v>
      </c>
      <c r="BZ580" s="5">
        <v>0</v>
      </c>
      <c r="CA580" s="5">
        <v>4</v>
      </c>
      <c r="CB580" s="5">
        <v>0</v>
      </c>
      <c r="CC580" s="5">
        <v>0</v>
      </c>
      <c r="CD580" s="5">
        <v>2</v>
      </c>
      <c r="CE580" s="5">
        <v>0</v>
      </c>
      <c r="CF580" s="5">
        <v>1</v>
      </c>
      <c r="CG580" s="5">
        <v>3</v>
      </c>
      <c r="CH580" s="5">
        <v>2</v>
      </c>
      <c r="CI580" s="5">
        <v>0</v>
      </c>
      <c r="CJ580" s="5">
        <v>1</v>
      </c>
      <c r="CK580" s="5">
        <v>0</v>
      </c>
      <c r="CL580" s="5">
        <v>0</v>
      </c>
      <c r="CM580" s="5">
        <v>1</v>
      </c>
      <c r="CN580" s="5">
        <v>4</v>
      </c>
      <c r="CO580" s="5">
        <v>1</v>
      </c>
      <c r="CP580" s="5">
        <v>0</v>
      </c>
      <c r="CQ580" s="5">
        <v>0</v>
      </c>
      <c r="CR580" s="5">
        <v>0</v>
      </c>
      <c r="CS580" s="5">
        <v>0</v>
      </c>
      <c r="CT580" s="5">
        <v>9</v>
      </c>
      <c r="CU580" s="5">
        <v>0</v>
      </c>
      <c r="CV580" s="5">
        <v>5</v>
      </c>
      <c r="CW580" s="5">
        <v>1</v>
      </c>
      <c r="CX580" s="3">
        <v>1</v>
      </c>
    </row>
    <row r="581" spans="1:102" ht="15.75" x14ac:dyDescent="0.25">
      <c r="A581" s="5" t="s">
        <v>217</v>
      </c>
      <c r="B581" s="5" t="s">
        <v>218</v>
      </c>
      <c r="C581" s="5">
        <v>2020</v>
      </c>
      <c r="D581" s="5">
        <v>6341</v>
      </c>
      <c r="E581" s="5">
        <v>30</v>
      </c>
      <c r="F581" s="5">
        <v>11</v>
      </c>
      <c r="G581" s="5">
        <v>3</v>
      </c>
      <c r="H581" s="5">
        <v>8</v>
      </c>
      <c r="I581" s="5">
        <v>43</v>
      </c>
      <c r="J581" s="5">
        <v>4</v>
      </c>
      <c r="K581" s="5">
        <v>1</v>
      </c>
      <c r="L581" s="5">
        <v>18</v>
      </c>
      <c r="M581" s="5">
        <v>17</v>
      </c>
      <c r="N581" s="5">
        <v>10</v>
      </c>
      <c r="O581" s="5">
        <v>158</v>
      </c>
      <c r="P581" s="5">
        <v>0</v>
      </c>
      <c r="Q581" s="5">
        <v>0</v>
      </c>
      <c r="R581" s="5">
        <v>2</v>
      </c>
      <c r="S581" s="5">
        <v>0</v>
      </c>
      <c r="T581" s="5">
        <v>0</v>
      </c>
      <c r="U581" s="5">
        <v>3</v>
      </c>
      <c r="V581" s="5">
        <v>5</v>
      </c>
      <c r="W581" s="5">
        <v>28</v>
      </c>
      <c r="X581" s="5">
        <v>2</v>
      </c>
      <c r="Y581" s="5">
        <v>0</v>
      </c>
      <c r="Z581" s="5">
        <v>0</v>
      </c>
      <c r="AA581" s="5">
        <v>5</v>
      </c>
      <c r="AB581" s="5">
        <v>0</v>
      </c>
      <c r="AC581" s="5">
        <v>0</v>
      </c>
      <c r="AD581" s="5">
        <v>2</v>
      </c>
      <c r="AE581" s="5">
        <v>0</v>
      </c>
      <c r="AF581" s="5">
        <v>0</v>
      </c>
      <c r="AG581" s="5">
        <v>60</v>
      </c>
      <c r="AH581" s="5">
        <v>9</v>
      </c>
      <c r="AI581" s="5">
        <v>20</v>
      </c>
      <c r="AJ581" s="5">
        <v>486</v>
      </c>
      <c r="AK581" s="5">
        <v>58</v>
      </c>
      <c r="AL581" s="5">
        <v>0</v>
      </c>
      <c r="AM581" s="5">
        <v>29</v>
      </c>
      <c r="AN581" s="5">
        <v>21</v>
      </c>
      <c r="AO581" s="5">
        <v>212</v>
      </c>
      <c r="AP581" s="5">
        <v>4</v>
      </c>
      <c r="AQ581" s="5">
        <v>10</v>
      </c>
      <c r="AR581" s="5">
        <v>3</v>
      </c>
      <c r="AS581" s="5">
        <v>15</v>
      </c>
      <c r="AT581" s="5">
        <v>38</v>
      </c>
      <c r="AU581" s="5">
        <v>41</v>
      </c>
      <c r="AV581" s="5">
        <v>14</v>
      </c>
      <c r="AW581" s="5">
        <v>1189</v>
      </c>
      <c r="AX581" s="5">
        <v>96</v>
      </c>
      <c r="AY581" s="5">
        <v>1</v>
      </c>
      <c r="AZ581" s="5">
        <v>26</v>
      </c>
      <c r="BA581" s="5">
        <v>0</v>
      </c>
      <c r="BB581" s="5">
        <v>558</v>
      </c>
      <c r="BC581" s="5">
        <v>96</v>
      </c>
      <c r="BD581" s="5">
        <v>1</v>
      </c>
      <c r="BE581" s="5">
        <v>16</v>
      </c>
      <c r="BF581" s="5">
        <v>118</v>
      </c>
      <c r="BG581" s="5">
        <v>5</v>
      </c>
      <c r="BH581" s="5">
        <v>3</v>
      </c>
      <c r="BI581" s="5">
        <v>0</v>
      </c>
      <c r="BJ581" s="5">
        <v>109</v>
      </c>
      <c r="BK581" s="5">
        <v>116</v>
      </c>
      <c r="BL581" s="5">
        <v>0</v>
      </c>
      <c r="BM581" s="5">
        <v>8</v>
      </c>
      <c r="BN581" s="5">
        <v>30</v>
      </c>
      <c r="BO581" s="5">
        <v>0</v>
      </c>
      <c r="BP581" s="5">
        <v>7</v>
      </c>
      <c r="BQ581" s="5">
        <v>36</v>
      </c>
      <c r="BR581" s="5">
        <v>5</v>
      </c>
      <c r="BS581" s="5">
        <v>245</v>
      </c>
      <c r="BT581" s="5">
        <v>306</v>
      </c>
      <c r="BU581" s="5">
        <v>7</v>
      </c>
      <c r="BV581" s="5">
        <v>66</v>
      </c>
      <c r="BW581" s="5">
        <v>23</v>
      </c>
      <c r="BX581" s="5">
        <v>814</v>
      </c>
      <c r="BY581" s="5">
        <v>3</v>
      </c>
      <c r="BZ581" s="5">
        <v>0</v>
      </c>
      <c r="CA581" s="5">
        <v>82</v>
      </c>
      <c r="CB581" s="5">
        <v>202</v>
      </c>
      <c r="CC581" s="5">
        <v>0</v>
      </c>
      <c r="CD581" s="5">
        <v>4</v>
      </c>
      <c r="CE581" s="5">
        <v>0</v>
      </c>
      <c r="CF581" s="5">
        <v>7</v>
      </c>
      <c r="CG581" s="5">
        <v>10</v>
      </c>
      <c r="CH581" s="5">
        <v>2</v>
      </c>
      <c r="CI581" s="5">
        <v>18</v>
      </c>
      <c r="CJ581" s="5">
        <v>68</v>
      </c>
      <c r="CK581" s="5">
        <v>16</v>
      </c>
      <c r="CL581" s="5">
        <v>0</v>
      </c>
      <c r="CM581" s="5">
        <v>49</v>
      </c>
      <c r="CN581" s="5">
        <v>266</v>
      </c>
      <c r="CO581" s="5">
        <v>64</v>
      </c>
      <c r="CP581" s="5">
        <v>14</v>
      </c>
      <c r="CQ581" s="5">
        <v>0</v>
      </c>
      <c r="CR581" s="5">
        <v>46</v>
      </c>
      <c r="CS581" s="5">
        <v>30</v>
      </c>
      <c r="CT581" s="5">
        <v>27</v>
      </c>
      <c r="CU581" s="5">
        <v>12</v>
      </c>
      <c r="CV581" s="5">
        <v>90</v>
      </c>
      <c r="CW581" s="5">
        <v>76</v>
      </c>
      <c r="CX581" s="3">
        <v>76</v>
      </c>
    </row>
    <row r="582" spans="1:102" ht="15.75" x14ac:dyDescent="0.25">
      <c r="A582" s="5" t="s">
        <v>219</v>
      </c>
      <c r="B582" s="5" t="s">
        <v>220</v>
      </c>
      <c r="C582" s="5">
        <v>2020</v>
      </c>
      <c r="D582" s="5">
        <v>277</v>
      </c>
      <c r="E582" s="5">
        <v>1</v>
      </c>
      <c r="F582" s="5">
        <v>0</v>
      </c>
      <c r="G582" s="5">
        <v>0</v>
      </c>
      <c r="H582" s="5">
        <v>0</v>
      </c>
      <c r="I582" s="5">
        <v>3</v>
      </c>
      <c r="J582" s="5">
        <v>2</v>
      </c>
      <c r="K582" s="5">
        <v>0</v>
      </c>
      <c r="L582" s="5">
        <v>1</v>
      </c>
      <c r="M582" s="5">
        <v>3</v>
      </c>
      <c r="N582" s="5">
        <v>5</v>
      </c>
      <c r="O582" s="5">
        <v>13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6</v>
      </c>
      <c r="V582" s="5">
        <v>0</v>
      </c>
      <c r="W582" s="5">
        <v>2</v>
      </c>
      <c r="X582" s="5">
        <v>1</v>
      </c>
      <c r="Y582" s="5">
        <v>0</v>
      </c>
      <c r="Z582" s="5">
        <v>0</v>
      </c>
      <c r="AA582" s="5">
        <v>12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1</v>
      </c>
      <c r="AH582" s="5">
        <v>1</v>
      </c>
      <c r="AI582" s="5">
        <v>3</v>
      </c>
      <c r="AJ582" s="5">
        <v>20</v>
      </c>
      <c r="AK582" s="5">
        <v>4</v>
      </c>
      <c r="AL582" s="5">
        <v>2</v>
      </c>
      <c r="AM582" s="5">
        <v>2</v>
      </c>
      <c r="AN582" s="5">
        <v>1</v>
      </c>
      <c r="AO582" s="5">
        <v>9</v>
      </c>
      <c r="AP582" s="5">
        <v>0</v>
      </c>
      <c r="AQ582" s="5">
        <v>1</v>
      </c>
      <c r="AR582" s="5">
        <v>0</v>
      </c>
      <c r="AS582" s="5">
        <v>16</v>
      </c>
      <c r="AT582" s="5">
        <v>1</v>
      </c>
      <c r="AU582" s="5">
        <v>1</v>
      </c>
      <c r="AV582" s="5">
        <v>1</v>
      </c>
      <c r="AW582" s="5">
        <v>1</v>
      </c>
      <c r="AX582" s="5">
        <v>3</v>
      </c>
      <c r="AY582" s="5">
        <v>0</v>
      </c>
      <c r="AZ582" s="5">
        <v>3</v>
      </c>
      <c r="BA582" s="5">
        <v>0</v>
      </c>
      <c r="BB582" s="5">
        <v>2</v>
      </c>
      <c r="BC582" s="5">
        <v>0</v>
      </c>
      <c r="BD582" s="5">
        <v>0</v>
      </c>
      <c r="BE582" s="5">
        <v>2</v>
      </c>
      <c r="BF582" s="5">
        <v>7</v>
      </c>
      <c r="BG582" s="5">
        <v>0</v>
      </c>
      <c r="BH582" s="5">
        <v>1</v>
      </c>
      <c r="BI582" s="5">
        <v>0</v>
      </c>
      <c r="BJ582" s="5">
        <v>5</v>
      </c>
      <c r="BK582" s="5">
        <v>8</v>
      </c>
      <c r="BL582" s="5">
        <v>0</v>
      </c>
      <c r="BM582" s="5">
        <v>1</v>
      </c>
      <c r="BN582" s="5">
        <v>7</v>
      </c>
      <c r="BO582" s="5">
        <v>0</v>
      </c>
      <c r="BP582" s="5">
        <v>1</v>
      </c>
      <c r="BQ582" s="5">
        <v>17</v>
      </c>
      <c r="BR582" s="5">
        <v>0</v>
      </c>
      <c r="BS582" s="5">
        <v>4</v>
      </c>
      <c r="BT582" s="5">
        <v>1</v>
      </c>
      <c r="BU582" s="5">
        <v>0</v>
      </c>
      <c r="BV582" s="5">
        <v>5</v>
      </c>
      <c r="BW582" s="5">
        <v>35</v>
      </c>
      <c r="BX582" s="5">
        <v>32</v>
      </c>
      <c r="BY582" s="5">
        <v>0</v>
      </c>
      <c r="BZ582" s="5">
        <v>0</v>
      </c>
      <c r="CA582" s="5">
        <v>5</v>
      </c>
      <c r="CB582" s="5">
        <v>0</v>
      </c>
      <c r="CC582" s="5">
        <v>0</v>
      </c>
      <c r="CD582" s="5">
        <v>0</v>
      </c>
      <c r="CE582" s="5">
        <v>0</v>
      </c>
      <c r="CF582" s="5">
        <v>3</v>
      </c>
      <c r="CG582" s="5">
        <v>1</v>
      </c>
      <c r="CH582" s="5">
        <v>0</v>
      </c>
      <c r="CI582" s="5">
        <v>0</v>
      </c>
      <c r="CJ582" s="5">
        <v>0</v>
      </c>
      <c r="CK582" s="5">
        <v>0</v>
      </c>
      <c r="CL582" s="5">
        <v>0</v>
      </c>
      <c r="CM582" s="5">
        <v>0</v>
      </c>
      <c r="CN582" s="5">
        <v>5</v>
      </c>
      <c r="CO582" s="5">
        <v>0</v>
      </c>
      <c r="CP582" s="5">
        <v>0</v>
      </c>
      <c r="CQ582" s="5">
        <v>0</v>
      </c>
      <c r="CR582" s="5">
        <v>0</v>
      </c>
      <c r="CS582" s="5">
        <v>0</v>
      </c>
      <c r="CT582" s="5">
        <v>3</v>
      </c>
      <c r="CU582" s="5">
        <v>1</v>
      </c>
      <c r="CV582" s="5">
        <v>7</v>
      </c>
      <c r="CW582" s="5">
        <v>1</v>
      </c>
      <c r="CX582" s="3">
        <v>1</v>
      </c>
    </row>
    <row r="583" spans="1:102" ht="15.75" x14ac:dyDescent="0.25">
      <c r="A583" s="5" t="s">
        <v>221</v>
      </c>
      <c r="B583" s="5" t="s">
        <v>222</v>
      </c>
      <c r="C583" s="5">
        <v>2020</v>
      </c>
      <c r="D583" s="5">
        <v>4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  <c r="AH583" s="5">
        <v>0</v>
      </c>
      <c r="AI583" s="5">
        <v>0</v>
      </c>
      <c r="AJ583" s="5">
        <v>0</v>
      </c>
      <c r="AK583" s="5">
        <v>0</v>
      </c>
      <c r="AL583" s="5">
        <v>0</v>
      </c>
      <c r="AM583" s="5">
        <v>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  <c r="AT583" s="5">
        <v>0</v>
      </c>
      <c r="AU583" s="5">
        <v>0</v>
      </c>
      <c r="AV583" s="5">
        <v>0</v>
      </c>
      <c r="AW583" s="5">
        <v>0</v>
      </c>
      <c r="AX583" s="5">
        <v>0</v>
      </c>
      <c r="AY583" s="5">
        <v>0</v>
      </c>
      <c r="AZ583" s="5">
        <v>0</v>
      </c>
      <c r="BA583" s="5">
        <v>0</v>
      </c>
      <c r="BB583" s="5">
        <v>1</v>
      </c>
      <c r="BC583" s="5">
        <v>0</v>
      </c>
      <c r="BD583" s="5">
        <v>0</v>
      </c>
      <c r="BE583" s="5">
        <v>0</v>
      </c>
      <c r="BF583" s="5">
        <v>0</v>
      </c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>
        <v>0</v>
      </c>
      <c r="BO583" s="5">
        <v>0</v>
      </c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0</v>
      </c>
      <c r="BW583" s="5">
        <v>0</v>
      </c>
      <c r="BX583" s="5">
        <v>0</v>
      </c>
      <c r="BY583" s="5">
        <v>0</v>
      </c>
      <c r="BZ583" s="5">
        <v>0</v>
      </c>
      <c r="CA583" s="5">
        <v>0</v>
      </c>
      <c r="CB583" s="5">
        <v>0</v>
      </c>
      <c r="CC583" s="5">
        <v>0</v>
      </c>
      <c r="CD583" s="5">
        <v>0</v>
      </c>
      <c r="CE583" s="5">
        <v>0</v>
      </c>
      <c r="CF583" s="5">
        <v>0</v>
      </c>
      <c r="CG583" s="5">
        <v>0</v>
      </c>
      <c r="CH583" s="5">
        <v>0</v>
      </c>
      <c r="CI583" s="5">
        <v>0</v>
      </c>
      <c r="CJ583" s="5">
        <v>0</v>
      </c>
      <c r="CK583" s="5">
        <v>0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>
        <v>0</v>
      </c>
      <c r="CS583" s="5">
        <v>0</v>
      </c>
      <c r="CT583" s="5">
        <v>2</v>
      </c>
      <c r="CU583" s="5">
        <v>0</v>
      </c>
      <c r="CV583" s="5">
        <v>0</v>
      </c>
      <c r="CW583" s="5">
        <v>0</v>
      </c>
      <c r="CX583" s="3">
        <v>0</v>
      </c>
    </row>
    <row r="584" spans="1:102" ht="15.75" x14ac:dyDescent="0.25">
      <c r="A584" s="5" t="s">
        <v>223</v>
      </c>
      <c r="B584" s="5" t="s">
        <v>224</v>
      </c>
      <c r="C584" s="5">
        <v>2020</v>
      </c>
      <c r="D584" s="5">
        <v>40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3</v>
      </c>
      <c r="N584" s="5">
        <v>1</v>
      </c>
      <c r="O584" s="5">
        <v>5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  <c r="AJ584" s="5">
        <v>2</v>
      </c>
      <c r="AK584" s="5">
        <v>0</v>
      </c>
      <c r="AL584" s="5">
        <v>0</v>
      </c>
      <c r="AM584" s="5">
        <v>0</v>
      </c>
      <c r="AN584" s="5">
        <v>0</v>
      </c>
      <c r="AO584" s="5">
        <v>0</v>
      </c>
      <c r="AP584" s="5">
        <v>0</v>
      </c>
      <c r="AQ584" s="5">
        <v>0</v>
      </c>
      <c r="AR584" s="5">
        <v>0</v>
      </c>
      <c r="AS584" s="5">
        <v>0</v>
      </c>
      <c r="AT584" s="5">
        <v>1</v>
      </c>
      <c r="AU584" s="5">
        <v>0</v>
      </c>
      <c r="AV584" s="5">
        <v>0</v>
      </c>
      <c r="AW584" s="5">
        <v>0</v>
      </c>
      <c r="AX584" s="5">
        <v>0</v>
      </c>
      <c r="AY584" s="5">
        <v>0</v>
      </c>
      <c r="AZ584" s="5">
        <v>0</v>
      </c>
      <c r="BA584" s="5">
        <v>0</v>
      </c>
      <c r="BB584" s="5">
        <v>0</v>
      </c>
      <c r="BC584" s="5">
        <v>0</v>
      </c>
      <c r="BD584" s="5">
        <v>0</v>
      </c>
      <c r="BE584" s="5">
        <v>0</v>
      </c>
      <c r="BF584" s="5">
        <v>1</v>
      </c>
      <c r="BG584" s="5">
        <v>1</v>
      </c>
      <c r="BH584" s="5">
        <v>0</v>
      </c>
      <c r="BI584" s="5">
        <v>0</v>
      </c>
      <c r="BJ584" s="5">
        <v>1</v>
      </c>
      <c r="BK584" s="5">
        <v>1</v>
      </c>
      <c r="BL584" s="5">
        <v>0</v>
      </c>
      <c r="BM584" s="5">
        <v>0</v>
      </c>
      <c r="BN584" s="5">
        <v>0</v>
      </c>
      <c r="BO584" s="5">
        <v>0</v>
      </c>
      <c r="BP584" s="5">
        <v>0</v>
      </c>
      <c r="BQ584" s="5">
        <v>4</v>
      </c>
      <c r="BR584" s="5">
        <v>0</v>
      </c>
      <c r="BS584" s="5">
        <v>1</v>
      </c>
      <c r="BT584" s="5">
        <v>0</v>
      </c>
      <c r="BU584" s="5">
        <v>0</v>
      </c>
      <c r="BV584" s="5">
        <v>0</v>
      </c>
      <c r="BW584" s="5">
        <v>0</v>
      </c>
      <c r="BX584" s="5">
        <v>11</v>
      </c>
      <c r="BY584" s="5">
        <v>0</v>
      </c>
      <c r="BZ584" s="5">
        <v>0</v>
      </c>
      <c r="CA584" s="5">
        <v>0</v>
      </c>
      <c r="CB584" s="5">
        <v>0</v>
      </c>
      <c r="CC584" s="5">
        <v>0</v>
      </c>
      <c r="CD584" s="5">
        <v>0</v>
      </c>
      <c r="CE584" s="5">
        <v>0</v>
      </c>
      <c r="CF584" s="5">
        <v>0</v>
      </c>
      <c r="CG584" s="5">
        <v>0</v>
      </c>
      <c r="CH584" s="5">
        <v>0</v>
      </c>
      <c r="CI584" s="5">
        <v>1</v>
      </c>
      <c r="CJ584" s="5">
        <v>2</v>
      </c>
      <c r="CK584" s="5">
        <v>0</v>
      </c>
      <c r="CL584" s="5">
        <v>0</v>
      </c>
      <c r="CM584" s="5">
        <v>0</v>
      </c>
      <c r="CN584" s="5">
        <v>0</v>
      </c>
      <c r="CO584" s="5">
        <v>1</v>
      </c>
      <c r="CP584" s="5">
        <v>0</v>
      </c>
      <c r="CQ584" s="5">
        <v>0</v>
      </c>
      <c r="CR584" s="5">
        <v>0</v>
      </c>
      <c r="CS584" s="5">
        <v>0</v>
      </c>
      <c r="CT584" s="5">
        <v>0</v>
      </c>
      <c r="CU584" s="5">
        <v>0</v>
      </c>
      <c r="CV584" s="5">
        <v>0</v>
      </c>
      <c r="CW584" s="5">
        <v>0</v>
      </c>
      <c r="CX584" s="3">
        <v>0</v>
      </c>
    </row>
    <row r="585" spans="1:102" ht="15.75" x14ac:dyDescent="0.25">
      <c r="A585" s="5" t="s">
        <v>225</v>
      </c>
      <c r="B585" s="5" t="s">
        <v>226</v>
      </c>
      <c r="C585" s="5">
        <v>2020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  <c r="AH585" s="5">
        <v>0</v>
      </c>
      <c r="AI585" s="5">
        <v>0</v>
      </c>
      <c r="AJ585" s="5">
        <v>0</v>
      </c>
      <c r="AK585" s="5">
        <v>0</v>
      </c>
      <c r="AL585" s="5">
        <v>0</v>
      </c>
      <c r="AM585" s="5">
        <v>0</v>
      </c>
      <c r="AN585" s="5">
        <v>0</v>
      </c>
      <c r="AO585" s="5">
        <v>0</v>
      </c>
      <c r="AP585" s="5">
        <v>0</v>
      </c>
      <c r="AQ585" s="5">
        <v>0</v>
      </c>
      <c r="AR585" s="5">
        <v>0</v>
      </c>
      <c r="AS585" s="5">
        <v>0</v>
      </c>
      <c r="AT585" s="5">
        <v>0</v>
      </c>
      <c r="AU585" s="5">
        <v>0</v>
      </c>
      <c r="AV585" s="5">
        <v>0</v>
      </c>
      <c r="AW585" s="5">
        <v>0</v>
      </c>
      <c r="AX585" s="5">
        <v>0</v>
      </c>
      <c r="AY585" s="5">
        <v>0</v>
      </c>
      <c r="AZ585" s="5">
        <v>0</v>
      </c>
      <c r="BA585" s="5">
        <v>0</v>
      </c>
      <c r="BB585" s="5">
        <v>0</v>
      </c>
      <c r="BC585" s="5">
        <v>0</v>
      </c>
      <c r="BD585" s="5">
        <v>0</v>
      </c>
      <c r="BE585" s="5">
        <v>0</v>
      </c>
      <c r="BF585" s="5">
        <v>0</v>
      </c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>
        <v>0</v>
      </c>
      <c r="BO585" s="5">
        <v>0</v>
      </c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>
        <v>0</v>
      </c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>
        <v>0</v>
      </c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>
        <v>0</v>
      </c>
      <c r="CS585" s="5">
        <v>0</v>
      </c>
      <c r="CT585" s="5">
        <v>0</v>
      </c>
      <c r="CU585" s="5">
        <v>0</v>
      </c>
      <c r="CV585" s="5">
        <v>0</v>
      </c>
      <c r="CW585" s="5">
        <v>0</v>
      </c>
      <c r="CX585" s="3">
        <v>0</v>
      </c>
    </row>
    <row r="586" spans="1:102" ht="15.75" x14ac:dyDescent="0.25">
      <c r="A586" s="5" t="s">
        <v>227</v>
      </c>
      <c r="B586" s="5" t="s">
        <v>228</v>
      </c>
      <c r="C586" s="5">
        <v>2020</v>
      </c>
      <c r="D586" s="5">
        <v>0</v>
      </c>
      <c r="E586" s="5">
        <v>0</v>
      </c>
      <c r="F586" s="5">
        <v>1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  <c r="AH586" s="5">
        <v>0</v>
      </c>
      <c r="AI586" s="5">
        <v>0</v>
      </c>
      <c r="AJ586" s="5">
        <v>0</v>
      </c>
      <c r="AK586" s="5">
        <v>0</v>
      </c>
      <c r="AL586" s="5">
        <v>0</v>
      </c>
      <c r="AM586" s="5">
        <v>0</v>
      </c>
      <c r="AN586" s="5">
        <v>0</v>
      </c>
      <c r="AO586" s="5">
        <v>0</v>
      </c>
      <c r="AP586" s="5">
        <v>0</v>
      </c>
      <c r="AQ586" s="5">
        <v>0</v>
      </c>
      <c r="AR586" s="5">
        <v>0</v>
      </c>
      <c r="AS586" s="5">
        <v>0</v>
      </c>
      <c r="AT586" s="5">
        <v>0</v>
      </c>
      <c r="AU586" s="5">
        <v>0</v>
      </c>
      <c r="AV586" s="5">
        <v>0</v>
      </c>
      <c r="AW586" s="5">
        <v>0</v>
      </c>
      <c r="AX586" s="5">
        <v>0</v>
      </c>
      <c r="AY586" s="5">
        <v>0</v>
      </c>
      <c r="AZ586" s="5">
        <v>0</v>
      </c>
      <c r="BA586" s="5">
        <v>0</v>
      </c>
      <c r="BB586" s="5">
        <v>0</v>
      </c>
      <c r="BC586" s="5">
        <v>0</v>
      </c>
      <c r="BD586" s="5">
        <v>0</v>
      </c>
      <c r="BE586" s="5">
        <v>0</v>
      </c>
      <c r="BF586" s="5">
        <v>0</v>
      </c>
      <c r="BG586" s="5">
        <v>0</v>
      </c>
      <c r="BH586" s="5">
        <v>0</v>
      </c>
      <c r="BI586" s="5">
        <v>0</v>
      </c>
      <c r="BJ586" s="5">
        <v>0</v>
      </c>
      <c r="BK586" s="5">
        <v>0</v>
      </c>
      <c r="BL586" s="5">
        <v>0</v>
      </c>
      <c r="BM586" s="5">
        <v>0</v>
      </c>
      <c r="BN586" s="5">
        <v>0</v>
      </c>
      <c r="BO586" s="5">
        <v>0</v>
      </c>
      <c r="BP586" s="5">
        <v>0</v>
      </c>
      <c r="BQ586" s="5">
        <v>0</v>
      </c>
      <c r="BR586" s="5">
        <v>0</v>
      </c>
      <c r="BS586" s="5">
        <v>0</v>
      </c>
      <c r="BT586" s="5">
        <v>0</v>
      </c>
      <c r="BU586" s="5">
        <v>0</v>
      </c>
      <c r="BV586" s="5">
        <v>0</v>
      </c>
      <c r="BW586" s="5">
        <v>0</v>
      </c>
      <c r="BX586" s="5">
        <v>0</v>
      </c>
      <c r="BY586" s="5">
        <v>0</v>
      </c>
      <c r="BZ586" s="5">
        <v>0</v>
      </c>
      <c r="CA586" s="5">
        <v>0</v>
      </c>
      <c r="CB586" s="5">
        <v>0</v>
      </c>
      <c r="CC586" s="5">
        <v>0</v>
      </c>
      <c r="CD586" s="5">
        <v>0</v>
      </c>
      <c r="CE586" s="5">
        <v>0</v>
      </c>
      <c r="CF586" s="5">
        <v>0</v>
      </c>
      <c r="CG586" s="5">
        <v>0</v>
      </c>
      <c r="CH586" s="5">
        <v>0</v>
      </c>
      <c r="CI586" s="5">
        <v>0</v>
      </c>
      <c r="CJ586" s="5">
        <v>0</v>
      </c>
      <c r="CK586" s="5">
        <v>0</v>
      </c>
      <c r="CL586" s="5">
        <v>0</v>
      </c>
      <c r="CM586" s="5">
        <v>0</v>
      </c>
      <c r="CN586" s="5">
        <v>0</v>
      </c>
      <c r="CO586" s="5">
        <v>0</v>
      </c>
      <c r="CP586" s="5">
        <v>0</v>
      </c>
      <c r="CQ586" s="5">
        <v>0</v>
      </c>
      <c r="CR586" s="5">
        <v>0</v>
      </c>
      <c r="CS586" s="5">
        <v>0</v>
      </c>
      <c r="CT586" s="5">
        <v>0</v>
      </c>
      <c r="CU586" s="5">
        <v>0</v>
      </c>
      <c r="CV586" s="5">
        <v>0</v>
      </c>
      <c r="CW586" s="5">
        <v>0</v>
      </c>
      <c r="CX586" s="3">
        <v>0</v>
      </c>
    </row>
    <row r="587" spans="1:102" ht="15.75" x14ac:dyDescent="0.25">
      <c r="A587" s="5" t="s">
        <v>229</v>
      </c>
      <c r="B587" s="5" t="s">
        <v>230</v>
      </c>
      <c r="C587" s="5">
        <v>2020</v>
      </c>
      <c r="D587" s="5">
        <v>6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  <c r="AH587" s="5">
        <v>0</v>
      </c>
      <c r="AI587" s="5">
        <v>0</v>
      </c>
      <c r="AJ587" s="5">
        <v>1</v>
      </c>
      <c r="AK587" s="5">
        <v>0</v>
      </c>
      <c r="AL587" s="5">
        <v>0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5">
        <v>0</v>
      </c>
      <c r="AW587" s="5">
        <v>0</v>
      </c>
      <c r="AX587" s="5">
        <v>0</v>
      </c>
      <c r="AY587" s="5">
        <v>0</v>
      </c>
      <c r="AZ587" s="5">
        <v>0</v>
      </c>
      <c r="BA587" s="5">
        <v>0</v>
      </c>
      <c r="BB587" s="5">
        <v>1</v>
      </c>
      <c r="BC587" s="5">
        <v>0</v>
      </c>
      <c r="BD587" s="5">
        <v>0</v>
      </c>
      <c r="BE587" s="5">
        <v>0</v>
      </c>
      <c r="BF587" s="5">
        <v>0</v>
      </c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>
        <v>0</v>
      </c>
      <c r="BO587" s="5">
        <v>0</v>
      </c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>
        <v>0</v>
      </c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>
        <v>0</v>
      </c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>
        <v>0</v>
      </c>
      <c r="CS587" s="5">
        <v>0</v>
      </c>
      <c r="CT587" s="5">
        <v>3</v>
      </c>
      <c r="CU587" s="5">
        <v>0</v>
      </c>
      <c r="CV587" s="5">
        <v>0</v>
      </c>
      <c r="CW587" s="5">
        <v>0</v>
      </c>
      <c r="CX587" s="3">
        <v>0</v>
      </c>
    </row>
    <row r="588" spans="1:102" ht="15.75" x14ac:dyDescent="0.25">
      <c r="A588" s="5" t="s">
        <v>231</v>
      </c>
      <c r="B588" s="5" t="s">
        <v>232</v>
      </c>
      <c r="C588" s="5">
        <v>2020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  <c r="AH588" s="5">
        <v>0</v>
      </c>
      <c r="AI588" s="5">
        <v>0</v>
      </c>
      <c r="AJ588" s="5">
        <v>0</v>
      </c>
      <c r="AK588" s="5">
        <v>0</v>
      </c>
      <c r="AL588" s="5">
        <v>0</v>
      </c>
      <c r="AM588" s="5">
        <v>0</v>
      </c>
      <c r="AN588" s="5">
        <v>0</v>
      </c>
      <c r="AO588" s="5">
        <v>0</v>
      </c>
      <c r="AP588" s="5">
        <v>0</v>
      </c>
      <c r="AQ588" s="5">
        <v>0</v>
      </c>
      <c r="AR588" s="5">
        <v>0</v>
      </c>
      <c r="AS588" s="5">
        <v>0</v>
      </c>
      <c r="AT588" s="5">
        <v>0</v>
      </c>
      <c r="AU588" s="5">
        <v>0</v>
      </c>
      <c r="AV588" s="5">
        <v>0</v>
      </c>
      <c r="AW588" s="5">
        <v>0</v>
      </c>
      <c r="AX588" s="5">
        <v>0</v>
      </c>
      <c r="AY588" s="5">
        <v>0</v>
      </c>
      <c r="AZ588" s="5">
        <v>0</v>
      </c>
      <c r="BA588" s="5">
        <v>0</v>
      </c>
      <c r="BB588" s="5">
        <v>0</v>
      </c>
      <c r="BC588" s="5">
        <v>0</v>
      </c>
      <c r="BD588" s="5">
        <v>0</v>
      </c>
      <c r="BE588" s="5">
        <v>0</v>
      </c>
      <c r="BF588" s="5">
        <v>0</v>
      </c>
      <c r="BG588" s="5">
        <v>0</v>
      </c>
      <c r="BH588" s="5">
        <v>0</v>
      </c>
      <c r="BI588" s="5">
        <v>0</v>
      </c>
      <c r="BJ588" s="5">
        <v>0</v>
      </c>
      <c r="BK588" s="5">
        <v>0</v>
      </c>
      <c r="BL588" s="5">
        <v>0</v>
      </c>
      <c r="BM588" s="5">
        <v>0</v>
      </c>
      <c r="BN588" s="5">
        <v>0</v>
      </c>
      <c r="BO588" s="5">
        <v>0</v>
      </c>
      <c r="BP588" s="5">
        <v>0</v>
      </c>
      <c r="BQ588" s="5">
        <v>0</v>
      </c>
      <c r="BR588" s="5">
        <v>0</v>
      </c>
      <c r="BS588" s="5">
        <v>0</v>
      </c>
      <c r="BT588" s="5">
        <v>0</v>
      </c>
      <c r="BU588" s="5">
        <v>0</v>
      </c>
      <c r="BV588" s="5">
        <v>0</v>
      </c>
      <c r="BW588" s="5">
        <v>0</v>
      </c>
      <c r="BX588" s="5">
        <v>0</v>
      </c>
      <c r="BY588" s="5">
        <v>0</v>
      </c>
      <c r="BZ588" s="5">
        <v>0</v>
      </c>
      <c r="CA588" s="5">
        <v>0</v>
      </c>
      <c r="CB588" s="5">
        <v>0</v>
      </c>
      <c r="CC588" s="5">
        <v>0</v>
      </c>
      <c r="CD588" s="5">
        <v>0</v>
      </c>
      <c r="CE588" s="5">
        <v>0</v>
      </c>
      <c r="CF588" s="5">
        <v>0</v>
      </c>
      <c r="CG588" s="5">
        <v>0</v>
      </c>
      <c r="CH588" s="5">
        <v>0</v>
      </c>
      <c r="CI588" s="5">
        <v>0</v>
      </c>
      <c r="CJ588" s="5">
        <v>0</v>
      </c>
      <c r="CK588" s="5">
        <v>0</v>
      </c>
      <c r="CL588" s="5">
        <v>0</v>
      </c>
      <c r="CM588" s="5">
        <v>0</v>
      </c>
      <c r="CN588" s="5">
        <v>0</v>
      </c>
      <c r="CO588" s="5">
        <v>0</v>
      </c>
      <c r="CP588" s="5">
        <v>0</v>
      </c>
      <c r="CQ588" s="5">
        <v>0</v>
      </c>
      <c r="CR588" s="5">
        <v>0</v>
      </c>
      <c r="CS588" s="5">
        <v>0</v>
      </c>
      <c r="CT588" s="5">
        <v>0</v>
      </c>
      <c r="CU588" s="5">
        <v>0</v>
      </c>
      <c r="CV588" s="5">
        <v>0</v>
      </c>
      <c r="CW588" s="5">
        <v>0</v>
      </c>
      <c r="CX588" s="3">
        <v>0</v>
      </c>
    </row>
    <row r="589" spans="1:102" ht="15.75" x14ac:dyDescent="0.25">
      <c r="A589" s="5" t="s">
        <v>233</v>
      </c>
      <c r="B589" s="5" t="s">
        <v>234</v>
      </c>
      <c r="C589" s="5">
        <v>2020</v>
      </c>
      <c r="D589" s="5">
        <v>4862</v>
      </c>
      <c r="E589" s="5">
        <v>2</v>
      </c>
      <c r="F589" s="5">
        <v>6</v>
      </c>
      <c r="G589" s="5">
        <v>5</v>
      </c>
      <c r="H589" s="5">
        <v>40</v>
      </c>
      <c r="I589" s="5">
        <v>3</v>
      </c>
      <c r="J589" s="5">
        <v>2</v>
      </c>
      <c r="K589" s="5">
        <v>1</v>
      </c>
      <c r="L589" s="5">
        <v>14</v>
      </c>
      <c r="M589" s="5">
        <v>9</v>
      </c>
      <c r="N589" s="5">
        <v>17</v>
      </c>
      <c r="O589" s="5">
        <v>72</v>
      </c>
      <c r="P589" s="5">
        <v>0</v>
      </c>
      <c r="Q589" s="5">
        <v>0</v>
      </c>
      <c r="R589" s="5">
        <v>1</v>
      </c>
      <c r="S589" s="5">
        <v>0</v>
      </c>
      <c r="T589" s="5">
        <v>0</v>
      </c>
      <c r="U589" s="5">
        <v>7</v>
      </c>
      <c r="V589" s="5">
        <v>3</v>
      </c>
      <c r="W589" s="5">
        <v>56</v>
      </c>
      <c r="X589" s="5">
        <v>2</v>
      </c>
      <c r="Y589" s="5">
        <v>0</v>
      </c>
      <c r="Z589" s="5">
        <v>1102</v>
      </c>
      <c r="AA589" s="5">
        <v>5</v>
      </c>
      <c r="AB589" s="5">
        <v>0</v>
      </c>
      <c r="AC589" s="5">
        <v>0</v>
      </c>
      <c r="AD589" s="5">
        <v>0</v>
      </c>
      <c r="AE589" s="5">
        <v>2</v>
      </c>
      <c r="AF589" s="5">
        <v>0</v>
      </c>
      <c r="AG589" s="5">
        <v>105</v>
      </c>
      <c r="AH589" s="5">
        <v>64</v>
      </c>
      <c r="AI589" s="5">
        <v>25</v>
      </c>
      <c r="AJ589" s="5">
        <v>194</v>
      </c>
      <c r="AK589" s="5">
        <v>45</v>
      </c>
      <c r="AL589" s="5">
        <v>1</v>
      </c>
      <c r="AM589" s="5">
        <v>50</v>
      </c>
      <c r="AN589" s="5">
        <v>26</v>
      </c>
      <c r="AO589" s="5">
        <v>92</v>
      </c>
      <c r="AP589" s="5">
        <v>1</v>
      </c>
      <c r="AQ589" s="5">
        <v>7</v>
      </c>
      <c r="AR589" s="5">
        <v>1</v>
      </c>
      <c r="AS589" s="5">
        <v>12</v>
      </c>
      <c r="AT589" s="5">
        <v>18</v>
      </c>
      <c r="AU589" s="5">
        <v>43</v>
      </c>
      <c r="AV589" s="5">
        <v>15</v>
      </c>
      <c r="AW589" s="5">
        <v>242</v>
      </c>
      <c r="AX589" s="5">
        <v>31</v>
      </c>
      <c r="AY589" s="5">
        <v>4</v>
      </c>
      <c r="AZ589" s="5">
        <v>19</v>
      </c>
      <c r="BA589" s="5">
        <v>0</v>
      </c>
      <c r="BB589" s="5">
        <v>433</v>
      </c>
      <c r="BC589" s="5">
        <v>68</v>
      </c>
      <c r="BD589" s="5">
        <v>1</v>
      </c>
      <c r="BE589" s="5">
        <v>11</v>
      </c>
      <c r="BF589" s="5">
        <v>53</v>
      </c>
      <c r="BG589" s="5">
        <v>3</v>
      </c>
      <c r="BH589" s="5">
        <v>3</v>
      </c>
      <c r="BI589" s="5">
        <v>0</v>
      </c>
      <c r="BJ589" s="5">
        <v>95</v>
      </c>
      <c r="BK589" s="5">
        <v>66</v>
      </c>
      <c r="BL589" s="5">
        <v>0</v>
      </c>
      <c r="BM589" s="5">
        <v>5</v>
      </c>
      <c r="BN589" s="5">
        <v>76</v>
      </c>
      <c r="BO589" s="5">
        <v>0</v>
      </c>
      <c r="BP589" s="5">
        <v>6</v>
      </c>
      <c r="BQ589" s="5">
        <v>31</v>
      </c>
      <c r="BR589" s="5">
        <v>3</v>
      </c>
      <c r="BS589" s="5">
        <v>122</v>
      </c>
      <c r="BT589" s="5">
        <v>62</v>
      </c>
      <c r="BU589" s="5">
        <v>12</v>
      </c>
      <c r="BV589" s="5">
        <v>34</v>
      </c>
      <c r="BW589" s="5">
        <v>14</v>
      </c>
      <c r="BX589" s="5">
        <v>412</v>
      </c>
      <c r="BY589" s="5">
        <v>3</v>
      </c>
      <c r="BZ589" s="5">
        <v>0</v>
      </c>
      <c r="CA589" s="5">
        <v>58</v>
      </c>
      <c r="CB589" s="5">
        <v>310</v>
      </c>
      <c r="CC589" s="5">
        <v>0</v>
      </c>
      <c r="CD589" s="5">
        <v>1</v>
      </c>
      <c r="CE589" s="5">
        <v>0</v>
      </c>
      <c r="CF589" s="5">
        <v>4</v>
      </c>
      <c r="CG589" s="5">
        <v>3</v>
      </c>
      <c r="CH589" s="5">
        <v>2</v>
      </c>
      <c r="CI589" s="5">
        <v>81</v>
      </c>
      <c r="CJ589" s="5">
        <v>94</v>
      </c>
      <c r="CK589" s="5">
        <v>24</v>
      </c>
      <c r="CL589" s="5">
        <v>0</v>
      </c>
      <c r="CM589" s="5">
        <v>74</v>
      </c>
      <c r="CN589" s="5">
        <v>222</v>
      </c>
      <c r="CO589" s="5">
        <v>19</v>
      </c>
      <c r="CP589" s="5">
        <v>4</v>
      </c>
      <c r="CQ589" s="5">
        <v>1</v>
      </c>
      <c r="CR589" s="5">
        <v>22</v>
      </c>
      <c r="CS589" s="5">
        <v>5</v>
      </c>
      <c r="CT589" s="5">
        <v>6</v>
      </c>
      <c r="CU589" s="5">
        <v>24</v>
      </c>
      <c r="CV589" s="5">
        <v>35</v>
      </c>
      <c r="CW589" s="5">
        <v>12</v>
      </c>
      <c r="CX589" s="3">
        <v>12</v>
      </c>
    </row>
    <row r="590" spans="1:102" ht="15.75" x14ac:dyDescent="0.25">
      <c r="A590" s="5" t="s">
        <v>235</v>
      </c>
      <c r="B590" s="5" t="s">
        <v>236</v>
      </c>
      <c r="C590" s="5">
        <v>2020</v>
      </c>
      <c r="D590" s="5">
        <v>428</v>
      </c>
      <c r="E590" s="5">
        <v>1</v>
      </c>
      <c r="F590" s="5">
        <v>7</v>
      </c>
      <c r="G590" s="5">
        <v>4</v>
      </c>
      <c r="H590" s="5">
        <v>0</v>
      </c>
      <c r="I590" s="5">
        <v>22</v>
      </c>
      <c r="J590" s="5">
        <v>3</v>
      </c>
      <c r="K590" s="5">
        <v>2</v>
      </c>
      <c r="L590" s="5">
        <v>14</v>
      </c>
      <c r="M590" s="5">
        <v>1</v>
      </c>
      <c r="N590" s="5">
        <v>6</v>
      </c>
      <c r="O590" s="5">
        <v>1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1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4</v>
      </c>
      <c r="AH590" s="5">
        <v>0</v>
      </c>
      <c r="AI590" s="5">
        <v>2</v>
      </c>
      <c r="AJ590" s="5">
        <v>28</v>
      </c>
      <c r="AK590" s="5">
        <v>13</v>
      </c>
      <c r="AL590" s="5">
        <v>0</v>
      </c>
      <c r="AM590" s="5">
        <v>1</v>
      </c>
      <c r="AN590" s="5">
        <v>4</v>
      </c>
      <c r="AO590" s="5">
        <v>15</v>
      </c>
      <c r="AP590" s="5">
        <v>0</v>
      </c>
      <c r="AQ590" s="5">
        <v>2</v>
      </c>
      <c r="AR590" s="5">
        <v>0</v>
      </c>
      <c r="AS590" s="5">
        <v>2</v>
      </c>
      <c r="AT590" s="5">
        <v>6</v>
      </c>
      <c r="AU590" s="5">
        <v>2</v>
      </c>
      <c r="AV590" s="5">
        <v>2</v>
      </c>
      <c r="AW590" s="5">
        <v>3</v>
      </c>
      <c r="AX590" s="5">
        <v>9</v>
      </c>
      <c r="AY590" s="5">
        <v>1</v>
      </c>
      <c r="AZ590" s="5">
        <v>7</v>
      </c>
      <c r="BA590" s="5">
        <v>0</v>
      </c>
      <c r="BB590" s="5">
        <v>5</v>
      </c>
      <c r="BC590" s="5">
        <v>1</v>
      </c>
      <c r="BD590" s="5">
        <v>0</v>
      </c>
      <c r="BE590" s="5">
        <v>4</v>
      </c>
      <c r="BF590" s="5">
        <v>4</v>
      </c>
      <c r="BG590" s="5">
        <v>0</v>
      </c>
      <c r="BH590" s="5">
        <v>0</v>
      </c>
      <c r="BI590" s="5">
        <v>0</v>
      </c>
      <c r="BJ590" s="5">
        <v>10</v>
      </c>
      <c r="BK590" s="5">
        <v>14</v>
      </c>
      <c r="BL590" s="5">
        <v>0</v>
      </c>
      <c r="BM590" s="5">
        <v>0</v>
      </c>
      <c r="BN590" s="5">
        <v>2</v>
      </c>
      <c r="BO590" s="5">
        <v>0</v>
      </c>
      <c r="BP590" s="5">
        <v>0</v>
      </c>
      <c r="BQ590" s="5">
        <v>6</v>
      </c>
      <c r="BR590" s="5">
        <v>1</v>
      </c>
      <c r="BS590" s="5">
        <v>19</v>
      </c>
      <c r="BT590" s="5">
        <v>4</v>
      </c>
      <c r="BU590" s="5">
        <v>0</v>
      </c>
      <c r="BV590" s="5">
        <v>4</v>
      </c>
      <c r="BW590" s="5">
        <v>2</v>
      </c>
      <c r="BX590" s="5">
        <v>75</v>
      </c>
      <c r="BY590" s="5">
        <v>1</v>
      </c>
      <c r="BZ590" s="5">
        <v>0</v>
      </c>
      <c r="CA590" s="5">
        <v>6</v>
      </c>
      <c r="CB590" s="5">
        <v>0</v>
      </c>
      <c r="CC590" s="5">
        <v>0</v>
      </c>
      <c r="CD590" s="5">
        <v>3</v>
      </c>
      <c r="CE590" s="5">
        <v>0</v>
      </c>
      <c r="CF590" s="5">
        <v>4</v>
      </c>
      <c r="CG590" s="5">
        <v>0</v>
      </c>
      <c r="CH590" s="5">
        <v>2</v>
      </c>
      <c r="CI590" s="5">
        <v>8</v>
      </c>
      <c r="CJ590" s="5">
        <v>25</v>
      </c>
      <c r="CK590" s="5">
        <v>6</v>
      </c>
      <c r="CL590" s="5">
        <v>0</v>
      </c>
      <c r="CM590" s="5">
        <v>5</v>
      </c>
      <c r="CN590" s="5">
        <v>19</v>
      </c>
      <c r="CO590" s="5">
        <v>9</v>
      </c>
      <c r="CP590" s="5">
        <v>0</v>
      </c>
      <c r="CQ590" s="5">
        <v>0</v>
      </c>
      <c r="CR590" s="5">
        <v>4</v>
      </c>
      <c r="CS590" s="5">
        <v>3</v>
      </c>
      <c r="CT590" s="5">
        <v>6</v>
      </c>
      <c r="CU590" s="5">
        <v>1</v>
      </c>
      <c r="CV590" s="5">
        <v>7</v>
      </c>
      <c r="CW590" s="5">
        <v>2</v>
      </c>
      <c r="CX590" s="3">
        <v>2</v>
      </c>
    </row>
    <row r="591" spans="1:102" ht="15.75" x14ac:dyDescent="0.25">
      <c r="A591" s="5" t="s">
        <v>237</v>
      </c>
      <c r="B591" s="5" t="s">
        <v>238</v>
      </c>
      <c r="C591" s="5">
        <v>2020</v>
      </c>
      <c r="D591" s="5">
        <v>37</v>
      </c>
      <c r="E591" s="5">
        <v>0</v>
      </c>
      <c r="F591" s="5">
        <v>0</v>
      </c>
      <c r="G591" s="5">
        <v>0</v>
      </c>
      <c r="H591" s="5">
        <v>0</v>
      </c>
      <c r="I591" s="5">
        <v>1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1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I591" s="5">
        <v>0</v>
      </c>
      <c r="AJ591" s="5">
        <v>7</v>
      </c>
      <c r="AK591" s="5">
        <v>0</v>
      </c>
      <c r="AL591" s="5">
        <v>0</v>
      </c>
      <c r="AM591" s="5">
        <v>0</v>
      </c>
      <c r="AN591" s="5">
        <v>0</v>
      </c>
      <c r="AO591" s="5">
        <v>0</v>
      </c>
      <c r="AP591" s="5">
        <v>0</v>
      </c>
      <c r="AQ591" s="5">
        <v>0</v>
      </c>
      <c r="AR591" s="5">
        <v>0</v>
      </c>
      <c r="AS591" s="5">
        <v>0</v>
      </c>
      <c r="AT591" s="5">
        <v>0</v>
      </c>
      <c r="AU591" s="5">
        <v>0</v>
      </c>
      <c r="AV591" s="5">
        <v>0</v>
      </c>
      <c r="AW591" s="5">
        <v>0</v>
      </c>
      <c r="AX591" s="5">
        <v>0</v>
      </c>
      <c r="AY591" s="5">
        <v>0</v>
      </c>
      <c r="AZ591" s="5">
        <v>0</v>
      </c>
      <c r="BA591" s="5">
        <v>0</v>
      </c>
      <c r="BB591" s="5">
        <v>0</v>
      </c>
      <c r="BC591" s="5">
        <v>0</v>
      </c>
      <c r="BD591" s="5">
        <v>0</v>
      </c>
      <c r="BE591" s="5">
        <v>0</v>
      </c>
      <c r="BF591" s="5">
        <v>0</v>
      </c>
      <c r="BG591" s="5">
        <v>0</v>
      </c>
      <c r="BH591" s="5">
        <v>0</v>
      </c>
      <c r="BI591" s="5">
        <v>0</v>
      </c>
      <c r="BJ591" s="5">
        <v>0</v>
      </c>
      <c r="BK591" s="5">
        <v>1</v>
      </c>
      <c r="BL591" s="5">
        <v>0</v>
      </c>
      <c r="BM591" s="5">
        <v>0</v>
      </c>
      <c r="BN591" s="5">
        <v>0</v>
      </c>
      <c r="BO591" s="5">
        <v>0</v>
      </c>
      <c r="BP591" s="5">
        <v>0</v>
      </c>
      <c r="BQ591" s="5">
        <v>0</v>
      </c>
      <c r="BR591" s="5">
        <v>0</v>
      </c>
      <c r="BS591" s="5">
        <v>0</v>
      </c>
      <c r="BT591" s="5">
        <v>0</v>
      </c>
      <c r="BU591" s="5">
        <v>0</v>
      </c>
      <c r="BV591" s="5">
        <v>0</v>
      </c>
      <c r="BW591" s="5">
        <v>1</v>
      </c>
      <c r="BX591" s="5">
        <v>2</v>
      </c>
      <c r="BY591" s="5">
        <v>0</v>
      </c>
      <c r="BZ591" s="5">
        <v>0</v>
      </c>
      <c r="CA591" s="5">
        <v>0</v>
      </c>
      <c r="CB591" s="5">
        <v>12</v>
      </c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1</v>
      </c>
      <c r="CI591" s="5">
        <v>0</v>
      </c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>
        <v>1</v>
      </c>
      <c r="CS591" s="5">
        <v>3</v>
      </c>
      <c r="CT591" s="5">
        <v>0</v>
      </c>
      <c r="CU591" s="5">
        <v>0</v>
      </c>
      <c r="CV591" s="5">
        <v>1</v>
      </c>
      <c r="CW591" s="5">
        <v>0</v>
      </c>
      <c r="CX591" s="3">
        <v>0</v>
      </c>
    </row>
    <row r="592" spans="1:102" ht="15.75" x14ac:dyDescent="0.25">
      <c r="A592" s="5" t="s">
        <v>239</v>
      </c>
      <c r="B592" s="5" t="s">
        <v>240</v>
      </c>
      <c r="C592" s="5">
        <v>2020</v>
      </c>
      <c r="D592" s="5">
        <v>265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1</v>
      </c>
      <c r="K592" s="5">
        <v>0</v>
      </c>
      <c r="L592" s="5">
        <v>0</v>
      </c>
      <c r="M592" s="5">
        <v>0</v>
      </c>
      <c r="N592" s="5">
        <v>0</v>
      </c>
      <c r="O592" s="5">
        <v>53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1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  <c r="AH592" s="5">
        <v>1</v>
      </c>
      <c r="AI592" s="5">
        <v>2</v>
      </c>
      <c r="AJ592" s="5">
        <v>6</v>
      </c>
      <c r="AK592" s="5">
        <v>0</v>
      </c>
      <c r="AL592" s="5">
        <v>0</v>
      </c>
      <c r="AM592" s="5">
        <v>5</v>
      </c>
      <c r="AN592" s="5">
        <v>2</v>
      </c>
      <c r="AO592" s="5">
        <v>4</v>
      </c>
      <c r="AP592" s="5">
        <v>0</v>
      </c>
      <c r="AQ592" s="5">
        <v>2</v>
      </c>
      <c r="AR592" s="5">
        <v>0</v>
      </c>
      <c r="AS592" s="5">
        <v>8</v>
      </c>
      <c r="AT592" s="5">
        <v>1</v>
      </c>
      <c r="AU592" s="5">
        <v>1</v>
      </c>
      <c r="AV592" s="5">
        <v>10</v>
      </c>
      <c r="AW592" s="5">
        <v>1</v>
      </c>
      <c r="AX592" s="5">
        <v>11</v>
      </c>
      <c r="AY592" s="5">
        <v>0</v>
      </c>
      <c r="AZ592" s="5">
        <v>2</v>
      </c>
      <c r="BA592" s="5">
        <v>0</v>
      </c>
      <c r="BB592" s="5">
        <v>10</v>
      </c>
      <c r="BC592" s="5">
        <v>3</v>
      </c>
      <c r="BD592" s="5">
        <v>0</v>
      </c>
      <c r="BE592" s="5">
        <v>2</v>
      </c>
      <c r="BF592" s="5">
        <v>22</v>
      </c>
      <c r="BG592" s="5">
        <v>0</v>
      </c>
      <c r="BH592" s="5">
        <v>0</v>
      </c>
      <c r="BI592" s="5">
        <v>0</v>
      </c>
      <c r="BJ592" s="5">
        <v>17</v>
      </c>
      <c r="BK592" s="5">
        <v>20</v>
      </c>
      <c r="BL592" s="5">
        <v>0</v>
      </c>
      <c r="BM592" s="5">
        <v>0</v>
      </c>
      <c r="BN592" s="5">
        <v>2</v>
      </c>
      <c r="BO592" s="5">
        <v>0</v>
      </c>
      <c r="BP592" s="5">
        <v>0</v>
      </c>
      <c r="BQ592" s="5">
        <v>5</v>
      </c>
      <c r="BR592" s="5">
        <v>0</v>
      </c>
      <c r="BS592" s="5">
        <v>17</v>
      </c>
      <c r="BT592" s="5">
        <v>6</v>
      </c>
      <c r="BU592" s="5">
        <v>0</v>
      </c>
      <c r="BV592" s="5">
        <v>0</v>
      </c>
      <c r="BW592" s="5">
        <v>0</v>
      </c>
      <c r="BX592" s="5">
        <v>1</v>
      </c>
      <c r="BY592" s="5">
        <v>0</v>
      </c>
      <c r="BZ592" s="5">
        <v>0</v>
      </c>
      <c r="CA592" s="5">
        <v>2</v>
      </c>
      <c r="CB592" s="5">
        <v>0</v>
      </c>
      <c r="CC592" s="5">
        <v>0</v>
      </c>
      <c r="CD592" s="5">
        <v>6</v>
      </c>
      <c r="CE592" s="5">
        <v>0</v>
      </c>
      <c r="CF592" s="5">
        <v>0</v>
      </c>
      <c r="CG592" s="5">
        <v>0</v>
      </c>
      <c r="CH592" s="5">
        <v>0</v>
      </c>
      <c r="CI592" s="5">
        <v>0</v>
      </c>
      <c r="CJ592" s="5">
        <v>1</v>
      </c>
      <c r="CK592" s="5">
        <v>0</v>
      </c>
      <c r="CL592" s="5">
        <v>0</v>
      </c>
      <c r="CM592" s="5">
        <v>2</v>
      </c>
      <c r="CN592" s="5">
        <v>27</v>
      </c>
      <c r="CO592" s="5">
        <v>2</v>
      </c>
      <c r="CP592" s="5">
        <v>0</v>
      </c>
      <c r="CQ592" s="5">
        <v>0</v>
      </c>
      <c r="CR592" s="5">
        <v>3</v>
      </c>
      <c r="CS592" s="5">
        <v>2</v>
      </c>
      <c r="CT592" s="5">
        <v>0</v>
      </c>
      <c r="CU592" s="5">
        <v>0</v>
      </c>
      <c r="CV592" s="5">
        <v>2</v>
      </c>
      <c r="CW592" s="5">
        <v>2</v>
      </c>
      <c r="CX592" s="3">
        <v>2</v>
      </c>
    </row>
    <row r="593" spans="1:102" ht="15.75" x14ac:dyDescent="0.25">
      <c r="A593" s="5" t="s">
        <v>241</v>
      </c>
      <c r="B593" s="5" t="s">
        <v>242</v>
      </c>
      <c r="C593" s="5">
        <v>2020</v>
      </c>
      <c r="D593" s="5">
        <v>2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  <c r="AH593" s="5">
        <v>0</v>
      </c>
      <c r="AI593" s="5">
        <v>0</v>
      </c>
      <c r="AJ593" s="5">
        <v>0</v>
      </c>
      <c r="AK593" s="5">
        <v>0</v>
      </c>
      <c r="AL593" s="5">
        <v>0</v>
      </c>
      <c r="AM593" s="5">
        <v>0</v>
      </c>
      <c r="AN593" s="5">
        <v>0</v>
      </c>
      <c r="AO593" s="5">
        <v>0</v>
      </c>
      <c r="AP593" s="5">
        <v>0</v>
      </c>
      <c r="AQ593" s="5">
        <v>0</v>
      </c>
      <c r="AR593" s="5">
        <v>0</v>
      </c>
      <c r="AS593" s="5">
        <v>0</v>
      </c>
      <c r="AT593" s="5">
        <v>0</v>
      </c>
      <c r="AU593" s="5">
        <v>0</v>
      </c>
      <c r="AV593" s="5">
        <v>0</v>
      </c>
      <c r="AW593" s="5">
        <v>0</v>
      </c>
      <c r="AX593" s="5">
        <v>0</v>
      </c>
      <c r="AY593" s="5">
        <v>0</v>
      </c>
      <c r="AZ593" s="5">
        <v>0</v>
      </c>
      <c r="BA593" s="5">
        <v>0</v>
      </c>
      <c r="BB593" s="5">
        <v>0</v>
      </c>
      <c r="BC593" s="5">
        <v>0</v>
      </c>
      <c r="BD593" s="5">
        <v>0</v>
      </c>
      <c r="BE593" s="5">
        <v>0</v>
      </c>
      <c r="BF593" s="5">
        <v>0</v>
      </c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>
        <v>0</v>
      </c>
      <c r="BO593" s="5">
        <v>0</v>
      </c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0</v>
      </c>
      <c r="BW593" s="5">
        <v>0</v>
      </c>
      <c r="BX593" s="5">
        <v>0</v>
      </c>
      <c r="BY593" s="5">
        <v>0</v>
      </c>
      <c r="BZ593" s="5">
        <v>0</v>
      </c>
      <c r="CA593" s="5">
        <v>0</v>
      </c>
      <c r="CB593" s="5">
        <v>0</v>
      </c>
      <c r="CC593" s="5">
        <v>0</v>
      </c>
      <c r="CD593" s="5">
        <v>0</v>
      </c>
      <c r="CE593" s="5">
        <v>0</v>
      </c>
      <c r="CF593" s="5">
        <v>0</v>
      </c>
      <c r="CG593" s="5">
        <v>0</v>
      </c>
      <c r="CH593" s="5">
        <v>0</v>
      </c>
      <c r="CI593" s="5">
        <v>0</v>
      </c>
      <c r="CJ593" s="5">
        <v>0</v>
      </c>
      <c r="CK593" s="5">
        <v>0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>
        <v>0</v>
      </c>
      <c r="CS593" s="5">
        <v>0</v>
      </c>
      <c r="CT593" s="5">
        <v>0</v>
      </c>
      <c r="CU593" s="5">
        <v>0</v>
      </c>
      <c r="CV593" s="5">
        <v>0</v>
      </c>
      <c r="CW593" s="5">
        <v>0</v>
      </c>
      <c r="CX593" s="3">
        <v>0</v>
      </c>
    </row>
    <row r="594" spans="1:102" ht="15.75" x14ac:dyDescent="0.25">
      <c r="A594" s="5" t="s">
        <v>243</v>
      </c>
      <c r="B594" s="5" t="s">
        <v>244</v>
      </c>
      <c r="C594" s="5">
        <v>2020</v>
      </c>
      <c r="D594" s="5">
        <v>215</v>
      </c>
      <c r="E594" s="5">
        <v>0</v>
      </c>
      <c r="F594" s="5">
        <v>1</v>
      </c>
      <c r="G594" s="5">
        <v>9</v>
      </c>
      <c r="H594" s="5">
        <v>1</v>
      </c>
      <c r="I594" s="5">
        <v>1</v>
      </c>
      <c r="J594" s="5">
        <v>2</v>
      </c>
      <c r="K594" s="5">
        <v>1</v>
      </c>
      <c r="L594" s="5">
        <v>2</v>
      </c>
      <c r="M594" s="5">
        <v>1</v>
      </c>
      <c r="N594" s="5">
        <v>4</v>
      </c>
      <c r="O594" s="5">
        <v>38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1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17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1</v>
      </c>
      <c r="AH594" s="5">
        <v>0</v>
      </c>
      <c r="AI594" s="5">
        <v>2</v>
      </c>
      <c r="AJ594" s="5">
        <v>24</v>
      </c>
      <c r="AK594" s="5">
        <v>3</v>
      </c>
      <c r="AL594" s="5">
        <v>0</v>
      </c>
      <c r="AM594" s="5">
        <v>1</v>
      </c>
      <c r="AN594" s="5">
        <v>0</v>
      </c>
      <c r="AO594" s="5">
        <v>4</v>
      </c>
      <c r="AP594" s="5">
        <v>0</v>
      </c>
      <c r="AQ594" s="5">
        <v>1</v>
      </c>
      <c r="AR594" s="5">
        <v>0</v>
      </c>
      <c r="AS594" s="5">
        <v>1</v>
      </c>
      <c r="AT594" s="5">
        <v>2</v>
      </c>
      <c r="AU594" s="5">
        <v>0</v>
      </c>
      <c r="AV594" s="5">
        <v>0</v>
      </c>
      <c r="AW594" s="5">
        <v>1</v>
      </c>
      <c r="AX594" s="5">
        <v>1</v>
      </c>
      <c r="AY594" s="5">
        <v>0</v>
      </c>
      <c r="AZ594" s="5">
        <v>4</v>
      </c>
      <c r="BA594" s="5">
        <v>0</v>
      </c>
      <c r="BB594" s="5">
        <v>14</v>
      </c>
      <c r="BC594" s="5">
        <v>36</v>
      </c>
      <c r="BD594" s="5">
        <v>0</v>
      </c>
      <c r="BE594" s="5">
        <v>0</v>
      </c>
      <c r="BF594" s="5">
        <v>1</v>
      </c>
      <c r="BG594" s="5">
        <v>0</v>
      </c>
      <c r="BH594" s="5">
        <v>0</v>
      </c>
      <c r="BI594" s="5">
        <v>0</v>
      </c>
      <c r="BJ594" s="5">
        <v>2</v>
      </c>
      <c r="BK594" s="5">
        <v>3</v>
      </c>
      <c r="BL594" s="5">
        <v>0</v>
      </c>
      <c r="BM594" s="5">
        <v>0</v>
      </c>
      <c r="BN594" s="5">
        <v>2</v>
      </c>
      <c r="BO594" s="5">
        <v>0</v>
      </c>
      <c r="BP594" s="5">
        <v>0</v>
      </c>
      <c r="BQ594" s="5">
        <v>1</v>
      </c>
      <c r="BR594" s="5">
        <v>0</v>
      </c>
      <c r="BS594" s="5">
        <v>3</v>
      </c>
      <c r="BT594" s="5">
        <v>2</v>
      </c>
      <c r="BU594" s="5">
        <v>0</v>
      </c>
      <c r="BV594" s="5">
        <v>2</v>
      </c>
      <c r="BW594" s="5">
        <v>0</v>
      </c>
      <c r="BX594" s="5">
        <v>9</v>
      </c>
      <c r="BY594" s="5">
        <v>0</v>
      </c>
      <c r="BZ594" s="5">
        <v>0</v>
      </c>
      <c r="CA594" s="5">
        <v>0</v>
      </c>
      <c r="CB594" s="5">
        <v>3</v>
      </c>
      <c r="CC594" s="5">
        <v>0</v>
      </c>
      <c r="CD594" s="5">
        <v>0</v>
      </c>
      <c r="CE594" s="5">
        <v>0</v>
      </c>
      <c r="CF594" s="5">
        <v>1</v>
      </c>
      <c r="CG594" s="5">
        <v>0</v>
      </c>
      <c r="CH594" s="5">
        <v>0</v>
      </c>
      <c r="CI594" s="5">
        <v>0</v>
      </c>
      <c r="CJ594" s="5">
        <v>2</v>
      </c>
      <c r="CK594" s="5">
        <v>0</v>
      </c>
      <c r="CL594" s="5">
        <v>0</v>
      </c>
      <c r="CM594" s="5">
        <v>2</v>
      </c>
      <c r="CN594" s="5">
        <v>3</v>
      </c>
      <c r="CO594" s="5">
        <v>2</v>
      </c>
      <c r="CP594" s="5">
        <v>0</v>
      </c>
      <c r="CQ594" s="5">
        <v>0</v>
      </c>
      <c r="CR594" s="5">
        <v>1</v>
      </c>
      <c r="CS594" s="5">
        <v>0</v>
      </c>
      <c r="CT594" s="5">
        <v>0</v>
      </c>
      <c r="CU594" s="5">
        <v>0</v>
      </c>
      <c r="CV594" s="5">
        <v>5</v>
      </c>
      <c r="CW594" s="5">
        <v>0</v>
      </c>
      <c r="CX594" s="3">
        <v>0</v>
      </c>
    </row>
    <row r="595" spans="1:102" ht="15.75" x14ac:dyDescent="0.25">
      <c r="A595" s="5" t="s">
        <v>245</v>
      </c>
      <c r="B595" s="5" t="s">
        <v>246</v>
      </c>
      <c r="C595" s="5">
        <v>2020</v>
      </c>
      <c r="D595" s="5">
        <v>20</v>
      </c>
      <c r="E595" s="5">
        <v>0</v>
      </c>
      <c r="F595" s="5">
        <v>2</v>
      </c>
      <c r="G595" s="5">
        <v>2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  <c r="AH595" s="5">
        <v>0</v>
      </c>
      <c r="AI595" s="5">
        <v>0</v>
      </c>
      <c r="AJ595" s="5">
        <v>1</v>
      </c>
      <c r="AK595" s="5">
        <v>0</v>
      </c>
      <c r="AL595" s="5">
        <v>0</v>
      </c>
      <c r="AM595" s="5">
        <v>0</v>
      </c>
      <c r="AN595" s="5">
        <v>0</v>
      </c>
      <c r="AO595" s="5">
        <v>0</v>
      </c>
      <c r="AP595" s="5">
        <v>0</v>
      </c>
      <c r="AQ595" s="5">
        <v>0</v>
      </c>
      <c r="AR595" s="5">
        <v>0</v>
      </c>
      <c r="AS595" s="5">
        <v>0</v>
      </c>
      <c r="AT595" s="5">
        <v>0</v>
      </c>
      <c r="AU595" s="5">
        <v>0</v>
      </c>
      <c r="AV595" s="5">
        <v>1</v>
      </c>
      <c r="AW595" s="5">
        <v>0</v>
      </c>
      <c r="AX595" s="5">
        <v>1</v>
      </c>
      <c r="AY595" s="5">
        <v>0</v>
      </c>
      <c r="AZ595" s="5">
        <v>0</v>
      </c>
      <c r="BA595" s="5">
        <v>0</v>
      </c>
      <c r="BB595" s="5">
        <v>3</v>
      </c>
      <c r="BC595" s="5">
        <v>0</v>
      </c>
      <c r="BD595" s="5">
        <v>0</v>
      </c>
      <c r="BE595" s="5">
        <v>0</v>
      </c>
      <c r="BF595" s="5">
        <v>0</v>
      </c>
      <c r="BG595" s="5">
        <v>1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>
        <v>0</v>
      </c>
      <c r="BO595" s="5">
        <v>0</v>
      </c>
      <c r="BP595" s="5">
        <v>0</v>
      </c>
      <c r="BQ595" s="5">
        <v>0</v>
      </c>
      <c r="BR595" s="5">
        <v>0</v>
      </c>
      <c r="BS595" s="5">
        <v>2</v>
      </c>
      <c r="BT595" s="5">
        <v>0</v>
      </c>
      <c r="BU595" s="5">
        <v>0</v>
      </c>
      <c r="BV595" s="5">
        <v>0</v>
      </c>
      <c r="BW595" s="5">
        <v>1</v>
      </c>
      <c r="BX595" s="5">
        <v>0</v>
      </c>
      <c r="BY595" s="5">
        <v>0</v>
      </c>
      <c r="BZ595" s="5">
        <v>0</v>
      </c>
      <c r="CA595" s="5">
        <v>0</v>
      </c>
      <c r="CB595" s="5">
        <v>0</v>
      </c>
      <c r="CC595" s="5">
        <v>0</v>
      </c>
      <c r="CD595" s="5">
        <v>0</v>
      </c>
      <c r="CE595" s="5">
        <v>0</v>
      </c>
      <c r="CF595" s="5">
        <v>0</v>
      </c>
      <c r="CG595" s="5">
        <v>0</v>
      </c>
      <c r="CH595" s="5">
        <v>0</v>
      </c>
      <c r="CI595" s="5">
        <v>0</v>
      </c>
      <c r="CJ595" s="5">
        <v>0</v>
      </c>
      <c r="CK595" s="5">
        <v>0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>
        <v>1</v>
      </c>
      <c r="CS595" s="5">
        <v>0</v>
      </c>
      <c r="CT595" s="5">
        <v>0</v>
      </c>
      <c r="CU595" s="5">
        <v>0</v>
      </c>
      <c r="CV595" s="5">
        <v>1</v>
      </c>
      <c r="CW595" s="5">
        <v>0</v>
      </c>
      <c r="CX595" s="3">
        <v>0</v>
      </c>
    </row>
    <row r="596" spans="1:102" ht="15.75" x14ac:dyDescent="0.25">
      <c r="A596" s="5" t="s">
        <v>247</v>
      </c>
      <c r="B596" s="5" t="s">
        <v>248</v>
      </c>
      <c r="C596" s="5">
        <v>2020</v>
      </c>
      <c r="D596" s="5">
        <v>70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  <c r="AH596" s="5">
        <v>0</v>
      </c>
      <c r="AI596" s="5">
        <v>0</v>
      </c>
      <c r="AJ596" s="5">
        <v>0</v>
      </c>
      <c r="AK596" s="5">
        <v>0</v>
      </c>
      <c r="AL596" s="5">
        <v>0</v>
      </c>
      <c r="AM596" s="5">
        <v>0</v>
      </c>
      <c r="AN596" s="5">
        <v>0</v>
      </c>
      <c r="AO596" s="5">
        <v>0</v>
      </c>
      <c r="AP596" s="5">
        <v>0</v>
      </c>
      <c r="AQ596" s="5">
        <v>0</v>
      </c>
      <c r="AR596" s="5">
        <v>0</v>
      </c>
      <c r="AS596" s="5">
        <v>0</v>
      </c>
      <c r="AT596" s="5">
        <v>0</v>
      </c>
      <c r="AU596" s="5">
        <v>0</v>
      </c>
      <c r="AV596" s="5">
        <v>0</v>
      </c>
      <c r="AW596" s="5">
        <v>0</v>
      </c>
      <c r="AX596" s="5">
        <v>0</v>
      </c>
      <c r="AY596" s="5">
        <v>0</v>
      </c>
      <c r="AZ596" s="5">
        <v>0</v>
      </c>
      <c r="BA596" s="5">
        <v>0</v>
      </c>
      <c r="BB596" s="5">
        <v>0</v>
      </c>
      <c r="BC596" s="5">
        <v>0</v>
      </c>
      <c r="BD596" s="5">
        <v>0</v>
      </c>
      <c r="BE596" s="5">
        <v>0</v>
      </c>
      <c r="BF596" s="5">
        <v>0</v>
      </c>
      <c r="BG596" s="5">
        <v>0</v>
      </c>
      <c r="BH596" s="5">
        <v>0</v>
      </c>
      <c r="BI596" s="5">
        <v>0</v>
      </c>
      <c r="BJ596" s="5">
        <v>0</v>
      </c>
      <c r="BK596" s="5">
        <v>0</v>
      </c>
      <c r="BL596" s="5">
        <v>0</v>
      </c>
      <c r="BM596" s="5">
        <v>0</v>
      </c>
      <c r="BN596" s="5">
        <v>2</v>
      </c>
      <c r="BO596" s="5">
        <v>0</v>
      </c>
      <c r="BP596" s="5">
        <v>0</v>
      </c>
      <c r="BQ596" s="5">
        <v>0</v>
      </c>
      <c r="BR596" s="5">
        <v>0</v>
      </c>
      <c r="BS596" s="5">
        <v>10</v>
      </c>
      <c r="BT596" s="5">
        <v>0</v>
      </c>
      <c r="BU596" s="5">
        <v>0</v>
      </c>
      <c r="BV596" s="5">
        <v>0</v>
      </c>
      <c r="BW596" s="5">
        <v>0</v>
      </c>
      <c r="BX596" s="5">
        <v>2</v>
      </c>
      <c r="BY596" s="5">
        <v>0</v>
      </c>
      <c r="BZ596" s="5">
        <v>0</v>
      </c>
      <c r="CA596" s="5">
        <v>0</v>
      </c>
      <c r="CB596" s="5">
        <v>0</v>
      </c>
      <c r="CC596" s="5">
        <v>0</v>
      </c>
      <c r="CD596" s="5">
        <v>0</v>
      </c>
      <c r="CE596" s="5">
        <v>0</v>
      </c>
      <c r="CF596" s="5">
        <v>0</v>
      </c>
      <c r="CG596" s="5">
        <v>0</v>
      </c>
      <c r="CH596" s="5">
        <v>0</v>
      </c>
      <c r="CI596" s="5">
        <v>0</v>
      </c>
      <c r="CJ596" s="5">
        <v>0</v>
      </c>
      <c r="CK596" s="5">
        <v>0</v>
      </c>
      <c r="CL596" s="5">
        <v>0</v>
      </c>
      <c r="CM596" s="5">
        <v>0</v>
      </c>
      <c r="CN596" s="5">
        <v>1</v>
      </c>
      <c r="CO596" s="5">
        <v>0</v>
      </c>
      <c r="CP596" s="5">
        <v>0</v>
      </c>
      <c r="CQ596" s="5">
        <v>0</v>
      </c>
      <c r="CR596" s="5">
        <v>54</v>
      </c>
      <c r="CS596" s="5">
        <v>0</v>
      </c>
      <c r="CT596" s="5">
        <v>0</v>
      </c>
      <c r="CU596" s="5">
        <v>0</v>
      </c>
      <c r="CV596" s="5">
        <v>0</v>
      </c>
      <c r="CW596" s="5">
        <v>0</v>
      </c>
      <c r="CX596" s="3">
        <v>0</v>
      </c>
    </row>
    <row r="597" spans="1:102" ht="15.75" x14ac:dyDescent="0.25">
      <c r="A597" s="5" t="s">
        <v>249</v>
      </c>
      <c r="B597" s="5" t="s">
        <v>250</v>
      </c>
      <c r="C597" s="5">
        <v>2020</v>
      </c>
      <c r="D597" s="5">
        <v>139</v>
      </c>
      <c r="E597" s="5">
        <v>0</v>
      </c>
      <c r="F597" s="5">
        <v>0</v>
      </c>
      <c r="G597" s="5">
        <v>2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3</v>
      </c>
      <c r="N597" s="5">
        <v>3</v>
      </c>
      <c r="O597" s="5">
        <v>5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3</v>
      </c>
      <c r="V597" s="5">
        <v>1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1</v>
      </c>
      <c r="AH597" s="5">
        <v>1</v>
      </c>
      <c r="AI597" s="5">
        <v>3</v>
      </c>
      <c r="AJ597" s="5">
        <v>5</v>
      </c>
      <c r="AK597" s="5">
        <v>3</v>
      </c>
      <c r="AL597" s="5">
        <v>1</v>
      </c>
      <c r="AM597" s="5">
        <v>1</v>
      </c>
      <c r="AN597" s="5">
        <v>1</v>
      </c>
      <c r="AO597" s="5">
        <v>4</v>
      </c>
      <c r="AP597" s="5">
        <v>0</v>
      </c>
      <c r="AQ597" s="5">
        <v>0</v>
      </c>
      <c r="AR597" s="5">
        <v>0</v>
      </c>
      <c r="AS597" s="5">
        <v>16</v>
      </c>
      <c r="AT597" s="5">
        <v>8</v>
      </c>
      <c r="AU597" s="5">
        <v>1</v>
      </c>
      <c r="AV597" s="5">
        <v>2</v>
      </c>
      <c r="AW597" s="5">
        <v>0</v>
      </c>
      <c r="AX597" s="5">
        <v>7</v>
      </c>
      <c r="AY597" s="5">
        <v>0</v>
      </c>
      <c r="AZ597" s="5">
        <v>4</v>
      </c>
      <c r="BA597" s="5">
        <v>0</v>
      </c>
      <c r="BB597" s="5">
        <v>8</v>
      </c>
      <c r="BC597" s="5">
        <v>0</v>
      </c>
      <c r="BD597" s="5">
        <v>0</v>
      </c>
      <c r="BE597" s="5">
        <v>2</v>
      </c>
      <c r="BF597" s="5">
        <v>4</v>
      </c>
      <c r="BG597" s="5">
        <v>0</v>
      </c>
      <c r="BH597" s="5">
        <v>0</v>
      </c>
      <c r="BI597" s="5">
        <v>0</v>
      </c>
      <c r="BJ597" s="5">
        <v>2</v>
      </c>
      <c r="BK597" s="5">
        <v>3</v>
      </c>
      <c r="BL597" s="5">
        <v>0</v>
      </c>
      <c r="BM597" s="5">
        <v>0</v>
      </c>
      <c r="BN597" s="5">
        <v>1</v>
      </c>
      <c r="BO597" s="5">
        <v>0</v>
      </c>
      <c r="BP597" s="5">
        <v>0</v>
      </c>
      <c r="BQ597" s="5">
        <v>1</v>
      </c>
      <c r="BR597" s="5">
        <v>0</v>
      </c>
      <c r="BS597" s="5">
        <v>3</v>
      </c>
      <c r="BT597" s="5">
        <v>1</v>
      </c>
      <c r="BU597" s="5">
        <v>0</v>
      </c>
      <c r="BV597" s="5">
        <v>1</v>
      </c>
      <c r="BW597" s="5">
        <v>2</v>
      </c>
      <c r="BX597" s="5">
        <v>17</v>
      </c>
      <c r="BY597" s="5">
        <v>0</v>
      </c>
      <c r="BZ597" s="5">
        <v>0</v>
      </c>
      <c r="CA597" s="5">
        <v>0</v>
      </c>
      <c r="CB597" s="5">
        <v>0</v>
      </c>
      <c r="CC597" s="5">
        <v>0</v>
      </c>
      <c r="CD597" s="5">
        <v>1</v>
      </c>
      <c r="CE597" s="5">
        <v>0</v>
      </c>
      <c r="CF597" s="5">
        <v>0</v>
      </c>
      <c r="CG597" s="5">
        <v>0</v>
      </c>
      <c r="CH597" s="5">
        <v>0</v>
      </c>
      <c r="CI597" s="5">
        <v>0</v>
      </c>
      <c r="CJ597" s="5">
        <v>1</v>
      </c>
      <c r="CK597" s="5">
        <v>0</v>
      </c>
      <c r="CL597" s="5">
        <v>0</v>
      </c>
      <c r="CM597" s="5">
        <v>1</v>
      </c>
      <c r="CN597" s="5">
        <v>5</v>
      </c>
      <c r="CO597" s="5">
        <v>0</v>
      </c>
      <c r="CP597" s="5">
        <v>0</v>
      </c>
      <c r="CQ597" s="5">
        <v>0</v>
      </c>
      <c r="CR597" s="5">
        <v>0</v>
      </c>
      <c r="CS597" s="5">
        <v>0</v>
      </c>
      <c r="CT597" s="5">
        <v>3</v>
      </c>
      <c r="CU597" s="5">
        <v>0</v>
      </c>
      <c r="CV597" s="5">
        <v>4</v>
      </c>
      <c r="CW597" s="5">
        <v>2</v>
      </c>
      <c r="CX597" s="3">
        <v>2</v>
      </c>
    </row>
    <row r="598" spans="1:102" ht="15.75" x14ac:dyDescent="0.25">
      <c r="A598" s="5" t="s">
        <v>251</v>
      </c>
      <c r="B598" s="5" t="s">
        <v>252</v>
      </c>
      <c r="C598" s="5">
        <v>2020</v>
      </c>
      <c r="D598" s="5">
        <v>6</v>
      </c>
      <c r="E598" s="5">
        <v>0</v>
      </c>
      <c r="F598" s="5">
        <v>2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I598" s="5">
        <v>0</v>
      </c>
      <c r="AJ598" s="5">
        <v>0</v>
      </c>
      <c r="AK598" s="5">
        <v>0</v>
      </c>
      <c r="AL598" s="5">
        <v>0</v>
      </c>
      <c r="AM598" s="5">
        <v>0</v>
      </c>
      <c r="AN598" s="5">
        <v>0</v>
      </c>
      <c r="AO598" s="5">
        <v>0</v>
      </c>
      <c r="AP598" s="5">
        <v>0</v>
      </c>
      <c r="AQ598" s="5">
        <v>0</v>
      </c>
      <c r="AR598" s="5">
        <v>0</v>
      </c>
      <c r="AS598" s="5">
        <v>0</v>
      </c>
      <c r="AT598" s="5">
        <v>0</v>
      </c>
      <c r="AU598" s="5">
        <v>0</v>
      </c>
      <c r="AV598" s="5">
        <v>0</v>
      </c>
      <c r="AW598" s="5">
        <v>0</v>
      </c>
      <c r="AX598" s="5">
        <v>0</v>
      </c>
      <c r="AY598" s="5">
        <v>0</v>
      </c>
      <c r="AZ598" s="5">
        <v>0</v>
      </c>
      <c r="BA598" s="5">
        <v>0</v>
      </c>
      <c r="BB598" s="5">
        <v>0</v>
      </c>
      <c r="BC598" s="5">
        <v>0</v>
      </c>
      <c r="BD598" s="5">
        <v>0</v>
      </c>
      <c r="BE598" s="5">
        <v>0</v>
      </c>
      <c r="BF598" s="5">
        <v>0</v>
      </c>
      <c r="BG598" s="5">
        <v>0</v>
      </c>
      <c r="BH598" s="5">
        <v>0</v>
      </c>
      <c r="BI598" s="5">
        <v>0</v>
      </c>
      <c r="BJ598" s="5">
        <v>0</v>
      </c>
      <c r="BK598" s="5">
        <v>0</v>
      </c>
      <c r="BL598" s="5">
        <v>0</v>
      </c>
      <c r="BM598" s="5">
        <v>0</v>
      </c>
      <c r="BN598" s="5">
        <v>0</v>
      </c>
      <c r="BO598" s="5">
        <v>0</v>
      </c>
      <c r="BP598" s="5">
        <v>0</v>
      </c>
      <c r="BQ598" s="5">
        <v>0</v>
      </c>
      <c r="BR598" s="5">
        <v>0</v>
      </c>
      <c r="BS598" s="5">
        <v>0</v>
      </c>
      <c r="BT598" s="5">
        <v>0</v>
      </c>
      <c r="BU598" s="5">
        <v>0</v>
      </c>
      <c r="BV598" s="5">
        <v>0</v>
      </c>
      <c r="BW598" s="5">
        <v>0</v>
      </c>
      <c r="BX598" s="5">
        <v>0</v>
      </c>
      <c r="BY598" s="5">
        <v>0</v>
      </c>
      <c r="BZ598" s="5">
        <v>0</v>
      </c>
      <c r="CA598" s="5">
        <v>0</v>
      </c>
      <c r="CB598" s="5">
        <v>0</v>
      </c>
      <c r="CC598" s="5">
        <v>0</v>
      </c>
      <c r="CD598" s="5">
        <v>0</v>
      </c>
      <c r="CE598" s="5">
        <v>0</v>
      </c>
      <c r="CF598" s="5">
        <v>0</v>
      </c>
      <c r="CG598" s="5">
        <v>0</v>
      </c>
      <c r="CH598" s="5">
        <v>0</v>
      </c>
      <c r="CI598" s="5">
        <v>0</v>
      </c>
      <c r="CJ598" s="5">
        <v>0</v>
      </c>
      <c r="CK598" s="5">
        <v>0</v>
      </c>
      <c r="CL598" s="5">
        <v>0</v>
      </c>
      <c r="CM598" s="5">
        <v>0</v>
      </c>
      <c r="CN598" s="5">
        <v>0</v>
      </c>
      <c r="CO598" s="5">
        <v>0</v>
      </c>
      <c r="CP598" s="5">
        <v>0</v>
      </c>
      <c r="CQ598" s="5">
        <v>0</v>
      </c>
      <c r="CR598" s="5">
        <v>0</v>
      </c>
      <c r="CS598" s="5">
        <v>0</v>
      </c>
      <c r="CT598" s="5">
        <v>0</v>
      </c>
      <c r="CU598" s="5">
        <v>0</v>
      </c>
      <c r="CV598" s="5">
        <v>0</v>
      </c>
      <c r="CW598" s="5">
        <v>0</v>
      </c>
      <c r="CX598" s="3">
        <v>0</v>
      </c>
    </row>
    <row r="599" spans="1:102" ht="15.75" x14ac:dyDescent="0.25">
      <c r="A599" s="5" t="s">
        <v>253</v>
      </c>
      <c r="B599" s="5" t="s">
        <v>254</v>
      </c>
      <c r="C599" s="5">
        <v>2020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  <c r="AK599" s="5">
        <v>0</v>
      </c>
      <c r="AL599" s="5">
        <v>0</v>
      </c>
      <c r="AM599" s="5">
        <v>0</v>
      </c>
      <c r="AN599" s="5">
        <v>0</v>
      </c>
      <c r="AO599" s="5">
        <v>0</v>
      </c>
      <c r="AP599" s="5">
        <v>0</v>
      </c>
      <c r="AQ599" s="5">
        <v>0</v>
      </c>
      <c r="AR599" s="5">
        <v>0</v>
      </c>
      <c r="AS599" s="5">
        <v>0</v>
      </c>
      <c r="AT599" s="5">
        <v>0</v>
      </c>
      <c r="AU599" s="5">
        <v>0</v>
      </c>
      <c r="AV599" s="5">
        <v>0</v>
      </c>
      <c r="AW599" s="5">
        <v>0</v>
      </c>
      <c r="AX599" s="5">
        <v>0</v>
      </c>
      <c r="AY599" s="5">
        <v>0</v>
      </c>
      <c r="AZ599" s="5">
        <v>0</v>
      </c>
      <c r="BA599" s="5">
        <v>0</v>
      </c>
      <c r="BB599" s="5">
        <v>0</v>
      </c>
      <c r="BC599" s="5">
        <v>0</v>
      </c>
      <c r="BD599" s="5">
        <v>0</v>
      </c>
      <c r="BE599" s="5">
        <v>0</v>
      </c>
      <c r="BF599" s="5">
        <v>0</v>
      </c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>
        <v>0</v>
      </c>
      <c r="BO599" s="5">
        <v>0</v>
      </c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0</v>
      </c>
      <c r="BW599" s="5">
        <v>0</v>
      </c>
      <c r="BX599" s="5">
        <v>0</v>
      </c>
      <c r="BY599" s="5">
        <v>0</v>
      </c>
      <c r="BZ599" s="5">
        <v>0</v>
      </c>
      <c r="CA599" s="5">
        <v>0</v>
      </c>
      <c r="CB599" s="5">
        <v>0</v>
      </c>
      <c r="CC599" s="5">
        <v>0</v>
      </c>
      <c r="CD599" s="5">
        <v>0</v>
      </c>
      <c r="CE599" s="5">
        <v>0</v>
      </c>
      <c r="CF599" s="5">
        <v>0</v>
      </c>
      <c r="CG599" s="5">
        <v>0</v>
      </c>
      <c r="CH599" s="5">
        <v>0</v>
      </c>
      <c r="CI599" s="5">
        <v>0</v>
      </c>
      <c r="CJ599" s="5">
        <v>0</v>
      </c>
      <c r="CK599" s="5">
        <v>0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>
        <v>0</v>
      </c>
      <c r="CS599" s="5">
        <v>0</v>
      </c>
      <c r="CT599" s="5">
        <v>0</v>
      </c>
      <c r="CU599" s="5">
        <v>0</v>
      </c>
      <c r="CV599" s="5">
        <v>0</v>
      </c>
      <c r="CW599" s="5">
        <v>0</v>
      </c>
      <c r="CX599" s="3">
        <v>0</v>
      </c>
    </row>
    <row r="600" spans="1:102" ht="15.75" x14ac:dyDescent="0.25">
      <c r="A600" s="5" t="s">
        <v>255</v>
      </c>
      <c r="B600" s="5" t="s">
        <v>256</v>
      </c>
      <c r="C600" s="5">
        <v>2020</v>
      </c>
      <c r="D600" s="5">
        <v>500</v>
      </c>
      <c r="E600" s="5">
        <v>0</v>
      </c>
      <c r="F600" s="5">
        <v>1</v>
      </c>
      <c r="G600" s="5">
        <v>4</v>
      </c>
      <c r="H600" s="5">
        <v>6</v>
      </c>
      <c r="I600" s="5">
        <v>1</v>
      </c>
      <c r="J600" s="5">
        <v>1</v>
      </c>
      <c r="K600" s="5">
        <v>1</v>
      </c>
      <c r="L600" s="5">
        <v>9</v>
      </c>
      <c r="M600" s="5">
        <v>1</v>
      </c>
      <c r="N600" s="5">
        <v>5</v>
      </c>
      <c r="O600" s="5">
        <v>73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20</v>
      </c>
      <c r="V600" s="5">
        <v>1</v>
      </c>
      <c r="W600" s="5">
        <v>7</v>
      </c>
      <c r="X600" s="5">
        <v>1</v>
      </c>
      <c r="Y600" s="5">
        <v>0</v>
      </c>
      <c r="Z600" s="5">
        <v>20</v>
      </c>
      <c r="AA600" s="5">
        <v>4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5</v>
      </c>
      <c r="AH600" s="5">
        <v>1</v>
      </c>
      <c r="AI600" s="5">
        <v>3</v>
      </c>
      <c r="AJ600" s="5">
        <v>10</v>
      </c>
      <c r="AK600" s="5">
        <v>10</v>
      </c>
      <c r="AL600" s="5">
        <v>12</v>
      </c>
      <c r="AM600" s="5">
        <v>19</v>
      </c>
      <c r="AN600" s="5">
        <v>9</v>
      </c>
      <c r="AO600" s="5">
        <v>15</v>
      </c>
      <c r="AP600" s="5">
        <v>0</v>
      </c>
      <c r="AQ600" s="5">
        <v>1</v>
      </c>
      <c r="AR600" s="5">
        <v>0</v>
      </c>
      <c r="AS600" s="5">
        <v>4</v>
      </c>
      <c r="AT600" s="5">
        <v>21</v>
      </c>
      <c r="AU600" s="5">
        <v>3</v>
      </c>
      <c r="AV600" s="5">
        <v>3</v>
      </c>
      <c r="AW600" s="5">
        <v>19</v>
      </c>
      <c r="AX600" s="5">
        <v>6</v>
      </c>
      <c r="AY600" s="5">
        <v>0</v>
      </c>
      <c r="AZ600" s="5">
        <v>0</v>
      </c>
      <c r="BA600" s="5">
        <v>0</v>
      </c>
      <c r="BB600" s="5">
        <v>4</v>
      </c>
      <c r="BC600" s="5">
        <v>0</v>
      </c>
      <c r="BD600" s="5">
        <v>0</v>
      </c>
      <c r="BE600" s="5">
        <v>4</v>
      </c>
      <c r="BF600" s="5">
        <v>21</v>
      </c>
      <c r="BG600" s="5">
        <v>0</v>
      </c>
      <c r="BH600" s="5">
        <v>0</v>
      </c>
      <c r="BI600" s="5">
        <v>0</v>
      </c>
      <c r="BJ600" s="5">
        <v>6</v>
      </c>
      <c r="BK600" s="5">
        <v>10</v>
      </c>
      <c r="BL600" s="5">
        <v>0</v>
      </c>
      <c r="BM600" s="5">
        <v>1</v>
      </c>
      <c r="BN600" s="5">
        <v>5</v>
      </c>
      <c r="BO600" s="5">
        <v>0</v>
      </c>
      <c r="BP600" s="5">
        <v>3</v>
      </c>
      <c r="BQ600" s="5">
        <v>10</v>
      </c>
      <c r="BR600" s="5">
        <v>0</v>
      </c>
      <c r="BS600" s="5">
        <v>21</v>
      </c>
      <c r="BT600" s="5">
        <v>6</v>
      </c>
      <c r="BU600" s="5">
        <v>1</v>
      </c>
      <c r="BV600" s="5">
        <v>6</v>
      </c>
      <c r="BW600" s="5">
        <v>3</v>
      </c>
      <c r="BX600" s="5">
        <v>11</v>
      </c>
      <c r="BY600" s="5">
        <v>0</v>
      </c>
      <c r="BZ600" s="5">
        <v>0</v>
      </c>
      <c r="CA600" s="5">
        <v>3</v>
      </c>
      <c r="CB600" s="5">
        <v>5</v>
      </c>
      <c r="CC600" s="5">
        <v>0</v>
      </c>
      <c r="CD600" s="5">
        <v>1</v>
      </c>
      <c r="CE600" s="5">
        <v>0</v>
      </c>
      <c r="CF600" s="5">
        <v>1</v>
      </c>
      <c r="CG600" s="5">
        <v>0</v>
      </c>
      <c r="CH600" s="5">
        <v>0</v>
      </c>
      <c r="CI600" s="5">
        <v>1</v>
      </c>
      <c r="CJ600" s="5">
        <v>11</v>
      </c>
      <c r="CK600" s="5">
        <v>2</v>
      </c>
      <c r="CL600" s="5">
        <v>0</v>
      </c>
      <c r="CM600" s="5">
        <v>1</v>
      </c>
      <c r="CN600" s="5">
        <v>32</v>
      </c>
      <c r="CO600" s="5">
        <v>1</v>
      </c>
      <c r="CP600" s="5">
        <v>1</v>
      </c>
      <c r="CQ600" s="5">
        <v>0</v>
      </c>
      <c r="CR600" s="5">
        <v>0</v>
      </c>
      <c r="CS600" s="5">
        <v>0</v>
      </c>
      <c r="CT600" s="5">
        <v>13</v>
      </c>
      <c r="CU600" s="5">
        <v>1</v>
      </c>
      <c r="CV600" s="5">
        <v>14</v>
      </c>
      <c r="CW600" s="5">
        <v>0</v>
      </c>
      <c r="CX600" s="3">
        <v>0</v>
      </c>
    </row>
    <row r="601" spans="1:102" ht="15.75" x14ac:dyDescent="0.25">
      <c r="A601" s="5" t="s">
        <v>257</v>
      </c>
      <c r="B601" s="5" t="s">
        <v>258</v>
      </c>
      <c r="C601" s="5">
        <v>2020</v>
      </c>
      <c r="D601" s="5">
        <v>239</v>
      </c>
      <c r="E601" s="5">
        <v>0</v>
      </c>
      <c r="F601" s="5">
        <v>0</v>
      </c>
      <c r="G601" s="5">
        <v>1</v>
      </c>
      <c r="H601" s="5">
        <v>4</v>
      </c>
      <c r="I601" s="5">
        <v>0</v>
      </c>
      <c r="J601" s="5">
        <v>0</v>
      </c>
      <c r="K601" s="5">
        <v>0</v>
      </c>
      <c r="L601" s="5">
        <v>1</v>
      </c>
      <c r="M601" s="5">
        <v>0</v>
      </c>
      <c r="N601" s="5">
        <v>5</v>
      </c>
      <c r="O601" s="5">
        <v>2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13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1</v>
      </c>
      <c r="AH601" s="5">
        <v>0</v>
      </c>
      <c r="AI601" s="5">
        <v>9</v>
      </c>
      <c r="AJ601" s="5">
        <v>1</v>
      </c>
      <c r="AK601" s="5">
        <v>3</v>
      </c>
      <c r="AL601" s="5">
        <v>0</v>
      </c>
      <c r="AM601" s="5">
        <v>10</v>
      </c>
      <c r="AN601" s="5">
        <v>30</v>
      </c>
      <c r="AO601" s="5">
        <v>3</v>
      </c>
      <c r="AP601" s="5">
        <v>0</v>
      </c>
      <c r="AQ601" s="5">
        <v>2</v>
      </c>
      <c r="AR601" s="5">
        <v>1</v>
      </c>
      <c r="AS601" s="5">
        <v>11</v>
      </c>
      <c r="AT601" s="5">
        <v>3</v>
      </c>
      <c r="AU601" s="5">
        <v>5</v>
      </c>
      <c r="AV601" s="5">
        <v>2</v>
      </c>
      <c r="AW601" s="5">
        <v>6</v>
      </c>
      <c r="AX601" s="5">
        <v>4</v>
      </c>
      <c r="AY601" s="5">
        <v>0</v>
      </c>
      <c r="AZ601" s="5">
        <v>0</v>
      </c>
      <c r="BA601" s="5">
        <v>0</v>
      </c>
      <c r="BB601" s="5">
        <v>5</v>
      </c>
      <c r="BC601" s="5">
        <v>0</v>
      </c>
      <c r="BD601" s="5">
        <v>0</v>
      </c>
      <c r="BE601" s="5">
        <v>2</v>
      </c>
      <c r="BF601" s="5">
        <v>4</v>
      </c>
      <c r="BG601" s="5">
        <v>2</v>
      </c>
      <c r="BH601" s="5">
        <v>0</v>
      </c>
      <c r="BI601" s="5">
        <v>0</v>
      </c>
      <c r="BJ601" s="5">
        <v>5</v>
      </c>
      <c r="BK601" s="5">
        <v>3</v>
      </c>
      <c r="BL601" s="5">
        <v>0</v>
      </c>
      <c r="BM601" s="5">
        <v>1</v>
      </c>
      <c r="BN601" s="5">
        <v>6</v>
      </c>
      <c r="BO601" s="5">
        <v>0</v>
      </c>
      <c r="BP601" s="5">
        <v>1</v>
      </c>
      <c r="BQ601" s="5">
        <v>11</v>
      </c>
      <c r="BR601" s="5">
        <v>1</v>
      </c>
      <c r="BS601" s="5">
        <v>7</v>
      </c>
      <c r="BT601" s="5">
        <v>2</v>
      </c>
      <c r="BU601" s="5">
        <v>0</v>
      </c>
      <c r="BV601" s="5">
        <v>2</v>
      </c>
      <c r="BW601" s="5">
        <v>0</v>
      </c>
      <c r="BX601" s="5">
        <v>16</v>
      </c>
      <c r="BY601" s="5">
        <v>0</v>
      </c>
      <c r="BZ601" s="5">
        <v>0</v>
      </c>
      <c r="CA601" s="5">
        <v>2</v>
      </c>
      <c r="CB601" s="5">
        <v>0</v>
      </c>
      <c r="CC601" s="5">
        <v>0</v>
      </c>
      <c r="CD601" s="5">
        <v>0</v>
      </c>
      <c r="CE601" s="5">
        <v>0</v>
      </c>
      <c r="CF601" s="5">
        <v>2</v>
      </c>
      <c r="CG601" s="5">
        <v>0</v>
      </c>
      <c r="CH601" s="5">
        <v>2</v>
      </c>
      <c r="CI601" s="5">
        <v>3</v>
      </c>
      <c r="CJ601" s="5">
        <v>10</v>
      </c>
      <c r="CK601" s="5">
        <v>3</v>
      </c>
      <c r="CL601" s="5">
        <v>0</v>
      </c>
      <c r="CM601" s="5">
        <v>1</v>
      </c>
      <c r="CN601" s="5">
        <v>5</v>
      </c>
      <c r="CO601" s="5">
        <v>2</v>
      </c>
      <c r="CP601" s="5">
        <v>0</v>
      </c>
      <c r="CQ601" s="5">
        <v>0</v>
      </c>
      <c r="CR601" s="5">
        <v>0</v>
      </c>
      <c r="CS601" s="5">
        <v>1</v>
      </c>
      <c r="CT601" s="5">
        <v>4</v>
      </c>
      <c r="CU601" s="5">
        <v>1</v>
      </c>
      <c r="CV601" s="5">
        <v>18</v>
      </c>
      <c r="CW601" s="5">
        <v>0</v>
      </c>
      <c r="CX601" s="3">
        <v>0</v>
      </c>
    </row>
    <row r="602" spans="1:102" ht="15.75" x14ac:dyDescent="0.25">
      <c r="A602" s="5" t="s">
        <v>259</v>
      </c>
      <c r="B602" s="5" t="s">
        <v>260</v>
      </c>
      <c r="C602" s="5">
        <v>2020</v>
      </c>
      <c r="D602" s="5">
        <v>429</v>
      </c>
      <c r="E602" s="5">
        <v>0</v>
      </c>
      <c r="F602" s="5">
        <v>1</v>
      </c>
      <c r="G602" s="5">
        <v>0</v>
      </c>
      <c r="H602" s="5">
        <v>6</v>
      </c>
      <c r="I602" s="5">
        <v>1</v>
      </c>
      <c r="J602" s="5">
        <v>1</v>
      </c>
      <c r="K602" s="5">
        <v>1</v>
      </c>
      <c r="L602" s="5">
        <v>1</v>
      </c>
      <c r="M602" s="5">
        <v>1</v>
      </c>
      <c r="N602" s="5">
        <v>4</v>
      </c>
      <c r="O602" s="5">
        <v>229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11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1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1</v>
      </c>
      <c r="AH602" s="5">
        <v>0</v>
      </c>
      <c r="AI602" s="5">
        <v>2</v>
      </c>
      <c r="AJ602" s="5">
        <v>2</v>
      </c>
      <c r="AK602" s="5">
        <v>8</v>
      </c>
      <c r="AL602" s="5">
        <v>5</v>
      </c>
      <c r="AM602" s="5">
        <v>2</v>
      </c>
      <c r="AN602" s="5">
        <v>3</v>
      </c>
      <c r="AO602" s="5">
        <v>10</v>
      </c>
      <c r="AP602" s="5">
        <v>0</v>
      </c>
      <c r="AQ602" s="5">
        <v>1</v>
      </c>
      <c r="AR602" s="5">
        <v>0</v>
      </c>
      <c r="AS602" s="5">
        <v>3</v>
      </c>
      <c r="AT602" s="5">
        <v>5</v>
      </c>
      <c r="AU602" s="5">
        <v>2</v>
      </c>
      <c r="AV602" s="5">
        <v>2</v>
      </c>
      <c r="AW602" s="5">
        <v>0</v>
      </c>
      <c r="AX602" s="5">
        <v>5</v>
      </c>
      <c r="AY602" s="5">
        <v>0</v>
      </c>
      <c r="AZ602" s="5">
        <v>1</v>
      </c>
      <c r="BA602" s="5">
        <v>0</v>
      </c>
      <c r="BB602" s="5">
        <v>1</v>
      </c>
      <c r="BC602" s="5">
        <v>1</v>
      </c>
      <c r="BD602" s="5">
        <v>0</v>
      </c>
      <c r="BE602" s="5">
        <v>2</v>
      </c>
      <c r="BF602" s="5">
        <v>7</v>
      </c>
      <c r="BG602" s="5">
        <v>0</v>
      </c>
      <c r="BH602" s="5">
        <v>0</v>
      </c>
      <c r="BI602" s="5">
        <v>0</v>
      </c>
      <c r="BJ602" s="5">
        <v>7</v>
      </c>
      <c r="BK602" s="5">
        <v>5</v>
      </c>
      <c r="BL602" s="5">
        <v>0</v>
      </c>
      <c r="BM602" s="5">
        <v>1</v>
      </c>
      <c r="BN602" s="5">
        <v>8</v>
      </c>
      <c r="BO602" s="5">
        <v>0</v>
      </c>
      <c r="BP602" s="5">
        <v>1</v>
      </c>
      <c r="BQ602" s="5">
        <v>14</v>
      </c>
      <c r="BR602" s="5">
        <v>0</v>
      </c>
      <c r="BS602" s="5">
        <v>8</v>
      </c>
      <c r="BT602" s="5">
        <v>3</v>
      </c>
      <c r="BU602" s="5">
        <v>0</v>
      </c>
      <c r="BV602" s="5">
        <v>4</v>
      </c>
      <c r="BW602" s="5">
        <v>1</v>
      </c>
      <c r="BX602" s="5">
        <v>19</v>
      </c>
      <c r="BY602" s="5">
        <v>1</v>
      </c>
      <c r="BZ602" s="5">
        <v>0</v>
      </c>
      <c r="CA602" s="5">
        <v>1</v>
      </c>
      <c r="CB602" s="5">
        <v>0</v>
      </c>
      <c r="CC602" s="5">
        <v>0</v>
      </c>
      <c r="CD602" s="5">
        <v>0</v>
      </c>
      <c r="CE602" s="5">
        <v>0</v>
      </c>
      <c r="CF602" s="5">
        <v>0</v>
      </c>
      <c r="CG602" s="5">
        <v>0</v>
      </c>
      <c r="CH602" s="5">
        <v>0</v>
      </c>
      <c r="CI602" s="5">
        <v>1</v>
      </c>
      <c r="CJ602" s="5">
        <v>12</v>
      </c>
      <c r="CK602" s="5">
        <v>2</v>
      </c>
      <c r="CL602" s="5">
        <v>0</v>
      </c>
      <c r="CM602" s="5">
        <v>0</v>
      </c>
      <c r="CN602" s="5">
        <v>5</v>
      </c>
      <c r="CO602" s="5">
        <v>2</v>
      </c>
      <c r="CP602" s="5">
        <v>1</v>
      </c>
      <c r="CQ602" s="5">
        <v>0</v>
      </c>
      <c r="CR602" s="5">
        <v>0</v>
      </c>
      <c r="CS602" s="5">
        <v>1</v>
      </c>
      <c r="CT602" s="5">
        <v>2</v>
      </c>
      <c r="CU602" s="5">
        <v>0</v>
      </c>
      <c r="CV602" s="5">
        <v>9</v>
      </c>
      <c r="CW602" s="5">
        <v>0</v>
      </c>
      <c r="CX602" s="3">
        <v>0</v>
      </c>
    </row>
    <row r="603" spans="1:102" ht="15.75" x14ac:dyDescent="0.25">
      <c r="A603" s="5" t="s">
        <v>261</v>
      </c>
      <c r="B603" s="5" t="s">
        <v>262</v>
      </c>
      <c r="C603" s="5">
        <v>2020</v>
      </c>
      <c r="D603" s="5">
        <v>147</v>
      </c>
      <c r="E603" s="5">
        <v>0</v>
      </c>
      <c r="F603" s="5">
        <v>1</v>
      </c>
      <c r="G603" s="5">
        <v>4</v>
      </c>
      <c r="H603" s="5">
        <v>0</v>
      </c>
      <c r="I603" s="5">
        <v>1</v>
      </c>
      <c r="J603" s="5">
        <v>0</v>
      </c>
      <c r="K603" s="5">
        <v>0</v>
      </c>
      <c r="L603" s="5">
        <v>6</v>
      </c>
      <c r="M603" s="5">
        <v>0</v>
      </c>
      <c r="N603" s="5">
        <v>2</v>
      </c>
      <c r="O603" s="5">
        <v>25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2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1</v>
      </c>
      <c r="AH603" s="5">
        <v>0</v>
      </c>
      <c r="AI603" s="5">
        <v>1</v>
      </c>
      <c r="AJ603" s="5">
        <v>20</v>
      </c>
      <c r="AK603" s="5">
        <v>5</v>
      </c>
      <c r="AL603" s="5">
        <v>0</v>
      </c>
      <c r="AM603" s="5">
        <v>0</v>
      </c>
      <c r="AN603" s="5">
        <v>0</v>
      </c>
      <c r="AO603" s="5">
        <v>7</v>
      </c>
      <c r="AP603" s="5">
        <v>0</v>
      </c>
      <c r="AQ603" s="5">
        <v>2</v>
      </c>
      <c r="AR603" s="5">
        <v>0</v>
      </c>
      <c r="AS603" s="5">
        <v>0</v>
      </c>
      <c r="AT603" s="5">
        <v>0</v>
      </c>
      <c r="AU603" s="5">
        <v>0</v>
      </c>
      <c r="AV603" s="5">
        <v>10</v>
      </c>
      <c r="AW603" s="5">
        <v>0</v>
      </c>
      <c r="AX603" s="5">
        <v>5</v>
      </c>
      <c r="AY603" s="5">
        <v>0</v>
      </c>
      <c r="AZ603" s="5">
        <v>3</v>
      </c>
      <c r="BA603" s="5">
        <v>0</v>
      </c>
      <c r="BB603" s="5">
        <v>2</v>
      </c>
      <c r="BC603" s="5">
        <v>0</v>
      </c>
      <c r="BD603" s="5">
        <v>0</v>
      </c>
      <c r="BE603" s="5">
        <v>0</v>
      </c>
      <c r="BF603" s="5">
        <v>4</v>
      </c>
      <c r="BG603" s="5">
        <v>0</v>
      </c>
      <c r="BH603" s="5">
        <v>0</v>
      </c>
      <c r="BI603" s="5">
        <v>0</v>
      </c>
      <c r="BJ603" s="5">
        <v>4</v>
      </c>
      <c r="BK603" s="5">
        <v>4</v>
      </c>
      <c r="BL603" s="5">
        <v>0</v>
      </c>
      <c r="BM603" s="5">
        <v>0</v>
      </c>
      <c r="BN603" s="5">
        <v>2</v>
      </c>
      <c r="BO603" s="5">
        <v>0</v>
      </c>
      <c r="BP603" s="5">
        <v>0</v>
      </c>
      <c r="BQ603" s="5">
        <v>1</v>
      </c>
      <c r="BR603" s="5">
        <v>1</v>
      </c>
      <c r="BS603" s="5">
        <v>5</v>
      </c>
      <c r="BT603" s="5">
        <v>5</v>
      </c>
      <c r="BU603" s="5">
        <v>0</v>
      </c>
      <c r="BV603" s="5">
        <v>1</v>
      </c>
      <c r="BW603" s="5">
        <v>0</v>
      </c>
      <c r="BX603" s="5">
        <v>0</v>
      </c>
      <c r="BY603" s="5">
        <v>0</v>
      </c>
      <c r="BZ603" s="5">
        <v>0</v>
      </c>
      <c r="CA603" s="5">
        <v>0</v>
      </c>
      <c r="CB603" s="5">
        <v>0</v>
      </c>
      <c r="CC603" s="5">
        <v>0</v>
      </c>
      <c r="CD603" s="5">
        <v>0</v>
      </c>
      <c r="CE603" s="5">
        <v>0</v>
      </c>
      <c r="CF603" s="5">
        <v>1</v>
      </c>
      <c r="CG603" s="5">
        <v>0</v>
      </c>
      <c r="CH603" s="5">
        <v>0</v>
      </c>
      <c r="CI603" s="5">
        <v>0</v>
      </c>
      <c r="CJ603" s="5">
        <v>2</v>
      </c>
      <c r="CK603" s="5">
        <v>0</v>
      </c>
      <c r="CL603" s="5">
        <v>0</v>
      </c>
      <c r="CM603" s="5">
        <v>1</v>
      </c>
      <c r="CN603" s="5">
        <v>8</v>
      </c>
      <c r="CO603" s="5">
        <v>0</v>
      </c>
      <c r="CP603" s="5">
        <v>0</v>
      </c>
      <c r="CQ603" s="5">
        <v>0</v>
      </c>
      <c r="CR603" s="5">
        <v>0</v>
      </c>
      <c r="CS603" s="5">
        <v>0</v>
      </c>
      <c r="CT603" s="5">
        <v>2</v>
      </c>
      <c r="CU603" s="5">
        <v>0</v>
      </c>
      <c r="CV603" s="5">
        <v>1</v>
      </c>
      <c r="CW603" s="5">
        <v>1</v>
      </c>
      <c r="CX603" s="3">
        <v>1</v>
      </c>
    </row>
    <row r="604" spans="1:102" ht="15.75" x14ac:dyDescent="0.25">
      <c r="A604" s="5" t="s">
        <v>263</v>
      </c>
      <c r="B604" s="5" t="s">
        <v>264</v>
      </c>
      <c r="C604" s="5">
        <v>2020</v>
      </c>
      <c r="D604" s="5">
        <v>527</v>
      </c>
      <c r="E604" s="5">
        <v>0</v>
      </c>
      <c r="F604" s="5">
        <v>0</v>
      </c>
      <c r="G604" s="5">
        <v>2</v>
      </c>
      <c r="H604" s="5">
        <v>0</v>
      </c>
      <c r="I604" s="5">
        <v>22</v>
      </c>
      <c r="J604" s="5">
        <v>8</v>
      </c>
      <c r="K604" s="5">
        <v>0</v>
      </c>
      <c r="L604" s="5">
        <v>0</v>
      </c>
      <c r="M604" s="5">
        <v>1</v>
      </c>
      <c r="N604" s="5">
        <v>1</v>
      </c>
      <c r="O604" s="5">
        <v>17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1</v>
      </c>
      <c r="V604" s="5">
        <v>3</v>
      </c>
      <c r="W604" s="5">
        <v>10</v>
      </c>
      <c r="X604" s="5">
        <v>0</v>
      </c>
      <c r="Y604" s="5">
        <v>0</v>
      </c>
      <c r="Z604" s="5">
        <v>0</v>
      </c>
      <c r="AA604" s="5">
        <v>155</v>
      </c>
      <c r="AB604" s="5">
        <v>53</v>
      </c>
      <c r="AC604" s="5">
        <v>0</v>
      </c>
      <c r="AD604" s="5">
        <v>0</v>
      </c>
      <c r="AE604" s="5">
        <v>0</v>
      </c>
      <c r="AF604" s="5">
        <v>0</v>
      </c>
      <c r="AG604" s="5">
        <v>3</v>
      </c>
      <c r="AH604" s="5">
        <v>3</v>
      </c>
      <c r="AI604" s="5">
        <v>3</v>
      </c>
      <c r="AJ604" s="5">
        <v>23</v>
      </c>
      <c r="AK604" s="5">
        <v>3</v>
      </c>
      <c r="AL604" s="5">
        <v>8</v>
      </c>
      <c r="AM604" s="5">
        <v>5</v>
      </c>
      <c r="AN604" s="5">
        <v>5</v>
      </c>
      <c r="AO604" s="5">
        <v>7</v>
      </c>
      <c r="AP604" s="5">
        <v>0</v>
      </c>
      <c r="AQ604" s="5">
        <v>2</v>
      </c>
      <c r="AR604" s="5">
        <v>0</v>
      </c>
      <c r="AS604" s="5">
        <v>1</v>
      </c>
      <c r="AT604" s="5">
        <v>14</v>
      </c>
      <c r="AU604" s="5">
        <v>3</v>
      </c>
      <c r="AV604" s="5">
        <v>15</v>
      </c>
      <c r="AW604" s="5">
        <v>0</v>
      </c>
      <c r="AX604" s="5">
        <v>5</v>
      </c>
      <c r="AY604" s="5">
        <v>0</v>
      </c>
      <c r="AZ604" s="5">
        <v>0</v>
      </c>
      <c r="BA604" s="5">
        <v>0</v>
      </c>
      <c r="BB604" s="5">
        <v>2</v>
      </c>
      <c r="BC604" s="5">
        <v>1</v>
      </c>
      <c r="BD604" s="5">
        <v>0</v>
      </c>
      <c r="BE604" s="5">
        <v>3</v>
      </c>
      <c r="BF604" s="5">
        <v>6</v>
      </c>
      <c r="BG604" s="5">
        <v>0</v>
      </c>
      <c r="BH604" s="5">
        <v>0</v>
      </c>
      <c r="BI604" s="5">
        <v>0</v>
      </c>
      <c r="BJ604" s="5">
        <v>5</v>
      </c>
      <c r="BK604" s="5">
        <v>8</v>
      </c>
      <c r="BL604" s="5">
        <v>0</v>
      </c>
      <c r="BM604" s="5">
        <v>1</v>
      </c>
      <c r="BN604" s="5">
        <v>3</v>
      </c>
      <c r="BO604" s="5">
        <v>0</v>
      </c>
      <c r="BP604" s="5">
        <v>0</v>
      </c>
      <c r="BQ604" s="5">
        <v>9</v>
      </c>
      <c r="BR604" s="5">
        <v>0</v>
      </c>
      <c r="BS604" s="5">
        <v>9</v>
      </c>
      <c r="BT604" s="5">
        <v>7</v>
      </c>
      <c r="BU604" s="5">
        <v>0</v>
      </c>
      <c r="BV604" s="5">
        <v>4</v>
      </c>
      <c r="BW604" s="5">
        <v>1</v>
      </c>
      <c r="BX604" s="5">
        <v>44</v>
      </c>
      <c r="BY604" s="5">
        <v>0</v>
      </c>
      <c r="BZ604" s="5">
        <v>0</v>
      </c>
      <c r="CA604" s="5">
        <v>30</v>
      </c>
      <c r="CB604" s="5">
        <v>0</v>
      </c>
      <c r="CC604" s="5">
        <v>0</v>
      </c>
      <c r="CD604" s="5">
        <v>1</v>
      </c>
      <c r="CE604" s="5">
        <v>0</v>
      </c>
      <c r="CF604" s="5">
        <v>0</v>
      </c>
      <c r="CG604" s="5">
        <v>0</v>
      </c>
      <c r="CH604" s="5">
        <v>0</v>
      </c>
      <c r="CI604" s="5">
        <v>0</v>
      </c>
      <c r="CJ604" s="5">
        <v>1</v>
      </c>
      <c r="CK604" s="5">
        <v>0</v>
      </c>
      <c r="CL604" s="5">
        <v>0</v>
      </c>
      <c r="CM604" s="5">
        <v>1</v>
      </c>
      <c r="CN604" s="5">
        <v>4</v>
      </c>
      <c r="CO604" s="5">
        <v>1</v>
      </c>
      <c r="CP604" s="5">
        <v>0</v>
      </c>
      <c r="CQ604" s="5">
        <v>0</v>
      </c>
      <c r="CR604" s="5">
        <v>1</v>
      </c>
      <c r="CS604" s="5">
        <v>0</v>
      </c>
      <c r="CT604" s="5">
        <v>3</v>
      </c>
      <c r="CU604" s="5">
        <v>0</v>
      </c>
      <c r="CV604" s="5">
        <v>6</v>
      </c>
      <c r="CW604" s="5">
        <v>1</v>
      </c>
      <c r="CX604" s="3">
        <v>1</v>
      </c>
    </row>
    <row r="605" spans="1:102" ht="15.75" x14ac:dyDescent="0.25">
      <c r="A605" s="5" t="s">
        <v>265</v>
      </c>
      <c r="B605" s="5" t="s">
        <v>266</v>
      </c>
      <c r="C605" s="5">
        <v>2020</v>
      </c>
      <c r="D605" s="5">
        <v>28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3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0</v>
      </c>
      <c r="AI605" s="5">
        <v>0</v>
      </c>
      <c r="AJ605" s="5">
        <v>2</v>
      </c>
      <c r="AK605" s="5">
        <v>0</v>
      </c>
      <c r="AL605" s="5">
        <v>0</v>
      </c>
      <c r="AM605" s="5">
        <v>0</v>
      </c>
      <c r="AN605" s="5">
        <v>0</v>
      </c>
      <c r="AO605" s="5">
        <v>1</v>
      </c>
      <c r="AP605" s="5">
        <v>0</v>
      </c>
      <c r="AQ605" s="5">
        <v>0</v>
      </c>
      <c r="AR605" s="5">
        <v>0</v>
      </c>
      <c r="AS605" s="5">
        <v>0</v>
      </c>
      <c r="AT605" s="5">
        <v>4</v>
      </c>
      <c r="AU605" s="5">
        <v>0</v>
      </c>
      <c r="AV605" s="5">
        <v>0</v>
      </c>
      <c r="AW605" s="5">
        <v>0</v>
      </c>
      <c r="AX605" s="5">
        <v>0</v>
      </c>
      <c r="AY605" s="5">
        <v>0</v>
      </c>
      <c r="AZ605" s="5">
        <v>0</v>
      </c>
      <c r="BA605" s="5">
        <v>0</v>
      </c>
      <c r="BB605" s="5">
        <v>0</v>
      </c>
      <c r="BC605" s="5">
        <v>0</v>
      </c>
      <c r="BD605" s="5">
        <v>0</v>
      </c>
      <c r="BE605" s="5">
        <v>0</v>
      </c>
      <c r="BF605" s="5">
        <v>3</v>
      </c>
      <c r="BG605" s="5">
        <v>0</v>
      </c>
      <c r="BH605" s="5">
        <v>0</v>
      </c>
      <c r="BI605" s="5">
        <v>0</v>
      </c>
      <c r="BJ605" s="5">
        <v>0</v>
      </c>
      <c r="BK605" s="5">
        <v>1</v>
      </c>
      <c r="BL605" s="5">
        <v>0</v>
      </c>
      <c r="BM605" s="5">
        <v>0</v>
      </c>
      <c r="BN605" s="5">
        <v>0</v>
      </c>
      <c r="BO605" s="5">
        <v>0</v>
      </c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0</v>
      </c>
      <c r="BW605" s="5">
        <v>1</v>
      </c>
      <c r="BX605" s="5">
        <v>5</v>
      </c>
      <c r="BY605" s="5">
        <v>0</v>
      </c>
      <c r="BZ605" s="5">
        <v>0</v>
      </c>
      <c r="CA605" s="5">
        <v>0</v>
      </c>
      <c r="CB605" s="5">
        <v>0</v>
      </c>
      <c r="CC605" s="5">
        <v>0</v>
      </c>
      <c r="CD605" s="5">
        <v>0</v>
      </c>
      <c r="CE605" s="5">
        <v>0</v>
      </c>
      <c r="CF605" s="5">
        <v>0</v>
      </c>
      <c r="CG605" s="5">
        <v>0</v>
      </c>
      <c r="CH605" s="5">
        <v>0</v>
      </c>
      <c r="CI605" s="5">
        <v>0</v>
      </c>
      <c r="CJ605" s="5">
        <v>1</v>
      </c>
      <c r="CK605" s="5">
        <v>0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>
        <v>0</v>
      </c>
      <c r="CS605" s="5">
        <v>0</v>
      </c>
      <c r="CT605" s="5">
        <v>1</v>
      </c>
      <c r="CU605" s="5">
        <v>0</v>
      </c>
      <c r="CV605" s="5">
        <v>1</v>
      </c>
      <c r="CW605" s="5">
        <v>0</v>
      </c>
      <c r="CX605" s="3">
        <v>0</v>
      </c>
    </row>
    <row r="606" spans="1:102" ht="15.75" x14ac:dyDescent="0.25">
      <c r="A606" s="5" t="s">
        <v>267</v>
      </c>
      <c r="B606" s="5" t="s">
        <v>268</v>
      </c>
      <c r="C606" s="5">
        <v>2020</v>
      </c>
      <c r="D606" s="5">
        <v>16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4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  <c r="AH606" s="5">
        <v>0</v>
      </c>
      <c r="AI606" s="5">
        <v>0</v>
      </c>
      <c r="AJ606" s="5">
        <v>0</v>
      </c>
      <c r="AK606" s="5">
        <v>0</v>
      </c>
      <c r="AL606" s="5">
        <v>0</v>
      </c>
      <c r="AM606" s="5">
        <v>0</v>
      </c>
      <c r="AN606" s="5">
        <v>0</v>
      </c>
      <c r="AO606" s="5">
        <v>0</v>
      </c>
      <c r="AP606" s="5">
        <v>0</v>
      </c>
      <c r="AQ606" s="5">
        <v>0</v>
      </c>
      <c r="AR606" s="5">
        <v>0</v>
      </c>
      <c r="AS606" s="5">
        <v>0</v>
      </c>
      <c r="AT606" s="5">
        <v>0</v>
      </c>
      <c r="AU606" s="5">
        <v>0</v>
      </c>
      <c r="AV606" s="5">
        <v>1</v>
      </c>
      <c r="AW606" s="5">
        <v>0</v>
      </c>
      <c r="AX606" s="5">
        <v>0</v>
      </c>
      <c r="AY606" s="5">
        <v>0</v>
      </c>
      <c r="AZ606" s="5">
        <v>0</v>
      </c>
      <c r="BA606" s="5">
        <v>0</v>
      </c>
      <c r="BB606" s="5">
        <v>0</v>
      </c>
      <c r="BC606" s="5">
        <v>0</v>
      </c>
      <c r="BD606" s="5">
        <v>0</v>
      </c>
      <c r="BE606" s="5">
        <v>0</v>
      </c>
      <c r="BF606" s="5">
        <v>0</v>
      </c>
      <c r="BG606" s="5">
        <v>0</v>
      </c>
      <c r="BH606" s="5">
        <v>0</v>
      </c>
      <c r="BI606" s="5">
        <v>0</v>
      </c>
      <c r="BJ606" s="5">
        <v>0</v>
      </c>
      <c r="BK606" s="5">
        <v>0</v>
      </c>
      <c r="BL606" s="5">
        <v>0</v>
      </c>
      <c r="BM606" s="5">
        <v>0</v>
      </c>
      <c r="BN606" s="5">
        <v>0</v>
      </c>
      <c r="BO606" s="5">
        <v>0</v>
      </c>
      <c r="BP606" s="5">
        <v>0</v>
      </c>
      <c r="BQ606" s="5">
        <v>0</v>
      </c>
      <c r="BR606" s="5">
        <v>0</v>
      </c>
      <c r="BS606" s="5">
        <v>0</v>
      </c>
      <c r="BT606" s="5">
        <v>0</v>
      </c>
      <c r="BU606" s="5">
        <v>0</v>
      </c>
      <c r="BV606" s="5">
        <v>0</v>
      </c>
      <c r="BW606" s="5">
        <v>0</v>
      </c>
      <c r="BX606" s="5">
        <v>0</v>
      </c>
      <c r="BY606" s="5">
        <v>0</v>
      </c>
      <c r="BZ606" s="5">
        <v>0</v>
      </c>
      <c r="CA606" s="5">
        <v>0</v>
      </c>
      <c r="CB606" s="5">
        <v>5</v>
      </c>
      <c r="CC606" s="5">
        <v>0</v>
      </c>
      <c r="CD606" s="5">
        <v>0</v>
      </c>
      <c r="CE606" s="5">
        <v>0</v>
      </c>
      <c r="CF606" s="5">
        <v>0</v>
      </c>
      <c r="CG606" s="5">
        <v>0</v>
      </c>
      <c r="CH606" s="5">
        <v>0</v>
      </c>
      <c r="CI606" s="5">
        <v>0</v>
      </c>
      <c r="CJ606" s="5">
        <v>0</v>
      </c>
      <c r="CK606" s="5">
        <v>0</v>
      </c>
      <c r="CL606" s="5">
        <v>0</v>
      </c>
      <c r="CM606" s="5">
        <v>0</v>
      </c>
      <c r="CN606" s="5">
        <v>1</v>
      </c>
      <c r="CO606" s="5">
        <v>0</v>
      </c>
      <c r="CP606" s="5">
        <v>0</v>
      </c>
      <c r="CQ606" s="5">
        <v>0</v>
      </c>
      <c r="CR606" s="5">
        <v>0</v>
      </c>
      <c r="CS606" s="5">
        <v>0</v>
      </c>
      <c r="CT606" s="5">
        <v>0</v>
      </c>
      <c r="CU606" s="5">
        <v>0</v>
      </c>
      <c r="CV606" s="5">
        <v>0</v>
      </c>
      <c r="CW606" s="5">
        <v>0</v>
      </c>
      <c r="CX606" s="3">
        <v>0</v>
      </c>
    </row>
    <row r="607" spans="1:102" ht="15.75" x14ac:dyDescent="0.25">
      <c r="A607" s="5" t="s">
        <v>269</v>
      </c>
      <c r="B607" s="5" t="s">
        <v>270</v>
      </c>
      <c r="C607" s="5">
        <v>2020</v>
      </c>
      <c r="D607" s="5">
        <v>6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  <c r="AL607" s="5">
        <v>0</v>
      </c>
      <c r="AM607" s="5">
        <v>0</v>
      </c>
      <c r="AN607" s="5">
        <v>0</v>
      </c>
      <c r="AO607" s="5">
        <v>1</v>
      </c>
      <c r="AP607" s="5">
        <v>0</v>
      </c>
      <c r="AQ607" s="5">
        <v>0</v>
      </c>
      <c r="AR607" s="5">
        <v>0</v>
      </c>
      <c r="AS607" s="5">
        <v>0</v>
      </c>
      <c r="AT607" s="5">
        <v>1</v>
      </c>
      <c r="AU607" s="5">
        <v>0</v>
      </c>
      <c r="AV607" s="5">
        <v>0</v>
      </c>
      <c r="AW607" s="5">
        <v>0</v>
      </c>
      <c r="AX607" s="5">
        <v>0</v>
      </c>
      <c r="AY607" s="5">
        <v>0</v>
      </c>
      <c r="AZ607" s="5">
        <v>0</v>
      </c>
      <c r="BA607" s="5">
        <v>0</v>
      </c>
      <c r="BB607" s="5">
        <v>1</v>
      </c>
      <c r="BC607" s="5">
        <v>0</v>
      </c>
      <c r="BD607" s="5">
        <v>0</v>
      </c>
      <c r="BE607" s="5">
        <v>0</v>
      </c>
      <c r="BF607" s="5">
        <v>1</v>
      </c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>
        <v>0</v>
      </c>
      <c r="BO607" s="5">
        <v>0</v>
      </c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0</v>
      </c>
      <c r="BW607" s="5">
        <v>0</v>
      </c>
      <c r="BX607" s="5">
        <v>0</v>
      </c>
      <c r="BY607" s="5">
        <v>0</v>
      </c>
      <c r="BZ607" s="5">
        <v>0</v>
      </c>
      <c r="CA607" s="5">
        <v>0</v>
      </c>
      <c r="CB607" s="5">
        <v>0</v>
      </c>
      <c r="CC607" s="5">
        <v>0</v>
      </c>
      <c r="CD607" s="5">
        <v>0</v>
      </c>
      <c r="CE607" s="5">
        <v>0</v>
      </c>
      <c r="CF607" s="5">
        <v>0</v>
      </c>
      <c r="CG607" s="5">
        <v>0</v>
      </c>
      <c r="CH607" s="5">
        <v>0</v>
      </c>
      <c r="CI607" s="5">
        <v>0</v>
      </c>
      <c r="CJ607" s="5">
        <v>0</v>
      </c>
      <c r="CK607" s="5">
        <v>0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>
        <v>0</v>
      </c>
      <c r="CS607" s="5">
        <v>0</v>
      </c>
      <c r="CT607" s="5">
        <v>0</v>
      </c>
      <c r="CU607" s="5">
        <v>0</v>
      </c>
      <c r="CV607" s="5">
        <v>0</v>
      </c>
      <c r="CW607" s="5">
        <v>0</v>
      </c>
      <c r="CX607" s="3">
        <v>0</v>
      </c>
    </row>
    <row r="608" spans="1:102" ht="15.75" x14ac:dyDescent="0.25">
      <c r="A608" s="5" t="s">
        <v>271</v>
      </c>
      <c r="B608" s="5" t="s">
        <v>272</v>
      </c>
      <c r="C608" s="5">
        <v>2020</v>
      </c>
      <c r="D608" s="5">
        <v>22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  <c r="AK608" s="5">
        <v>0</v>
      </c>
      <c r="AL608" s="5">
        <v>0</v>
      </c>
      <c r="AM608" s="5">
        <v>0</v>
      </c>
      <c r="AN608" s="5">
        <v>0</v>
      </c>
      <c r="AO608" s="5">
        <v>0</v>
      </c>
      <c r="AP608" s="5">
        <v>0</v>
      </c>
      <c r="AQ608" s="5">
        <v>0</v>
      </c>
      <c r="AR608" s="5">
        <v>0</v>
      </c>
      <c r="AS608" s="5">
        <v>0</v>
      </c>
      <c r="AT608" s="5">
        <v>0</v>
      </c>
      <c r="AU608" s="5">
        <v>0</v>
      </c>
      <c r="AV608" s="5">
        <v>0</v>
      </c>
      <c r="AW608" s="5">
        <v>0</v>
      </c>
      <c r="AX608" s="5">
        <v>0</v>
      </c>
      <c r="AY608" s="5">
        <v>0</v>
      </c>
      <c r="AZ608" s="5">
        <v>0</v>
      </c>
      <c r="BA608" s="5">
        <v>0</v>
      </c>
      <c r="BB608" s="5">
        <v>0</v>
      </c>
      <c r="BC608" s="5">
        <v>0</v>
      </c>
      <c r="BD608" s="5">
        <v>0</v>
      </c>
      <c r="BE608" s="5">
        <v>0</v>
      </c>
      <c r="BF608" s="5">
        <v>0</v>
      </c>
      <c r="BG608" s="5">
        <v>0</v>
      </c>
      <c r="BH608" s="5">
        <v>0</v>
      </c>
      <c r="BI608" s="5">
        <v>0</v>
      </c>
      <c r="BJ608" s="5">
        <v>0</v>
      </c>
      <c r="BK608" s="5">
        <v>0</v>
      </c>
      <c r="BL608" s="5">
        <v>0</v>
      </c>
      <c r="BM608" s="5">
        <v>0</v>
      </c>
      <c r="BN608" s="5">
        <v>0</v>
      </c>
      <c r="BO608" s="5">
        <v>0</v>
      </c>
      <c r="BP608" s="5">
        <v>0</v>
      </c>
      <c r="BQ608" s="5">
        <v>0</v>
      </c>
      <c r="BR608" s="5">
        <v>0</v>
      </c>
      <c r="BS608" s="5">
        <v>0</v>
      </c>
      <c r="BT608" s="5">
        <v>0</v>
      </c>
      <c r="BU608" s="5">
        <v>0</v>
      </c>
      <c r="BV608" s="5">
        <v>0</v>
      </c>
      <c r="BW608" s="5">
        <v>0</v>
      </c>
      <c r="BX608" s="5">
        <v>0</v>
      </c>
      <c r="BY608" s="5">
        <v>0</v>
      </c>
      <c r="BZ608" s="5">
        <v>0</v>
      </c>
      <c r="CA608" s="5">
        <v>0</v>
      </c>
      <c r="CB608" s="5">
        <v>22</v>
      </c>
      <c r="CC608" s="5">
        <v>0</v>
      </c>
      <c r="CD608" s="5">
        <v>0</v>
      </c>
      <c r="CE608" s="5">
        <v>0</v>
      </c>
      <c r="CF608" s="5">
        <v>0</v>
      </c>
      <c r="CG608" s="5">
        <v>0</v>
      </c>
      <c r="CH608" s="5">
        <v>0</v>
      </c>
      <c r="CI608" s="5">
        <v>0</v>
      </c>
      <c r="CJ608" s="5">
        <v>0</v>
      </c>
      <c r="CK608" s="5">
        <v>0</v>
      </c>
      <c r="CL608" s="5">
        <v>0</v>
      </c>
      <c r="CM608" s="5">
        <v>0</v>
      </c>
      <c r="CN608" s="5">
        <v>0</v>
      </c>
      <c r="CO608" s="5">
        <v>0</v>
      </c>
      <c r="CP608" s="5">
        <v>0</v>
      </c>
      <c r="CQ608" s="5">
        <v>0</v>
      </c>
      <c r="CR608" s="5">
        <v>0</v>
      </c>
      <c r="CS608" s="5">
        <v>0</v>
      </c>
      <c r="CT608" s="5">
        <v>0</v>
      </c>
      <c r="CU608" s="5">
        <v>0</v>
      </c>
      <c r="CV608" s="5">
        <v>0</v>
      </c>
      <c r="CW608" s="5">
        <v>0</v>
      </c>
      <c r="CX608" s="3">
        <v>0</v>
      </c>
    </row>
    <row r="609" spans="1:102" ht="15.75" x14ac:dyDescent="0.25">
      <c r="A609" s="5" t="s">
        <v>273</v>
      </c>
      <c r="B609" s="5" t="s">
        <v>274</v>
      </c>
      <c r="C609" s="5">
        <v>2020</v>
      </c>
      <c r="D609" s="5">
        <v>1146</v>
      </c>
      <c r="E609" s="5">
        <v>0</v>
      </c>
      <c r="F609" s="5">
        <v>1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2</v>
      </c>
      <c r="O609" s="5">
        <v>3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205</v>
      </c>
      <c r="AI609" s="5">
        <v>0</v>
      </c>
      <c r="AJ609" s="5">
        <v>2</v>
      </c>
      <c r="AK609" s="5">
        <v>0</v>
      </c>
      <c r="AL609" s="5">
        <v>0</v>
      </c>
      <c r="AM609" s="5">
        <v>0</v>
      </c>
      <c r="AN609" s="5">
        <v>2</v>
      </c>
      <c r="AO609" s="5">
        <v>5</v>
      </c>
      <c r="AP609" s="5">
        <v>0</v>
      </c>
      <c r="AQ609" s="5">
        <v>0</v>
      </c>
      <c r="AR609" s="5">
        <v>0</v>
      </c>
      <c r="AS609" s="5">
        <v>0</v>
      </c>
      <c r="AT609" s="5">
        <v>4</v>
      </c>
      <c r="AU609" s="5">
        <v>0</v>
      </c>
      <c r="AV609" s="5">
        <v>0</v>
      </c>
      <c r="AW609" s="5">
        <v>899</v>
      </c>
      <c r="AX609" s="5">
        <v>0</v>
      </c>
      <c r="AY609" s="5">
        <v>0</v>
      </c>
      <c r="AZ609" s="5">
        <v>0</v>
      </c>
      <c r="BA609" s="5">
        <v>0</v>
      </c>
      <c r="BB609" s="5">
        <v>0</v>
      </c>
      <c r="BC609" s="5">
        <v>0</v>
      </c>
      <c r="BD609" s="5">
        <v>0</v>
      </c>
      <c r="BE609" s="5">
        <v>0</v>
      </c>
      <c r="BF609" s="5">
        <v>1</v>
      </c>
      <c r="BG609" s="5">
        <v>0</v>
      </c>
      <c r="BH609" s="5">
        <v>0</v>
      </c>
      <c r="BI609" s="5">
        <v>0</v>
      </c>
      <c r="BJ609" s="5">
        <v>1</v>
      </c>
      <c r="BK609" s="5">
        <v>3</v>
      </c>
      <c r="BL609" s="5">
        <v>0</v>
      </c>
      <c r="BM609" s="5">
        <v>0</v>
      </c>
      <c r="BN609" s="5">
        <v>2</v>
      </c>
      <c r="BO609" s="5">
        <v>0</v>
      </c>
      <c r="BP609" s="5">
        <v>0</v>
      </c>
      <c r="BQ609" s="5">
        <v>1</v>
      </c>
      <c r="BR609" s="5">
        <v>0</v>
      </c>
      <c r="BS609" s="5">
        <v>1</v>
      </c>
      <c r="BT609" s="5">
        <v>0</v>
      </c>
      <c r="BU609" s="5">
        <v>0</v>
      </c>
      <c r="BV609" s="5">
        <v>0</v>
      </c>
      <c r="BW609" s="5">
        <v>0</v>
      </c>
      <c r="BX609" s="5">
        <v>0</v>
      </c>
      <c r="BY609" s="5">
        <v>0</v>
      </c>
      <c r="BZ609" s="5">
        <v>0</v>
      </c>
      <c r="CA609" s="5">
        <v>0</v>
      </c>
      <c r="CB609" s="5">
        <v>0</v>
      </c>
      <c r="CC609" s="5">
        <v>0</v>
      </c>
      <c r="CD609" s="5">
        <v>0</v>
      </c>
      <c r="CE609" s="5">
        <v>0</v>
      </c>
      <c r="CF609" s="5">
        <v>0</v>
      </c>
      <c r="CG609" s="5">
        <v>0</v>
      </c>
      <c r="CH609" s="5">
        <v>0</v>
      </c>
      <c r="CI609" s="5">
        <v>0</v>
      </c>
      <c r="CJ609" s="5">
        <v>0</v>
      </c>
      <c r="CK609" s="5">
        <v>0</v>
      </c>
      <c r="CL609" s="5">
        <v>0</v>
      </c>
      <c r="CM609" s="5">
        <v>0</v>
      </c>
      <c r="CN609" s="5">
        <v>1</v>
      </c>
      <c r="CO609" s="5">
        <v>0</v>
      </c>
      <c r="CP609" s="5">
        <v>0</v>
      </c>
      <c r="CQ609" s="5">
        <v>0</v>
      </c>
      <c r="CR609" s="5">
        <v>0</v>
      </c>
      <c r="CS609" s="5">
        <v>0</v>
      </c>
      <c r="CT609" s="5">
        <v>4</v>
      </c>
      <c r="CU609" s="5">
        <v>0</v>
      </c>
      <c r="CV609" s="5">
        <v>1</v>
      </c>
      <c r="CW609" s="5">
        <v>0</v>
      </c>
      <c r="CX609" s="3">
        <v>0</v>
      </c>
    </row>
    <row r="610" spans="1:102" ht="15.75" x14ac:dyDescent="0.25">
      <c r="A610" s="5" t="s">
        <v>275</v>
      </c>
      <c r="B610" s="5" t="s">
        <v>276</v>
      </c>
      <c r="C610" s="5">
        <v>2020</v>
      </c>
      <c r="D610" s="5">
        <v>61</v>
      </c>
      <c r="E610" s="5">
        <v>0</v>
      </c>
      <c r="F610" s="5">
        <v>0</v>
      </c>
      <c r="G610" s="5">
        <v>4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2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  <c r="AH610" s="5">
        <v>0</v>
      </c>
      <c r="AI610" s="5">
        <v>0</v>
      </c>
      <c r="AJ610" s="5">
        <v>1</v>
      </c>
      <c r="AK610" s="5">
        <v>0</v>
      </c>
      <c r="AL610" s="5">
        <v>0</v>
      </c>
      <c r="AM610" s="5">
        <v>0</v>
      </c>
      <c r="AN610" s="5">
        <v>0</v>
      </c>
      <c r="AO610" s="5">
        <v>1</v>
      </c>
      <c r="AP610" s="5">
        <v>0</v>
      </c>
      <c r="AQ610" s="5">
        <v>0</v>
      </c>
      <c r="AR610" s="5">
        <v>0</v>
      </c>
      <c r="AS610" s="5">
        <v>0</v>
      </c>
      <c r="AT610" s="5">
        <v>0</v>
      </c>
      <c r="AU610" s="5">
        <v>0</v>
      </c>
      <c r="AV610" s="5">
        <v>0</v>
      </c>
      <c r="AW610" s="5">
        <v>0</v>
      </c>
      <c r="AX610" s="5">
        <v>0</v>
      </c>
      <c r="AY610" s="5">
        <v>0</v>
      </c>
      <c r="AZ610" s="5">
        <v>0</v>
      </c>
      <c r="BA610" s="5">
        <v>0</v>
      </c>
      <c r="BB610" s="5">
        <v>1</v>
      </c>
      <c r="BC610" s="5">
        <v>0</v>
      </c>
      <c r="BD610" s="5">
        <v>0</v>
      </c>
      <c r="BE610" s="5">
        <v>0</v>
      </c>
      <c r="BF610" s="5">
        <v>1</v>
      </c>
      <c r="BG610" s="5">
        <v>0</v>
      </c>
      <c r="BH610" s="5">
        <v>0</v>
      </c>
      <c r="BI610" s="5">
        <v>0</v>
      </c>
      <c r="BJ610" s="5">
        <v>1</v>
      </c>
      <c r="BK610" s="5">
        <v>1</v>
      </c>
      <c r="BL610" s="5">
        <v>0</v>
      </c>
      <c r="BM610" s="5">
        <v>0</v>
      </c>
      <c r="BN610" s="5">
        <v>0</v>
      </c>
      <c r="BO610" s="5">
        <v>0</v>
      </c>
      <c r="BP610" s="5">
        <v>0</v>
      </c>
      <c r="BQ610" s="5">
        <v>1</v>
      </c>
      <c r="BR610" s="5">
        <v>0</v>
      </c>
      <c r="BS610" s="5">
        <v>4</v>
      </c>
      <c r="BT610" s="5">
        <v>0</v>
      </c>
      <c r="BU610" s="5">
        <v>0</v>
      </c>
      <c r="BV610" s="5">
        <v>0</v>
      </c>
      <c r="BW610" s="5">
        <v>0</v>
      </c>
      <c r="BX610" s="5">
        <v>0</v>
      </c>
      <c r="BY610" s="5">
        <v>0</v>
      </c>
      <c r="BZ610" s="5">
        <v>0</v>
      </c>
      <c r="CA610" s="5">
        <v>38</v>
      </c>
      <c r="CB610" s="5">
        <v>0</v>
      </c>
      <c r="CC610" s="5">
        <v>0</v>
      </c>
      <c r="CD610" s="5">
        <v>0</v>
      </c>
      <c r="CE610" s="5">
        <v>0</v>
      </c>
      <c r="CF610" s="5">
        <v>0</v>
      </c>
      <c r="CG610" s="5">
        <v>0</v>
      </c>
      <c r="CH610" s="5">
        <v>0</v>
      </c>
      <c r="CI610" s="5">
        <v>0</v>
      </c>
      <c r="CJ610" s="5">
        <v>0</v>
      </c>
      <c r="CK610" s="5">
        <v>0</v>
      </c>
      <c r="CL610" s="5">
        <v>0</v>
      </c>
      <c r="CM610" s="5">
        <v>0</v>
      </c>
      <c r="CN610" s="5">
        <v>1</v>
      </c>
      <c r="CO610" s="5">
        <v>0</v>
      </c>
      <c r="CP610" s="5">
        <v>0</v>
      </c>
      <c r="CQ610" s="5">
        <v>0</v>
      </c>
      <c r="CR610" s="5">
        <v>0</v>
      </c>
      <c r="CS610" s="5">
        <v>0</v>
      </c>
      <c r="CT610" s="5">
        <v>0</v>
      </c>
      <c r="CU610" s="5">
        <v>0</v>
      </c>
      <c r="CV610" s="5">
        <v>0</v>
      </c>
      <c r="CW610" s="5">
        <v>0</v>
      </c>
      <c r="CX610" s="3">
        <v>0</v>
      </c>
    </row>
    <row r="611" spans="1:102" ht="15.75" x14ac:dyDescent="0.25">
      <c r="A611" s="5" t="s">
        <v>277</v>
      </c>
      <c r="B611" s="5" t="s">
        <v>278</v>
      </c>
      <c r="C611" s="5">
        <v>2020</v>
      </c>
      <c r="D611" s="5">
        <v>34</v>
      </c>
      <c r="E611" s="5">
        <v>1</v>
      </c>
      <c r="F611" s="5">
        <v>0</v>
      </c>
      <c r="G611" s="5">
        <v>1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4</v>
      </c>
      <c r="N611" s="5">
        <v>2</v>
      </c>
      <c r="O611" s="5">
        <v>3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0</v>
      </c>
      <c r="AI611" s="5">
        <v>0</v>
      </c>
      <c r="AJ611" s="5">
        <v>2</v>
      </c>
      <c r="AK611" s="5">
        <v>1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  <c r="AQ611" s="5">
        <v>0</v>
      </c>
      <c r="AR611" s="5">
        <v>0</v>
      </c>
      <c r="AS611" s="5">
        <v>1</v>
      </c>
      <c r="AT611" s="5">
        <v>0</v>
      </c>
      <c r="AU611" s="5">
        <v>1</v>
      </c>
      <c r="AV611" s="5">
        <v>1</v>
      </c>
      <c r="AW611" s="5">
        <v>0</v>
      </c>
      <c r="AX611" s="5">
        <v>0</v>
      </c>
      <c r="AY611" s="5">
        <v>0</v>
      </c>
      <c r="AZ611" s="5">
        <v>4</v>
      </c>
      <c r="BA611" s="5">
        <v>0</v>
      </c>
      <c r="BB611" s="5">
        <v>0</v>
      </c>
      <c r="BC611" s="5">
        <v>0</v>
      </c>
      <c r="BD611" s="5">
        <v>0</v>
      </c>
      <c r="BE611" s="5">
        <v>0</v>
      </c>
      <c r="BF611" s="5">
        <v>0</v>
      </c>
      <c r="BG611" s="5">
        <v>1</v>
      </c>
      <c r="BH611" s="5">
        <v>0</v>
      </c>
      <c r="BI611" s="5">
        <v>0</v>
      </c>
      <c r="BJ611" s="5">
        <v>1</v>
      </c>
      <c r="BK611" s="5">
        <v>1</v>
      </c>
      <c r="BL611" s="5">
        <v>0</v>
      </c>
      <c r="BM611" s="5">
        <v>0</v>
      </c>
      <c r="BN611" s="5">
        <v>0</v>
      </c>
      <c r="BO611" s="5">
        <v>0</v>
      </c>
      <c r="BP611" s="5">
        <v>0</v>
      </c>
      <c r="BQ611" s="5">
        <v>1</v>
      </c>
      <c r="BR611" s="5">
        <v>0</v>
      </c>
      <c r="BS611" s="5">
        <v>1</v>
      </c>
      <c r="BT611" s="5">
        <v>0</v>
      </c>
      <c r="BU611" s="5">
        <v>0</v>
      </c>
      <c r="BV611" s="5">
        <v>0</v>
      </c>
      <c r="BW611" s="5">
        <v>0</v>
      </c>
      <c r="BX611" s="5">
        <v>4</v>
      </c>
      <c r="BY611" s="5">
        <v>0</v>
      </c>
      <c r="BZ611" s="5">
        <v>0</v>
      </c>
      <c r="CA611" s="5">
        <v>0</v>
      </c>
      <c r="CB611" s="5">
        <v>0</v>
      </c>
      <c r="CC611" s="5">
        <v>0</v>
      </c>
      <c r="CD611" s="5">
        <v>0</v>
      </c>
      <c r="CE611" s="5">
        <v>0</v>
      </c>
      <c r="CF611" s="5">
        <v>0</v>
      </c>
      <c r="CG611" s="5">
        <v>0</v>
      </c>
      <c r="CH611" s="5">
        <v>0</v>
      </c>
      <c r="CI611" s="5">
        <v>0</v>
      </c>
      <c r="CJ611" s="5">
        <v>1</v>
      </c>
      <c r="CK611" s="5">
        <v>0</v>
      </c>
      <c r="CL611" s="5">
        <v>0</v>
      </c>
      <c r="CM611" s="5">
        <v>0</v>
      </c>
      <c r="CN611" s="5">
        <v>2</v>
      </c>
      <c r="CO611" s="5">
        <v>0</v>
      </c>
      <c r="CP611" s="5">
        <v>0</v>
      </c>
      <c r="CQ611" s="5">
        <v>0</v>
      </c>
      <c r="CR611" s="5">
        <v>0</v>
      </c>
      <c r="CS611" s="5">
        <v>0</v>
      </c>
      <c r="CT611" s="5">
        <v>0</v>
      </c>
      <c r="CU611" s="5">
        <v>0</v>
      </c>
      <c r="CV611" s="5">
        <v>0</v>
      </c>
      <c r="CW611" s="5">
        <v>0</v>
      </c>
      <c r="CX611" s="3">
        <v>0</v>
      </c>
    </row>
    <row r="612" spans="1:102" ht="15.75" x14ac:dyDescent="0.25">
      <c r="A612" s="5" t="s">
        <v>279</v>
      </c>
      <c r="B612" s="5" t="s">
        <v>280</v>
      </c>
      <c r="C612" s="5">
        <v>2020</v>
      </c>
      <c r="D612" s="5">
        <v>16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  <c r="AH612" s="5">
        <v>0</v>
      </c>
      <c r="AI612" s="5">
        <v>0</v>
      </c>
      <c r="AJ612" s="5">
        <v>0</v>
      </c>
      <c r="AK612" s="5">
        <v>0</v>
      </c>
      <c r="AL612" s="5">
        <v>0</v>
      </c>
      <c r="AM612" s="5">
        <v>0</v>
      </c>
      <c r="AN612" s="5">
        <v>0</v>
      </c>
      <c r="AO612" s="5">
        <v>0</v>
      </c>
      <c r="AP612" s="5">
        <v>0</v>
      </c>
      <c r="AQ612" s="5">
        <v>0</v>
      </c>
      <c r="AR612" s="5">
        <v>0</v>
      </c>
      <c r="AS612" s="5">
        <v>0</v>
      </c>
      <c r="AT612" s="5">
        <v>0</v>
      </c>
      <c r="AU612" s="5">
        <v>0</v>
      </c>
      <c r="AV612" s="5">
        <v>4</v>
      </c>
      <c r="AW612" s="5">
        <v>0</v>
      </c>
      <c r="AX612" s="5">
        <v>0</v>
      </c>
      <c r="AY612" s="5">
        <v>0</v>
      </c>
      <c r="AZ612" s="5">
        <v>0</v>
      </c>
      <c r="BA612" s="5">
        <v>0</v>
      </c>
      <c r="BB612" s="5">
        <v>1</v>
      </c>
      <c r="BC612" s="5">
        <v>1</v>
      </c>
      <c r="BD612" s="5">
        <v>0</v>
      </c>
      <c r="BE612" s="5">
        <v>0</v>
      </c>
      <c r="BF612" s="5">
        <v>1</v>
      </c>
      <c r="BG612" s="5">
        <v>0</v>
      </c>
      <c r="BH612" s="5">
        <v>0</v>
      </c>
      <c r="BI612" s="5">
        <v>0</v>
      </c>
      <c r="BJ612" s="5">
        <v>0</v>
      </c>
      <c r="BK612" s="5">
        <v>2</v>
      </c>
      <c r="BL612" s="5">
        <v>0</v>
      </c>
      <c r="BM612" s="5">
        <v>0</v>
      </c>
      <c r="BN612" s="5">
        <v>0</v>
      </c>
      <c r="BO612" s="5">
        <v>0</v>
      </c>
      <c r="BP612" s="5">
        <v>0</v>
      </c>
      <c r="BQ612" s="5">
        <v>0</v>
      </c>
      <c r="BR612" s="5">
        <v>0</v>
      </c>
      <c r="BS612" s="5">
        <v>0</v>
      </c>
      <c r="BT612" s="5">
        <v>0</v>
      </c>
      <c r="BU612" s="5">
        <v>0</v>
      </c>
      <c r="BV612" s="5">
        <v>1</v>
      </c>
      <c r="BW612" s="5">
        <v>0</v>
      </c>
      <c r="BX612" s="5">
        <v>2</v>
      </c>
      <c r="BY612" s="5">
        <v>2</v>
      </c>
      <c r="BZ612" s="5">
        <v>0</v>
      </c>
      <c r="CA612" s="5">
        <v>0</v>
      </c>
      <c r="CB612" s="5">
        <v>0</v>
      </c>
      <c r="CC612" s="5">
        <v>0</v>
      </c>
      <c r="CD612" s="5">
        <v>0</v>
      </c>
      <c r="CE612" s="5">
        <v>0</v>
      </c>
      <c r="CF612" s="5">
        <v>0</v>
      </c>
      <c r="CG612" s="5">
        <v>0</v>
      </c>
      <c r="CH612" s="5">
        <v>0</v>
      </c>
      <c r="CI612" s="5">
        <v>0</v>
      </c>
      <c r="CJ612" s="5">
        <v>0</v>
      </c>
      <c r="CK612" s="5">
        <v>0</v>
      </c>
      <c r="CL612" s="5">
        <v>0</v>
      </c>
      <c r="CM612" s="5">
        <v>0</v>
      </c>
      <c r="CN612" s="5">
        <v>1</v>
      </c>
      <c r="CO612" s="5">
        <v>0</v>
      </c>
      <c r="CP612" s="5">
        <v>0</v>
      </c>
      <c r="CQ612" s="5">
        <v>0</v>
      </c>
      <c r="CR612" s="5">
        <v>0</v>
      </c>
      <c r="CS612" s="5">
        <v>0</v>
      </c>
      <c r="CT612" s="5">
        <v>0</v>
      </c>
      <c r="CU612" s="5">
        <v>0</v>
      </c>
      <c r="CV612" s="5">
        <v>0</v>
      </c>
      <c r="CW612" s="5">
        <v>0</v>
      </c>
      <c r="CX612" s="3">
        <v>0</v>
      </c>
    </row>
    <row r="613" spans="1:102" ht="15.75" x14ac:dyDescent="0.25">
      <c r="A613" s="5" t="s">
        <v>281</v>
      </c>
      <c r="B613" s="5" t="s">
        <v>282</v>
      </c>
      <c r="C613" s="5">
        <v>2020</v>
      </c>
      <c r="D613" s="5">
        <v>124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7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0</v>
      </c>
      <c r="AI613" s="5">
        <v>0</v>
      </c>
      <c r="AJ613" s="5">
        <v>0</v>
      </c>
      <c r="AK613" s="5">
        <v>2</v>
      </c>
      <c r="AL613" s="5">
        <v>0</v>
      </c>
      <c r="AM613" s="5">
        <v>0</v>
      </c>
      <c r="AN613" s="5">
        <v>0</v>
      </c>
      <c r="AO613" s="5">
        <v>0</v>
      </c>
      <c r="AP613" s="5">
        <v>0</v>
      </c>
      <c r="AQ613" s="5">
        <v>1</v>
      </c>
      <c r="AR613" s="5">
        <v>1</v>
      </c>
      <c r="AS613" s="5">
        <v>0</v>
      </c>
      <c r="AT613" s="5">
        <v>0</v>
      </c>
      <c r="AU613" s="5">
        <v>1</v>
      </c>
      <c r="AV613" s="5">
        <v>0</v>
      </c>
      <c r="AW613" s="5">
        <v>0</v>
      </c>
      <c r="AX613" s="5">
        <v>0</v>
      </c>
      <c r="AY613" s="5">
        <v>0</v>
      </c>
      <c r="AZ613" s="5">
        <v>0</v>
      </c>
      <c r="BA613" s="5">
        <v>0</v>
      </c>
      <c r="BB613" s="5">
        <v>0</v>
      </c>
      <c r="BC613" s="5">
        <v>0</v>
      </c>
      <c r="BD613" s="5">
        <v>0</v>
      </c>
      <c r="BE613" s="5">
        <v>0</v>
      </c>
      <c r="BF613" s="5">
        <v>1</v>
      </c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>
        <v>0</v>
      </c>
      <c r="BO613" s="5">
        <v>0</v>
      </c>
      <c r="BP613" s="5">
        <v>0</v>
      </c>
      <c r="BQ613" s="5">
        <v>1</v>
      </c>
      <c r="BR613" s="5">
        <v>0</v>
      </c>
      <c r="BS613" s="5">
        <v>1</v>
      </c>
      <c r="BT613" s="5">
        <v>0</v>
      </c>
      <c r="BU613" s="5">
        <v>0</v>
      </c>
      <c r="BV613" s="5">
        <v>1</v>
      </c>
      <c r="BW613" s="5">
        <v>0</v>
      </c>
      <c r="BX613" s="5">
        <v>0</v>
      </c>
      <c r="BY613" s="5">
        <v>0</v>
      </c>
      <c r="BZ613" s="5">
        <v>0</v>
      </c>
      <c r="CA613" s="5">
        <v>0</v>
      </c>
      <c r="CB613" s="5">
        <v>0</v>
      </c>
      <c r="CC613" s="5">
        <v>0</v>
      </c>
      <c r="CD613" s="5">
        <v>0</v>
      </c>
      <c r="CE613" s="5">
        <v>0</v>
      </c>
      <c r="CF613" s="5">
        <v>0</v>
      </c>
      <c r="CG613" s="5">
        <v>0</v>
      </c>
      <c r="CH613" s="5">
        <v>0</v>
      </c>
      <c r="CI613" s="5">
        <v>48</v>
      </c>
      <c r="CJ613" s="5">
        <v>18</v>
      </c>
      <c r="CK613" s="5">
        <v>7</v>
      </c>
      <c r="CL613" s="5">
        <v>0</v>
      </c>
      <c r="CM613" s="5">
        <v>0</v>
      </c>
      <c r="CN613" s="5">
        <v>1</v>
      </c>
      <c r="CO613" s="5">
        <v>14</v>
      </c>
      <c r="CP613" s="5">
        <v>3</v>
      </c>
      <c r="CQ613" s="5">
        <v>0</v>
      </c>
      <c r="CR613" s="5">
        <v>2</v>
      </c>
      <c r="CS613" s="5">
        <v>6</v>
      </c>
      <c r="CT613" s="5">
        <v>0</v>
      </c>
      <c r="CU613" s="5">
        <v>1</v>
      </c>
      <c r="CV613" s="5">
        <v>3</v>
      </c>
      <c r="CW613" s="5">
        <v>0</v>
      </c>
      <c r="CX613" s="3">
        <v>0</v>
      </c>
    </row>
    <row r="614" spans="1:102" ht="15.75" x14ac:dyDescent="0.25">
      <c r="A614" s="5" t="s">
        <v>283</v>
      </c>
      <c r="B614" s="5" t="s">
        <v>284</v>
      </c>
      <c r="C614" s="5">
        <v>2020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5">
        <v>0</v>
      </c>
      <c r="AI614" s="5">
        <v>0</v>
      </c>
      <c r="AJ614" s="5">
        <v>0</v>
      </c>
      <c r="AK614" s="5">
        <v>0</v>
      </c>
      <c r="AL614" s="5">
        <v>0</v>
      </c>
      <c r="AM614" s="5">
        <v>0</v>
      </c>
      <c r="AN614" s="5">
        <v>0</v>
      </c>
      <c r="AO614" s="5">
        <v>0</v>
      </c>
      <c r="AP614" s="5">
        <v>0</v>
      </c>
      <c r="AQ614" s="5">
        <v>0</v>
      </c>
      <c r="AR614" s="5">
        <v>0</v>
      </c>
      <c r="AS614" s="5">
        <v>0</v>
      </c>
      <c r="AT614" s="5">
        <v>0</v>
      </c>
      <c r="AU614" s="5">
        <v>0</v>
      </c>
      <c r="AV614" s="5">
        <v>0</v>
      </c>
      <c r="AW614" s="5">
        <v>0</v>
      </c>
      <c r="AX614" s="5">
        <v>0</v>
      </c>
      <c r="AY614" s="5">
        <v>0</v>
      </c>
      <c r="AZ614" s="5">
        <v>0</v>
      </c>
      <c r="BA614" s="5">
        <v>0</v>
      </c>
      <c r="BB614" s="5">
        <v>0</v>
      </c>
      <c r="BC614" s="5">
        <v>0</v>
      </c>
      <c r="BD614" s="5">
        <v>0</v>
      </c>
      <c r="BE614" s="5">
        <v>0</v>
      </c>
      <c r="BF614" s="5">
        <v>0</v>
      </c>
      <c r="BG614" s="5">
        <v>0</v>
      </c>
      <c r="BH614" s="5">
        <v>0</v>
      </c>
      <c r="BI614" s="5">
        <v>0</v>
      </c>
      <c r="BJ614" s="5">
        <v>0</v>
      </c>
      <c r="BK614" s="5">
        <v>0</v>
      </c>
      <c r="BL614" s="5">
        <v>0</v>
      </c>
      <c r="BM614" s="5">
        <v>0</v>
      </c>
      <c r="BN614" s="5">
        <v>0</v>
      </c>
      <c r="BO614" s="5">
        <v>0</v>
      </c>
      <c r="BP614" s="5">
        <v>0</v>
      </c>
      <c r="BQ614" s="5">
        <v>0</v>
      </c>
      <c r="BR614" s="5">
        <v>0</v>
      </c>
      <c r="BS614" s="5">
        <v>0</v>
      </c>
      <c r="BT614" s="5">
        <v>0</v>
      </c>
      <c r="BU614" s="5">
        <v>0</v>
      </c>
      <c r="BV614" s="5">
        <v>0</v>
      </c>
      <c r="BW614" s="5">
        <v>0</v>
      </c>
      <c r="BX614" s="5">
        <v>0</v>
      </c>
      <c r="BY614" s="5">
        <v>0</v>
      </c>
      <c r="BZ614" s="5">
        <v>0</v>
      </c>
      <c r="CA614" s="5">
        <v>0</v>
      </c>
      <c r="CB614" s="5">
        <v>0</v>
      </c>
      <c r="CC614" s="5">
        <v>0</v>
      </c>
      <c r="CD614" s="5">
        <v>0</v>
      </c>
      <c r="CE614" s="5">
        <v>0</v>
      </c>
      <c r="CF614" s="5">
        <v>0</v>
      </c>
      <c r="CG614" s="5">
        <v>0</v>
      </c>
      <c r="CH614" s="5">
        <v>0</v>
      </c>
      <c r="CI614" s="5">
        <v>0</v>
      </c>
      <c r="CJ614" s="5">
        <v>0</v>
      </c>
      <c r="CK614" s="5">
        <v>0</v>
      </c>
      <c r="CL614" s="5">
        <v>0</v>
      </c>
      <c r="CM614" s="5">
        <v>0</v>
      </c>
      <c r="CN614" s="5">
        <v>0</v>
      </c>
      <c r="CO614" s="5">
        <v>0</v>
      </c>
      <c r="CP614" s="5">
        <v>0</v>
      </c>
      <c r="CQ614" s="5">
        <v>0</v>
      </c>
      <c r="CR614" s="5">
        <v>0</v>
      </c>
      <c r="CS614" s="5">
        <v>0</v>
      </c>
      <c r="CT614" s="5">
        <v>0</v>
      </c>
      <c r="CU614" s="5">
        <v>0</v>
      </c>
      <c r="CV614" s="5">
        <v>0</v>
      </c>
      <c r="CW614" s="5">
        <v>0</v>
      </c>
      <c r="CX614" s="3">
        <v>0</v>
      </c>
    </row>
    <row r="615" spans="1:102" ht="15.75" x14ac:dyDescent="0.25">
      <c r="A615" s="5" t="s">
        <v>285</v>
      </c>
      <c r="B615" s="5" t="s">
        <v>286</v>
      </c>
      <c r="C615" s="5">
        <v>2020</v>
      </c>
      <c r="D615" s="5">
        <v>9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3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0</v>
      </c>
      <c r="AQ615" s="5">
        <v>0</v>
      </c>
      <c r="AR615" s="5">
        <v>0</v>
      </c>
      <c r="AS615" s="5">
        <v>0</v>
      </c>
      <c r="AT615" s="5">
        <v>0</v>
      </c>
      <c r="AU615" s="5">
        <v>0</v>
      </c>
      <c r="AV615" s="5">
        <v>0</v>
      </c>
      <c r="AW615" s="5">
        <v>0</v>
      </c>
      <c r="AX615" s="5">
        <v>0</v>
      </c>
      <c r="AY615" s="5">
        <v>0</v>
      </c>
      <c r="AZ615" s="5">
        <v>0</v>
      </c>
      <c r="BA615" s="5">
        <v>0</v>
      </c>
      <c r="BB615" s="5">
        <v>0</v>
      </c>
      <c r="BC615" s="5">
        <v>0</v>
      </c>
      <c r="BD615" s="5">
        <v>0</v>
      </c>
      <c r="BE615" s="5">
        <v>0</v>
      </c>
      <c r="BF615" s="5">
        <v>0</v>
      </c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>
        <v>0</v>
      </c>
      <c r="BO615" s="5">
        <v>0</v>
      </c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0</v>
      </c>
      <c r="CB615" s="5">
        <v>0</v>
      </c>
      <c r="CC615" s="5">
        <v>0</v>
      </c>
      <c r="CD615" s="5">
        <v>0</v>
      </c>
      <c r="CE615" s="5">
        <v>0</v>
      </c>
      <c r="CF615" s="5">
        <v>0</v>
      </c>
      <c r="CG615" s="5">
        <v>0</v>
      </c>
      <c r="CH615" s="5">
        <v>0</v>
      </c>
      <c r="CI615" s="5">
        <v>0</v>
      </c>
      <c r="CJ615" s="5">
        <v>0</v>
      </c>
      <c r="CK615" s="5">
        <v>0</v>
      </c>
      <c r="CL615" s="5">
        <v>0</v>
      </c>
      <c r="CM615" s="5">
        <v>0</v>
      </c>
      <c r="CN615" s="5">
        <v>2</v>
      </c>
      <c r="CO615" s="5">
        <v>0</v>
      </c>
      <c r="CP615" s="5">
        <v>0</v>
      </c>
      <c r="CQ615" s="5">
        <v>0</v>
      </c>
      <c r="CR615" s="5">
        <v>0</v>
      </c>
      <c r="CS615" s="5">
        <v>0</v>
      </c>
      <c r="CT615" s="5">
        <v>0</v>
      </c>
      <c r="CU615" s="5">
        <v>0</v>
      </c>
      <c r="CV615" s="5">
        <v>0</v>
      </c>
      <c r="CW615" s="5">
        <v>0</v>
      </c>
      <c r="CX615" s="3">
        <v>0</v>
      </c>
    </row>
    <row r="616" spans="1:102" ht="15.75" x14ac:dyDescent="0.25">
      <c r="A616" s="5" t="s">
        <v>287</v>
      </c>
      <c r="B616" s="5" t="s">
        <v>288</v>
      </c>
      <c r="C616" s="5">
        <v>2020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  <c r="AH616" s="5">
        <v>0</v>
      </c>
      <c r="AI616" s="5">
        <v>0</v>
      </c>
      <c r="AJ616" s="5">
        <v>0</v>
      </c>
      <c r="AK616" s="5">
        <v>0</v>
      </c>
      <c r="AL616" s="5">
        <v>0</v>
      </c>
      <c r="AM616" s="5">
        <v>0</v>
      </c>
      <c r="AN616" s="5">
        <v>0</v>
      </c>
      <c r="AO616" s="5">
        <v>0</v>
      </c>
      <c r="AP616" s="5">
        <v>0</v>
      </c>
      <c r="AQ616" s="5">
        <v>0</v>
      </c>
      <c r="AR616" s="5">
        <v>0</v>
      </c>
      <c r="AS616" s="5">
        <v>0</v>
      </c>
      <c r="AT616" s="5">
        <v>0</v>
      </c>
      <c r="AU616" s="5">
        <v>0</v>
      </c>
      <c r="AV616" s="5">
        <v>0</v>
      </c>
      <c r="AW616" s="5">
        <v>0</v>
      </c>
      <c r="AX616" s="5">
        <v>0</v>
      </c>
      <c r="AY616" s="5">
        <v>0</v>
      </c>
      <c r="AZ616" s="5">
        <v>0</v>
      </c>
      <c r="BA616" s="5">
        <v>0</v>
      </c>
      <c r="BB616" s="5">
        <v>0</v>
      </c>
      <c r="BC616" s="5">
        <v>0</v>
      </c>
      <c r="BD616" s="5">
        <v>0</v>
      </c>
      <c r="BE616" s="5">
        <v>0</v>
      </c>
      <c r="BF616" s="5">
        <v>0</v>
      </c>
      <c r="BG616" s="5">
        <v>0</v>
      </c>
      <c r="BH616" s="5">
        <v>0</v>
      </c>
      <c r="BI616" s="5">
        <v>0</v>
      </c>
      <c r="BJ616" s="5">
        <v>0</v>
      </c>
      <c r="BK616" s="5">
        <v>0</v>
      </c>
      <c r="BL616" s="5">
        <v>0</v>
      </c>
      <c r="BM616" s="5">
        <v>0</v>
      </c>
      <c r="BN616" s="5">
        <v>0</v>
      </c>
      <c r="BO616" s="5">
        <v>0</v>
      </c>
      <c r="BP616" s="5">
        <v>0</v>
      </c>
      <c r="BQ616" s="5">
        <v>0</v>
      </c>
      <c r="BR616" s="5">
        <v>0</v>
      </c>
      <c r="BS616" s="5">
        <v>0</v>
      </c>
      <c r="BT616" s="5">
        <v>0</v>
      </c>
      <c r="BU616" s="5">
        <v>0</v>
      </c>
      <c r="BV616" s="5">
        <v>0</v>
      </c>
      <c r="BW616" s="5">
        <v>0</v>
      </c>
      <c r="BX616" s="5">
        <v>0</v>
      </c>
      <c r="BY616" s="5">
        <v>0</v>
      </c>
      <c r="BZ616" s="5">
        <v>0</v>
      </c>
      <c r="CA616" s="5">
        <v>0</v>
      </c>
      <c r="CB616" s="5">
        <v>0</v>
      </c>
      <c r="CC616" s="5">
        <v>0</v>
      </c>
      <c r="CD616" s="5">
        <v>0</v>
      </c>
      <c r="CE616" s="5">
        <v>0</v>
      </c>
      <c r="CF616" s="5">
        <v>0</v>
      </c>
      <c r="CG616" s="5">
        <v>0</v>
      </c>
      <c r="CH616" s="5">
        <v>0</v>
      </c>
      <c r="CI616" s="5">
        <v>0</v>
      </c>
      <c r="CJ616" s="5">
        <v>0</v>
      </c>
      <c r="CK616" s="5">
        <v>0</v>
      </c>
      <c r="CL616" s="5">
        <v>0</v>
      </c>
      <c r="CM616" s="5">
        <v>0</v>
      </c>
      <c r="CN616" s="5">
        <v>0</v>
      </c>
      <c r="CO616" s="5">
        <v>0</v>
      </c>
      <c r="CP616" s="5">
        <v>0</v>
      </c>
      <c r="CQ616" s="5">
        <v>0</v>
      </c>
      <c r="CR616" s="5">
        <v>0</v>
      </c>
      <c r="CS616" s="5">
        <v>0</v>
      </c>
      <c r="CT616" s="5">
        <v>0</v>
      </c>
      <c r="CU616" s="5">
        <v>0</v>
      </c>
      <c r="CV616" s="5">
        <v>0</v>
      </c>
      <c r="CW616" s="5">
        <v>0</v>
      </c>
      <c r="CX616" s="3">
        <v>0</v>
      </c>
    </row>
    <row r="617" spans="1:102" ht="15.75" x14ac:dyDescent="0.25">
      <c r="A617" s="5" t="s">
        <v>289</v>
      </c>
      <c r="B617" s="5" t="s">
        <v>290</v>
      </c>
      <c r="C617" s="5">
        <v>2020</v>
      </c>
      <c r="D617" s="5">
        <v>493</v>
      </c>
      <c r="E617" s="5">
        <v>0</v>
      </c>
      <c r="F617" s="5">
        <v>3</v>
      </c>
      <c r="G617" s="5">
        <v>3</v>
      </c>
      <c r="H617" s="5">
        <v>2</v>
      </c>
      <c r="I617" s="5">
        <v>16</v>
      </c>
      <c r="J617" s="5">
        <v>4</v>
      </c>
      <c r="K617" s="5">
        <v>1</v>
      </c>
      <c r="L617" s="5">
        <v>8</v>
      </c>
      <c r="M617" s="5">
        <v>3</v>
      </c>
      <c r="N617" s="5">
        <v>9</v>
      </c>
      <c r="O617" s="5">
        <v>10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2</v>
      </c>
      <c r="V617" s="5">
        <v>0</v>
      </c>
      <c r="W617" s="5">
        <v>0</v>
      </c>
      <c r="X617" s="5">
        <v>0</v>
      </c>
      <c r="Y617" s="5">
        <v>8</v>
      </c>
      <c r="Z617" s="5">
        <v>0</v>
      </c>
      <c r="AA617" s="5">
        <v>74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1</v>
      </c>
      <c r="AH617" s="5">
        <v>0</v>
      </c>
      <c r="AI617" s="5">
        <v>5</v>
      </c>
      <c r="AJ617" s="5">
        <v>32</v>
      </c>
      <c r="AK617" s="5">
        <v>14</v>
      </c>
      <c r="AL617" s="5">
        <v>0</v>
      </c>
      <c r="AM617" s="5">
        <v>2</v>
      </c>
      <c r="AN617" s="5">
        <v>9</v>
      </c>
      <c r="AO617" s="5">
        <v>5</v>
      </c>
      <c r="AP617" s="5">
        <v>0</v>
      </c>
      <c r="AQ617" s="5">
        <v>2</v>
      </c>
      <c r="AR617" s="5">
        <v>0</v>
      </c>
      <c r="AS617" s="5">
        <v>32</v>
      </c>
      <c r="AT617" s="5">
        <v>4</v>
      </c>
      <c r="AU617" s="5">
        <v>2</v>
      </c>
      <c r="AV617" s="5">
        <v>2</v>
      </c>
      <c r="AW617" s="5">
        <v>1</v>
      </c>
      <c r="AX617" s="5">
        <v>8</v>
      </c>
      <c r="AY617" s="5">
        <v>0</v>
      </c>
      <c r="AZ617" s="5">
        <v>2</v>
      </c>
      <c r="BA617" s="5">
        <v>0</v>
      </c>
      <c r="BB617" s="5">
        <v>2</v>
      </c>
      <c r="BC617" s="5">
        <v>4</v>
      </c>
      <c r="BD617" s="5">
        <v>0</v>
      </c>
      <c r="BE617" s="5">
        <v>1</v>
      </c>
      <c r="BF617" s="5">
        <v>4</v>
      </c>
      <c r="BG617" s="5">
        <v>0</v>
      </c>
      <c r="BH617" s="5">
        <v>0</v>
      </c>
      <c r="BI617" s="5">
        <v>0</v>
      </c>
      <c r="BJ617" s="5">
        <v>5</v>
      </c>
      <c r="BK617" s="5">
        <v>6</v>
      </c>
      <c r="BL617" s="5">
        <v>0</v>
      </c>
      <c r="BM617" s="5">
        <v>1</v>
      </c>
      <c r="BN617" s="5">
        <v>18</v>
      </c>
      <c r="BO617" s="5">
        <v>0</v>
      </c>
      <c r="BP617" s="5">
        <v>3</v>
      </c>
      <c r="BQ617" s="5">
        <v>10</v>
      </c>
      <c r="BR617" s="5">
        <v>1</v>
      </c>
      <c r="BS617" s="5">
        <v>10</v>
      </c>
      <c r="BT617" s="5">
        <v>4</v>
      </c>
      <c r="BU617" s="5">
        <v>0</v>
      </c>
      <c r="BV617" s="5">
        <v>4</v>
      </c>
      <c r="BW617" s="5">
        <v>6</v>
      </c>
      <c r="BX617" s="5">
        <v>32</v>
      </c>
      <c r="BY617" s="5">
        <v>0</v>
      </c>
      <c r="BZ617" s="5">
        <v>0</v>
      </c>
      <c r="CA617" s="5">
        <v>24</v>
      </c>
      <c r="CB617" s="5">
        <v>30</v>
      </c>
      <c r="CC617" s="5">
        <v>0</v>
      </c>
      <c r="CD617" s="5">
        <v>1</v>
      </c>
      <c r="CE617" s="5">
        <v>0</v>
      </c>
      <c r="CF617" s="5">
        <v>1</v>
      </c>
      <c r="CG617" s="5">
        <v>0</v>
      </c>
      <c r="CH617" s="5">
        <v>1</v>
      </c>
      <c r="CI617" s="5">
        <v>1</v>
      </c>
      <c r="CJ617" s="5">
        <v>23</v>
      </c>
      <c r="CK617" s="5">
        <v>4</v>
      </c>
      <c r="CL617" s="5">
        <v>0</v>
      </c>
      <c r="CM617" s="5">
        <v>0</v>
      </c>
      <c r="CN617" s="5">
        <v>4</v>
      </c>
      <c r="CO617" s="5">
        <v>1</v>
      </c>
      <c r="CP617" s="5">
        <v>0</v>
      </c>
      <c r="CQ617" s="5">
        <v>0</v>
      </c>
      <c r="CR617" s="5">
        <v>0</v>
      </c>
      <c r="CS617" s="5">
        <v>1</v>
      </c>
      <c r="CT617" s="5">
        <v>4</v>
      </c>
      <c r="CU617" s="5">
        <v>1</v>
      </c>
      <c r="CV617" s="5">
        <v>17</v>
      </c>
      <c r="CW617" s="5">
        <v>1</v>
      </c>
      <c r="CX617" s="3">
        <v>1</v>
      </c>
    </row>
    <row r="618" spans="1:102" ht="15.75" x14ac:dyDescent="0.25">
      <c r="A618" s="5" t="s">
        <v>291</v>
      </c>
      <c r="B618" s="5" t="s">
        <v>292</v>
      </c>
      <c r="C618" s="5">
        <v>2020</v>
      </c>
      <c r="D618" s="5">
        <v>53</v>
      </c>
      <c r="E618" s="5">
        <v>0</v>
      </c>
      <c r="F618" s="5">
        <v>0</v>
      </c>
      <c r="G618" s="5">
        <v>1</v>
      </c>
      <c r="H618" s="5">
        <v>0</v>
      </c>
      <c r="I618" s="5">
        <v>5</v>
      </c>
      <c r="J618" s="5">
        <v>0</v>
      </c>
      <c r="K618" s="5">
        <v>0</v>
      </c>
      <c r="L618" s="5">
        <v>0</v>
      </c>
      <c r="M618" s="5">
        <v>0</v>
      </c>
      <c r="N618" s="5">
        <v>1</v>
      </c>
      <c r="O618" s="5">
        <v>4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1</v>
      </c>
      <c r="AJ618" s="5">
        <v>5</v>
      </c>
      <c r="AK618" s="5">
        <v>2</v>
      </c>
      <c r="AL618" s="5">
        <v>0</v>
      </c>
      <c r="AM618" s="5">
        <v>1</v>
      </c>
      <c r="AN618" s="5">
        <v>0</v>
      </c>
      <c r="AO618" s="5">
        <v>1</v>
      </c>
      <c r="AP618" s="5">
        <v>0</v>
      </c>
      <c r="AQ618" s="5">
        <v>0</v>
      </c>
      <c r="AR618" s="5">
        <v>0</v>
      </c>
      <c r="AS618" s="5">
        <v>0</v>
      </c>
      <c r="AT618" s="5">
        <v>1</v>
      </c>
      <c r="AU618" s="5">
        <v>0</v>
      </c>
      <c r="AV618" s="5">
        <v>0</v>
      </c>
      <c r="AW618" s="5">
        <v>0</v>
      </c>
      <c r="AX618" s="5">
        <v>1</v>
      </c>
      <c r="AY618" s="5">
        <v>0</v>
      </c>
      <c r="AZ618" s="5">
        <v>1</v>
      </c>
      <c r="BA618" s="5">
        <v>0</v>
      </c>
      <c r="BB618" s="5">
        <v>0</v>
      </c>
      <c r="BC618" s="5">
        <v>0</v>
      </c>
      <c r="BD618" s="5">
        <v>0</v>
      </c>
      <c r="BE618" s="5">
        <v>1</v>
      </c>
      <c r="BF618" s="5">
        <v>3</v>
      </c>
      <c r="BG618" s="5">
        <v>0</v>
      </c>
      <c r="BH618" s="5">
        <v>0</v>
      </c>
      <c r="BI618" s="5">
        <v>0</v>
      </c>
      <c r="BJ618" s="5">
        <v>1</v>
      </c>
      <c r="BK618" s="5">
        <v>1</v>
      </c>
      <c r="BL618" s="5">
        <v>0</v>
      </c>
      <c r="BM618" s="5">
        <v>0</v>
      </c>
      <c r="BN618" s="5">
        <v>1</v>
      </c>
      <c r="BO618" s="5">
        <v>0</v>
      </c>
      <c r="BP618" s="5">
        <v>0</v>
      </c>
      <c r="BQ618" s="5">
        <v>1</v>
      </c>
      <c r="BR618" s="5">
        <v>0</v>
      </c>
      <c r="BS618" s="5">
        <v>1</v>
      </c>
      <c r="BT618" s="5">
        <v>1</v>
      </c>
      <c r="BU618" s="5">
        <v>0</v>
      </c>
      <c r="BV618" s="5">
        <v>2</v>
      </c>
      <c r="BW618" s="5">
        <v>3</v>
      </c>
      <c r="BX618" s="5">
        <v>6</v>
      </c>
      <c r="BY618" s="5">
        <v>0</v>
      </c>
      <c r="BZ618" s="5">
        <v>0</v>
      </c>
      <c r="CA618" s="5">
        <v>0</v>
      </c>
      <c r="CB618" s="5">
        <v>0</v>
      </c>
      <c r="CC618" s="5">
        <v>0</v>
      </c>
      <c r="CD618" s="5">
        <v>0</v>
      </c>
      <c r="CE618" s="5">
        <v>0</v>
      </c>
      <c r="CF618" s="5">
        <v>0</v>
      </c>
      <c r="CG618" s="5">
        <v>0</v>
      </c>
      <c r="CH618" s="5">
        <v>0</v>
      </c>
      <c r="CI618" s="5">
        <v>0</v>
      </c>
      <c r="CJ618" s="5">
        <v>0</v>
      </c>
      <c r="CK618" s="5">
        <v>0</v>
      </c>
      <c r="CL618" s="5">
        <v>0</v>
      </c>
      <c r="CM618" s="5">
        <v>0</v>
      </c>
      <c r="CN618" s="5">
        <v>1</v>
      </c>
      <c r="CO618" s="5">
        <v>0</v>
      </c>
      <c r="CP618" s="5">
        <v>0</v>
      </c>
      <c r="CQ618" s="5">
        <v>0</v>
      </c>
      <c r="CR618" s="5">
        <v>0</v>
      </c>
      <c r="CS618" s="5">
        <v>0</v>
      </c>
      <c r="CT618" s="5">
        <v>1</v>
      </c>
      <c r="CU618" s="5">
        <v>0</v>
      </c>
      <c r="CV618" s="5">
        <v>2</v>
      </c>
      <c r="CW618" s="5">
        <v>0</v>
      </c>
      <c r="CX618" s="3">
        <v>0</v>
      </c>
    </row>
    <row r="619" spans="1:102" ht="15.75" x14ac:dyDescent="0.25">
      <c r="A619" s="5" t="s">
        <v>293</v>
      </c>
      <c r="B619" s="5" t="s">
        <v>294</v>
      </c>
      <c r="C619" s="5">
        <v>2020</v>
      </c>
      <c r="D619" s="5">
        <v>12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  <c r="AH619" s="5">
        <v>0</v>
      </c>
      <c r="AI619" s="5">
        <v>0</v>
      </c>
      <c r="AJ619" s="5">
        <v>0</v>
      </c>
      <c r="AK619" s="5">
        <v>0</v>
      </c>
      <c r="AL619" s="5">
        <v>0</v>
      </c>
      <c r="AM619" s="5">
        <v>0</v>
      </c>
      <c r="AN619" s="5">
        <v>0</v>
      </c>
      <c r="AO619" s="5">
        <v>1</v>
      </c>
      <c r="AP619" s="5">
        <v>0</v>
      </c>
      <c r="AQ619" s="5">
        <v>0</v>
      </c>
      <c r="AR619" s="5">
        <v>0</v>
      </c>
      <c r="AS619" s="5">
        <v>0</v>
      </c>
      <c r="AT619" s="5">
        <v>0</v>
      </c>
      <c r="AU619" s="5">
        <v>0</v>
      </c>
      <c r="AV619" s="5">
        <v>0</v>
      </c>
      <c r="AW619" s="5">
        <v>0</v>
      </c>
      <c r="AX619" s="5">
        <v>1</v>
      </c>
      <c r="AY619" s="5">
        <v>0</v>
      </c>
      <c r="AZ619" s="5">
        <v>1</v>
      </c>
      <c r="BA619" s="5">
        <v>0</v>
      </c>
      <c r="BB619" s="5">
        <v>0</v>
      </c>
      <c r="BC619" s="5">
        <v>0</v>
      </c>
      <c r="BD619" s="5">
        <v>0</v>
      </c>
      <c r="BE619" s="5">
        <v>0</v>
      </c>
      <c r="BF619" s="5">
        <v>0</v>
      </c>
      <c r="BG619" s="5">
        <v>0</v>
      </c>
      <c r="BH619" s="5">
        <v>0</v>
      </c>
      <c r="BI619" s="5">
        <v>0</v>
      </c>
      <c r="BJ619" s="5">
        <v>0</v>
      </c>
      <c r="BK619" s="5">
        <v>1</v>
      </c>
      <c r="BL619" s="5">
        <v>0</v>
      </c>
      <c r="BM619" s="5">
        <v>0</v>
      </c>
      <c r="BN619" s="5">
        <v>0</v>
      </c>
      <c r="BO619" s="5">
        <v>0</v>
      </c>
      <c r="BP619" s="5">
        <v>0</v>
      </c>
      <c r="BQ619" s="5">
        <v>0</v>
      </c>
      <c r="BR619" s="5">
        <v>0</v>
      </c>
      <c r="BS619" s="5">
        <v>1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>
        <v>2</v>
      </c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>
        <v>0</v>
      </c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>
        <v>0</v>
      </c>
      <c r="CS619" s="5">
        <v>0</v>
      </c>
      <c r="CT619" s="5">
        <v>0</v>
      </c>
      <c r="CU619" s="5">
        <v>0</v>
      </c>
      <c r="CV619" s="5">
        <v>1</v>
      </c>
      <c r="CW619" s="5">
        <v>0</v>
      </c>
      <c r="CX619" s="3">
        <v>0</v>
      </c>
    </row>
    <row r="620" spans="1:102" ht="15.75" x14ac:dyDescent="0.25">
      <c r="A620" s="5" t="s">
        <v>295</v>
      </c>
      <c r="B620" s="5" t="s">
        <v>296</v>
      </c>
      <c r="C620" s="5">
        <v>2020</v>
      </c>
      <c r="D620" s="5">
        <v>13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0</v>
      </c>
      <c r="AH620" s="5">
        <v>0</v>
      </c>
      <c r="AI620" s="5">
        <v>0</v>
      </c>
      <c r="AJ620" s="5">
        <v>0</v>
      </c>
      <c r="AK620" s="5">
        <v>0</v>
      </c>
      <c r="AL620" s="5">
        <v>0</v>
      </c>
      <c r="AM620" s="5">
        <v>0</v>
      </c>
      <c r="AN620" s="5">
        <v>0</v>
      </c>
      <c r="AO620" s="5">
        <v>0</v>
      </c>
      <c r="AP620" s="5">
        <v>0</v>
      </c>
      <c r="AQ620" s="5">
        <v>0</v>
      </c>
      <c r="AR620" s="5">
        <v>0</v>
      </c>
      <c r="AS620" s="5">
        <v>0</v>
      </c>
      <c r="AT620" s="5">
        <v>0</v>
      </c>
      <c r="AU620" s="5">
        <v>0</v>
      </c>
      <c r="AV620" s="5">
        <v>0</v>
      </c>
      <c r="AW620" s="5">
        <v>0</v>
      </c>
      <c r="AX620" s="5">
        <v>0</v>
      </c>
      <c r="AY620" s="5">
        <v>0</v>
      </c>
      <c r="AZ620" s="5">
        <v>0</v>
      </c>
      <c r="BA620" s="5">
        <v>0</v>
      </c>
      <c r="BB620" s="5">
        <v>0</v>
      </c>
      <c r="BC620" s="5">
        <v>0</v>
      </c>
      <c r="BD620" s="5">
        <v>0</v>
      </c>
      <c r="BE620" s="5">
        <v>0</v>
      </c>
      <c r="BF620" s="5">
        <v>0</v>
      </c>
      <c r="BG620" s="5">
        <v>0</v>
      </c>
      <c r="BH620" s="5">
        <v>0</v>
      </c>
      <c r="BI620" s="5">
        <v>0</v>
      </c>
      <c r="BJ620" s="5">
        <v>0</v>
      </c>
      <c r="BK620" s="5">
        <v>0</v>
      </c>
      <c r="BL620" s="5">
        <v>0</v>
      </c>
      <c r="BM620" s="5">
        <v>0</v>
      </c>
      <c r="BN620" s="5">
        <v>1</v>
      </c>
      <c r="BO620" s="5">
        <v>0</v>
      </c>
      <c r="BP620" s="5">
        <v>0</v>
      </c>
      <c r="BQ620" s="5">
        <v>0</v>
      </c>
      <c r="BR620" s="5">
        <v>0</v>
      </c>
      <c r="BS620" s="5">
        <v>0</v>
      </c>
      <c r="BT620" s="5">
        <v>0</v>
      </c>
      <c r="BU620" s="5">
        <v>0</v>
      </c>
      <c r="BV620" s="5">
        <v>0</v>
      </c>
      <c r="BW620" s="5">
        <v>4</v>
      </c>
      <c r="BX620" s="5">
        <v>1</v>
      </c>
      <c r="BY620" s="5">
        <v>0</v>
      </c>
      <c r="BZ620" s="5">
        <v>0</v>
      </c>
      <c r="CA620" s="5">
        <v>0</v>
      </c>
      <c r="CB620" s="5">
        <v>0</v>
      </c>
      <c r="CC620" s="5">
        <v>0</v>
      </c>
      <c r="CD620" s="5">
        <v>0</v>
      </c>
      <c r="CE620" s="5">
        <v>0</v>
      </c>
      <c r="CF620" s="5">
        <v>0</v>
      </c>
      <c r="CG620" s="5">
        <v>0</v>
      </c>
      <c r="CH620" s="5">
        <v>0</v>
      </c>
      <c r="CI620" s="5">
        <v>0</v>
      </c>
      <c r="CJ620" s="5">
        <v>0</v>
      </c>
      <c r="CK620" s="5">
        <v>0</v>
      </c>
      <c r="CL620" s="5">
        <v>0</v>
      </c>
      <c r="CM620" s="5">
        <v>0</v>
      </c>
      <c r="CN620" s="5">
        <v>1</v>
      </c>
      <c r="CO620" s="5">
        <v>0</v>
      </c>
      <c r="CP620" s="5">
        <v>0</v>
      </c>
      <c r="CQ620" s="5">
        <v>0</v>
      </c>
      <c r="CR620" s="5">
        <v>0</v>
      </c>
      <c r="CS620" s="5">
        <v>0</v>
      </c>
      <c r="CT620" s="5">
        <v>0</v>
      </c>
      <c r="CU620" s="5">
        <v>0</v>
      </c>
      <c r="CV620" s="5">
        <v>0</v>
      </c>
      <c r="CW620" s="5">
        <v>0</v>
      </c>
      <c r="CX620" s="3">
        <v>0</v>
      </c>
    </row>
    <row r="621" spans="1:102" ht="15.75" x14ac:dyDescent="0.25">
      <c r="A621" s="5" t="s">
        <v>297</v>
      </c>
      <c r="B621" s="5" t="s">
        <v>298</v>
      </c>
      <c r="C621" s="5">
        <v>2020</v>
      </c>
      <c r="D621" s="5">
        <v>1095</v>
      </c>
      <c r="E621" s="5">
        <v>0</v>
      </c>
      <c r="F621" s="5">
        <v>0</v>
      </c>
      <c r="G621" s="5">
        <v>0</v>
      </c>
      <c r="H621" s="5">
        <v>0</v>
      </c>
      <c r="I621" s="5">
        <v>1</v>
      </c>
      <c r="J621" s="5">
        <v>0</v>
      </c>
      <c r="K621" s="5">
        <v>0</v>
      </c>
      <c r="L621" s="5">
        <v>6</v>
      </c>
      <c r="M621" s="5">
        <v>2</v>
      </c>
      <c r="N621" s="5">
        <v>5</v>
      </c>
      <c r="O621" s="5">
        <v>99</v>
      </c>
      <c r="P621" s="5">
        <v>0</v>
      </c>
      <c r="Q621" s="5">
        <v>0</v>
      </c>
      <c r="R621" s="5">
        <v>0</v>
      </c>
      <c r="S621" s="5">
        <v>0</v>
      </c>
      <c r="T621" s="5">
        <v>1</v>
      </c>
      <c r="U621" s="5">
        <v>0</v>
      </c>
      <c r="V621" s="5">
        <v>1</v>
      </c>
      <c r="W621" s="5">
        <v>2</v>
      </c>
      <c r="X621" s="5">
        <v>1</v>
      </c>
      <c r="Y621" s="5">
        <v>0</v>
      </c>
      <c r="Z621" s="5">
        <v>0</v>
      </c>
      <c r="AA621" s="5">
        <v>1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45</v>
      </c>
      <c r="AH621" s="5">
        <v>5</v>
      </c>
      <c r="AI621" s="5">
        <v>7</v>
      </c>
      <c r="AJ621" s="5">
        <v>156</v>
      </c>
      <c r="AK621" s="5">
        <v>20</v>
      </c>
      <c r="AL621" s="5">
        <v>4</v>
      </c>
      <c r="AM621" s="5">
        <v>10</v>
      </c>
      <c r="AN621" s="5">
        <v>15</v>
      </c>
      <c r="AO621" s="5">
        <v>28</v>
      </c>
      <c r="AP621" s="5">
        <v>0</v>
      </c>
      <c r="AQ621" s="5">
        <v>8</v>
      </c>
      <c r="AR621" s="5">
        <v>0</v>
      </c>
      <c r="AS621" s="5">
        <v>7</v>
      </c>
      <c r="AT621" s="5">
        <v>5</v>
      </c>
      <c r="AU621" s="5">
        <v>9</v>
      </c>
      <c r="AV621" s="5">
        <v>32</v>
      </c>
      <c r="AW621" s="5">
        <v>10</v>
      </c>
      <c r="AX621" s="5">
        <v>29</v>
      </c>
      <c r="AY621" s="5">
        <v>1</v>
      </c>
      <c r="AZ621" s="5">
        <v>22</v>
      </c>
      <c r="BA621" s="5">
        <v>0</v>
      </c>
      <c r="BB621" s="5">
        <v>97</v>
      </c>
      <c r="BC621" s="5">
        <v>10</v>
      </c>
      <c r="BD621" s="5">
        <v>0</v>
      </c>
      <c r="BE621" s="5">
        <v>16</v>
      </c>
      <c r="BF621" s="5">
        <v>25</v>
      </c>
      <c r="BG621" s="5">
        <v>5</v>
      </c>
      <c r="BH621" s="5">
        <v>7</v>
      </c>
      <c r="BI621" s="5">
        <v>0</v>
      </c>
      <c r="BJ621" s="5">
        <v>31</v>
      </c>
      <c r="BK621" s="5">
        <v>37</v>
      </c>
      <c r="BL621" s="5">
        <v>0</v>
      </c>
      <c r="BM621" s="5">
        <v>3</v>
      </c>
      <c r="BN621" s="5">
        <v>11</v>
      </c>
      <c r="BO621" s="5">
        <v>0</v>
      </c>
      <c r="BP621" s="5">
        <v>1</v>
      </c>
      <c r="BQ621" s="5">
        <v>7</v>
      </c>
      <c r="BR621" s="5">
        <v>1</v>
      </c>
      <c r="BS621" s="5">
        <v>31</v>
      </c>
      <c r="BT621" s="5">
        <v>32</v>
      </c>
      <c r="BU621" s="5">
        <v>1</v>
      </c>
      <c r="BV621" s="5">
        <v>15</v>
      </c>
      <c r="BW621" s="5">
        <v>16</v>
      </c>
      <c r="BX621" s="5">
        <v>72</v>
      </c>
      <c r="BY621" s="5">
        <v>0</v>
      </c>
      <c r="BZ621" s="5">
        <v>0</v>
      </c>
      <c r="CA621" s="5">
        <v>40</v>
      </c>
      <c r="CB621" s="5">
        <v>0</v>
      </c>
      <c r="CC621" s="5">
        <v>0</v>
      </c>
      <c r="CD621" s="5">
        <v>0</v>
      </c>
      <c r="CE621" s="5">
        <v>0</v>
      </c>
      <c r="CF621" s="5">
        <v>1</v>
      </c>
      <c r="CG621" s="5">
        <v>0</v>
      </c>
      <c r="CH621" s="5">
        <v>1</v>
      </c>
      <c r="CI621" s="5">
        <v>1</v>
      </c>
      <c r="CJ621" s="5">
        <v>4</v>
      </c>
      <c r="CK621" s="5">
        <v>1</v>
      </c>
      <c r="CL621" s="5">
        <v>0</v>
      </c>
      <c r="CM621" s="5">
        <v>9</v>
      </c>
      <c r="CN621" s="5">
        <v>45</v>
      </c>
      <c r="CO621" s="5">
        <v>1</v>
      </c>
      <c r="CP621" s="5">
        <v>0</v>
      </c>
      <c r="CQ621" s="5">
        <v>0</v>
      </c>
      <c r="CR621" s="5">
        <v>9</v>
      </c>
      <c r="CS621" s="5">
        <v>0</v>
      </c>
      <c r="CT621" s="5">
        <v>7</v>
      </c>
      <c r="CU621" s="5">
        <v>0</v>
      </c>
      <c r="CV621" s="5">
        <v>18</v>
      </c>
      <c r="CW621" s="5">
        <v>7</v>
      </c>
      <c r="CX621" s="3">
        <v>7</v>
      </c>
    </row>
    <row r="622" spans="1:102" ht="15.75" x14ac:dyDescent="0.25">
      <c r="A622" s="5" t="s">
        <v>299</v>
      </c>
      <c r="B622" s="5" t="s">
        <v>300</v>
      </c>
      <c r="C622" s="5">
        <v>2020</v>
      </c>
      <c r="D622" s="5">
        <v>1416</v>
      </c>
      <c r="E622" s="5">
        <v>4</v>
      </c>
      <c r="F622" s="5">
        <v>1</v>
      </c>
      <c r="G622" s="5">
        <v>6</v>
      </c>
      <c r="H622" s="5">
        <v>1</v>
      </c>
      <c r="I622" s="5">
        <v>10</v>
      </c>
      <c r="J622" s="5">
        <v>3</v>
      </c>
      <c r="K622" s="5">
        <v>1</v>
      </c>
      <c r="L622" s="5">
        <v>4</v>
      </c>
      <c r="M622" s="5">
        <v>2</v>
      </c>
      <c r="N622" s="5">
        <v>7</v>
      </c>
      <c r="O622" s="5">
        <v>17</v>
      </c>
      <c r="P622" s="5">
        <v>0</v>
      </c>
      <c r="Q622" s="5">
        <v>0</v>
      </c>
      <c r="R622" s="5">
        <v>1</v>
      </c>
      <c r="S622" s="5">
        <v>0</v>
      </c>
      <c r="T622" s="5">
        <v>38</v>
      </c>
      <c r="U622" s="5">
        <v>0</v>
      </c>
      <c r="V622" s="5">
        <v>3</v>
      </c>
      <c r="W622" s="5">
        <v>97</v>
      </c>
      <c r="X622" s="5">
        <v>0</v>
      </c>
      <c r="Y622" s="5">
        <v>10</v>
      </c>
      <c r="Z622" s="5">
        <v>0</v>
      </c>
      <c r="AA622" s="5">
        <v>2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9</v>
      </c>
      <c r="AH622" s="5">
        <v>85</v>
      </c>
      <c r="AI622" s="5">
        <v>11</v>
      </c>
      <c r="AJ622" s="5">
        <v>35</v>
      </c>
      <c r="AK622" s="5">
        <v>20</v>
      </c>
      <c r="AL622" s="5">
        <v>0</v>
      </c>
      <c r="AM622" s="5">
        <v>34</v>
      </c>
      <c r="AN622" s="5">
        <v>24</v>
      </c>
      <c r="AO622" s="5">
        <v>25</v>
      </c>
      <c r="AP622" s="5">
        <v>0</v>
      </c>
      <c r="AQ622" s="5">
        <v>9</v>
      </c>
      <c r="AR622" s="5">
        <v>1</v>
      </c>
      <c r="AS622" s="5">
        <v>15</v>
      </c>
      <c r="AT622" s="5">
        <v>13</v>
      </c>
      <c r="AU622" s="5">
        <v>23</v>
      </c>
      <c r="AV622" s="5">
        <v>13</v>
      </c>
      <c r="AW622" s="5">
        <v>8</v>
      </c>
      <c r="AX622" s="5">
        <v>43</v>
      </c>
      <c r="AY622" s="5">
        <v>2</v>
      </c>
      <c r="AZ622" s="5">
        <v>9</v>
      </c>
      <c r="BA622" s="5">
        <v>0</v>
      </c>
      <c r="BB622" s="5">
        <v>130</v>
      </c>
      <c r="BC622" s="5">
        <v>11</v>
      </c>
      <c r="BD622" s="5">
        <v>0</v>
      </c>
      <c r="BE622" s="5">
        <v>10</v>
      </c>
      <c r="BF622" s="5">
        <v>39</v>
      </c>
      <c r="BG622" s="5">
        <v>1</v>
      </c>
      <c r="BH622" s="5">
        <v>1</v>
      </c>
      <c r="BI622" s="5">
        <v>0</v>
      </c>
      <c r="BJ622" s="5">
        <v>54</v>
      </c>
      <c r="BK622" s="5">
        <v>38</v>
      </c>
      <c r="BL622" s="5">
        <v>0</v>
      </c>
      <c r="BM622" s="5">
        <v>2</v>
      </c>
      <c r="BN622" s="5">
        <v>9</v>
      </c>
      <c r="BO622" s="5">
        <v>0</v>
      </c>
      <c r="BP622" s="5">
        <v>4</v>
      </c>
      <c r="BQ622" s="5">
        <v>14</v>
      </c>
      <c r="BR622" s="5">
        <v>1</v>
      </c>
      <c r="BS622" s="5">
        <v>91</v>
      </c>
      <c r="BT622" s="5">
        <v>38</v>
      </c>
      <c r="BU622" s="5">
        <v>1</v>
      </c>
      <c r="BV622" s="5">
        <v>21</v>
      </c>
      <c r="BW622" s="5">
        <v>6</v>
      </c>
      <c r="BX622" s="5">
        <v>185</v>
      </c>
      <c r="BY622" s="5">
        <v>5</v>
      </c>
      <c r="BZ622" s="5">
        <v>0</v>
      </c>
      <c r="CA622" s="5">
        <v>12</v>
      </c>
      <c r="CB622" s="5">
        <v>6</v>
      </c>
      <c r="CC622" s="5">
        <v>0</v>
      </c>
      <c r="CD622" s="5">
        <v>1</v>
      </c>
      <c r="CE622" s="5">
        <v>0</v>
      </c>
      <c r="CF622" s="5">
        <v>1</v>
      </c>
      <c r="CG622" s="5">
        <v>0</v>
      </c>
      <c r="CH622" s="5">
        <v>1</v>
      </c>
      <c r="CI622" s="5">
        <v>2</v>
      </c>
      <c r="CJ622" s="5">
        <v>7</v>
      </c>
      <c r="CK622" s="5">
        <v>1</v>
      </c>
      <c r="CL622" s="5">
        <v>0</v>
      </c>
      <c r="CM622" s="5">
        <v>21</v>
      </c>
      <c r="CN622" s="5">
        <v>53</v>
      </c>
      <c r="CO622" s="5">
        <v>7</v>
      </c>
      <c r="CP622" s="5">
        <v>2</v>
      </c>
      <c r="CQ622" s="5">
        <v>0</v>
      </c>
      <c r="CR622" s="5">
        <v>13</v>
      </c>
      <c r="CS622" s="5">
        <v>4</v>
      </c>
      <c r="CT622" s="5">
        <v>6</v>
      </c>
      <c r="CU622" s="5">
        <v>2</v>
      </c>
      <c r="CV622" s="5">
        <v>19</v>
      </c>
      <c r="CW622" s="5">
        <v>9</v>
      </c>
      <c r="CX622" s="3">
        <v>9</v>
      </c>
    </row>
    <row r="623" spans="1:102" ht="15.75" x14ac:dyDescent="0.25">
      <c r="A623" s="5" t="s">
        <v>301</v>
      </c>
      <c r="B623" s="5" t="s">
        <v>302</v>
      </c>
      <c r="C623" s="5">
        <v>2020</v>
      </c>
      <c r="D623" s="5">
        <v>54</v>
      </c>
      <c r="E623" s="5">
        <v>0</v>
      </c>
      <c r="F623" s="5">
        <v>2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  <c r="AH623" s="5">
        <v>0</v>
      </c>
      <c r="AI623" s="5">
        <v>0</v>
      </c>
      <c r="AJ623" s="5">
        <v>0</v>
      </c>
      <c r="AK623" s="5">
        <v>0</v>
      </c>
      <c r="AL623" s="5">
        <v>0</v>
      </c>
      <c r="AM623" s="5">
        <v>0</v>
      </c>
      <c r="AN623" s="5">
        <v>0</v>
      </c>
      <c r="AO623" s="5">
        <v>1</v>
      </c>
      <c r="AP623" s="5">
        <v>0</v>
      </c>
      <c r="AQ623" s="5">
        <v>0</v>
      </c>
      <c r="AR623" s="5">
        <v>0</v>
      </c>
      <c r="AS623" s="5">
        <v>0</v>
      </c>
      <c r="AT623" s="5">
        <v>0</v>
      </c>
      <c r="AU623" s="5">
        <v>0</v>
      </c>
      <c r="AV623" s="5">
        <v>3</v>
      </c>
      <c r="AW623" s="5">
        <v>0</v>
      </c>
      <c r="AX623" s="5">
        <v>4</v>
      </c>
      <c r="AY623" s="5">
        <v>0</v>
      </c>
      <c r="AZ623" s="5">
        <v>0</v>
      </c>
      <c r="BA623" s="5">
        <v>0</v>
      </c>
      <c r="BB623" s="5">
        <v>1</v>
      </c>
      <c r="BC623" s="5">
        <v>1</v>
      </c>
      <c r="BD623" s="5">
        <v>0</v>
      </c>
      <c r="BE623" s="5">
        <v>3</v>
      </c>
      <c r="BF623" s="5">
        <v>2</v>
      </c>
      <c r="BG623" s="5">
        <v>0</v>
      </c>
      <c r="BH623" s="5">
        <v>0</v>
      </c>
      <c r="BI623" s="5">
        <v>0</v>
      </c>
      <c r="BJ623" s="5">
        <v>11</v>
      </c>
      <c r="BK623" s="5">
        <v>1</v>
      </c>
      <c r="BL623" s="5">
        <v>0</v>
      </c>
      <c r="BM623" s="5">
        <v>0</v>
      </c>
      <c r="BN623" s="5">
        <v>1</v>
      </c>
      <c r="BO623" s="5">
        <v>0</v>
      </c>
      <c r="BP623" s="5">
        <v>0</v>
      </c>
      <c r="BQ623" s="5">
        <v>2</v>
      </c>
      <c r="BR623" s="5">
        <v>0</v>
      </c>
      <c r="BS623" s="5">
        <v>2</v>
      </c>
      <c r="BT623" s="5">
        <v>2</v>
      </c>
      <c r="BU623" s="5">
        <v>0</v>
      </c>
      <c r="BV623" s="5">
        <v>0</v>
      </c>
      <c r="BW623" s="5">
        <v>5</v>
      </c>
      <c r="BX623" s="5">
        <v>2</v>
      </c>
      <c r="BY623" s="5">
        <v>0</v>
      </c>
      <c r="BZ623" s="5">
        <v>0</v>
      </c>
      <c r="CA623" s="5">
        <v>0</v>
      </c>
      <c r="CB623" s="5">
        <v>0</v>
      </c>
      <c r="CC623" s="5">
        <v>0</v>
      </c>
      <c r="CD623" s="5">
        <v>0</v>
      </c>
      <c r="CE623" s="5">
        <v>0</v>
      </c>
      <c r="CF623" s="5">
        <v>0</v>
      </c>
      <c r="CG623" s="5">
        <v>0</v>
      </c>
      <c r="CH623" s="5">
        <v>0</v>
      </c>
      <c r="CI623" s="5">
        <v>0</v>
      </c>
      <c r="CJ623" s="5">
        <v>0</v>
      </c>
      <c r="CK623" s="5">
        <v>0</v>
      </c>
      <c r="CL623" s="5">
        <v>0</v>
      </c>
      <c r="CM623" s="5">
        <v>0</v>
      </c>
      <c r="CN623" s="5">
        <v>3</v>
      </c>
      <c r="CO623" s="5">
        <v>0</v>
      </c>
      <c r="CP623" s="5">
        <v>0</v>
      </c>
      <c r="CQ623" s="5">
        <v>0</v>
      </c>
      <c r="CR623" s="5">
        <v>1</v>
      </c>
      <c r="CS623" s="5">
        <v>0</v>
      </c>
      <c r="CT623" s="5">
        <v>2</v>
      </c>
      <c r="CU623" s="5">
        <v>0</v>
      </c>
      <c r="CV623" s="5">
        <v>0</v>
      </c>
      <c r="CW623" s="5">
        <v>2</v>
      </c>
      <c r="CX623" s="3">
        <v>2</v>
      </c>
    </row>
    <row r="624" spans="1:102" ht="15.75" x14ac:dyDescent="0.25">
      <c r="A624" s="5" t="s">
        <v>303</v>
      </c>
      <c r="B624" s="5" t="s">
        <v>304</v>
      </c>
      <c r="C624" s="5">
        <v>2020</v>
      </c>
      <c r="D624" s="5">
        <v>51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1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11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  <c r="AH624" s="5">
        <v>0</v>
      </c>
      <c r="AI624" s="5">
        <v>0</v>
      </c>
      <c r="AJ624" s="5">
        <v>0</v>
      </c>
      <c r="AK624" s="5">
        <v>0</v>
      </c>
      <c r="AL624" s="5">
        <v>0</v>
      </c>
      <c r="AM624" s="5">
        <v>0</v>
      </c>
      <c r="AN624" s="5">
        <v>0</v>
      </c>
      <c r="AO624" s="5">
        <v>0</v>
      </c>
      <c r="AP624" s="5">
        <v>0</v>
      </c>
      <c r="AQ624" s="5">
        <v>0</v>
      </c>
      <c r="AR624" s="5">
        <v>0</v>
      </c>
      <c r="AS624" s="5">
        <v>0</v>
      </c>
      <c r="AT624" s="5">
        <v>0</v>
      </c>
      <c r="AU624" s="5">
        <v>0</v>
      </c>
      <c r="AV624" s="5">
        <v>0</v>
      </c>
      <c r="AW624" s="5">
        <v>0</v>
      </c>
      <c r="AX624" s="5">
        <v>2</v>
      </c>
      <c r="AY624" s="5">
        <v>0</v>
      </c>
      <c r="AZ624" s="5">
        <v>0</v>
      </c>
      <c r="BA624" s="5">
        <v>0</v>
      </c>
      <c r="BB624" s="5">
        <v>0</v>
      </c>
      <c r="BC624" s="5">
        <v>0</v>
      </c>
      <c r="BD624" s="5">
        <v>0</v>
      </c>
      <c r="BE624" s="5">
        <v>1</v>
      </c>
      <c r="BF624" s="5">
        <v>1</v>
      </c>
      <c r="BG624" s="5">
        <v>0</v>
      </c>
      <c r="BH624" s="5">
        <v>0</v>
      </c>
      <c r="BI624" s="5">
        <v>0</v>
      </c>
      <c r="BJ624" s="5">
        <v>1</v>
      </c>
      <c r="BK624" s="5">
        <v>1</v>
      </c>
      <c r="BL624" s="5">
        <v>0</v>
      </c>
      <c r="BM624" s="5">
        <v>0</v>
      </c>
      <c r="BN624" s="5">
        <v>0</v>
      </c>
      <c r="BO624" s="5">
        <v>0</v>
      </c>
      <c r="BP624" s="5">
        <v>0</v>
      </c>
      <c r="BQ624" s="5">
        <v>1</v>
      </c>
      <c r="BR624" s="5">
        <v>0</v>
      </c>
      <c r="BS624" s="5">
        <v>0</v>
      </c>
      <c r="BT624" s="5">
        <v>0</v>
      </c>
      <c r="BU624" s="5">
        <v>0</v>
      </c>
      <c r="BV624" s="5">
        <v>0</v>
      </c>
      <c r="BW624" s="5">
        <v>20</v>
      </c>
      <c r="BX624" s="5">
        <v>5</v>
      </c>
      <c r="BY624" s="5">
        <v>0</v>
      </c>
      <c r="BZ624" s="5">
        <v>0</v>
      </c>
      <c r="CA624" s="5">
        <v>0</v>
      </c>
      <c r="CB624" s="5">
        <v>0</v>
      </c>
      <c r="CC624" s="5">
        <v>0</v>
      </c>
      <c r="CD624" s="5">
        <v>0</v>
      </c>
      <c r="CE624" s="5">
        <v>0</v>
      </c>
      <c r="CF624" s="5">
        <v>0</v>
      </c>
      <c r="CG624" s="5">
        <v>0</v>
      </c>
      <c r="CH624" s="5">
        <v>0</v>
      </c>
      <c r="CI624" s="5">
        <v>0</v>
      </c>
      <c r="CJ624" s="5">
        <v>0</v>
      </c>
      <c r="CK624" s="5">
        <v>0</v>
      </c>
      <c r="CL624" s="5">
        <v>0</v>
      </c>
      <c r="CM624" s="5">
        <v>0</v>
      </c>
      <c r="CN624" s="5">
        <v>1</v>
      </c>
      <c r="CO624" s="5">
        <v>0</v>
      </c>
      <c r="CP624" s="5">
        <v>0</v>
      </c>
      <c r="CQ624" s="5">
        <v>0</v>
      </c>
      <c r="CR624" s="5">
        <v>0</v>
      </c>
      <c r="CS624" s="5">
        <v>0</v>
      </c>
      <c r="CT624" s="5">
        <v>0</v>
      </c>
      <c r="CU624" s="5">
        <v>0</v>
      </c>
      <c r="CV624" s="5">
        <v>1</v>
      </c>
      <c r="CW624" s="5">
        <v>0</v>
      </c>
      <c r="CX624" s="3">
        <v>0</v>
      </c>
    </row>
    <row r="625" spans="1:102" ht="15.75" x14ac:dyDescent="0.25">
      <c r="A625" s="5" t="s">
        <v>305</v>
      </c>
      <c r="B625" s="5" t="s">
        <v>306</v>
      </c>
      <c r="C625" s="5">
        <v>2020</v>
      </c>
      <c r="D625" s="5">
        <v>16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1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  <c r="AH625" s="5">
        <v>0</v>
      </c>
      <c r="AI625" s="5">
        <v>0</v>
      </c>
      <c r="AJ625" s="5">
        <v>0</v>
      </c>
      <c r="AK625" s="5">
        <v>0</v>
      </c>
      <c r="AL625" s="5">
        <v>0</v>
      </c>
      <c r="AM625" s="5">
        <v>0</v>
      </c>
      <c r="AN625" s="5">
        <v>0</v>
      </c>
      <c r="AO625" s="5">
        <v>0</v>
      </c>
      <c r="AP625" s="5">
        <v>0</v>
      </c>
      <c r="AQ625" s="5">
        <v>0</v>
      </c>
      <c r="AR625" s="5">
        <v>0</v>
      </c>
      <c r="AS625" s="5">
        <v>0</v>
      </c>
      <c r="AT625" s="5">
        <v>0</v>
      </c>
      <c r="AU625" s="5">
        <v>1</v>
      </c>
      <c r="AV625" s="5">
        <v>0</v>
      </c>
      <c r="AW625" s="5">
        <v>0</v>
      </c>
      <c r="AX625" s="5">
        <v>0</v>
      </c>
      <c r="AY625" s="5">
        <v>0</v>
      </c>
      <c r="AZ625" s="5">
        <v>0</v>
      </c>
      <c r="BA625" s="5">
        <v>0</v>
      </c>
      <c r="BB625" s="5">
        <v>0</v>
      </c>
      <c r="BC625" s="5">
        <v>0</v>
      </c>
      <c r="BD625" s="5">
        <v>0</v>
      </c>
      <c r="BE625" s="5">
        <v>0</v>
      </c>
      <c r="BF625" s="5">
        <v>1</v>
      </c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>
        <v>0</v>
      </c>
      <c r="BO625" s="5">
        <v>0</v>
      </c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1</v>
      </c>
      <c r="BX625" s="5">
        <v>7</v>
      </c>
      <c r="BY625" s="5">
        <v>0</v>
      </c>
      <c r="BZ625" s="5">
        <v>0</v>
      </c>
      <c r="CA625" s="5">
        <v>0</v>
      </c>
      <c r="CB625" s="5">
        <v>0</v>
      </c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>
        <v>0</v>
      </c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>
        <v>0</v>
      </c>
      <c r="CS625" s="5">
        <v>0</v>
      </c>
      <c r="CT625" s="5">
        <v>0</v>
      </c>
      <c r="CU625" s="5">
        <v>0</v>
      </c>
      <c r="CV625" s="5">
        <v>0</v>
      </c>
      <c r="CW625" s="5">
        <v>0</v>
      </c>
      <c r="CX625" s="3">
        <v>0</v>
      </c>
    </row>
    <row r="626" spans="1:102" ht="15.75" x14ac:dyDescent="0.25">
      <c r="A626" s="5" t="s">
        <v>307</v>
      </c>
      <c r="B626" s="5" t="s">
        <v>308</v>
      </c>
      <c r="C626" s="5">
        <v>2020</v>
      </c>
      <c r="D626" s="5">
        <v>2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0</v>
      </c>
      <c r="AI626" s="5">
        <v>0</v>
      </c>
      <c r="AJ626" s="5">
        <v>0</v>
      </c>
      <c r="AK626" s="5">
        <v>0</v>
      </c>
      <c r="AL626" s="5">
        <v>0</v>
      </c>
      <c r="AM626" s="5">
        <v>0</v>
      </c>
      <c r="AN626" s="5">
        <v>0</v>
      </c>
      <c r="AO626" s="5">
        <v>0</v>
      </c>
      <c r="AP626" s="5">
        <v>0</v>
      </c>
      <c r="AQ626" s="5">
        <v>0</v>
      </c>
      <c r="AR626" s="5">
        <v>0</v>
      </c>
      <c r="AS626" s="5">
        <v>0</v>
      </c>
      <c r="AT626" s="5">
        <v>0</v>
      </c>
      <c r="AU626" s="5">
        <v>0</v>
      </c>
      <c r="AV626" s="5">
        <v>0</v>
      </c>
      <c r="AW626" s="5">
        <v>0</v>
      </c>
      <c r="AX626" s="5">
        <v>0</v>
      </c>
      <c r="AY626" s="5">
        <v>0</v>
      </c>
      <c r="AZ626" s="5">
        <v>1</v>
      </c>
      <c r="BA626" s="5">
        <v>0</v>
      </c>
      <c r="BB626" s="5">
        <v>0</v>
      </c>
      <c r="BC626" s="5">
        <v>0</v>
      </c>
      <c r="BD626" s="5">
        <v>0</v>
      </c>
      <c r="BE626" s="5">
        <v>0</v>
      </c>
      <c r="BF626" s="5">
        <v>0</v>
      </c>
      <c r="BG626" s="5">
        <v>0</v>
      </c>
      <c r="BH626" s="5">
        <v>0</v>
      </c>
      <c r="BI626" s="5">
        <v>0</v>
      </c>
      <c r="BJ626" s="5">
        <v>0</v>
      </c>
      <c r="BK626" s="5">
        <v>0</v>
      </c>
      <c r="BL626" s="5">
        <v>0</v>
      </c>
      <c r="BM626" s="5">
        <v>0</v>
      </c>
      <c r="BN626" s="5">
        <v>0</v>
      </c>
      <c r="BO626" s="5">
        <v>0</v>
      </c>
      <c r="BP626" s="5">
        <v>0</v>
      </c>
      <c r="BQ626" s="5">
        <v>0</v>
      </c>
      <c r="BR626" s="5">
        <v>0</v>
      </c>
      <c r="BS626" s="5">
        <v>0</v>
      </c>
      <c r="BT626" s="5">
        <v>0</v>
      </c>
      <c r="BU626" s="5">
        <v>0</v>
      </c>
      <c r="BV626" s="5">
        <v>0</v>
      </c>
      <c r="BW626" s="5">
        <v>0</v>
      </c>
      <c r="BX626" s="5">
        <v>0</v>
      </c>
      <c r="BY626" s="5">
        <v>0</v>
      </c>
      <c r="BZ626" s="5">
        <v>0</v>
      </c>
      <c r="CA626" s="5">
        <v>0</v>
      </c>
      <c r="CB626" s="5">
        <v>0</v>
      </c>
      <c r="CC626" s="5">
        <v>0</v>
      </c>
      <c r="CD626" s="5">
        <v>0</v>
      </c>
      <c r="CE626" s="5">
        <v>0</v>
      </c>
      <c r="CF626" s="5">
        <v>0</v>
      </c>
      <c r="CG626" s="5">
        <v>0</v>
      </c>
      <c r="CH626" s="5">
        <v>0</v>
      </c>
      <c r="CI626" s="5">
        <v>0</v>
      </c>
      <c r="CJ626" s="5">
        <v>0</v>
      </c>
      <c r="CK626" s="5">
        <v>0</v>
      </c>
      <c r="CL626" s="5">
        <v>0</v>
      </c>
      <c r="CM626" s="5">
        <v>0</v>
      </c>
      <c r="CN626" s="5">
        <v>0</v>
      </c>
      <c r="CO626" s="5">
        <v>0</v>
      </c>
      <c r="CP626" s="5">
        <v>0</v>
      </c>
      <c r="CQ626" s="5">
        <v>0</v>
      </c>
      <c r="CR626" s="5">
        <v>0</v>
      </c>
      <c r="CS626" s="5">
        <v>0</v>
      </c>
      <c r="CT626" s="5">
        <v>0</v>
      </c>
      <c r="CU626" s="5">
        <v>0</v>
      </c>
      <c r="CV626" s="5">
        <v>0</v>
      </c>
      <c r="CW626" s="5">
        <v>0</v>
      </c>
      <c r="CX626" s="3">
        <v>0</v>
      </c>
    </row>
    <row r="627" spans="1:102" ht="15.75" x14ac:dyDescent="0.25">
      <c r="A627" s="5" t="s">
        <v>309</v>
      </c>
      <c r="B627" s="5" t="s">
        <v>310</v>
      </c>
      <c r="C627" s="5">
        <v>2020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5">
        <v>0</v>
      </c>
      <c r="AI627" s="5">
        <v>0</v>
      </c>
      <c r="AJ627" s="5">
        <v>0</v>
      </c>
      <c r="AK627" s="5">
        <v>0</v>
      </c>
      <c r="AL627" s="5">
        <v>0</v>
      </c>
      <c r="AM627" s="5">
        <v>0</v>
      </c>
      <c r="AN627" s="5">
        <v>0</v>
      </c>
      <c r="AO627" s="5">
        <v>0</v>
      </c>
      <c r="AP627" s="5">
        <v>0</v>
      </c>
      <c r="AQ627" s="5">
        <v>0</v>
      </c>
      <c r="AR627" s="5">
        <v>0</v>
      </c>
      <c r="AS627" s="5">
        <v>0</v>
      </c>
      <c r="AT627" s="5">
        <v>0</v>
      </c>
      <c r="AU627" s="5">
        <v>0</v>
      </c>
      <c r="AV627" s="5">
        <v>0</v>
      </c>
      <c r="AW627" s="5">
        <v>0</v>
      </c>
      <c r="AX627" s="5">
        <v>0</v>
      </c>
      <c r="AY627" s="5">
        <v>0</v>
      </c>
      <c r="AZ627" s="5">
        <v>0</v>
      </c>
      <c r="BA627" s="5">
        <v>0</v>
      </c>
      <c r="BB627" s="5">
        <v>0</v>
      </c>
      <c r="BC627" s="5">
        <v>0</v>
      </c>
      <c r="BD627" s="5">
        <v>0</v>
      </c>
      <c r="BE627" s="5">
        <v>0</v>
      </c>
      <c r="BF627" s="5">
        <v>0</v>
      </c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>
        <v>0</v>
      </c>
      <c r="BO627" s="5">
        <v>0</v>
      </c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>
        <v>0</v>
      </c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>
        <v>0</v>
      </c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>
        <v>0</v>
      </c>
      <c r="CS627" s="5">
        <v>0</v>
      </c>
      <c r="CT627" s="5">
        <v>0</v>
      </c>
      <c r="CU627" s="5">
        <v>0</v>
      </c>
      <c r="CV627" s="5">
        <v>0</v>
      </c>
      <c r="CW627" s="5">
        <v>0</v>
      </c>
      <c r="CX627" s="3">
        <v>0</v>
      </c>
    </row>
    <row r="628" spans="1:102" ht="15.75" x14ac:dyDescent="0.25">
      <c r="A628" s="5" t="s">
        <v>311</v>
      </c>
      <c r="B628" s="5" t="s">
        <v>312</v>
      </c>
      <c r="C628" s="5">
        <v>2020</v>
      </c>
      <c r="D628" s="5">
        <v>1184</v>
      </c>
      <c r="E628" s="5">
        <v>1</v>
      </c>
      <c r="F628" s="5">
        <v>0</v>
      </c>
      <c r="G628" s="5">
        <v>7</v>
      </c>
      <c r="H628" s="5">
        <v>5</v>
      </c>
      <c r="I628" s="5">
        <v>25</v>
      </c>
      <c r="J628" s="5">
        <v>28</v>
      </c>
      <c r="K628" s="5">
        <v>0</v>
      </c>
      <c r="L628" s="5">
        <v>1</v>
      </c>
      <c r="M628" s="5">
        <v>6</v>
      </c>
      <c r="N628" s="5">
        <v>25</v>
      </c>
      <c r="O628" s="5">
        <v>14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29</v>
      </c>
      <c r="V628" s="5">
        <v>0</v>
      </c>
      <c r="W628" s="5">
        <v>1</v>
      </c>
      <c r="X628" s="5">
        <v>5</v>
      </c>
      <c r="Y628" s="5">
        <v>0</v>
      </c>
      <c r="Z628" s="5">
        <v>0</v>
      </c>
      <c r="AA628" s="5">
        <v>446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5</v>
      </c>
      <c r="AH628" s="5">
        <v>0</v>
      </c>
      <c r="AI628" s="5">
        <v>8</v>
      </c>
      <c r="AJ628" s="5">
        <v>30</v>
      </c>
      <c r="AK628" s="5">
        <v>51</v>
      </c>
      <c r="AL628" s="5">
        <v>0</v>
      </c>
      <c r="AM628" s="5">
        <v>2</v>
      </c>
      <c r="AN628" s="5">
        <v>10</v>
      </c>
      <c r="AO628" s="5">
        <v>13</v>
      </c>
      <c r="AP628" s="5">
        <v>0</v>
      </c>
      <c r="AQ628" s="5">
        <v>4</v>
      </c>
      <c r="AR628" s="5">
        <v>0</v>
      </c>
      <c r="AS628" s="5">
        <v>3</v>
      </c>
      <c r="AT628" s="5">
        <v>54</v>
      </c>
      <c r="AU628" s="5">
        <v>2</v>
      </c>
      <c r="AV628" s="5">
        <v>11</v>
      </c>
      <c r="AW628" s="5">
        <v>2</v>
      </c>
      <c r="AX628" s="5">
        <v>15</v>
      </c>
      <c r="AY628" s="5">
        <v>4</v>
      </c>
      <c r="AZ628" s="5">
        <v>30</v>
      </c>
      <c r="BA628" s="5">
        <v>0</v>
      </c>
      <c r="BB628" s="5">
        <v>37</v>
      </c>
      <c r="BC628" s="5">
        <v>10</v>
      </c>
      <c r="BD628" s="5">
        <v>0</v>
      </c>
      <c r="BE628" s="5">
        <v>13</v>
      </c>
      <c r="BF628" s="5">
        <v>29</v>
      </c>
      <c r="BG628" s="5">
        <v>1</v>
      </c>
      <c r="BH628" s="5">
        <v>1</v>
      </c>
      <c r="BI628" s="5">
        <v>1</v>
      </c>
      <c r="BJ628" s="5">
        <v>32</v>
      </c>
      <c r="BK628" s="5">
        <v>28</v>
      </c>
      <c r="BL628" s="5">
        <v>0</v>
      </c>
      <c r="BM628" s="5">
        <v>1</v>
      </c>
      <c r="BN628" s="5">
        <v>15</v>
      </c>
      <c r="BO628" s="5">
        <v>0</v>
      </c>
      <c r="BP628" s="5">
        <v>2</v>
      </c>
      <c r="BQ628" s="5">
        <v>15</v>
      </c>
      <c r="BR628" s="5">
        <v>1</v>
      </c>
      <c r="BS628" s="5">
        <v>21</v>
      </c>
      <c r="BT628" s="5">
        <v>7</v>
      </c>
      <c r="BU628" s="5">
        <v>1</v>
      </c>
      <c r="BV628" s="5">
        <v>12</v>
      </c>
      <c r="BW628" s="5">
        <v>14</v>
      </c>
      <c r="BX628" s="5">
        <v>22</v>
      </c>
      <c r="BY628" s="5">
        <v>0</v>
      </c>
      <c r="BZ628" s="5">
        <v>0</v>
      </c>
      <c r="CA628" s="5">
        <v>10</v>
      </c>
      <c r="CB628" s="5">
        <v>8</v>
      </c>
      <c r="CC628" s="5">
        <v>0</v>
      </c>
      <c r="CD628" s="5">
        <v>7</v>
      </c>
      <c r="CE628" s="5">
        <v>0</v>
      </c>
      <c r="CF628" s="5">
        <v>5</v>
      </c>
      <c r="CG628" s="5">
        <v>0</v>
      </c>
      <c r="CH628" s="5">
        <v>1</v>
      </c>
      <c r="CI628" s="5">
        <v>0</v>
      </c>
      <c r="CJ628" s="5">
        <v>4</v>
      </c>
      <c r="CK628" s="5">
        <v>1</v>
      </c>
      <c r="CL628" s="5">
        <v>0</v>
      </c>
      <c r="CM628" s="5">
        <v>5</v>
      </c>
      <c r="CN628" s="5">
        <v>14</v>
      </c>
      <c r="CO628" s="5">
        <v>5</v>
      </c>
      <c r="CP628" s="5">
        <v>1</v>
      </c>
      <c r="CQ628" s="5">
        <v>0</v>
      </c>
      <c r="CR628" s="5">
        <v>0</v>
      </c>
      <c r="CS628" s="5">
        <v>1</v>
      </c>
      <c r="CT628" s="5">
        <v>3</v>
      </c>
      <c r="CU628" s="5">
        <v>0</v>
      </c>
      <c r="CV628" s="5">
        <v>11</v>
      </c>
      <c r="CW628" s="5">
        <v>4</v>
      </c>
      <c r="CX628" s="3">
        <v>4</v>
      </c>
    </row>
    <row r="629" spans="1:102" ht="15.75" x14ac:dyDescent="0.25">
      <c r="A629" s="5" t="s">
        <v>313</v>
      </c>
      <c r="B629" s="5" t="s">
        <v>314</v>
      </c>
      <c r="C629" s="5">
        <v>2020</v>
      </c>
      <c r="D629" s="5">
        <v>3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  <c r="AH629" s="5">
        <v>0</v>
      </c>
      <c r="AI629" s="5">
        <v>0</v>
      </c>
      <c r="AJ629" s="5">
        <v>0</v>
      </c>
      <c r="AK629" s="5">
        <v>0</v>
      </c>
      <c r="AL629" s="5">
        <v>0</v>
      </c>
      <c r="AM629" s="5">
        <v>0</v>
      </c>
      <c r="AN629" s="5">
        <v>0</v>
      </c>
      <c r="AO629" s="5">
        <v>0</v>
      </c>
      <c r="AP629" s="5">
        <v>0</v>
      </c>
      <c r="AQ629" s="5">
        <v>0</v>
      </c>
      <c r="AR629" s="5">
        <v>0</v>
      </c>
      <c r="AS629" s="5">
        <v>0</v>
      </c>
      <c r="AT629" s="5">
        <v>0</v>
      </c>
      <c r="AU629" s="5">
        <v>0</v>
      </c>
      <c r="AV629" s="5">
        <v>0</v>
      </c>
      <c r="AW629" s="5">
        <v>0</v>
      </c>
      <c r="AX629" s="5">
        <v>1</v>
      </c>
      <c r="AY629" s="5">
        <v>0</v>
      </c>
      <c r="AZ629" s="5">
        <v>0</v>
      </c>
      <c r="BA629" s="5">
        <v>0</v>
      </c>
      <c r="BB629" s="5">
        <v>0</v>
      </c>
      <c r="BC629" s="5">
        <v>0</v>
      </c>
      <c r="BD629" s="5">
        <v>0</v>
      </c>
      <c r="BE629" s="5">
        <v>0</v>
      </c>
      <c r="BF629" s="5">
        <v>0</v>
      </c>
      <c r="BG629" s="5">
        <v>0</v>
      </c>
      <c r="BH629" s="5">
        <v>0</v>
      </c>
      <c r="BI629" s="5">
        <v>0</v>
      </c>
      <c r="BJ629" s="5">
        <v>0</v>
      </c>
      <c r="BK629" s="5">
        <v>0</v>
      </c>
      <c r="BL629" s="5">
        <v>0</v>
      </c>
      <c r="BM629" s="5">
        <v>0</v>
      </c>
      <c r="BN629" s="5">
        <v>0</v>
      </c>
      <c r="BO629" s="5">
        <v>0</v>
      </c>
      <c r="BP629" s="5">
        <v>0</v>
      </c>
      <c r="BQ629" s="5">
        <v>0</v>
      </c>
      <c r="BR629" s="5">
        <v>0</v>
      </c>
      <c r="BS629" s="5">
        <v>0</v>
      </c>
      <c r="BT629" s="5">
        <v>1</v>
      </c>
      <c r="BU629" s="5">
        <v>0</v>
      </c>
      <c r="BV629" s="5">
        <v>0</v>
      </c>
      <c r="BW629" s="5">
        <v>0</v>
      </c>
      <c r="BX629" s="5">
        <v>0</v>
      </c>
      <c r="BY629" s="5">
        <v>0</v>
      </c>
      <c r="BZ629" s="5">
        <v>0</v>
      </c>
      <c r="CA629" s="5">
        <v>0</v>
      </c>
      <c r="CB629" s="5">
        <v>0</v>
      </c>
      <c r="CC629" s="5">
        <v>0</v>
      </c>
      <c r="CD629" s="5">
        <v>0</v>
      </c>
      <c r="CE629" s="5">
        <v>0</v>
      </c>
      <c r="CF629" s="5">
        <v>0</v>
      </c>
      <c r="CG629" s="5">
        <v>0</v>
      </c>
      <c r="CH629" s="5">
        <v>0</v>
      </c>
      <c r="CI629" s="5">
        <v>0</v>
      </c>
      <c r="CJ629" s="5">
        <v>0</v>
      </c>
      <c r="CK629" s="5">
        <v>0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>
        <v>0</v>
      </c>
      <c r="CS629" s="5">
        <v>0</v>
      </c>
      <c r="CT629" s="5">
        <v>0</v>
      </c>
      <c r="CU629" s="5">
        <v>0</v>
      </c>
      <c r="CV629" s="5">
        <v>0</v>
      </c>
      <c r="CW629" s="5">
        <v>0</v>
      </c>
      <c r="CX629" s="3">
        <v>0</v>
      </c>
    </row>
    <row r="630" spans="1:102" ht="15.75" x14ac:dyDescent="0.25">
      <c r="A630" s="5" t="s">
        <v>315</v>
      </c>
      <c r="B630" s="5" t="s">
        <v>316</v>
      </c>
      <c r="C630" s="5">
        <v>2020</v>
      </c>
      <c r="D630" s="5">
        <v>20365</v>
      </c>
      <c r="E630" s="5">
        <v>20</v>
      </c>
      <c r="F630" s="5">
        <v>176</v>
      </c>
      <c r="G630" s="5">
        <v>205</v>
      </c>
      <c r="H630" s="5">
        <v>112</v>
      </c>
      <c r="I630" s="5">
        <v>182</v>
      </c>
      <c r="J630" s="5">
        <v>139</v>
      </c>
      <c r="K630" s="5">
        <v>28</v>
      </c>
      <c r="L630" s="5">
        <v>186</v>
      </c>
      <c r="M630" s="5">
        <v>68</v>
      </c>
      <c r="N630" s="5">
        <v>159</v>
      </c>
      <c r="O630" s="5">
        <v>329</v>
      </c>
      <c r="P630" s="5">
        <v>1</v>
      </c>
      <c r="Q630" s="5">
        <v>13</v>
      </c>
      <c r="R630" s="5">
        <v>6</v>
      </c>
      <c r="S630" s="5">
        <v>1</v>
      </c>
      <c r="T630" s="5">
        <v>25</v>
      </c>
      <c r="U630" s="5">
        <v>5</v>
      </c>
      <c r="V630" s="5">
        <v>27</v>
      </c>
      <c r="W630" s="5">
        <v>66</v>
      </c>
      <c r="X630" s="5">
        <v>62</v>
      </c>
      <c r="Y630" s="5">
        <v>6</v>
      </c>
      <c r="Z630" s="5">
        <v>5811</v>
      </c>
      <c r="AA630" s="5">
        <v>1788</v>
      </c>
      <c r="AB630" s="5">
        <v>377</v>
      </c>
      <c r="AC630" s="5">
        <v>16</v>
      </c>
      <c r="AD630" s="5">
        <v>69</v>
      </c>
      <c r="AE630" s="5">
        <v>45</v>
      </c>
      <c r="AF630" s="5">
        <v>39</v>
      </c>
      <c r="AG630" s="5">
        <v>678</v>
      </c>
      <c r="AH630" s="5">
        <v>67</v>
      </c>
      <c r="AI630" s="5">
        <v>179</v>
      </c>
      <c r="AJ630" s="5">
        <v>1296</v>
      </c>
      <c r="AK630" s="5">
        <v>250</v>
      </c>
      <c r="AL630" s="5">
        <v>23</v>
      </c>
      <c r="AM630" s="5">
        <v>203</v>
      </c>
      <c r="AN630" s="5">
        <v>185</v>
      </c>
      <c r="AO630" s="5">
        <v>313</v>
      </c>
      <c r="AP630" s="5">
        <v>10</v>
      </c>
      <c r="AQ630" s="5">
        <v>93</v>
      </c>
      <c r="AR630" s="5">
        <v>20</v>
      </c>
      <c r="AS630" s="5">
        <v>120</v>
      </c>
      <c r="AT630" s="5">
        <v>233</v>
      </c>
      <c r="AU630" s="5">
        <v>86</v>
      </c>
      <c r="AV630" s="5">
        <v>370</v>
      </c>
      <c r="AW630" s="5">
        <v>263</v>
      </c>
      <c r="AX630" s="5">
        <v>323</v>
      </c>
      <c r="AY630" s="5">
        <v>3</v>
      </c>
      <c r="AZ630" s="5">
        <v>21</v>
      </c>
      <c r="BA630" s="5">
        <v>0</v>
      </c>
      <c r="BB630" s="5">
        <v>263</v>
      </c>
      <c r="BC630" s="5">
        <v>44</v>
      </c>
      <c r="BD630" s="5">
        <v>4</v>
      </c>
      <c r="BE630" s="5">
        <v>54</v>
      </c>
      <c r="BF630" s="5">
        <v>181</v>
      </c>
      <c r="BG630" s="5">
        <v>9</v>
      </c>
      <c r="BH630" s="5">
        <v>10</v>
      </c>
      <c r="BI630" s="5">
        <v>2</v>
      </c>
      <c r="BJ630" s="5">
        <v>221</v>
      </c>
      <c r="BK630" s="5">
        <v>348</v>
      </c>
      <c r="BL630" s="5">
        <v>0</v>
      </c>
      <c r="BM630" s="5">
        <v>230</v>
      </c>
      <c r="BN630" s="5">
        <v>315</v>
      </c>
      <c r="BO630" s="5">
        <v>5</v>
      </c>
      <c r="BP630" s="5">
        <v>22</v>
      </c>
      <c r="BQ630" s="5">
        <v>314</v>
      </c>
      <c r="BR630" s="5">
        <v>51</v>
      </c>
      <c r="BS630" s="5">
        <v>318</v>
      </c>
      <c r="BT630" s="5">
        <v>189</v>
      </c>
      <c r="BU630" s="5">
        <v>41</v>
      </c>
      <c r="BV630" s="5">
        <v>160</v>
      </c>
      <c r="BW630" s="5">
        <v>88</v>
      </c>
      <c r="BX630" s="5">
        <v>900</v>
      </c>
      <c r="BY630" s="5">
        <v>1</v>
      </c>
      <c r="BZ630" s="5">
        <v>0</v>
      </c>
      <c r="CA630" s="5">
        <v>109</v>
      </c>
      <c r="CB630" s="5">
        <v>14</v>
      </c>
      <c r="CC630" s="5">
        <v>1</v>
      </c>
      <c r="CD630" s="5">
        <v>29</v>
      </c>
      <c r="CE630" s="5">
        <v>4</v>
      </c>
      <c r="CF630" s="5">
        <v>27</v>
      </c>
      <c r="CG630" s="5">
        <v>6</v>
      </c>
      <c r="CH630" s="5">
        <v>24</v>
      </c>
      <c r="CI630" s="5">
        <v>28</v>
      </c>
      <c r="CJ630" s="5">
        <v>302</v>
      </c>
      <c r="CK630" s="5">
        <v>99</v>
      </c>
      <c r="CL630" s="5">
        <v>1</v>
      </c>
      <c r="CM630" s="5">
        <v>27</v>
      </c>
      <c r="CN630" s="5">
        <v>352</v>
      </c>
      <c r="CO630" s="5">
        <v>37</v>
      </c>
      <c r="CP630" s="5">
        <v>71</v>
      </c>
      <c r="CQ630" s="5">
        <v>0</v>
      </c>
      <c r="CR630" s="5">
        <v>17</v>
      </c>
      <c r="CS630" s="5">
        <v>27</v>
      </c>
      <c r="CT630" s="5">
        <v>202</v>
      </c>
      <c r="CU630" s="5">
        <v>23</v>
      </c>
      <c r="CV630" s="5">
        <v>481</v>
      </c>
      <c r="CW630" s="5">
        <v>18</v>
      </c>
      <c r="CX630" s="3">
        <v>18</v>
      </c>
    </row>
    <row r="631" spans="1:102" ht="15.75" x14ac:dyDescent="0.25">
      <c r="A631" s="5" t="s">
        <v>317</v>
      </c>
      <c r="B631" s="5" t="s">
        <v>318</v>
      </c>
      <c r="C631" s="5">
        <v>2020</v>
      </c>
      <c r="D631" s="5">
        <v>3901</v>
      </c>
      <c r="E631" s="5">
        <v>3</v>
      </c>
      <c r="F631" s="5">
        <v>0</v>
      </c>
      <c r="G631" s="5">
        <v>2</v>
      </c>
      <c r="H631" s="5">
        <v>8</v>
      </c>
      <c r="I631" s="5">
        <v>11</v>
      </c>
      <c r="J631" s="5">
        <v>16</v>
      </c>
      <c r="K631" s="5">
        <v>73</v>
      </c>
      <c r="L631" s="5">
        <v>13</v>
      </c>
      <c r="M631" s="5">
        <v>141</v>
      </c>
      <c r="N631" s="5">
        <v>17</v>
      </c>
      <c r="O631" s="5">
        <v>56</v>
      </c>
      <c r="P631" s="5">
        <v>0</v>
      </c>
      <c r="Q631" s="5">
        <v>0</v>
      </c>
      <c r="R631" s="5">
        <v>1</v>
      </c>
      <c r="S631" s="5">
        <v>1</v>
      </c>
      <c r="T631" s="5">
        <v>0</v>
      </c>
      <c r="U631" s="5">
        <v>1</v>
      </c>
      <c r="V631" s="5">
        <v>6</v>
      </c>
      <c r="W631" s="5">
        <v>16</v>
      </c>
      <c r="X631" s="5">
        <v>2</v>
      </c>
      <c r="Y631" s="5">
        <v>14</v>
      </c>
      <c r="Z631" s="5">
        <v>323</v>
      </c>
      <c r="AA631" s="5">
        <v>36</v>
      </c>
      <c r="AB631" s="5">
        <v>41</v>
      </c>
      <c r="AC631" s="5">
        <v>0</v>
      </c>
      <c r="AD631" s="5">
        <v>0</v>
      </c>
      <c r="AE631" s="5">
        <v>6</v>
      </c>
      <c r="AF631" s="5">
        <v>8</v>
      </c>
      <c r="AG631" s="5">
        <v>16</v>
      </c>
      <c r="AH631" s="5">
        <v>7</v>
      </c>
      <c r="AI631" s="5">
        <v>34</v>
      </c>
      <c r="AJ631" s="5">
        <v>39</v>
      </c>
      <c r="AK631" s="5">
        <v>46</v>
      </c>
      <c r="AL631" s="5">
        <v>0</v>
      </c>
      <c r="AM631" s="5">
        <v>26</v>
      </c>
      <c r="AN631" s="5">
        <v>24</v>
      </c>
      <c r="AO631" s="5">
        <v>102</v>
      </c>
      <c r="AP631" s="5">
        <v>1</v>
      </c>
      <c r="AQ631" s="5">
        <v>20</v>
      </c>
      <c r="AR631" s="5">
        <v>8</v>
      </c>
      <c r="AS631" s="5">
        <v>8</v>
      </c>
      <c r="AT631" s="5">
        <v>24</v>
      </c>
      <c r="AU631" s="5">
        <v>21</v>
      </c>
      <c r="AV631" s="5">
        <v>153</v>
      </c>
      <c r="AW631" s="5">
        <v>56</v>
      </c>
      <c r="AX631" s="5">
        <v>165</v>
      </c>
      <c r="AY631" s="5">
        <v>3</v>
      </c>
      <c r="AZ631" s="5">
        <v>14</v>
      </c>
      <c r="BA631" s="5">
        <v>0</v>
      </c>
      <c r="BB631" s="5">
        <v>242</v>
      </c>
      <c r="BC631" s="5">
        <v>14</v>
      </c>
      <c r="BD631" s="5">
        <v>2</v>
      </c>
      <c r="BE631" s="5">
        <v>82</v>
      </c>
      <c r="BF631" s="5">
        <v>171</v>
      </c>
      <c r="BG631" s="5">
        <v>3</v>
      </c>
      <c r="BH631" s="5">
        <v>7</v>
      </c>
      <c r="BI631" s="5">
        <v>3</v>
      </c>
      <c r="BJ631" s="5">
        <v>253</v>
      </c>
      <c r="BK631" s="5">
        <v>95</v>
      </c>
      <c r="BL631" s="5">
        <v>0</v>
      </c>
      <c r="BM631" s="5">
        <v>3</v>
      </c>
      <c r="BN631" s="5">
        <v>57</v>
      </c>
      <c r="BO631" s="5">
        <v>0</v>
      </c>
      <c r="BP631" s="5">
        <v>8</v>
      </c>
      <c r="BQ631" s="5">
        <v>54</v>
      </c>
      <c r="BR631" s="5">
        <v>4</v>
      </c>
      <c r="BS631" s="5">
        <v>160</v>
      </c>
      <c r="BT631" s="5">
        <v>30</v>
      </c>
      <c r="BU631" s="5">
        <v>6</v>
      </c>
      <c r="BV631" s="5">
        <v>17</v>
      </c>
      <c r="BW631" s="5">
        <v>56</v>
      </c>
      <c r="BX631" s="5">
        <v>213</v>
      </c>
      <c r="BY631" s="5">
        <v>2</v>
      </c>
      <c r="BZ631" s="5">
        <v>0</v>
      </c>
      <c r="CA631" s="5">
        <v>397</v>
      </c>
      <c r="CB631" s="5">
        <v>73</v>
      </c>
      <c r="CC631" s="5">
        <v>0</v>
      </c>
      <c r="CD631" s="5">
        <v>10</v>
      </c>
      <c r="CE631" s="5">
        <v>0</v>
      </c>
      <c r="CF631" s="5">
        <v>6</v>
      </c>
      <c r="CG631" s="5">
        <v>1</v>
      </c>
      <c r="CH631" s="5">
        <v>3</v>
      </c>
      <c r="CI631" s="5">
        <v>5</v>
      </c>
      <c r="CJ631" s="5">
        <v>20</v>
      </c>
      <c r="CK631" s="5">
        <v>4</v>
      </c>
      <c r="CL631" s="5">
        <v>0</v>
      </c>
      <c r="CM631" s="5">
        <v>35</v>
      </c>
      <c r="CN631" s="5">
        <v>116</v>
      </c>
      <c r="CO631" s="5">
        <v>9</v>
      </c>
      <c r="CP631" s="5">
        <v>4</v>
      </c>
      <c r="CQ631" s="5">
        <v>0</v>
      </c>
      <c r="CR631" s="5">
        <v>13</v>
      </c>
      <c r="CS631" s="5">
        <v>19</v>
      </c>
      <c r="CT631" s="5">
        <v>20</v>
      </c>
      <c r="CU631" s="5">
        <v>1</v>
      </c>
      <c r="CV631" s="5">
        <v>67</v>
      </c>
      <c r="CW631" s="5">
        <v>53</v>
      </c>
      <c r="CX631" s="3">
        <v>53</v>
      </c>
    </row>
    <row r="632" spans="1:102" ht="15.75" x14ac:dyDescent="0.25">
      <c r="A632" s="5" t="s">
        <v>319</v>
      </c>
      <c r="B632" s="5" t="s">
        <v>320</v>
      </c>
      <c r="C632" s="5">
        <v>2020</v>
      </c>
      <c r="D632" s="5">
        <v>8</v>
      </c>
      <c r="E632" s="5">
        <v>1</v>
      </c>
      <c r="F632" s="5">
        <v>0</v>
      </c>
      <c r="G632" s="5">
        <v>0</v>
      </c>
      <c r="H632" s="5">
        <v>0</v>
      </c>
      <c r="I632" s="5">
        <v>1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0</v>
      </c>
      <c r="AH632" s="5">
        <v>0</v>
      </c>
      <c r="AI632" s="5">
        <v>0</v>
      </c>
      <c r="AJ632" s="5">
        <v>1</v>
      </c>
      <c r="AK632" s="5">
        <v>0</v>
      </c>
      <c r="AL632" s="5">
        <v>0</v>
      </c>
      <c r="AM632" s="5">
        <v>0</v>
      </c>
      <c r="AN632" s="5">
        <v>0</v>
      </c>
      <c r="AO632" s="5">
        <v>0</v>
      </c>
      <c r="AP632" s="5">
        <v>0</v>
      </c>
      <c r="AQ632" s="5">
        <v>0</v>
      </c>
      <c r="AR632" s="5">
        <v>0</v>
      </c>
      <c r="AS632" s="5">
        <v>0</v>
      </c>
      <c r="AT632" s="5">
        <v>0</v>
      </c>
      <c r="AU632" s="5">
        <v>0</v>
      </c>
      <c r="AV632" s="5">
        <v>0</v>
      </c>
      <c r="AW632" s="5">
        <v>0</v>
      </c>
      <c r="AX632" s="5">
        <v>0</v>
      </c>
      <c r="AY632" s="5">
        <v>0</v>
      </c>
      <c r="AZ632" s="5">
        <v>0</v>
      </c>
      <c r="BA632" s="5">
        <v>0</v>
      </c>
      <c r="BB632" s="5">
        <v>0</v>
      </c>
      <c r="BC632" s="5">
        <v>0</v>
      </c>
      <c r="BD632" s="5">
        <v>0</v>
      </c>
      <c r="BE632" s="5">
        <v>0</v>
      </c>
      <c r="BF632" s="5">
        <v>0</v>
      </c>
      <c r="BG632" s="5">
        <v>0</v>
      </c>
      <c r="BH632" s="5">
        <v>0</v>
      </c>
      <c r="BI632" s="5">
        <v>0</v>
      </c>
      <c r="BJ632" s="5">
        <v>0</v>
      </c>
      <c r="BK632" s="5">
        <v>0</v>
      </c>
      <c r="BL632" s="5">
        <v>0</v>
      </c>
      <c r="BM632" s="5">
        <v>0</v>
      </c>
      <c r="BN632" s="5">
        <v>0</v>
      </c>
      <c r="BO632" s="5">
        <v>0</v>
      </c>
      <c r="BP632" s="5">
        <v>0</v>
      </c>
      <c r="BQ632" s="5">
        <v>0</v>
      </c>
      <c r="BR632" s="5">
        <v>0</v>
      </c>
      <c r="BS632" s="5">
        <v>0</v>
      </c>
      <c r="BT632" s="5">
        <v>0</v>
      </c>
      <c r="BU632" s="5">
        <v>0</v>
      </c>
      <c r="BV632" s="5">
        <v>0</v>
      </c>
      <c r="BW632" s="5">
        <v>0</v>
      </c>
      <c r="BX632" s="5">
        <v>0</v>
      </c>
      <c r="BY632" s="5">
        <v>0</v>
      </c>
      <c r="BZ632" s="5">
        <v>0</v>
      </c>
      <c r="CA632" s="5">
        <v>1</v>
      </c>
      <c r="CB632" s="5">
        <v>0</v>
      </c>
      <c r="CC632" s="5">
        <v>0</v>
      </c>
      <c r="CD632" s="5">
        <v>0</v>
      </c>
      <c r="CE632" s="5">
        <v>0</v>
      </c>
      <c r="CF632" s="5">
        <v>0</v>
      </c>
      <c r="CG632" s="5">
        <v>0</v>
      </c>
      <c r="CH632" s="5">
        <v>0</v>
      </c>
      <c r="CI632" s="5">
        <v>0</v>
      </c>
      <c r="CJ632" s="5">
        <v>0</v>
      </c>
      <c r="CK632" s="5">
        <v>0</v>
      </c>
      <c r="CL632" s="5">
        <v>0</v>
      </c>
      <c r="CM632" s="5">
        <v>0</v>
      </c>
      <c r="CN632" s="5">
        <v>1</v>
      </c>
      <c r="CO632" s="5">
        <v>0</v>
      </c>
      <c r="CP632" s="5">
        <v>0</v>
      </c>
      <c r="CQ632" s="5">
        <v>0</v>
      </c>
      <c r="CR632" s="5">
        <v>0</v>
      </c>
      <c r="CS632" s="5">
        <v>0</v>
      </c>
      <c r="CT632" s="5">
        <v>0</v>
      </c>
      <c r="CU632" s="5">
        <v>0</v>
      </c>
      <c r="CV632" s="5">
        <v>0</v>
      </c>
      <c r="CW632" s="5">
        <v>0</v>
      </c>
      <c r="CX632" s="3">
        <v>0</v>
      </c>
    </row>
    <row r="633" spans="1:102" ht="15.75" x14ac:dyDescent="0.25">
      <c r="A633" s="5" t="s">
        <v>321</v>
      </c>
      <c r="B633" s="5" t="s">
        <v>322</v>
      </c>
      <c r="C633" s="5">
        <v>2020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  <c r="AH633" s="5">
        <v>0</v>
      </c>
      <c r="AI633" s="5">
        <v>0</v>
      </c>
      <c r="AJ633" s="5">
        <v>0</v>
      </c>
      <c r="AK633" s="5">
        <v>0</v>
      </c>
      <c r="AL633" s="5">
        <v>0</v>
      </c>
      <c r="AM633" s="5">
        <v>0</v>
      </c>
      <c r="AN633" s="5">
        <v>0</v>
      </c>
      <c r="AO633" s="5">
        <v>0</v>
      </c>
      <c r="AP633" s="5">
        <v>0</v>
      </c>
      <c r="AQ633" s="5">
        <v>0</v>
      </c>
      <c r="AR633" s="5">
        <v>0</v>
      </c>
      <c r="AS633" s="5">
        <v>0</v>
      </c>
      <c r="AT633" s="5">
        <v>0</v>
      </c>
      <c r="AU633" s="5">
        <v>0</v>
      </c>
      <c r="AV633" s="5">
        <v>0</v>
      </c>
      <c r="AW633" s="5">
        <v>0</v>
      </c>
      <c r="AX633" s="5">
        <v>0</v>
      </c>
      <c r="AY633" s="5">
        <v>0</v>
      </c>
      <c r="AZ633" s="5">
        <v>0</v>
      </c>
      <c r="BA633" s="5">
        <v>0</v>
      </c>
      <c r="BB633" s="5">
        <v>0</v>
      </c>
      <c r="BC633" s="5">
        <v>0</v>
      </c>
      <c r="BD633" s="5">
        <v>0</v>
      </c>
      <c r="BE633" s="5">
        <v>0</v>
      </c>
      <c r="BF633" s="5">
        <v>0</v>
      </c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>
        <v>0</v>
      </c>
      <c r="BO633" s="5">
        <v>0</v>
      </c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0</v>
      </c>
      <c r="BW633" s="5">
        <v>0</v>
      </c>
      <c r="BX633" s="5">
        <v>0</v>
      </c>
      <c r="BY633" s="5">
        <v>0</v>
      </c>
      <c r="BZ633" s="5">
        <v>0</v>
      </c>
      <c r="CA633" s="5">
        <v>0</v>
      </c>
      <c r="CB633" s="5">
        <v>0</v>
      </c>
      <c r="CC633" s="5">
        <v>0</v>
      </c>
      <c r="CD633" s="5">
        <v>0</v>
      </c>
      <c r="CE633" s="5">
        <v>0</v>
      </c>
      <c r="CF633" s="5">
        <v>0</v>
      </c>
      <c r="CG633" s="5">
        <v>0</v>
      </c>
      <c r="CH633" s="5">
        <v>0</v>
      </c>
      <c r="CI633" s="5">
        <v>0</v>
      </c>
      <c r="CJ633" s="5">
        <v>0</v>
      </c>
      <c r="CK633" s="5">
        <v>0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>
        <v>0</v>
      </c>
      <c r="CS633" s="5">
        <v>0</v>
      </c>
      <c r="CT633" s="5">
        <v>0</v>
      </c>
      <c r="CU633" s="5">
        <v>0</v>
      </c>
      <c r="CV633" s="5">
        <v>0</v>
      </c>
      <c r="CW633" s="5">
        <v>0</v>
      </c>
      <c r="CX633" s="3">
        <v>0</v>
      </c>
    </row>
    <row r="634" spans="1:102" ht="15.75" x14ac:dyDescent="0.25">
      <c r="A634" s="5" t="s">
        <v>323</v>
      </c>
      <c r="B634" s="5" t="s">
        <v>324</v>
      </c>
      <c r="C634" s="5">
        <v>2020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0</v>
      </c>
      <c r="AI634" s="5">
        <v>0</v>
      </c>
      <c r="AJ634" s="5">
        <v>0</v>
      </c>
      <c r="AK634" s="5">
        <v>0</v>
      </c>
      <c r="AL634" s="5">
        <v>0</v>
      </c>
      <c r="AM634" s="5">
        <v>0</v>
      </c>
      <c r="AN634" s="5">
        <v>0</v>
      </c>
      <c r="AO634" s="5">
        <v>0</v>
      </c>
      <c r="AP634" s="5">
        <v>0</v>
      </c>
      <c r="AQ634" s="5">
        <v>0</v>
      </c>
      <c r="AR634" s="5">
        <v>0</v>
      </c>
      <c r="AS634" s="5">
        <v>0</v>
      </c>
      <c r="AT634" s="5">
        <v>0</v>
      </c>
      <c r="AU634" s="5">
        <v>0</v>
      </c>
      <c r="AV634" s="5">
        <v>0</v>
      </c>
      <c r="AW634" s="5">
        <v>0</v>
      </c>
      <c r="AX634" s="5">
        <v>0</v>
      </c>
      <c r="AY634" s="5">
        <v>0</v>
      </c>
      <c r="AZ634" s="5">
        <v>0</v>
      </c>
      <c r="BA634" s="5">
        <v>0</v>
      </c>
      <c r="BB634" s="5">
        <v>0</v>
      </c>
      <c r="BC634" s="5">
        <v>0</v>
      </c>
      <c r="BD634" s="5">
        <v>0</v>
      </c>
      <c r="BE634" s="5">
        <v>0</v>
      </c>
      <c r="BF634" s="5">
        <v>0</v>
      </c>
      <c r="BG634" s="5">
        <v>0</v>
      </c>
      <c r="BH634" s="5">
        <v>0</v>
      </c>
      <c r="BI634" s="5">
        <v>0</v>
      </c>
      <c r="BJ634" s="5">
        <v>0</v>
      </c>
      <c r="BK634" s="5">
        <v>0</v>
      </c>
      <c r="BL634" s="5">
        <v>0</v>
      </c>
      <c r="BM634" s="5">
        <v>0</v>
      </c>
      <c r="BN634" s="5">
        <v>0</v>
      </c>
      <c r="BO634" s="5">
        <v>0</v>
      </c>
      <c r="BP634" s="5">
        <v>0</v>
      </c>
      <c r="BQ634" s="5">
        <v>0</v>
      </c>
      <c r="BR634" s="5">
        <v>0</v>
      </c>
      <c r="BS634" s="5">
        <v>0</v>
      </c>
      <c r="BT634" s="5">
        <v>0</v>
      </c>
      <c r="BU634" s="5">
        <v>0</v>
      </c>
      <c r="BV634" s="5">
        <v>0</v>
      </c>
      <c r="BW634" s="5">
        <v>0</v>
      </c>
      <c r="BX634" s="5">
        <v>0</v>
      </c>
      <c r="BY634" s="5">
        <v>0</v>
      </c>
      <c r="BZ634" s="5">
        <v>0</v>
      </c>
      <c r="CA634" s="5">
        <v>0</v>
      </c>
      <c r="CB634" s="5">
        <v>0</v>
      </c>
      <c r="CC634" s="5">
        <v>0</v>
      </c>
      <c r="CD634" s="5">
        <v>0</v>
      </c>
      <c r="CE634" s="5">
        <v>0</v>
      </c>
      <c r="CF634" s="5">
        <v>0</v>
      </c>
      <c r="CG634" s="5">
        <v>0</v>
      </c>
      <c r="CH634" s="5">
        <v>0</v>
      </c>
      <c r="CI634" s="5">
        <v>0</v>
      </c>
      <c r="CJ634" s="5">
        <v>0</v>
      </c>
      <c r="CK634" s="5">
        <v>0</v>
      </c>
      <c r="CL634" s="5">
        <v>0</v>
      </c>
      <c r="CM634" s="5">
        <v>0</v>
      </c>
      <c r="CN634" s="5">
        <v>0</v>
      </c>
      <c r="CO634" s="5">
        <v>0</v>
      </c>
      <c r="CP634" s="5">
        <v>0</v>
      </c>
      <c r="CQ634" s="5">
        <v>0</v>
      </c>
      <c r="CR634" s="5">
        <v>0</v>
      </c>
      <c r="CS634" s="5">
        <v>0</v>
      </c>
      <c r="CT634" s="5">
        <v>0</v>
      </c>
      <c r="CU634" s="5">
        <v>0</v>
      </c>
      <c r="CV634" s="5">
        <v>0</v>
      </c>
      <c r="CW634" s="5">
        <v>0</v>
      </c>
      <c r="CX634" s="3">
        <v>0</v>
      </c>
    </row>
    <row r="635" spans="1:102" ht="15.75" x14ac:dyDescent="0.25">
      <c r="A635" s="5" t="s">
        <v>325</v>
      </c>
      <c r="B635" s="5" t="s">
        <v>326</v>
      </c>
      <c r="C635" s="5">
        <v>2020</v>
      </c>
      <c r="D635" s="5">
        <v>769</v>
      </c>
      <c r="E635" s="5">
        <v>1</v>
      </c>
      <c r="F635" s="5">
        <v>2</v>
      </c>
      <c r="G635" s="5">
        <v>7</v>
      </c>
      <c r="H635" s="5">
        <v>0</v>
      </c>
      <c r="I635" s="5">
        <v>5</v>
      </c>
      <c r="J635" s="5">
        <v>1</v>
      </c>
      <c r="K635" s="5">
        <v>3</v>
      </c>
      <c r="L635" s="5">
        <v>7</v>
      </c>
      <c r="M635" s="5">
        <v>7</v>
      </c>
      <c r="N635" s="5">
        <v>8</v>
      </c>
      <c r="O635" s="5">
        <v>22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1</v>
      </c>
      <c r="X635" s="5">
        <v>1</v>
      </c>
      <c r="Y635" s="5">
        <v>0</v>
      </c>
      <c r="Z635" s="5">
        <v>0</v>
      </c>
      <c r="AA635" s="5">
        <v>4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1</v>
      </c>
      <c r="AH635" s="5">
        <v>1</v>
      </c>
      <c r="AI635" s="5">
        <v>6</v>
      </c>
      <c r="AJ635" s="5">
        <v>33</v>
      </c>
      <c r="AK635" s="5">
        <v>12</v>
      </c>
      <c r="AL635" s="5">
        <v>2</v>
      </c>
      <c r="AM635" s="5">
        <v>3</v>
      </c>
      <c r="AN635" s="5">
        <v>9</v>
      </c>
      <c r="AO635" s="5">
        <v>14</v>
      </c>
      <c r="AP635" s="5">
        <v>1</v>
      </c>
      <c r="AQ635" s="5">
        <v>4</v>
      </c>
      <c r="AR635" s="5">
        <v>1</v>
      </c>
      <c r="AS635" s="5">
        <v>6</v>
      </c>
      <c r="AT635" s="5">
        <v>9</v>
      </c>
      <c r="AU635" s="5">
        <v>19</v>
      </c>
      <c r="AV635" s="5">
        <v>7</v>
      </c>
      <c r="AW635" s="5">
        <v>2</v>
      </c>
      <c r="AX635" s="5">
        <v>17</v>
      </c>
      <c r="AY635" s="5">
        <v>0</v>
      </c>
      <c r="AZ635" s="5">
        <v>2</v>
      </c>
      <c r="BA635" s="5">
        <v>0</v>
      </c>
      <c r="BB635" s="5">
        <v>67</v>
      </c>
      <c r="BC635" s="5">
        <v>4</v>
      </c>
      <c r="BD635" s="5">
        <v>1</v>
      </c>
      <c r="BE635" s="5">
        <v>8</v>
      </c>
      <c r="BF635" s="5">
        <v>40</v>
      </c>
      <c r="BG635" s="5">
        <v>0</v>
      </c>
      <c r="BH635" s="5">
        <v>3</v>
      </c>
      <c r="BI635" s="5">
        <v>1</v>
      </c>
      <c r="BJ635" s="5">
        <v>13</v>
      </c>
      <c r="BK635" s="5">
        <v>26</v>
      </c>
      <c r="BL635" s="5">
        <v>0</v>
      </c>
      <c r="BM635" s="5">
        <v>1</v>
      </c>
      <c r="BN635" s="5">
        <v>2</v>
      </c>
      <c r="BO635" s="5">
        <v>1</v>
      </c>
      <c r="BP635" s="5">
        <v>1</v>
      </c>
      <c r="BQ635" s="5">
        <v>5</v>
      </c>
      <c r="BR635" s="5">
        <v>2</v>
      </c>
      <c r="BS635" s="5">
        <v>15</v>
      </c>
      <c r="BT635" s="5">
        <v>8</v>
      </c>
      <c r="BU635" s="5">
        <v>24</v>
      </c>
      <c r="BV635" s="5">
        <v>16</v>
      </c>
      <c r="BW635" s="5">
        <v>28</v>
      </c>
      <c r="BX635" s="5">
        <v>153</v>
      </c>
      <c r="BY635" s="5">
        <v>0</v>
      </c>
      <c r="BZ635" s="5">
        <v>0</v>
      </c>
      <c r="CA635" s="5">
        <v>16</v>
      </c>
      <c r="CB635" s="5">
        <v>2</v>
      </c>
      <c r="CC635" s="5">
        <v>0</v>
      </c>
      <c r="CD635" s="5">
        <v>3</v>
      </c>
      <c r="CE635" s="5">
        <v>0</v>
      </c>
      <c r="CF635" s="5">
        <v>4</v>
      </c>
      <c r="CG635" s="5">
        <v>1</v>
      </c>
      <c r="CH635" s="5">
        <v>1</v>
      </c>
      <c r="CI635" s="5">
        <v>1</v>
      </c>
      <c r="CJ635" s="5">
        <v>30</v>
      </c>
      <c r="CK635" s="5">
        <v>2</v>
      </c>
      <c r="CL635" s="5">
        <v>0</v>
      </c>
      <c r="CM635" s="5">
        <v>3</v>
      </c>
      <c r="CN635" s="5">
        <v>21</v>
      </c>
      <c r="CO635" s="5">
        <v>1</v>
      </c>
      <c r="CP635" s="5">
        <v>1</v>
      </c>
      <c r="CQ635" s="5">
        <v>0</v>
      </c>
      <c r="CR635" s="5">
        <v>3</v>
      </c>
      <c r="CS635" s="5">
        <v>2</v>
      </c>
      <c r="CT635" s="5">
        <v>8</v>
      </c>
      <c r="CU635" s="5">
        <v>0</v>
      </c>
      <c r="CV635" s="5">
        <v>26</v>
      </c>
      <c r="CW635" s="5">
        <v>8</v>
      </c>
      <c r="CX635" s="3">
        <v>8</v>
      </c>
    </row>
    <row r="636" spans="1:102" ht="15.75" x14ac:dyDescent="0.25">
      <c r="A636" s="5" t="s">
        <v>327</v>
      </c>
      <c r="B636" s="5" t="s">
        <v>328</v>
      </c>
      <c r="C636" s="5">
        <v>2020</v>
      </c>
      <c r="D636" s="5">
        <v>463</v>
      </c>
      <c r="E636" s="5">
        <v>0</v>
      </c>
      <c r="F636" s="5">
        <v>0</v>
      </c>
      <c r="G636" s="5">
        <v>1</v>
      </c>
      <c r="H636" s="5">
        <v>0</v>
      </c>
      <c r="I636" s="5">
        <v>8</v>
      </c>
      <c r="J636" s="5">
        <v>2</v>
      </c>
      <c r="K636" s="5">
        <v>0</v>
      </c>
      <c r="L636" s="5">
        <v>2</v>
      </c>
      <c r="M636" s="5">
        <v>0</v>
      </c>
      <c r="N636" s="5">
        <v>5</v>
      </c>
      <c r="O636" s="5">
        <v>4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1</v>
      </c>
      <c r="W636" s="5">
        <v>1</v>
      </c>
      <c r="X636" s="5">
        <v>0</v>
      </c>
      <c r="Y636" s="5">
        <v>0</v>
      </c>
      <c r="Z636" s="5">
        <v>0</v>
      </c>
      <c r="AA636" s="5">
        <v>1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1</v>
      </c>
      <c r="AH636" s="5">
        <v>0</v>
      </c>
      <c r="AI636" s="5">
        <v>2</v>
      </c>
      <c r="AJ636" s="5">
        <v>22</v>
      </c>
      <c r="AK636" s="5">
        <v>5</v>
      </c>
      <c r="AL636" s="5">
        <v>0</v>
      </c>
      <c r="AM636" s="5">
        <v>3</v>
      </c>
      <c r="AN636" s="5">
        <v>1</v>
      </c>
      <c r="AO636" s="5">
        <v>6</v>
      </c>
      <c r="AP636" s="5">
        <v>0</v>
      </c>
      <c r="AQ636" s="5">
        <v>6</v>
      </c>
      <c r="AR636" s="5">
        <v>1</v>
      </c>
      <c r="AS636" s="5">
        <v>1</v>
      </c>
      <c r="AT636" s="5">
        <v>2</v>
      </c>
      <c r="AU636" s="5">
        <v>3</v>
      </c>
      <c r="AV636" s="5">
        <v>2</v>
      </c>
      <c r="AW636" s="5">
        <v>4</v>
      </c>
      <c r="AX636" s="5">
        <v>12</v>
      </c>
      <c r="AY636" s="5">
        <v>1</v>
      </c>
      <c r="AZ636" s="5">
        <v>4</v>
      </c>
      <c r="BA636" s="5">
        <v>0</v>
      </c>
      <c r="BB636" s="5">
        <v>36</v>
      </c>
      <c r="BC636" s="5">
        <v>1</v>
      </c>
      <c r="BD636" s="5">
        <v>0</v>
      </c>
      <c r="BE636" s="5">
        <v>7</v>
      </c>
      <c r="BF636" s="5">
        <v>7</v>
      </c>
      <c r="BG636" s="5">
        <v>0</v>
      </c>
      <c r="BH636" s="5">
        <v>1</v>
      </c>
      <c r="BI636" s="5">
        <v>1</v>
      </c>
      <c r="BJ636" s="5">
        <v>18</v>
      </c>
      <c r="BK636" s="5">
        <v>26</v>
      </c>
      <c r="BL636" s="5">
        <v>0</v>
      </c>
      <c r="BM636" s="5">
        <v>0</v>
      </c>
      <c r="BN636" s="5">
        <v>2</v>
      </c>
      <c r="BO636" s="5">
        <v>0</v>
      </c>
      <c r="BP636" s="5">
        <v>2</v>
      </c>
      <c r="BQ636" s="5">
        <v>13</v>
      </c>
      <c r="BR636" s="5">
        <v>1</v>
      </c>
      <c r="BS636" s="5">
        <v>23</v>
      </c>
      <c r="BT636" s="5">
        <v>10</v>
      </c>
      <c r="BU636" s="5">
        <v>0</v>
      </c>
      <c r="BV636" s="5">
        <v>1</v>
      </c>
      <c r="BW636" s="5">
        <v>1</v>
      </c>
      <c r="BX636" s="5">
        <v>37</v>
      </c>
      <c r="BY636" s="5">
        <v>0</v>
      </c>
      <c r="BZ636" s="5">
        <v>0</v>
      </c>
      <c r="CA636" s="5">
        <v>73</v>
      </c>
      <c r="CB636" s="5">
        <v>15</v>
      </c>
      <c r="CC636" s="5">
        <v>0</v>
      </c>
      <c r="CD636" s="5">
        <v>3</v>
      </c>
      <c r="CE636" s="5">
        <v>0</v>
      </c>
      <c r="CF636" s="5">
        <v>0</v>
      </c>
      <c r="CG636" s="5">
        <v>1</v>
      </c>
      <c r="CH636" s="5">
        <v>1</v>
      </c>
      <c r="CI636" s="5">
        <v>1</v>
      </c>
      <c r="CJ636" s="5">
        <v>2</v>
      </c>
      <c r="CK636" s="5">
        <v>1</v>
      </c>
      <c r="CL636" s="5">
        <v>0</v>
      </c>
      <c r="CM636" s="5">
        <v>11</v>
      </c>
      <c r="CN636" s="5">
        <v>28</v>
      </c>
      <c r="CO636" s="5">
        <v>5</v>
      </c>
      <c r="CP636" s="5">
        <v>0</v>
      </c>
      <c r="CQ636" s="5">
        <v>0</v>
      </c>
      <c r="CR636" s="5">
        <v>0</v>
      </c>
      <c r="CS636" s="5">
        <v>18</v>
      </c>
      <c r="CT636" s="5">
        <v>1</v>
      </c>
      <c r="CU636" s="5">
        <v>0</v>
      </c>
      <c r="CV636" s="5">
        <v>6</v>
      </c>
      <c r="CW636" s="5">
        <v>4</v>
      </c>
      <c r="CX636" s="3">
        <v>4</v>
      </c>
    </row>
    <row r="637" spans="1:102" ht="15.75" x14ac:dyDescent="0.25">
      <c r="A637" s="5" t="s">
        <v>329</v>
      </c>
      <c r="B637" s="5" t="s">
        <v>330</v>
      </c>
      <c r="C637" s="5">
        <v>2020</v>
      </c>
      <c r="D637" s="5">
        <v>109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1</v>
      </c>
      <c r="O637" s="5">
        <v>34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0</v>
      </c>
      <c r="AH637" s="5">
        <v>0</v>
      </c>
      <c r="AI637" s="5">
        <v>0</v>
      </c>
      <c r="AJ637" s="5">
        <v>38</v>
      </c>
      <c r="AK637" s="5">
        <v>2</v>
      </c>
      <c r="AL637" s="5">
        <v>0</v>
      </c>
      <c r="AM637" s="5">
        <v>0</v>
      </c>
      <c r="AN637" s="5">
        <v>1</v>
      </c>
      <c r="AO637" s="5">
        <v>3</v>
      </c>
      <c r="AP637" s="5">
        <v>0</v>
      </c>
      <c r="AQ637" s="5">
        <v>0</v>
      </c>
      <c r="AR637" s="5">
        <v>0</v>
      </c>
      <c r="AS637" s="5">
        <v>0</v>
      </c>
      <c r="AT637" s="5">
        <v>0</v>
      </c>
      <c r="AU637" s="5">
        <v>0</v>
      </c>
      <c r="AV637" s="5">
        <v>0</v>
      </c>
      <c r="AW637" s="5">
        <v>0</v>
      </c>
      <c r="AX637" s="5">
        <v>0</v>
      </c>
      <c r="AY637" s="5">
        <v>0</v>
      </c>
      <c r="AZ637" s="5">
        <v>0</v>
      </c>
      <c r="BA637" s="5">
        <v>0</v>
      </c>
      <c r="BB637" s="5">
        <v>1</v>
      </c>
      <c r="BC637" s="5">
        <v>0</v>
      </c>
      <c r="BD637" s="5">
        <v>0</v>
      </c>
      <c r="BE637" s="5">
        <v>1</v>
      </c>
      <c r="BF637" s="5">
        <v>0</v>
      </c>
      <c r="BG637" s="5">
        <v>1</v>
      </c>
      <c r="BH637" s="5">
        <v>0</v>
      </c>
      <c r="BI637" s="5">
        <v>0</v>
      </c>
      <c r="BJ637" s="5">
        <v>1</v>
      </c>
      <c r="BK637" s="5">
        <v>6</v>
      </c>
      <c r="BL637" s="5">
        <v>0</v>
      </c>
      <c r="BM637" s="5">
        <v>0</v>
      </c>
      <c r="BN637" s="5">
        <v>0</v>
      </c>
      <c r="BO637" s="5">
        <v>0</v>
      </c>
      <c r="BP637" s="5">
        <v>0</v>
      </c>
      <c r="BQ637" s="5">
        <v>0</v>
      </c>
      <c r="BR637" s="5">
        <v>0</v>
      </c>
      <c r="BS637" s="5">
        <v>1</v>
      </c>
      <c r="BT637" s="5">
        <v>1</v>
      </c>
      <c r="BU637" s="5">
        <v>0</v>
      </c>
      <c r="BV637" s="5">
        <v>0</v>
      </c>
      <c r="BW637" s="5">
        <v>3</v>
      </c>
      <c r="BX637" s="5">
        <v>4</v>
      </c>
      <c r="BY637" s="5">
        <v>0</v>
      </c>
      <c r="BZ637" s="5">
        <v>0</v>
      </c>
      <c r="CA637" s="5">
        <v>0</v>
      </c>
      <c r="CB637" s="5">
        <v>0</v>
      </c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>
        <v>0</v>
      </c>
      <c r="CJ637" s="5">
        <v>0</v>
      </c>
      <c r="CK637" s="5">
        <v>0</v>
      </c>
      <c r="CL637" s="5">
        <v>0</v>
      </c>
      <c r="CM637" s="5">
        <v>0</v>
      </c>
      <c r="CN637" s="5">
        <v>1</v>
      </c>
      <c r="CO637" s="5">
        <v>0</v>
      </c>
      <c r="CP637" s="5">
        <v>0</v>
      </c>
      <c r="CQ637" s="5">
        <v>0</v>
      </c>
      <c r="CR637" s="5">
        <v>0</v>
      </c>
      <c r="CS637" s="5">
        <v>0</v>
      </c>
      <c r="CT637" s="5">
        <v>1</v>
      </c>
      <c r="CU637" s="5">
        <v>0</v>
      </c>
      <c r="CV637" s="5">
        <v>1</v>
      </c>
      <c r="CW637" s="5">
        <v>0</v>
      </c>
      <c r="CX637" s="3">
        <v>0</v>
      </c>
    </row>
    <row r="638" spans="1:102" ht="15.75" x14ac:dyDescent="0.25">
      <c r="A638" s="5" t="s">
        <v>331</v>
      </c>
      <c r="B638" s="5" t="s">
        <v>332</v>
      </c>
      <c r="C638" s="5">
        <v>2020</v>
      </c>
      <c r="D638" s="5">
        <v>126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L638" s="5">
        <v>2</v>
      </c>
      <c r="M638" s="5">
        <v>0</v>
      </c>
      <c r="N638" s="5">
        <v>2</v>
      </c>
      <c r="O638" s="5">
        <v>13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1</v>
      </c>
      <c r="V638" s="5">
        <v>1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2</v>
      </c>
      <c r="AH638" s="5">
        <v>1</v>
      </c>
      <c r="AI638" s="5">
        <v>2</v>
      </c>
      <c r="AJ638" s="5">
        <v>12</v>
      </c>
      <c r="AK638" s="5">
        <v>4</v>
      </c>
      <c r="AL638" s="5">
        <v>1</v>
      </c>
      <c r="AM638" s="5">
        <v>4</v>
      </c>
      <c r="AN638" s="5">
        <v>1</v>
      </c>
      <c r="AO638" s="5">
        <v>8</v>
      </c>
      <c r="AP638" s="5">
        <v>0</v>
      </c>
      <c r="AQ638" s="5">
        <v>0</v>
      </c>
      <c r="AR638" s="5">
        <v>0</v>
      </c>
      <c r="AS638" s="5">
        <v>1</v>
      </c>
      <c r="AT638" s="5">
        <v>1</v>
      </c>
      <c r="AU638" s="5">
        <v>1</v>
      </c>
      <c r="AV638" s="5">
        <v>1</v>
      </c>
      <c r="AW638" s="5">
        <v>1</v>
      </c>
      <c r="AX638" s="5">
        <v>3</v>
      </c>
      <c r="AY638" s="5">
        <v>0</v>
      </c>
      <c r="AZ638" s="5">
        <v>2</v>
      </c>
      <c r="BA638" s="5">
        <v>0</v>
      </c>
      <c r="BB638" s="5">
        <v>3</v>
      </c>
      <c r="BC638" s="5">
        <v>2</v>
      </c>
      <c r="BD638" s="5">
        <v>0</v>
      </c>
      <c r="BE638" s="5">
        <v>2</v>
      </c>
      <c r="BF638" s="5">
        <v>4</v>
      </c>
      <c r="BG638" s="5">
        <v>0</v>
      </c>
      <c r="BH638" s="5">
        <v>1</v>
      </c>
      <c r="BI638" s="5">
        <v>0</v>
      </c>
      <c r="BJ638" s="5">
        <v>5</v>
      </c>
      <c r="BK638" s="5">
        <v>7</v>
      </c>
      <c r="BL638" s="5">
        <v>0</v>
      </c>
      <c r="BM638" s="5">
        <v>0</v>
      </c>
      <c r="BN638" s="5">
        <v>3</v>
      </c>
      <c r="BO638" s="5">
        <v>0</v>
      </c>
      <c r="BP638" s="5">
        <v>0</v>
      </c>
      <c r="BQ638" s="5">
        <v>1</v>
      </c>
      <c r="BR638" s="5">
        <v>0</v>
      </c>
      <c r="BS638" s="5">
        <v>3</v>
      </c>
      <c r="BT638" s="5">
        <v>1</v>
      </c>
      <c r="BU638" s="5">
        <v>0</v>
      </c>
      <c r="BV638" s="5">
        <v>1</v>
      </c>
      <c r="BW638" s="5">
        <v>0</v>
      </c>
      <c r="BX638" s="5">
        <v>11</v>
      </c>
      <c r="BY638" s="5">
        <v>0</v>
      </c>
      <c r="BZ638" s="5">
        <v>1</v>
      </c>
      <c r="CA638" s="5">
        <v>0</v>
      </c>
      <c r="CB638" s="5">
        <v>1</v>
      </c>
      <c r="CC638" s="5">
        <v>0</v>
      </c>
      <c r="CD638" s="5">
        <v>0</v>
      </c>
      <c r="CE638" s="5">
        <v>0</v>
      </c>
      <c r="CF638" s="5">
        <v>0</v>
      </c>
      <c r="CG638" s="5">
        <v>0</v>
      </c>
      <c r="CH638" s="5">
        <v>0</v>
      </c>
      <c r="CI638" s="5">
        <v>0</v>
      </c>
      <c r="CJ638" s="5">
        <v>0</v>
      </c>
      <c r="CK638" s="5">
        <v>0</v>
      </c>
      <c r="CL638" s="5">
        <v>0</v>
      </c>
      <c r="CM638" s="5">
        <v>1</v>
      </c>
      <c r="CN638" s="5">
        <v>8</v>
      </c>
      <c r="CO638" s="5">
        <v>0</v>
      </c>
      <c r="CP638" s="5">
        <v>0</v>
      </c>
      <c r="CQ638" s="5">
        <v>0</v>
      </c>
      <c r="CR638" s="5">
        <v>1</v>
      </c>
      <c r="CS638" s="5">
        <v>0</v>
      </c>
      <c r="CT638" s="5">
        <v>1</v>
      </c>
      <c r="CU638" s="5">
        <v>1</v>
      </c>
      <c r="CV638" s="5">
        <v>4</v>
      </c>
      <c r="CW638" s="5">
        <v>1</v>
      </c>
      <c r="CX638" s="3">
        <v>1</v>
      </c>
    </row>
    <row r="639" spans="1:102" ht="15.75" x14ac:dyDescent="0.25">
      <c r="A639" s="5" t="s">
        <v>333</v>
      </c>
      <c r="B639" s="5" t="s">
        <v>334</v>
      </c>
      <c r="C639" s="5">
        <v>2020</v>
      </c>
      <c r="D639" s="5">
        <v>6</v>
      </c>
      <c r="E639" s="5">
        <v>0</v>
      </c>
      <c r="F639" s="5">
        <v>3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  <c r="AH639" s="5">
        <v>0</v>
      </c>
      <c r="AI639" s="5">
        <v>0</v>
      </c>
      <c r="AJ639" s="5">
        <v>0</v>
      </c>
      <c r="AK639" s="5">
        <v>0</v>
      </c>
      <c r="AL639" s="5">
        <v>0</v>
      </c>
      <c r="AM639" s="5">
        <v>0</v>
      </c>
      <c r="AN639" s="5">
        <v>0</v>
      </c>
      <c r="AO639" s="5">
        <v>0</v>
      </c>
      <c r="AP639" s="5">
        <v>0</v>
      </c>
      <c r="AQ639" s="5">
        <v>0</v>
      </c>
      <c r="AR639" s="5">
        <v>0</v>
      </c>
      <c r="AS639" s="5">
        <v>0</v>
      </c>
      <c r="AT639" s="5">
        <v>0</v>
      </c>
      <c r="AU639" s="5">
        <v>0</v>
      </c>
      <c r="AV639" s="5">
        <v>0</v>
      </c>
      <c r="AW639" s="5">
        <v>0</v>
      </c>
      <c r="AX639" s="5">
        <v>0</v>
      </c>
      <c r="AY639" s="5">
        <v>0</v>
      </c>
      <c r="AZ639" s="5">
        <v>0</v>
      </c>
      <c r="BA639" s="5">
        <v>0</v>
      </c>
      <c r="BB639" s="5">
        <v>0</v>
      </c>
      <c r="BC639" s="5">
        <v>0</v>
      </c>
      <c r="BD639" s="5">
        <v>0</v>
      </c>
      <c r="BE639" s="5">
        <v>0</v>
      </c>
      <c r="BF639" s="5">
        <v>1</v>
      </c>
      <c r="BG639" s="5">
        <v>0</v>
      </c>
      <c r="BH639" s="5">
        <v>0</v>
      </c>
      <c r="BI639" s="5">
        <v>0</v>
      </c>
      <c r="BJ639" s="5">
        <v>0</v>
      </c>
      <c r="BK639" s="5">
        <v>0</v>
      </c>
      <c r="BL639" s="5">
        <v>0</v>
      </c>
      <c r="BM639" s="5">
        <v>0</v>
      </c>
      <c r="BN639" s="5">
        <v>0</v>
      </c>
      <c r="BO639" s="5">
        <v>0</v>
      </c>
      <c r="BP639" s="5">
        <v>0</v>
      </c>
      <c r="BQ639" s="5">
        <v>0</v>
      </c>
      <c r="BR639" s="5">
        <v>0</v>
      </c>
      <c r="BS639" s="5">
        <v>0</v>
      </c>
      <c r="BT639" s="5">
        <v>0</v>
      </c>
      <c r="BU639" s="5">
        <v>0</v>
      </c>
      <c r="BV639" s="5">
        <v>0</v>
      </c>
      <c r="BW639" s="5">
        <v>0</v>
      </c>
      <c r="BX639" s="5">
        <v>1</v>
      </c>
      <c r="BY639" s="5">
        <v>0</v>
      </c>
      <c r="BZ639" s="5">
        <v>0</v>
      </c>
      <c r="CA639" s="5">
        <v>0</v>
      </c>
      <c r="CB639" s="5">
        <v>0</v>
      </c>
      <c r="CC639" s="5">
        <v>0</v>
      </c>
      <c r="CD639" s="5">
        <v>0</v>
      </c>
      <c r="CE639" s="5">
        <v>0</v>
      </c>
      <c r="CF639" s="5">
        <v>0</v>
      </c>
      <c r="CG639" s="5">
        <v>0</v>
      </c>
      <c r="CH639" s="5">
        <v>0</v>
      </c>
      <c r="CI639" s="5">
        <v>0</v>
      </c>
      <c r="CJ639" s="5">
        <v>0</v>
      </c>
      <c r="CK639" s="5">
        <v>0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>
        <v>0</v>
      </c>
      <c r="CS639" s="5">
        <v>0</v>
      </c>
      <c r="CT639" s="5">
        <v>0</v>
      </c>
      <c r="CU639" s="5">
        <v>0</v>
      </c>
      <c r="CV639" s="5">
        <v>0</v>
      </c>
      <c r="CW639" s="5">
        <v>0</v>
      </c>
      <c r="CX639" s="3">
        <v>0</v>
      </c>
    </row>
    <row r="640" spans="1:102" ht="15.75" x14ac:dyDescent="0.25">
      <c r="A640" s="5" t="s">
        <v>335</v>
      </c>
      <c r="B640" s="5" t="s">
        <v>336</v>
      </c>
      <c r="C640" s="5">
        <v>2020</v>
      </c>
      <c r="D640" s="5">
        <v>7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  <c r="AH640" s="5">
        <v>0</v>
      </c>
      <c r="AI640" s="5">
        <v>0</v>
      </c>
      <c r="AJ640" s="5">
        <v>0</v>
      </c>
      <c r="AK640" s="5">
        <v>0</v>
      </c>
      <c r="AL640" s="5">
        <v>0</v>
      </c>
      <c r="AM640" s="5">
        <v>0</v>
      </c>
      <c r="AN640" s="5">
        <v>0</v>
      </c>
      <c r="AO640" s="5">
        <v>1</v>
      </c>
      <c r="AP640" s="5">
        <v>0</v>
      </c>
      <c r="AQ640" s="5">
        <v>0</v>
      </c>
      <c r="AR640" s="5">
        <v>0</v>
      </c>
      <c r="AS640" s="5">
        <v>0</v>
      </c>
      <c r="AT640" s="5">
        <v>0</v>
      </c>
      <c r="AU640" s="5">
        <v>0</v>
      </c>
      <c r="AV640" s="5">
        <v>0</v>
      </c>
      <c r="AW640" s="5">
        <v>0</v>
      </c>
      <c r="AX640" s="5">
        <v>1</v>
      </c>
      <c r="AY640" s="5">
        <v>0</v>
      </c>
      <c r="AZ640" s="5">
        <v>0</v>
      </c>
      <c r="BA640" s="5">
        <v>0</v>
      </c>
      <c r="BB640" s="5">
        <v>0</v>
      </c>
      <c r="BC640" s="5">
        <v>0</v>
      </c>
      <c r="BD640" s="5">
        <v>0</v>
      </c>
      <c r="BE640" s="5">
        <v>0</v>
      </c>
      <c r="BF640" s="5">
        <v>0</v>
      </c>
      <c r="BG640" s="5">
        <v>0</v>
      </c>
      <c r="BH640" s="5">
        <v>0</v>
      </c>
      <c r="BI640" s="5">
        <v>0</v>
      </c>
      <c r="BJ640" s="5">
        <v>0</v>
      </c>
      <c r="BK640" s="5">
        <v>0</v>
      </c>
      <c r="BL640" s="5">
        <v>0</v>
      </c>
      <c r="BM640" s="5">
        <v>0</v>
      </c>
      <c r="BN640" s="5">
        <v>0</v>
      </c>
      <c r="BO640" s="5">
        <v>0</v>
      </c>
      <c r="BP640" s="5">
        <v>0</v>
      </c>
      <c r="BQ640" s="5">
        <v>0</v>
      </c>
      <c r="BR640" s="5">
        <v>0</v>
      </c>
      <c r="BS640" s="5">
        <v>0</v>
      </c>
      <c r="BT640" s="5">
        <v>0</v>
      </c>
      <c r="BU640" s="5">
        <v>0</v>
      </c>
      <c r="BV640" s="5">
        <v>0</v>
      </c>
      <c r="BW640" s="5">
        <v>1</v>
      </c>
      <c r="BX640" s="5">
        <v>0</v>
      </c>
      <c r="BY640" s="5">
        <v>0</v>
      </c>
      <c r="BZ640" s="5">
        <v>0</v>
      </c>
      <c r="CA640" s="5">
        <v>0</v>
      </c>
      <c r="CB640" s="5">
        <v>0</v>
      </c>
      <c r="CC640" s="5">
        <v>0</v>
      </c>
      <c r="CD640" s="5">
        <v>0</v>
      </c>
      <c r="CE640" s="5">
        <v>0</v>
      </c>
      <c r="CF640" s="5">
        <v>0</v>
      </c>
      <c r="CG640" s="5">
        <v>0</v>
      </c>
      <c r="CH640" s="5">
        <v>0</v>
      </c>
      <c r="CI640" s="5">
        <v>0</v>
      </c>
      <c r="CJ640" s="5">
        <v>0</v>
      </c>
      <c r="CK640" s="5">
        <v>0</v>
      </c>
      <c r="CL640" s="5">
        <v>0</v>
      </c>
      <c r="CM640" s="5">
        <v>0</v>
      </c>
      <c r="CN640" s="5">
        <v>0</v>
      </c>
      <c r="CO640" s="5">
        <v>0</v>
      </c>
      <c r="CP640" s="5">
        <v>0</v>
      </c>
      <c r="CQ640" s="5">
        <v>0</v>
      </c>
      <c r="CR640" s="5">
        <v>0</v>
      </c>
      <c r="CS640" s="5">
        <v>0</v>
      </c>
      <c r="CT640" s="5">
        <v>0</v>
      </c>
      <c r="CU640" s="5">
        <v>0</v>
      </c>
      <c r="CV640" s="5">
        <v>0</v>
      </c>
      <c r="CW640" s="5">
        <v>0</v>
      </c>
      <c r="CX640" s="3">
        <v>0</v>
      </c>
    </row>
    <row r="641" spans="1:102" ht="15.75" x14ac:dyDescent="0.25">
      <c r="A641" s="5" t="s">
        <v>337</v>
      </c>
      <c r="B641" s="5" t="s">
        <v>338</v>
      </c>
      <c r="C641" s="5">
        <v>2020</v>
      </c>
      <c r="D641" s="5">
        <v>501</v>
      </c>
      <c r="E641" s="5">
        <v>1</v>
      </c>
      <c r="F641" s="5">
        <v>27</v>
      </c>
      <c r="G641" s="5">
        <v>10</v>
      </c>
      <c r="H641" s="5">
        <v>6</v>
      </c>
      <c r="I641" s="5">
        <v>5</v>
      </c>
      <c r="J641" s="5">
        <v>2</v>
      </c>
      <c r="K641" s="5">
        <v>2</v>
      </c>
      <c r="L641" s="5">
        <v>2</v>
      </c>
      <c r="M641" s="5">
        <v>4</v>
      </c>
      <c r="N641" s="5">
        <v>2</v>
      </c>
      <c r="O641" s="5">
        <v>7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1</v>
      </c>
      <c r="W641" s="5">
        <v>1</v>
      </c>
      <c r="X641" s="5">
        <v>1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1</v>
      </c>
      <c r="AF641" s="5">
        <v>0</v>
      </c>
      <c r="AG641" s="5">
        <v>7</v>
      </c>
      <c r="AH641" s="5">
        <v>0</v>
      </c>
      <c r="AI641" s="5">
        <v>5</v>
      </c>
      <c r="AJ641" s="5">
        <v>28</v>
      </c>
      <c r="AK641" s="5">
        <v>24</v>
      </c>
      <c r="AL641" s="5">
        <v>1</v>
      </c>
      <c r="AM641" s="5">
        <v>5</v>
      </c>
      <c r="AN641" s="5">
        <v>2</v>
      </c>
      <c r="AO641" s="5">
        <v>11</v>
      </c>
      <c r="AP641" s="5">
        <v>0</v>
      </c>
      <c r="AQ641" s="5">
        <v>2</v>
      </c>
      <c r="AR641" s="5">
        <v>0</v>
      </c>
      <c r="AS641" s="5">
        <v>32</v>
      </c>
      <c r="AT641" s="5">
        <v>6</v>
      </c>
      <c r="AU641" s="5">
        <v>2</v>
      </c>
      <c r="AV641" s="5">
        <v>1</v>
      </c>
      <c r="AW641" s="5">
        <v>2</v>
      </c>
      <c r="AX641" s="5">
        <v>11</v>
      </c>
      <c r="AY641" s="5">
        <v>1</v>
      </c>
      <c r="AZ641" s="5">
        <v>8</v>
      </c>
      <c r="BA641" s="5">
        <v>0</v>
      </c>
      <c r="BB641" s="5">
        <v>45</v>
      </c>
      <c r="BC641" s="5">
        <v>3</v>
      </c>
      <c r="BD641" s="5">
        <v>0</v>
      </c>
      <c r="BE641" s="5">
        <v>2</v>
      </c>
      <c r="BF641" s="5">
        <v>7</v>
      </c>
      <c r="BG641" s="5">
        <v>1</v>
      </c>
      <c r="BH641" s="5">
        <v>1</v>
      </c>
      <c r="BI641" s="5">
        <v>0</v>
      </c>
      <c r="BJ641" s="5">
        <v>13</v>
      </c>
      <c r="BK641" s="5">
        <v>7</v>
      </c>
      <c r="BL641" s="5">
        <v>0</v>
      </c>
      <c r="BM641" s="5">
        <v>1</v>
      </c>
      <c r="BN641" s="5">
        <v>4</v>
      </c>
      <c r="BO641" s="5">
        <v>0</v>
      </c>
      <c r="BP641" s="5">
        <v>1</v>
      </c>
      <c r="BQ641" s="5">
        <v>9</v>
      </c>
      <c r="BR641" s="5">
        <v>0</v>
      </c>
      <c r="BS641" s="5">
        <v>91</v>
      </c>
      <c r="BT641" s="5">
        <v>14</v>
      </c>
      <c r="BU641" s="5">
        <v>0</v>
      </c>
      <c r="BV641" s="5">
        <v>3</v>
      </c>
      <c r="BW641" s="5">
        <v>1</v>
      </c>
      <c r="BX641" s="5">
        <v>15</v>
      </c>
      <c r="BY641" s="5">
        <v>0</v>
      </c>
      <c r="BZ641" s="5">
        <v>0</v>
      </c>
      <c r="CA641" s="5">
        <v>15</v>
      </c>
      <c r="CB641" s="5">
        <v>0</v>
      </c>
      <c r="CC641" s="5">
        <v>0</v>
      </c>
      <c r="CD641" s="5">
        <v>0</v>
      </c>
      <c r="CE641" s="5">
        <v>0</v>
      </c>
      <c r="CF641" s="5">
        <v>0</v>
      </c>
      <c r="CG641" s="5">
        <v>2</v>
      </c>
      <c r="CH641" s="5">
        <v>0</v>
      </c>
      <c r="CI641" s="5">
        <v>0</v>
      </c>
      <c r="CJ641" s="5">
        <v>1</v>
      </c>
      <c r="CK641" s="5">
        <v>0</v>
      </c>
      <c r="CL641" s="5">
        <v>0</v>
      </c>
      <c r="CM641" s="5">
        <v>2</v>
      </c>
      <c r="CN641" s="5">
        <v>11</v>
      </c>
      <c r="CO641" s="5">
        <v>0</v>
      </c>
      <c r="CP641" s="5">
        <v>0</v>
      </c>
      <c r="CQ641" s="5">
        <v>0</v>
      </c>
      <c r="CR641" s="5">
        <v>1</v>
      </c>
      <c r="CS641" s="5">
        <v>0</v>
      </c>
      <c r="CT641" s="5">
        <v>2</v>
      </c>
      <c r="CU641" s="5">
        <v>1</v>
      </c>
      <c r="CV641" s="5">
        <v>6</v>
      </c>
      <c r="CW641" s="5">
        <v>22</v>
      </c>
      <c r="CX641" s="3">
        <v>22</v>
      </c>
    </row>
    <row r="642" spans="1:102" ht="15.75" x14ac:dyDescent="0.25">
      <c r="A642" s="5" t="s">
        <v>339</v>
      </c>
      <c r="B642" s="5" t="s">
        <v>340</v>
      </c>
      <c r="C642" s="5">
        <v>2020</v>
      </c>
      <c r="D642" s="5">
        <v>602</v>
      </c>
      <c r="E642" s="5">
        <v>2</v>
      </c>
      <c r="F642" s="5">
        <v>0</v>
      </c>
      <c r="G642" s="5">
        <v>8</v>
      </c>
      <c r="H642" s="5">
        <v>0</v>
      </c>
      <c r="I642" s="5">
        <v>2</v>
      </c>
      <c r="J642" s="5">
        <v>1</v>
      </c>
      <c r="K642" s="5">
        <v>1</v>
      </c>
      <c r="L642" s="5">
        <v>0</v>
      </c>
      <c r="M642" s="5">
        <v>2</v>
      </c>
      <c r="N642" s="5">
        <v>2</v>
      </c>
      <c r="O642" s="5">
        <v>60</v>
      </c>
      <c r="P642" s="5">
        <v>1</v>
      </c>
      <c r="Q642" s="5">
        <v>0</v>
      </c>
      <c r="R642" s="5">
        <v>0</v>
      </c>
      <c r="S642" s="5">
        <v>1</v>
      </c>
      <c r="T642" s="5">
        <v>7</v>
      </c>
      <c r="U642" s="5">
        <v>10</v>
      </c>
      <c r="V642" s="5">
        <v>1</v>
      </c>
      <c r="W642" s="5">
        <v>280</v>
      </c>
      <c r="X642" s="5">
        <v>0</v>
      </c>
      <c r="Y642" s="5">
        <v>0</v>
      </c>
      <c r="Z642" s="5">
        <v>0</v>
      </c>
      <c r="AA642" s="5">
        <v>1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10</v>
      </c>
      <c r="AH642" s="5">
        <v>1</v>
      </c>
      <c r="AI642" s="5">
        <v>9</v>
      </c>
      <c r="AJ642" s="5">
        <v>11</v>
      </c>
      <c r="AK642" s="5">
        <v>13</v>
      </c>
      <c r="AL642" s="5">
        <v>0</v>
      </c>
      <c r="AM642" s="5">
        <v>6</v>
      </c>
      <c r="AN642" s="5">
        <v>2</v>
      </c>
      <c r="AO642" s="5">
        <v>29</v>
      </c>
      <c r="AP642" s="5">
        <v>0</v>
      </c>
      <c r="AQ642" s="5">
        <v>2</v>
      </c>
      <c r="AR642" s="5">
        <v>0</v>
      </c>
      <c r="AS642" s="5">
        <v>3</v>
      </c>
      <c r="AT642" s="5">
        <v>4</v>
      </c>
      <c r="AU642" s="5">
        <v>1</v>
      </c>
      <c r="AV642" s="5">
        <v>4</v>
      </c>
      <c r="AW642" s="5">
        <v>3</v>
      </c>
      <c r="AX642" s="5">
        <v>3</v>
      </c>
      <c r="AY642" s="5">
        <v>0</v>
      </c>
      <c r="AZ642" s="5">
        <v>6</v>
      </c>
      <c r="BA642" s="5">
        <v>0</v>
      </c>
      <c r="BB642" s="5">
        <v>10</v>
      </c>
      <c r="BC642" s="5">
        <v>3</v>
      </c>
      <c r="BD642" s="5">
        <v>0</v>
      </c>
      <c r="BE642" s="5">
        <v>3</v>
      </c>
      <c r="BF642" s="5">
        <v>5</v>
      </c>
      <c r="BG642" s="5">
        <v>1</v>
      </c>
      <c r="BH642" s="5">
        <v>1</v>
      </c>
      <c r="BI642" s="5">
        <v>0</v>
      </c>
      <c r="BJ642" s="5">
        <v>10</v>
      </c>
      <c r="BK642" s="5">
        <v>10</v>
      </c>
      <c r="BL642" s="5">
        <v>0</v>
      </c>
      <c r="BM642" s="5">
        <v>1</v>
      </c>
      <c r="BN642" s="5">
        <v>11</v>
      </c>
      <c r="BO642" s="5">
        <v>0</v>
      </c>
      <c r="BP642" s="5">
        <v>0</v>
      </c>
      <c r="BQ642" s="5">
        <v>3</v>
      </c>
      <c r="BR642" s="5">
        <v>0</v>
      </c>
      <c r="BS642" s="5">
        <v>5</v>
      </c>
      <c r="BT642" s="5">
        <v>4</v>
      </c>
      <c r="BU642" s="5">
        <v>0</v>
      </c>
      <c r="BV642" s="5">
        <v>3</v>
      </c>
      <c r="BW642" s="5">
        <v>1</v>
      </c>
      <c r="BX642" s="5">
        <v>11</v>
      </c>
      <c r="BY642" s="5">
        <v>0</v>
      </c>
      <c r="BZ642" s="5">
        <v>0</v>
      </c>
      <c r="CA642" s="5">
        <v>11</v>
      </c>
      <c r="CB642" s="5">
        <v>0</v>
      </c>
      <c r="CC642" s="5">
        <v>0</v>
      </c>
      <c r="CD642" s="5">
        <v>0</v>
      </c>
      <c r="CE642" s="5">
        <v>0</v>
      </c>
      <c r="CF642" s="5">
        <v>1</v>
      </c>
      <c r="CG642" s="5">
        <v>0</v>
      </c>
      <c r="CH642" s="5">
        <v>0</v>
      </c>
      <c r="CI642" s="5">
        <v>0</v>
      </c>
      <c r="CJ642" s="5">
        <v>1</v>
      </c>
      <c r="CK642" s="5">
        <v>0</v>
      </c>
      <c r="CL642" s="5">
        <v>0</v>
      </c>
      <c r="CM642" s="5">
        <v>1</v>
      </c>
      <c r="CN642" s="5">
        <v>9</v>
      </c>
      <c r="CO642" s="5">
        <v>1</v>
      </c>
      <c r="CP642" s="5">
        <v>0</v>
      </c>
      <c r="CQ642" s="5">
        <v>0</v>
      </c>
      <c r="CR642" s="5">
        <v>0</v>
      </c>
      <c r="CS642" s="5">
        <v>0</v>
      </c>
      <c r="CT642" s="5">
        <v>2</v>
      </c>
      <c r="CU642" s="5">
        <v>0</v>
      </c>
      <c r="CV642" s="5">
        <v>6</v>
      </c>
      <c r="CW642" s="5">
        <v>2</v>
      </c>
      <c r="CX642" s="3">
        <v>2</v>
      </c>
    </row>
    <row r="643" spans="1:102" ht="15.75" x14ac:dyDescent="0.25">
      <c r="A643" s="5" t="s">
        <v>341</v>
      </c>
      <c r="B643" s="5" t="s">
        <v>342</v>
      </c>
      <c r="C643" s="5">
        <v>2020</v>
      </c>
      <c r="D643" s="5">
        <v>5006</v>
      </c>
      <c r="E643" s="5">
        <v>10</v>
      </c>
      <c r="F643" s="5">
        <v>21</v>
      </c>
      <c r="G643" s="5">
        <v>25</v>
      </c>
      <c r="H643" s="5">
        <v>46</v>
      </c>
      <c r="I643" s="5">
        <v>23</v>
      </c>
      <c r="J643" s="5">
        <v>27</v>
      </c>
      <c r="K643" s="5">
        <v>17</v>
      </c>
      <c r="L643" s="5">
        <v>87</v>
      </c>
      <c r="M643" s="5">
        <v>27</v>
      </c>
      <c r="N643" s="5">
        <v>67</v>
      </c>
      <c r="O643" s="5">
        <v>418</v>
      </c>
      <c r="P643" s="5">
        <v>1</v>
      </c>
      <c r="Q643" s="5">
        <v>1</v>
      </c>
      <c r="R643" s="5">
        <v>3</v>
      </c>
      <c r="S643" s="5">
        <v>0</v>
      </c>
      <c r="T643" s="5">
        <v>0</v>
      </c>
      <c r="U643" s="5">
        <v>35</v>
      </c>
      <c r="V643" s="5">
        <v>7</v>
      </c>
      <c r="W643" s="5">
        <v>22</v>
      </c>
      <c r="X643" s="5">
        <v>9</v>
      </c>
      <c r="Y643" s="5">
        <v>0</v>
      </c>
      <c r="Z643" s="5">
        <v>101</v>
      </c>
      <c r="AA643" s="5">
        <v>17</v>
      </c>
      <c r="AB643" s="5">
        <v>8</v>
      </c>
      <c r="AC643" s="5">
        <v>0</v>
      </c>
      <c r="AD643" s="5">
        <v>3</v>
      </c>
      <c r="AE643" s="5">
        <v>5</v>
      </c>
      <c r="AF643" s="5">
        <v>4</v>
      </c>
      <c r="AG643" s="5">
        <v>78</v>
      </c>
      <c r="AH643" s="5">
        <v>176</v>
      </c>
      <c r="AI643" s="5">
        <v>121</v>
      </c>
      <c r="AJ643" s="5">
        <v>126</v>
      </c>
      <c r="AK643" s="5">
        <v>205</v>
      </c>
      <c r="AL643" s="5">
        <v>14</v>
      </c>
      <c r="AM643" s="5">
        <v>102</v>
      </c>
      <c r="AN643" s="5">
        <v>115</v>
      </c>
      <c r="AO643" s="5">
        <v>155</v>
      </c>
      <c r="AP643" s="5">
        <v>10</v>
      </c>
      <c r="AQ643" s="5">
        <v>37</v>
      </c>
      <c r="AR643" s="5">
        <v>3</v>
      </c>
      <c r="AS643" s="5">
        <v>67</v>
      </c>
      <c r="AT643" s="5">
        <v>141</v>
      </c>
      <c r="AU643" s="5">
        <v>51</v>
      </c>
      <c r="AV643" s="5">
        <v>61</v>
      </c>
      <c r="AW643" s="5">
        <v>56</v>
      </c>
      <c r="AX643" s="5">
        <v>128</v>
      </c>
      <c r="AY643" s="5">
        <v>0</v>
      </c>
      <c r="AZ643" s="5">
        <v>10</v>
      </c>
      <c r="BA643" s="5">
        <v>0</v>
      </c>
      <c r="BB643" s="5">
        <v>53</v>
      </c>
      <c r="BC643" s="5">
        <v>13</v>
      </c>
      <c r="BD643" s="5">
        <v>0</v>
      </c>
      <c r="BE643" s="5">
        <v>39</v>
      </c>
      <c r="BF643" s="5">
        <v>193</v>
      </c>
      <c r="BG643" s="5">
        <v>8</v>
      </c>
      <c r="BH643" s="5">
        <v>8</v>
      </c>
      <c r="BI643" s="5">
        <v>2</v>
      </c>
      <c r="BJ643" s="5">
        <v>96</v>
      </c>
      <c r="BK643" s="5">
        <v>172</v>
      </c>
      <c r="BL643" s="5">
        <v>0</v>
      </c>
      <c r="BM643" s="5">
        <v>14</v>
      </c>
      <c r="BN643" s="5">
        <v>136</v>
      </c>
      <c r="BO643" s="5">
        <v>4</v>
      </c>
      <c r="BP643" s="5">
        <v>11</v>
      </c>
      <c r="BQ643" s="5">
        <v>117</v>
      </c>
      <c r="BR643" s="5">
        <v>15</v>
      </c>
      <c r="BS643" s="5">
        <v>132</v>
      </c>
      <c r="BT643" s="5">
        <v>66</v>
      </c>
      <c r="BU643" s="5">
        <v>5</v>
      </c>
      <c r="BV643" s="5">
        <v>178</v>
      </c>
      <c r="BW643" s="5">
        <v>36</v>
      </c>
      <c r="BX643" s="5">
        <v>257</v>
      </c>
      <c r="BY643" s="5">
        <v>4</v>
      </c>
      <c r="BZ643" s="5">
        <v>0</v>
      </c>
      <c r="CA643" s="5">
        <v>28</v>
      </c>
      <c r="CB643" s="5">
        <v>10</v>
      </c>
      <c r="CC643" s="5">
        <v>1</v>
      </c>
      <c r="CD643" s="5">
        <v>17</v>
      </c>
      <c r="CE643" s="5">
        <v>2</v>
      </c>
      <c r="CF643" s="5">
        <v>9</v>
      </c>
      <c r="CG643" s="5">
        <v>5</v>
      </c>
      <c r="CH643" s="5">
        <v>6</v>
      </c>
      <c r="CI643" s="5">
        <v>12</v>
      </c>
      <c r="CJ643" s="5">
        <v>148</v>
      </c>
      <c r="CK643" s="5">
        <v>71</v>
      </c>
      <c r="CL643" s="5">
        <v>1</v>
      </c>
      <c r="CM643" s="5">
        <v>11</v>
      </c>
      <c r="CN643" s="5">
        <v>80</v>
      </c>
      <c r="CO643" s="5">
        <v>28</v>
      </c>
      <c r="CP643" s="5">
        <v>6</v>
      </c>
      <c r="CQ643" s="5">
        <v>0</v>
      </c>
      <c r="CR643" s="5">
        <v>1</v>
      </c>
      <c r="CS643" s="5">
        <v>8</v>
      </c>
      <c r="CT643" s="5">
        <v>65</v>
      </c>
      <c r="CU643" s="5">
        <v>10</v>
      </c>
      <c r="CV643" s="5">
        <v>282</v>
      </c>
      <c r="CW643" s="5">
        <v>8</v>
      </c>
      <c r="CX643" s="3">
        <v>8</v>
      </c>
    </row>
    <row r="644" spans="1:102" ht="15.75" x14ac:dyDescent="0.25">
      <c r="A644" s="5" t="s">
        <v>343</v>
      </c>
      <c r="B644" s="5" t="s">
        <v>344</v>
      </c>
      <c r="C644" s="5">
        <v>2020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0</v>
      </c>
      <c r="AH644" s="5">
        <v>0</v>
      </c>
      <c r="AI644" s="5">
        <v>0</v>
      </c>
      <c r="AJ644" s="5">
        <v>0</v>
      </c>
      <c r="AK644" s="5">
        <v>0</v>
      </c>
      <c r="AL644" s="5">
        <v>0</v>
      </c>
      <c r="AM644" s="5">
        <v>0</v>
      </c>
      <c r="AN644" s="5">
        <v>0</v>
      </c>
      <c r="AO644" s="5">
        <v>0</v>
      </c>
      <c r="AP644" s="5">
        <v>0</v>
      </c>
      <c r="AQ644" s="5">
        <v>0</v>
      </c>
      <c r="AR644" s="5">
        <v>0</v>
      </c>
      <c r="AS644" s="5">
        <v>0</v>
      </c>
      <c r="AT644" s="5">
        <v>0</v>
      </c>
      <c r="AU644" s="5">
        <v>0</v>
      </c>
      <c r="AV644" s="5">
        <v>0</v>
      </c>
      <c r="AW644" s="5">
        <v>0</v>
      </c>
      <c r="AX644" s="5">
        <v>0</v>
      </c>
      <c r="AY644" s="5">
        <v>0</v>
      </c>
      <c r="AZ644" s="5">
        <v>0</v>
      </c>
      <c r="BA644" s="5">
        <v>0</v>
      </c>
      <c r="BB644" s="5">
        <v>0</v>
      </c>
      <c r="BC644" s="5">
        <v>0</v>
      </c>
      <c r="BD644" s="5">
        <v>0</v>
      </c>
      <c r="BE644" s="5">
        <v>0</v>
      </c>
      <c r="BF644" s="5">
        <v>0</v>
      </c>
      <c r="BG644" s="5">
        <v>0</v>
      </c>
      <c r="BH644" s="5">
        <v>0</v>
      </c>
      <c r="BI644" s="5">
        <v>0</v>
      </c>
      <c r="BJ644" s="5">
        <v>0</v>
      </c>
      <c r="BK644" s="5">
        <v>0</v>
      </c>
      <c r="BL644" s="5">
        <v>0</v>
      </c>
      <c r="BM644" s="5">
        <v>0</v>
      </c>
      <c r="BN644" s="5">
        <v>0</v>
      </c>
      <c r="BO644" s="5">
        <v>0</v>
      </c>
      <c r="BP644" s="5">
        <v>0</v>
      </c>
      <c r="BQ644" s="5">
        <v>0</v>
      </c>
      <c r="BR644" s="5">
        <v>0</v>
      </c>
      <c r="BS644" s="5">
        <v>0</v>
      </c>
      <c r="BT644" s="5">
        <v>0</v>
      </c>
      <c r="BU644" s="5">
        <v>0</v>
      </c>
      <c r="BV644" s="5">
        <v>0</v>
      </c>
      <c r="BW644" s="5">
        <v>0</v>
      </c>
      <c r="BX644" s="5">
        <v>0</v>
      </c>
      <c r="BY644" s="5">
        <v>0</v>
      </c>
      <c r="BZ644" s="5">
        <v>0</v>
      </c>
      <c r="CA644" s="5">
        <v>0</v>
      </c>
      <c r="CB644" s="5">
        <v>0</v>
      </c>
      <c r="CC644" s="5">
        <v>0</v>
      </c>
      <c r="CD644" s="5">
        <v>0</v>
      </c>
      <c r="CE644" s="5">
        <v>0</v>
      </c>
      <c r="CF644" s="5">
        <v>0</v>
      </c>
      <c r="CG644" s="5">
        <v>0</v>
      </c>
      <c r="CH644" s="5">
        <v>0</v>
      </c>
      <c r="CI644" s="5">
        <v>0</v>
      </c>
      <c r="CJ644" s="5">
        <v>0</v>
      </c>
      <c r="CK644" s="5">
        <v>0</v>
      </c>
      <c r="CL644" s="5">
        <v>0</v>
      </c>
      <c r="CM644" s="5">
        <v>0</v>
      </c>
      <c r="CN644" s="5">
        <v>0</v>
      </c>
      <c r="CO644" s="5">
        <v>0</v>
      </c>
      <c r="CP644" s="5">
        <v>0</v>
      </c>
      <c r="CQ644" s="5">
        <v>0</v>
      </c>
      <c r="CR644" s="5">
        <v>0</v>
      </c>
      <c r="CS644" s="5">
        <v>0</v>
      </c>
      <c r="CT644" s="5">
        <v>0</v>
      </c>
      <c r="CU644" s="5">
        <v>0</v>
      </c>
      <c r="CV644" s="5">
        <v>0</v>
      </c>
      <c r="CW644" s="5">
        <v>0</v>
      </c>
      <c r="CX644" s="3">
        <v>0</v>
      </c>
    </row>
    <row r="645" spans="1:102" ht="15.75" x14ac:dyDescent="0.25">
      <c r="A645" s="5" t="s">
        <v>345</v>
      </c>
      <c r="B645" s="5" t="s">
        <v>346</v>
      </c>
      <c r="C645" s="5">
        <v>2020</v>
      </c>
      <c r="D645" s="5">
        <v>4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1</v>
      </c>
      <c r="M645" s="5">
        <v>0</v>
      </c>
      <c r="N645" s="5">
        <v>0</v>
      </c>
      <c r="O645" s="5">
        <v>2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0</v>
      </c>
      <c r="AH645" s="5">
        <v>0</v>
      </c>
      <c r="AI645" s="5">
        <v>0</v>
      </c>
      <c r="AJ645" s="5">
        <v>0</v>
      </c>
      <c r="AK645" s="5">
        <v>0</v>
      </c>
      <c r="AL645" s="5">
        <v>0</v>
      </c>
      <c r="AM645" s="5">
        <v>0</v>
      </c>
      <c r="AN645" s="5">
        <v>0</v>
      </c>
      <c r="AO645" s="5">
        <v>0</v>
      </c>
      <c r="AP645" s="5">
        <v>0</v>
      </c>
      <c r="AQ645" s="5">
        <v>0</v>
      </c>
      <c r="AR645" s="5">
        <v>0</v>
      </c>
      <c r="AS645" s="5">
        <v>0</v>
      </c>
      <c r="AT645" s="5">
        <v>0</v>
      </c>
      <c r="AU645" s="5">
        <v>0</v>
      </c>
      <c r="AV645" s="5">
        <v>0</v>
      </c>
      <c r="AW645" s="5">
        <v>0</v>
      </c>
      <c r="AX645" s="5">
        <v>0</v>
      </c>
      <c r="AY645" s="5">
        <v>0</v>
      </c>
      <c r="AZ645" s="5">
        <v>0</v>
      </c>
      <c r="BA645" s="5">
        <v>0</v>
      </c>
      <c r="BB645" s="5">
        <v>0</v>
      </c>
      <c r="BC645" s="5">
        <v>0</v>
      </c>
      <c r="BD645" s="5">
        <v>0</v>
      </c>
      <c r="BE645" s="5">
        <v>0</v>
      </c>
      <c r="BF645" s="5">
        <v>0</v>
      </c>
      <c r="BG645" s="5">
        <v>0</v>
      </c>
      <c r="BH645" s="5">
        <v>0</v>
      </c>
      <c r="BI645" s="5">
        <v>0</v>
      </c>
      <c r="BJ645" s="5">
        <v>0</v>
      </c>
      <c r="BK645" s="5">
        <v>0</v>
      </c>
      <c r="BL645" s="5">
        <v>0</v>
      </c>
      <c r="BM645" s="5">
        <v>0</v>
      </c>
      <c r="BN645" s="5">
        <v>0</v>
      </c>
      <c r="BO645" s="5">
        <v>0</v>
      </c>
      <c r="BP645" s="5">
        <v>0</v>
      </c>
      <c r="BQ645" s="5">
        <v>0</v>
      </c>
      <c r="BR645" s="5">
        <v>0</v>
      </c>
      <c r="BS645" s="5">
        <v>0</v>
      </c>
      <c r="BT645" s="5">
        <v>0</v>
      </c>
      <c r="BU645" s="5">
        <v>0</v>
      </c>
      <c r="BV645" s="5">
        <v>0</v>
      </c>
      <c r="BW645" s="5">
        <v>0</v>
      </c>
      <c r="BX645" s="5">
        <v>2</v>
      </c>
      <c r="BY645" s="5">
        <v>0</v>
      </c>
      <c r="BZ645" s="5">
        <v>0</v>
      </c>
      <c r="CA645" s="5">
        <v>0</v>
      </c>
      <c r="CB645" s="5">
        <v>0</v>
      </c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>
        <v>0</v>
      </c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>
        <v>0</v>
      </c>
      <c r="CS645" s="5">
        <v>0</v>
      </c>
      <c r="CT645" s="5">
        <v>0</v>
      </c>
      <c r="CU645" s="5">
        <v>0</v>
      </c>
      <c r="CV645" s="5">
        <v>0</v>
      </c>
      <c r="CW645" s="5">
        <v>0</v>
      </c>
      <c r="CX645" s="3">
        <v>0</v>
      </c>
    </row>
    <row r="646" spans="1:102" ht="15.75" x14ac:dyDescent="0.25">
      <c r="A646" s="5" t="s">
        <v>347</v>
      </c>
      <c r="B646" s="5" t="s">
        <v>348</v>
      </c>
      <c r="C646" s="5">
        <v>2020</v>
      </c>
      <c r="D646" s="5">
        <v>1592</v>
      </c>
      <c r="E646" s="5">
        <v>0</v>
      </c>
      <c r="F646" s="5">
        <v>18</v>
      </c>
      <c r="G646" s="5">
        <v>7</v>
      </c>
      <c r="H646" s="5">
        <v>11</v>
      </c>
      <c r="I646" s="5">
        <v>52</v>
      </c>
      <c r="J646" s="5">
        <v>11</v>
      </c>
      <c r="K646" s="5">
        <v>1</v>
      </c>
      <c r="L646" s="5">
        <v>7</v>
      </c>
      <c r="M646" s="5">
        <v>3</v>
      </c>
      <c r="N646" s="5">
        <v>22</v>
      </c>
      <c r="O646" s="5">
        <v>91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2</v>
      </c>
      <c r="V646" s="5">
        <v>9</v>
      </c>
      <c r="W646" s="5">
        <v>58</v>
      </c>
      <c r="X646" s="5">
        <v>6</v>
      </c>
      <c r="Y646" s="5">
        <v>0</v>
      </c>
      <c r="Z646" s="5">
        <v>190</v>
      </c>
      <c r="AA646" s="5">
        <v>11</v>
      </c>
      <c r="AB646" s="5">
        <v>26</v>
      </c>
      <c r="AC646" s="5">
        <v>0</v>
      </c>
      <c r="AD646" s="5">
        <v>0</v>
      </c>
      <c r="AE646" s="5">
        <v>0</v>
      </c>
      <c r="AF646" s="5">
        <v>0</v>
      </c>
      <c r="AG646" s="5">
        <v>11</v>
      </c>
      <c r="AH646" s="5">
        <v>13</v>
      </c>
      <c r="AI646" s="5">
        <v>13</v>
      </c>
      <c r="AJ646" s="5">
        <v>66</v>
      </c>
      <c r="AK646" s="5">
        <v>33</v>
      </c>
      <c r="AL646" s="5">
        <v>0</v>
      </c>
      <c r="AM646" s="5">
        <v>30</v>
      </c>
      <c r="AN646" s="5">
        <v>15</v>
      </c>
      <c r="AO646" s="5">
        <v>161</v>
      </c>
      <c r="AP646" s="5">
        <v>2</v>
      </c>
      <c r="AQ646" s="5">
        <v>6</v>
      </c>
      <c r="AR646" s="5">
        <v>2</v>
      </c>
      <c r="AS646" s="5">
        <v>16</v>
      </c>
      <c r="AT646" s="5">
        <v>41</v>
      </c>
      <c r="AU646" s="5">
        <v>22</v>
      </c>
      <c r="AV646" s="5">
        <v>53</v>
      </c>
      <c r="AW646" s="5">
        <v>17</v>
      </c>
      <c r="AX646" s="5">
        <v>21</v>
      </c>
      <c r="AY646" s="5">
        <v>0</v>
      </c>
      <c r="AZ646" s="5">
        <v>2</v>
      </c>
      <c r="BA646" s="5">
        <v>0</v>
      </c>
      <c r="BB646" s="5">
        <v>7</v>
      </c>
      <c r="BC646" s="5">
        <v>3</v>
      </c>
      <c r="BD646" s="5">
        <v>0</v>
      </c>
      <c r="BE646" s="5">
        <v>12</v>
      </c>
      <c r="BF646" s="5">
        <v>26</v>
      </c>
      <c r="BG646" s="5">
        <v>1</v>
      </c>
      <c r="BH646" s="5">
        <v>2</v>
      </c>
      <c r="BI646" s="5">
        <v>0</v>
      </c>
      <c r="BJ646" s="5">
        <v>18</v>
      </c>
      <c r="BK646" s="5">
        <v>42</v>
      </c>
      <c r="BL646" s="5">
        <v>0</v>
      </c>
      <c r="BM646" s="5">
        <v>5</v>
      </c>
      <c r="BN646" s="5">
        <v>24</v>
      </c>
      <c r="BO646" s="5">
        <v>0</v>
      </c>
      <c r="BP646" s="5">
        <v>5</v>
      </c>
      <c r="BQ646" s="5">
        <v>43</v>
      </c>
      <c r="BR646" s="5">
        <v>5</v>
      </c>
      <c r="BS646" s="5">
        <v>56</v>
      </c>
      <c r="BT646" s="5">
        <v>13</v>
      </c>
      <c r="BU646" s="5">
        <v>1</v>
      </c>
      <c r="BV646" s="5">
        <v>20</v>
      </c>
      <c r="BW646" s="5">
        <v>11</v>
      </c>
      <c r="BX646" s="5">
        <v>74</v>
      </c>
      <c r="BY646" s="5">
        <v>0</v>
      </c>
      <c r="BZ646" s="5">
        <v>0</v>
      </c>
      <c r="CA646" s="5">
        <v>8</v>
      </c>
      <c r="CB646" s="5">
        <v>1</v>
      </c>
      <c r="CC646" s="5">
        <v>0</v>
      </c>
      <c r="CD646" s="5">
        <v>3</v>
      </c>
      <c r="CE646" s="5">
        <v>1</v>
      </c>
      <c r="CF646" s="5">
        <v>2</v>
      </c>
      <c r="CG646" s="5">
        <v>2</v>
      </c>
      <c r="CH646" s="5">
        <v>2</v>
      </c>
      <c r="CI646" s="5">
        <v>3</v>
      </c>
      <c r="CJ646" s="5">
        <v>29</v>
      </c>
      <c r="CK646" s="5">
        <v>15</v>
      </c>
      <c r="CL646" s="5">
        <v>0</v>
      </c>
      <c r="CM646" s="5">
        <v>5</v>
      </c>
      <c r="CN646" s="5">
        <v>28</v>
      </c>
      <c r="CO646" s="5">
        <v>4</v>
      </c>
      <c r="CP646" s="5">
        <v>2</v>
      </c>
      <c r="CQ646" s="5">
        <v>0</v>
      </c>
      <c r="CR646" s="5">
        <v>10</v>
      </c>
      <c r="CS646" s="5">
        <v>2</v>
      </c>
      <c r="CT646" s="5">
        <v>13</v>
      </c>
      <c r="CU646" s="5">
        <v>1</v>
      </c>
      <c r="CV646" s="5">
        <v>41</v>
      </c>
      <c r="CW646" s="5">
        <v>1</v>
      </c>
      <c r="CX646" s="3">
        <v>1</v>
      </c>
    </row>
    <row r="647" spans="1:102" ht="15.75" x14ac:dyDescent="0.25">
      <c r="A647" s="5" t="s">
        <v>349</v>
      </c>
      <c r="B647" s="5" t="s">
        <v>350</v>
      </c>
      <c r="C647" s="5">
        <v>2020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  <c r="AH647" s="5">
        <v>0</v>
      </c>
      <c r="AI647" s="5">
        <v>0</v>
      </c>
      <c r="AJ647" s="5">
        <v>0</v>
      </c>
      <c r="AK647" s="5">
        <v>0</v>
      </c>
      <c r="AL647" s="5">
        <v>0</v>
      </c>
      <c r="AM647" s="5">
        <v>0</v>
      </c>
      <c r="AN647" s="5">
        <v>0</v>
      </c>
      <c r="AO647" s="5">
        <v>0</v>
      </c>
      <c r="AP647" s="5">
        <v>0</v>
      </c>
      <c r="AQ647" s="5">
        <v>0</v>
      </c>
      <c r="AR647" s="5">
        <v>0</v>
      </c>
      <c r="AS647" s="5">
        <v>0</v>
      </c>
      <c r="AT647" s="5">
        <v>0</v>
      </c>
      <c r="AU647" s="5">
        <v>0</v>
      </c>
      <c r="AV647" s="5">
        <v>0</v>
      </c>
      <c r="AW647" s="5">
        <v>0</v>
      </c>
      <c r="AX647" s="5">
        <v>0</v>
      </c>
      <c r="AY647" s="5">
        <v>0</v>
      </c>
      <c r="AZ647" s="5">
        <v>0</v>
      </c>
      <c r="BA647" s="5">
        <v>0</v>
      </c>
      <c r="BB647" s="5">
        <v>0</v>
      </c>
      <c r="BC647" s="5">
        <v>0</v>
      </c>
      <c r="BD647" s="5">
        <v>0</v>
      </c>
      <c r="BE647" s="5">
        <v>0</v>
      </c>
      <c r="BF647" s="5">
        <v>0</v>
      </c>
      <c r="BG647" s="5">
        <v>0</v>
      </c>
      <c r="BH647" s="5">
        <v>0</v>
      </c>
      <c r="BI647" s="5">
        <v>0</v>
      </c>
      <c r="BJ647" s="5">
        <v>0</v>
      </c>
      <c r="BK647" s="5">
        <v>0</v>
      </c>
      <c r="BL647" s="5">
        <v>0</v>
      </c>
      <c r="BM647" s="5">
        <v>0</v>
      </c>
      <c r="BN647" s="5">
        <v>0</v>
      </c>
      <c r="BO647" s="5">
        <v>0</v>
      </c>
      <c r="BP647" s="5">
        <v>0</v>
      </c>
      <c r="BQ647" s="5">
        <v>0</v>
      </c>
      <c r="BR647" s="5">
        <v>0</v>
      </c>
      <c r="BS647" s="5">
        <v>0</v>
      </c>
      <c r="BT647" s="5">
        <v>0</v>
      </c>
      <c r="BU647" s="5">
        <v>0</v>
      </c>
      <c r="BV647" s="5">
        <v>0</v>
      </c>
      <c r="BW647" s="5">
        <v>0</v>
      </c>
      <c r="BX647" s="5">
        <v>0</v>
      </c>
      <c r="BY647" s="5">
        <v>0</v>
      </c>
      <c r="BZ647" s="5">
        <v>0</v>
      </c>
      <c r="CA647" s="5">
        <v>0</v>
      </c>
      <c r="CB647" s="5">
        <v>0</v>
      </c>
      <c r="CC647" s="5">
        <v>0</v>
      </c>
      <c r="CD647" s="5">
        <v>0</v>
      </c>
      <c r="CE647" s="5">
        <v>0</v>
      </c>
      <c r="CF647" s="5">
        <v>0</v>
      </c>
      <c r="CG647" s="5">
        <v>0</v>
      </c>
      <c r="CH647" s="5">
        <v>0</v>
      </c>
      <c r="CI647" s="5">
        <v>0</v>
      </c>
      <c r="CJ647" s="5">
        <v>0</v>
      </c>
      <c r="CK647" s="5">
        <v>0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>
        <v>0</v>
      </c>
      <c r="CS647" s="5">
        <v>0</v>
      </c>
      <c r="CT647" s="5">
        <v>0</v>
      </c>
      <c r="CU647" s="5">
        <v>0</v>
      </c>
      <c r="CV647" s="5">
        <v>0</v>
      </c>
      <c r="CW647" s="5">
        <v>0</v>
      </c>
      <c r="CX647" s="3">
        <v>0</v>
      </c>
    </row>
    <row r="648" spans="1:102" ht="15.75" x14ac:dyDescent="0.25">
      <c r="A648" s="5" t="s">
        <v>351</v>
      </c>
      <c r="B648" s="5" t="s">
        <v>352</v>
      </c>
      <c r="C648" s="5">
        <v>2020</v>
      </c>
      <c r="D648" s="5">
        <v>19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7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5">
        <v>0</v>
      </c>
      <c r="AI648" s="5">
        <v>0</v>
      </c>
      <c r="AJ648" s="5">
        <v>1</v>
      </c>
      <c r="AK648" s="5">
        <v>0</v>
      </c>
      <c r="AL648" s="5">
        <v>0</v>
      </c>
      <c r="AM648" s="5">
        <v>0</v>
      </c>
      <c r="AN648" s="5">
        <v>1</v>
      </c>
      <c r="AO648" s="5">
        <v>0</v>
      </c>
      <c r="AP648" s="5">
        <v>0</v>
      </c>
      <c r="AQ648" s="5">
        <v>0</v>
      </c>
      <c r="AR648" s="5">
        <v>0</v>
      </c>
      <c r="AS648" s="5">
        <v>0</v>
      </c>
      <c r="AT648" s="5">
        <v>0</v>
      </c>
      <c r="AU648" s="5">
        <v>0</v>
      </c>
      <c r="AV648" s="5">
        <v>0</v>
      </c>
      <c r="AW648" s="5">
        <v>0</v>
      </c>
      <c r="AX648" s="5">
        <v>0</v>
      </c>
      <c r="AY648" s="5">
        <v>0</v>
      </c>
      <c r="AZ648" s="5">
        <v>0</v>
      </c>
      <c r="BA648" s="5">
        <v>0</v>
      </c>
      <c r="BB648" s="5">
        <v>0</v>
      </c>
      <c r="BC648" s="5">
        <v>0</v>
      </c>
      <c r="BD648" s="5">
        <v>0</v>
      </c>
      <c r="BE648" s="5">
        <v>0</v>
      </c>
      <c r="BF648" s="5">
        <v>2</v>
      </c>
      <c r="BG648" s="5">
        <v>0</v>
      </c>
      <c r="BH648" s="5">
        <v>0</v>
      </c>
      <c r="BI648" s="5">
        <v>0</v>
      </c>
      <c r="BJ648" s="5">
        <v>0</v>
      </c>
      <c r="BK648" s="5">
        <v>0</v>
      </c>
      <c r="BL648" s="5">
        <v>0</v>
      </c>
      <c r="BM648" s="5">
        <v>0</v>
      </c>
      <c r="BN648" s="5">
        <v>1</v>
      </c>
      <c r="BO648" s="5">
        <v>0</v>
      </c>
      <c r="BP648" s="5">
        <v>0</v>
      </c>
      <c r="BQ648" s="5">
        <v>0</v>
      </c>
      <c r="BR648" s="5">
        <v>0</v>
      </c>
      <c r="BS648" s="5">
        <v>0</v>
      </c>
      <c r="BT648" s="5">
        <v>0</v>
      </c>
      <c r="BU648" s="5">
        <v>0</v>
      </c>
      <c r="BV648" s="5">
        <v>0</v>
      </c>
      <c r="BW648" s="5">
        <v>0</v>
      </c>
      <c r="BX648" s="5">
        <v>4</v>
      </c>
      <c r="BY648" s="5">
        <v>0</v>
      </c>
      <c r="BZ648" s="5">
        <v>0</v>
      </c>
      <c r="CA648" s="5">
        <v>0</v>
      </c>
      <c r="CB648" s="5">
        <v>0</v>
      </c>
      <c r="CC648" s="5">
        <v>0</v>
      </c>
      <c r="CD648" s="5">
        <v>0</v>
      </c>
      <c r="CE648" s="5">
        <v>0</v>
      </c>
      <c r="CF648" s="5">
        <v>0</v>
      </c>
      <c r="CG648" s="5">
        <v>0</v>
      </c>
      <c r="CH648" s="5">
        <v>0</v>
      </c>
      <c r="CI648" s="5">
        <v>0</v>
      </c>
      <c r="CJ648" s="5">
        <v>0</v>
      </c>
      <c r="CK648" s="5">
        <v>0</v>
      </c>
      <c r="CL648" s="5">
        <v>0</v>
      </c>
      <c r="CM648" s="5">
        <v>0</v>
      </c>
      <c r="CN648" s="5">
        <v>1</v>
      </c>
      <c r="CO648" s="5">
        <v>0</v>
      </c>
      <c r="CP648" s="5">
        <v>0</v>
      </c>
      <c r="CQ648" s="5">
        <v>0</v>
      </c>
      <c r="CR648" s="5">
        <v>0</v>
      </c>
      <c r="CS648" s="5">
        <v>0</v>
      </c>
      <c r="CT648" s="5">
        <v>0</v>
      </c>
      <c r="CU648" s="5">
        <v>0</v>
      </c>
      <c r="CV648" s="5">
        <v>0</v>
      </c>
      <c r="CW648" s="5">
        <v>0</v>
      </c>
      <c r="CX648" s="3">
        <v>0</v>
      </c>
    </row>
    <row r="649" spans="1:102" ht="15.75" x14ac:dyDescent="0.25">
      <c r="A649" s="5" t="s">
        <v>353</v>
      </c>
      <c r="B649" s="5" t="s">
        <v>354</v>
      </c>
      <c r="C649" s="5">
        <v>2020</v>
      </c>
      <c r="D649" s="5">
        <v>2665</v>
      </c>
      <c r="E649" s="5">
        <v>3</v>
      </c>
      <c r="F649" s="5">
        <v>3</v>
      </c>
      <c r="G649" s="5">
        <v>7</v>
      </c>
      <c r="H649" s="5">
        <v>1</v>
      </c>
      <c r="I649" s="5">
        <v>16</v>
      </c>
      <c r="J649" s="5">
        <v>4</v>
      </c>
      <c r="K649" s="5">
        <v>1</v>
      </c>
      <c r="L649" s="5">
        <v>8</v>
      </c>
      <c r="M649" s="5">
        <v>2</v>
      </c>
      <c r="N649" s="5">
        <v>10</v>
      </c>
      <c r="O649" s="5">
        <v>4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1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1</v>
      </c>
      <c r="AH649" s="5">
        <v>0</v>
      </c>
      <c r="AI649" s="5">
        <v>5</v>
      </c>
      <c r="AJ649" s="5">
        <v>50</v>
      </c>
      <c r="AK649" s="5">
        <v>11</v>
      </c>
      <c r="AL649" s="5">
        <v>0</v>
      </c>
      <c r="AM649" s="5">
        <v>2</v>
      </c>
      <c r="AN649" s="5">
        <v>4</v>
      </c>
      <c r="AO649" s="5">
        <v>18</v>
      </c>
      <c r="AP649" s="5">
        <v>0</v>
      </c>
      <c r="AQ649" s="5">
        <v>5</v>
      </c>
      <c r="AR649" s="5">
        <v>1</v>
      </c>
      <c r="AS649" s="5">
        <v>3</v>
      </c>
      <c r="AT649" s="5">
        <v>6</v>
      </c>
      <c r="AU649" s="5">
        <v>14</v>
      </c>
      <c r="AV649" s="5">
        <v>39</v>
      </c>
      <c r="AW649" s="5">
        <v>11</v>
      </c>
      <c r="AX649" s="5">
        <v>38</v>
      </c>
      <c r="AY649" s="5">
        <v>1</v>
      </c>
      <c r="AZ649" s="5">
        <v>14</v>
      </c>
      <c r="BA649" s="5">
        <v>0</v>
      </c>
      <c r="BB649" s="5">
        <v>1101</v>
      </c>
      <c r="BC649" s="5">
        <v>2</v>
      </c>
      <c r="BD649" s="5">
        <v>1</v>
      </c>
      <c r="BE649" s="5">
        <v>10</v>
      </c>
      <c r="BF649" s="5">
        <v>13</v>
      </c>
      <c r="BG649" s="5">
        <v>1</v>
      </c>
      <c r="BH649" s="5">
        <v>1</v>
      </c>
      <c r="BI649" s="5">
        <v>0</v>
      </c>
      <c r="BJ649" s="5">
        <v>59</v>
      </c>
      <c r="BK649" s="5">
        <v>40</v>
      </c>
      <c r="BL649" s="5">
        <v>0</v>
      </c>
      <c r="BM649" s="5">
        <v>0</v>
      </c>
      <c r="BN649" s="5">
        <v>34</v>
      </c>
      <c r="BO649" s="5">
        <v>0</v>
      </c>
      <c r="BP649" s="5">
        <v>3</v>
      </c>
      <c r="BQ649" s="5">
        <v>34</v>
      </c>
      <c r="BR649" s="5">
        <v>2</v>
      </c>
      <c r="BS649" s="5">
        <v>52</v>
      </c>
      <c r="BT649" s="5">
        <v>30</v>
      </c>
      <c r="BU649" s="5">
        <v>0</v>
      </c>
      <c r="BV649" s="5">
        <v>8</v>
      </c>
      <c r="BW649" s="5">
        <v>4</v>
      </c>
      <c r="BX649" s="5">
        <v>102</v>
      </c>
      <c r="BY649" s="5">
        <v>1</v>
      </c>
      <c r="BZ649" s="5">
        <v>0</v>
      </c>
      <c r="CA649" s="5">
        <v>182</v>
      </c>
      <c r="CB649" s="5">
        <v>2</v>
      </c>
      <c r="CC649" s="5">
        <v>0</v>
      </c>
      <c r="CD649" s="5">
        <v>10</v>
      </c>
      <c r="CE649" s="5">
        <v>0</v>
      </c>
      <c r="CF649" s="5">
        <v>3</v>
      </c>
      <c r="CG649" s="5">
        <v>29</v>
      </c>
      <c r="CH649" s="5">
        <v>2</v>
      </c>
      <c r="CI649" s="5">
        <v>7</v>
      </c>
      <c r="CJ649" s="5">
        <v>21</v>
      </c>
      <c r="CK649" s="5">
        <v>6</v>
      </c>
      <c r="CL649" s="5">
        <v>0</v>
      </c>
      <c r="CM649" s="5">
        <v>21</v>
      </c>
      <c r="CN649" s="5">
        <v>73</v>
      </c>
      <c r="CO649" s="5">
        <v>32</v>
      </c>
      <c r="CP649" s="5">
        <v>1</v>
      </c>
      <c r="CQ649" s="5">
        <v>0</v>
      </c>
      <c r="CR649" s="5">
        <v>28</v>
      </c>
      <c r="CS649" s="5">
        <v>409</v>
      </c>
      <c r="CT649" s="5">
        <v>22</v>
      </c>
      <c r="CU649" s="5">
        <v>3</v>
      </c>
      <c r="CV649" s="5">
        <v>14</v>
      </c>
      <c r="CW649" s="5">
        <v>11</v>
      </c>
      <c r="CX649" s="3">
        <v>11</v>
      </c>
    </row>
    <row r="650" spans="1:102" ht="15.75" x14ac:dyDescent="0.25">
      <c r="A650" s="5" t="s">
        <v>355</v>
      </c>
      <c r="B650" s="5" t="s">
        <v>356</v>
      </c>
      <c r="C650" s="5">
        <v>2020</v>
      </c>
      <c r="D650" s="5">
        <v>1251</v>
      </c>
      <c r="E650" s="5">
        <v>0</v>
      </c>
      <c r="F650" s="5">
        <v>10</v>
      </c>
      <c r="G650" s="5">
        <v>3</v>
      </c>
      <c r="H650" s="5">
        <v>9</v>
      </c>
      <c r="I650" s="5">
        <v>5</v>
      </c>
      <c r="J650" s="5">
        <v>2</v>
      </c>
      <c r="K650" s="5">
        <v>2</v>
      </c>
      <c r="L650" s="5">
        <v>7</v>
      </c>
      <c r="M650" s="5">
        <v>3</v>
      </c>
      <c r="N650" s="5">
        <v>9</v>
      </c>
      <c r="O650" s="5">
        <v>150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2</v>
      </c>
      <c r="V650" s="5">
        <v>1</v>
      </c>
      <c r="W650" s="5">
        <v>2</v>
      </c>
      <c r="X650" s="5">
        <v>1</v>
      </c>
      <c r="Y650" s="5">
        <v>0</v>
      </c>
      <c r="Z650" s="5">
        <v>0</v>
      </c>
      <c r="AA650" s="5">
        <v>4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4</v>
      </c>
      <c r="AH650" s="5">
        <v>1</v>
      </c>
      <c r="AI650" s="5">
        <v>14</v>
      </c>
      <c r="AJ650" s="5">
        <v>25</v>
      </c>
      <c r="AK650" s="5">
        <v>26</v>
      </c>
      <c r="AL650" s="5">
        <v>2</v>
      </c>
      <c r="AM650" s="5">
        <v>19</v>
      </c>
      <c r="AN650" s="5">
        <v>23</v>
      </c>
      <c r="AO650" s="5">
        <v>69</v>
      </c>
      <c r="AP650" s="5">
        <v>10</v>
      </c>
      <c r="AQ650" s="5">
        <v>10</v>
      </c>
      <c r="AR650" s="5">
        <v>0</v>
      </c>
      <c r="AS650" s="5">
        <v>6</v>
      </c>
      <c r="AT650" s="5">
        <v>89</v>
      </c>
      <c r="AU650" s="5">
        <v>10</v>
      </c>
      <c r="AV650" s="5">
        <v>23</v>
      </c>
      <c r="AW650" s="5">
        <v>18</v>
      </c>
      <c r="AX650" s="5">
        <v>36</v>
      </c>
      <c r="AY650" s="5">
        <v>5</v>
      </c>
      <c r="AZ650" s="5">
        <v>14</v>
      </c>
      <c r="BA650" s="5">
        <v>0</v>
      </c>
      <c r="BB650" s="5">
        <v>40</v>
      </c>
      <c r="BC650" s="5">
        <v>1</v>
      </c>
      <c r="BD650" s="5">
        <v>0</v>
      </c>
      <c r="BE650" s="5">
        <v>11</v>
      </c>
      <c r="BF650" s="5">
        <v>59</v>
      </c>
      <c r="BG650" s="5">
        <v>2</v>
      </c>
      <c r="BH650" s="5">
        <v>2</v>
      </c>
      <c r="BI650" s="5">
        <v>0</v>
      </c>
      <c r="BJ650" s="5">
        <v>37</v>
      </c>
      <c r="BK650" s="5">
        <v>31</v>
      </c>
      <c r="BL650" s="5">
        <v>0</v>
      </c>
      <c r="BM650" s="5">
        <v>5</v>
      </c>
      <c r="BN650" s="5">
        <v>38</v>
      </c>
      <c r="BO650" s="5">
        <v>0</v>
      </c>
      <c r="BP650" s="5">
        <v>6</v>
      </c>
      <c r="BQ650" s="5">
        <v>19</v>
      </c>
      <c r="BR650" s="5">
        <v>2</v>
      </c>
      <c r="BS650" s="5">
        <v>70</v>
      </c>
      <c r="BT650" s="5">
        <v>28</v>
      </c>
      <c r="BU650" s="5">
        <v>0</v>
      </c>
      <c r="BV650" s="5">
        <v>92</v>
      </c>
      <c r="BW650" s="5">
        <v>6</v>
      </c>
      <c r="BX650" s="5">
        <v>33</v>
      </c>
      <c r="BY650" s="5">
        <v>0</v>
      </c>
      <c r="BZ650" s="5">
        <v>0</v>
      </c>
      <c r="CA650" s="5">
        <v>3</v>
      </c>
      <c r="CB650" s="5">
        <v>0</v>
      </c>
      <c r="CC650" s="5">
        <v>0</v>
      </c>
      <c r="CD650" s="5">
        <v>2</v>
      </c>
      <c r="CE650" s="5">
        <v>1</v>
      </c>
      <c r="CF650" s="5">
        <v>2</v>
      </c>
      <c r="CG650" s="5">
        <v>0</v>
      </c>
      <c r="CH650" s="5">
        <v>1</v>
      </c>
      <c r="CI650" s="5">
        <v>3</v>
      </c>
      <c r="CJ650" s="5">
        <v>30</v>
      </c>
      <c r="CK650" s="5">
        <v>16</v>
      </c>
      <c r="CL650" s="5">
        <v>0</v>
      </c>
      <c r="CM650" s="5">
        <v>7</v>
      </c>
      <c r="CN650" s="5">
        <v>25</v>
      </c>
      <c r="CO650" s="5">
        <v>4</v>
      </c>
      <c r="CP650" s="5">
        <v>2</v>
      </c>
      <c r="CQ650" s="5">
        <v>0</v>
      </c>
      <c r="CR650" s="5">
        <v>0</v>
      </c>
      <c r="CS650" s="5">
        <v>1</v>
      </c>
      <c r="CT650" s="5">
        <v>11</v>
      </c>
      <c r="CU650" s="5">
        <v>2</v>
      </c>
      <c r="CV650" s="5">
        <v>44</v>
      </c>
      <c r="CW650" s="5">
        <v>2</v>
      </c>
      <c r="CX650" s="3">
        <v>2</v>
      </c>
    </row>
    <row r="651" spans="1:102" ht="15.75" x14ac:dyDescent="0.25">
      <c r="A651" s="5" t="s">
        <v>357</v>
      </c>
      <c r="B651" s="5" t="s">
        <v>358</v>
      </c>
      <c r="C651" s="5">
        <v>2020</v>
      </c>
      <c r="D651" s="5">
        <v>242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2</v>
      </c>
      <c r="M651" s="5">
        <v>0</v>
      </c>
      <c r="N651" s="5">
        <v>5</v>
      </c>
      <c r="O651" s="5">
        <v>67</v>
      </c>
      <c r="P651" s="5">
        <v>0</v>
      </c>
      <c r="Q651" s="5">
        <v>0</v>
      </c>
      <c r="R651" s="5">
        <v>1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1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3</v>
      </c>
      <c r="AH651" s="5">
        <v>10</v>
      </c>
      <c r="AI651" s="5">
        <v>5</v>
      </c>
      <c r="AJ651" s="5">
        <v>7</v>
      </c>
      <c r="AK651" s="5">
        <v>4</v>
      </c>
      <c r="AL651" s="5">
        <v>0</v>
      </c>
      <c r="AM651" s="5">
        <v>5</v>
      </c>
      <c r="AN651" s="5">
        <v>4</v>
      </c>
      <c r="AO651" s="5">
        <v>7</v>
      </c>
      <c r="AP651" s="5">
        <v>0</v>
      </c>
      <c r="AQ651" s="5">
        <v>3</v>
      </c>
      <c r="AR651" s="5">
        <v>0</v>
      </c>
      <c r="AS651" s="5">
        <v>1</v>
      </c>
      <c r="AT651" s="5">
        <v>3</v>
      </c>
      <c r="AU651" s="5">
        <v>1</v>
      </c>
      <c r="AV651" s="5">
        <v>1</v>
      </c>
      <c r="AW651" s="5">
        <v>2</v>
      </c>
      <c r="AX651" s="5">
        <v>4</v>
      </c>
      <c r="AY651" s="5">
        <v>0</v>
      </c>
      <c r="AZ651" s="5">
        <v>1</v>
      </c>
      <c r="BA651" s="5">
        <v>0</v>
      </c>
      <c r="BB651" s="5">
        <v>13</v>
      </c>
      <c r="BC651" s="5">
        <v>3</v>
      </c>
      <c r="BD651" s="5">
        <v>0</v>
      </c>
      <c r="BE651" s="5">
        <v>2</v>
      </c>
      <c r="BF651" s="5">
        <v>12</v>
      </c>
      <c r="BG651" s="5">
        <v>1</v>
      </c>
      <c r="BH651" s="5">
        <v>1</v>
      </c>
      <c r="BI651" s="5">
        <v>0</v>
      </c>
      <c r="BJ651" s="5">
        <v>4</v>
      </c>
      <c r="BK651" s="5">
        <v>6</v>
      </c>
      <c r="BL651" s="5">
        <v>0</v>
      </c>
      <c r="BM651" s="5">
        <v>1</v>
      </c>
      <c r="BN651" s="5">
        <v>8</v>
      </c>
      <c r="BO651" s="5">
        <v>0</v>
      </c>
      <c r="BP651" s="5">
        <v>1</v>
      </c>
      <c r="BQ651" s="5">
        <v>3</v>
      </c>
      <c r="BR651" s="5">
        <v>0</v>
      </c>
      <c r="BS651" s="5">
        <v>6</v>
      </c>
      <c r="BT651" s="5">
        <v>4</v>
      </c>
      <c r="BU651" s="5">
        <v>0</v>
      </c>
      <c r="BV651" s="5">
        <v>2</v>
      </c>
      <c r="BW651" s="5">
        <v>0</v>
      </c>
      <c r="BX651" s="5">
        <v>1</v>
      </c>
      <c r="BY651" s="5">
        <v>0</v>
      </c>
      <c r="BZ651" s="5">
        <v>0</v>
      </c>
      <c r="CA651" s="5">
        <v>3</v>
      </c>
      <c r="CB651" s="5">
        <v>0</v>
      </c>
      <c r="CC651" s="5">
        <v>0</v>
      </c>
      <c r="CD651" s="5">
        <v>2</v>
      </c>
      <c r="CE651" s="5">
        <v>0</v>
      </c>
      <c r="CF651" s="5">
        <v>0</v>
      </c>
      <c r="CG651" s="5">
        <v>0</v>
      </c>
      <c r="CH651" s="5">
        <v>1</v>
      </c>
      <c r="CI651" s="5">
        <v>1</v>
      </c>
      <c r="CJ651" s="5">
        <v>3</v>
      </c>
      <c r="CK651" s="5">
        <v>1</v>
      </c>
      <c r="CL651" s="5">
        <v>0</v>
      </c>
      <c r="CM651" s="5">
        <v>1</v>
      </c>
      <c r="CN651" s="5">
        <v>8</v>
      </c>
      <c r="CO651" s="5">
        <v>1</v>
      </c>
      <c r="CP651" s="5">
        <v>1</v>
      </c>
      <c r="CQ651" s="5">
        <v>0</v>
      </c>
      <c r="CR651" s="5">
        <v>0</v>
      </c>
      <c r="CS651" s="5">
        <v>0</v>
      </c>
      <c r="CT651" s="5">
        <v>5</v>
      </c>
      <c r="CU651" s="5">
        <v>0</v>
      </c>
      <c r="CV651" s="5">
        <v>7</v>
      </c>
      <c r="CW651" s="5">
        <v>2</v>
      </c>
      <c r="CX651" s="3">
        <v>2</v>
      </c>
    </row>
    <row r="652" spans="1:102" ht="15.75" x14ac:dyDescent="0.25">
      <c r="A652" s="5" t="s">
        <v>359</v>
      </c>
      <c r="B652" s="5" t="s">
        <v>360</v>
      </c>
      <c r="C652" s="5">
        <v>2020</v>
      </c>
      <c r="D652" s="5">
        <v>2479</v>
      </c>
      <c r="E652" s="5">
        <v>3</v>
      </c>
      <c r="F652" s="5">
        <v>0</v>
      </c>
      <c r="G652" s="5">
        <v>6</v>
      </c>
      <c r="H652" s="5">
        <v>0</v>
      </c>
      <c r="I652" s="5">
        <v>4</v>
      </c>
      <c r="J652" s="5">
        <v>6</v>
      </c>
      <c r="K652" s="5">
        <v>2</v>
      </c>
      <c r="L652" s="5">
        <v>26</v>
      </c>
      <c r="M652" s="5">
        <v>18</v>
      </c>
      <c r="N652" s="5">
        <v>26</v>
      </c>
      <c r="O652" s="5">
        <v>159</v>
      </c>
      <c r="P652" s="5">
        <v>0</v>
      </c>
      <c r="Q652" s="5">
        <v>0</v>
      </c>
      <c r="R652" s="5">
        <v>1</v>
      </c>
      <c r="S652" s="5">
        <v>0</v>
      </c>
      <c r="T652" s="5">
        <v>0</v>
      </c>
      <c r="U652" s="5">
        <v>2</v>
      </c>
      <c r="V652" s="5">
        <v>1</v>
      </c>
      <c r="W652" s="5">
        <v>24</v>
      </c>
      <c r="X652" s="5">
        <v>2</v>
      </c>
      <c r="Y652" s="5">
        <v>0</v>
      </c>
      <c r="Z652" s="5">
        <v>0</v>
      </c>
      <c r="AA652" s="5">
        <v>12</v>
      </c>
      <c r="AB652" s="5">
        <v>0</v>
      </c>
      <c r="AC652" s="5">
        <v>0</v>
      </c>
      <c r="AD652" s="5">
        <v>0</v>
      </c>
      <c r="AE652" s="5">
        <v>1</v>
      </c>
      <c r="AF652" s="5">
        <v>0</v>
      </c>
      <c r="AG652" s="5">
        <v>76</v>
      </c>
      <c r="AH652" s="5">
        <v>10</v>
      </c>
      <c r="AI652" s="5">
        <v>50</v>
      </c>
      <c r="AJ652" s="5">
        <v>239</v>
      </c>
      <c r="AK652" s="5">
        <v>59</v>
      </c>
      <c r="AL652" s="5">
        <v>1</v>
      </c>
      <c r="AM652" s="5">
        <v>30</v>
      </c>
      <c r="AN652" s="5">
        <v>14</v>
      </c>
      <c r="AO652" s="5">
        <v>66</v>
      </c>
      <c r="AP652" s="5">
        <v>0</v>
      </c>
      <c r="AQ652" s="5">
        <v>20</v>
      </c>
      <c r="AR652" s="5">
        <v>0</v>
      </c>
      <c r="AS652" s="5">
        <v>13</v>
      </c>
      <c r="AT652" s="5">
        <v>14</v>
      </c>
      <c r="AU652" s="5">
        <v>16</v>
      </c>
      <c r="AV652" s="5">
        <v>14</v>
      </c>
      <c r="AW652" s="5">
        <v>3</v>
      </c>
      <c r="AX652" s="5">
        <v>26</v>
      </c>
      <c r="AY652" s="5">
        <v>1</v>
      </c>
      <c r="AZ652" s="5">
        <v>21</v>
      </c>
      <c r="BA652" s="5">
        <v>0</v>
      </c>
      <c r="BB652" s="5">
        <v>166</v>
      </c>
      <c r="BC652" s="5">
        <v>17</v>
      </c>
      <c r="BD652" s="5">
        <v>0</v>
      </c>
      <c r="BE652" s="5">
        <v>51</v>
      </c>
      <c r="BF652" s="5">
        <v>166</v>
      </c>
      <c r="BG652" s="5">
        <v>8</v>
      </c>
      <c r="BH652" s="5">
        <v>6</v>
      </c>
      <c r="BI652" s="5">
        <v>0</v>
      </c>
      <c r="BJ652" s="5">
        <v>63</v>
      </c>
      <c r="BK652" s="5">
        <v>123</v>
      </c>
      <c r="BL652" s="5">
        <v>0</v>
      </c>
      <c r="BM652" s="5">
        <v>2</v>
      </c>
      <c r="BN652" s="5">
        <v>16</v>
      </c>
      <c r="BO652" s="5">
        <v>1</v>
      </c>
      <c r="BP652" s="5">
        <v>3</v>
      </c>
      <c r="BQ652" s="5">
        <v>36</v>
      </c>
      <c r="BR652" s="5">
        <v>2</v>
      </c>
      <c r="BS652" s="5">
        <v>52</v>
      </c>
      <c r="BT652" s="5">
        <v>34</v>
      </c>
      <c r="BU652" s="5">
        <v>0</v>
      </c>
      <c r="BV652" s="5">
        <v>57</v>
      </c>
      <c r="BW652" s="5">
        <v>9</v>
      </c>
      <c r="BX652" s="5">
        <v>374</v>
      </c>
      <c r="BY652" s="5">
        <v>0</v>
      </c>
      <c r="BZ652" s="5">
        <v>0</v>
      </c>
      <c r="CA652" s="5">
        <v>42</v>
      </c>
      <c r="CB652" s="5">
        <v>28</v>
      </c>
      <c r="CC652" s="5">
        <v>0</v>
      </c>
      <c r="CD652" s="5">
        <v>1</v>
      </c>
      <c r="CE652" s="5">
        <v>0</v>
      </c>
      <c r="CF652" s="5">
        <v>1</v>
      </c>
      <c r="CG652" s="5">
        <v>22</v>
      </c>
      <c r="CH652" s="5">
        <v>1</v>
      </c>
      <c r="CI652" s="5">
        <v>3</v>
      </c>
      <c r="CJ652" s="5">
        <v>46</v>
      </c>
      <c r="CK652" s="5">
        <v>2</v>
      </c>
      <c r="CL652" s="5">
        <v>0</v>
      </c>
      <c r="CM652" s="5">
        <v>9</v>
      </c>
      <c r="CN652" s="5">
        <v>60</v>
      </c>
      <c r="CO652" s="5">
        <v>13</v>
      </c>
      <c r="CP652" s="5">
        <v>2</v>
      </c>
      <c r="CQ652" s="5">
        <v>0</v>
      </c>
      <c r="CR652" s="5">
        <v>29</v>
      </c>
      <c r="CS652" s="5">
        <v>13</v>
      </c>
      <c r="CT652" s="5">
        <v>9</v>
      </c>
      <c r="CU652" s="5">
        <v>1</v>
      </c>
      <c r="CV652" s="5">
        <v>33</v>
      </c>
      <c r="CW652" s="5">
        <v>12</v>
      </c>
      <c r="CX652" s="3">
        <v>12</v>
      </c>
    </row>
    <row r="653" spans="1:102" ht="15.75" x14ac:dyDescent="0.25">
      <c r="A653" s="5" t="s">
        <v>361</v>
      </c>
      <c r="B653" s="5" t="s">
        <v>362</v>
      </c>
      <c r="C653" s="5">
        <v>2020</v>
      </c>
      <c r="D653" s="5">
        <v>14</v>
      </c>
      <c r="E653" s="5">
        <v>0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3</v>
      </c>
      <c r="AK653" s="5">
        <v>0</v>
      </c>
      <c r="AL653" s="5">
        <v>0</v>
      </c>
      <c r="AM653" s="5">
        <v>0</v>
      </c>
      <c r="AN653" s="5">
        <v>0</v>
      </c>
      <c r="AO653" s="5">
        <v>0</v>
      </c>
      <c r="AP653" s="5">
        <v>0</v>
      </c>
      <c r="AQ653" s="5">
        <v>0</v>
      </c>
      <c r="AR653" s="5">
        <v>0</v>
      </c>
      <c r="AS653" s="5">
        <v>0</v>
      </c>
      <c r="AT653" s="5">
        <v>0</v>
      </c>
      <c r="AU653" s="5">
        <v>0</v>
      </c>
      <c r="AV653" s="5">
        <v>0</v>
      </c>
      <c r="AW653" s="5">
        <v>0</v>
      </c>
      <c r="AX653" s="5">
        <v>0</v>
      </c>
      <c r="AY653" s="5">
        <v>0</v>
      </c>
      <c r="AZ653" s="5">
        <v>0</v>
      </c>
      <c r="BA653" s="5">
        <v>0</v>
      </c>
      <c r="BB653" s="5">
        <v>0</v>
      </c>
      <c r="BC653" s="5">
        <v>0</v>
      </c>
      <c r="BD653" s="5">
        <v>0</v>
      </c>
      <c r="BE653" s="5">
        <v>0</v>
      </c>
      <c r="BF653" s="5">
        <v>0</v>
      </c>
      <c r="BG653" s="5">
        <v>0</v>
      </c>
      <c r="BH653" s="5">
        <v>0</v>
      </c>
      <c r="BI653" s="5">
        <v>0</v>
      </c>
      <c r="BJ653" s="5">
        <v>0</v>
      </c>
      <c r="BK653" s="5">
        <v>3</v>
      </c>
      <c r="BL653" s="5">
        <v>0</v>
      </c>
      <c r="BM653" s="5">
        <v>0</v>
      </c>
      <c r="BN653" s="5">
        <v>1</v>
      </c>
      <c r="BO653" s="5">
        <v>0</v>
      </c>
      <c r="BP653" s="5">
        <v>0</v>
      </c>
      <c r="BQ653" s="5">
        <v>1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2</v>
      </c>
      <c r="BX653" s="5">
        <v>0</v>
      </c>
      <c r="BY653" s="5">
        <v>0</v>
      </c>
      <c r="BZ653" s="5">
        <v>0</v>
      </c>
      <c r="CA653" s="5">
        <v>0</v>
      </c>
      <c r="CB653" s="5">
        <v>0</v>
      </c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>
        <v>0</v>
      </c>
      <c r="CJ653" s="5">
        <v>0</v>
      </c>
      <c r="CK653" s="5">
        <v>0</v>
      </c>
      <c r="CL653" s="5">
        <v>0</v>
      </c>
      <c r="CM653" s="5">
        <v>0</v>
      </c>
      <c r="CN653" s="5">
        <v>1</v>
      </c>
      <c r="CO653" s="5">
        <v>0</v>
      </c>
      <c r="CP653" s="5">
        <v>0</v>
      </c>
      <c r="CQ653" s="5">
        <v>0</v>
      </c>
      <c r="CR653" s="5">
        <v>0</v>
      </c>
      <c r="CS653" s="5">
        <v>0</v>
      </c>
      <c r="CT653" s="5">
        <v>0</v>
      </c>
      <c r="CU653" s="5">
        <v>0</v>
      </c>
      <c r="CV653" s="5">
        <v>0</v>
      </c>
      <c r="CW653" s="5">
        <v>0</v>
      </c>
      <c r="CX653" s="3">
        <v>0</v>
      </c>
    </row>
    <row r="654" spans="1:102" ht="15.75" x14ac:dyDescent="0.25">
      <c r="A654" s="5" t="s">
        <v>363</v>
      </c>
      <c r="B654" s="5" t="s">
        <v>364</v>
      </c>
      <c r="C654" s="5">
        <v>2020</v>
      </c>
      <c r="D654" s="5">
        <v>2723</v>
      </c>
      <c r="E654" s="5">
        <v>15</v>
      </c>
      <c r="F654" s="5">
        <v>1</v>
      </c>
      <c r="G654" s="5">
        <v>19</v>
      </c>
      <c r="H654" s="5">
        <v>0</v>
      </c>
      <c r="I654" s="5">
        <v>77</v>
      </c>
      <c r="J654" s="5">
        <v>8</v>
      </c>
      <c r="K654" s="5">
        <v>9</v>
      </c>
      <c r="L654" s="5">
        <v>55</v>
      </c>
      <c r="M654" s="5">
        <v>9</v>
      </c>
      <c r="N654" s="5">
        <v>33</v>
      </c>
      <c r="O654" s="5">
        <v>2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8</v>
      </c>
      <c r="W654" s="5">
        <v>42</v>
      </c>
      <c r="X654" s="5">
        <v>0</v>
      </c>
      <c r="Y654" s="5">
        <v>5</v>
      </c>
      <c r="Z654" s="5">
        <v>0</v>
      </c>
      <c r="AA654" s="5">
        <v>4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21</v>
      </c>
      <c r="AH654" s="5">
        <v>5</v>
      </c>
      <c r="AI654" s="5">
        <v>36</v>
      </c>
      <c r="AJ654" s="5">
        <v>238</v>
      </c>
      <c r="AK654" s="5">
        <v>96</v>
      </c>
      <c r="AL654" s="5">
        <v>1</v>
      </c>
      <c r="AM654" s="5">
        <v>24</v>
      </c>
      <c r="AN654" s="5">
        <v>9</v>
      </c>
      <c r="AO654" s="5">
        <v>57</v>
      </c>
      <c r="AP654" s="5">
        <v>0</v>
      </c>
      <c r="AQ654" s="5">
        <v>29</v>
      </c>
      <c r="AR654" s="5">
        <v>2</v>
      </c>
      <c r="AS654" s="5">
        <v>7</v>
      </c>
      <c r="AT654" s="5">
        <v>12</v>
      </c>
      <c r="AU654" s="5">
        <v>9</v>
      </c>
      <c r="AV654" s="5">
        <v>21</v>
      </c>
      <c r="AW654" s="5">
        <v>15</v>
      </c>
      <c r="AX654" s="5">
        <v>108</v>
      </c>
      <c r="AY654" s="5">
        <v>3</v>
      </c>
      <c r="AZ654" s="5">
        <v>47</v>
      </c>
      <c r="BA654" s="5">
        <v>0</v>
      </c>
      <c r="BB654" s="5">
        <v>225</v>
      </c>
      <c r="BC654" s="5">
        <v>7</v>
      </c>
      <c r="BD654" s="5">
        <v>1</v>
      </c>
      <c r="BE654" s="5">
        <v>24</v>
      </c>
      <c r="BF654" s="5">
        <v>63</v>
      </c>
      <c r="BG654" s="5">
        <v>6</v>
      </c>
      <c r="BH654" s="5">
        <v>5</v>
      </c>
      <c r="BI654" s="5">
        <v>0</v>
      </c>
      <c r="BJ654" s="5">
        <v>128</v>
      </c>
      <c r="BK654" s="5">
        <v>84</v>
      </c>
      <c r="BL654" s="5">
        <v>0</v>
      </c>
      <c r="BM654" s="5">
        <v>7</v>
      </c>
      <c r="BN654" s="5">
        <v>33</v>
      </c>
      <c r="BO654" s="5">
        <v>0</v>
      </c>
      <c r="BP654" s="5">
        <v>10</v>
      </c>
      <c r="BQ654" s="5">
        <v>97</v>
      </c>
      <c r="BR654" s="5">
        <v>5</v>
      </c>
      <c r="BS654" s="5">
        <v>116</v>
      </c>
      <c r="BT654" s="5">
        <v>86</v>
      </c>
      <c r="BU654" s="5">
        <v>0</v>
      </c>
      <c r="BV654" s="5">
        <v>14</v>
      </c>
      <c r="BW654" s="5">
        <v>25</v>
      </c>
      <c r="BX654" s="5">
        <v>157</v>
      </c>
      <c r="BY654" s="5">
        <v>2</v>
      </c>
      <c r="BZ654" s="5">
        <v>0</v>
      </c>
      <c r="CA654" s="5">
        <v>88</v>
      </c>
      <c r="CB654" s="5">
        <v>1</v>
      </c>
      <c r="CC654" s="5">
        <v>1</v>
      </c>
      <c r="CD654" s="5">
        <v>9</v>
      </c>
      <c r="CE654" s="5">
        <v>0</v>
      </c>
      <c r="CF654" s="5">
        <v>8</v>
      </c>
      <c r="CG654" s="5">
        <v>15</v>
      </c>
      <c r="CH654" s="5">
        <v>7</v>
      </c>
      <c r="CI654" s="5">
        <v>6</v>
      </c>
      <c r="CJ654" s="5">
        <v>51</v>
      </c>
      <c r="CK654" s="5">
        <v>3</v>
      </c>
      <c r="CL654" s="5">
        <v>0</v>
      </c>
      <c r="CM654" s="5">
        <v>81</v>
      </c>
      <c r="CN654" s="5">
        <v>149</v>
      </c>
      <c r="CO654" s="5">
        <v>5</v>
      </c>
      <c r="CP654" s="5">
        <v>3</v>
      </c>
      <c r="CQ654" s="5">
        <v>0</v>
      </c>
      <c r="CR654" s="5">
        <v>4</v>
      </c>
      <c r="CS654" s="5">
        <v>26</v>
      </c>
      <c r="CT654" s="5">
        <v>26</v>
      </c>
      <c r="CU654" s="5">
        <v>1</v>
      </c>
      <c r="CV654" s="5">
        <v>52</v>
      </c>
      <c r="CW654" s="5">
        <v>58</v>
      </c>
      <c r="CX654" s="3">
        <v>58</v>
      </c>
    </row>
    <row r="655" spans="1:102" ht="15.75" x14ac:dyDescent="0.25">
      <c r="A655" s="5" t="s">
        <v>365</v>
      </c>
      <c r="B655" s="5" t="s">
        <v>366</v>
      </c>
      <c r="C655" s="5">
        <v>2020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  <c r="AH655" s="5">
        <v>0</v>
      </c>
      <c r="AI655" s="5">
        <v>0</v>
      </c>
      <c r="AJ655" s="5">
        <v>0</v>
      </c>
      <c r="AK655" s="5">
        <v>0</v>
      </c>
      <c r="AL655" s="5">
        <v>0</v>
      </c>
      <c r="AM655" s="5">
        <v>0</v>
      </c>
      <c r="AN655" s="5">
        <v>0</v>
      </c>
      <c r="AO655" s="5">
        <v>0</v>
      </c>
      <c r="AP655" s="5">
        <v>0</v>
      </c>
      <c r="AQ655" s="5">
        <v>0</v>
      </c>
      <c r="AR655" s="5">
        <v>0</v>
      </c>
      <c r="AS655" s="5">
        <v>0</v>
      </c>
      <c r="AT655" s="5">
        <v>0</v>
      </c>
      <c r="AU655" s="5">
        <v>0</v>
      </c>
      <c r="AV655" s="5">
        <v>0</v>
      </c>
      <c r="AW655" s="5">
        <v>0</v>
      </c>
      <c r="AX655" s="5">
        <v>0</v>
      </c>
      <c r="AY655" s="5">
        <v>0</v>
      </c>
      <c r="AZ655" s="5">
        <v>0</v>
      </c>
      <c r="BA655" s="5">
        <v>0</v>
      </c>
      <c r="BB655" s="5">
        <v>0</v>
      </c>
      <c r="BC655" s="5">
        <v>0</v>
      </c>
      <c r="BD655" s="5">
        <v>0</v>
      </c>
      <c r="BE655" s="5">
        <v>0</v>
      </c>
      <c r="BF655" s="5">
        <v>0</v>
      </c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>
        <v>0</v>
      </c>
      <c r="BO655" s="5">
        <v>0</v>
      </c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>
        <v>0</v>
      </c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>
        <v>0</v>
      </c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>
        <v>0</v>
      </c>
      <c r="CS655" s="5">
        <v>0</v>
      </c>
      <c r="CT655" s="5">
        <v>0</v>
      </c>
      <c r="CU655" s="5">
        <v>0</v>
      </c>
      <c r="CV655" s="5">
        <v>0</v>
      </c>
      <c r="CW655" s="5">
        <v>0</v>
      </c>
      <c r="CX655" s="3">
        <v>0</v>
      </c>
    </row>
    <row r="656" spans="1:102" ht="15.75" x14ac:dyDescent="0.25">
      <c r="A656" s="5" t="s">
        <v>367</v>
      </c>
      <c r="B656" s="5" t="s">
        <v>368</v>
      </c>
      <c r="C656" s="5">
        <v>2020</v>
      </c>
      <c r="D656" s="5">
        <v>22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3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0</v>
      </c>
      <c r="AH656" s="5">
        <v>0</v>
      </c>
      <c r="AI656" s="5">
        <v>0</v>
      </c>
      <c r="AJ656" s="5">
        <v>1</v>
      </c>
      <c r="AK656" s="5">
        <v>1</v>
      </c>
      <c r="AL656" s="5">
        <v>0</v>
      </c>
      <c r="AM656" s="5">
        <v>0</v>
      </c>
      <c r="AN656" s="5">
        <v>0</v>
      </c>
      <c r="AO656" s="5">
        <v>0</v>
      </c>
      <c r="AP656" s="5">
        <v>0</v>
      </c>
      <c r="AQ656" s="5">
        <v>0</v>
      </c>
      <c r="AR656" s="5">
        <v>0</v>
      </c>
      <c r="AS656" s="5">
        <v>0</v>
      </c>
      <c r="AT656" s="5">
        <v>0</v>
      </c>
      <c r="AU656" s="5">
        <v>0</v>
      </c>
      <c r="AV656" s="5">
        <v>0</v>
      </c>
      <c r="AW656" s="5">
        <v>0</v>
      </c>
      <c r="AX656" s="5">
        <v>1</v>
      </c>
      <c r="AY656" s="5">
        <v>0</v>
      </c>
      <c r="AZ656" s="5">
        <v>0</v>
      </c>
      <c r="BA656" s="5">
        <v>0</v>
      </c>
      <c r="BB656" s="5">
        <v>0</v>
      </c>
      <c r="BC656" s="5">
        <v>0</v>
      </c>
      <c r="BD656" s="5">
        <v>0</v>
      </c>
      <c r="BE656" s="5">
        <v>0</v>
      </c>
      <c r="BF656" s="5">
        <v>0</v>
      </c>
      <c r="BG656" s="5">
        <v>0</v>
      </c>
      <c r="BH656" s="5">
        <v>0</v>
      </c>
      <c r="BI656" s="5">
        <v>0</v>
      </c>
      <c r="BJ656" s="5">
        <v>1</v>
      </c>
      <c r="BK656" s="5">
        <v>1</v>
      </c>
      <c r="BL656" s="5">
        <v>0</v>
      </c>
      <c r="BM656" s="5">
        <v>0</v>
      </c>
      <c r="BN656" s="5">
        <v>0</v>
      </c>
      <c r="BO656" s="5">
        <v>0</v>
      </c>
      <c r="BP656" s="5">
        <v>0</v>
      </c>
      <c r="BQ656" s="5">
        <v>0</v>
      </c>
      <c r="BR656" s="5">
        <v>0</v>
      </c>
      <c r="BS656" s="5">
        <v>1</v>
      </c>
      <c r="BT656" s="5">
        <v>0</v>
      </c>
      <c r="BU656" s="5">
        <v>0</v>
      </c>
      <c r="BV656" s="5">
        <v>1</v>
      </c>
      <c r="BW656" s="5">
        <v>0</v>
      </c>
      <c r="BX656" s="5">
        <v>0</v>
      </c>
      <c r="BY656" s="5">
        <v>0</v>
      </c>
      <c r="BZ656" s="5">
        <v>0</v>
      </c>
      <c r="CA656" s="5">
        <v>1</v>
      </c>
      <c r="CB656" s="5">
        <v>0</v>
      </c>
      <c r="CC656" s="5">
        <v>0</v>
      </c>
      <c r="CD656" s="5">
        <v>0</v>
      </c>
      <c r="CE656" s="5">
        <v>0</v>
      </c>
      <c r="CF656" s="5">
        <v>0</v>
      </c>
      <c r="CG656" s="5">
        <v>0</v>
      </c>
      <c r="CH656" s="5">
        <v>0</v>
      </c>
      <c r="CI656" s="5">
        <v>0</v>
      </c>
      <c r="CJ656" s="5">
        <v>0</v>
      </c>
      <c r="CK656" s="5">
        <v>0</v>
      </c>
      <c r="CL656" s="5">
        <v>0</v>
      </c>
      <c r="CM656" s="5">
        <v>0</v>
      </c>
      <c r="CN656" s="5">
        <v>1</v>
      </c>
      <c r="CO656" s="5">
        <v>0</v>
      </c>
      <c r="CP656" s="5">
        <v>0</v>
      </c>
      <c r="CQ656" s="5">
        <v>0</v>
      </c>
      <c r="CR656" s="5">
        <v>0</v>
      </c>
      <c r="CS656" s="5">
        <v>2</v>
      </c>
      <c r="CT656" s="5">
        <v>1</v>
      </c>
      <c r="CU656" s="5">
        <v>0</v>
      </c>
      <c r="CV656" s="5">
        <v>1</v>
      </c>
      <c r="CW656" s="5">
        <v>0</v>
      </c>
      <c r="CX656" s="3">
        <v>0</v>
      </c>
    </row>
    <row r="657" spans="1:102" ht="15.75" x14ac:dyDescent="0.25">
      <c r="A657" s="5" t="s">
        <v>369</v>
      </c>
      <c r="B657" s="5" t="s">
        <v>370</v>
      </c>
      <c r="C657" s="5">
        <v>2020</v>
      </c>
      <c r="D657" s="5">
        <v>91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8</v>
      </c>
      <c r="K657" s="5">
        <v>0</v>
      </c>
      <c r="L657" s="5">
        <v>0</v>
      </c>
      <c r="M657" s="5">
        <v>0</v>
      </c>
      <c r="N657" s="5">
        <v>3</v>
      </c>
      <c r="O657" s="5">
        <v>6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14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1</v>
      </c>
      <c r="AH657" s="5">
        <v>0</v>
      </c>
      <c r="AI657" s="5">
        <v>1</v>
      </c>
      <c r="AJ657" s="5">
        <v>5</v>
      </c>
      <c r="AK657" s="5">
        <v>2</v>
      </c>
      <c r="AL657" s="5">
        <v>0</v>
      </c>
      <c r="AM657" s="5">
        <v>0</v>
      </c>
      <c r="AN657" s="5">
        <v>1</v>
      </c>
      <c r="AO657" s="5">
        <v>8</v>
      </c>
      <c r="AP657" s="5">
        <v>0</v>
      </c>
      <c r="AQ657" s="5">
        <v>0</v>
      </c>
      <c r="AR657" s="5">
        <v>0</v>
      </c>
      <c r="AS657" s="5">
        <v>0</v>
      </c>
      <c r="AT657" s="5">
        <v>0</v>
      </c>
      <c r="AU657" s="5">
        <v>0</v>
      </c>
      <c r="AV657" s="5">
        <v>0</v>
      </c>
      <c r="AW657" s="5">
        <v>0</v>
      </c>
      <c r="AX657" s="5">
        <v>4</v>
      </c>
      <c r="AY657" s="5">
        <v>0</v>
      </c>
      <c r="AZ657" s="5">
        <v>8</v>
      </c>
      <c r="BA657" s="5">
        <v>0</v>
      </c>
      <c r="BB657" s="5">
        <v>4</v>
      </c>
      <c r="BC657" s="5">
        <v>1</v>
      </c>
      <c r="BD657" s="5">
        <v>0</v>
      </c>
      <c r="BE657" s="5">
        <v>0</v>
      </c>
      <c r="BF657" s="5">
        <v>10</v>
      </c>
      <c r="BG657" s="5">
        <v>0</v>
      </c>
      <c r="BH657" s="5">
        <v>0</v>
      </c>
      <c r="BI657" s="5">
        <v>0</v>
      </c>
      <c r="BJ657" s="5">
        <v>2</v>
      </c>
      <c r="BK657" s="5">
        <v>2</v>
      </c>
      <c r="BL657" s="5">
        <v>0</v>
      </c>
      <c r="BM657" s="5">
        <v>0</v>
      </c>
      <c r="BN657" s="5">
        <v>0</v>
      </c>
      <c r="BO657" s="5">
        <v>0</v>
      </c>
      <c r="BP657" s="5">
        <v>0</v>
      </c>
      <c r="BQ657" s="5">
        <v>0</v>
      </c>
      <c r="BR657" s="5">
        <v>0</v>
      </c>
      <c r="BS657" s="5">
        <v>1</v>
      </c>
      <c r="BT657" s="5">
        <v>0</v>
      </c>
      <c r="BU657" s="5">
        <v>0</v>
      </c>
      <c r="BV657" s="5">
        <v>2</v>
      </c>
      <c r="BW657" s="5">
        <v>3</v>
      </c>
      <c r="BX657" s="5">
        <v>0</v>
      </c>
      <c r="BY657" s="5">
        <v>0</v>
      </c>
      <c r="BZ657" s="5">
        <v>0</v>
      </c>
      <c r="CA657" s="5">
        <v>0</v>
      </c>
      <c r="CB657" s="5">
        <v>0</v>
      </c>
      <c r="CC657" s="5">
        <v>0</v>
      </c>
      <c r="CD657" s="5">
        <v>0</v>
      </c>
      <c r="CE657" s="5">
        <v>0</v>
      </c>
      <c r="CF657" s="5">
        <v>1</v>
      </c>
      <c r="CG657" s="5">
        <v>0</v>
      </c>
      <c r="CH657" s="5">
        <v>0</v>
      </c>
      <c r="CI657" s="5">
        <v>0</v>
      </c>
      <c r="CJ657" s="5">
        <v>0</v>
      </c>
      <c r="CK657" s="5">
        <v>0</v>
      </c>
      <c r="CL657" s="5">
        <v>0</v>
      </c>
      <c r="CM657" s="5">
        <v>0</v>
      </c>
      <c r="CN657" s="5">
        <v>2</v>
      </c>
      <c r="CO657" s="5">
        <v>0</v>
      </c>
      <c r="CP657" s="5">
        <v>0</v>
      </c>
      <c r="CQ657" s="5">
        <v>0</v>
      </c>
      <c r="CR657" s="5">
        <v>0</v>
      </c>
      <c r="CS657" s="5">
        <v>0</v>
      </c>
      <c r="CT657" s="5">
        <v>0</v>
      </c>
      <c r="CU657" s="5">
        <v>0</v>
      </c>
      <c r="CV657" s="5">
        <v>1</v>
      </c>
      <c r="CW657" s="5">
        <v>1</v>
      </c>
      <c r="CX657" s="3">
        <v>1</v>
      </c>
    </row>
    <row r="658" spans="1:102" ht="15.75" x14ac:dyDescent="0.25">
      <c r="A658" s="5" t="s">
        <v>371</v>
      </c>
      <c r="B658" s="5" t="s">
        <v>372</v>
      </c>
      <c r="C658" s="5">
        <v>2020</v>
      </c>
      <c r="D658" s="5">
        <v>4451</v>
      </c>
      <c r="E658" s="5">
        <v>7</v>
      </c>
      <c r="F658" s="5">
        <v>8</v>
      </c>
      <c r="G658" s="5">
        <v>10</v>
      </c>
      <c r="H658" s="5">
        <v>7</v>
      </c>
      <c r="I658" s="5">
        <v>30</v>
      </c>
      <c r="J658" s="5">
        <v>11</v>
      </c>
      <c r="K658" s="5">
        <v>7</v>
      </c>
      <c r="L658" s="5">
        <v>24</v>
      </c>
      <c r="M658" s="5">
        <v>29</v>
      </c>
      <c r="N658" s="5">
        <v>44</v>
      </c>
      <c r="O658" s="5">
        <v>88</v>
      </c>
      <c r="P658" s="5">
        <v>0</v>
      </c>
      <c r="Q658" s="5">
        <v>3</v>
      </c>
      <c r="R658" s="5">
        <v>1</v>
      </c>
      <c r="S658" s="5">
        <v>1</v>
      </c>
      <c r="T658" s="5">
        <v>0</v>
      </c>
      <c r="U658" s="5">
        <v>1</v>
      </c>
      <c r="V658" s="5">
        <v>17</v>
      </c>
      <c r="W658" s="5">
        <v>16</v>
      </c>
      <c r="X658" s="5">
        <v>4</v>
      </c>
      <c r="Y658" s="5">
        <v>0</v>
      </c>
      <c r="Z658" s="5">
        <v>532</v>
      </c>
      <c r="AA658" s="5">
        <v>60</v>
      </c>
      <c r="AB658" s="5">
        <v>11</v>
      </c>
      <c r="AC658" s="5">
        <v>0</v>
      </c>
      <c r="AD658" s="5">
        <v>1</v>
      </c>
      <c r="AE658" s="5">
        <v>12</v>
      </c>
      <c r="AF658" s="5">
        <v>1</v>
      </c>
      <c r="AG658" s="5">
        <v>199</v>
      </c>
      <c r="AH658" s="5">
        <v>61</v>
      </c>
      <c r="AI658" s="5">
        <v>49</v>
      </c>
      <c r="AJ658" s="5">
        <v>131</v>
      </c>
      <c r="AK658" s="5">
        <v>76</v>
      </c>
      <c r="AL658" s="5">
        <v>3</v>
      </c>
      <c r="AM658" s="5">
        <v>50</v>
      </c>
      <c r="AN658" s="5">
        <v>76</v>
      </c>
      <c r="AO658" s="5">
        <v>81</v>
      </c>
      <c r="AP658" s="5">
        <v>2</v>
      </c>
      <c r="AQ658" s="5">
        <v>19</v>
      </c>
      <c r="AR658" s="5">
        <v>6</v>
      </c>
      <c r="AS658" s="5">
        <v>27</v>
      </c>
      <c r="AT658" s="5">
        <v>51</v>
      </c>
      <c r="AU658" s="5">
        <v>59</v>
      </c>
      <c r="AV658" s="5">
        <v>251</v>
      </c>
      <c r="AW658" s="5">
        <v>86</v>
      </c>
      <c r="AX658" s="5">
        <v>95</v>
      </c>
      <c r="AY658" s="5">
        <v>4</v>
      </c>
      <c r="AZ658" s="5">
        <v>23</v>
      </c>
      <c r="BA658" s="5">
        <v>0</v>
      </c>
      <c r="BB658" s="5">
        <v>92</v>
      </c>
      <c r="BC658" s="5">
        <v>27</v>
      </c>
      <c r="BD658" s="5">
        <v>47</v>
      </c>
      <c r="BE658" s="5">
        <v>46</v>
      </c>
      <c r="BF658" s="5">
        <v>84</v>
      </c>
      <c r="BG658" s="5">
        <v>9</v>
      </c>
      <c r="BH658" s="5">
        <v>9</v>
      </c>
      <c r="BI658" s="5">
        <v>1</v>
      </c>
      <c r="BJ658" s="5">
        <v>94</v>
      </c>
      <c r="BK658" s="5">
        <v>142</v>
      </c>
      <c r="BL658" s="5">
        <v>0</v>
      </c>
      <c r="BM658" s="5">
        <v>9</v>
      </c>
      <c r="BN658" s="5">
        <v>78</v>
      </c>
      <c r="BO658" s="5">
        <v>1</v>
      </c>
      <c r="BP658" s="5">
        <v>18</v>
      </c>
      <c r="BQ658" s="5">
        <v>60</v>
      </c>
      <c r="BR658" s="5">
        <v>30</v>
      </c>
      <c r="BS658" s="5">
        <v>122</v>
      </c>
      <c r="BT658" s="5">
        <v>61</v>
      </c>
      <c r="BU658" s="5">
        <v>13</v>
      </c>
      <c r="BV658" s="5">
        <v>218</v>
      </c>
      <c r="BW658" s="5">
        <v>32</v>
      </c>
      <c r="BX658" s="5">
        <v>379</v>
      </c>
      <c r="BY658" s="5">
        <v>5</v>
      </c>
      <c r="BZ658" s="5">
        <v>0</v>
      </c>
      <c r="CA658" s="5">
        <v>26</v>
      </c>
      <c r="CB658" s="5">
        <v>20</v>
      </c>
      <c r="CC658" s="5">
        <v>1</v>
      </c>
      <c r="CD658" s="5">
        <v>11</v>
      </c>
      <c r="CE658" s="5">
        <v>9</v>
      </c>
      <c r="CF658" s="5">
        <v>10</v>
      </c>
      <c r="CG658" s="5">
        <v>5</v>
      </c>
      <c r="CH658" s="5">
        <v>10</v>
      </c>
      <c r="CI658" s="5">
        <v>11</v>
      </c>
      <c r="CJ658" s="5">
        <v>101</v>
      </c>
      <c r="CK658" s="5">
        <v>24</v>
      </c>
      <c r="CL658" s="5">
        <v>1</v>
      </c>
      <c r="CM658" s="5">
        <v>13</v>
      </c>
      <c r="CN658" s="5">
        <v>96</v>
      </c>
      <c r="CO658" s="5">
        <v>14</v>
      </c>
      <c r="CP658" s="5">
        <v>13</v>
      </c>
      <c r="CQ658" s="5">
        <v>0</v>
      </c>
      <c r="CR658" s="5">
        <v>2</v>
      </c>
      <c r="CS658" s="5">
        <v>4</v>
      </c>
      <c r="CT658" s="5">
        <v>43</v>
      </c>
      <c r="CU658" s="5">
        <v>6</v>
      </c>
      <c r="CV658" s="5">
        <v>174</v>
      </c>
      <c r="CW658" s="5">
        <v>6</v>
      </c>
      <c r="CX658" s="3">
        <v>6</v>
      </c>
    </row>
    <row r="659" spans="1:102" ht="15.75" x14ac:dyDescent="0.25">
      <c r="A659" s="5" t="s">
        <v>373</v>
      </c>
      <c r="B659" s="5" t="s">
        <v>374</v>
      </c>
      <c r="C659" s="5">
        <v>2020</v>
      </c>
      <c r="D659" s="5">
        <v>4541</v>
      </c>
      <c r="E659" s="5">
        <v>1</v>
      </c>
      <c r="F659" s="5">
        <v>3</v>
      </c>
      <c r="G659" s="5">
        <v>11</v>
      </c>
      <c r="H659" s="5">
        <v>4</v>
      </c>
      <c r="I659" s="5">
        <v>17</v>
      </c>
      <c r="J659" s="5">
        <v>4</v>
      </c>
      <c r="K659" s="5">
        <v>2</v>
      </c>
      <c r="L659" s="5">
        <v>19</v>
      </c>
      <c r="M659" s="5">
        <v>3</v>
      </c>
      <c r="N659" s="5">
        <v>37</v>
      </c>
      <c r="O659" s="5">
        <v>312</v>
      </c>
      <c r="P659" s="5">
        <v>0</v>
      </c>
      <c r="Q659" s="5">
        <v>0</v>
      </c>
      <c r="R659" s="5">
        <v>7</v>
      </c>
      <c r="S659" s="5">
        <v>0</v>
      </c>
      <c r="T659" s="5">
        <v>0</v>
      </c>
      <c r="U659" s="5">
        <v>0</v>
      </c>
      <c r="V659" s="5">
        <v>3</v>
      </c>
      <c r="W659" s="5">
        <v>1</v>
      </c>
      <c r="X659" s="5">
        <v>1</v>
      </c>
      <c r="Y659" s="5">
        <v>0</v>
      </c>
      <c r="Z659" s="5">
        <v>0</v>
      </c>
      <c r="AA659" s="5">
        <v>66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69</v>
      </c>
      <c r="AH659" s="5">
        <v>2</v>
      </c>
      <c r="AI659" s="5">
        <v>8</v>
      </c>
      <c r="AJ659" s="5">
        <v>116</v>
      </c>
      <c r="AK659" s="5">
        <v>39</v>
      </c>
      <c r="AL659" s="5">
        <v>0</v>
      </c>
      <c r="AM659" s="5">
        <v>11</v>
      </c>
      <c r="AN659" s="5">
        <v>15</v>
      </c>
      <c r="AO659" s="5">
        <v>74</v>
      </c>
      <c r="AP659" s="5">
        <v>0</v>
      </c>
      <c r="AQ659" s="5">
        <v>27</v>
      </c>
      <c r="AR659" s="5">
        <v>0</v>
      </c>
      <c r="AS659" s="5">
        <v>6</v>
      </c>
      <c r="AT659" s="5">
        <v>10</v>
      </c>
      <c r="AU659" s="5">
        <v>20</v>
      </c>
      <c r="AV659" s="5">
        <v>37</v>
      </c>
      <c r="AW659" s="5">
        <v>38</v>
      </c>
      <c r="AX659" s="5">
        <v>93</v>
      </c>
      <c r="AY659" s="5">
        <v>6</v>
      </c>
      <c r="AZ659" s="5">
        <v>31</v>
      </c>
      <c r="BA659" s="5">
        <v>0</v>
      </c>
      <c r="BB659" s="5">
        <v>1973</v>
      </c>
      <c r="BC659" s="5">
        <v>23</v>
      </c>
      <c r="BD659" s="5">
        <v>0</v>
      </c>
      <c r="BE659" s="5">
        <v>24</v>
      </c>
      <c r="BF659" s="5">
        <v>48</v>
      </c>
      <c r="BG659" s="5">
        <v>2</v>
      </c>
      <c r="BH659" s="5">
        <v>5</v>
      </c>
      <c r="BI659" s="5">
        <v>0</v>
      </c>
      <c r="BJ659" s="5">
        <v>214</v>
      </c>
      <c r="BK659" s="5">
        <v>87</v>
      </c>
      <c r="BL659" s="5">
        <v>0</v>
      </c>
      <c r="BM659" s="5">
        <v>4</v>
      </c>
      <c r="BN659" s="5">
        <v>45</v>
      </c>
      <c r="BO659" s="5">
        <v>0</v>
      </c>
      <c r="BP659" s="5">
        <v>4</v>
      </c>
      <c r="BQ659" s="5">
        <v>46</v>
      </c>
      <c r="BR659" s="5">
        <v>4</v>
      </c>
      <c r="BS659" s="5">
        <v>167</v>
      </c>
      <c r="BT659" s="5">
        <v>75</v>
      </c>
      <c r="BU659" s="5">
        <v>6</v>
      </c>
      <c r="BV659" s="5">
        <v>16</v>
      </c>
      <c r="BW659" s="5">
        <v>19</v>
      </c>
      <c r="BX659" s="5">
        <v>177</v>
      </c>
      <c r="BY659" s="5">
        <v>5</v>
      </c>
      <c r="BZ659" s="5">
        <v>0</v>
      </c>
      <c r="CA659" s="5">
        <v>32</v>
      </c>
      <c r="CB659" s="5">
        <v>31</v>
      </c>
      <c r="CC659" s="5">
        <v>0</v>
      </c>
      <c r="CD659" s="5">
        <v>7</v>
      </c>
      <c r="CE659" s="5">
        <v>0</v>
      </c>
      <c r="CF659" s="5">
        <v>3</v>
      </c>
      <c r="CG659" s="5">
        <v>12</v>
      </c>
      <c r="CH659" s="5">
        <v>1</v>
      </c>
      <c r="CI659" s="5">
        <v>5</v>
      </c>
      <c r="CJ659" s="5">
        <v>16</v>
      </c>
      <c r="CK659" s="5">
        <v>2</v>
      </c>
      <c r="CL659" s="5">
        <v>0</v>
      </c>
      <c r="CM659" s="5">
        <v>32</v>
      </c>
      <c r="CN659" s="5">
        <v>147</v>
      </c>
      <c r="CO659" s="5">
        <v>20</v>
      </c>
      <c r="CP659" s="5">
        <v>5</v>
      </c>
      <c r="CQ659" s="5">
        <v>0</v>
      </c>
      <c r="CR659" s="5">
        <v>16</v>
      </c>
      <c r="CS659" s="5">
        <v>47</v>
      </c>
      <c r="CT659" s="5">
        <v>11</v>
      </c>
      <c r="CU659" s="5">
        <v>2</v>
      </c>
      <c r="CV659" s="5">
        <v>60</v>
      </c>
      <c r="CW659" s="5">
        <v>47</v>
      </c>
      <c r="CX659" s="3">
        <v>47</v>
      </c>
    </row>
    <row r="660" spans="1:102" ht="15.75" x14ac:dyDescent="0.25">
      <c r="A660" s="5" t="s">
        <v>375</v>
      </c>
      <c r="B660" s="5" t="s">
        <v>376</v>
      </c>
      <c r="C660" s="5">
        <v>2020</v>
      </c>
      <c r="D660" s="5">
        <v>23</v>
      </c>
      <c r="E660" s="5">
        <v>0</v>
      </c>
      <c r="F660" s="5">
        <v>0</v>
      </c>
      <c r="G660" s="5">
        <v>0</v>
      </c>
      <c r="H660" s="5">
        <v>0</v>
      </c>
      <c r="I660" s="5">
        <v>2</v>
      </c>
      <c r="J660" s="5">
        <v>1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1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  <c r="AH660" s="5">
        <v>0</v>
      </c>
      <c r="AI660" s="5">
        <v>0</v>
      </c>
      <c r="AJ660" s="5">
        <v>1</v>
      </c>
      <c r="AK660" s="5">
        <v>0</v>
      </c>
      <c r="AL660" s="5">
        <v>0</v>
      </c>
      <c r="AM660" s="5">
        <v>0</v>
      </c>
      <c r="AN660" s="5">
        <v>0</v>
      </c>
      <c r="AO660" s="5">
        <v>0</v>
      </c>
      <c r="AP660" s="5">
        <v>0</v>
      </c>
      <c r="AQ660" s="5">
        <v>0</v>
      </c>
      <c r="AR660" s="5">
        <v>0</v>
      </c>
      <c r="AS660" s="5">
        <v>0</v>
      </c>
      <c r="AT660" s="5">
        <v>0</v>
      </c>
      <c r="AU660" s="5">
        <v>0</v>
      </c>
      <c r="AV660" s="5">
        <v>2</v>
      </c>
      <c r="AW660" s="5">
        <v>0</v>
      </c>
      <c r="AX660" s="5">
        <v>0</v>
      </c>
      <c r="AY660" s="5">
        <v>0</v>
      </c>
      <c r="AZ660" s="5">
        <v>0</v>
      </c>
      <c r="BA660" s="5">
        <v>0</v>
      </c>
      <c r="BB660" s="5">
        <v>0</v>
      </c>
      <c r="BC660" s="5">
        <v>0</v>
      </c>
      <c r="BD660" s="5">
        <v>0</v>
      </c>
      <c r="BE660" s="5">
        <v>0</v>
      </c>
      <c r="BF660" s="5">
        <v>0</v>
      </c>
      <c r="BG660" s="5">
        <v>0</v>
      </c>
      <c r="BH660" s="5">
        <v>0</v>
      </c>
      <c r="BI660" s="5">
        <v>0</v>
      </c>
      <c r="BJ660" s="5">
        <v>0</v>
      </c>
      <c r="BK660" s="5">
        <v>1</v>
      </c>
      <c r="BL660" s="5">
        <v>0</v>
      </c>
      <c r="BM660" s="5">
        <v>0</v>
      </c>
      <c r="BN660" s="5">
        <v>1</v>
      </c>
      <c r="BO660" s="5">
        <v>0</v>
      </c>
      <c r="BP660" s="5">
        <v>0</v>
      </c>
      <c r="BQ660" s="5">
        <v>1</v>
      </c>
      <c r="BR660" s="5">
        <v>0</v>
      </c>
      <c r="BS660" s="5">
        <v>1</v>
      </c>
      <c r="BT660" s="5">
        <v>0</v>
      </c>
      <c r="BU660" s="5">
        <v>0</v>
      </c>
      <c r="BV660" s="5">
        <v>1</v>
      </c>
      <c r="BW660" s="5">
        <v>0</v>
      </c>
      <c r="BX660" s="5">
        <v>1</v>
      </c>
      <c r="BY660" s="5">
        <v>0</v>
      </c>
      <c r="BZ660" s="5">
        <v>0</v>
      </c>
      <c r="CA660" s="5">
        <v>0</v>
      </c>
      <c r="CB660" s="5">
        <v>0</v>
      </c>
      <c r="CC660" s="5">
        <v>0</v>
      </c>
      <c r="CD660" s="5">
        <v>0</v>
      </c>
      <c r="CE660" s="5">
        <v>0</v>
      </c>
      <c r="CF660" s="5">
        <v>0</v>
      </c>
      <c r="CG660" s="5">
        <v>0</v>
      </c>
      <c r="CH660" s="5">
        <v>0</v>
      </c>
      <c r="CI660" s="5">
        <v>0</v>
      </c>
      <c r="CJ660" s="5">
        <v>0</v>
      </c>
      <c r="CK660" s="5">
        <v>0</v>
      </c>
      <c r="CL660" s="5">
        <v>0</v>
      </c>
      <c r="CM660" s="5">
        <v>0</v>
      </c>
      <c r="CN660" s="5">
        <v>0</v>
      </c>
      <c r="CO660" s="5">
        <v>0</v>
      </c>
      <c r="CP660" s="5">
        <v>0</v>
      </c>
      <c r="CQ660" s="5">
        <v>0</v>
      </c>
      <c r="CR660" s="5">
        <v>4</v>
      </c>
      <c r="CS660" s="5">
        <v>0</v>
      </c>
      <c r="CT660" s="5">
        <v>0</v>
      </c>
      <c r="CU660" s="5">
        <v>0</v>
      </c>
      <c r="CV660" s="5">
        <v>1</v>
      </c>
      <c r="CW660" s="5">
        <v>0</v>
      </c>
      <c r="CX660" s="3">
        <v>0</v>
      </c>
    </row>
    <row r="661" spans="1:102" ht="15.75" x14ac:dyDescent="0.25">
      <c r="A661" s="5" t="s">
        <v>377</v>
      </c>
      <c r="B661" s="5" t="s">
        <v>378</v>
      </c>
      <c r="C661" s="5">
        <v>2020</v>
      </c>
      <c r="D661" s="5">
        <v>277</v>
      </c>
      <c r="E661" s="5">
        <v>0</v>
      </c>
      <c r="F661" s="5">
        <v>1</v>
      </c>
      <c r="G661" s="5">
        <v>1</v>
      </c>
      <c r="H661" s="5">
        <v>1</v>
      </c>
      <c r="I661" s="5">
        <v>1</v>
      </c>
      <c r="J661" s="5">
        <v>1</v>
      </c>
      <c r="K661" s="5">
        <v>1</v>
      </c>
      <c r="L661" s="5">
        <v>0</v>
      </c>
      <c r="M661" s="5">
        <v>2</v>
      </c>
      <c r="N661" s="5">
        <v>7</v>
      </c>
      <c r="O661" s="5">
        <v>11</v>
      </c>
      <c r="P661" s="5">
        <v>0</v>
      </c>
      <c r="Q661" s="5">
        <v>0</v>
      </c>
      <c r="R661" s="5">
        <v>0</v>
      </c>
      <c r="S661" s="5">
        <v>0</v>
      </c>
      <c r="T661" s="5">
        <v>1</v>
      </c>
      <c r="U661" s="5">
        <v>1</v>
      </c>
      <c r="V661" s="5">
        <v>0</v>
      </c>
      <c r="W661" s="5">
        <v>0</v>
      </c>
      <c r="X661" s="5">
        <v>0</v>
      </c>
      <c r="Y661" s="5">
        <v>0</v>
      </c>
      <c r="Z661" s="5">
        <v>19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4</v>
      </c>
      <c r="AH661" s="5">
        <v>2</v>
      </c>
      <c r="AI661" s="5">
        <v>4</v>
      </c>
      <c r="AJ661" s="5">
        <v>3</v>
      </c>
      <c r="AK661" s="5">
        <v>12</v>
      </c>
      <c r="AL661" s="5">
        <v>0</v>
      </c>
      <c r="AM661" s="5">
        <v>5</v>
      </c>
      <c r="AN661" s="5">
        <v>9</v>
      </c>
      <c r="AO661" s="5">
        <v>12</v>
      </c>
      <c r="AP661" s="5">
        <v>2</v>
      </c>
      <c r="AQ661" s="5">
        <v>1</v>
      </c>
      <c r="AR661" s="5">
        <v>1</v>
      </c>
      <c r="AS661" s="5">
        <v>2</v>
      </c>
      <c r="AT661" s="5">
        <v>4</v>
      </c>
      <c r="AU661" s="5">
        <v>4</v>
      </c>
      <c r="AV661" s="5">
        <v>3</v>
      </c>
      <c r="AW661" s="5">
        <v>5</v>
      </c>
      <c r="AX661" s="5">
        <v>4</v>
      </c>
      <c r="AY661" s="5">
        <v>0</v>
      </c>
      <c r="AZ661" s="5">
        <v>2</v>
      </c>
      <c r="BA661" s="5">
        <v>0</v>
      </c>
      <c r="BB661" s="5">
        <v>8</v>
      </c>
      <c r="BC661" s="5">
        <v>2</v>
      </c>
      <c r="BD661" s="5">
        <v>0</v>
      </c>
      <c r="BE661" s="5">
        <v>2</v>
      </c>
      <c r="BF661" s="5">
        <v>15</v>
      </c>
      <c r="BG661" s="5">
        <v>0</v>
      </c>
      <c r="BH661" s="5">
        <v>2</v>
      </c>
      <c r="BI661" s="5">
        <v>0</v>
      </c>
      <c r="BJ661" s="5">
        <v>5</v>
      </c>
      <c r="BK661" s="5">
        <v>8</v>
      </c>
      <c r="BL661" s="5">
        <v>0</v>
      </c>
      <c r="BM661" s="5">
        <v>1</v>
      </c>
      <c r="BN661" s="5">
        <v>5</v>
      </c>
      <c r="BO661" s="5">
        <v>0</v>
      </c>
      <c r="BP661" s="5">
        <v>2</v>
      </c>
      <c r="BQ661" s="5">
        <v>8</v>
      </c>
      <c r="BR661" s="5">
        <v>1</v>
      </c>
      <c r="BS661" s="5">
        <v>15</v>
      </c>
      <c r="BT661" s="5">
        <v>7</v>
      </c>
      <c r="BU661" s="5">
        <v>1</v>
      </c>
      <c r="BV661" s="5">
        <v>5</v>
      </c>
      <c r="BW661" s="5">
        <v>2</v>
      </c>
      <c r="BX661" s="5">
        <v>6</v>
      </c>
      <c r="BY661" s="5">
        <v>0</v>
      </c>
      <c r="BZ661" s="5">
        <v>0</v>
      </c>
      <c r="CA661" s="5">
        <v>5</v>
      </c>
      <c r="CB661" s="5">
        <v>6</v>
      </c>
      <c r="CC661" s="5">
        <v>0</v>
      </c>
      <c r="CD661" s="5">
        <v>1</v>
      </c>
      <c r="CE661" s="5">
        <v>0</v>
      </c>
      <c r="CF661" s="5">
        <v>0</v>
      </c>
      <c r="CG661" s="5">
        <v>0</v>
      </c>
      <c r="CH661" s="5">
        <v>0</v>
      </c>
      <c r="CI661" s="5">
        <v>1</v>
      </c>
      <c r="CJ661" s="5">
        <v>9</v>
      </c>
      <c r="CK661" s="5">
        <v>2</v>
      </c>
      <c r="CL661" s="5">
        <v>0</v>
      </c>
      <c r="CM661" s="5">
        <v>2</v>
      </c>
      <c r="CN661" s="5">
        <v>8</v>
      </c>
      <c r="CO661" s="5">
        <v>1</v>
      </c>
      <c r="CP661" s="5">
        <v>1</v>
      </c>
      <c r="CQ661" s="5">
        <v>0</v>
      </c>
      <c r="CR661" s="5">
        <v>0</v>
      </c>
      <c r="CS661" s="5">
        <v>0</v>
      </c>
      <c r="CT661" s="5">
        <v>4</v>
      </c>
      <c r="CU661" s="5">
        <v>0</v>
      </c>
      <c r="CV661" s="5">
        <v>14</v>
      </c>
      <c r="CW661" s="5">
        <v>1</v>
      </c>
      <c r="CX661" s="3">
        <v>1</v>
      </c>
    </row>
    <row r="662" spans="1:102" ht="15.75" x14ac:dyDescent="0.25">
      <c r="A662" s="5" t="s">
        <v>379</v>
      </c>
      <c r="B662" s="5" t="s">
        <v>380</v>
      </c>
      <c r="C662" s="5">
        <v>2020</v>
      </c>
      <c r="D662" s="5">
        <v>608</v>
      </c>
      <c r="E662" s="5">
        <v>1</v>
      </c>
      <c r="F662" s="5">
        <v>0</v>
      </c>
      <c r="G662" s="5">
        <v>1</v>
      </c>
      <c r="H662" s="5">
        <v>1</v>
      </c>
      <c r="I662" s="5">
        <v>1</v>
      </c>
      <c r="J662" s="5">
        <v>4</v>
      </c>
      <c r="K662" s="5">
        <v>1</v>
      </c>
      <c r="L662" s="5">
        <v>7</v>
      </c>
      <c r="M662" s="5">
        <v>1</v>
      </c>
      <c r="N662" s="5">
        <v>4</v>
      </c>
      <c r="O662" s="5">
        <v>16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1</v>
      </c>
      <c r="W662" s="5">
        <v>0</v>
      </c>
      <c r="X662" s="5">
        <v>0</v>
      </c>
      <c r="Y662" s="5">
        <v>0</v>
      </c>
      <c r="Z662" s="5">
        <v>0</v>
      </c>
      <c r="AA662" s="5">
        <v>2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12</v>
      </c>
      <c r="AH662" s="5">
        <v>2</v>
      </c>
      <c r="AI662" s="5">
        <v>8</v>
      </c>
      <c r="AJ662" s="5">
        <v>9</v>
      </c>
      <c r="AK662" s="5">
        <v>17</v>
      </c>
      <c r="AL662" s="5">
        <v>0</v>
      </c>
      <c r="AM662" s="5">
        <v>13</v>
      </c>
      <c r="AN662" s="5">
        <v>11</v>
      </c>
      <c r="AO662" s="5">
        <v>10</v>
      </c>
      <c r="AP662" s="5">
        <v>0</v>
      </c>
      <c r="AQ662" s="5">
        <v>19</v>
      </c>
      <c r="AR662" s="5">
        <v>0</v>
      </c>
      <c r="AS662" s="5">
        <v>6</v>
      </c>
      <c r="AT662" s="5">
        <v>11</v>
      </c>
      <c r="AU662" s="5">
        <v>7</v>
      </c>
      <c r="AV662" s="5">
        <v>10</v>
      </c>
      <c r="AW662" s="5">
        <v>2</v>
      </c>
      <c r="AX662" s="5">
        <v>22</v>
      </c>
      <c r="AY662" s="5">
        <v>0</v>
      </c>
      <c r="AZ662" s="5">
        <v>2</v>
      </c>
      <c r="BA662" s="5">
        <v>0</v>
      </c>
      <c r="BB662" s="5">
        <v>41</v>
      </c>
      <c r="BC662" s="5">
        <v>1</v>
      </c>
      <c r="BD662" s="5">
        <v>0</v>
      </c>
      <c r="BE662" s="5">
        <v>2</v>
      </c>
      <c r="BF662" s="5">
        <v>18</v>
      </c>
      <c r="BG662" s="5">
        <v>1</v>
      </c>
      <c r="BH662" s="5">
        <v>2</v>
      </c>
      <c r="BI662" s="5">
        <v>0</v>
      </c>
      <c r="BJ662" s="5">
        <v>11</v>
      </c>
      <c r="BK662" s="5">
        <v>16</v>
      </c>
      <c r="BL662" s="5">
        <v>0</v>
      </c>
      <c r="BM662" s="5">
        <v>1</v>
      </c>
      <c r="BN662" s="5">
        <v>6</v>
      </c>
      <c r="BO662" s="5">
        <v>0</v>
      </c>
      <c r="BP662" s="5">
        <v>1</v>
      </c>
      <c r="BQ662" s="5">
        <v>25</v>
      </c>
      <c r="BR662" s="5">
        <v>1</v>
      </c>
      <c r="BS662" s="5">
        <v>44</v>
      </c>
      <c r="BT662" s="5">
        <v>9</v>
      </c>
      <c r="BU662" s="5">
        <v>0</v>
      </c>
      <c r="BV662" s="5">
        <v>76</v>
      </c>
      <c r="BW662" s="5">
        <v>2</v>
      </c>
      <c r="BX662" s="5">
        <v>21</v>
      </c>
      <c r="BY662" s="5">
        <v>0</v>
      </c>
      <c r="BZ662" s="5">
        <v>0</v>
      </c>
      <c r="CA662" s="5">
        <v>0</v>
      </c>
      <c r="CB662" s="5">
        <v>0</v>
      </c>
      <c r="CC662" s="5">
        <v>0</v>
      </c>
      <c r="CD662" s="5">
        <v>1</v>
      </c>
      <c r="CE662" s="5">
        <v>0</v>
      </c>
      <c r="CF662" s="5">
        <v>1</v>
      </c>
      <c r="CG662" s="5">
        <v>4</v>
      </c>
      <c r="CH662" s="5">
        <v>0</v>
      </c>
      <c r="CI662" s="5">
        <v>1</v>
      </c>
      <c r="CJ662" s="5">
        <v>27</v>
      </c>
      <c r="CK662" s="5">
        <v>6</v>
      </c>
      <c r="CL662" s="5">
        <v>0</v>
      </c>
      <c r="CM662" s="5">
        <v>34</v>
      </c>
      <c r="CN662" s="5">
        <v>9</v>
      </c>
      <c r="CO662" s="5">
        <v>1</v>
      </c>
      <c r="CP662" s="5">
        <v>1</v>
      </c>
      <c r="CQ662" s="5">
        <v>0</v>
      </c>
      <c r="CR662" s="5">
        <v>0</v>
      </c>
      <c r="CS662" s="5">
        <v>4</v>
      </c>
      <c r="CT662" s="5">
        <v>9</v>
      </c>
      <c r="CU662" s="5">
        <v>0</v>
      </c>
      <c r="CV662" s="5">
        <v>25</v>
      </c>
      <c r="CW662" s="5">
        <v>1</v>
      </c>
      <c r="CX662" s="3">
        <v>1</v>
      </c>
    </row>
    <row r="663" spans="1:102" ht="15.75" x14ac:dyDescent="0.25">
      <c r="A663" s="5" t="s">
        <v>381</v>
      </c>
      <c r="B663" s="5" t="s">
        <v>382</v>
      </c>
      <c r="C663" s="5">
        <v>2020</v>
      </c>
      <c r="D663" s="5">
        <v>29</v>
      </c>
      <c r="E663" s="5">
        <v>0</v>
      </c>
      <c r="F663" s="5">
        <v>1</v>
      </c>
      <c r="G663" s="5">
        <v>0</v>
      </c>
      <c r="H663" s="5">
        <v>0</v>
      </c>
      <c r="I663" s="5">
        <v>0</v>
      </c>
      <c r="J663" s="5">
        <v>1</v>
      </c>
      <c r="K663" s="5">
        <v>0</v>
      </c>
      <c r="L663" s="5">
        <v>0</v>
      </c>
      <c r="M663" s="5">
        <v>0</v>
      </c>
      <c r="N663" s="5">
        <v>1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  <c r="AH663" s="5">
        <v>0</v>
      </c>
      <c r="AI663" s="5">
        <v>0</v>
      </c>
      <c r="AJ663" s="5">
        <v>1</v>
      </c>
      <c r="AK663" s="5">
        <v>2</v>
      </c>
      <c r="AL663" s="5">
        <v>0</v>
      </c>
      <c r="AM663" s="5">
        <v>0</v>
      </c>
      <c r="AN663" s="5">
        <v>0</v>
      </c>
      <c r="AO663" s="5">
        <v>0</v>
      </c>
      <c r="AP663" s="5">
        <v>0</v>
      </c>
      <c r="AQ663" s="5">
        <v>0</v>
      </c>
      <c r="AR663" s="5">
        <v>0</v>
      </c>
      <c r="AS663" s="5">
        <v>0</v>
      </c>
      <c r="AT663" s="5">
        <v>0</v>
      </c>
      <c r="AU663" s="5">
        <v>0</v>
      </c>
      <c r="AV663" s="5">
        <v>0</v>
      </c>
      <c r="AW663" s="5">
        <v>0</v>
      </c>
      <c r="AX663" s="5">
        <v>0</v>
      </c>
      <c r="AY663" s="5">
        <v>0</v>
      </c>
      <c r="AZ663" s="5">
        <v>0</v>
      </c>
      <c r="BA663" s="5">
        <v>0</v>
      </c>
      <c r="BB663" s="5">
        <v>0</v>
      </c>
      <c r="BC663" s="5">
        <v>0</v>
      </c>
      <c r="BD663" s="5">
        <v>0</v>
      </c>
      <c r="BE663" s="5">
        <v>1</v>
      </c>
      <c r="BF663" s="5">
        <v>1</v>
      </c>
      <c r="BG663" s="5">
        <v>0</v>
      </c>
      <c r="BH663" s="5">
        <v>0</v>
      </c>
      <c r="BI663" s="5">
        <v>0</v>
      </c>
      <c r="BJ663" s="5">
        <v>3</v>
      </c>
      <c r="BK663" s="5">
        <v>1</v>
      </c>
      <c r="BL663" s="5">
        <v>0</v>
      </c>
      <c r="BM663" s="5">
        <v>1</v>
      </c>
      <c r="BN663" s="5">
        <v>1</v>
      </c>
      <c r="BO663" s="5">
        <v>0</v>
      </c>
      <c r="BP663" s="5">
        <v>0</v>
      </c>
      <c r="BQ663" s="5">
        <v>0</v>
      </c>
      <c r="BR663" s="5">
        <v>0</v>
      </c>
      <c r="BS663" s="5">
        <v>4</v>
      </c>
      <c r="BT663" s="5">
        <v>0</v>
      </c>
      <c r="BU663" s="5">
        <v>0</v>
      </c>
      <c r="BV663" s="5">
        <v>0</v>
      </c>
      <c r="BW663" s="5">
        <v>0</v>
      </c>
      <c r="BX663" s="5">
        <v>1</v>
      </c>
      <c r="BY663" s="5">
        <v>0</v>
      </c>
      <c r="BZ663" s="5">
        <v>0</v>
      </c>
      <c r="CA663" s="5">
        <v>0</v>
      </c>
      <c r="CB663" s="5">
        <v>0</v>
      </c>
      <c r="CC663" s="5">
        <v>0</v>
      </c>
      <c r="CD663" s="5">
        <v>0</v>
      </c>
      <c r="CE663" s="5">
        <v>0</v>
      </c>
      <c r="CF663" s="5">
        <v>1</v>
      </c>
      <c r="CG663" s="5">
        <v>0</v>
      </c>
      <c r="CH663" s="5">
        <v>2</v>
      </c>
      <c r="CI663" s="5">
        <v>0</v>
      </c>
      <c r="CJ663" s="5">
        <v>0</v>
      </c>
      <c r="CK663" s="5">
        <v>0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>
        <v>0</v>
      </c>
      <c r="CS663" s="5">
        <v>0</v>
      </c>
      <c r="CT663" s="5">
        <v>0</v>
      </c>
      <c r="CU663" s="5">
        <v>0</v>
      </c>
      <c r="CV663" s="5">
        <v>1</v>
      </c>
      <c r="CW663" s="5">
        <v>0</v>
      </c>
      <c r="CX663" s="3">
        <v>0</v>
      </c>
    </row>
    <row r="664" spans="1:102" ht="15.75" x14ac:dyDescent="0.25">
      <c r="A664" s="5" t="s">
        <v>383</v>
      </c>
      <c r="B664" s="5" t="s">
        <v>384</v>
      </c>
      <c r="C664" s="5">
        <v>2020</v>
      </c>
      <c r="D664" s="5">
        <v>1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0</v>
      </c>
      <c r="AH664" s="5">
        <v>0</v>
      </c>
      <c r="AI664" s="5">
        <v>0</v>
      </c>
      <c r="AJ664" s="5">
        <v>0</v>
      </c>
      <c r="AK664" s="5">
        <v>0</v>
      </c>
      <c r="AL664" s="5">
        <v>0</v>
      </c>
      <c r="AM664" s="5">
        <v>0</v>
      </c>
      <c r="AN664" s="5">
        <v>0</v>
      </c>
      <c r="AO664" s="5">
        <v>0</v>
      </c>
      <c r="AP664" s="5">
        <v>0</v>
      </c>
      <c r="AQ664" s="5">
        <v>0</v>
      </c>
      <c r="AR664" s="5">
        <v>0</v>
      </c>
      <c r="AS664" s="5">
        <v>0</v>
      </c>
      <c r="AT664" s="5">
        <v>0</v>
      </c>
      <c r="AU664" s="5">
        <v>0</v>
      </c>
      <c r="AV664" s="5">
        <v>0</v>
      </c>
      <c r="AW664" s="5">
        <v>0</v>
      </c>
      <c r="AX664" s="5">
        <v>0</v>
      </c>
      <c r="AY664" s="5">
        <v>0</v>
      </c>
      <c r="AZ664" s="5">
        <v>0</v>
      </c>
      <c r="BA664" s="5">
        <v>0</v>
      </c>
      <c r="BB664" s="5">
        <v>0</v>
      </c>
      <c r="BC664" s="5">
        <v>0</v>
      </c>
      <c r="BD664" s="5">
        <v>0</v>
      </c>
      <c r="BE664" s="5">
        <v>0</v>
      </c>
      <c r="BF664" s="5">
        <v>0</v>
      </c>
      <c r="BG664" s="5">
        <v>0</v>
      </c>
      <c r="BH664" s="5">
        <v>0</v>
      </c>
      <c r="BI664" s="5">
        <v>0</v>
      </c>
      <c r="BJ664" s="5">
        <v>0</v>
      </c>
      <c r="BK664" s="5">
        <v>0</v>
      </c>
      <c r="BL664" s="5">
        <v>0</v>
      </c>
      <c r="BM664" s="5">
        <v>0</v>
      </c>
      <c r="BN664" s="5">
        <v>1</v>
      </c>
      <c r="BO664" s="5">
        <v>0</v>
      </c>
      <c r="BP664" s="5">
        <v>0</v>
      </c>
      <c r="BQ664" s="5">
        <v>0</v>
      </c>
      <c r="BR664" s="5">
        <v>0</v>
      </c>
      <c r="BS664" s="5">
        <v>0</v>
      </c>
      <c r="BT664" s="5">
        <v>0</v>
      </c>
      <c r="BU664" s="5">
        <v>0</v>
      </c>
      <c r="BV664" s="5">
        <v>0</v>
      </c>
      <c r="BW664" s="5">
        <v>0</v>
      </c>
      <c r="BX664" s="5">
        <v>0</v>
      </c>
      <c r="BY664" s="5">
        <v>0</v>
      </c>
      <c r="BZ664" s="5">
        <v>0</v>
      </c>
      <c r="CA664" s="5">
        <v>0</v>
      </c>
      <c r="CB664" s="5">
        <v>0</v>
      </c>
      <c r="CC664" s="5">
        <v>0</v>
      </c>
      <c r="CD664" s="5">
        <v>0</v>
      </c>
      <c r="CE664" s="5">
        <v>0</v>
      </c>
      <c r="CF664" s="5">
        <v>0</v>
      </c>
      <c r="CG664" s="5">
        <v>0</v>
      </c>
      <c r="CH664" s="5">
        <v>0</v>
      </c>
      <c r="CI664" s="5">
        <v>0</v>
      </c>
      <c r="CJ664" s="5">
        <v>1</v>
      </c>
      <c r="CK664" s="5">
        <v>0</v>
      </c>
      <c r="CL664" s="5">
        <v>0</v>
      </c>
      <c r="CM664" s="5">
        <v>0</v>
      </c>
      <c r="CN664" s="5">
        <v>0</v>
      </c>
      <c r="CO664" s="5">
        <v>0</v>
      </c>
      <c r="CP664" s="5">
        <v>0</v>
      </c>
      <c r="CQ664" s="5">
        <v>0</v>
      </c>
      <c r="CR664" s="5">
        <v>0</v>
      </c>
      <c r="CS664" s="5">
        <v>0</v>
      </c>
      <c r="CT664" s="5">
        <v>0</v>
      </c>
      <c r="CU664" s="5">
        <v>0</v>
      </c>
      <c r="CV664" s="5">
        <v>0</v>
      </c>
      <c r="CW664" s="5">
        <v>0</v>
      </c>
      <c r="CX664" s="3">
        <v>0</v>
      </c>
    </row>
    <row r="665" spans="1:102" ht="15.75" x14ac:dyDescent="0.25">
      <c r="A665" s="5" t="s">
        <v>385</v>
      </c>
      <c r="B665" s="5" t="s">
        <v>386</v>
      </c>
      <c r="C665" s="5">
        <v>2020</v>
      </c>
      <c r="D665" s="5">
        <v>105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1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1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55</v>
      </c>
      <c r="AB665" s="5">
        <v>3</v>
      </c>
      <c r="AC665" s="5">
        <v>0</v>
      </c>
      <c r="AD665" s="5">
        <v>0</v>
      </c>
      <c r="AE665" s="5">
        <v>0</v>
      </c>
      <c r="AF665" s="5">
        <v>0</v>
      </c>
      <c r="AG665" s="5">
        <v>0</v>
      </c>
      <c r="AH665" s="5">
        <v>0</v>
      </c>
      <c r="AI665" s="5">
        <v>1</v>
      </c>
      <c r="AJ665" s="5">
        <v>0</v>
      </c>
      <c r="AK665" s="5">
        <v>1</v>
      </c>
      <c r="AL665" s="5">
        <v>0</v>
      </c>
      <c r="AM665" s="5">
        <v>0</v>
      </c>
      <c r="AN665" s="5">
        <v>0</v>
      </c>
      <c r="AO665" s="5">
        <v>1</v>
      </c>
      <c r="AP665" s="5">
        <v>0</v>
      </c>
      <c r="AQ665" s="5">
        <v>0</v>
      </c>
      <c r="AR665" s="5">
        <v>0</v>
      </c>
      <c r="AS665" s="5">
        <v>0</v>
      </c>
      <c r="AT665" s="5">
        <v>2</v>
      </c>
      <c r="AU665" s="5">
        <v>0</v>
      </c>
      <c r="AV665" s="5">
        <v>0</v>
      </c>
      <c r="AW665" s="5">
        <v>0</v>
      </c>
      <c r="AX665" s="5">
        <v>4</v>
      </c>
      <c r="AY665" s="5">
        <v>0</v>
      </c>
      <c r="AZ665" s="5">
        <v>3</v>
      </c>
      <c r="BA665" s="5">
        <v>0</v>
      </c>
      <c r="BB665" s="5">
        <v>1</v>
      </c>
      <c r="BC665" s="5">
        <v>0</v>
      </c>
      <c r="BD665" s="5">
        <v>0</v>
      </c>
      <c r="BE665" s="5">
        <v>2</v>
      </c>
      <c r="BF665" s="5">
        <v>3</v>
      </c>
      <c r="BG665" s="5">
        <v>0</v>
      </c>
      <c r="BH665" s="5">
        <v>0</v>
      </c>
      <c r="BI665" s="5">
        <v>0</v>
      </c>
      <c r="BJ665" s="5">
        <v>2</v>
      </c>
      <c r="BK665" s="5">
        <v>3</v>
      </c>
      <c r="BL665" s="5">
        <v>0</v>
      </c>
      <c r="BM665" s="5">
        <v>0</v>
      </c>
      <c r="BN665" s="5">
        <v>1</v>
      </c>
      <c r="BO665" s="5">
        <v>0</v>
      </c>
      <c r="BP665" s="5">
        <v>0</v>
      </c>
      <c r="BQ665" s="5">
        <v>3</v>
      </c>
      <c r="BR665" s="5">
        <v>0</v>
      </c>
      <c r="BS665" s="5">
        <v>1</v>
      </c>
      <c r="BT665" s="5">
        <v>0</v>
      </c>
      <c r="BU665" s="5">
        <v>0</v>
      </c>
      <c r="BV665" s="5">
        <v>1</v>
      </c>
      <c r="BW665" s="5">
        <v>7</v>
      </c>
      <c r="BX665" s="5">
        <v>1</v>
      </c>
      <c r="BY665" s="5">
        <v>0</v>
      </c>
      <c r="BZ665" s="5">
        <v>0</v>
      </c>
      <c r="CA665" s="5">
        <v>0</v>
      </c>
      <c r="CB665" s="5">
        <v>0</v>
      </c>
      <c r="CC665" s="5">
        <v>0</v>
      </c>
      <c r="CD665" s="5">
        <v>1</v>
      </c>
      <c r="CE665" s="5">
        <v>0</v>
      </c>
      <c r="CF665" s="5">
        <v>1</v>
      </c>
      <c r="CG665" s="5">
        <v>0</v>
      </c>
      <c r="CH665" s="5">
        <v>0</v>
      </c>
      <c r="CI665" s="5">
        <v>0</v>
      </c>
      <c r="CJ665" s="5">
        <v>0</v>
      </c>
      <c r="CK665" s="5">
        <v>0</v>
      </c>
      <c r="CL665" s="5">
        <v>0</v>
      </c>
      <c r="CM665" s="5">
        <v>0</v>
      </c>
      <c r="CN665" s="5">
        <v>1</v>
      </c>
      <c r="CO665" s="5">
        <v>0</v>
      </c>
      <c r="CP665" s="5">
        <v>0</v>
      </c>
      <c r="CQ665" s="5">
        <v>0</v>
      </c>
      <c r="CR665" s="5">
        <v>0</v>
      </c>
      <c r="CS665" s="5">
        <v>0</v>
      </c>
      <c r="CT665" s="5">
        <v>0</v>
      </c>
      <c r="CU665" s="5">
        <v>0</v>
      </c>
      <c r="CV665" s="5">
        <v>1</v>
      </c>
      <c r="CW665" s="5">
        <v>1</v>
      </c>
      <c r="CX665" s="3">
        <v>1</v>
      </c>
    </row>
    <row r="666" spans="1:102" ht="15.75" x14ac:dyDescent="0.25">
      <c r="A666" s="5" t="s">
        <v>387</v>
      </c>
      <c r="B666" s="5" t="s">
        <v>388</v>
      </c>
      <c r="C666" s="5">
        <v>2020</v>
      </c>
      <c r="D666" s="5">
        <v>14</v>
      </c>
      <c r="E666" s="5">
        <v>0</v>
      </c>
      <c r="F666" s="5">
        <v>0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3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0</v>
      </c>
      <c r="AG666" s="5">
        <v>0</v>
      </c>
      <c r="AH666" s="5">
        <v>0</v>
      </c>
      <c r="AI666" s="5">
        <v>0</v>
      </c>
      <c r="AJ666" s="5">
        <v>1</v>
      </c>
      <c r="AK666" s="5">
        <v>0</v>
      </c>
      <c r="AL666" s="5">
        <v>0</v>
      </c>
      <c r="AM666" s="5">
        <v>0</v>
      </c>
      <c r="AN666" s="5">
        <v>0</v>
      </c>
      <c r="AO666" s="5">
        <v>1</v>
      </c>
      <c r="AP666" s="5">
        <v>0</v>
      </c>
      <c r="AQ666" s="5">
        <v>0</v>
      </c>
      <c r="AR666" s="5">
        <v>0</v>
      </c>
      <c r="AS666" s="5">
        <v>0</v>
      </c>
      <c r="AT666" s="5">
        <v>0</v>
      </c>
      <c r="AU666" s="5">
        <v>0</v>
      </c>
      <c r="AV666" s="5">
        <v>0</v>
      </c>
      <c r="AW666" s="5">
        <v>0</v>
      </c>
      <c r="AX666" s="5">
        <v>2</v>
      </c>
      <c r="AY666" s="5">
        <v>0</v>
      </c>
      <c r="AZ666" s="5">
        <v>0</v>
      </c>
      <c r="BA666" s="5">
        <v>0</v>
      </c>
      <c r="BB666" s="5">
        <v>0</v>
      </c>
      <c r="BC666" s="5">
        <v>0</v>
      </c>
      <c r="BD666" s="5">
        <v>0</v>
      </c>
      <c r="BE666" s="5">
        <v>0</v>
      </c>
      <c r="BF666" s="5">
        <v>0</v>
      </c>
      <c r="BG666" s="5">
        <v>0</v>
      </c>
      <c r="BH666" s="5">
        <v>0</v>
      </c>
      <c r="BI666" s="5">
        <v>0</v>
      </c>
      <c r="BJ666" s="5">
        <v>0</v>
      </c>
      <c r="BK666" s="5">
        <v>0</v>
      </c>
      <c r="BL666" s="5">
        <v>0</v>
      </c>
      <c r="BM666" s="5">
        <v>0</v>
      </c>
      <c r="BN666" s="5">
        <v>0</v>
      </c>
      <c r="BO666" s="5">
        <v>0</v>
      </c>
      <c r="BP666" s="5">
        <v>0</v>
      </c>
      <c r="BQ666" s="5">
        <v>1</v>
      </c>
      <c r="BR666" s="5">
        <v>0</v>
      </c>
      <c r="BS666" s="5">
        <v>0</v>
      </c>
      <c r="BT666" s="5">
        <v>0</v>
      </c>
      <c r="BU666" s="5">
        <v>0</v>
      </c>
      <c r="BV666" s="5">
        <v>0</v>
      </c>
      <c r="BW666" s="5">
        <v>0</v>
      </c>
      <c r="BX666" s="5">
        <v>1</v>
      </c>
      <c r="BY666" s="5">
        <v>0</v>
      </c>
      <c r="BZ666" s="5">
        <v>0</v>
      </c>
      <c r="CA666" s="5">
        <v>0</v>
      </c>
      <c r="CB666" s="5">
        <v>0</v>
      </c>
      <c r="CC666" s="5">
        <v>0</v>
      </c>
      <c r="CD666" s="5">
        <v>0</v>
      </c>
      <c r="CE666" s="5">
        <v>0</v>
      </c>
      <c r="CF666" s="5">
        <v>0</v>
      </c>
      <c r="CG666" s="5">
        <v>0</v>
      </c>
      <c r="CH666" s="5">
        <v>0</v>
      </c>
      <c r="CI666" s="5">
        <v>0</v>
      </c>
      <c r="CJ666" s="5">
        <v>0</v>
      </c>
      <c r="CK666" s="5">
        <v>0</v>
      </c>
      <c r="CL666" s="5">
        <v>0</v>
      </c>
      <c r="CM666" s="5">
        <v>0</v>
      </c>
      <c r="CN666" s="5">
        <v>1</v>
      </c>
      <c r="CO666" s="5">
        <v>0</v>
      </c>
      <c r="CP666" s="5">
        <v>0</v>
      </c>
      <c r="CQ666" s="5">
        <v>0</v>
      </c>
      <c r="CR666" s="5">
        <v>0</v>
      </c>
      <c r="CS666" s="5">
        <v>0</v>
      </c>
      <c r="CT666" s="5">
        <v>0</v>
      </c>
      <c r="CU666" s="5">
        <v>0</v>
      </c>
      <c r="CV666" s="5">
        <v>0</v>
      </c>
      <c r="CW666" s="5">
        <v>0</v>
      </c>
      <c r="CX666" s="3">
        <v>0</v>
      </c>
    </row>
    <row r="667" spans="1:102" ht="15.75" x14ac:dyDescent="0.25">
      <c r="A667" s="5" t="s">
        <v>389</v>
      </c>
      <c r="B667" s="5" t="s">
        <v>390</v>
      </c>
      <c r="C667" s="5">
        <v>2020</v>
      </c>
      <c r="D667" s="5">
        <v>10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2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  <c r="AH667" s="5">
        <v>0</v>
      </c>
      <c r="AI667" s="5">
        <v>0</v>
      </c>
      <c r="AJ667" s="5">
        <v>0</v>
      </c>
      <c r="AK667" s="5">
        <v>0</v>
      </c>
      <c r="AL667" s="5">
        <v>0</v>
      </c>
      <c r="AM667" s="5">
        <v>0</v>
      </c>
      <c r="AN667" s="5">
        <v>0</v>
      </c>
      <c r="AO667" s="5">
        <v>0</v>
      </c>
      <c r="AP667" s="5">
        <v>0</v>
      </c>
      <c r="AQ667" s="5">
        <v>0</v>
      </c>
      <c r="AR667" s="5">
        <v>0</v>
      </c>
      <c r="AS667" s="5">
        <v>0</v>
      </c>
      <c r="AT667" s="5">
        <v>0</v>
      </c>
      <c r="AU667" s="5">
        <v>0</v>
      </c>
      <c r="AV667" s="5">
        <v>1</v>
      </c>
      <c r="AW667" s="5">
        <v>0</v>
      </c>
      <c r="AX667" s="5">
        <v>1</v>
      </c>
      <c r="AY667" s="5">
        <v>0</v>
      </c>
      <c r="AZ667" s="5">
        <v>0</v>
      </c>
      <c r="BA667" s="5">
        <v>0</v>
      </c>
      <c r="BB667" s="5">
        <v>0</v>
      </c>
      <c r="BC667" s="5">
        <v>0</v>
      </c>
      <c r="BD667" s="5">
        <v>0</v>
      </c>
      <c r="BE667" s="5">
        <v>3</v>
      </c>
      <c r="BF667" s="5">
        <v>1</v>
      </c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>
        <v>0</v>
      </c>
      <c r="BO667" s="5">
        <v>0</v>
      </c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0</v>
      </c>
      <c r="BW667" s="5">
        <v>1</v>
      </c>
      <c r="BX667" s="5">
        <v>1</v>
      </c>
      <c r="BY667" s="5">
        <v>0</v>
      </c>
      <c r="BZ667" s="5">
        <v>0</v>
      </c>
      <c r="CA667" s="5">
        <v>0</v>
      </c>
      <c r="CB667" s="5">
        <v>0</v>
      </c>
      <c r="CC667" s="5">
        <v>0</v>
      </c>
      <c r="CD667" s="5">
        <v>0</v>
      </c>
      <c r="CE667" s="5">
        <v>0</v>
      </c>
      <c r="CF667" s="5">
        <v>0</v>
      </c>
      <c r="CG667" s="5">
        <v>0</v>
      </c>
      <c r="CH667" s="5">
        <v>0</v>
      </c>
      <c r="CI667" s="5">
        <v>0</v>
      </c>
      <c r="CJ667" s="5">
        <v>0</v>
      </c>
      <c r="CK667" s="5">
        <v>0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>
        <v>0</v>
      </c>
      <c r="CS667" s="5">
        <v>0</v>
      </c>
      <c r="CT667" s="5">
        <v>0</v>
      </c>
      <c r="CU667" s="5">
        <v>0</v>
      </c>
      <c r="CV667" s="5">
        <v>0</v>
      </c>
      <c r="CW667" s="5">
        <v>0</v>
      </c>
      <c r="CX667" s="3">
        <v>0</v>
      </c>
    </row>
    <row r="668" spans="1:102" ht="15.75" x14ac:dyDescent="0.25">
      <c r="A668" s="5" t="s">
        <v>391</v>
      </c>
      <c r="B668" s="5" t="s">
        <v>392</v>
      </c>
      <c r="C668" s="5">
        <v>2020</v>
      </c>
      <c r="D668" s="5">
        <v>9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1</v>
      </c>
      <c r="O668" s="5">
        <v>5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  <c r="AH668" s="5">
        <v>0</v>
      </c>
      <c r="AI668" s="5">
        <v>0</v>
      </c>
      <c r="AJ668" s="5">
        <v>0</v>
      </c>
      <c r="AK668" s="5">
        <v>0</v>
      </c>
      <c r="AL668" s="5">
        <v>0</v>
      </c>
      <c r="AM668" s="5">
        <v>0</v>
      </c>
      <c r="AN668" s="5">
        <v>0</v>
      </c>
      <c r="AO668" s="5">
        <v>0</v>
      </c>
      <c r="AP668" s="5">
        <v>0</v>
      </c>
      <c r="AQ668" s="5">
        <v>0</v>
      </c>
      <c r="AR668" s="5">
        <v>0</v>
      </c>
      <c r="AS668" s="5">
        <v>0</v>
      </c>
      <c r="AT668" s="5">
        <v>0</v>
      </c>
      <c r="AU668" s="5">
        <v>0</v>
      </c>
      <c r="AV668" s="5">
        <v>0</v>
      </c>
      <c r="AW668" s="5">
        <v>0</v>
      </c>
      <c r="AX668" s="5">
        <v>2</v>
      </c>
      <c r="AY668" s="5">
        <v>0</v>
      </c>
      <c r="AZ668" s="5">
        <v>0</v>
      </c>
      <c r="BA668" s="5">
        <v>0</v>
      </c>
      <c r="BB668" s="5">
        <v>0</v>
      </c>
      <c r="BC668" s="5">
        <v>0</v>
      </c>
      <c r="BD668" s="5">
        <v>0</v>
      </c>
      <c r="BE668" s="5">
        <v>0</v>
      </c>
      <c r="BF668" s="5">
        <v>0</v>
      </c>
      <c r="BG668" s="5">
        <v>0</v>
      </c>
      <c r="BH668" s="5">
        <v>0</v>
      </c>
      <c r="BI668" s="5">
        <v>0</v>
      </c>
      <c r="BJ668" s="5">
        <v>0</v>
      </c>
      <c r="BK668" s="5">
        <v>0</v>
      </c>
      <c r="BL668" s="5">
        <v>0</v>
      </c>
      <c r="BM668" s="5">
        <v>0</v>
      </c>
      <c r="BN668" s="5">
        <v>0</v>
      </c>
      <c r="BO668" s="5">
        <v>0</v>
      </c>
      <c r="BP668" s="5">
        <v>0</v>
      </c>
      <c r="BQ668" s="5">
        <v>0</v>
      </c>
      <c r="BR668" s="5">
        <v>0</v>
      </c>
      <c r="BS668" s="5">
        <v>0</v>
      </c>
      <c r="BT668" s="5">
        <v>0</v>
      </c>
      <c r="BU668" s="5">
        <v>0</v>
      </c>
      <c r="BV668" s="5">
        <v>0</v>
      </c>
      <c r="BW668" s="5">
        <v>1</v>
      </c>
      <c r="BX668" s="5">
        <v>0</v>
      </c>
      <c r="BY668" s="5">
        <v>0</v>
      </c>
      <c r="BZ668" s="5">
        <v>0</v>
      </c>
      <c r="CA668" s="5">
        <v>0</v>
      </c>
      <c r="CB668" s="5">
        <v>0</v>
      </c>
      <c r="CC668" s="5">
        <v>0</v>
      </c>
      <c r="CD668" s="5">
        <v>0</v>
      </c>
      <c r="CE668" s="5">
        <v>0</v>
      </c>
      <c r="CF668" s="5">
        <v>0</v>
      </c>
      <c r="CG668" s="5">
        <v>0</v>
      </c>
      <c r="CH668" s="5">
        <v>0</v>
      </c>
      <c r="CI668" s="5">
        <v>0</v>
      </c>
      <c r="CJ668" s="5">
        <v>0</v>
      </c>
      <c r="CK668" s="5">
        <v>0</v>
      </c>
      <c r="CL668" s="5">
        <v>0</v>
      </c>
      <c r="CM668" s="5">
        <v>0</v>
      </c>
      <c r="CN668" s="5">
        <v>0</v>
      </c>
      <c r="CO668" s="5">
        <v>0</v>
      </c>
      <c r="CP668" s="5">
        <v>0</v>
      </c>
      <c r="CQ668" s="5">
        <v>0</v>
      </c>
      <c r="CR668" s="5">
        <v>0</v>
      </c>
      <c r="CS668" s="5">
        <v>0</v>
      </c>
      <c r="CT668" s="5">
        <v>0</v>
      </c>
      <c r="CU668" s="5">
        <v>0</v>
      </c>
      <c r="CV668" s="5">
        <v>0</v>
      </c>
      <c r="CW668" s="5">
        <v>0</v>
      </c>
      <c r="CX668" s="3">
        <v>0</v>
      </c>
    </row>
    <row r="669" spans="1:102" ht="15.75" x14ac:dyDescent="0.25">
      <c r="A669" s="5" t="s">
        <v>393</v>
      </c>
      <c r="B669" s="5" t="s">
        <v>394</v>
      </c>
      <c r="C669" s="5">
        <v>2020</v>
      </c>
      <c r="D669" s="5">
        <v>1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  <c r="AH669" s="5">
        <v>0</v>
      </c>
      <c r="AI669" s="5">
        <v>0</v>
      </c>
      <c r="AJ669" s="5">
        <v>0</v>
      </c>
      <c r="AK669" s="5">
        <v>0</v>
      </c>
      <c r="AL669" s="5">
        <v>0</v>
      </c>
      <c r="AM669" s="5">
        <v>0</v>
      </c>
      <c r="AN669" s="5">
        <v>0</v>
      </c>
      <c r="AO669" s="5">
        <v>0</v>
      </c>
      <c r="AP669" s="5">
        <v>0</v>
      </c>
      <c r="AQ669" s="5">
        <v>0</v>
      </c>
      <c r="AR669" s="5">
        <v>0</v>
      </c>
      <c r="AS669" s="5">
        <v>0</v>
      </c>
      <c r="AT669" s="5">
        <v>0</v>
      </c>
      <c r="AU669" s="5">
        <v>0</v>
      </c>
      <c r="AV669" s="5">
        <v>0</v>
      </c>
      <c r="AW669" s="5">
        <v>0</v>
      </c>
      <c r="AX669" s="5">
        <v>0</v>
      </c>
      <c r="AY669" s="5">
        <v>0</v>
      </c>
      <c r="AZ669" s="5">
        <v>0</v>
      </c>
      <c r="BA669" s="5">
        <v>0</v>
      </c>
      <c r="BB669" s="5">
        <v>0</v>
      </c>
      <c r="BC669" s="5">
        <v>0</v>
      </c>
      <c r="BD669" s="5">
        <v>0</v>
      </c>
      <c r="BE669" s="5">
        <v>0</v>
      </c>
      <c r="BF669" s="5">
        <v>0</v>
      </c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>
        <v>0</v>
      </c>
      <c r="BO669" s="5">
        <v>0</v>
      </c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0</v>
      </c>
      <c r="BW669" s="5">
        <v>0</v>
      </c>
      <c r="BX669" s="5">
        <v>0</v>
      </c>
      <c r="BY669" s="5">
        <v>0</v>
      </c>
      <c r="BZ669" s="5">
        <v>0</v>
      </c>
      <c r="CA669" s="5">
        <v>0</v>
      </c>
      <c r="CB669" s="5">
        <v>0</v>
      </c>
      <c r="CC669" s="5">
        <v>0</v>
      </c>
      <c r="CD669" s="5">
        <v>0</v>
      </c>
      <c r="CE669" s="5">
        <v>0</v>
      </c>
      <c r="CF669" s="5">
        <v>0</v>
      </c>
      <c r="CG669" s="5">
        <v>0</v>
      </c>
      <c r="CH669" s="5">
        <v>0</v>
      </c>
      <c r="CI669" s="5">
        <v>0</v>
      </c>
      <c r="CJ669" s="5">
        <v>0</v>
      </c>
      <c r="CK669" s="5">
        <v>0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>
        <v>0</v>
      </c>
      <c r="CS669" s="5">
        <v>0</v>
      </c>
      <c r="CT669" s="5">
        <v>1</v>
      </c>
      <c r="CU669" s="5">
        <v>0</v>
      </c>
      <c r="CV669" s="5">
        <v>0</v>
      </c>
      <c r="CW669" s="5">
        <v>0</v>
      </c>
      <c r="CX669" s="3">
        <v>0</v>
      </c>
    </row>
    <row r="670" spans="1:102" ht="15.75" x14ac:dyDescent="0.25">
      <c r="A670" s="5" t="s">
        <v>395</v>
      </c>
      <c r="B670" s="5" t="s">
        <v>396</v>
      </c>
      <c r="C670" s="5">
        <v>2020</v>
      </c>
      <c r="D670" s="5">
        <v>21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1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  <c r="AH670" s="5">
        <v>0</v>
      </c>
      <c r="AI670" s="5">
        <v>0</v>
      </c>
      <c r="AJ670" s="5">
        <v>0</v>
      </c>
      <c r="AK670" s="5">
        <v>0</v>
      </c>
      <c r="AL670" s="5">
        <v>0</v>
      </c>
      <c r="AM670" s="5">
        <v>1</v>
      </c>
      <c r="AN670" s="5">
        <v>1</v>
      </c>
      <c r="AO670" s="5">
        <v>0</v>
      </c>
      <c r="AP670" s="5">
        <v>0</v>
      </c>
      <c r="AQ670" s="5">
        <v>0</v>
      </c>
      <c r="AR670" s="5">
        <v>0</v>
      </c>
      <c r="AS670" s="5">
        <v>0</v>
      </c>
      <c r="AT670" s="5">
        <v>0</v>
      </c>
      <c r="AU670" s="5">
        <v>0</v>
      </c>
      <c r="AV670" s="5">
        <v>0</v>
      </c>
      <c r="AW670" s="5">
        <v>0</v>
      </c>
      <c r="AX670" s="5">
        <v>0</v>
      </c>
      <c r="AY670" s="5">
        <v>0</v>
      </c>
      <c r="AZ670" s="5">
        <v>0</v>
      </c>
      <c r="BA670" s="5">
        <v>0</v>
      </c>
      <c r="BB670" s="5">
        <v>0</v>
      </c>
      <c r="BC670" s="5">
        <v>0</v>
      </c>
      <c r="BD670" s="5">
        <v>0</v>
      </c>
      <c r="BE670" s="5">
        <v>0</v>
      </c>
      <c r="BF670" s="5">
        <v>0</v>
      </c>
      <c r="BG670" s="5">
        <v>0</v>
      </c>
      <c r="BH670" s="5">
        <v>0</v>
      </c>
      <c r="BI670" s="5">
        <v>0</v>
      </c>
      <c r="BJ670" s="5">
        <v>0</v>
      </c>
      <c r="BK670" s="5">
        <v>0</v>
      </c>
      <c r="BL670" s="5">
        <v>0</v>
      </c>
      <c r="BM670" s="5">
        <v>0</v>
      </c>
      <c r="BN670" s="5">
        <v>0</v>
      </c>
      <c r="BO670" s="5">
        <v>0</v>
      </c>
      <c r="BP670" s="5">
        <v>0</v>
      </c>
      <c r="BQ670" s="5">
        <v>0</v>
      </c>
      <c r="BR670" s="5">
        <v>0</v>
      </c>
      <c r="BS670" s="5">
        <v>5</v>
      </c>
      <c r="BT670" s="5">
        <v>0</v>
      </c>
      <c r="BU670" s="5">
        <v>0</v>
      </c>
      <c r="BV670" s="5">
        <v>0</v>
      </c>
      <c r="BW670" s="5">
        <v>0</v>
      </c>
      <c r="BX670" s="5">
        <v>0</v>
      </c>
      <c r="BY670" s="5">
        <v>0</v>
      </c>
      <c r="BZ670" s="5">
        <v>0</v>
      </c>
      <c r="CA670" s="5">
        <v>0</v>
      </c>
      <c r="CB670" s="5">
        <v>0</v>
      </c>
      <c r="CC670" s="5">
        <v>0</v>
      </c>
      <c r="CD670" s="5">
        <v>0</v>
      </c>
      <c r="CE670" s="5">
        <v>0</v>
      </c>
      <c r="CF670" s="5">
        <v>0</v>
      </c>
      <c r="CG670" s="5">
        <v>7</v>
      </c>
      <c r="CH670" s="5">
        <v>0</v>
      </c>
      <c r="CI670" s="5">
        <v>0</v>
      </c>
      <c r="CJ670" s="5">
        <v>0</v>
      </c>
      <c r="CK670" s="5">
        <v>0</v>
      </c>
      <c r="CL670" s="5">
        <v>0</v>
      </c>
      <c r="CM670" s="5">
        <v>0</v>
      </c>
      <c r="CN670" s="5">
        <v>1</v>
      </c>
      <c r="CO670" s="5">
        <v>0</v>
      </c>
      <c r="CP670" s="5">
        <v>0</v>
      </c>
      <c r="CQ670" s="5">
        <v>0</v>
      </c>
      <c r="CR670" s="5">
        <v>0</v>
      </c>
      <c r="CS670" s="5">
        <v>0</v>
      </c>
      <c r="CT670" s="5">
        <v>0</v>
      </c>
      <c r="CU670" s="5">
        <v>0</v>
      </c>
      <c r="CV670" s="5">
        <v>0</v>
      </c>
      <c r="CW670" s="5">
        <v>0</v>
      </c>
      <c r="CX670" s="3">
        <v>0</v>
      </c>
    </row>
    <row r="671" spans="1:102" ht="15.75" x14ac:dyDescent="0.25">
      <c r="A671" s="5" t="s">
        <v>397</v>
      </c>
      <c r="B671" s="5" t="s">
        <v>398</v>
      </c>
      <c r="C671" s="5">
        <v>2020</v>
      </c>
      <c r="D671" s="5">
        <v>7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3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  <c r="AH671" s="5">
        <v>0</v>
      </c>
      <c r="AI671" s="5">
        <v>0</v>
      </c>
      <c r="AJ671" s="5">
        <v>0</v>
      </c>
      <c r="AK671" s="5">
        <v>0</v>
      </c>
      <c r="AL671" s="5">
        <v>0</v>
      </c>
      <c r="AM671" s="5">
        <v>0</v>
      </c>
      <c r="AN671" s="5">
        <v>0</v>
      </c>
      <c r="AO671" s="5">
        <v>0</v>
      </c>
      <c r="AP671" s="5">
        <v>0</v>
      </c>
      <c r="AQ671" s="5">
        <v>0</v>
      </c>
      <c r="AR671" s="5">
        <v>0</v>
      </c>
      <c r="AS671" s="5">
        <v>0</v>
      </c>
      <c r="AT671" s="5">
        <v>0</v>
      </c>
      <c r="AU671" s="5">
        <v>0</v>
      </c>
      <c r="AV671" s="5">
        <v>0</v>
      </c>
      <c r="AW671" s="5">
        <v>0</v>
      </c>
      <c r="AX671" s="5">
        <v>0</v>
      </c>
      <c r="AY671" s="5">
        <v>0</v>
      </c>
      <c r="AZ671" s="5">
        <v>0</v>
      </c>
      <c r="BA671" s="5">
        <v>0</v>
      </c>
      <c r="BB671" s="5">
        <v>0</v>
      </c>
      <c r="BC671" s="5">
        <v>0</v>
      </c>
      <c r="BD671" s="5">
        <v>0</v>
      </c>
      <c r="BE671" s="5">
        <v>0</v>
      </c>
      <c r="BF671" s="5">
        <v>1</v>
      </c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>
        <v>0</v>
      </c>
      <c r="BO671" s="5">
        <v>0</v>
      </c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0</v>
      </c>
      <c r="BW671" s="5">
        <v>0</v>
      </c>
      <c r="BX671" s="5">
        <v>0</v>
      </c>
      <c r="BY671" s="5">
        <v>0</v>
      </c>
      <c r="BZ671" s="5">
        <v>0</v>
      </c>
      <c r="CA671" s="5">
        <v>0</v>
      </c>
      <c r="CB671" s="5">
        <v>0</v>
      </c>
      <c r="CC671" s="5">
        <v>0</v>
      </c>
      <c r="CD671" s="5">
        <v>0</v>
      </c>
      <c r="CE671" s="5">
        <v>0</v>
      </c>
      <c r="CF671" s="5">
        <v>0</v>
      </c>
      <c r="CG671" s="5">
        <v>0</v>
      </c>
      <c r="CH671" s="5">
        <v>0</v>
      </c>
      <c r="CI671" s="5">
        <v>0</v>
      </c>
      <c r="CJ671" s="5">
        <v>0</v>
      </c>
      <c r="CK671" s="5">
        <v>0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>
        <v>0</v>
      </c>
      <c r="CS671" s="5">
        <v>0</v>
      </c>
      <c r="CT671" s="5">
        <v>0</v>
      </c>
      <c r="CU671" s="5">
        <v>0</v>
      </c>
      <c r="CV671" s="5">
        <v>0</v>
      </c>
      <c r="CW671" s="5">
        <v>0</v>
      </c>
      <c r="CX671" s="3">
        <v>0</v>
      </c>
    </row>
    <row r="672" spans="1:102" ht="15.75" x14ac:dyDescent="0.25">
      <c r="A672" s="5" t="s">
        <v>399</v>
      </c>
      <c r="B672" s="5" t="s">
        <v>400</v>
      </c>
      <c r="C672" s="5">
        <v>2020</v>
      </c>
      <c r="D672" s="5">
        <v>3</v>
      </c>
      <c r="E672" s="5">
        <v>0</v>
      </c>
      <c r="F672" s="5">
        <v>0</v>
      </c>
      <c r="G672" s="5">
        <v>2</v>
      </c>
      <c r="H672" s="5">
        <v>0</v>
      </c>
      <c r="I672" s="5">
        <v>0</v>
      </c>
      <c r="J672" s="5">
        <v>1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0</v>
      </c>
      <c r="AH672" s="5">
        <v>0</v>
      </c>
      <c r="AI672" s="5">
        <v>0</v>
      </c>
      <c r="AJ672" s="5">
        <v>0</v>
      </c>
      <c r="AK672" s="5">
        <v>0</v>
      </c>
      <c r="AL672" s="5">
        <v>0</v>
      </c>
      <c r="AM672" s="5">
        <v>0</v>
      </c>
      <c r="AN672" s="5">
        <v>0</v>
      </c>
      <c r="AO672" s="5">
        <v>0</v>
      </c>
      <c r="AP672" s="5">
        <v>0</v>
      </c>
      <c r="AQ672" s="5">
        <v>0</v>
      </c>
      <c r="AR672" s="5">
        <v>0</v>
      </c>
      <c r="AS672" s="5">
        <v>0</v>
      </c>
      <c r="AT672" s="5">
        <v>0</v>
      </c>
      <c r="AU672" s="5">
        <v>0</v>
      </c>
      <c r="AV672" s="5">
        <v>0</v>
      </c>
      <c r="AW672" s="5">
        <v>0</v>
      </c>
      <c r="AX672" s="5">
        <v>0</v>
      </c>
      <c r="AY672" s="5">
        <v>0</v>
      </c>
      <c r="AZ672" s="5">
        <v>0</v>
      </c>
      <c r="BA672" s="5">
        <v>0</v>
      </c>
      <c r="BB672" s="5">
        <v>0</v>
      </c>
      <c r="BC672" s="5">
        <v>0</v>
      </c>
      <c r="BD672" s="5">
        <v>0</v>
      </c>
      <c r="BE672" s="5">
        <v>0</v>
      </c>
      <c r="BF672" s="5">
        <v>1</v>
      </c>
      <c r="BG672" s="5">
        <v>0</v>
      </c>
      <c r="BH672" s="5">
        <v>0</v>
      </c>
      <c r="BI672" s="5">
        <v>0</v>
      </c>
      <c r="BJ672" s="5">
        <v>0</v>
      </c>
      <c r="BK672" s="5">
        <v>0</v>
      </c>
      <c r="BL672" s="5">
        <v>0</v>
      </c>
      <c r="BM672" s="5">
        <v>0</v>
      </c>
      <c r="BN672" s="5">
        <v>0</v>
      </c>
      <c r="BO672" s="5">
        <v>0</v>
      </c>
      <c r="BP672" s="5">
        <v>0</v>
      </c>
      <c r="BQ672" s="5">
        <v>0</v>
      </c>
      <c r="BR672" s="5">
        <v>0</v>
      </c>
      <c r="BS672" s="5">
        <v>0</v>
      </c>
      <c r="BT672" s="5">
        <v>0</v>
      </c>
      <c r="BU672" s="5">
        <v>0</v>
      </c>
      <c r="BV672" s="5">
        <v>0</v>
      </c>
      <c r="BW672" s="5">
        <v>0</v>
      </c>
      <c r="BX672" s="5">
        <v>0</v>
      </c>
      <c r="BY672" s="5">
        <v>0</v>
      </c>
      <c r="BZ672" s="5">
        <v>0</v>
      </c>
      <c r="CA672" s="5">
        <v>0</v>
      </c>
      <c r="CB672" s="5">
        <v>0</v>
      </c>
      <c r="CC672" s="5">
        <v>0</v>
      </c>
      <c r="CD672" s="5">
        <v>0</v>
      </c>
      <c r="CE672" s="5">
        <v>0</v>
      </c>
      <c r="CF672" s="5">
        <v>0</v>
      </c>
      <c r="CG672" s="5">
        <v>0</v>
      </c>
      <c r="CH672" s="5">
        <v>0</v>
      </c>
      <c r="CI672" s="5">
        <v>0</v>
      </c>
      <c r="CJ672" s="5">
        <v>0</v>
      </c>
      <c r="CK672" s="5">
        <v>0</v>
      </c>
      <c r="CL672" s="5">
        <v>0</v>
      </c>
      <c r="CM672" s="5">
        <v>0</v>
      </c>
      <c r="CN672" s="5">
        <v>0</v>
      </c>
      <c r="CO672" s="5">
        <v>0</v>
      </c>
      <c r="CP672" s="5">
        <v>0</v>
      </c>
      <c r="CQ672" s="5">
        <v>0</v>
      </c>
      <c r="CR672" s="5">
        <v>0</v>
      </c>
      <c r="CS672" s="5">
        <v>0</v>
      </c>
      <c r="CT672" s="5">
        <v>0</v>
      </c>
      <c r="CU672" s="5">
        <v>0</v>
      </c>
      <c r="CV672" s="5">
        <v>0</v>
      </c>
      <c r="CW672" s="5">
        <v>0</v>
      </c>
      <c r="CX672" s="3">
        <v>0</v>
      </c>
    </row>
    <row r="673" spans="1:102" ht="15.75" x14ac:dyDescent="0.25">
      <c r="A673" s="5" t="s">
        <v>401</v>
      </c>
      <c r="B673" s="5" t="s">
        <v>402</v>
      </c>
      <c r="C673" s="5">
        <v>2020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1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0</v>
      </c>
      <c r="AH673" s="5">
        <v>0</v>
      </c>
      <c r="AI673" s="5">
        <v>0</v>
      </c>
      <c r="AJ673" s="5">
        <v>0</v>
      </c>
      <c r="AK673" s="5">
        <v>0</v>
      </c>
      <c r="AL673" s="5">
        <v>0</v>
      </c>
      <c r="AM673" s="5">
        <v>0</v>
      </c>
      <c r="AN673" s="5">
        <v>0</v>
      </c>
      <c r="AO673" s="5">
        <v>0</v>
      </c>
      <c r="AP673" s="5">
        <v>0</v>
      </c>
      <c r="AQ673" s="5">
        <v>0</v>
      </c>
      <c r="AR673" s="5">
        <v>0</v>
      </c>
      <c r="AS673" s="5">
        <v>0</v>
      </c>
      <c r="AT673" s="5">
        <v>0</v>
      </c>
      <c r="AU673" s="5">
        <v>0</v>
      </c>
      <c r="AV673" s="5">
        <v>0</v>
      </c>
      <c r="AW673" s="5">
        <v>0</v>
      </c>
      <c r="AX673" s="5">
        <v>0</v>
      </c>
      <c r="AY673" s="5">
        <v>0</v>
      </c>
      <c r="AZ673" s="5">
        <v>0</v>
      </c>
      <c r="BA673" s="5">
        <v>0</v>
      </c>
      <c r="BB673" s="5">
        <v>0</v>
      </c>
      <c r="BC673" s="5">
        <v>0</v>
      </c>
      <c r="BD673" s="5">
        <v>0</v>
      </c>
      <c r="BE673" s="5">
        <v>0</v>
      </c>
      <c r="BF673" s="5">
        <v>0</v>
      </c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>
        <v>0</v>
      </c>
      <c r="BO673" s="5">
        <v>0</v>
      </c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0</v>
      </c>
      <c r="BW673" s="5">
        <v>0</v>
      </c>
      <c r="BX673" s="5">
        <v>0</v>
      </c>
      <c r="BY673" s="5">
        <v>0</v>
      </c>
      <c r="BZ673" s="5">
        <v>0</v>
      </c>
      <c r="CA673" s="5">
        <v>0</v>
      </c>
      <c r="CB673" s="5">
        <v>0</v>
      </c>
      <c r="CC673" s="5">
        <v>0</v>
      </c>
      <c r="CD673" s="5">
        <v>0</v>
      </c>
      <c r="CE673" s="5">
        <v>0</v>
      </c>
      <c r="CF673" s="5">
        <v>0</v>
      </c>
      <c r="CG673" s="5">
        <v>0</v>
      </c>
      <c r="CH673" s="5">
        <v>0</v>
      </c>
      <c r="CI673" s="5">
        <v>0</v>
      </c>
      <c r="CJ673" s="5">
        <v>0</v>
      </c>
      <c r="CK673" s="5">
        <v>0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>
        <v>0</v>
      </c>
      <c r="CS673" s="5">
        <v>0</v>
      </c>
      <c r="CT673" s="5">
        <v>0</v>
      </c>
      <c r="CU673" s="5">
        <v>0</v>
      </c>
      <c r="CV673" s="5">
        <v>0</v>
      </c>
      <c r="CW673" s="5">
        <v>0</v>
      </c>
      <c r="CX673" s="3">
        <v>0</v>
      </c>
    </row>
    <row r="674" spans="1:102" ht="15.75" x14ac:dyDescent="0.25">
      <c r="A674" s="5" t="s">
        <v>403</v>
      </c>
      <c r="B674" s="5" t="s">
        <v>404</v>
      </c>
      <c r="C674" s="5">
        <v>2020</v>
      </c>
      <c r="D674" s="5">
        <v>2</v>
      </c>
      <c r="E674" s="5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  <c r="AH674" s="5">
        <v>0</v>
      </c>
      <c r="AI674" s="5">
        <v>0</v>
      </c>
      <c r="AJ674" s="5">
        <v>1</v>
      </c>
      <c r="AK674" s="5">
        <v>0</v>
      </c>
      <c r="AL674" s="5">
        <v>0</v>
      </c>
      <c r="AM674" s="5">
        <v>0</v>
      </c>
      <c r="AN674" s="5">
        <v>0</v>
      </c>
      <c r="AO674" s="5">
        <v>0</v>
      </c>
      <c r="AP674" s="5">
        <v>0</v>
      </c>
      <c r="AQ674" s="5">
        <v>0</v>
      </c>
      <c r="AR674" s="5">
        <v>0</v>
      </c>
      <c r="AS674" s="5">
        <v>0</v>
      </c>
      <c r="AT674" s="5">
        <v>0</v>
      </c>
      <c r="AU674" s="5">
        <v>0</v>
      </c>
      <c r="AV674" s="5">
        <v>0</v>
      </c>
      <c r="AW674" s="5">
        <v>0</v>
      </c>
      <c r="AX674" s="5">
        <v>0</v>
      </c>
      <c r="AY674" s="5">
        <v>0</v>
      </c>
      <c r="AZ674" s="5">
        <v>0</v>
      </c>
      <c r="BA674" s="5">
        <v>0</v>
      </c>
      <c r="BB674" s="5">
        <v>0</v>
      </c>
      <c r="BC674" s="5">
        <v>0</v>
      </c>
      <c r="BD674" s="5">
        <v>0</v>
      </c>
      <c r="BE674" s="5">
        <v>0</v>
      </c>
      <c r="BF674" s="5">
        <v>0</v>
      </c>
      <c r="BG674" s="5">
        <v>0</v>
      </c>
      <c r="BH674" s="5">
        <v>0</v>
      </c>
      <c r="BI674" s="5">
        <v>0</v>
      </c>
      <c r="BJ674" s="5">
        <v>0</v>
      </c>
      <c r="BK674" s="5">
        <v>0</v>
      </c>
      <c r="BL674" s="5">
        <v>0</v>
      </c>
      <c r="BM674" s="5">
        <v>0</v>
      </c>
      <c r="BN674" s="5">
        <v>0</v>
      </c>
      <c r="BO674" s="5">
        <v>0</v>
      </c>
      <c r="BP674" s="5">
        <v>0</v>
      </c>
      <c r="BQ674" s="5">
        <v>0</v>
      </c>
      <c r="BR674" s="5">
        <v>0</v>
      </c>
      <c r="BS674" s="5">
        <v>0</v>
      </c>
      <c r="BT674" s="5">
        <v>0</v>
      </c>
      <c r="BU674" s="5">
        <v>0</v>
      </c>
      <c r="BV674" s="5">
        <v>0</v>
      </c>
      <c r="BW674" s="5">
        <v>0</v>
      </c>
      <c r="BX674" s="5">
        <v>0</v>
      </c>
      <c r="BY674" s="5">
        <v>0</v>
      </c>
      <c r="BZ674" s="5">
        <v>0</v>
      </c>
      <c r="CA674" s="5">
        <v>0</v>
      </c>
      <c r="CB674" s="5">
        <v>0</v>
      </c>
      <c r="CC674" s="5">
        <v>0</v>
      </c>
      <c r="CD674" s="5">
        <v>0</v>
      </c>
      <c r="CE674" s="5">
        <v>0</v>
      </c>
      <c r="CF674" s="5">
        <v>0</v>
      </c>
      <c r="CG674" s="5">
        <v>0</v>
      </c>
      <c r="CH674" s="5">
        <v>0</v>
      </c>
      <c r="CI674" s="5">
        <v>0</v>
      </c>
      <c r="CJ674" s="5">
        <v>0</v>
      </c>
      <c r="CK674" s="5">
        <v>0</v>
      </c>
      <c r="CL674" s="5">
        <v>0</v>
      </c>
      <c r="CM674" s="5">
        <v>0</v>
      </c>
      <c r="CN674" s="5">
        <v>1</v>
      </c>
      <c r="CO674" s="5">
        <v>0</v>
      </c>
      <c r="CP674" s="5">
        <v>0</v>
      </c>
      <c r="CQ674" s="5">
        <v>0</v>
      </c>
      <c r="CR674" s="5">
        <v>0</v>
      </c>
      <c r="CS674" s="5">
        <v>0</v>
      </c>
      <c r="CT674" s="5">
        <v>0</v>
      </c>
      <c r="CU674" s="5">
        <v>0</v>
      </c>
      <c r="CV674" s="5">
        <v>0</v>
      </c>
      <c r="CW674" s="5">
        <v>0</v>
      </c>
      <c r="CX674" s="3">
        <v>0</v>
      </c>
    </row>
    <row r="675" spans="1:102" ht="15.75" x14ac:dyDescent="0.25">
      <c r="A675" s="5" t="s">
        <v>405</v>
      </c>
      <c r="B675" s="5" t="s">
        <v>406</v>
      </c>
      <c r="C675" s="5">
        <v>2020</v>
      </c>
      <c r="D675" s="5">
        <v>8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0</v>
      </c>
      <c r="AH675" s="5">
        <v>0</v>
      </c>
      <c r="AI675" s="5">
        <v>4</v>
      </c>
      <c r="AJ675" s="5">
        <v>0</v>
      </c>
      <c r="AK675" s="5">
        <v>0</v>
      </c>
      <c r="AL675" s="5">
        <v>0</v>
      </c>
      <c r="AM675" s="5">
        <v>0</v>
      </c>
      <c r="AN675" s="5">
        <v>0</v>
      </c>
      <c r="AO675" s="5">
        <v>0</v>
      </c>
      <c r="AP675" s="5">
        <v>0</v>
      </c>
      <c r="AQ675" s="5">
        <v>0</v>
      </c>
      <c r="AR675" s="5">
        <v>0</v>
      </c>
      <c r="AS675" s="5">
        <v>0</v>
      </c>
      <c r="AT675" s="5">
        <v>1</v>
      </c>
      <c r="AU675" s="5">
        <v>0</v>
      </c>
      <c r="AV675" s="5">
        <v>0</v>
      </c>
      <c r="AW675" s="5">
        <v>0</v>
      </c>
      <c r="AX675" s="5">
        <v>0</v>
      </c>
      <c r="AY675" s="5">
        <v>0</v>
      </c>
      <c r="AZ675" s="5">
        <v>0</v>
      </c>
      <c r="BA675" s="5">
        <v>0</v>
      </c>
      <c r="BB675" s="5">
        <v>0</v>
      </c>
      <c r="BC675" s="5">
        <v>0</v>
      </c>
      <c r="BD675" s="5">
        <v>0</v>
      </c>
      <c r="BE675" s="5">
        <v>0</v>
      </c>
      <c r="BF675" s="5">
        <v>0</v>
      </c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>
        <v>1</v>
      </c>
      <c r="BO675" s="5">
        <v>0</v>
      </c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0</v>
      </c>
      <c r="BW675" s="5">
        <v>0</v>
      </c>
      <c r="BX675" s="5">
        <v>0</v>
      </c>
      <c r="BY675" s="5">
        <v>0</v>
      </c>
      <c r="BZ675" s="5">
        <v>0</v>
      </c>
      <c r="CA675" s="5">
        <v>0</v>
      </c>
      <c r="CB675" s="5">
        <v>0</v>
      </c>
      <c r="CC675" s="5">
        <v>0</v>
      </c>
      <c r="CD675" s="5">
        <v>0</v>
      </c>
      <c r="CE675" s="5">
        <v>0</v>
      </c>
      <c r="CF675" s="5">
        <v>0</v>
      </c>
      <c r="CG675" s="5">
        <v>0</v>
      </c>
      <c r="CH675" s="5">
        <v>0</v>
      </c>
      <c r="CI675" s="5">
        <v>0</v>
      </c>
      <c r="CJ675" s="5">
        <v>0</v>
      </c>
      <c r="CK675" s="5">
        <v>0</v>
      </c>
      <c r="CL675" s="5">
        <v>0</v>
      </c>
      <c r="CM675" s="5">
        <v>0</v>
      </c>
      <c r="CN675" s="5">
        <v>1</v>
      </c>
      <c r="CO675" s="5">
        <v>0</v>
      </c>
      <c r="CP675" s="5">
        <v>0</v>
      </c>
      <c r="CQ675" s="5">
        <v>0</v>
      </c>
      <c r="CR675" s="5">
        <v>0</v>
      </c>
      <c r="CS675" s="5">
        <v>0</v>
      </c>
      <c r="CT675" s="5">
        <v>0</v>
      </c>
      <c r="CU675" s="5">
        <v>0</v>
      </c>
      <c r="CV675" s="5">
        <v>0</v>
      </c>
      <c r="CW675" s="5">
        <v>0</v>
      </c>
      <c r="CX675" s="3">
        <v>0</v>
      </c>
    </row>
    <row r="676" spans="1:102" ht="15.75" x14ac:dyDescent="0.25">
      <c r="A676" s="5" t="s">
        <v>407</v>
      </c>
      <c r="B676" s="5" t="s">
        <v>408</v>
      </c>
      <c r="C676" s="5">
        <v>2020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  <c r="AH676" s="5">
        <v>0</v>
      </c>
      <c r="AI676" s="5">
        <v>0</v>
      </c>
      <c r="AJ676" s="5">
        <v>0</v>
      </c>
      <c r="AK676" s="5">
        <v>0</v>
      </c>
      <c r="AL676" s="5">
        <v>0</v>
      </c>
      <c r="AM676" s="5">
        <v>0</v>
      </c>
      <c r="AN676" s="5">
        <v>0</v>
      </c>
      <c r="AO676" s="5">
        <v>0</v>
      </c>
      <c r="AP676" s="5">
        <v>0</v>
      </c>
      <c r="AQ676" s="5">
        <v>0</v>
      </c>
      <c r="AR676" s="5">
        <v>0</v>
      </c>
      <c r="AS676" s="5">
        <v>0</v>
      </c>
      <c r="AT676" s="5">
        <v>0</v>
      </c>
      <c r="AU676" s="5">
        <v>0</v>
      </c>
      <c r="AV676" s="5">
        <v>0</v>
      </c>
      <c r="AW676" s="5">
        <v>0</v>
      </c>
      <c r="AX676" s="5">
        <v>0</v>
      </c>
      <c r="AY676" s="5">
        <v>0</v>
      </c>
      <c r="AZ676" s="5">
        <v>0</v>
      </c>
      <c r="BA676" s="5">
        <v>0</v>
      </c>
      <c r="BB676" s="5">
        <v>0</v>
      </c>
      <c r="BC676" s="5">
        <v>0</v>
      </c>
      <c r="BD676" s="5">
        <v>0</v>
      </c>
      <c r="BE676" s="5">
        <v>0</v>
      </c>
      <c r="BF676" s="5">
        <v>0</v>
      </c>
      <c r="BG676" s="5">
        <v>0</v>
      </c>
      <c r="BH676" s="5">
        <v>0</v>
      </c>
      <c r="BI676" s="5">
        <v>0</v>
      </c>
      <c r="BJ676" s="5">
        <v>0</v>
      </c>
      <c r="BK676" s="5">
        <v>0</v>
      </c>
      <c r="BL676" s="5">
        <v>0</v>
      </c>
      <c r="BM676" s="5">
        <v>0</v>
      </c>
      <c r="BN676" s="5">
        <v>0</v>
      </c>
      <c r="BO676" s="5">
        <v>0</v>
      </c>
      <c r="BP676" s="5">
        <v>0</v>
      </c>
      <c r="BQ676" s="5">
        <v>0</v>
      </c>
      <c r="BR676" s="5">
        <v>0</v>
      </c>
      <c r="BS676" s="5">
        <v>0</v>
      </c>
      <c r="BT676" s="5">
        <v>0</v>
      </c>
      <c r="BU676" s="5">
        <v>0</v>
      </c>
      <c r="BV676" s="5">
        <v>0</v>
      </c>
      <c r="BW676" s="5">
        <v>0</v>
      </c>
      <c r="BX676" s="5">
        <v>0</v>
      </c>
      <c r="BY676" s="5">
        <v>0</v>
      </c>
      <c r="BZ676" s="5">
        <v>0</v>
      </c>
      <c r="CA676" s="5">
        <v>0</v>
      </c>
      <c r="CB676" s="5">
        <v>0</v>
      </c>
      <c r="CC676" s="5">
        <v>0</v>
      </c>
      <c r="CD676" s="5">
        <v>0</v>
      </c>
      <c r="CE676" s="5">
        <v>0</v>
      </c>
      <c r="CF676" s="5">
        <v>0</v>
      </c>
      <c r="CG676" s="5">
        <v>0</v>
      </c>
      <c r="CH676" s="5">
        <v>0</v>
      </c>
      <c r="CI676" s="5">
        <v>0</v>
      </c>
      <c r="CJ676" s="5">
        <v>0</v>
      </c>
      <c r="CK676" s="5">
        <v>0</v>
      </c>
      <c r="CL676" s="5">
        <v>0</v>
      </c>
      <c r="CM676" s="5">
        <v>0</v>
      </c>
      <c r="CN676" s="5">
        <v>0</v>
      </c>
      <c r="CO676" s="5">
        <v>0</v>
      </c>
      <c r="CP676" s="5">
        <v>0</v>
      </c>
      <c r="CQ676" s="5">
        <v>0</v>
      </c>
      <c r="CR676" s="5">
        <v>0</v>
      </c>
      <c r="CS676" s="5">
        <v>0</v>
      </c>
      <c r="CT676" s="5">
        <v>0</v>
      </c>
      <c r="CU676" s="5">
        <v>0</v>
      </c>
      <c r="CV676" s="5">
        <v>0</v>
      </c>
      <c r="CW676" s="5">
        <v>0</v>
      </c>
      <c r="CX676" s="3">
        <v>0</v>
      </c>
    </row>
    <row r="677" spans="1:102" ht="15.75" x14ac:dyDescent="0.25">
      <c r="A677" s="5" t="s">
        <v>409</v>
      </c>
      <c r="B677" s="5" t="s">
        <v>410</v>
      </c>
      <c r="C677" s="5">
        <v>2020</v>
      </c>
      <c r="D677" s="5">
        <v>49</v>
      </c>
      <c r="E677" s="5">
        <v>0</v>
      </c>
      <c r="F677" s="5">
        <v>2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5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4</v>
      </c>
      <c r="V677" s="5">
        <v>0</v>
      </c>
      <c r="W677" s="5">
        <v>0</v>
      </c>
      <c r="X677" s="5">
        <v>0</v>
      </c>
      <c r="Y677" s="5">
        <v>3</v>
      </c>
      <c r="Z677" s="5">
        <v>0</v>
      </c>
      <c r="AA677" s="5">
        <v>24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0</v>
      </c>
      <c r="AH677" s="5">
        <v>0</v>
      </c>
      <c r="AI677" s="5">
        <v>0</v>
      </c>
      <c r="AJ677" s="5">
        <v>0</v>
      </c>
      <c r="AK677" s="5">
        <v>1</v>
      </c>
      <c r="AL677" s="5">
        <v>0</v>
      </c>
      <c r="AM677" s="5">
        <v>0</v>
      </c>
      <c r="AN677" s="5">
        <v>0</v>
      </c>
      <c r="AO677" s="5">
        <v>0</v>
      </c>
      <c r="AP677" s="5">
        <v>0</v>
      </c>
      <c r="AQ677" s="5">
        <v>0</v>
      </c>
      <c r="AR677" s="5">
        <v>0</v>
      </c>
      <c r="AS677" s="5">
        <v>0</v>
      </c>
      <c r="AT677" s="5">
        <v>0</v>
      </c>
      <c r="AU677" s="5">
        <v>0</v>
      </c>
      <c r="AV677" s="5">
        <v>0</v>
      </c>
      <c r="AW677" s="5">
        <v>0</v>
      </c>
      <c r="AX677" s="5">
        <v>0</v>
      </c>
      <c r="AY677" s="5">
        <v>0</v>
      </c>
      <c r="AZ677" s="5">
        <v>0</v>
      </c>
      <c r="BA677" s="5">
        <v>0</v>
      </c>
      <c r="BB677" s="5">
        <v>0</v>
      </c>
      <c r="BC677" s="5">
        <v>0</v>
      </c>
      <c r="BD677" s="5">
        <v>0</v>
      </c>
      <c r="BE677" s="5">
        <v>0</v>
      </c>
      <c r="BF677" s="5">
        <v>0</v>
      </c>
      <c r="BG677" s="5">
        <v>0</v>
      </c>
      <c r="BH677" s="5">
        <v>0</v>
      </c>
      <c r="BI677" s="5">
        <v>0</v>
      </c>
      <c r="BJ677" s="5">
        <v>0</v>
      </c>
      <c r="BK677" s="5">
        <v>1</v>
      </c>
      <c r="BL677" s="5">
        <v>0</v>
      </c>
      <c r="BM677" s="5">
        <v>0</v>
      </c>
      <c r="BN677" s="5">
        <v>0</v>
      </c>
      <c r="BO677" s="5">
        <v>0</v>
      </c>
      <c r="BP677" s="5">
        <v>0</v>
      </c>
      <c r="BQ677" s="5">
        <v>1</v>
      </c>
      <c r="BR677" s="5">
        <v>0</v>
      </c>
      <c r="BS677" s="5">
        <v>0</v>
      </c>
      <c r="BT677" s="5">
        <v>1</v>
      </c>
      <c r="BU677" s="5">
        <v>0</v>
      </c>
      <c r="BV677" s="5">
        <v>0</v>
      </c>
      <c r="BW677" s="5">
        <v>2</v>
      </c>
      <c r="BX677" s="5">
        <v>0</v>
      </c>
      <c r="BY677" s="5">
        <v>0</v>
      </c>
      <c r="BZ677" s="5">
        <v>0</v>
      </c>
      <c r="CA677" s="5">
        <v>0</v>
      </c>
      <c r="CB677" s="5">
        <v>0</v>
      </c>
      <c r="CC677" s="5">
        <v>0</v>
      </c>
      <c r="CD677" s="5">
        <v>0</v>
      </c>
      <c r="CE677" s="5">
        <v>0</v>
      </c>
      <c r="CF677" s="5">
        <v>0</v>
      </c>
      <c r="CG677" s="5">
        <v>0</v>
      </c>
      <c r="CH677" s="5">
        <v>0</v>
      </c>
      <c r="CI677" s="5">
        <v>0</v>
      </c>
      <c r="CJ677" s="5">
        <v>0</v>
      </c>
      <c r="CK677" s="5">
        <v>0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>
        <v>0</v>
      </c>
      <c r="CS677" s="5">
        <v>0</v>
      </c>
      <c r="CT677" s="5">
        <v>1</v>
      </c>
      <c r="CU677" s="5">
        <v>0</v>
      </c>
      <c r="CV677" s="5">
        <v>1</v>
      </c>
      <c r="CW677" s="5">
        <v>0</v>
      </c>
      <c r="CX677" s="3">
        <v>0</v>
      </c>
    </row>
    <row r="678" spans="1:102" ht="15.75" x14ac:dyDescent="0.25">
      <c r="A678" s="5" t="s">
        <v>411</v>
      </c>
      <c r="B678" s="5" t="s">
        <v>412</v>
      </c>
      <c r="C678" s="5">
        <v>2020</v>
      </c>
      <c r="D678" s="5">
        <v>1178</v>
      </c>
      <c r="E678" s="5">
        <v>4</v>
      </c>
      <c r="F678" s="5">
        <v>2</v>
      </c>
      <c r="G678" s="5">
        <v>3</v>
      </c>
      <c r="H678" s="5">
        <v>4</v>
      </c>
      <c r="I678" s="5">
        <v>10</v>
      </c>
      <c r="J678" s="5">
        <v>5</v>
      </c>
      <c r="K678" s="5">
        <v>1</v>
      </c>
      <c r="L678" s="5">
        <v>3</v>
      </c>
      <c r="M678" s="5">
        <v>18</v>
      </c>
      <c r="N678" s="5">
        <v>15</v>
      </c>
      <c r="O678" s="5">
        <v>19</v>
      </c>
      <c r="P678" s="5">
        <v>1</v>
      </c>
      <c r="Q678" s="5">
        <v>0</v>
      </c>
      <c r="R678" s="5">
        <v>11</v>
      </c>
      <c r="S678" s="5">
        <v>0</v>
      </c>
      <c r="T678" s="5">
        <v>31</v>
      </c>
      <c r="U678" s="5">
        <v>2</v>
      </c>
      <c r="V678" s="5">
        <v>10</v>
      </c>
      <c r="W678" s="5">
        <v>38</v>
      </c>
      <c r="X678" s="5">
        <v>8</v>
      </c>
      <c r="Y678" s="5">
        <v>1</v>
      </c>
      <c r="Z678" s="5">
        <v>0</v>
      </c>
      <c r="AA678" s="5">
        <v>2</v>
      </c>
      <c r="AB678" s="5">
        <v>0</v>
      </c>
      <c r="AC678" s="5">
        <v>0</v>
      </c>
      <c r="AD678" s="5">
        <v>0</v>
      </c>
      <c r="AE678" s="5">
        <v>1</v>
      </c>
      <c r="AF678" s="5">
        <v>0</v>
      </c>
      <c r="AG678" s="5">
        <v>8</v>
      </c>
      <c r="AH678" s="5">
        <v>5</v>
      </c>
      <c r="AI678" s="5">
        <v>16</v>
      </c>
      <c r="AJ678" s="5">
        <v>50</v>
      </c>
      <c r="AK678" s="5">
        <v>31</v>
      </c>
      <c r="AL678" s="5">
        <v>2</v>
      </c>
      <c r="AM678" s="5">
        <v>18</v>
      </c>
      <c r="AN678" s="5">
        <v>7</v>
      </c>
      <c r="AO678" s="5">
        <v>28</v>
      </c>
      <c r="AP678" s="5">
        <v>2</v>
      </c>
      <c r="AQ678" s="5">
        <v>4</v>
      </c>
      <c r="AR678" s="5">
        <v>0</v>
      </c>
      <c r="AS678" s="5">
        <v>10</v>
      </c>
      <c r="AT678" s="5">
        <v>13</v>
      </c>
      <c r="AU678" s="5">
        <v>18</v>
      </c>
      <c r="AV678" s="5">
        <v>5</v>
      </c>
      <c r="AW678" s="5">
        <v>7</v>
      </c>
      <c r="AX678" s="5">
        <v>21</v>
      </c>
      <c r="AY678" s="5">
        <v>0</v>
      </c>
      <c r="AZ678" s="5">
        <v>4</v>
      </c>
      <c r="BA678" s="5">
        <v>0</v>
      </c>
      <c r="BB678" s="5">
        <v>105</v>
      </c>
      <c r="BC678" s="5">
        <v>3</v>
      </c>
      <c r="BD678" s="5">
        <v>0</v>
      </c>
      <c r="BE678" s="5">
        <v>13</v>
      </c>
      <c r="BF678" s="5">
        <v>34</v>
      </c>
      <c r="BG678" s="5">
        <v>3</v>
      </c>
      <c r="BH678" s="5">
        <v>4</v>
      </c>
      <c r="BI678" s="5">
        <v>0</v>
      </c>
      <c r="BJ678" s="5">
        <v>26</v>
      </c>
      <c r="BK678" s="5">
        <v>21</v>
      </c>
      <c r="BL678" s="5">
        <v>0</v>
      </c>
      <c r="BM678" s="5">
        <v>2</v>
      </c>
      <c r="BN678" s="5">
        <v>7</v>
      </c>
      <c r="BO678" s="5">
        <v>0</v>
      </c>
      <c r="BP678" s="5">
        <v>4</v>
      </c>
      <c r="BQ678" s="5">
        <v>14</v>
      </c>
      <c r="BR678" s="5">
        <v>1</v>
      </c>
      <c r="BS678" s="5">
        <v>30</v>
      </c>
      <c r="BT678" s="5">
        <v>220</v>
      </c>
      <c r="BU678" s="5">
        <v>1</v>
      </c>
      <c r="BV678" s="5">
        <v>11</v>
      </c>
      <c r="BW678" s="5">
        <v>2</v>
      </c>
      <c r="BX678" s="5">
        <v>125</v>
      </c>
      <c r="BY678" s="5">
        <v>1</v>
      </c>
      <c r="BZ678" s="5">
        <v>0</v>
      </c>
      <c r="CA678" s="5">
        <v>12</v>
      </c>
      <c r="CB678" s="5">
        <v>1</v>
      </c>
      <c r="CC678" s="5">
        <v>0</v>
      </c>
      <c r="CD678" s="5">
        <v>0</v>
      </c>
      <c r="CE678" s="5">
        <v>0</v>
      </c>
      <c r="CF678" s="5">
        <v>1</v>
      </c>
      <c r="CG678" s="5">
        <v>0</v>
      </c>
      <c r="CH678" s="5">
        <v>1</v>
      </c>
      <c r="CI678" s="5">
        <v>1</v>
      </c>
      <c r="CJ678" s="5">
        <v>5</v>
      </c>
      <c r="CK678" s="5">
        <v>0</v>
      </c>
      <c r="CL678" s="5">
        <v>0</v>
      </c>
      <c r="CM678" s="5">
        <v>5</v>
      </c>
      <c r="CN678" s="5">
        <v>35</v>
      </c>
      <c r="CO678" s="5">
        <v>8</v>
      </c>
      <c r="CP678" s="5">
        <v>1</v>
      </c>
      <c r="CQ678" s="5">
        <v>0</v>
      </c>
      <c r="CR678" s="5">
        <v>7</v>
      </c>
      <c r="CS678" s="5">
        <v>7</v>
      </c>
      <c r="CT678" s="5">
        <v>5</v>
      </c>
      <c r="CU678" s="5">
        <v>5</v>
      </c>
      <c r="CV678" s="5">
        <v>11</v>
      </c>
      <c r="CW678" s="5">
        <v>7</v>
      </c>
      <c r="CX678" s="3">
        <v>7</v>
      </c>
    </row>
    <row r="679" spans="1:102" ht="15.75" x14ac:dyDescent="0.25">
      <c r="A679" s="5" t="s">
        <v>413</v>
      </c>
      <c r="B679" s="5" t="s">
        <v>414</v>
      </c>
      <c r="C679" s="5">
        <v>2020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  <c r="AH679" s="5">
        <v>0</v>
      </c>
      <c r="AI679" s="5">
        <v>0</v>
      </c>
      <c r="AJ679" s="5">
        <v>0</v>
      </c>
      <c r="AK679" s="5">
        <v>0</v>
      </c>
      <c r="AL679" s="5">
        <v>0</v>
      </c>
      <c r="AM679" s="5">
        <v>0</v>
      </c>
      <c r="AN679" s="5">
        <v>0</v>
      </c>
      <c r="AO679" s="5">
        <v>0</v>
      </c>
      <c r="AP679" s="5">
        <v>0</v>
      </c>
      <c r="AQ679" s="5">
        <v>0</v>
      </c>
      <c r="AR679" s="5">
        <v>0</v>
      </c>
      <c r="AS679" s="5">
        <v>0</v>
      </c>
      <c r="AT679" s="5">
        <v>0</v>
      </c>
      <c r="AU679" s="5">
        <v>0</v>
      </c>
      <c r="AV679" s="5">
        <v>0</v>
      </c>
      <c r="AW679" s="5">
        <v>0</v>
      </c>
      <c r="AX679" s="5">
        <v>0</v>
      </c>
      <c r="AY679" s="5">
        <v>0</v>
      </c>
      <c r="AZ679" s="5">
        <v>0</v>
      </c>
      <c r="BA679" s="5">
        <v>0</v>
      </c>
      <c r="BB679" s="5">
        <v>0</v>
      </c>
      <c r="BC679" s="5">
        <v>0</v>
      </c>
      <c r="BD679" s="5">
        <v>0</v>
      </c>
      <c r="BE679" s="5">
        <v>0</v>
      </c>
      <c r="BF679" s="5">
        <v>0</v>
      </c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>
        <v>0</v>
      </c>
      <c r="BO679" s="5">
        <v>0</v>
      </c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0</v>
      </c>
      <c r="BW679" s="5">
        <v>0</v>
      </c>
      <c r="BX679" s="5">
        <v>0</v>
      </c>
      <c r="BY679" s="5">
        <v>0</v>
      </c>
      <c r="BZ679" s="5">
        <v>0</v>
      </c>
      <c r="CA679" s="5">
        <v>0</v>
      </c>
      <c r="CB679" s="5">
        <v>0</v>
      </c>
      <c r="CC679" s="5">
        <v>0</v>
      </c>
      <c r="CD679" s="5">
        <v>0</v>
      </c>
      <c r="CE679" s="5">
        <v>0</v>
      </c>
      <c r="CF679" s="5">
        <v>0</v>
      </c>
      <c r="CG679" s="5">
        <v>0</v>
      </c>
      <c r="CH679" s="5">
        <v>0</v>
      </c>
      <c r="CI679" s="5">
        <v>0</v>
      </c>
      <c r="CJ679" s="5">
        <v>0</v>
      </c>
      <c r="CK679" s="5">
        <v>0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>
        <v>0</v>
      </c>
      <c r="CS679" s="5">
        <v>0</v>
      </c>
      <c r="CT679" s="5">
        <v>0</v>
      </c>
      <c r="CU679" s="5">
        <v>0</v>
      </c>
      <c r="CV679" s="5">
        <v>0</v>
      </c>
      <c r="CW679" s="5">
        <v>0</v>
      </c>
      <c r="CX679" s="3">
        <v>0</v>
      </c>
    </row>
    <row r="680" spans="1:102" ht="15.75" x14ac:dyDescent="0.25">
      <c r="A680" s="5" t="s">
        <v>415</v>
      </c>
      <c r="B680" s="5" t="s">
        <v>416</v>
      </c>
      <c r="C680" s="5">
        <v>2020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  <c r="AH680" s="5">
        <v>0</v>
      </c>
      <c r="AI680" s="5">
        <v>0</v>
      </c>
      <c r="AJ680" s="5">
        <v>0</v>
      </c>
      <c r="AK680" s="5">
        <v>0</v>
      </c>
      <c r="AL680" s="5">
        <v>0</v>
      </c>
      <c r="AM680" s="5">
        <v>0</v>
      </c>
      <c r="AN680" s="5">
        <v>0</v>
      </c>
      <c r="AO680" s="5">
        <v>0</v>
      </c>
      <c r="AP680" s="5">
        <v>0</v>
      </c>
      <c r="AQ680" s="5">
        <v>0</v>
      </c>
      <c r="AR680" s="5">
        <v>0</v>
      </c>
      <c r="AS680" s="5">
        <v>0</v>
      </c>
      <c r="AT680" s="5">
        <v>0</v>
      </c>
      <c r="AU680" s="5">
        <v>0</v>
      </c>
      <c r="AV680" s="5">
        <v>0</v>
      </c>
      <c r="AW680" s="5">
        <v>0</v>
      </c>
      <c r="AX680" s="5">
        <v>0</v>
      </c>
      <c r="AY680" s="5">
        <v>0</v>
      </c>
      <c r="AZ680" s="5">
        <v>0</v>
      </c>
      <c r="BA680" s="5">
        <v>0</v>
      </c>
      <c r="BB680" s="5">
        <v>0</v>
      </c>
      <c r="BC680" s="5">
        <v>0</v>
      </c>
      <c r="BD680" s="5">
        <v>0</v>
      </c>
      <c r="BE680" s="5">
        <v>0</v>
      </c>
      <c r="BF680" s="5">
        <v>0</v>
      </c>
      <c r="BG680" s="5">
        <v>0</v>
      </c>
      <c r="BH680" s="5">
        <v>0</v>
      </c>
      <c r="BI680" s="5">
        <v>0</v>
      </c>
      <c r="BJ680" s="5">
        <v>0</v>
      </c>
      <c r="BK680" s="5">
        <v>0</v>
      </c>
      <c r="BL680" s="5">
        <v>0</v>
      </c>
      <c r="BM680" s="5">
        <v>0</v>
      </c>
      <c r="BN680" s="5">
        <v>0</v>
      </c>
      <c r="BO680" s="5">
        <v>0</v>
      </c>
      <c r="BP680" s="5">
        <v>0</v>
      </c>
      <c r="BQ680" s="5">
        <v>0</v>
      </c>
      <c r="BR680" s="5">
        <v>0</v>
      </c>
      <c r="BS680" s="5">
        <v>0</v>
      </c>
      <c r="BT680" s="5">
        <v>0</v>
      </c>
      <c r="BU680" s="5">
        <v>0</v>
      </c>
      <c r="BV680" s="5">
        <v>0</v>
      </c>
      <c r="BW680" s="5">
        <v>0</v>
      </c>
      <c r="BX680" s="5">
        <v>0</v>
      </c>
      <c r="BY680" s="5">
        <v>0</v>
      </c>
      <c r="BZ680" s="5">
        <v>0</v>
      </c>
      <c r="CA680" s="5">
        <v>0</v>
      </c>
      <c r="CB680" s="5">
        <v>0</v>
      </c>
      <c r="CC680" s="5">
        <v>0</v>
      </c>
      <c r="CD680" s="5">
        <v>0</v>
      </c>
      <c r="CE680" s="5">
        <v>0</v>
      </c>
      <c r="CF680" s="5">
        <v>0</v>
      </c>
      <c r="CG680" s="5">
        <v>0</v>
      </c>
      <c r="CH680" s="5">
        <v>0</v>
      </c>
      <c r="CI680" s="5">
        <v>0</v>
      </c>
      <c r="CJ680" s="5">
        <v>0</v>
      </c>
      <c r="CK680" s="5">
        <v>0</v>
      </c>
      <c r="CL680" s="5">
        <v>0</v>
      </c>
      <c r="CM680" s="5">
        <v>0</v>
      </c>
      <c r="CN680" s="5">
        <v>0</v>
      </c>
      <c r="CO680" s="5">
        <v>0</v>
      </c>
      <c r="CP680" s="5">
        <v>0</v>
      </c>
      <c r="CQ680" s="5">
        <v>0</v>
      </c>
      <c r="CR680" s="5">
        <v>0</v>
      </c>
      <c r="CS680" s="5">
        <v>0</v>
      </c>
      <c r="CT680" s="5">
        <v>0</v>
      </c>
      <c r="CU680" s="5">
        <v>0</v>
      </c>
      <c r="CV680" s="5">
        <v>0</v>
      </c>
      <c r="CW680" s="5">
        <v>0</v>
      </c>
      <c r="CX680" s="3">
        <v>0</v>
      </c>
    </row>
    <row r="681" spans="1:102" ht="15.75" x14ac:dyDescent="0.25">
      <c r="A681" s="5" t="s">
        <v>417</v>
      </c>
      <c r="B681" s="5" t="s">
        <v>418</v>
      </c>
      <c r="C681" s="5">
        <v>2020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0</v>
      </c>
      <c r="AH681" s="5">
        <v>0</v>
      </c>
      <c r="AI681" s="5">
        <v>0</v>
      </c>
      <c r="AJ681" s="5">
        <v>0</v>
      </c>
      <c r="AK681" s="5">
        <v>0</v>
      </c>
      <c r="AL681" s="5">
        <v>0</v>
      </c>
      <c r="AM681" s="5">
        <v>0</v>
      </c>
      <c r="AN681" s="5">
        <v>0</v>
      </c>
      <c r="AO681" s="5">
        <v>0</v>
      </c>
      <c r="AP681" s="5">
        <v>0</v>
      </c>
      <c r="AQ681" s="5">
        <v>0</v>
      </c>
      <c r="AR681" s="5">
        <v>0</v>
      </c>
      <c r="AS681" s="5">
        <v>0</v>
      </c>
      <c r="AT681" s="5">
        <v>0</v>
      </c>
      <c r="AU681" s="5">
        <v>0</v>
      </c>
      <c r="AV681" s="5">
        <v>0</v>
      </c>
      <c r="AW681" s="5">
        <v>0</v>
      </c>
      <c r="AX681" s="5">
        <v>0</v>
      </c>
      <c r="AY681" s="5">
        <v>0</v>
      </c>
      <c r="AZ681" s="5">
        <v>0</v>
      </c>
      <c r="BA681" s="5">
        <v>0</v>
      </c>
      <c r="BB681" s="5">
        <v>0</v>
      </c>
      <c r="BC681" s="5">
        <v>0</v>
      </c>
      <c r="BD681" s="5">
        <v>0</v>
      </c>
      <c r="BE681" s="5">
        <v>0</v>
      </c>
      <c r="BF681" s="5">
        <v>0</v>
      </c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>
        <v>0</v>
      </c>
      <c r="BO681" s="5">
        <v>0</v>
      </c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0</v>
      </c>
      <c r="BW681" s="5">
        <v>0</v>
      </c>
      <c r="BX681" s="5">
        <v>0</v>
      </c>
      <c r="BY681" s="5">
        <v>0</v>
      </c>
      <c r="BZ681" s="5">
        <v>0</v>
      </c>
      <c r="CA681" s="5">
        <v>0</v>
      </c>
      <c r="CB681" s="5">
        <v>0</v>
      </c>
      <c r="CC681" s="5">
        <v>0</v>
      </c>
      <c r="CD681" s="5">
        <v>0</v>
      </c>
      <c r="CE681" s="5">
        <v>0</v>
      </c>
      <c r="CF681" s="5">
        <v>0</v>
      </c>
      <c r="CG681" s="5">
        <v>0</v>
      </c>
      <c r="CH681" s="5">
        <v>0</v>
      </c>
      <c r="CI681" s="5">
        <v>0</v>
      </c>
      <c r="CJ681" s="5">
        <v>0</v>
      </c>
      <c r="CK681" s="5">
        <v>0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>
        <v>0</v>
      </c>
      <c r="CS681" s="5">
        <v>0</v>
      </c>
      <c r="CT681" s="5">
        <v>0</v>
      </c>
      <c r="CU681" s="5">
        <v>0</v>
      </c>
      <c r="CV681" s="5">
        <v>0</v>
      </c>
      <c r="CW681" s="5">
        <v>0</v>
      </c>
      <c r="CX681" s="3">
        <v>0</v>
      </c>
    </row>
    <row r="682" spans="1:102" ht="15.75" x14ac:dyDescent="0.25">
      <c r="A682" s="5" t="s">
        <v>419</v>
      </c>
      <c r="B682" s="5" t="s">
        <v>420</v>
      </c>
      <c r="C682" s="5">
        <v>2020</v>
      </c>
      <c r="D682" s="5">
        <v>13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0</v>
      </c>
      <c r="AH682" s="5">
        <v>1</v>
      </c>
      <c r="AI682" s="5">
        <v>1</v>
      </c>
      <c r="AJ682" s="5">
        <v>0</v>
      </c>
      <c r="AK682" s="5">
        <v>0</v>
      </c>
      <c r="AL682" s="5">
        <v>0</v>
      </c>
      <c r="AM682" s="5">
        <v>0</v>
      </c>
      <c r="AN682" s="5">
        <v>0</v>
      </c>
      <c r="AO682" s="5">
        <v>4</v>
      </c>
      <c r="AP682" s="5">
        <v>0</v>
      </c>
      <c r="AQ682" s="5">
        <v>0</v>
      </c>
      <c r="AR682" s="5">
        <v>0</v>
      </c>
      <c r="AS682" s="5">
        <v>0</v>
      </c>
      <c r="AT682" s="5">
        <v>0</v>
      </c>
      <c r="AU682" s="5">
        <v>0</v>
      </c>
      <c r="AV682" s="5">
        <v>0</v>
      </c>
      <c r="AW682" s="5">
        <v>0</v>
      </c>
      <c r="AX682" s="5">
        <v>0</v>
      </c>
      <c r="AY682" s="5">
        <v>0</v>
      </c>
      <c r="AZ682" s="5">
        <v>0</v>
      </c>
      <c r="BA682" s="5">
        <v>0</v>
      </c>
      <c r="BB682" s="5">
        <v>2</v>
      </c>
      <c r="BC682" s="5">
        <v>0</v>
      </c>
      <c r="BD682" s="5">
        <v>0</v>
      </c>
      <c r="BE682" s="5">
        <v>0</v>
      </c>
      <c r="BF682" s="5">
        <v>0</v>
      </c>
      <c r="BG682" s="5">
        <v>0</v>
      </c>
      <c r="BH682" s="5">
        <v>0</v>
      </c>
      <c r="BI682" s="5">
        <v>0</v>
      </c>
      <c r="BJ682" s="5">
        <v>0</v>
      </c>
      <c r="BK682" s="5">
        <v>0</v>
      </c>
      <c r="BL682" s="5">
        <v>0</v>
      </c>
      <c r="BM682" s="5">
        <v>0</v>
      </c>
      <c r="BN682" s="5">
        <v>0</v>
      </c>
      <c r="BO682" s="5">
        <v>0</v>
      </c>
      <c r="BP682" s="5">
        <v>0</v>
      </c>
      <c r="BQ682" s="5">
        <v>0</v>
      </c>
      <c r="BR682" s="5">
        <v>0</v>
      </c>
      <c r="BS682" s="5">
        <v>1</v>
      </c>
      <c r="BT682" s="5">
        <v>0</v>
      </c>
      <c r="BU682" s="5">
        <v>0</v>
      </c>
      <c r="BV682" s="5">
        <v>0</v>
      </c>
      <c r="BW682" s="5">
        <v>0</v>
      </c>
      <c r="BX682" s="5">
        <v>0</v>
      </c>
      <c r="BY682" s="5">
        <v>0</v>
      </c>
      <c r="BZ682" s="5">
        <v>0</v>
      </c>
      <c r="CA682" s="5">
        <v>0</v>
      </c>
      <c r="CB682" s="5">
        <v>0</v>
      </c>
      <c r="CC682" s="5">
        <v>0</v>
      </c>
      <c r="CD682" s="5">
        <v>0</v>
      </c>
      <c r="CE682" s="5">
        <v>0</v>
      </c>
      <c r="CF682" s="5">
        <v>0</v>
      </c>
      <c r="CG682" s="5">
        <v>0</v>
      </c>
      <c r="CH682" s="5">
        <v>0</v>
      </c>
      <c r="CI682" s="5">
        <v>0</v>
      </c>
      <c r="CJ682" s="5">
        <v>0</v>
      </c>
      <c r="CK682" s="5">
        <v>0</v>
      </c>
      <c r="CL682" s="5">
        <v>0</v>
      </c>
      <c r="CM682" s="5">
        <v>0</v>
      </c>
      <c r="CN682" s="5">
        <v>0</v>
      </c>
      <c r="CO682" s="5">
        <v>0</v>
      </c>
      <c r="CP682" s="5">
        <v>0</v>
      </c>
      <c r="CQ682" s="5">
        <v>0</v>
      </c>
      <c r="CR682" s="5">
        <v>0</v>
      </c>
      <c r="CS682" s="5">
        <v>1</v>
      </c>
      <c r="CT682" s="5">
        <v>0</v>
      </c>
      <c r="CU682" s="5">
        <v>0</v>
      </c>
      <c r="CV682" s="5">
        <v>0</v>
      </c>
      <c r="CW682" s="5">
        <v>0</v>
      </c>
      <c r="CX682" s="3">
        <v>0</v>
      </c>
    </row>
    <row r="683" spans="1:102" ht="15.75" x14ac:dyDescent="0.25">
      <c r="A683" s="5" t="s">
        <v>421</v>
      </c>
      <c r="B683" s="5" t="s">
        <v>422</v>
      </c>
      <c r="C683" s="5">
        <v>2020</v>
      </c>
      <c r="D683" s="5">
        <v>186</v>
      </c>
      <c r="E683" s="5">
        <v>0</v>
      </c>
      <c r="F683" s="5">
        <v>0</v>
      </c>
      <c r="G683" s="5">
        <v>0</v>
      </c>
      <c r="H683" s="5">
        <v>0</v>
      </c>
      <c r="I683" s="5">
        <v>13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6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1</v>
      </c>
      <c r="V683" s="5">
        <v>1</v>
      </c>
      <c r="W683" s="5">
        <v>0</v>
      </c>
      <c r="X683" s="5">
        <v>0</v>
      </c>
      <c r="Y683" s="5">
        <v>0</v>
      </c>
      <c r="Z683" s="5">
        <v>0</v>
      </c>
      <c r="AA683" s="5">
        <v>36</v>
      </c>
      <c r="AB683" s="5">
        <v>9</v>
      </c>
      <c r="AC683" s="5">
        <v>0</v>
      </c>
      <c r="AD683" s="5">
        <v>0</v>
      </c>
      <c r="AE683" s="5">
        <v>0</v>
      </c>
      <c r="AF683" s="5">
        <v>0</v>
      </c>
      <c r="AG683" s="5">
        <v>1</v>
      </c>
      <c r="AH683" s="5">
        <v>0</v>
      </c>
      <c r="AI683" s="5">
        <v>2</v>
      </c>
      <c r="AJ683" s="5">
        <v>6</v>
      </c>
      <c r="AK683" s="5">
        <v>3</v>
      </c>
      <c r="AL683" s="5">
        <v>0</v>
      </c>
      <c r="AM683" s="5">
        <v>1</v>
      </c>
      <c r="AN683" s="5">
        <v>2</v>
      </c>
      <c r="AO683" s="5">
        <v>5</v>
      </c>
      <c r="AP683" s="5">
        <v>0</v>
      </c>
      <c r="AQ683" s="5">
        <v>1</v>
      </c>
      <c r="AR683" s="5">
        <v>0</v>
      </c>
      <c r="AS683" s="5">
        <v>1</v>
      </c>
      <c r="AT683" s="5">
        <v>15</v>
      </c>
      <c r="AU683" s="5">
        <v>0</v>
      </c>
      <c r="AV683" s="5">
        <v>4</v>
      </c>
      <c r="AW683" s="5">
        <v>5</v>
      </c>
      <c r="AX683" s="5">
        <v>2</v>
      </c>
      <c r="AY683" s="5">
        <v>1</v>
      </c>
      <c r="AZ683" s="5">
        <v>2</v>
      </c>
      <c r="BA683" s="5">
        <v>0</v>
      </c>
      <c r="BB683" s="5">
        <v>12</v>
      </c>
      <c r="BC683" s="5">
        <v>1</v>
      </c>
      <c r="BD683" s="5">
        <v>0</v>
      </c>
      <c r="BE683" s="5">
        <v>1</v>
      </c>
      <c r="BF683" s="5">
        <v>3</v>
      </c>
      <c r="BG683" s="5">
        <v>1</v>
      </c>
      <c r="BH683" s="5">
        <v>0</v>
      </c>
      <c r="BI683" s="5">
        <v>0</v>
      </c>
      <c r="BJ683" s="5">
        <v>2</v>
      </c>
      <c r="BK683" s="5">
        <v>4</v>
      </c>
      <c r="BL683" s="5">
        <v>0</v>
      </c>
      <c r="BM683" s="5">
        <v>0</v>
      </c>
      <c r="BN683" s="5">
        <v>1</v>
      </c>
      <c r="BO683" s="5">
        <v>0</v>
      </c>
      <c r="BP683" s="5">
        <v>0</v>
      </c>
      <c r="BQ683" s="5">
        <v>1</v>
      </c>
      <c r="BR683" s="5">
        <v>0</v>
      </c>
      <c r="BS683" s="5">
        <v>9</v>
      </c>
      <c r="BT683" s="5">
        <v>1</v>
      </c>
      <c r="BU683" s="5">
        <v>0</v>
      </c>
      <c r="BV683" s="5">
        <v>6</v>
      </c>
      <c r="BW683" s="5">
        <v>0</v>
      </c>
      <c r="BX683" s="5">
        <v>14</v>
      </c>
      <c r="BY683" s="5">
        <v>0</v>
      </c>
      <c r="BZ683" s="5">
        <v>0</v>
      </c>
      <c r="CA683" s="5">
        <v>1</v>
      </c>
      <c r="CB683" s="5">
        <v>0</v>
      </c>
      <c r="CC683" s="5">
        <v>0</v>
      </c>
      <c r="CD683" s="5">
        <v>0</v>
      </c>
      <c r="CE683" s="5">
        <v>0</v>
      </c>
      <c r="CF683" s="5">
        <v>0</v>
      </c>
      <c r="CG683" s="5">
        <v>0</v>
      </c>
      <c r="CH683" s="5">
        <v>0</v>
      </c>
      <c r="CI683" s="5">
        <v>0</v>
      </c>
      <c r="CJ683" s="5">
        <v>0</v>
      </c>
      <c r="CK683" s="5">
        <v>0</v>
      </c>
      <c r="CL683" s="5">
        <v>0</v>
      </c>
      <c r="CM683" s="5">
        <v>1</v>
      </c>
      <c r="CN683" s="5">
        <v>3</v>
      </c>
      <c r="CO683" s="5">
        <v>2</v>
      </c>
      <c r="CP683" s="5">
        <v>0</v>
      </c>
      <c r="CQ683" s="5">
        <v>0</v>
      </c>
      <c r="CR683" s="5">
        <v>0</v>
      </c>
      <c r="CS683" s="5">
        <v>0</v>
      </c>
      <c r="CT683" s="5">
        <v>1</v>
      </c>
      <c r="CU683" s="5">
        <v>0</v>
      </c>
      <c r="CV683" s="5">
        <v>2</v>
      </c>
      <c r="CW683" s="5">
        <v>1</v>
      </c>
      <c r="CX683" s="3">
        <v>1</v>
      </c>
    </row>
    <row r="684" spans="1:102" ht="15.75" x14ac:dyDescent="0.25">
      <c r="A684" s="5" t="s">
        <v>423</v>
      </c>
      <c r="B684" s="5" t="s">
        <v>424</v>
      </c>
      <c r="C684" s="5">
        <v>2020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  <c r="AH684" s="5">
        <v>0</v>
      </c>
      <c r="AI684" s="5">
        <v>0</v>
      </c>
      <c r="AJ684" s="5">
        <v>0</v>
      </c>
      <c r="AK684" s="5">
        <v>0</v>
      </c>
      <c r="AL684" s="5">
        <v>0</v>
      </c>
      <c r="AM684" s="5">
        <v>0</v>
      </c>
      <c r="AN684" s="5">
        <v>0</v>
      </c>
      <c r="AO684" s="5">
        <v>0</v>
      </c>
      <c r="AP684" s="5">
        <v>0</v>
      </c>
      <c r="AQ684" s="5">
        <v>0</v>
      </c>
      <c r="AR684" s="5">
        <v>0</v>
      </c>
      <c r="AS684" s="5">
        <v>0</v>
      </c>
      <c r="AT684" s="5">
        <v>0</v>
      </c>
      <c r="AU684" s="5">
        <v>0</v>
      </c>
      <c r="AV684" s="5">
        <v>0</v>
      </c>
      <c r="AW684" s="5">
        <v>0</v>
      </c>
      <c r="AX684" s="5">
        <v>0</v>
      </c>
      <c r="AY684" s="5">
        <v>0</v>
      </c>
      <c r="AZ684" s="5">
        <v>0</v>
      </c>
      <c r="BA684" s="5">
        <v>0</v>
      </c>
      <c r="BB684" s="5">
        <v>0</v>
      </c>
      <c r="BC684" s="5">
        <v>0</v>
      </c>
      <c r="BD684" s="5">
        <v>0</v>
      </c>
      <c r="BE684" s="5">
        <v>0</v>
      </c>
      <c r="BF684" s="5">
        <v>0</v>
      </c>
      <c r="BG684" s="5">
        <v>0</v>
      </c>
      <c r="BH684" s="5">
        <v>0</v>
      </c>
      <c r="BI684" s="5">
        <v>0</v>
      </c>
      <c r="BJ684" s="5">
        <v>0</v>
      </c>
      <c r="BK684" s="5">
        <v>0</v>
      </c>
      <c r="BL684" s="5">
        <v>0</v>
      </c>
      <c r="BM684" s="5">
        <v>0</v>
      </c>
      <c r="BN684" s="5">
        <v>0</v>
      </c>
      <c r="BO684" s="5">
        <v>0</v>
      </c>
      <c r="BP684" s="5">
        <v>0</v>
      </c>
      <c r="BQ684" s="5">
        <v>0</v>
      </c>
      <c r="BR684" s="5">
        <v>0</v>
      </c>
      <c r="BS684" s="5">
        <v>0</v>
      </c>
      <c r="BT684" s="5">
        <v>0</v>
      </c>
      <c r="BU684" s="5">
        <v>0</v>
      </c>
      <c r="BV684" s="5">
        <v>0</v>
      </c>
      <c r="BW684" s="5">
        <v>0</v>
      </c>
      <c r="BX684" s="5">
        <v>0</v>
      </c>
      <c r="BY684" s="5">
        <v>0</v>
      </c>
      <c r="BZ684" s="5">
        <v>0</v>
      </c>
      <c r="CA684" s="5">
        <v>0</v>
      </c>
      <c r="CB684" s="5">
        <v>0</v>
      </c>
      <c r="CC684" s="5">
        <v>0</v>
      </c>
      <c r="CD684" s="5">
        <v>0</v>
      </c>
      <c r="CE684" s="5">
        <v>0</v>
      </c>
      <c r="CF684" s="5">
        <v>0</v>
      </c>
      <c r="CG684" s="5">
        <v>0</v>
      </c>
      <c r="CH684" s="5">
        <v>0</v>
      </c>
      <c r="CI684" s="5">
        <v>0</v>
      </c>
      <c r="CJ684" s="5">
        <v>0</v>
      </c>
      <c r="CK684" s="5">
        <v>0</v>
      </c>
      <c r="CL684" s="5">
        <v>0</v>
      </c>
      <c r="CM684" s="5">
        <v>0</v>
      </c>
      <c r="CN684" s="5">
        <v>0</v>
      </c>
      <c r="CO684" s="5">
        <v>0</v>
      </c>
      <c r="CP684" s="5">
        <v>0</v>
      </c>
      <c r="CQ684" s="5">
        <v>0</v>
      </c>
      <c r="CR684" s="5">
        <v>0</v>
      </c>
      <c r="CS684" s="5">
        <v>0</v>
      </c>
      <c r="CT684" s="5">
        <v>0</v>
      </c>
      <c r="CU684" s="5">
        <v>0</v>
      </c>
      <c r="CV684" s="5">
        <v>0</v>
      </c>
      <c r="CW684" s="5">
        <v>0</v>
      </c>
      <c r="CX684" s="3">
        <v>0</v>
      </c>
    </row>
    <row r="685" spans="1:102" ht="15.75" x14ac:dyDescent="0.25">
      <c r="A685" s="5" t="s">
        <v>425</v>
      </c>
      <c r="B685" s="5" t="s">
        <v>426</v>
      </c>
      <c r="C685" s="5">
        <v>2020</v>
      </c>
      <c r="D685" s="5">
        <v>4916</v>
      </c>
      <c r="E685" s="5">
        <v>4</v>
      </c>
      <c r="F685" s="5">
        <v>0</v>
      </c>
      <c r="G685" s="5">
        <v>29</v>
      </c>
      <c r="H685" s="5">
        <v>0</v>
      </c>
      <c r="I685" s="5">
        <v>3</v>
      </c>
      <c r="J685" s="5">
        <v>6</v>
      </c>
      <c r="K685" s="5">
        <v>3</v>
      </c>
      <c r="L685" s="5">
        <v>4</v>
      </c>
      <c r="M685" s="5">
        <v>4</v>
      </c>
      <c r="N685" s="5">
        <v>23</v>
      </c>
      <c r="O685" s="5">
        <v>257</v>
      </c>
      <c r="P685" s="5">
        <v>4</v>
      </c>
      <c r="Q685" s="5">
        <v>0</v>
      </c>
      <c r="R685" s="5">
        <v>12</v>
      </c>
      <c r="S685" s="5">
        <v>0</v>
      </c>
      <c r="T685" s="5">
        <v>38</v>
      </c>
      <c r="U685" s="5">
        <v>6</v>
      </c>
      <c r="V685" s="5">
        <v>16</v>
      </c>
      <c r="W685" s="5">
        <v>535</v>
      </c>
      <c r="X685" s="5">
        <v>1</v>
      </c>
      <c r="Y685" s="5">
        <v>0</v>
      </c>
      <c r="Z685" s="5">
        <v>0</v>
      </c>
      <c r="AA685" s="5">
        <v>21</v>
      </c>
      <c r="AB685" s="5">
        <v>0</v>
      </c>
      <c r="AC685" s="5">
        <v>0</v>
      </c>
      <c r="AD685" s="5">
        <v>1</v>
      </c>
      <c r="AE685" s="5">
        <v>0</v>
      </c>
      <c r="AF685" s="5">
        <v>0</v>
      </c>
      <c r="AG685" s="5">
        <v>57</v>
      </c>
      <c r="AH685" s="5">
        <v>9</v>
      </c>
      <c r="AI685" s="5">
        <v>68</v>
      </c>
      <c r="AJ685" s="5">
        <v>162</v>
      </c>
      <c r="AK685" s="5">
        <v>66</v>
      </c>
      <c r="AL685" s="5">
        <v>2</v>
      </c>
      <c r="AM685" s="5">
        <v>97</v>
      </c>
      <c r="AN685" s="5">
        <v>37</v>
      </c>
      <c r="AO685" s="5">
        <v>87</v>
      </c>
      <c r="AP685" s="5">
        <v>2</v>
      </c>
      <c r="AQ685" s="5">
        <v>21</v>
      </c>
      <c r="AR685" s="5">
        <v>0</v>
      </c>
      <c r="AS685" s="5">
        <v>23</v>
      </c>
      <c r="AT685" s="5">
        <v>26</v>
      </c>
      <c r="AU685" s="5">
        <v>27</v>
      </c>
      <c r="AV685" s="5">
        <v>145</v>
      </c>
      <c r="AW685" s="5">
        <v>51</v>
      </c>
      <c r="AX685" s="5">
        <v>56</v>
      </c>
      <c r="AY685" s="5">
        <v>1</v>
      </c>
      <c r="AZ685" s="5">
        <v>38</v>
      </c>
      <c r="BA685" s="5">
        <v>0</v>
      </c>
      <c r="BB685" s="5">
        <v>1160</v>
      </c>
      <c r="BC685" s="5">
        <v>74</v>
      </c>
      <c r="BD685" s="5">
        <v>0</v>
      </c>
      <c r="BE685" s="5">
        <v>22</v>
      </c>
      <c r="BF685" s="5">
        <v>55</v>
      </c>
      <c r="BG685" s="5">
        <v>6</v>
      </c>
      <c r="BH685" s="5">
        <v>8</v>
      </c>
      <c r="BI685" s="5">
        <v>1</v>
      </c>
      <c r="BJ685" s="5">
        <v>62</v>
      </c>
      <c r="BK685" s="5">
        <v>64</v>
      </c>
      <c r="BL685" s="5">
        <v>0</v>
      </c>
      <c r="BM685" s="5">
        <v>2</v>
      </c>
      <c r="BN685" s="5">
        <v>18</v>
      </c>
      <c r="BO685" s="5">
        <v>0</v>
      </c>
      <c r="BP685" s="5">
        <v>6</v>
      </c>
      <c r="BQ685" s="5">
        <v>57</v>
      </c>
      <c r="BR685" s="5">
        <v>3</v>
      </c>
      <c r="BS685" s="5">
        <v>80</v>
      </c>
      <c r="BT685" s="5">
        <v>43</v>
      </c>
      <c r="BU685" s="5">
        <v>1</v>
      </c>
      <c r="BV685" s="5">
        <v>114</v>
      </c>
      <c r="BW685" s="5">
        <v>8</v>
      </c>
      <c r="BX685" s="5">
        <v>395</v>
      </c>
      <c r="BY685" s="5">
        <v>0</v>
      </c>
      <c r="BZ685" s="5">
        <v>0</v>
      </c>
      <c r="CA685" s="5">
        <v>31</v>
      </c>
      <c r="CB685" s="5">
        <v>21</v>
      </c>
      <c r="CC685" s="5">
        <v>0</v>
      </c>
      <c r="CD685" s="5">
        <v>2</v>
      </c>
      <c r="CE685" s="5">
        <v>2</v>
      </c>
      <c r="CF685" s="5">
        <v>2</v>
      </c>
      <c r="CG685" s="5">
        <v>6</v>
      </c>
      <c r="CH685" s="5">
        <v>1</v>
      </c>
      <c r="CI685" s="5">
        <v>1</v>
      </c>
      <c r="CJ685" s="5">
        <v>25</v>
      </c>
      <c r="CK685" s="5">
        <v>1</v>
      </c>
      <c r="CL685" s="5">
        <v>0</v>
      </c>
      <c r="CM685" s="5">
        <v>31</v>
      </c>
      <c r="CN685" s="5">
        <v>105</v>
      </c>
      <c r="CO685" s="5">
        <v>16</v>
      </c>
      <c r="CP685" s="5">
        <v>8</v>
      </c>
      <c r="CQ685" s="5">
        <v>0</v>
      </c>
      <c r="CR685" s="5">
        <v>3</v>
      </c>
      <c r="CS685" s="5">
        <v>2</v>
      </c>
      <c r="CT685" s="5">
        <v>38</v>
      </c>
      <c r="CU685" s="5">
        <v>16</v>
      </c>
      <c r="CV685" s="5">
        <v>50</v>
      </c>
      <c r="CW685" s="5">
        <v>430</v>
      </c>
      <c r="CX685" s="3">
        <v>433</v>
      </c>
    </row>
    <row r="686" spans="1:102" ht="15.75" x14ac:dyDescent="0.25">
      <c r="A686" s="5" t="s">
        <v>427</v>
      </c>
      <c r="B686" s="5" t="s">
        <v>428</v>
      </c>
      <c r="C686" s="5">
        <v>2020</v>
      </c>
      <c r="D686" s="5">
        <v>185</v>
      </c>
      <c r="E686" s="5">
        <v>0</v>
      </c>
      <c r="F686" s="5">
        <v>3</v>
      </c>
      <c r="G686" s="5">
        <v>2</v>
      </c>
      <c r="H686" s="5">
        <v>0</v>
      </c>
      <c r="I686" s="5">
        <v>4</v>
      </c>
      <c r="J686" s="5">
        <v>1</v>
      </c>
      <c r="K686" s="5">
        <v>0</v>
      </c>
      <c r="L686" s="5">
        <v>2</v>
      </c>
      <c r="M686" s="5">
        <v>0</v>
      </c>
      <c r="N686" s="5">
        <v>1</v>
      </c>
      <c r="O686" s="5">
        <v>4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65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  <c r="AH686" s="5">
        <v>0</v>
      </c>
      <c r="AI686" s="5">
        <v>3</v>
      </c>
      <c r="AJ686" s="5">
        <v>3</v>
      </c>
      <c r="AK686" s="5">
        <v>4</v>
      </c>
      <c r="AL686" s="5">
        <v>0</v>
      </c>
      <c r="AM686" s="5">
        <v>0</v>
      </c>
      <c r="AN686" s="5">
        <v>0</v>
      </c>
      <c r="AO686" s="5">
        <v>7</v>
      </c>
      <c r="AP686" s="5">
        <v>0</v>
      </c>
      <c r="AQ686" s="5">
        <v>2</v>
      </c>
      <c r="AR686" s="5">
        <v>0</v>
      </c>
      <c r="AS686" s="5">
        <v>0</v>
      </c>
      <c r="AT686" s="5">
        <v>0</v>
      </c>
      <c r="AU686" s="5">
        <v>2</v>
      </c>
      <c r="AV686" s="5">
        <v>4</v>
      </c>
      <c r="AW686" s="5">
        <v>0</v>
      </c>
      <c r="AX686" s="5">
        <v>8</v>
      </c>
      <c r="AY686" s="5">
        <v>0</v>
      </c>
      <c r="AZ686" s="5">
        <v>1</v>
      </c>
      <c r="BA686" s="5">
        <v>0</v>
      </c>
      <c r="BB686" s="5">
        <v>1</v>
      </c>
      <c r="BC686" s="5">
        <v>1</v>
      </c>
      <c r="BD686" s="5">
        <v>0</v>
      </c>
      <c r="BE686" s="5">
        <v>7</v>
      </c>
      <c r="BF686" s="5">
        <v>3</v>
      </c>
      <c r="BG686" s="5">
        <v>0</v>
      </c>
      <c r="BH686" s="5">
        <v>0</v>
      </c>
      <c r="BI686" s="5">
        <v>0</v>
      </c>
      <c r="BJ686" s="5">
        <v>9</v>
      </c>
      <c r="BK686" s="5">
        <v>4</v>
      </c>
      <c r="BL686" s="5">
        <v>0</v>
      </c>
      <c r="BM686" s="5">
        <v>0</v>
      </c>
      <c r="BN686" s="5">
        <v>0</v>
      </c>
      <c r="BO686" s="5">
        <v>0</v>
      </c>
      <c r="BP686" s="5">
        <v>0</v>
      </c>
      <c r="BQ686" s="5">
        <v>0</v>
      </c>
      <c r="BR686" s="5">
        <v>0</v>
      </c>
      <c r="BS686" s="5">
        <v>2</v>
      </c>
      <c r="BT686" s="5">
        <v>1</v>
      </c>
      <c r="BU686" s="5">
        <v>0</v>
      </c>
      <c r="BV686" s="5">
        <v>2</v>
      </c>
      <c r="BW686" s="5">
        <v>2</v>
      </c>
      <c r="BX686" s="5">
        <v>10</v>
      </c>
      <c r="BY686" s="5">
        <v>0</v>
      </c>
      <c r="BZ686" s="5">
        <v>0</v>
      </c>
      <c r="CA686" s="5">
        <v>0</v>
      </c>
      <c r="CB686" s="5">
        <v>0</v>
      </c>
      <c r="CC686" s="5">
        <v>0</v>
      </c>
      <c r="CD686" s="5">
        <v>1</v>
      </c>
      <c r="CE686" s="5">
        <v>0</v>
      </c>
      <c r="CF686" s="5">
        <v>0</v>
      </c>
      <c r="CG686" s="5">
        <v>0</v>
      </c>
      <c r="CH686" s="5">
        <v>0</v>
      </c>
      <c r="CI686" s="5">
        <v>0</v>
      </c>
      <c r="CJ686" s="5">
        <v>1</v>
      </c>
      <c r="CK686" s="5">
        <v>0</v>
      </c>
      <c r="CL686" s="5">
        <v>0</v>
      </c>
      <c r="CM686" s="5">
        <v>1</v>
      </c>
      <c r="CN686" s="5">
        <v>7</v>
      </c>
      <c r="CO686" s="5">
        <v>0</v>
      </c>
      <c r="CP686" s="5">
        <v>0</v>
      </c>
      <c r="CQ686" s="5">
        <v>0</v>
      </c>
      <c r="CR686" s="5">
        <v>0</v>
      </c>
      <c r="CS686" s="5">
        <v>0</v>
      </c>
      <c r="CT686" s="5">
        <v>8</v>
      </c>
      <c r="CU686" s="5">
        <v>0</v>
      </c>
      <c r="CV686" s="5">
        <v>3</v>
      </c>
      <c r="CW686" s="5">
        <v>2</v>
      </c>
      <c r="CX686" s="3">
        <v>2</v>
      </c>
    </row>
    <row r="687" spans="1:102" ht="15.75" x14ac:dyDescent="0.25">
      <c r="A687" s="5" t="s">
        <v>429</v>
      </c>
      <c r="B687" s="5" t="s">
        <v>430</v>
      </c>
      <c r="C687" s="5">
        <v>2020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0</v>
      </c>
      <c r="AG687" s="5">
        <v>0</v>
      </c>
      <c r="AH687" s="5">
        <v>0</v>
      </c>
      <c r="AI687" s="5">
        <v>0</v>
      </c>
      <c r="AJ687" s="5">
        <v>0</v>
      </c>
      <c r="AK687" s="5">
        <v>0</v>
      </c>
      <c r="AL687" s="5">
        <v>0</v>
      </c>
      <c r="AM687" s="5">
        <v>0</v>
      </c>
      <c r="AN687" s="5">
        <v>0</v>
      </c>
      <c r="AO687" s="5">
        <v>0</v>
      </c>
      <c r="AP687" s="5">
        <v>0</v>
      </c>
      <c r="AQ687" s="5">
        <v>0</v>
      </c>
      <c r="AR687" s="5">
        <v>0</v>
      </c>
      <c r="AS687" s="5">
        <v>0</v>
      </c>
      <c r="AT687" s="5">
        <v>0</v>
      </c>
      <c r="AU687" s="5">
        <v>0</v>
      </c>
      <c r="AV687" s="5">
        <v>0</v>
      </c>
      <c r="AW687" s="5">
        <v>0</v>
      </c>
      <c r="AX687" s="5">
        <v>0</v>
      </c>
      <c r="AY687" s="5">
        <v>0</v>
      </c>
      <c r="AZ687" s="5">
        <v>0</v>
      </c>
      <c r="BA687" s="5">
        <v>0</v>
      </c>
      <c r="BB687" s="5">
        <v>0</v>
      </c>
      <c r="BC687" s="5">
        <v>0</v>
      </c>
      <c r="BD687" s="5">
        <v>0</v>
      </c>
      <c r="BE687" s="5">
        <v>0</v>
      </c>
      <c r="BF687" s="5">
        <v>0</v>
      </c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>
        <v>0</v>
      </c>
      <c r="BO687" s="5">
        <v>0</v>
      </c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>
        <v>0</v>
      </c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>
        <v>0</v>
      </c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>
        <v>0</v>
      </c>
      <c r="CS687" s="5">
        <v>0</v>
      </c>
      <c r="CT687" s="5">
        <v>0</v>
      </c>
      <c r="CU687" s="5">
        <v>0</v>
      </c>
      <c r="CV687" s="5">
        <v>0</v>
      </c>
      <c r="CW687" s="5">
        <v>0</v>
      </c>
      <c r="CX687" s="3">
        <v>0</v>
      </c>
    </row>
    <row r="688" spans="1:102" ht="15.75" x14ac:dyDescent="0.25">
      <c r="A688" s="5" t="s">
        <v>431</v>
      </c>
      <c r="B688" s="5" t="s">
        <v>432</v>
      </c>
      <c r="C688" s="5">
        <v>2020</v>
      </c>
      <c r="D688" s="5">
        <v>1383</v>
      </c>
      <c r="E688" s="5">
        <v>0</v>
      </c>
      <c r="F688" s="5">
        <v>2</v>
      </c>
      <c r="G688" s="5">
        <v>3</v>
      </c>
      <c r="H688" s="5">
        <v>18</v>
      </c>
      <c r="I688" s="5">
        <v>3</v>
      </c>
      <c r="J688" s="5">
        <v>1</v>
      </c>
      <c r="K688" s="5">
        <v>1</v>
      </c>
      <c r="L688" s="5">
        <v>5</v>
      </c>
      <c r="M688" s="5">
        <v>3</v>
      </c>
      <c r="N688" s="5">
        <v>5</v>
      </c>
      <c r="O688" s="5">
        <v>216</v>
      </c>
      <c r="P688" s="5">
        <v>0</v>
      </c>
      <c r="Q688" s="5">
        <v>0</v>
      </c>
      <c r="R688" s="5">
        <v>4</v>
      </c>
      <c r="S688" s="5">
        <v>0</v>
      </c>
      <c r="T688" s="5">
        <v>10</v>
      </c>
      <c r="U688" s="5">
        <v>2</v>
      </c>
      <c r="V688" s="5">
        <v>1</v>
      </c>
      <c r="W688" s="5">
        <v>13</v>
      </c>
      <c r="X688" s="5">
        <v>1</v>
      </c>
      <c r="Y688" s="5">
        <v>0</v>
      </c>
      <c r="Z688" s="5">
        <v>0</v>
      </c>
      <c r="AA688" s="5">
        <v>4</v>
      </c>
      <c r="AB688" s="5">
        <v>0</v>
      </c>
      <c r="AC688" s="5">
        <v>0</v>
      </c>
      <c r="AD688" s="5">
        <v>0</v>
      </c>
      <c r="AE688" s="5">
        <v>2</v>
      </c>
      <c r="AF688" s="5">
        <v>0</v>
      </c>
      <c r="AG688" s="5">
        <v>8</v>
      </c>
      <c r="AH688" s="5">
        <v>6</v>
      </c>
      <c r="AI688" s="5">
        <v>16</v>
      </c>
      <c r="AJ688" s="5">
        <v>116</v>
      </c>
      <c r="AK688" s="5">
        <v>22</v>
      </c>
      <c r="AL688" s="5">
        <v>0</v>
      </c>
      <c r="AM688" s="5">
        <v>17</v>
      </c>
      <c r="AN688" s="5">
        <v>8</v>
      </c>
      <c r="AO688" s="5">
        <v>96</v>
      </c>
      <c r="AP688" s="5">
        <v>0</v>
      </c>
      <c r="AQ688" s="5">
        <v>3</v>
      </c>
      <c r="AR688" s="5">
        <v>1</v>
      </c>
      <c r="AS688" s="5">
        <v>8</v>
      </c>
      <c r="AT688" s="5">
        <v>5</v>
      </c>
      <c r="AU688" s="5">
        <v>10</v>
      </c>
      <c r="AV688" s="5">
        <v>44</v>
      </c>
      <c r="AW688" s="5">
        <v>27</v>
      </c>
      <c r="AX688" s="5">
        <v>34</v>
      </c>
      <c r="AY688" s="5">
        <v>0</v>
      </c>
      <c r="AZ688" s="5">
        <v>9</v>
      </c>
      <c r="BA688" s="5">
        <v>0</v>
      </c>
      <c r="BB688" s="5">
        <v>49</v>
      </c>
      <c r="BC688" s="5">
        <v>4</v>
      </c>
      <c r="BD688" s="5">
        <v>0</v>
      </c>
      <c r="BE688" s="5">
        <v>7</v>
      </c>
      <c r="BF688" s="5">
        <v>54</v>
      </c>
      <c r="BG688" s="5">
        <v>2</v>
      </c>
      <c r="BH688" s="5">
        <v>2</v>
      </c>
      <c r="BI688" s="5">
        <v>0</v>
      </c>
      <c r="BJ688" s="5">
        <v>29</v>
      </c>
      <c r="BK688" s="5">
        <v>39</v>
      </c>
      <c r="BL688" s="5">
        <v>0</v>
      </c>
      <c r="BM688" s="5">
        <v>4</v>
      </c>
      <c r="BN688" s="5">
        <v>18</v>
      </c>
      <c r="BO688" s="5">
        <v>0</v>
      </c>
      <c r="BP688" s="5">
        <v>3</v>
      </c>
      <c r="BQ688" s="5">
        <v>32</v>
      </c>
      <c r="BR688" s="5">
        <v>1</v>
      </c>
      <c r="BS688" s="5">
        <v>55</v>
      </c>
      <c r="BT688" s="5">
        <v>21</v>
      </c>
      <c r="BU688" s="5">
        <v>0</v>
      </c>
      <c r="BV688" s="5">
        <v>11</v>
      </c>
      <c r="BW688" s="5">
        <v>14</v>
      </c>
      <c r="BX688" s="5">
        <v>124</v>
      </c>
      <c r="BY688" s="5">
        <v>1</v>
      </c>
      <c r="BZ688" s="5">
        <v>0</v>
      </c>
      <c r="CA688" s="5">
        <v>20</v>
      </c>
      <c r="CB688" s="5">
        <v>0</v>
      </c>
      <c r="CC688" s="5">
        <v>0</v>
      </c>
      <c r="CD688" s="5">
        <v>1</v>
      </c>
      <c r="CE688" s="5">
        <v>0</v>
      </c>
      <c r="CF688" s="5">
        <v>2</v>
      </c>
      <c r="CG688" s="5">
        <v>3</v>
      </c>
      <c r="CH688" s="5">
        <v>0</v>
      </c>
      <c r="CI688" s="5">
        <v>8</v>
      </c>
      <c r="CJ688" s="5">
        <v>11</v>
      </c>
      <c r="CK688" s="5">
        <v>2</v>
      </c>
      <c r="CL688" s="5">
        <v>0</v>
      </c>
      <c r="CM688" s="5">
        <v>10</v>
      </c>
      <c r="CN688" s="5">
        <v>58</v>
      </c>
      <c r="CO688" s="5">
        <v>5</v>
      </c>
      <c r="CP688" s="5">
        <v>6</v>
      </c>
      <c r="CQ688" s="5">
        <v>0</v>
      </c>
      <c r="CR688" s="5">
        <v>17</v>
      </c>
      <c r="CS688" s="5">
        <v>5</v>
      </c>
      <c r="CT688" s="5">
        <v>3</v>
      </c>
      <c r="CU688" s="5">
        <v>9</v>
      </c>
      <c r="CV688" s="5">
        <v>20</v>
      </c>
      <c r="CW688" s="5">
        <v>8</v>
      </c>
      <c r="CX688" s="3">
        <v>8</v>
      </c>
    </row>
    <row r="689" spans="1:102" ht="15.75" x14ac:dyDescent="0.25">
      <c r="A689" s="5" t="s">
        <v>433</v>
      </c>
      <c r="B689" s="5" t="s">
        <v>434</v>
      </c>
      <c r="C689" s="5">
        <v>2020</v>
      </c>
      <c r="D689" s="5">
        <v>99</v>
      </c>
      <c r="E689" s="5">
        <v>0</v>
      </c>
      <c r="F689" s="5">
        <v>0</v>
      </c>
      <c r="G689" s="5">
        <v>0</v>
      </c>
      <c r="H689" s="5">
        <v>0</v>
      </c>
      <c r="I689" s="5">
        <v>1</v>
      </c>
      <c r="J689" s="5">
        <v>0</v>
      </c>
      <c r="K689" s="5">
        <v>0</v>
      </c>
      <c r="L689" s="5">
        <v>0</v>
      </c>
      <c r="M689" s="5">
        <v>0</v>
      </c>
      <c r="N689" s="5">
        <v>2</v>
      </c>
      <c r="O689" s="5">
        <v>2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  <c r="AH689" s="5">
        <v>0</v>
      </c>
      <c r="AI689" s="5">
        <v>1</v>
      </c>
      <c r="AJ689" s="5">
        <v>1</v>
      </c>
      <c r="AK689" s="5">
        <v>1</v>
      </c>
      <c r="AL689" s="5">
        <v>0</v>
      </c>
      <c r="AM689" s="5">
        <v>0</v>
      </c>
      <c r="AN689" s="5">
        <v>0</v>
      </c>
      <c r="AO689" s="5">
        <v>2</v>
      </c>
      <c r="AP689" s="5">
        <v>0</v>
      </c>
      <c r="AQ689" s="5">
        <v>1</v>
      </c>
      <c r="AR689" s="5">
        <v>0</v>
      </c>
      <c r="AS689" s="5">
        <v>0</v>
      </c>
      <c r="AT689" s="5">
        <v>0</v>
      </c>
      <c r="AU689" s="5">
        <v>0</v>
      </c>
      <c r="AV689" s="5">
        <v>0</v>
      </c>
      <c r="AW689" s="5">
        <v>0</v>
      </c>
      <c r="AX689" s="5">
        <v>1</v>
      </c>
      <c r="AY689" s="5">
        <v>0</v>
      </c>
      <c r="AZ689" s="5">
        <v>1</v>
      </c>
      <c r="BA689" s="5">
        <v>0</v>
      </c>
      <c r="BB689" s="5">
        <v>0</v>
      </c>
      <c r="BC689" s="5">
        <v>0</v>
      </c>
      <c r="BD689" s="5">
        <v>0</v>
      </c>
      <c r="BE689" s="5">
        <v>1</v>
      </c>
      <c r="BF689" s="5">
        <v>3</v>
      </c>
      <c r="BG689" s="5">
        <v>0</v>
      </c>
      <c r="BH689" s="5">
        <v>0</v>
      </c>
      <c r="BI689" s="5">
        <v>0</v>
      </c>
      <c r="BJ689" s="5">
        <v>2</v>
      </c>
      <c r="BK689" s="5">
        <v>4</v>
      </c>
      <c r="BL689" s="5">
        <v>0</v>
      </c>
      <c r="BM689" s="5">
        <v>0</v>
      </c>
      <c r="BN689" s="5">
        <v>3</v>
      </c>
      <c r="BO689" s="5">
        <v>0</v>
      </c>
      <c r="BP689" s="5">
        <v>0</v>
      </c>
      <c r="BQ689" s="5">
        <v>3</v>
      </c>
      <c r="BR689" s="5">
        <v>4</v>
      </c>
      <c r="BS689" s="5">
        <v>4</v>
      </c>
      <c r="BT689" s="5">
        <v>1</v>
      </c>
      <c r="BU689" s="5">
        <v>0</v>
      </c>
      <c r="BV689" s="5">
        <v>3</v>
      </c>
      <c r="BW689" s="5">
        <v>39</v>
      </c>
      <c r="BX689" s="5">
        <v>6</v>
      </c>
      <c r="BY689" s="5">
        <v>0</v>
      </c>
      <c r="BZ689" s="5">
        <v>0</v>
      </c>
      <c r="CA689" s="5">
        <v>1</v>
      </c>
      <c r="CB689" s="5">
        <v>0</v>
      </c>
      <c r="CC689" s="5">
        <v>0</v>
      </c>
      <c r="CD689" s="5">
        <v>0</v>
      </c>
      <c r="CE689" s="5">
        <v>0</v>
      </c>
      <c r="CF689" s="5">
        <v>1</v>
      </c>
      <c r="CG689" s="5">
        <v>0</v>
      </c>
      <c r="CH689" s="5">
        <v>1</v>
      </c>
      <c r="CI689" s="5">
        <v>0</v>
      </c>
      <c r="CJ689" s="5">
        <v>1</v>
      </c>
      <c r="CK689" s="5">
        <v>0</v>
      </c>
      <c r="CL689" s="5">
        <v>0</v>
      </c>
      <c r="CM689" s="5">
        <v>0</v>
      </c>
      <c r="CN689" s="5">
        <v>3</v>
      </c>
      <c r="CO689" s="5">
        <v>0</v>
      </c>
      <c r="CP689" s="5">
        <v>0</v>
      </c>
      <c r="CQ689" s="5">
        <v>0</v>
      </c>
      <c r="CR689" s="5">
        <v>0</v>
      </c>
      <c r="CS689" s="5">
        <v>0</v>
      </c>
      <c r="CT689" s="5">
        <v>2</v>
      </c>
      <c r="CU689" s="5">
        <v>0</v>
      </c>
      <c r="CV689" s="5">
        <v>1</v>
      </c>
      <c r="CW689" s="5">
        <v>0</v>
      </c>
      <c r="CX689" s="3">
        <v>0</v>
      </c>
    </row>
    <row r="690" spans="1:102" ht="15.75" x14ac:dyDescent="0.25">
      <c r="A690" s="5" t="s">
        <v>435</v>
      </c>
      <c r="B690" s="5" t="s">
        <v>436</v>
      </c>
      <c r="C690" s="5">
        <v>2020</v>
      </c>
      <c r="D690" s="5">
        <v>575</v>
      </c>
      <c r="E690" s="5">
        <v>0</v>
      </c>
      <c r="F690" s="5">
        <v>0</v>
      </c>
      <c r="G690" s="5">
        <v>1</v>
      </c>
      <c r="H690" s="5">
        <v>9</v>
      </c>
      <c r="I690" s="5">
        <v>1</v>
      </c>
      <c r="J690" s="5">
        <v>0</v>
      </c>
      <c r="K690" s="5">
        <v>0</v>
      </c>
      <c r="L690" s="5">
        <v>9</v>
      </c>
      <c r="M690" s="5">
        <v>2</v>
      </c>
      <c r="N690" s="5">
        <v>4</v>
      </c>
      <c r="O690" s="5">
        <v>137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26</v>
      </c>
      <c r="V690" s="5">
        <v>1</v>
      </c>
      <c r="W690" s="5">
        <v>0</v>
      </c>
      <c r="X690" s="5">
        <v>0</v>
      </c>
      <c r="Y690" s="5">
        <v>0</v>
      </c>
      <c r="Z690" s="5">
        <v>0</v>
      </c>
      <c r="AA690" s="5">
        <v>5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5</v>
      </c>
      <c r="AH690" s="5">
        <v>0</v>
      </c>
      <c r="AI690" s="5">
        <v>6</v>
      </c>
      <c r="AJ690" s="5">
        <v>85</v>
      </c>
      <c r="AK690" s="5">
        <v>14</v>
      </c>
      <c r="AL690" s="5">
        <v>2</v>
      </c>
      <c r="AM690" s="5">
        <v>3</v>
      </c>
      <c r="AN690" s="5">
        <v>6</v>
      </c>
      <c r="AO690" s="5">
        <v>38</v>
      </c>
      <c r="AP690" s="5">
        <v>0</v>
      </c>
      <c r="AQ690" s="5">
        <v>1</v>
      </c>
      <c r="AR690" s="5">
        <v>0</v>
      </c>
      <c r="AS690" s="5">
        <v>5</v>
      </c>
      <c r="AT690" s="5">
        <v>3</v>
      </c>
      <c r="AU690" s="5">
        <v>1</v>
      </c>
      <c r="AV690" s="5">
        <v>0</v>
      </c>
      <c r="AW690" s="5">
        <v>1</v>
      </c>
      <c r="AX690" s="5">
        <v>2</v>
      </c>
      <c r="AY690" s="5">
        <v>0</v>
      </c>
      <c r="AZ690" s="5">
        <v>2</v>
      </c>
      <c r="BA690" s="5">
        <v>0</v>
      </c>
      <c r="BB690" s="5">
        <v>2</v>
      </c>
      <c r="BC690" s="5">
        <v>3</v>
      </c>
      <c r="BD690" s="5">
        <v>0</v>
      </c>
      <c r="BE690" s="5">
        <v>3</v>
      </c>
      <c r="BF690" s="5">
        <v>53</v>
      </c>
      <c r="BG690" s="5">
        <v>0</v>
      </c>
      <c r="BH690" s="5">
        <v>0</v>
      </c>
      <c r="BI690" s="5">
        <v>0</v>
      </c>
      <c r="BJ690" s="5">
        <v>6</v>
      </c>
      <c r="BK690" s="5">
        <v>9</v>
      </c>
      <c r="BL690" s="5">
        <v>0</v>
      </c>
      <c r="BM690" s="5">
        <v>1</v>
      </c>
      <c r="BN690" s="5">
        <v>3</v>
      </c>
      <c r="BO690" s="5">
        <v>0</v>
      </c>
      <c r="BP690" s="5">
        <v>1</v>
      </c>
      <c r="BQ690" s="5">
        <v>6</v>
      </c>
      <c r="BR690" s="5">
        <v>0</v>
      </c>
      <c r="BS690" s="5">
        <v>8</v>
      </c>
      <c r="BT690" s="5">
        <v>9</v>
      </c>
      <c r="BU690" s="5">
        <v>0</v>
      </c>
      <c r="BV690" s="5">
        <v>7</v>
      </c>
      <c r="BW690" s="5">
        <v>2</v>
      </c>
      <c r="BX690" s="5">
        <v>56</v>
      </c>
      <c r="BY690" s="5">
        <v>0</v>
      </c>
      <c r="BZ690" s="5">
        <v>0</v>
      </c>
      <c r="CA690" s="5">
        <v>3</v>
      </c>
      <c r="CB690" s="5">
        <v>0</v>
      </c>
      <c r="CC690" s="5">
        <v>0</v>
      </c>
      <c r="CD690" s="5">
        <v>0</v>
      </c>
      <c r="CE690" s="5">
        <v>0</v>
      </c>
      <c r="CF690" s="5">
        <v>1</v>
      </c>
      <c r="CG690" s="5">
        <v>0</v>
      </c>
      <c r="CH690" s="5">
        <v>0</v>
      </c>
      <c r="CI690" s="5">
        <v>0</v>
      </c>
      <c r="CJ690" s="5">
        <v>5</v>
      </c>
      <c r="CK690" s="5">
        <v>0</v>
      </c>
      <c r="CL690" s="5">
        <v>0</v>
      </c>
      <c r="CM690" s="5">
        <v>2</v>
      </c>
      <c r="CN690" s="5">
        <v>8</v>
      </c>
      <c r="CO690" s="5">
        <v>3</v>
      </c>
      <c r="CP690" s="5">
        <v>2</v>
      </c>
      <c r="CQ690" s="5">
        <v>0</v>
      </c>
      <c r="CR690" s="5">
        <v>2</v>
      </c>
      <c r="CS690" s="5">
        <v>0</v>
      </c>
      <c r="CT690" s="5">
        <v>1</v>
      </c>
      <c r="CU690" s="5">
        <v>0</v>
      </c>
      <c r="CV690" s="5">
        <v>6</v>
      </c>
      <c r="CW690" s="5">
        <v>2</v>
      </c>
      <c r="CX690" s="3">
        <v>2</v>
      </c>
    </row>
    <row r="691" spans="1:102" ht="15.75" x14ac:dyDescent="0.25">
      <c r="A691" s="5" t="s">
        <v>437</v>
      </c>
      <c r="B691" s="5" t="s">
        <v>438</v>
      </c>
      <c r="C691" s="5">
        <v>2020</v>
      </c>
      <c r="D691" s="5">
        <v>44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1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4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  <c r="AH691" s="5">
        <v>0</v>
      </c>
      <c r="AI691" s="5">
        <v>0</v>
      </c>
      <c r="AJ691" s="5">
        <v>3</v>
      </c>
      <c r="AK691" s="5">
        <v>1</v>
      </c>
      <c r="AL691" s="5">
        <v>0</v>
      </c>
      <c r="AM691" s="5">
        <v>1</v>
      </c>
      <c r="AN691" s="5">
        <v>1</v>
      </c>
      <c r="AO691" s="5">
        <v>3</v>
      </c>
      <c r="AP691" s="5">
        <v>0</v>
      </c>
      <c r="AQ691" s="5">
        <v>1</v>
      </c>
      <c r="AR691" s="5">
        <v>0</v>
      </c>
      <c r="AS691" s="5">
        <v>0</v>
      </c>
      <c r="AT691" s="5">
        <v>0</v>
      </c>
      <c r="AU691" s="5">
        <v>0</v>
      </c>
      <c r="AV691" s="5">
        <v>0</v>
      </c>
      <c r="AW691" s="5">
        <v>0</v>
      </c>
      <c r="AX691" s="5">
        <v>1</v>
      </c>
      <c r="AY691" s="5">
        <v>0</v>
      </c>
      <c r="AZ691" s="5">
        <v>1</v>
      </c>
      <c r="BA691" s="5">
        <v>0</v>
      </c>
      <c r="BB691" s="5">
        <v>0</v>
      </c>
      <c r="BC691" s="5">
        <v>0</v>
      </c>
      <c r="BD691" s="5">
        <v>0</v>
      </c>
      <c r="BE691" s="5">
        <v>1</v>
      </c>
      <c r="BF691" s="5">
        <v>1</v>
      </c>
      <c r="BG691" s="5">
        <v>0</v>
      </c>
      <c r="BH691" s="5">
        <v>0</v>
      </c>
      <c r="BI691" s="5">
        <v>0</v>
      </c>
      <c r="BJ691" s="5">
        <v>1</v>
      </c>
      <c r="BK691" s="5">
        <v>3</v>
      </c>
      <c r="BL691" s="5">
        <v>0</v>
      </c>
      <c r="BM691" s="5">
        <v>0</v>
      </c>
      <c r="BN691" s="5">
        <v>2</v>
      </c>
      <c r="BO691" s="5">
        <v>0</v>
      </c>
      <c r="BP691" s="5">
        <v>0</v>
      </c>
      <c r="BQ691" s="5">
        <v>1</v>
      </c>
      <c r="BR691" s="5">
        <v>0</v>
      </c>
      <c r="BS691" s="5">
        <v>1</v>
      </c>
      <c r="BT691" s="5">
        <v>1</v>
      </c>
      <c r="BU691" s="5">
        <v>0</v>
      </c>
      <c r="BV691" s="5">
        <v>0</v>
      </c>
      <c r="BW691" s="5">
        <v>5</v>
      </c>
      <c r="BX691" s="5">
        <v>2</v>
      </c>
      <c r="BY691" s="5">
        <v>0</v>
      </c>
      <c r="BZ691" s="5">
        <v>0</v>
      </c>
      <c r="CA691" s="5">
        <v>0</v>
      </c>
      <c r="CB691" s="5">
        <v>0</v>
      </c>
      <c r="CC691" s="5">
        <v>0</v>
      </c>
      <c r="CD691" s="5">
        <v>0</v>
      </c>
      <c r="CE691" s="5">
        <v>0</v>
      </c>
      <c r="CF691" s="5">
        <v>0</v>
      </c>
      <c r="CG691" s="5">
        <v>0</v>
      </c>
      <c r="CH691" s="5">
        <v>0</v>
      </c>
      <c r="CI691" s="5">
        <v>0</v>
      </c>
      <c r="CJ691" s="5">
        <v>0</v>
      </c>
      <c r="CK691" s="5">
        <v>0</v>
      </c>
      <c r="CL691" s="5">
        <v>0</v>
      </c>
      <c r="CM691" s="5">
        <v>0</v>
      </c>
      <c r="CN691" s="5">
        <v>2</v>
      </c>
      <c r="CO691" s="5">
        <v>0</v>
      </c>
      <c r="CP691" s="5">
        <v>0</v>
      </c>
      <c r="CQ691" s="5">
        <v>0</v>
      </c>
      <c r="CR691" s="5">
        <v>0</v>
      </c>
      <c r="CS691" s="5">
        <v>0</v>
      </c>
      <c r="CT691" s="5">
        <v>0</v>
      </c>
      <c r="CU691" s="5">
        <v>0</v>
      </c>
      <c r="CV691" s="5">
        <v>2</v>
      </c>
      <c r="CW691" s="5">
        <v>0</v>
      </c>
      <c r="CX691" s="3">
        <v>0</v>
      </c>
    </row>
    <row r="692" spans="1:102" ht="15.75" x14ac:dyDescent="0.25">
      <c r="A692" s="5" t="s">
        <v>439</v>
      </c>
      <c r="B692" s="5" t="s">
        <v>440</v>
      </c>
      <c r="C692" s="5">
        <v>2020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5">
        <v>0</v>
      </c>
      <c r="AH692" s="5">
        <v>0</v>
      </c>
      <c r="AI692" s="5">
        <v>0</v>
      </c>
      <c r="AJ692" s="5">
        <v>0</v>
      </c>
      <c r="AK692" s="5">
        <v>0</v>
      </c>
      <c r="AL692" s="5">
        <v>0</v>
      </c>
      <c r="AM692" s="5">
        <v>0</v>
      </c>
      <c r="AN692" s="5">
        <v>0</v>
      </c>
      <c r="AO692" s="5">
        <v>0</v>
      </c>
      <c r="AP692" s="5">
        <v>0</v>
      </c>
      <c r="AQ692" s="5">
        <v>0</v>
      </c>
      <c r="AR692" s="5">
        <v>0</v>
      </c>
      <c r="AS692" s="5">
        <v>0</v>
      </c>
      <c r="AT692" s="5">
        <v>0</v>
      </c>
      <c r="AU692" s="5">
        <v>0</v>
      </c>
      <c r="AV692" s="5">
        <v>0</v>
      </c>
      <c r="AW692" s="5">
        <v>0</v>
      </c>
      <c r="AX692" s="5">
        <v>0</v>
      </c>
      <c r="AY692" s="5">
        <v>0</v>
      </c>
      <c r="AZ692" s="5">
        <v>0</v>
      </c>
      <c r="BA692" s="5">
        <v>0</v>
      </c>
      <c r="BB692" s="5">
        <v>0</v>
      </c>
      <c r="BC692" s="5">
        <v>0</v>
      </c>
      <c r="BD692" s="5">
        <v>0</v>
      </c>
      <c r="BE692" s="5">
        <v>0</v>
      </c>
      <c r="BF692" s="5">
        <v>0</v>
      </c>
      <c r="BG692" s="5">
        <v>0</v>
      </c>
      <c r="BH692" s="5">
        <v>0</v>
      </c>
      <c r="BI692" s="5">
        <v>0</v>
      </c>
      <c r="BJ692" s="5">
        <v>0</v>
      </c>
      <c r="BK692" s="5">
        <v>0</v>
      </c>
      <c r="BL692" s="5">
        <v>0</v>
      </c>
      <c r="BM692" s="5">
        <v>0</v>
      </c>
      <c r="BN692" s="5">
        <v>0</v>
      </c>
      <c r="BO692" s="5">
        <v>0</v>
      </c>
      <c r="BP692" s="5">
        <v>0</v>
      </c>
      <c r="BQ692" s="5">
        <v>0</v>
      </c>
      <c r="BR692" s="5">
        <v>0</v>
      </c>
      <c r="BS692" s="5">
        <v>0</v>
      </c>
      <c r="BT692" s="5">
        <v>0</v>
      </c>
      <c r="BU692" s="5">
        <v>0</v>
      </c>
      <c r="BV692" s="5">
        <v>0</v>
      </c>
      <c r="BW692" s="5">
        <v>0</v>
      </c>
      <c r="BX692" s="5">
        <v>0</v>
      </c>
      <c r="BY692" s="5">
        <v>0</v>
      </c>
      <c r="BZ692" s="5">
        <v>0</v>
      </c>
      <c r="CA692" s="5">
        <v>0</v>
      </c>
      <c r="CB692" s="5">
        <v>0</v>
      </c>
      <c r="CC692" s="5">
        <v>0</v>
      </c>
      <c r="CD692" s="5">
        <v>0</v>
      </c>
      <c r="CE692" s="5">
        <v>0</v>
      </c>
      <c r="CF692" s="5">
        <v>0</v>
      </c>
      <c r="CG692" s="5">
        <v>0</v>
      </c>
      <c r="CH692" s="5">
        <v>0</v>
      </c>
      <c r="CI692" s="5">
        <v>0</v>
      </c>
      <c r="CJ692" s="5">
        <v>0</v>
      </c>
      <c r="CK692" s="5">
        <v>0</v>
      </c>
      <c r="CL692" s="5">
        <v>0</v>
      </c>
      <c r="CM692" s="5">
        <v>0</v>
      </c>
      <c r="CN692" s="5">
        <v>0</v>
      </c>
      <c r="CO692" s="5">
        <v>0</v>
      </c>
      <c r="CP692" s="5">
        <v>0</v>
      </c>
      <c r="CQ692" s="5">
        <v>0</v>
      </c>
      <c r="CR692" s="5">
        <v>0</v>
      </c>
      <c r="CS692" s="5">
        <v>0</v>
      </c>
      <c r="CT692" s="5">
        <v>0</v>
      </c>
      <c r="CU692" s="5">
        <v>0</v>
      </c>
      <c r="CV692" s="5">
        <v>0</v>
      </c>
      <c r="CW692" s="5">
        <v>0</v>
      </c>
      <c r="CX692" s="3">
        <v>0</v>
      </c>
    </row>
    <row r="693" spans="1:102" ht="15.75" x14ac:dyDescent="0.25">
      <c r="A693" s="5" t="s">
        <v>441</v>
      </c>
      <c r="B693" s="5" t="s">
        <v>442</v>
      </c>
      <c r="C693" s="5">
        <v>2020</v>
      </c>
      <c r="D693" s="5">
        <v>47423</v>
      </c>
      <c r="E693" s="5">
        <v>23</v>
      </c>
      <c r="F693" s="5">
        <v>31</v>
      </c>
      <c r="G693" s="5">
        <v>67</v>
      </c>
      <c r="H693" s="5">
        <v>204</v>
      </c>
      <c r="I693" s="5">
        <v>104</v>
      </c>
      <c r="J693" s="5">
        <v>29</v>
      </c>
      <c r="K693" s="5">
        <v>56</v>
      </c>
      <c r="L693" s="5">
        <v>61</v>
      </c>
      <c r="M693" s="5">
        <v>23</v>
      </c>
      <c r="N693" s="5">
        <v>112</v>
      </c>
      <c r="O693" s="5">
        <v>1495</v>
      </c>
      <c r="P693" s="5">
        <v>0</v>
      </c>
      <c r="Q693" s="5">
        <v>0</v>
      </c>
      <c r="R693" s="5">
        <v>15</v>
      </c>
      <c r="S693" s="5">
        <v>2</v>
      </c>
      <c r="T693" s="5">
        <v>1</v>
      </c>
      <c r="U693" s="5">
        <v>6</v>
      </c>
      <c r="V693" s="5">
        <v>18</v>
      </c>
      <c r="W693" s="5">
        <v>829</v>
      </c>
      <c r="X693" s="5">
        <v>20</v>
      </c>
      <c r="Y693" s="5">
        <v>1</v>
      </c>
      <c r="Z693" s="5">
        <v>665</v>
      </c>
      <c r="AA693" s="5">
        <v>977</v>
      </c>
      <c r="AB693" s="5">
        <v>19</v>
      </c>
      <c r="AC693" s="5">
        <v>0</v>
      </c>
      <c r="AD693" s="5">
        <v>7</v>
      </c>
      <c r="AE693" s="5">
        <v>8</v>
      </c>
      <c r="AF693" s="5">
        <v>2</v>
      </c>
      <c r="AG693" s="5">
        <v>3582</v>
      </c>
      <c r="AH693" s="5">
        <v>159</v>
      </c>
      <c r="AI693" s="5">
        <v>132</v>
      </c>
      <c r="AJ693" s="5">
        <v>4717</v>
      </c>
      <c r="AK693" s="5">
        <v>394</v>
      </c>
      <c r="AL693" s="5">
        <v>10</v>
      </c>
      <c r="AM693" s="5">
        <v>223</v>
      </c>
      <c r="AN693" s="5">
        <v>330</v>
      </c>
      <c r="AO693" s="5">
        <v>976</v>
      </c>
      <c r="AP693" s="5">
        <v>29</v>
      </c>
      <c r="AQ693" s="5">
        <v>141</v>
      </c>
      <c r="AR693" s="5">
        <v>14</v>
      </c>
      <c r="AS693" s="5">
        <v>238</v>
      </c>
      <c r="AT693" s="5">
        <v>246</v>
      </c>
      <c r="AU693" s="5">
        <v>342</v>
      </c>
      <c r="AV693" s="5">
        <v>277</v>
      </c>
      <c r="AW693" s="5">
        <v>1733</v>
      </c>
      <c r="AX693" s="5">
        <v>721</v>
      </c>
      <c r="AY693" s="5">
        <v>41</v>
      </c>
      <c r="AZ693" s="5">
        <v>164</v>
      </c>
      <c r="BA693" s="5">
        <v>0</v>
      </c>
      <c r="BB693" s="5">
        <v>3299</v>
      </c>
      <c r="BC693" s="5">
        <v>476</v>
      </c>
      <c r="BD693" s="5">
        <v>10</v>
      </c>
      <c r="BE693" s="5">
        <v>323</v>
      </c>
      <c r="BF693" s="5">
        <v>982</v>
      </c>
      <c r="BG693" s="5">
        <v>86</v>
      </c>
      <c r="BH693" s="5">
        <v>122</v>
      </c>
      <c r="BI693" s="5">
        <v>4</v>
      </c>
      <c r="BJ693" s="5">
        <v>1067</v>
      </c>
      <c r="BK693" s="5">
        <v>1523</v>
      </c>
      <c r="BL693" s="5">
        <v>0</v>
      </c>
      <c r="BM693" s="5">
        <v>67</v>
      </c>
      <c r="BN693" s="5">
        <v>466</v>
      </c>
      <c r="BO693" s="5">
        <v>8</v>
      </c>
      <c r="BP693" s="5">
        <v>152</v>
      </c>
      <c r="BQ693" s="5">
        <v>643</v>
      </c>
      <c r="BR693" s="5">
        <v>28</v>
      </c>
      <c r="BS693" s="5">
        <v>1329</v>
      </c>
      <c r="BT693" s="5">
        <v>773</v>
      </c>
      <c r="BU693" s="5">
        <v>33</v>
      </c>
      <c r="BV693" s="5">
        <v>421</v>
      </c>
      <c r="BW693" s="5">
        <v>244</v>
      </c>
      <c r="BX693" s="5">
        <v>5850</v>
      </c>
      <c r="BY693" s="5">
        <v>6</v>
      </c>
      <c r="BZ693" s="5">
        <v>5</v>
      </c>
      <c r="CA693" s="5">
        <v>2205</v>
      </c>
      <c r="CB693" s="5">
        <v>379</v>
      </c>
      <c r="CC693" s="5">
        <v>2</v>
      </c>
      <c r="CD693" s="5">
        <v>54</v>
      </c>
      <c r="CE693" s="5">
        <v>17</v>
      </c>
      <c r="CF693" s="5">
        <v>89</v>
      </c>
      <c r="CG693" s="5">
        <v>350</v>
      </c>
      <c r="CH693" s="5">
        <v>53</v>
      </c>
      <c r="CI693" s="5">
        <v>44</v>
      </c>
      <c r="CJ693" s="5">
        <v>340</v>
      </c>
      <c r="CK693" s="5">
        <v>43</v>
      </c>
      <c r="CL693" s="5">
        <v>0</v>
      </c>
      <c r="CM693" s="5">
        <v>260</v>
      </c>
      <c r="CN693" s="5">
        <v>1915</v>
      </c>
      <c r="CO693" s="5">
        <v>227</v>
      </c>
      <c r="CP693" s="5">
        <v>94</v>
      </c>
      <c r="CQ693" s="5">
        <v>1</v>
      </c>
      <c r="CR693" s="5">
        <v>1626</v>
      </c>
      <c r="CS693" s="5">
        <v>167</v>
      </c>
      <c r="CT693" s="5">
        <v>163</v>
      </c>
      <c r="CU693" s="5">
        <v>43</v>
      </c>
      <c r="CV693" s="5">
        <v>1204</v>
      </c>
      <c r="CW693" s="5">
        <v>983</v>
      </c>
      <c r="CX693" s="3">
        <v>977</v>
      </c>
    </row>
    <row r="694" spans="1:102" ht="15.75" x14ac:dyDescent="0.25">
      <c r="A694" s="5" t="s">
        <v>443</v>
      </c>
      <c r="B694" s="5" t="s">
        <v>444</v>
      </c>
      <c r="C694" s="5">
        <v>2020</v>
      </c>
      <c r="D694" s="5">
        <v>87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L694" s="5">
        <v>1</v>
      </c>
      <c r="M694" s="5">
        <v>0</v>
      </c>
      <c r="N694" s="5">
        <v>0</v>
      </c>
      <c r="O694" s="5">
        <v>22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1</v>
      </c>
      <c r="AH694" s="5">
        <v>0</v>
      </c>
      <c r="AI694" s="5">
        <v>0</v>
      </c>
      <c r="AJ694" s="5">
        <v>26</v>
      </c>
      <c r="AK694" s="5">
        <v>2</v>
      </c>
      <c r="AL694" s="5">
        <v>0</v>
      </c>
      <c r="AM694" s="5">
        <v>1</v>
      </c>
      <c r="AN694" s="5">
        <v>0</v>
      </c>
      <c r="AO694" s="5">
        <v>3</v>
      </c>
      <c r="AP694" s="5">
        <v>0</v>
      </c>
      <c r="AQ694" s="5">
        <v>0</v>
      </c>
      <c r="AR694" s="5">
        <v>0</v>
      </c>
      <c r="AS694" s="5">
        <v>0</v>
      </c>
      <c r="AT694" s="5">
        <v>0</v>
      </c>
      <c r="AU694" s="5">
        <v>0</v>
      </c>
      <c r="AV694" s="5">
        <v>4</v>
      </c>
      <c r="AW694" s="5">
        <v>0</v>
      </c>
      <c r="AX694" s="5">
        <v>2</v>
      </c>
      <c r="AY694" s="5">
        <v>0</v>
      </c>
      <c r="AZ694" s="5">
        <v>0</v>
      </c>
      <c r="BA694" s="5">
        <v>0</v>
      </c>
      <c r="BB694" s="5">
        <v>0</v>
      </c>
      <c r="BC694" s="5">
        <v>0</v>
      </c>
      <c r="BD694" s="5">
        <v>0</v>
      </c>
      <c r="BE694" s="5">
        <v>1</v>
      </c>
      <c r="BF694" s="5">
        <v>4</v>
      </c>
      <c r="BG694" s="5">
        <v>0</v>
      </c>
      <c r="BH694" s="5">
        <v>0</v>
      </c>
      <c r="BI694" s="5">
        <v>0</v>
      </c>
      <c r="BJ694" s="5">
        <v>1</v>
      </c>
      <c r="BK694" s="5">
        <v>3</v>
      </c>
      <c r="BL694" s="5">
        <v>0</v>
      </c>
      <c r="BM694" s="5">
        <v>0</v>
      </c>
      <c r="BN694" s="5">
        <v>1</v>
      </c>
      <c r="BO694" s="5">
        <v>0</v>
      </c>
      <c r="BP694" s="5">
        <v>0</v>
      </c>
      <c r="BQ694" s="5">
        <v>2</v>
      </c>
      <c r="BR694" s="5">
        <v>0</v>
      </c>
      <c r="BS694" s="5">
        <v>1</v>
      </c>
      <c r="BT694" s="5">
        <v>1</v>
      </c>
      <c r="BU694" s="5">
        <v>0</v>
      </c>
      <c r="BV694" s="5">
        <v>1</v>
      </c>
      <c r="BW694" s="5">
        <v>0</v>
      </c>
      <c r="BX694" s="5">
        <v>2</v>
      </c>
      <c r="BY694" s="5">
        <v>0</v>
      </c>
      <c r="BZ694" s="5">
        <v>0</v>
      </c>
      <c r="CA694" s="5">
        <v>1</v>
      </c>
      <c r="CB694" s="5">
        <v>0</v>
      </c>
      <c r="CC694" s="5">
        <v>0</v>
      </c>
      <c r="CD694" s="5">
        <v>0</v>
      </c>
      <c r="CE694" s="5">
        <v>0</v>
      </c>
      <c r="CF694" s="5">
        <v>0</v>
      </c>
      <c r="CG694" s="5">
        <v>0</v>
      </c>
      <c r="CH694" s="5">
        <v>0</v>
      </c>
      <c r="CI694" s="5">
        <v>0</v>
      </c>
      <c r="CJ694" s="5">
        <v>0</v>
      </c>
      <c r="CK694" s="5">
        <v>0</v>
      </c>
      <c r="CL694" s="5">
        <v>0</v>
      </c>
      <c r="CM694" s="5">
        <v>0</v>
      </c>
      <c r="CN694" s="5">
        <v>1</v>
      </c>
      <c r="CO694" s="5">
        <v>0</v>
      </c>
      <c r="CP694" s="5">
        <v>0</v>
      </c>
      <c r="CQ694" s="5">
        <v>0</v>
      </c>
      <c r="CR694" s="5">
        <v>0</v>
      </c>
      <c r="CS694" s="5">
        <v>0</v>
      </c>
      <c r="CT694" s="5">
        <v>0</v>
      </c>
      <c r="CU694" s="5">
        <v>0</v>
      </c>
      <c r="CV694" s="5">
        <v>1</v>
      </c>
      <c r="CW694" s="5">
        <v>1</v>
      </c>
      <c r="CX694" s="3">
        <v>1</v>
      </c>
    </row>
    <row r="695" spans="1:102" ht="15.75" x14ac:dyDescent="0.25">
      <c r="A695" s="5" t="s">
        <v>445</v>
      </c>
      <c r="B695" s="5" t="s">
        <v>446</v>
      </c>
      <c r="C695" s="5">
        <v>2020</v>
      </c>
      <c r="D695" s="5">
        <v>47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9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  <c r="AH695" s="5">
        <v>0</v>
      </c>
      <c r="AI695" s="5">
        <v>0</v>
      </c>
      <c r="AJ695" s="5">
        <v>0</v>
      </c>
      <c r="AK695" s="5">
        <v>1</v>
      </c>
      <c r="AL695" s="5">
        <v>0</v>
      </c>
      <c r="AM695" s="5">
        <v>0</v>
      </c>
      <c r="AN695" s="5">
        <v>0</v>
      </c>
      <c r="AO695" s="5">
        <v>0</v>
      </c>
      <c r="AP695" s="5">
        <v>0</v>
      </c>
      <c r="AQ695" s="5">
        <v>0</v>
      </c>
      <c r="AR695" s="5">
        <v>0</v>
      </c>
      <c r="AS695" s="5">
        <v>0</v>
      </c>
      <c r="AT695" s="5">
        <v>0</v>
      </c>
      <c r="AU695" s="5">
        <v>0</v>
      </c>
      <c r="AV695" s="5">
        <v>0</v>
      </c>
      <c r="AW695" s="5">
        <v>0</v>
      </c>
      <c r="AX695" s="5">
        <v>0</v>
      </c>
      <c r="AY695" s="5">
        <v>0</v>
      </c>
      <c r="AZ695" s="5">
        <v>0</v>
      </c>
      <c r="BA695" s="5">
        <v>0</v>
      </c>
      <c r="BB695" s="5">
        <v>25</v>
      </c>
      <c r="BC695" s="5">
        <v>2</v>
      </c>
      <c r="BD695" s="5">
        <v>0</v>
      </c>
      <c r="BE695" s="5">
        <v>1</v>
      </c>
      <c r="BF695" s="5">
        <v>0</v>
      </c>
      <c r="BG695" s="5">
        <v>0</v>
      </c>
      <c r="BH695" s="5">
        <v>0</v>
      </c>
      <c r="BI695" s="5">
        <v>0</v>
      </c>
      <c r="BJ695" s="5">
        <v>1</v>
      </c>
      <c r="BK695" s="5">
        <v>1</v>
      </c>
      <c r="BL695" s="5">
        <v>0</v>
      </c>
      <c r="BM695" s="5">
        <v>0</v>
      </c>
      <c r="BN695" s="5">
        <v>1</v>
      </c>
      <c r="BO695" s="5">
        <v>0</v>
      </c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1</v>
      </c>
      <c r="CB695" s="5">
        <v>0</v>
      </c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>
        <v>0</v>
      </c>
      <c r="CJ695" s="5">
        <v>0</v>
      </c>
      <c r="CK695" s="5">
        <v>0</v>
      </c>
      <c r="CL695" s="5">
        <v>0</v>
      </c>
      <c r="CM695" s="5">
        <v>0</v>
      </c>
      <c r="CN695" s="5">
        <v>1</v>
      </c>
      <c r="CO695" s="5">
        <v>1</v>
      </c>
      <c r="CP695" s="5">
        <v>0</v>
      </c>
      <c r="CQ695" s="5">
        <v>0</v>
      </c>
      <c r="CR695" s="5">
        <v>0</v>
      </c>
      <c r="CS695" s="5">
        <v>0</v>
      </c>
      <c r="CT695" s="5">
        <v>0</v>
      </c>
      <c r="CU695" s="5">
        <v>0</v>
      </c>
      <c r="CV695" s="5">
        <v>1</v>
      </c>
      <c r="CW695" s="5">
        <v>0</v>
      </c>
      <c r="CX695" s="3">
        <v>0</v>
      </c>
    </row>
    <row r="696" spans="1:102" ht="15.75" x14ac:dyDescent="0.25">
      <c r="A696" s="5" t="s">
        <v>447</v>
      </c>
      <c r="B696" s="5" t="s">
        <v>448</v>
      </c>
      <c r="C696" s="5">
        <v>2020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  <c r="AH696" s="5">
        <v>0</v>
      </c>
      <c r="AI696" s="5">
        <v>0</v>
      </c>
      <c r="AJ696" s="5">
        <v>0</v>
      </c>
      <c r="AK696" s="5">
        <v>0</v>
      </c>
      <c r="AL696" s="5">
        <v>0</v>
      </c>
      <c r="AM696" s="5">
        <v>0</v>
      </c>
      <c r="AN696" s="5">
        <v>0</v>
      </c>
      <c r="AO696" s="5">
        <v>0</v>
      </c>
      <c r="AP696" s="5">
        <v>0</v>
      </c>
      <c r="AQ696" s="5">
        <v>0</v>
      </c>
      <c r="AR696" s="5">
        <v>0</v>
      </c>
      <c r="AS696" s="5">
        <v>0</v>
      </c>
      <c r="AT696" s="5">
        <v>0</v>
      </c>
      <c r="AU696" s="5">
        <v>0</v>
      </c>
      <c r="AV696" s="5">
        <v>0</v>
      </c>
      <c r="AW696" s="5">
        <v>0</v>
      </c>
      <c r="AX696" s="5">
        <v>0</v>
      </c>
      <c r="AY696" s="5">
        <v>0</v>
      </c>
      <c r="AZ696" s="5">
        <v>0</v>
      </c>
      <c r="BA696" s="5">
        <v>0</v>
      </c>
      <c r="BB696" s="5">
        <v>0</v>
      </c>
      <c r="BC696" s="5">
        <v>0</v>
      </c>
      <c r="BD696" s="5">
        <v>0</v>
      </c>
      <c r="BE696" s="5">
        <v>0</v>
      </c>
      <c r="BF696" s="5">
        <v>0</v>
      </c>
      <c r="BG696" s="5">
        <v>0</v>
      </c>
      <c r="BH696" s="5">
        <v>0</v>
      </c>
      <c r="BI696" s="5">
        <v>0</v>
      </c>
      <c r="BJ696" s="5">
        <v>0</v>
      </c>
      <c r="BK696" s="5">
        <v>0</v>
      </c>
      <c r="BL696" s="5">
        <v>0</v>
      </c>
      <c r="BM696" s="5">
        <v>0</v>
      </c>
      <c r="BN696" s="5">
        <v>0</v>
      </c>
      <c r="BO696" s="5">
        <v>0</v>
      </c>
      <c r="BP696" s="5">
        <v>0</v>
      </c>
      <c r="BQ696" s="5">
        <v>0</v>
      </c>
      <c r="BR696" s="5">
        <v>0</v>
      </c>
      <c r="BS696" s="5">
        <v>0</v>
      </c>
      <c r="BT696" s="5">
        <v>0</v>
      </c>
      <c r="BU696" s="5">
        <v>0</v>
      </c>
      <c r="BV696" s="5">
        <v>0</v>
      </c>
      <c r="BW696" s="5">
        <v>0</v>
      </c>
      <c r="BX696" s="5">
        <v>0</v>
      </c>
      <c r="BY696" s="5">
        <v>0</v>
      </c>
      <c r="BZ696" s="5">
        <v>0</v>
      </c>
      <c r="CA696" s="5">
        <v>0</v>
      </c>
      <c r="CB696" s="5">
        <v>0</v>
      </c>
      <c r="CC696" s="5">
        <v>0</v>
      </c>
      <c r="CD696" s="5">
        <v>0</v>
      </c>
      <c r="CE696" s="5">
        <v>0</v>
      </c>
      <c r="CF696" s="5">
        <v>0</v>
      </c>
      <c r="CG696" s="5">
        <v>0</v>
      </c>
      <c r="CH696" s="5">
        <v>0</v>
      </c>
      <c r="CI696" s="5">
        <v>0</v>
      </c>
      <c r="CJ696" s="5">
        <v>0</v>
      </c>
      <c r="CK696" s="5">
        <v>0</v>
      </c>
      <c r="CL696" s="5">
        <v>0</v>
      </c>
      <c r="CM696" s="5">
        <v>0</v>
      </c>
      <c r="CN696" s="5">
        <v>0</v>
      </c>
      <c r="CO696" s="5">
        <v>0</v>
      </c>
      <c r="CP696" s="5">
        <v>0</v>
      </c>
      <c r="CQ696" s="5">
        <v>0</v>
      </c>
      <c r="CR696" s="5">
        <v>0</v>
      </c>
      <c r="CS696" s="5">
        <v>0</v>
      </c>
      <c r="CT696" s="5">
        <v>0</v>
      </c>
      <c r="CU696" s="5">
        <v>0</v>
      </c>
      <c r="CV696" s="5">
        <v>0</v>
      </c>
      <c r="CW696" s="5">
        <v>0</v>
      </c>
      <c r="CX696" s="3">
        <v>0</v>
      </c>
    </row>
    <row r="697" spans="1:102" ht="15.75" x14ac:dyDescent="0.25">
      <c r="A697" s="5" t="s">
        <v>449</v>
      </c>
      <c r="B697" s="5" t="s">
        <v>450</v>
      </c>
      <c r="C697" s="5">
        <v>2020</v>
      </c>
      <c r="D697" s="5">
        <v>16</v>
      </c>
      <c r="E697" s="5">
        <v>0</v>
      </c>
      <c r="F697" s="5">
        <v>3</v>
      </c>
      <c r="G697" s="5">
        <v>1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0</v>
      </c>
      <c r="AI697" s="5">
        <v>0</v>
      </c>
      <c r="AJ697" s="5">
        <v>1</v>
      </c>
      <c r="AK697" s="5">
        <v>0</v>
      </c>
      <c r="AL697" s="5">
        <v>0</v>
      </c>
      <c r="AM697" s="5">
        <v>0</v>
      </c>
      <c r="AN697" s="5">
        <v>0</v>
      </c>
      <c r="AO697" s="5">
        <v>0</v>
      </c>
      <c r="AP697" s="5">
        <v>0</v>
      </c>
      <c r="AQ697" s="5">
        <v>0</v>
      </c>
      <c r="AR697" s="5">
        <v>0</v>
      </c>
      <c r="AS697" s="5">
        <v>0</v>
      </c>
      <c r="AT697" s="5">
        <v>0</v>
      </c>
      <c r="AU697" s="5">
        <v>0</v>
      </c>
      <c r="AV697" s="5">
        <v>0</v>
      </c>
      <c r="AW697" s="5">
        <v>0</v>
      </c>
      <c r="AX697" s="5">
        <v>1</v>
      </c>
      <c r="AY697" s="5">
        <v>0</v>
      </c>
      <c r="AZ697" s="5">
        <v>0</v>
      </c>
      <c r="BA697" s="5">
        <v>0</v>
      </c>
      <c r="BB697" s="5">
        <v>0</v>
      </c>
      <c r="BC697" s="5">
        <v>0</v>
      </c>
      <c r="BD697" s="5">
        <v>0</v>
      </c>
      <c r="BE697" s="5">
        <v>0</v>
      </c>
      <c r="BF697" s="5">
        <v>1</v>
      </c>
      <c r="BG697" s="5">
        <v>0</v>
      </c>
      <c r="BH697" s="5">
        <v>0</v>
      </c>
      <c r="BI697" s="5">
        <v>0</v>
      </c>
      <c r="BJ697" s="5">
        <v>0</v>
      </c>
      <c r="BK697" s="5">
        <v>1</v>
      </c>
      <c r="BL697" s="5">
        <v>0</v>
      </c>
      <c r="BM697" s="5">
        <v>0</v>
      </c>
      <c r="BN697" s="5">
        <v>0</v>
      </c>
      <c r="BO697" s="5">
        <v>0</v>
      </c>
      <c r="BP697" s="5">
        <v>0</v>
      </c>
      <c r="BQ697" s="5">
        <v>0</v>
      </c>
      <c r="BR697" s="5">
        <v>0</v>
      </c>
      <c r="BS697" s="5">
        <v>1</v>
      </c>
      <c r="BT697" s="5">
        <v>0</v>
      </c>
      <c r="BU697" s="5">
        <v>0</v>
      </c>
      <c r="BV697" s="5">
        <v>0</v>
      </c>
      <c r="BW697" s="5">
        <v>0</v>
      </c>
      <c r="BX697" s="5">
        <v>0</v>
      </c>
      <c r="BY697" s="5">
        <v>0</v>
      </c>
      <c r="BZ697" s="5">
        <v>0</v>
      </c>
      <c r="CA697" s="5">
        <v>0</v>
      </c>
      <c r="CB697" s="5">
        <v>2</v>
      </c>
      <c r="CC697" s="5">
        <v>0</v>
      </c>
      <c r="CD697" s="5">
        <v>0</v>
      </c>
      <c r="CE697" s="5">
        <v>0</v>
      </c>
      <c r="CF697" s="5">
        <v>0</v>
      </c>
      <c r="CG697" s="5">
        <v>0</v>
      </c>
      <c r="CH697" s="5">
        <v>0</v>
      </c>
      <c r="CI697" s="5">
        <v>0</v>
      </c>
      <c r="CJ697" s="5">
        <v>0</v>
      </c>
      <c r="CK697" s="5">
        <v>0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>
        <v>0</v>
      </c>
      <c r="CS697" s="5">
        <v>0</v>
      </c>
      <c r="CT697" s="5">
        <v>0</v>
      </c>
      <c r="CU697" s="5">
        <v>0</v>
      </c>
      <c r="CV697" s="5">
        <v>1</v>
      </c>
      <c r="CW697" s="5">
        <v>0</v>
      </c>
      <c r="CX697" s="3">
        <v>0</v>
      </c>
    </row>
    <row r="698" spans="1:102" ht="15.75" x14ac:dyDescent="0.25">
      <c r="A698" s="5" t="s">
        <v>451</v>
      </c>
      <c r="B698" s="5" t="s">
        <v>452</v>
      </c>
      <c r="C698" s="5">
        <v>2020</v>
      </c>
      <c r="D698" s="5">
        <v>10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4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  <c r="AH698" s="5">
        <v>0</v>
      </c>
      <c r="AI698" s="5">
        <v>0</v>
      </c>
      <c r="AJ698" s="5">
        <v>0</v>
      </c>
      <c r="AK698" s="5">
        <v>0</v>
      </c>
      <c r="AL698" s="5">
        <v>0</v>
      </c>
      <c r="AM698" s="5">
        <v>0</v>
      </c>
      <c r="AN698" s="5">
        <v>0</v>
      </c>
      <c r="AO698" s="5">
        <v>0</v>
      </c>
      <c r="AP698" s="5">
        <v>0</v>
      </c>
      <c r="AQ698" s="5">
        <v>0</v>
      </c>
      <c r="AR698" s="5">
        <v>0</v>
      </c>
      <c r="AS698" s="5">
        <v>0</v>
      </c>
      <c r="AT698" s="5">
        <v>0</v>
      </c>
      <c r="AU698" s="5">
        <v>0</v>
      </c>
      <c r="AV698" s="5">
        <v>0</v>
      </c>
      <c r="AW698" s="5">
        <v>0</v>
      </c>
      <c r="AX698" s="5">
        <v>0</v>
      </c>
      <c r="AY698" s="5">
        <v>0</v>
      </c>
      <c r="AZ698" s="5">
        <v>0</v>
      </c>
      <c r="BA698" s="5">
        <v>0</v>
      </c>
      <c r="BB698" s="5">
        <v>0</v>
      </c>
      <c r="BC698" s="5">
        <v>0</v>
      </c>
      <c r="BD698" s="5">
        <v>0</v>
      </c>
      <c r="BE698" s="5">
        <v>0</v>
      </c>
      <c r="BF698" s="5">
        <v>0</v>
      </c>
      <c r="BG698" s="5">
        <v>0</v>
      </c>
      <c r="BH698" s="5">
        <v>0</v>
      </c>
      <c r="BI698" s="5">
        <v>0</v>
      </c>
      <c r="BJ698" s="5">
        <v>1</v>
      </c>
      <c r="BK698" s="5">
        <v>0</v>
      </c>
      <c r="BL698" s="5">
        <v>0</v>
      </c>
      <c r="BM698" s="5">
        <v>0</v>
      </c>
      <c r="BN698" s="5">
        <v>0</v>
      </c>
      <c r="BO698" s="5">
        <v>0</v>
      </c>
      <c r="BP698" s="5">
        <v>0</v>
      </c>
      <c r="BQ698" s="5">
        <v>0</v>
      </c>
      <c r="BR698" s="5">
        <v>0</v>
      </c>
      <c r="BS698" s="5">
        <v>0</v>
      </c>
      <c r="BT698" s="5">
        <v>0</v>
      </c>
      <c r="BU698" s="5">
        <v>0</v>
      </c>
      <c r="BV698" s="5">
        <v>0</v>
      </c>
      <c r="BW698" s="5">
        <v>0</v>
      </c>
      <c r="BX698" s="5">
        <v>0</v>
      </c>
      <c r="BY698" s="5">
        <v>0</v>
      </c>
      <c r="BZ698" s="5">
        <v>0</v>
      </c>
      <c r="CA698" s="5">
        <v>0</v>
      </c>
      <c r="CB698" s="5">
        <v>0</v>
      </c>
      <c r="CC698" s="5">
        <v>0</v>
      </c>
      <c r="CD698" s="5">
        <v>0</v>
      </c>
      <c r="CE698" s="5">
        <v>0</v>
      </c>
      <c r="CF698" s="5">
        <v>0</v>
      </c>
      <c r="CG698" s="5">
        <v>0</v>
      </c>
      <c r="CH698" s="5">
        <v>0</v>
      </c>
      <c r="CI698" s="5">
        <v>0</v>
      </c>
      <c r="CJ698" s="5">
        <v>0</v>
      </c>
      <c r="CK698" s="5">
        <v>0</v>
      </c>
      <c r="CL698" s="5">
        <v>0</v>
      </c>
      <c r="CM698" s="5">
        <v>0</v>
      </c>
      <c r="CN698" s="5">
        <v>0</v>
      </c>
      <c r="CO698" s="5">
        <v>0</v>
      </c>
      <c r="CP698" s="5">
        <v>0</v>
      </c>
      <c r="CQ698" s="5">
        <v>0</v>
      </c>
      <c r="CR698" s="5">
        <v>0</v>
      </c>
      <c r="CS698" s="5">
        <v>0</v>
      </c>
      <c r="CT698" s="5">
        <v>0</v>
      </c>
      <c r="CU698" s="5">
        <v>0</v>
      </c>
      <c r="CV698" s="5">
        <v>0</v>
      </c>
      <c r="CW698" s="5">
        <v>0</v>
      </c>
      <c r="CX698" s="3">
        <v>0</v>
      </c>
    </row>
    <row r="699" spans="1:102" ht="15.75" x14ac:dyDescent="0.25">
      <c r="A699" s="5" t="s">
        <v>453</v>
      </c>
      <c r="B699" s="5" t="s">
        <v>454</v>
      </c>
      <c r="C699" s="5">
        <v>2020</v>
      </c>
      <c r="D699" s="5">
        <v>22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1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  <c r="AH699" s="5">
        <v>0</v>
      </c>
      <c r="AI699" s="5">
        <v>0</v>
      </c>
      <c r="AJ699" s="5">
        <v>1</v>
      </c>
      <c r="AK699" s="5">
        <v>0</v>
      </c>
      <c r="AL699" s="5">
        <v>0</v>
      </c>
      <c r="AM699" s="5">
        <v>0</v>
      </c>
      <c r="AN699" s="5">
        <v>0</v>
      </c>
      <c r="AO699" s="5">
        <v>0</v>
      </c>
      <c r="AP699" s="5">
        <v>0</v>
      </c>
      <c r="AQ699" s="5">
        <v>0</v>
      </c>
      <c r="AR699" s="5">
        <v>0</v>
      </c>
      <c r="AS699" s="5">
        <v>0</v>
      </c>
      <c r="AT699" s="5">
        <v>1</v>
      </c>
      <c r="AU699" s="5">
        <v>1</v>
      </c>
      <c r="AV699" s="5">
        <v>0</v>
      </c>
      <c r="AW699" s="5">
        <v>0</v>
      </c>
      <c r="AX699" s="5">
        <v>0</v>
      </c>
      <c r="AY699" s="5">
        <v>0</v>
      </c>
      <c r="AZ699" s="5">
        <v>0</v>
      </c>
      <c r="BA699" s="5">
        <v>0</v>
      </c>
      <c r="BB699" s="5">
        <v>0</v>
      </c>
      <c r="BC699" s="5">
        <v>0</v>
      </c>
      <c r="BD699" s="5">
        <v>0</v>
      </c>
      <c r="BE699" s="5">
        <v>0</v>
      </c>
      <c r="BF699" s="5">
        <v>0</v>
      </c>
      <c r="BG699" s="5">
        <v>0</v>
      </c>
      <c r="BH699" s="5">
        <v>0</v>
      </c>
      <c r="BI699" s="5">
        <v>0</v>
      </c>
      <c r="BJ699" s="5">
        <v>0</v>
      </c>
      <c r="BK699" s="5">
        <v>0</v>
      </c>
      <c r="BL699" s="5">
        <v>0</v>
      </c>
      <c r="BM699" s="5">
        <v>0</v>
      </c>
      <c r="BN699" s="5">
        <v>0</v>
      </c>
      <c r="BO699" s="5">
        <v>0</v>
      </c>
      <c r="BP699" s="5">
        <v>0</v>
      </c>
      <c r="BQ699" s="5">
        <v>0</v>
      </c>
      <c r="BR699" s="5">
        <v>0</v>
      </c>
      <c r="BS699" s="5">
        <v>1</v>
      </c>
      <c r="BT699" s="5">
        <v>0</v>
      </c>
      <c r="BU699" s="5">
        <v>0</v>
      </c>
      <c r="BV699" s="5">
        <v>0</v>
      </c>
      <c r="BW699" s="5">
        <v>0</v>
      </c>
      <c r="BX699" s="5">
        <v>0</v>
      </c>
      <c r="BY699" s="5">
        <v>0</v>
      </c>
      <c r="BZ699" s="5">
        <v>0</v>
      </c>
      <c r="CA699" s="5">
        <v>12</v>
      </c>
      <c r="CB699" s="5">
        <v>1</v>
      </c>
      <c r="CC699" s="5">
        <v>0</v>
      </c>
      <c r="CD699" s="5">
        <v>0</v>
      </c>
      <c r="CE699" s="5">
        <v>0</v>
      </c>
      <c r="CF699" s="5">
        <v>0</v>
      </c>
      <c r="CG699" s="5">
        <v>0</v>
      </c>
      <c r="CH699" s="5">
        <v>0</v>
      </c>
      <c r="CI699" s="5">
        <v>0</v>
      </c>
      <c r="CJ699" s="5">
        <v>0</v>
      </c>
      <c r="CK699" s="5">
        <v>0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>
        <v>0</v>
      </c>
      <c r="CS699" s="5">
        <v>0</v>
      </c>
      <c r="CT699" s="5">
        <v>0</v>
      </c>
      <c r="CU699" s="5">
        <v>0</v>
      </c>
      <c r="CV699" s="5">
        <v>0</v>
      </c>
      <c r="CW699" s="5">
        <v>0</v>
      </c>
      <c r="CX699" s="3">
        <v>0</v>
      </c>
    </row>
    <row r="700" spans="1:102" ht="15.75" x14ac:dyDescent="0.25">
      <c r="A700" s="5" t="s">
        <v>455</v>
      </c>
      <c r="B700" s="5" t="s">
        <v>456</v>
      </c>
      <c r="C700" s="5">
        <v>2020</v>
      </c>
      <c r="D700" s="5">
        <v>35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1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25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  <c r="AH700" s="5">
        <v>0</v>
      </c>
      <c r="AI700" s="5">
        <v>0</v>
      </c>
      <c r="AJ700" s="5">
        <v>0</v>
      </c>
      <c r="AK700" s="5">
        <v>0</v>
      </c>
      <c r="AL700" s="5">
        <v>0</v>
      </c>
      <c r="AM700" s="5">
        <v>0</v>
      </c>
      <c r="AN700" s="5">
        <v>0</v>
      </c>
      <c r="AO700" s="5">
        <v>0</v>
      </c>
      <c r="AP700" s="5">
        <v>0</v>
      </c>
      <c r="AQ700" s="5">
        <v>0</v>
      </c>
      <c r="AR700" s="5">
        <v>0</v>
      </c>
      <c r="AS700" s="5">
        <v>0</v>
      </c>
      <c r="AT700" s="5">
        <v>0</v>
      </c>
      <c r="AU700" s="5">
        <v>0</v>
      </c>
      <c r="AV700" s="5">
        <v>0</v>
      </c>
      <c r="AW700" s="5">
        <v>0</v>
      </c>
      <c r="AX700" s="5">
        <v>0</v>
      </c>
      <c r="AY700" s="5">
        <v>0</v>
      </c>
      <c r="AZ700" s="5">
        <v>0</v>
      </c>
      <c r="BA700" s="5">
        <v>0</v>
      </c>
      <c r="BB700" s="5">
        <v>0</v>
      </c>
      <c r="BC700" s="5">
        <v>0</v>
      </c>
      <c r="BD700" s="5">
        <v>0</v>
      </c>
      <c r="BE700" s="5">
        <v>0</v>
      </c>
      <c r="BF700" s="5">
        <v>0</v>
      </c>
      <c r="BG700" s="5">
        <v>0</v>
      </c>
      <c r="BH700" s="5">
        <v>0</v>
      </c>
      <c r="BI700" s="5">
        <v>0</v>
      </c>
      <c r="BJ700" s="5">
        <v>0</v>
      </c>
      <c r="BK700" s="5">
        <v>0</v>
      </c>
      <c r="BL700" s="5">
        <v>0</v>
      </c>
      <c r="BM700" s="5">
        <v>0</v>
      </c>
      <c r="BN700" s="5">
        <v>0</v>
      </c>
      <c r="BO700" s="5">
        <v>0</v>
      </c>
      <c r="BP700" s="5">
        <v>0</v>
      </c>
      <c r="BQ700" s="5">
        <v>0</v>
      </c>
      <c r="BR700" s="5">
        <v>0</v>
      </c>
      <c r="BS700" s="5">
        <v>0</v>
      </c>
      <c r="BT700" s="5">
        <v>0</v>
      </c>
      <c r="BU700" s="5">
        <v>0</v>
      </c>
      <c r="BV700" s="5">
        <v>0</v>
      </c>
      <c r="BW700" s="5">
        <v>0</v>
      </c>
      <c r="BX700" s="5">
        <v>1</v>
      </c>
      <c r="BY700" s="5">
        <v>0</v>
      </c>
      <c r="BZ700" s="5">
        <v>0</v>
      </c>
      <c r="CA700" s="5">
        <v>0</v>
      </c>
      <c r="CB700" s="5">
        <v>8</v>
      </c>
      <c r="CC700" s="5">
        <v>0</v>
      </c>
      <c r="CD700" s="5">
        <v>0</v>
      </c>
      <c r="CE700" s="5">
        <v>0</v>
      </c>
      <c r="CF700" s="5">
        <v>0</v>
      </c>
      <c r="CG700" s="5">
        <v>0</v>
      </c>
      <c r="CH700" s="5">
        <v>0</v>
      </c>
      <c r="CI700" s="5">
        <v>0</v>
      </c>
      <c r="CJ700" s="5">
        <v>0</v>
      </c>
      <c r="CK700" s="5">
        <v>0</v>
      </c>
      <c r="CL700" s="5">
        <v>0</v>
      </c>
      <c r="CM700" s="5">
        <v>0</v>
      </c>
      <c r="CN700" s="5">
        <v>0</v>
      </c>
      <c r="CO700" s="5">
        <v>0</v>
      </c>
      <c r="CP700" s="5">
        <v>0</v>
      </c>
      <c r="CQ700" s="5">
        <v>0</v>
      </c>
      <c r="CR700" s="5">
        <v>0</v>
      </c>
      <c r="CS700" s="5">
        <v>0</v>
      </c>
      <c r="CT700" s="5">
        <v>0</v>
      </c>
      <c r="CU700" s="5">
        <v>0</v>
      </c>
      <c r="CV700" s="5">
        <v>0</v>
      </c>
      <c r="CW700" s="5">
        <v>0</v>
      </c>
      <c r="CX700" s="3">
        <v>0</v>
      </c>
    </row>
    <row r="701" spans="1:102" ht="15.75" x14ac:dyDescent="0.25">
      <c r="A701" s="5" t="s">
        <v>457</v>
      </c>
      <c r="B701" s="5" t="s">
        <v>458</v>
      </c>
      <c r="C701" s="5">
        <v>2020</v>
      </c>
      <c r="D701" s="5">
        <v>582</v>
      </c>
      <c r="E701" s="5">
        <v>1</v>
      </c>
      <c r="F701" s="5">
        <v>0</v>
      </c>
      <c r="G701" s="5">
        <v>1</v>
      </c>
      <c r="H701" s="5">
        <v>8</v>
      </c>
      <c r="I701" s="5">
        <v>4</v>
      </c>
      <c r="J701" s="5">
        <v>1</v>
      </c>
      <c r="K701" s="5">
        <v>0</v>
      </c>
      <c r="L701" s="5">
        <v>0</v>
      </c>
      <c r="M701" s="5">
        <v>19</v>
      </c>
      <c r="N701" s="5">
        <v>7</v>
      </c>
      <c r="O701" s="5">
        <v>24</v>
      </c>
      <c r="P701" s="5">
        <v>0</v>
      </c>
      <c r="Q701" s="5">
        <v>0</v>
      </c>
      <c r="R701" s="5">
        <v>0</v>
      </c>
      <c r="S701" s="5">
        <v>0</v>
      </c>
      <c r="T701" s="5">
        <v>45</v>
      </c>
      <c r="U701" s="5">
        <v>1</v>
      </c>
      <c r="V701" s="5">
        <v>4</v>
      </c>
      <c r="W701" s="5">
        <v>8</v>
      </c>
      <c r="X701" s="5">
        <v>2</v>
      </c>
      <c r="Y701" s="5">
        <v>0</v>
      </c>
      <c r="Z701" s="5">
        <v>0</v>
      </c>
      <c r="AA701" s="5">
        <v>3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3</v>
      </c>
      <c r="AH701" s="5">
        <v>0</v>
      </c>
      <c r="AI701" s="5">
        <v>12</v>
      </c>
      <c r="AJ701" s="5">
        <v>80</v>
      </c>
      <c r="AK701" s="5">
        <v>13</v>
      </c>
      <c r="AL701" s="5">
        <v>1</v>
      </c>
      <c r="AM701" s="5">
        <v>10</v>
      </c>
      <c r="AN701" s="5">
        <v>23</v>
      </c>
      <c r="AO701" s="5">
        <v>25</v>
      </c>
      <c r="AP701" s="5">
        <v>7</v>
      </c>
      <c r="AQ701" s="5">
        <v>1</v>
      </c>
      <c r="AR701" s="5">
        <v>2</v>
      </c>
      <c r="AS701" s="5">
        <v>2</v>
      </c>
      <c r="AT701" s="5">
        <v>10</v>
      </c>
      <c r="AU701" s="5">
        <v>6</v>
      </c>
      <c r="AV701" s="5">
        <v>1</v>
      </c>
      <c r="AW701" s="5">
        <v>2</v>
      </c>
      <c r="AX701" s="5">
        <v>8</v>
      </c>
      <c r="AY701" s="5">
        <v>0</v>
      </c>
      <c r="AZ701" s="5">
        <v>12</v>
      </c>
      <c r="BA701" s="5">
        <v>0</v>
      </c>
      <c r="BB701" s="5">
        <v>16</v>
      </c>
      <c r="BC701" s="5">
        <v>2</v>
      </c>
      <c r="BD701" s="5">
        <v>0</v>
      </c>
      <c r="BE701" s="5">
        <v>6</v>
      </c>
      <c r="BF701" s="5">
        <v>10</v>
      </c>
      <c r="BG701" s="5">
        <v>2</v>
      </c>
      <c r="BH701" s="5">
        <v>5</v>
      </c>
      <c r="BI701" s="5">
        <v>0</v>
      </c>
      <c r="BJ701" s="5">
        <v>11</v>
      </c>
      <c r="BK701" s="5">
        <v>15</v>
      </c>
      <c r="BL701" s="5">
        <v>0</v>
      </c>
      <c r="BM701" s="5">
        <v>2</v>
      </c>
      <c r="BN701" s="5">
        <v>4</v>
      </c>
      <c r="BO701" s="5">
        <v>0</v>
      </c>
      <c r="BP701" s="5">
        <v>1</v>
      </c>
      <c r="BQ701" s="5">
        <v>29</v>
      </c>
      <c r="BR701" s="5">
        <v>0</v>
      </c>
      <c r="BS701" s="5">
        <v>17</v>
      </c>
      <c r="BT701" s="5">
        <v>24</v>
      </c>
      <c r="BU701" s="5">
        <v>0</v>
      </c>
      <c r="BV701" s="5">
        <v>3</v>
      </c>
      <c r="BW701" s="5">
        <v>2</v>
      </c>
      <c r="BX701" s="5">
        <v>8</v>
      </c>
      <c r="BY701" s="5">
        <v>0</v>
      </c>
      <c r="BZ701" s="5">
        <v>0</v>
      </c>
      <c r="CA701" s="5">
        <v>5</v>
      </c>
      <c r="CB701" s="5">
        <v>6</v>
      </c>
      <c r="CC701" s="5">
        <v>0</v>
      </c>
      <c r="CD701" s="5">
        <v>2</v>
      </c>
      <c r="CE701" s="5">
        <v>0</v>
      </c>
      <c r="CF701" s="5">
        <v>1</v>
      </c>
      <c r="CG701" s="5">
        <v>0</v>
      </c>
      <c r="CH701" s="5">
        <v>0</v>
      </c>
      <c r="CI701" s="5">
        <v>1</v>
      </c>
      <c r="CJ701" s="5">
        <v>8</v>
      </c>
      <c r="CK701" s="5">
        <v>1</v>
      </c>
      <c r="CL701" s="5">
        <v>0</v>
      </c>
      <c r="CM701" s="5">
        <v>7</v>
      </c>
      <c r="CN701" s="5">
        <v>28</v>
      </c>
      <c r="CO701" s="5">
        <v>0</v>
      </c>
      <c r="CP701" s="5">
        <v>1</v>
      </c>
      <c r="CQ701" s="5">
        <v>0</v>
      </c>
      <c r="CR701" s="5">
        <v>0</v>
      </c>
      <c r="CS701" s="5">
        <v>0</v>
      </c>
      <c r="CT701" s="5">
        <v>2</v>
      </c>
      <c r="CU701" s="5">
        <v>1</v>
      </c>
      <c r="CV701" s="5">
        <v>13</v>
      </c>
      <c r="CW701" s="5">
        <v>2</v>
      </c>
      <c r="CX701" s="3">
        <v>2</v>
      </c>
    </row>
    <row r="702" spans="1:102" ht="15.75" x14ac:dyDescent="0.25">
      <c r="A702" s="5" t="s">
        <v>459</v>
      </c>
      <c r="B702" s="5" t="s">
        <v>460</v>
      </c>
      <c r="C702" s="5">
        <v>2020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  <c r="AH702" s="5">
        <v>0</v>
      </c>
      <c r="AI702" s="5">
        <v>0</v>
      </c>
      <c r="AJ702" s="5">
        <v>0</v>
      </c>
      <c r="AK702" s="5">
        <v>0</v>
      </c>
      <c r="AL702" s="5">
        <v>0</v>
      </c>
      <c r="AM702" s="5">
        <v>0</v>
      </c>
      <c r="AN702" s="5">
        <v>0</v>
      </c>
      <c r="AO702" s="5">
        <v>0</v>
      </c>
      <c r="AP702" s="5">
        <v>0</v>
      </c>
      <c r="AQ702" s="5">
        <v>0</v>
      </c>
      <c r="AR702" s="5">
        <v>0</v>
      </c>
      <c r="AS702" s="5">
        <v>0</v>
      </c>
      <c r="AT702" s="5">
        <v>0</v>
      </c>
      <c r="AU702" s="5">
        <v>0</v>
      </c>
      <c r="AV702" s="5">
        <v>0</v>
      </c>
      <c r="AW702" s="5">
        <v>0</v>
      </c>
      <c r="AX702" s="5">
        <v>0</v>
      </c>
      <c r="AY702" s="5">
        <v>0</v>
      </c>
      <c r="AZ702" s="5">
        <v>0</v>
      </c>
      <c r="BA702" s="5">
        <v>0</v>
      </c>
      <c r="BB702" s="5">
        <v>0</v>
      </c>
      <c r="BC702" s="5">
        <v>0</v>
      </c>
      <c r="BD702" s="5">
        <v>0</v>
      </c>
      <c r="BE702" s="5">
        <v>0</v>
      </c>
      <c r="BF702" s="5">
        <v>0</v>
      </c>
      <c r="BG702" s="5">
        <v>0</v>
      </c>
      <c r="BH702" s="5">
        <v>0</v>
      </c>
      <c r="BI702" s="5">
        <v>0</v>
      </c>
      <c r="BJ702" s="5">
        <v>0</v>
      </c>
      <c r="BK702" s="5">
        <v>0</v>
      </c>
      <c r="BL702" s="5">
        <v>0</v>
      </c>
      <c r="BM702" s="5">
        <v>0</v>
      </c>
      <c r="BN702" s="5">
        <v>0</v>
      </c>
      <c r="BO702" s="5">
        <v>0</v>
      </c>
      <c r="BP702" s="5">
        <v>0</v>
      </c>
      <c r="BQ702" s="5">
        <v>0</v>
      </c>
      <c r="BR702" s="5">
        <v>0</v>
      </c>
      <c r="BS702" s="5">
        <v>0</v>
      </c>
      <c r="BT702" s="5">
        <v>0</v>
      </c>
      <c r="BU702" s="5">
        <v>0</v>
      </c>
      <c r="BV702" s="5">
        <v>0</v>
      </c>
      <c r="BW702" s="5">
        <v>0</v>
      </c>
      <c r="BX702" s="5">
        <v>0</v>
      </c>
      <c r="BY702" s="5">
        <v>0</v>
      </c>
      <c r="BZ702" s="5">
        <v>0</v>
      </c>
      <c r="CA702" s="5">
        <v>0</v>
      </c>
      <c r="CB702" s="5">
        <v>0</v>
      </c>
      <c r="CC702" s="5">
        <v>0</v>
      </c>
      <c r="CD702" s="5">
        <v>0</v>
      </c>
      <c r="CE702" s="5">
        <v>0</v>
      </c>
      <c r="CF702" s="5">
        <v>0</v>
      </c>
      <c r="CG702" s="5">
        <v>0</v>
      </c>
      <c r="CH702" s="5">
        <v>0</v>
      </c>
      <c r="CI702" s="5">
        <v>0</v>
      </c>
      <c r="CJ702" s="5">
        <v>0</v>
      </c>
      <c r="CK702" s="5">
        <v>0</v>
      </c>
      <c r="CL702" s="5">
        <v>0</v>
      </c>
      <c r="CM702" s="5">
        <v>0</v>
      </c>
      <c r="CN702" s="5">
        <v>0</v>
      </c>
      <c r="CO702" s="5">
        <v>0</v>
      </c>
      <c r="CP702" s="5">
        <v>0</v>
      </c>
      <c r="CQ702" s="5">
        <v>0</v>
      </c>
      <c r="CR702" s="5">
        <v>0</v>
      </c>
      <c r="CS702" s="5">
        <v>0</v>
      </c>
      <c r="CT702" s="5">
        <v>0</v>
      </c>
      <c r="CU702" s="5">
        <v>0</v>
      </c>
      <c r="CV702" s="5">
        <v>0</v>
      </c>
      <c r="CW702" s="5">
        <v>0</v>
      </c>
      <c r="CX702" s="3">
        <v>0</v>
      </c>
    </row>
    <row r="703" spans="1:102" ht="15.75" x14ac:dyDescent="0.25">
      <c r="A703" s="5" t="s">
        <v>461</v>
      </c>
      <c r="B703" s="5" t="s">
        <v>462</v>
      </c>
      <c r="C703" s="5">
        <v>2020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0</v>
      </c>
      <c r="AH703" s="5">
        <v>0</v>
      </c>
      <c r="AI703" s="5">
        <v>0</v>
      </c>
      <c r="AJ703" s="5">
        <v>0</v>
      </c>
      <c r="AK703" s="5">
        <v>0</v>
      </c>
      <c r="AL703" s="5">
        <v>0</v>
      </c>
      <c r="AM703" s="5">
        <v>0</v>
      </c>
      <c r="AN703" s="5">
        <v>0</v>
      </c>
      <c r="AO703" s="5">
        <v>0</v>
      </c>
      <c r="AP703" s="5">
        <v>0</v>
      </c>
      <c r="AQ703" s="5">
        <v>0</v>
      </c>
      <c r="AR703" s="5">
        <v>0</v>
      </c>
      <c r="AS703" s="5">
        <v>0</v>
      </c>
      <c r="AT703" s="5">
        <v>0</v>
      </c>
      <c r="AU703" s="5">
        <v>0</v>
      </c>
      <c r="AV703" s="5">
        <v>0</v>
      </c>
      <c r="AW703" s="5">
        <v>0</v>
      </c>
      <c r="AX703" s="5">
        <v>0</v>
      </c>
      <c r="AY703" s="5">
        <v>0</v>
      </c>
      <c r="AZ703" s="5">
        <v>0</v>
      </c>
      <c r="BA703" s="5">
        <v>0</v>
      </c>
      <c r="BB703" s="5">
        <v>0</v>
      </c>
      <c r="BC703" s="5">
        <v>0</v>
      </c>
      <c r="BD703" s="5">
        <v>0</v>
      </c>
      <c r="BE703" s="5">
        <v>0</v>
      </c>
      <c r="BF703" s="5">
        <v>0</v>
      </c>
      <c r="BG703" s="5">
        <v>0</v>
      </c>
      <c r="BH703" s="5">
        <v>0</v>
      </c>
      <c r="BI703" s="5">
        <v>0</v>
      </c>
      <c r="BJ703" s="5">
        <v>0</v>
      </c>
      <c r="BK703" s="5">
        <v>0</v>
      </c>
      <c r="BL703" s="5">
        <v>0</v>
      </c>
      <c r="BM703" s="5">
        <v>0</v>
      </c>
      <c r="BN703" s="5">
        <v>0</v>
      </c>
      <c r="BO703" s="5">
        <v>0</v>
      </c>
      <c r="BP703" s="5">
        <v>0</v>
      </c>
      <c r="BQ703" s="5">
        <v>0</v>
      </c>
      <c r="BR703" s="5">
        <v>0</v>
      </c>
      <c r="BS703" s="5">
        <v>0</v>
      </c>
      <c r="BT703" s="5">
        <v>0</v>
      </c>
      <c r="BU703" s="5">
        <v>0</v>
      </c>
      <c r="BV703" s="5">
        <v>0</v>
      </c>
      <c r="BW703" s="5">
        <v>0</v>
      </c>
      <c r="BX703" s="5">
        <v>0</v>
      </c>
      <c r="BY703" s="5">
        <v>0</v>
      </c>
      <c r="BZ703" s="5">
        <v>0</v>
      </c>
      <c r="CA703" s="5">
        <v>0</v>
      </c>
      <c r="CB703" s="5">
        <v>0</v>
      </c>
      <c r="CC703" s="5">
        <v>0</v>
      </c>
      <c r="CD703" s="5">
        <v>0</v>
      </c>
      <c r="CE703" s="5">
        <v>0</v>
      </c>
      <c r="CF703" s="5">
        <v>0</v>
      </c>
      <c r="CG703" s="5">
        <v>0</v>
      </c>
      <c r="CH703" s="5">
        <v>0</v>
      </c>
      <c r="CI703" s="5">
        <v>0</v>
      </c>
      <c r="CJ703" s="5">
        <v>0</v>
      </c>
      <c r="CK703" s="5">
        <v>0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>
        <v>0</v>
      </c>
      <c r="CS703" s="5">
        <v>0</v>
      </c>
      <c r="CT703" s="5">
        <v>0</v>
      </c>
      <c r="CU703" s="5">
        <v>0</v>
      </c>
      <c r="CV703" s="5">
        <v>0</v>
      </c>
      <c r="CW703" s="5">
        <v>0</v>
      </c>
      <c r="CX703" s="3">
        <v>0</v>
      </c>
    </row>
    <row r="704" spans="1:102" ht="15.75" x14ac:dyDescent="0.25">
      <c r="A704" s="5" t="s">
        <v>463</v>
      </c>
      <c r="B704" s="5" t="s">
        <v>464</v>
      </c>
      <c r="C704" s="5">
        <v>2020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  <c r="AL704" s="5">
        <v>0</v>
      </c>
      <c r="AM704" s="5">
        <v>0</v>
      </c>
      <c r="AN704" s="5">
        <v>0</v>
      </c>
      <c r="AO704" s="5">
        <v>0</v>
      </c>
      <c r="AP704" s="5">
        <v>0</v>
      </c>
      <c r="AQ704" s="5">
        <v>0</v>
      </c>
      <c r="AR704" s="5">
        <v>0</v>
      </c>
      <c r="AS704" s="5">
        <v>0</v>
      </c>
      <c r="AT704" s="5">
        <v>0</v>
      </c>
      <c r="AU704" s="5">
        <v>0</v>
      </c>
      <c r="AV704" s="5">
        <v>0</v>
      </c>
      <c r="AW704" s="5">
        <v>0</v>
      </c>
      <c r="AX704" s="5">
        <v>0</v>
      </c>
      <c r="AY704" s="5">
        <v>0</v>
      </c>
      <c r="AZ704" s="5">
        <v>0</v>
      </c>
      <c r="BA704" s="5">
        <v>0</v>
      </c>
      <c r="BB704" s="5">
        <v>0</v>
      </c>
      <c r="BC704" s="5">
        <v>0</v>
      </c>
      <c r="BD704" s="5">
        <v>0</v>
      </c>
      <c r="BE704" s="5">
        <v>0</v>
      </c>
      <c r="BF704" s="5">
        <v>0</v>
      </c>
      <c r="BG704" s="5">
        <v>0</v>
      </c>
      <c r="BH704" s="5">
        <v>0</v>
      </c>
      <c r="BI704" s="5">
        <v>0</v>
      </c>
      <c r="BJ704" s="5">
        <v>0</v>
      </c>
      <c r="BK704" s="5">
        <v>0</v>
      </c>
      <c r="BL704" s="5">
        <v>0</v>
      </c>
      <c r="BM704" s="5">
        <v>0</v>
      </c>
      <c r="BN704" s="5">
        <v>0</v>
      </c>
      <c r="BO704" s="5">
        <v>0</v>
      </c>
      <c r="BP704" s="5">
        <v>0</v>
      </c>
      <c r="BQ704" s="5">
        <v>0</v>
      </c>
      <c r="BR704" s="5">
        <v>0</v>
      </c>
      <c r="BS704" s="5">
        <v>0</v>
      </c>
      <c r="BT704" s="5">
        <v>0</v>
      </c>
      <c r="BU704" s="5">
        <v>0</v>
      </c>
      <c r="BV704" s="5">
        <v>0</v>
      </c>
      <c r="BW704" s="5">
        <v>0</v>
      </c>
      <c r="BX704" s="5">
        <v>0</v>
      </c>
      <c r="BY704" s="5">
        <v>0</v>
      </c>
      <c r="BZ704" s="5">
        <v>0</v>
      </c>
      <c r="CA704" s="5">
        <v>0</v>
      </c>
      <c r="CB704" s="5">
        <v>0</v>
      </c>
      <c r="CC704" s="5">
        <v>0</v>
      </c>
      <c r="CD704" s="5">
        <v>0</v>
      </c>
      <c r="CE704" s="5">
        <v>0</v>
      </c>
      <c r="CF704" s="5">
        <v>0</v>
      </c>
      <c r="CG704" s="5">
        <v>0</v>
      </c>
      <c r="CH704" s="5">
        <v>0</v>
      </c>
      <c r="CI704" s="5">
        <v>0</v>
      </c>
      <c r="CJ704" s="5">
        <v>0</v>
      </c>
      <c r="CK704" s="5">
        <v>0</v>
      </c>
      <c r="CL704" s="5">
        <v>0</v>
      </c>
      <c r="CM704" s="5">
        <v>0</v>
      </c>
      <c r="CN704" s="5">
        <v>0</v>
      </c>
      <c r="CO704" s="5">
        <v>0</v>
      </c>
      <c r="CP704" s="5">
        <v>0</v>
      </c>
      <c r="CQ704" s="5">
        <v>0</v>
      </c>
      <c r="CR704" s="5">
        <v>0</v>
      </c>
      <c r="CS704" s="5">
        <v>0</v>
      </c>
      <c r="CT704" s="5">
        <v>0</v>
      </c>
      <c r="CU704" s="5">
        <v>0</v>
      </c>
      <c r="CV704" s="5">
        <v>0</v>
      </c>
      <c r="CW704" s="5">
        <v>0</v>
      </c>
      <c r="CX704" s="3">
        <v>0</v>
      </c>
    </row>
    <row r="705" spans="1:102" ht="15.75" x14ac:dyDescent="0.25">
      <c r="A705" s="5" t="s">
        <v>465</v>
      </c>
      <c r="B705" s="5" t="s">
        <v>466</v>
      </c>
      <c r="C705" s="5">
        <v>2020</v>
      </c>
      <c r="D705" s="5">
        <v>10</v>
      </c>
      <c r="E705" s="5">
        <v>0</v>
      </c>
      <c r="F705" s="5">
        <v>3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1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  <c r="AI705" s="5">
        <v>0</v>
      </c>
      <c r="AJ705" s="5">
        <v>2</v>
      </c>
      <c r="AK705" s="5">
        <v>0</v>
      </c>
      <c r="AL705" s="5">
        <v>0</v>
      </c>
      <c r="AM705" s="5">
        <v>0</v>
      </c>
      <c r="AN705" s="5">
        <v>0</v>
      </c>
      <c r="AO705" s="5">
        <v>0</v>
      </c>
      <c r="AP705" s="5">
        <v>0</v>
      </c>
      <c r="AQ705" s="5">
        <v>0</v>
      </c>
      <c r="AR705" s="5">
        <v>0</v>
      </c>
      <c r="AS705" s="5">
        <v>0</v>
      </c>
      <c r="AT705" s="5">
        <v>0</v>
      </c>
      <c r="AU705" s="5">
        <v>0</v>
      </c>
      <c r="AV705" s="5">
        <v>0</v>
      </c>
      <c r="AW705" s="5">
        <v>0</v>
      </c>
      <c r="AX705" s="5">
        <v>0</v>
      </c>
      <c r="AY705" s="5">
        <v>0</v>
      </c>
      <c r="AZ705" s="5">
        <v>0</v>
      </c>
      <c r="BA705" s="5">
        <v>0</v>
      </c>
      <c r="BB705" s="5">
        <v>0</v>
      </c>
      <c r="BC705" s="5">
        <v>0</v>
      </c>
      <c r="BD705" s="5">
        <v>0</v>
      </c>
      <c r="BE705" s="5">
        <v>0</v>
      </c>
      <c r="BF705" s="5">
        <v>0</v>
      </c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>
        <v>0</v>
      </c>
      <c r="BO705" s="5">
        <v>0</v>
      </c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>
        <v>0</v>
      </c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>
        <v>0</v>
      </c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>
        <v>0</v>
      </c>
      <c r="CS705" s="5">
        <v>0</v>
      </c>
      <c r="CT705" s="5">
        <v>0</v>
      </c>
      <c r="CU705" s="5">
        <v>0</v>
      </c>
      <c r="CV705" s="5">
        <v>1</v>
      </c>
      <c r="CW705" s="5">
        <v>0</v>
      </c>
      <c r="CX705" s="3">
        <v>0</v>
      </c>
    </row>
    <row r="706" spans="1:102" ht="15.75" x14ac:dyDescent="0.25">
      <c r="A706" s="5" t="s">
        <v>467</v>
      </c>
      <c r="B706" s="5" t="s">
        <v>468</v>
      </c>
      <c r="C706" s="5">
        <v>2020</v>
      </c>
      <c r="D706" s="5">
        <v>31</v>
      </c>
      <c r="E706" s="5">
        <v>0</v>
      </c>
      <c r="F706" s="5">
        <v>0</v>
      </c>
      <c r="G706" s="5">
        <v>1</v>
      </c>
      <c r="H706" s="5">
        <v>0</v>
      </c>
      <c r="I706" s="5">
        <v>0</v>
      </c>
      <c r="J706" s="5">
        <v>1</v>
      </c>
      <c r="K706" s="5">
        <v>1</v>
      </c>
      <c r="L706" s="5">
        <v>0</v>
      </c>
      <c r="M706" s="5">
        <v>0</v>
      </c>
      <c r="N706" s="5">
        <v>2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  <c r="AG706" s="5">
        <v>0</v>
      </c>
      <c r="AH706" s="5">
        <v>0</v>
      </c>
      <c r="AI706" s="5">
        <v>0</v>
      </c>
      <c r="AJ706" s="5">
        <v>2</v>
      </c>
      <c r="AK706" s="5">
        <v>1</v>
      </c>
      <c r="AL706" s="5">
        <v>0</v>
      </c>
      <c r="AM706" s="5">
        <v>0</v>
      </c>
      <c r="AN706" s="5">
        <v>0</v>
      </c>
      <c r="AO706" s="5">
        <v>0</v>
      </c>
      <c r="AP706" s="5">
        <v>0</v>
      </c>
      <c r="AQ706" s="5">
        <v>0</v>
      </c>
      <c r="AR706" s="5">
        <v>0</v>
      </c>
      <c r="AS706" s="5">
        <v>0</v>
      </c>
      <c r="AT706" s="5">
        <v>0</v>
      </c>
      <c r="AU706" s="5">
        <v>0</v>
      </c>
      <c r="AV706" s="5">
        <v>0</v>
      </c>
      <c r="AW706" s="5">
        <v>0</v>
      </c>
      <c r="AX706" s="5">
        <v>0</v>
      </c>
      <c r="AY706" s="5">
        <v>0</v>
      </c>
      <c r="AZ706" s="5">
        <v>3</v>
      </c>
      <c r="BA706" s="5">
        <v>0</v>
      </c>
      <c r="BB706" s="5">
        <v>4</v>
      </c>
      <c r="BC706" s="5">
        <v>0</v>
      </c>
      <c r="BD706" s="5">
        <v>0</v>
      </c>
      <c r="BE706" s="5">
        <v>0</v>
      </c>
      <c r="BF706" s="5">
        <v>1</v>
      </c>
      <c r="BG706" s="5">
        <v>0</v>
      </c>
      <c r="BH706" s="5">
        <v>0</v>
      </c>
      <c r="BI706" s="5">
        <v>0</v>
      </c>
      <c r="BJ706" s="5">
        <v>2</v>
      </c>
      <c r="BK706" s="5">
        <v>3</v>
      </c>
      <c r="BL706" s="5">
        <v>0</v>
      </c>
      <c r="BM706" s="5">
        <v>0</v>
      </c>
      <c r="BN706" s="5">
        <v>0</v>
      </c>
      <c r="BO706" s="5">
        <v>0</v>
      </c>
      <c r="BP706" s="5">
        <v>0</v>
      </c>
      <c r="BQ706" s="5">
        <v>0</v>
      </c>
      <c r="BR706" s="5">
        <v>0</v>
      </c>
      <c r="BS706" s="5">
        <v>0</v>
      </c>
      <c r="BT706" s="5">
        <v>0</v>
      </c>
      <c r="BU706" s="5">
        <v>0</v>
      </c>
      <c r="BV706" s="5">
        <v>0</v>
      </c>
      <c r="BW706" s="5">
        <v>0</v>
      </c>
      <c r="BX706" s="5">
        <v>3</v>
      </c>
      <c r="BY706" s="5">
        <v>0</v>
      </c>
      <c r="BZ706" s="5">
        <v>0</v>
      </c>
      <c r="CA706" s="5">
        <v>0</v>
      </c>
      <c r="CB706" s="5">
        <v>0</v>
      </c>
      <c r="CC706" s="5">
        <v>0</v>
      </c>
      <c r="CD706" s="5">
        <v>0</v>
      </c>
      <c r="CE706" s="5">
        <v>0</v>
      </c>
      <c r="CF706" s="5">
        <v>0</v>
      </c>
      <c r="CG706" s="5">
        <v>0</v>
      </c>
      <c r="CH706" s="5">
        <v>0</v>
      </c>
      <c r="CI706" s="5">
        <v>0</v>
      </c>
      <c r="CJ706" s="5">
        <v>0</v>
      </c>
      <c r="CK706" s="5">
        <v>0</v>
      </c>
      <c r="CL706" s="5">
        <v>0</v>
      </c>
      <c r="CM706" s="5">
        <v>0</v>
      </c>
      <c r="CN706" s="5">
        <v>1</v>
      </c>
      <c r="CO706" s="5">
        <v>0</v>
      </c>
      <c r="CP706" s="5">
        <v>0</v>
      </c>
      <c r="CQ706" s="5">
        <v>0</v>
      </c>
      <c r="CR706" s="5">
        <v>0</v>
      </c>
      <c r="CS706" s="5">
        <v>0</v>
      </c>
      <c r="CT706" s="5">
        <v>0</v>
      </c>
      <c r="CU706" s="5">
        <v>0</v>
      </c>
      <c r="CV706" s="5">
        <v>1</v>
      </c>
      <c r="CW706" s="5">
        <v>0</v>
      </c>
      <c r="CX706" s="3">
        <v>0</v>
      </c>
    </row>
    <row r="707" spans="1:102" ht="15.75" x14ac:dyDescent="0.25">
      <c r="A707" s="5" t="s">
        <v>469</v>
      </c>
      <c r="B707" s="5" t="s">
        <v>470</v>
      </c>
      <c r="C707" s="5">
        <v>2020</v>
      </c>
      <c r="D707" s="5">
        <v>1445</v>
      </c>
      <c r="E707" s="5">
        <v>7</v>
      </c>
      <c r="F707" s="5">
        <v>9</v>
      </c>
      <c r="G707" s="5">
        <v>12</v>
      </c>
      <c r="H707" s="5">
        <v>0</v>
      </c>
      <c r="I707" s="5">
        <v>18</v>
      </c>
      <c r="J707" s="5">
        <v>3</v>
      </c>
      <c r="K707" s="5">
        <v>2</v>
      </c>
      <c r="L707" s="5">
        <v>12</v>
      </c>
      <c r="M707" s="5">
        <v>10</v>
      </c>
      <c r="N707" s="5">
        <v>13</v>
      </c>
      <c r="O707" s="5">
        <v>106</v>
      </c>
      <c r="P707" s="5">
        <v>0</v>
      </c>
      <c r="Q707" s="5">
        <v>0</v>
      </c>
      <c r="R707" s="5">
        <v>3</v>
      </c>
      <c r="S707" s="5">
        <v>0</v>
      </c>
      <c r="T707" s="5">
        <v>0</v>
      </c>
      <c r="U707" s="5">
        <v>1</v>
      </c>
      <c r="V707" s="5">
        <v>2</v>
      </c>
      <c r="W707" s="5">
        <v>2</v>
      </c>
      <c r="X707" s="5">
        <v>1</v>
      </c>
      <c r="Y707" s="5">
        <v>0</v>
      </c>
      <c r="Z707" s="5">
        <v>0</v>
      </c>
      <c r="AA707" s="5">
        <v>60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13</v>
      </c>
      <c r="AH707" s="5">
        <v>7</v>
      </c>
      <c r="AI707" s="5">
        <v>15</v>
      </c>
      <c r="AJ707" s="5">
        <v>77</v>
      </c>
      <c r="AK707" s="5">
        <v>41</v>
      </c>
      <c r="AL707" s="5">
        <v>1</v>
      </c>
      <c r="AM707" s="5">
        <v>12</v>
      </c>
      <c r="AN707" s="5">
        <v>20</v>
      </c>
      <c r="AO707" s="5">
        <v>46</v>
      </c>
      <c r="AP707" s="5">
        <v>0</v>
      </c>
      <c r="AQ707" s="5">
        <v>6</v>
      </c>
      <c r="AR707" s="5">
        <v>1</v>
      </c>
      <c r="AS707" s="5">
        <v>11</v>
      </c>
      <c r="AT707" s="5">
        <v>9</v>
      </c>
      <c r="AU707" s="5">
        <v>14</v>
      </c>
      <c r="AV707" s="5">
        <v>25</v>
      </c>
      <c r="AW707" s="5">
        <v>9</v>
      </c>
      <c r="AX707" s="5">
        <v>23</v>
      </c>
      <c r="AY707" s="5">
        <v>6</v>
      </c>
      <c r="AZ707" s="5">
        <v>15</v>
      </c>
      <c r="BA707" s="5">
        <v>0</v>
      </c>
      <c r="BB707" s="5">
        <v>50</v>
      </c>
      <c r="BC707" s="5">
        <v>13</v>
      </c>
      <c r="BD707" s="5">
        <v>0</v>
      </c>
      <c r="BE707" s="5">
        <v>19</v>
      </c>
      <c r="BF707" s="5">
        <v>44</v>
      </c>
      <c r="BG707" s="5">
        <v>6</v>
      </c>
      <c r="BH707" s="5">
        <v>2</v>
      </c>
      <c r="BI707" s="5">
        <v>0</v>
      </c>
      <c r="BJ707" s="5">
        <v>54</v>
      </c>
      <c r="BK707" s="5">
        <v>38</v>
      </c>
      <c r="BL707" s="5">
        <v>0</v>
      </c>
      <c r="BM707" s="5">
        <v>3</v>
      </c>
      <c r="BN707" s="5">
        <v>18</v>
      </c>
      <c r="BO707" s="5">
        <v>1</v>
      </c>
      <c r="BP707" s="5">
        <v>3</v>
      </c>
      <c r="BQ707" s="5">
        <v>47</v>
      </c>
      <c r="BR707" s="5">
        <v>3</v>
      </c>
      <c r="BS707" s="5">
        <v>151</v>
      </c>
      <c r="BT707" s="5">
        <v>32</v>
      </c>
      <c r="BU707" s="5">
        <v>1</v>
      </c>
      <c r="BV707" s="5">
        <v>27</v>
      </c>
      <c r="BW707" s="5">
        <v>33</v>
      </c>
      <c r="BX707" s="5">
        <v>106</v>
      </c>
      <c r="BY707" s="5">
        <v>1</v>
      </c>
      <c r="BZ707" s="5">
        <v>0</v>
      </c>
      <c r="CA707" s="5">
        <v>10</v>
      </c>
      <c r="CB707" s="5">
        <v>4</v>
      </c>
      <c r="CC707" s="5">
        <v>0</v>
      </c>
      <c r="CD707" s="5">
        <v>2</v>
      </c>
      <c r="CE707" s="5">
        <v>0</v>
      </c>
      <c r="CF707" s="5">
        <v>1</v>
      </c>
      <c r="CG707" s="5">
        <v>0</v>
      </c>
      <c r="CH707" s="5">
        <v>1</v>
      </c>
      <c r="CI707" s="5">
        <v>1</v>
      </c>
      <c r="CJ707" s="5">
        <v>6</v>
      </c>
      <c r="CK707" s="5">
        <v>1</v>
      </c>
      <c r="CL707" s="5">
        <v>0</v>
      </c>
      <c r="CM707" s="5">
        <v>6</v>
      </c>
      <c r="CN707" s="5">
        <v>41</v>
      </c>
      <c r="CO707" s="5">
        <v>6</v>
      </c>
      <c r="CP707" s="5">
        <v>1</v>
      </c>
      <c r="CQ707" s="5">
        <v>0</v>
      </c>
      <c r="CR707" s="5">
        <v>5</v>
      </c>
      <c r="CS707" s="5">
        <v>2</v>
      </c>
      <c r="CT707" s="5">
        <v>19</v>
      </c>
      <c r="CU707" s="5">
        <v>9</v>
      </c>
      <c r="CV707" s="5">
        <v>56</v>
      </c>
      <c r="CW707" s="5">
        <v>7</v>
      </c>
      <c r="CX707" s="3">
        <v>7</v>
      </c>
    </row>
    <row r="708" spans="1:102" ht="15.75" x14ac:dyDescent="0.25">
      <c r="A708" s="5" t="s">
        <v>471</v>
      </c>
      <c r="B708" s="5" t="s">
        <v>472</v>
      </c>
      <c r="C708" s="5">
        <v>2020</v>
      </c>
      <c r="D708" s="5">
        <v>61</v>
      </c>
      <c r="E708" s="5">
        <v>1</v>
      </c>
      <c r="F708" s="5">
        <v>0</v>
      </c>
      <c r="G708" s="5">
        <v>1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1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  <c r="AH708" s="5">
        <v>0</v>
      </c>
      <c r="AI708" s="5">
        <v>0</v>
      </c>
      <c r="AJ708" s="5">
        <v>1</v>
      </c>
      <c r="AK708" s="5">
        <v>0</v>
      </c>
      <c r="AL708" s="5">
        <v>0</v>
      </c>
      <c r="AM708" s="5">
        <v>11</v>
      </c>
      <c r="AN708" s="5">
        <v>0</v>
      </c>
      <c r="AO708" s="5">
        <v>2</v>
      </c>
      <c r="AP708" s="5">
        <v>0</v>
      </c>
      <c r="AQ708" s="5">
        <v>0</v>
      </c>
      <c r="AR708" s="5">
        <v>0</v>
      </c>
      <c r="AS708" s="5">
        <v>0</v>
      </c>
      <c r="AT708" s="5">
        <v>0</v>
      </c>
      <c r="AU708" s="5">
        <v>0</v>
      </c>
      <c r="AV708" s="5">
        <v>0</v>
      </c>
      <c r="AW708" s="5">
        <v>0</v>
      </c>
      <c r="AX708" s="5">
        <v>1</v>
      </c>
      <c r="AY708" s="5">
        <v>0</v>
      </c>
      <c r="AZ708" s="5">
        <v>0</v>
      </c>
      <c r="BA708" s="5">
        <v>0</v>
      </c>
      <c r="BB708" s="5">
        <v>4</v>
      </c>
      <c r="BC708" s="5">
        <v>0</v>
      </c>
      <c r="BD708" s="5">
        <v>0</v>
      </c>
      <c r="BE708" s="5">
        <v>1</v>
      </c>
      <c r="BF708" s="5">
        <v>1</v>
      </c>
      <c r="BG708" s="5">
        <v>0</v>
      </c>
      <c r="BH708" s="5">
        <v>0</v>
      </c>
      <c r="BI708" s="5">
        <v>0</v>
      </c>
      <c r="BJ708" s="5">
        <v>1</v>
      </c>
      <c r="BK708" s="5">
        <v>1</v>
      </c>
      <c r="BL708" s="5">
        <v>0</v>
      </c>
      <c r="BM708" s="5">
        <v>0</v>
      </c>
      <c r="BN708" s="5">
        <v>2</v>
      </c>
      <c r="BO708" s="5">
        <v>0</v>
      </c>
      <c r="BP708" s="5">
        <v>0</v>
      </c>
      <c r="BQ708" s="5">
        <v>1</v>
      </c>
      <c r="BR708" s="5">
        <v>0</v>
      </c>
      <c r="BS708" s="5">
        <v>2</v>
      </c>
      <c r="BT708" s="5">
        <v>0</v>
      </c>
      <c r="BU708" s="5">
        <v>0</v>
      </c>
      <c r="BV708" s="5">
        <v>4</v>
      </c>
      <c r="BW708" s="5">
        <v>15</v>
      </c>
      <c r="BX708" s="5">
        <v>1</v>
      </c>
      <c r="BY708" s="5">
        <v>0</v>
      </c>
      <c r="BZ708" s="5">
        <v>0</v>
      </c>
      <c r="CA708" s="5">
        <v>0</v>
      </c>
      <c r="CB708" s="5">
        <v>0</v>
      </c>
      <c r="CC708" s="5">
        <v>0</v>
      </c>
      <c r="CD708" s="5">
        <v>0</v>
      </c>
      <c r="CE708" s="5">
        <v>0</v>
      </c>
      <c r="CF708" s="5">
        <v>0</v>
      </c>
      <c r="CG708" s="5">
        <v>0</v>
      </c>
      <c r="CH708" s="5">
        <v>0</v>
      </c>
      <c r="CI708" s="5">
        <v>0</v>
      </c>
      <c r="CJ708" s="5">
        <v>1</v>
      </c>
      <c r="CK708" s="5">
        <v>0</v>
      </c>
      <c r="CL708" s="5">
        <v>0</v>
      </c>
      <c r="CM708" s="5">
        <v>0</v>
      </c>
      <c r="CN708" s="5">
        <v>3</v>
      </c>
      <c r="CO708" s="5">
        <v>0</v>
      </c>
      <c r="CP708" s="5">
        <v>0</v>
      </c>
      <c r="CQ708" s="5">
        <v>0</v>
      </c>
      <c r="CR708" s="5">
        <v>0</v>
      </c>
      <c r="CS708" s="5">
        <v>0</v>
      </c>
      <c r="CT708" s="5">
        <v>1</v>
      </c>
      <c r="CU708" s="5">
        <v>0</v>
      </c>
      <c r="CV708" s="5">
        <v>1</v>
      </c>
      <c r="CW708" s="5">
        <v>0</v>
      </c>
      <c r="CX708" s="3">
        <v>0</v>
      </c>
    </row>
    <row r="709" spans="1:102" ht="15.75" x14ac:dyDescent="0.25">
      <c r="A709" s="5" t="s">
        <v>473</v>
      </c>
      <c r="B709" s="5" t="s">
        <v>474</v>
      </c>
      <c r="C709" s="5">
        <v>2020</v>
      </c>
      <c r="D709" s="5">
        <v>46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  <c r="AH709" s="5">
        <v>0</v>
      </c>
      <c r="AI709" s="5">
        <v>0</v>
      </c>
      <c r="AJ709" s="5">
        <v>1</v>
      </c>
      <c r="AK709" s="5">
        <v>0</v>
      </c>
      <c r="AL709" s="5">
        <v>0</v>
      </c>
      <c r="AM709" s="5">
        <v>0</v>
      </c>
      <c r="AN709" s="5">
        <v>0</v>
      </c>
      <c r="AO709" s="5">
        <v>1</v>
      </c>
      <c r="AP709" s="5">
        <v>0</v>
      </c>
      <c r="AQ709" s="5">
        <v>0</v>
      </c>
      <c r="AR709" s="5">
        <v>0</v>
      </c>
      <c r="AS709" s="5">
        <v>0</v>
      </c>
      <c r="AT709" s="5">
        <v>0</v>
      </c>
      <c r="AU709" s="5">
        <v>0</v>
      </c>
      <c r="AV709" s="5">
        <v>0</v>
      </c>
      <c r="AW709" s="5">
        <v>0</v>
      </c>
      <c r="AX709" s="5">
        <v>0</v>
      </c>
      <c r="AY709" s="5">
        <v>0</v>
      </c>
      <c r="AZ709" s="5">
        <v>1</v>
      </c>
      <c r="BA709" s="5">
        <v>0</v>
      </c>
      <c r="BB709" s="5">
        <v>0</v>
      </c>
      <c r="BC709" s="5">
        <v>0</v>
      </c>
      <c r="BD709" s="5">
        <v>0</v>
      </c>
      <c r="BE709" s="5">
        <v>1</v>
      </c>
      <c r="BF709" s="5">
        <v>1</v>
      </c>
      <c r="BG709" s="5">
        <v>0</v>
      </c>
      <c r="BH709" s="5">
        <v>0</v>
      </c>
      <c r="BI709" s="5">
        <v>0</v>
      </c>
      <c r="BJ709" s="5">
        <v>1</v>
      </c>
      <c r="BK709" s="5">
        <v>0</v>
      </c>
      <c r="BL709" s="5">
        <v>0</v>
      </c>
      <c r="BM709" s="5">
        <v>0</v>
      </c>
      <c r="BN709" s="5">
        <v>1</v>
      </c>
      <c r="BO709" s="5">
        <v>0</v>
      </c>
      <c r="BP709" s="5">
        <v>0</v>
      </c>
      <c r="BQ709" s="5">
        <v>1</v>
      </c>
      <c r="BR709" s="5">
        <v>0</v>
      </c>
      <c r="BS709" s="5">
        <v>1</v>
      </c>
      <c r="BT709" s="5">
        <v>0</v>
      </c>
      <c r="BU709" s="5">
        <v>0</v>
      </c>
      <c r="BV709" s="5">
        <v>1</v>
      </c>
      <c r="BW709" s="5">
        <v>21</v>
      </c>
      <c r="BX709" s="5">
        <v>10</v>
      </c>
      <c r="BY709" s="5">
        <v>0</v>
      </c>
      <c r="BZ709" s="5">
        <v>0</v>
      </c>
      <c r="CA709" s="5">
        <v>0</v>
      </c>
      <c r="CB709" s="5">
        <v>0</v>
      </c>
      <c r="CC709" s="5">
        <v>0</v>
      </c>
      <c r="CD709" s="5">
        <v>0</v>
      </c>
      <c r="CE709" s="5">
        <v>0</v>
      </c>
      <c r="CF709" s="5">
        <v>0</v>
      </c>
      <c r="CG709" s="5">
        <v>0</v>
      </c>
      <c r="CH709" s="5">
        <v>0</v>
      </c>
      <c r="CI709" s="5">
        <v>0</v>
      </c>
      <c r="CJ709" s="5">
        <v>0</v>
      </c>
      <c r="CK709" s="5">
        <v>0</v>
      </c>
      <c r="CL709" s="5">
        <v>0</v>
      </c>
      <c r="CM709" s="5">
        <v>0</v>
      </c>
      <c r="CN709" s="5">
        <v>1</v>
      </c>
      <c r="CO709" s="5">
        <v>0</v>
      </c>
      <c r="CP709" s="5">
        <v>0</v>
      </c>
      <c r="CQ709" s="5">
        <v>0</v>
      </c>
      <c r="CR709" s="5">
        <v>0</v>
      </c>
      <c r="CS709" s="5">
        <v>0</v>
      </c>
      <c r="CT709" s="5">
        <v>0</v>
      </c>
      <c r="CU709" s="5">
        <v>0</v>
      </c>
      <c r="CV709" s="5">
        <v>0</v>
      </c>
      <c r="CW709" s="5">
        <v>0</v>
      </c>
      <c r="CX709" s="3">
        <v>0</v>
      </c>
    </row>
    <row r="710" spans="1:102" ht="15.75" x14ac:dyDescent="0.25">
      <c r="A710" s="5" t="s">
        <v>3</v>
      </c>
      <c r="B710" s="5" t="s">
        <v>4</v>
      </c>
      <c r="C710" s="5">
        <v>2021</v>
      </c>
      <c r="D710" s="5">
        <v>3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3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0</v>
      </c>
      <c r="AH710" s="5">
        <v>0</v>
      </c>
      <c r="AI710" s="5">
        <v>0</v>
      </c>
      <c r="AJ710" s="5">
        <v>0</v>
      </c>
      <c r="AK710" s="5">
        <v>0</v>
      </c>
      <c r="AL710" s="5">
        <v>0</v>
      </c>
      <c r="AM710" s="5">
        <v>0</v>
      </c>
      <c r="AN710" s="5">
        <v>0</v>
      </c>
      <c r="AO710" s="5">
        <v>0</v>
      </c>
      <c r="AP710" s="5">
        <v>0</v>
      </c>
      <c r="AQ710" s="5">
        <v>0</v>
      </c>
      <c r="AR710" s="5">
        <v>0</v>
      </c>
      <c r="AS710" s="5">
        <v>0</v>
      </c>
      <c r="AT710" s="5">
        <v>0</v>
      </c>
      <c r="AU710" s="5">
        <v>0</v>
      </c>
      <c r="AV710" s="5">
        <v>0</v>
      </c>
      <c r="AW710" s="5">
        <v>0</v>
      </c>
      <c r="AX710" s="5">
        <v>0</v>
      </c>
      <c r="AY710" s="5">
        <v>0</v>
      </c>
      <c r="AZ710" s="5">
        <v>0</v>
      </c>
      <c r="BA710" s="5">
        <v>0</v>
      </c>
      <c r="BB710" s="5">
        <v>0</v>
      </c>
      <c r="BC710" s="5">
        <v>0</v>
      </c>
      <c r="BD710" s="5">
        <v>0</v>
      </c>
      <c r="BE710" s="5">
        <v>0</v>
      </c>
      <c r="BF710" s="5">
        <v>0</v>
      </c>
      <c r="BG710" s="5">
        <v>0</v>
      </c>
      <c r="BH710" s="5">
        <v>0</v>
      </c>
      <c r="BI710" s="5">
        <v>0</v>
      </c>
      <c r="BJ710" s="5">
        <v>0</v>
      </c>
      <c r="BK710" s="5">
        <v>0</v>
      </c>
      <c r="BL710" s="5">
        <v>0</v>
      </c>
      <c r="BM710" s="5">
        <v>0</v>
      </c>
      <c r="BN710" s="5">
        <v>0</v>
      </c>
      <c r="BO710" s="5">
        <v>0</v>
      </c>
      <c r="BP710" s="5">
        <v>0</v>
      </c>
      <c r="BQ710" s="5">
        <v>0</v>
      </c>
      <c r="BR710" s="5">
        <v>0</v>
      </c>
      <c r="BS710" s="5">
        <v>0</v>
      </c>
      <c r="BT710" s="5">
        <v>0</v>
      </c>
      <c r="BU710" s="5">
        <v>0</v>
      </c>
      <c r="BV710" s="5">
        <v>0</v>
      </c>
      <c r="BW710" s="5">
        <v>0</v>
      </c>
      <c r="BX710" s="5">
        <v>0</v>
      </c>
      <c r="BY710" s="5">
        <v>0</v>
      </c>
      <c r="BZ710" s="5">
        <v>0</v>
      </c>
      <c r="CA710" s="5">
        <v>0</v>
      </c>
      <c r="CB710" s="5">
        <v>0</v>
      </c>
      <c r="CC710" s="5">
        <v>0</v>
      </c>
      <c r="CD710" s="5">
        <v>0</v>
      </c>
      <c r="CE710" s="5">
        <v>0</v>
      </c>
      <c r="CF710" s="5">
        <v>0</v>
      </c>
      <c r="CG710" s="5">
        <v>0</v>
      </c>
      <c r="CH710" s="5">
        <v>0</v>
      </c>
      <c r="CI710" s="5">
        <v>0</v>
      </c>
      <c r="CJ710" s="5">
        <v>0</v>
      </c>
      <c r="CK710" s="5">
        <v>0</v>
      </c>
      <c r="CL710" s="5">
        <v>0</v>
      </c>
      <c r="CM710" s="5">
        <v>0</v>
      </c>
      <c r="CN710" s="5">
        <v>0</v>
      </c>
      <c r="CO710" s="5">
        <v>0</v>
      </c>
      <c r="CP710" s="5">
        <v>0</v>
      </c>
      <c r="CQ710" s="5">
        <v>0</v>
      </c>
      <c r="CR710" s="5">
        <v>0</v>
      </c>
      <c r="CS710" s="5">
        <v>0</v>
      </c>
      <c r="CT710" s="5">
        <v>0</v>
      </c>
      <c r="CU710" s="5">
        <v>0</v>
      </c>
      <c r="CV710" s="5">
        <v>0</v>
      </c>
      <c r="CW710" s="5">
        <v>0</v>
      </c>
      <c r="CX710" s="3">
        <v>0</v>
      </c>
    </row>
    <row r="711" spans="1:102" ht="15.75" x14ac:dyDescent="0.25">
      <c r="A711" s="5" t="s">
        <v>5</v>
      </c>
      <c r="B711" s="5" t="s">
        <v>6</v>
      </c>
      <c r="C711" s="5">
        <v>2021</v>
      </c>
      <c r="D711" s="5">
        <v>4894</v>
      </c>
      <c r="E711" s="5">
        <v>8</v>
      </c>
      <c r="F711" s="5">
        <v>2</v>
      </c>
      <c r="G711" s="5">
        <v>22</v>
      </c>
      <c r="H711" s="5">
        <v>6</v>
      </c>
      <c r="I711" s="5">
        <v>73</v>
      </c>
      <c r="J711" s="5">
        <v>16</v>
      </c>
      <c r="K711" s="5">
        <v>7</v>
      </c>
      <c r="L711" s="5">
        <v>45</v>
      </c>
      <c r="M711" s="5">
        <v>8</v>
      </c>
      <c r="N711" s="5">
        <v>47</v>
      </c>
      <c r="O711" s="5">
        <v>190</v>
      </c>
      <c r="P711" s="5">
        <v>0</v>
      </c>
      <c r="Q711" s="5">
        <v>0</v>
      </c>
      <c r="R711" s="5">
        <v>1</v>
      </c>
      <c r="S711" s="5">
        <v>1</v>
      </c>
      <c r="T711" s="5">
        <v>0</v>
      </c>
      <c r="U711" s="5">
        <v>22</v>
      </c>
      <c r="V711" s="5">
        <v>9</v>
      </c>
      <c r="W711" s="5">
        <v>2</v>
      </c>
      <c r="X711" s="5">
        <v>4</v>
      </c>
      <c r="Y711" s="5">
        <v>0</v>
      </c>
      <c r="Z711" s="5">
        <v>63</v>
      </c>
      <c r="AA711" s="5">
        <v>6</v>
      </c>
      <c r="AB711" s="5">
        <v>0</v>
      </c>
      <c r="AC711" s="5">
        <v>0</v>
      </c>
      <c r="AD711" s="5">
        <v>0</v>
      </c>
      <c r="AE711" s="5">
        <v>1</v>
      </c>
      <c r="AF711" s="5">
        <v>0</v>
      </c>
      <c r="AG711" s="5">
        <v>21</v>
      </c>
      <c r="AH711" s="5">
        <v>2</v>
      </c>
      <c r="AI711" s="5">
        <v>39</v>
      </c>
      <c r="AJ711" s="5">
        <v>184</v>
      </c>
      <c r="AK711" s="5">
        <v>130</v>
      </c>
      <c r="AL711" s="5">
        <v>0</v>
      </c>
      <c r="AM711" s="5">
        <v>16</v>
      </c>
      <c r="AN711" s="5">
        <v>24</v>
      </c>
      <c r="AO711" s="5">
        <v>47</v>
      </c>
      <c r="AP711" s="5">
        <v>3</v>
      </c>
      <c r="AQ711" s="5">
        <v>22</v>
      </c>
      <c r="AR711" s="5">
        <v>2</v>
      </c>
      <c r="AS711" s="5">
        <v>27</v>
      </c>
      <c r="AT711" s="5">
        <v>27</v>
      </c>
      <c r="AU711" s="5">
        <v>31</v>
      </c>
      <c r="AV711" s="5">
        <v>33</v>
      </c>
      <c r="AW711" s="5">
        <v>79</v>
      </c>
      <c r="AX711" s="5">
        <v>94</v>
      </c>
      <c r="AY711" s="5">
        <v>3</v>
      </c>
      <c r="AZ711" s="5">
        <v>38</v>
      </c>
      <c r="BA711" s="5">
        <v>0</v>
      </c>
      <c r="BB711" s="5">
        <v>709</v>
      </c>
      <c r="BC711" s="5">
        <v>70</v>
      </c>
      <c r="BD711" s="5">
        <v>0</v>
      </c>
      <c r="BE711" s="5">
        <v>25</v>
      </c>
      <c r="BF711" s="5">
        <v>28</v>
      </c>
      <c r="BG711" s="5">
        <v>3</v>
      </c>
      <c r="BH711" s="5">
        <v>6</v>
      </c>
      <c r="BI711" s="5">
        <v>1</v>
      </c>
      <c r="BJ711" s="5">
        <v>139</v>
      </c>
      <c r="BK711" s="5">
        <v>177</v>
      </c>
      <c r="BL711" s="5">
        <v>0</v>
      </c>
      <c r="BM711" s="5">
        <v>4</v>
      </c>
      <c r="BN711" s="5">
        <v>137</v>
      </c>
      <c r="BO711" s="5">
        <v>1</v>
      </c>
      <c r="BP711" s="5">
        <v>11</v>
      </c>
      <c r="BQ711" s="5">
        <v>250</v>
      </c>
      <c r="BR711" s="5">
        <v>15</v>
      </c>
      <c r="BS711" s="5">
        <v>182</v>
      </c>
      <c r="BT711" s="5">
        <v>59</v>
      </c>
      <c r="BU711" s="5">
        <v>1</v>
      </c>
      <c r="BV711" s="5">
        <v>36</v>
      </c>
      <c r="BW711" s="5">
        <v>9</v>
      </c>
      <c r="BX711" s="5">
        <v>325</v>
      </c>
      <c r="BY711" s="5">
        <v>2</v>
      </c>
      <c r="BZ711" s="5">
        <v>0</v>
      </c>
      <c r="CA711" s="5">
        <v>56</v>
      </c>
      <c r="CB711" s="5">
        <v>50</v>
      </c>
      <c r="CC711" s="5">
        <v>1</v>
      </c>
      <c r="CD711" s="5">
        <v>22</v>
      </c>
      <c r="CE711" s="5">
        <v>0</v>
      </c>
      <c r="CF711" s="5">
        <v>14</v>
      </c>
      <c r="CG711" s="5">
        <v>24</v>
      </c>
      <c r="CH711" s="5">
        <v>10</v>
      </c>
      <c r="CI711" s="5">
        <v>11</v>
      </c>
      <c r="CJ711" s="5">
        <v>67</v>
      </c>
      <c r="CK711" s="5">
        <v>11</v>
      </c>
      <c r="CL711" s="5">
        <v>0</v>
      </c>
      <c r="CM711" s="5">
        <v>24</v>
      </c>
      <c r="CN711" s="5">
        <v>198</v>
      </c>
      <c r="CO711" s="5">
        <v>58</v>
      </c>
      <c r="CP711" s="5">
        <v>4</v>
      </c>
      <c r="CQ711" s="5">
        <v>0</v>
      </c>
      <c r="CR711" s="5">
        <v>46</v>
      </c>
      <c r="CS711" s="5">
        <v>320</v>
      </c>
      <c r="CT711" s="5">
        <v>15</v>
      </c>
      <c r="CU711" s="5">
        <v>7</v>
      </c>
      <c r="CV711" s="5">
        <v>121</v>
      </c>
      <c r="CW711" s="5">
        <v>286</v>
      </c>
      <c r="CX711" s="3">
        <v>287</v>
      </c>
    </row>
    <row r="712" spans="1:102" ht="15.75" x14ac:dyDescent="0.25">
      <c r="A712" s="5" t="s">
        <v>7</v>
      </c>
      <c r="B712" s="5" t="s">
        <v>8</v>
      </c>
      <c r="C712" s="5">
        <v>2021</v>
      </c>
      <c r="D712" s="5">
        <v>52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32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  <c r="AH712" s="5">
        <v>0</v>
      </c>
      <c r="AI712" s="5">
        <v>0</v>
      </c>
      <c r="AJ712" s="5">
        <v>2</v>
      </c>
      <c r="AK712" s="5">
        <v>1</v>
      </c>
      <c r="AL712" s="5">
        <v>0</v>
      </c>
      <c r="AM712" s="5">
        <v>0</v>
      </c>
      <c r="AN712" s="5">
        <v>0</v>
      </c>
      <c r="AO712" s="5">
        <v>0</v>
      </c>
      <c r="AP712" s="5">
        <v>0</v>
      </c>
      <c r="AQ712" s="5">
        <v>0</v>
      </c>
      <c r="AR712" s="5">
        <v>0</v>
      </c>
      <c r="AS712" s="5">
        <v>0</v>
      </c>
      <c r="AT712" s="5">
        <v>0</v>
      </c>
      <c r="AU712" s="5">
        <v>0</v>
      </c>
      <c r="AV712" s="5">
        <v>0</v>
      </c>
      <c r="AW712" s="5">
        <v>0</v>
      </c>
      <c r="AX712" s="5">
        <v>0</v>
      </c>
      <c r="AY712" s="5">
        <v>0</v>
      </c>
      <c r="AZ712" s="5">
        <v>0</v>
      </c>
      <c r="BA712" s="5">
        <v>0</v>
      </c>
      <c r="BB712" s="5">
        <v>0</v>
      </c>
      <c r="BC712" s="5">
        <v>0</v>
      </c>
      <c r="BD712" s="5">
        <v>0</v>
      </c>
      <c r="BE712" s="5">
        <v>0</v>
      </c>
      <c r="BF712" s="5">
        <v>1</v>
      </c>
      <c r="BG712" s="5">
        <v>0</v>
      </c>
      <c r="BH712" s="5">
        <v>0</v>
      </c>
      <c r="BI712" s="5">
        <v>0</v>
      </c>
      <c r="BJ712" s="5">
        <v>0</v>
      </c>
      <c r="BK712" s="5">
        <v>0</v>
      </c>
      <c r="BL712" s="5">
        <v>0</v>
      </c>
      <c r="BM712" s="5">
        <v>0</v>
      </c>
      <c r="BN712" s="5">
        <v>0</v>
      </c>
      <c r="BO712" s="5">
        <v>0</v>
      </c>
      <c r="BP712" s="5">
        <v>0</v>
      </c>
      <c r="BQ712" s="5">
        <v>9</v>
      </c>
      <c r="BR712" s="5">
        <v>0</v>
      </c>
      <c r="BS712" s="5">
        <v>0</v>
      </c>
      <c r="BT712" s="5">
        <v>3</v>
      </c>
      <c r="BU712" s="5">
        <v>0</v>
      </c>
      <c r="BV712" s="5">
        <v>0</v>
      </c>
      <c r="BW712" s="5">
        <v>0</v>
      </c>
      <c r="BX712" s="5">
        <v>0</v>
      </c>
      <c r="BY712" s="5">
        <v>0</v>
      </c>
      <c r="BZ712" s="5">
        <v>0</v>
      </c>
      <c r="CA712" s="5">
        <v>0</v>
      </c>
      <c r="CB712" s="5">
        <v>0</v>
      </c>
      <c r="CC712" s="5">
        <v>0</v>
      </c>
      <c r="CD712" s="5">
        <v>0</v>
      </c>
      <c r="CE712" s="5">
        <v>0</v>
      </c>
      <c r="CF712" s="5">
        <v>0</v>
      </c>
      <c r="CG712" s="5">
        <v>0</v>
      </c>
      <c r="CH712" s="5">
        <v>0</v>
      </c>
      <c r="CI712" s="5">
        <v>0</v>
      </c>
      <c r="CJ712" s="5">
        <v>0</v>
      </c>
      <c r="CK712" s="5">
        <v>0</v>
      </c>
      <c r="CL712" s="5">
        <v>0</v>
      </c>
      <c r="CM712" s="5">
        <v>0</v>
      </c>
      <c r="CN712" s="5">
        <v>1</v>
      </c>
      <c r="CO712" s="5">
        <v>0</v>
      </c>
      <c r="CP712" s="5">
        <v>0</v>
      </c>
      <c r="CQ712" s="5">
        <v>0</v>
      </c>
      <c r="CR712" s="5">
        <v>0</v>
      </c>
      <c r="CS712" s="5">
        <v>0</v>
      </c>
      <c r="CT712" s="5">
        <v>0</v>
      </c>
      <c r="CU712" s="5">
        <v>0</v>
      </c>
      <c r="CV712" s="5">
        <v>0</v>
      </c>
      <c r="CW712" s="5">
        <v>0</v>
      </c>
      <c r="CX712" s="3">
        <v>0</v>
      </c>
    </row>
    <row r="713" spans="1:102" ht="15.75" x14ac:dyDescent="0.25">
      <c r="A713" s="5" t="s">
        <v>9</v>
      </c>
      <c r="B713" s="5" t="s">
        <v>10</v>
      </c>
      <c r="C713" s="5">
        <v>2021</v>
      </c>
      <c r="D713" s="5">
        <v>19</v>
      </c>
      <c r="E713" s="5">
        <v>0</v>
      </c>
      <c r="F713" s="5">
        <v>0</v>
      </c>
      <c r="G713" s="5">
        <v>1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1</v>
      </c>
      <c r="O713" s="5">
        <v>2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5">
        <v>0</v>
      </c>
      <c r="AH713" s="5">
        <v>0</v>
      </c>
      <c r="AI713" s="5">
        <v>0</v>
      </c>
      <c r="AJ713" s="5">
        <v>2</v>
      </c>
      <c r="AK713" s="5">
        <v>0</v>
      </c>
      <c r="AL713" s="5">
        <v>0</v>
      </c>
      <c r="AM713" s="5">
        <v>0</v>
      </c>
      <c r="AN713" s="5">
        <v>0</v>
      </c>
      <c r="AO713" s="5">
        <v>0</v>
      </c>
      <c r="AP713" s="5">
        <v>0</v>
      </c>
      <c r="AQ713" s="5">
        <v>0</v>
      </c>
      <c r="AR713" s="5">
        <v>0</v>
      </c>
      <c r="AS713" s="5">
        <v>0</v>
      </c>
      <c r="AT713" s="5">
        <v>0</v>
      </c>
      <c r="AU713" s="5">
        <v>0</v>
      </c>
      <c r="AV713" s="5">
        <v>0</v>
      </c>
      <c r="AW713" s="5">
        <v>0</v>
      </c>
      <c r="AX713" s="5">
        <v>1</v>
      </c>
      <c r="AY713" s="5">
        <v>0</v>
      </c>
      <c r="AZ713" s="5">
        <v>0</v>
      </c>
      <c r="BA713" s="5">
        <v>0</v>
      </c>
      <c r="BB713" s="5">
        <v>1</v>
      </c>
      <c r="BC713" s="5">
        <v>0</v>
      </c>
      <c r="BD713" s="5">
        <v>0</v>
      </c>
      <c r="BE713" s="5">
        <v>0</v>
      </c>
      <c r="BF713" s="5">
        <v>1</v>
      </c>
      <c r="BG713" s="5">
        <v>0</v>
      </c>
      <c r="BH713" s="5">
        <v>0</v>
      </c>
      <c r="BI713" s="5">
        <v>0</v>
      </c>
      <c r="BJ713" s="5">
        <v>0</v>
      </c>
      <c r="BK713" s="5">
        <v>0</v>
      </c>
      <c r="BL713" s="5">
        <v>0</v>
      </c>
      <c r="BM713" s="5">
        <v>0</v>
      </c>
      <c r="BN713" s="5">
        <v>0</v>
      </c>
      <c r="BO713" s="5">
        <v>0</v>
      </c>
      <c r="BP713" s="5">
        <v>0</v>
      </c>
      <c r="BQ713" s="5">
        <v>0</v>
      </c>
      <c r="BR713" s="5">
        <v>0</v>
      </c>
      <c r="BS713" s="5">
        <v>0</v>
      </c>
      <c r="BT713" s="5">
        <v>0</v>
      </c>
      <c r="BU713" s="5">
        <v>0</v>
      </c>
      <c r="BV713" s="5">
        <v>0</v>
      </c>
      <c r="BW713" s="5">
        <v>0</v>
      </c>
      <c r="BX713" s="5">
        <v>0</v>
      </c>
      <c r="BY713" s="5">
        <v>0</v>
      </c>
      <c r="BZ713" s="5">
        <v>0</v>
      </c>
      <c r="CA713" s="5">
        <v>0</v>
      </c>
      <c r="CB713" s="5">
        <v>5</v>
      </c>
      <c r="CC713" s="5">
        <v>0</v>
      </c>
      <c r="CD713" s="5">
        <v>0</v>
      </c>
      <c r="CE713" s="5">
        <v>0</v>
      </c>
      <c r="CF713" s="5">
        <v>0</v>
      </c>
      <c r="CG713" s="5">
        <v>0</v>
      </c>
      <c r="CH713" s="5">
        <v>0</v>
      </c>
      <c r="CI713" s="5">
        <v>0</v>
      </c>
      <c r="CJ713" s="5">
        <v>0</v>
      </c>
      <c r="CK713" s="5">
        <v>0</v>
      </c>
      <c r="CL713" s="5">
        <v>0</v>
      </c>
      <c r="CM713" s="5">
        <v>0</v>
      </c>
      <c r="CN713" s="5">
        <v>1</v>
      </c>
      <c r="CO713" s="5">
        <v>0</v>
      </c>
      <c r="CP713" s="5">
        <v>0</v>
      </c>
      <c r="CQ713" s="5">
        <v>0</v>
      </c>
      <c r="CR713" s="5">
        <v>0</v>
      </c>
      <c r="CS713" s="5">
        <v>0</v>
      </c>
      <c r="CT713" s="5">
        <v>0</v>
      </c>
      <c r="CU713" s="5">
        <v>0</v>
      </c>
      <c r="CV713" s="5">
        <v>1</v>
      </c>
      <c r="CW713" s="5">
        <v>0</v>
      </c>
      <c r="CX713" s="3">
        <v>0</v>
      </c>
    </row>
    <row r="714" spans="1:102" ht="15.75" x14ac:dyDescent="0.25">
      <c r="A714" s="5" t="s">
        <v>11</v>
      </c>
      <c r="B714" s="5" t="s">
        <v>12</v>
      </c>
      <c r="C714" s="5">
        <v>2021</v>
      </c>
      <c r="D714" s="5">
        <v>6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  <c r="AH714" s="5">
        <v>0</v>
      </c>
      <c r="AI714" s="5">
        <v>0</v>
      </c>
      <c r="AJ714" s="5">
        <v>6</v>
      </c>
      <c r="AK714" s="5">
        <v>0</v>
      </c>
      <c r="AL714" s="5">
        <v>0</v>
      </c>
      <c r="AM714" s="5">
        <v>0</v>
      </c>
      <c r="AN714" s="5">
        <v>0</v>
      </c>
      <c r="AO714" s="5">
        <v>1</v>
      </c>
      <c r="AP714" s="5">
        <v>0</v>
      </c>
      <c r="AQ714" s="5">
        <v>0</v>
      </c>
      <c r="AR714" s="5">
        <v>0</v>
      </c>
      <c r="AS714" s="5">
        <v>0</v>
      </c>
      <c r="AT714" s="5">
        <v>0</v>
      </c>
      <c r="AU714" s="5">
        <v>0</v>
      </c>
      <c r="AV714" s="5">
        <v>0</v>
      </c>
      <c r="AW714" s="5">
        <v>0</v>
      </c>
      <c r="AX714" s="5">
        <v>0</v>
      </c>
      <c r="AY714" s="5">
        <v>0</v>
      </c>
      <c r="AZ714" s="5">
        <v>0</v>
      </c>
      <c r="BA714" s="5">
        <v>0</v>
      </c>
      <c r="BB714" s="5">
        <v>0</v>
      </c>
      <c r="BC714" s="5">
        <v>0</v>
      </c>
      <c r="BD714" s="5">
        <v>0</v>
      </c>
      <c r="BE714" s="5">
        <v>0</v>
      </c>
      <c r="BF714" s="5">
        <v>0</v>
      </c>
      <c r="BG714" s="5">
        <v>0</v>
      </c>
      <c r="BH714" s="5">
        <v>0</v>
      </c>
      <c r="BI714" s="5">
        <v>0</v>
      </c>
      <c r="BJ714" s="5">
        <v>0</v>
      </c>
      <c r="BK714" s="5">
        <v>0</v>
      </c>
      <c r="BL714" s="5">
        <v>0</v>
      </c>
      <c r="BM714" s="5">
        <v>0</v>
      </c>
      <c r="BN714" s="5">
        <v>0</v>
      </c>
      <c r="BO714" s="5">
        <v>0</v>
      </c>
      <c r="BP714" s="5">
        <v>0</v>
      </c>
      <c r="BQ714" s="5">
        <v>0</v>
      </c>
      <c r="BR714" s="5">
        <v>0</v>
      </c>
      <c r="BS714" s="5">
        <v>0</v>
      </c>
      <c r="BT714" s="5">
        <v>0</v>
      </c>
      <c r="BU714" s="5">
        <v>0</v>
      </c>
      <c r="BV714" s="5">
        <v>0</v>
      </c>
      <c r="BW714" s="5">
        <v>0</v>
      </c>
      <c r="BX714" s="5">
        <v>0</v>
      </c>
      <c r="BY714" s="5">
        <v>0</v>
      </c>
      <c r="BZ714" s="5">
        <v>0</v>
      </c>
      <c r="CA714" s="5">
        <v>0</v>
      </c>
      <c r="CB714" s="5">
        <v>0</v>
      </c>
      <c r="CC714" s="5">
        <v>0</v>
      </c>
      <c r="CD714" s="5">
        <v>0</v>
      </c>
      <c r="CE714" s="5">
        <v>0</v>
      </c>
      <c r="CF714" s="5">
        <v>0</v>
      </c>
      <c r="CG714" s="5">
        <v>0</v>
      </c>
      <c r="CH714" s="5">
        <v>0</v>
      </c>
      <c r="CI714" s="5">
        <v>0</v>
      </c>
      <c r="CJ714" s="5">
        <v>0</v>
      </c>
      <c r="CK714" s="5">
        <v>0</v>
      </c>
      <c r="CL714" s="5">
        <v>0</v>
      </c>
      <c r="CM714" s="5">
        <v>0</v>
      </c>
      <c r="CN714" s="5">
        <v>0</v>
      </c>
      <c r="CO714" s="5">
        <v>0</v>
      </c>
      <c r="CP714" s="5">
        <v>0</v>
      </c>
      <c r="CQ714" s="5">
        <v>0</v>
      </c>
      <c r="CR714" s="5">
        <v>0</v>
      </c>
      <c r="CS714" s="5">
        <v>0</v>
      </c>
      <c r="CT714" s="5">
        <v>0</v>
      </c>
      <c r="CU714" s="5">
        <v>0</v>
      </c>
      <c r="CV714" s="5">
        <v>0</v>
      </c>
      <c r="CW714" s="5">
        <v>0</v>
      </c>
      <c r="CX714" s="3">
        <v>0</v>
      </c>
    </row>
    <row r="715" spans="1:102" ht="15.75" x14ac:dyDescent="0.25">
      <c r="A715" s="5" t="s">
        <v>13</v>
      </c>
      <c r="B715" s="5" t="s">
        <v>14</v>
      </c>
      <c r="C715" s="5">
        <v>2021</v>
      </c>
      <c r="D715" s="5">
        <v>24</v>
      </c>
      <c r="E715" s="5">
        <v>0</v>
      </c>
      <c r="F715" s="5">
        <v>1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1</v>
      </c>
      <c r="O715" s="5">
        <v>2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  <c r="AH715" s="5">
        <v>0</v>
      </c>
      <c r="AI715" s="5">
        <v>1</v>
      </c>
      <c r="AJ715" s="5">
        <v>1</v>
      </c>
      <c r="AK715" s="5">
        <v>1</v>
      </c>
      <c r="AL715" s="5">
        <v>0</v>
      </c>
      <c r="AM715" s="5">
        <v>0</v>
      </c>
      <c r="AN715" s="5">
        <v>0</v>
      </c>
      <c r="AO715" s="5">
        <v>1</v>
      </c>
      <c r="AP715" s="5">
        <v>1</v>
      </c>
      <c r="AQ715" s="5">
        <v>0</v>
      </c>
      <c r="AR715" s="5">
        <v>0</v>
      </c>
      <c r="AS715" s="5">
        <v>0</v>
      </c>
      <c r="AT715" s="5">
        <v>0</v>
      </c>
      <c r="AU715" s="5">
        <v>0</v>
      </c>
      <c r="AV715" s="5">
        <v>0</v>
      </c>
      <c r="AW715" s="5">
        <v>0</v>
      </c>
      <c r="AX715" s="5">
        <v>0</v>
      </c>
      <c r="AY715" s="5">
        <v>0</v>
      </c>
      <c r="AZ715" s="5">
        <v>0</v>
      </c>
      <c r="BA715" s="5">
        <v>0</v>
      </c>
      <c r="BB715" s="5">
        <v>0</v>
      </c>
      <c r="BC715" s="5">
        <v>0</v>
      </c>
      <c r="BD715" s="5">
        <v>0</v>
      </c>
      <c r="BE715" s="5">
        <v>0</v>
      </c>
      <c r="BF715" s="5">
        <v>1</v>
      </c>
      <c r="BG715" s="5">
        <v>0</v>
      </c>
      <c r="BH715" s="5">
        <v>0</v>
      </c>
      <c r="BI715" s="5">
        <v>0</v>
      </c>
      <c r="BJ715" s="5">
        <v>1</v>
      </c>
      <c r="BK715" s="5">
        <v>1</v>
      </c>
      <c r="BL715" s="5">
        <v>0</v>
      </c>
      <c r="BM715" s="5">
        <v>0</v>
      </c>
      <c r="BN715" s="5">
        <v>1</v>
      </c>
      <c r="BO715" s="5">
        <v>0</v>
      </c>
      <c r="BP715" s="5">
        <v>0</v>
      </c>
      <c r="BQ715" s="5">
        <v>1</v>
      </c>
      <c r="BR715" s="5">
        <v>0</v>
      </c>
      <c r="BS715" s="5">
        <v>1</v>
      </c>
      <c r="BT715" s="5">
        <v>0</v>
      </c>
      <c r="BU715" s="5">
        <v>0</v>
      </c>
      <c r="BV715" s="5">
        <v>1</v>
      </c>
      <c r="BW715" s="5">
        <v>0</v>
      </c>
      <c r="BX715" s="5">
        <v>1</v>
      </c>
      <c r="BY715" s="5">
        <v>0</v>
      </c>
      <c r="BZ715" s="5">
        <v>0</v>
      </c>
      <c r="CA715" s="5">
        <v>0</v>
      </c>
      <c r="CB715" s="5">
        <v>0</v>
      </c>
      <c r="CC715" s="5">
        <v>0</v>
      </c>
      <c r="CD715" s="5">
        <v>0</v>
      </c>
      <c r="CE715" s="5">
        <v>0</v>
      </c>
      <c r="CF715" s="5">
        <v>0</v>
      </c>
      <c r="CG715" s="5">
        <v>0</v>
      </c>
      <c r="CH715" s="5">
        <v>0</v>
      </c>
      <c r="CI715" s="5">
        <v>0</v>
      </c>
      <c r="CJ715" s="5">
        <v>0</v>
      </c>
      <c r="CK715" s="5">
        <v>0</v>
      </c>
      <c r="CL715" s="5">
        <v>0</v>
      </c>
      <c r="CM715" s="5">
        <v>1</v>
      </c>
      <c r="CN715" s="5">
        <v>1</v>
      </c>
      <c r="CO715" s="5">
        <v>0</v>
      </c>
      <c r="CP715" s="5">
        <v>0</v>
      </c>
      <c r="CQ715" s="5">
        <v>0</v>
      </c>
      <c r="CR715" s="5">
        <v>0</v>
      </c>
      <c r="CS715" s="5">
        <v>0</v>
      </c>
      <c r="CT715" s="5">
        <v>2</v>
      </c>
      <c r="CU715" s="5">
        <v>0</v>
      </c>
      <c r="CV715" s="5">
        <v>1</v>
      </c>
      <c r="CW715" s="5">
        <v>0</v>
      </c>
      <c r="CX715" s="3">
        <v>0</v>
      </c>
    </row>
    <row r="716" spans="1:102" ht="15.75" x14ac:dyDescent="0.25">
      <c r="A716" s="5" t="s">
        <v>15</v>
      </c>
      <c r="B716" s="5" t="s">
        <v>16</v>
      </c>
      <c r="C716" s="5">
        <v>2021</v>
      </c>
      <c r="D716" s="5">
        <v>20</v>
      </c>
      <c r="E716" s="5">
        <v>0</v>
      </c>
      <c r="F716" s="5">
        <v>1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5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1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  <c r="AH716" s="5">
        <v>0</v>
      </c>
      <c r="AI716" s="5">
        <v>0</v>
      </c>
      <c r="AJ716" s="5">
        <v>0</v>
      </c>
      <c r="AK716" s="5">
        <v>1</v>
      </c>
      <c r="AL716" s="5">
        <v>0</v>
      </c>
      <c r="AM716" s="5">
        <v>0</v>
      </c>
      <c r="AN716" s="5">
        <v>0</v>
      </c>
      <c r="AO716" s="5">
        <v>0</v>
      </c>
      <c r="AP716" s="5">
        <v>0</v>
      </c>
      <c r="AQ716" s="5">
        <v>0</v>
      </c>
      <c r="AR716" s="5">
        <v>0</v>
      </c>
      <c r="AS716" s="5">
        <v>0</v>
      </c>
      <c r="AT716" s="5">
        <v>0</v>
      </c>
      <c r="AU716" s="5">
        <v>0</v>
      </c>
      <c r="AV716" s="5">
        <v>0</v>
      </c>
      <c r="AW716" s="5">
        <v>0</v>
      </c>
      <c r="AX716" s="5">
        <v>0</v>
      </c>
      <c r="AY716" s="5">
        <v>0</v>
      </c>
      <c r="AZ716" s="5">
        <v>0</v>
      </c>
      <c r="BA716" s="5">
        <v>0</v>
      </c>
      <c r="BB716" s="5">
        <v>0</v>
      </c>
      <c r="BC716" s="5">
        <v>0</v>
      </c>
      <c r="BD716" s="5">
        <v>0</v>
      </c>
      <c r="BE716" s="5">
        <v>0</v>
      </c>
      <c r="BF716" s="5">
        <v>3</v>
      </c>
      <c r="BG716" s="5">
        <v>0</v>
      </c>
      <c r="BH716" s="5">
        <v>0</v>
      </c>
      <c r="BI716" s="5">
        <v>0</v>
      </c>
      <c r="BJ716" s="5">
        <v>0</v>
      </c>
      <c r="BK716" s="5">
        <v>0</v>
      </c>
      <c r="BL716" s="5">
        <v>0</v>
      </c>
      <c r="BM716" s="5">
        <v>0</v>
      </c>
      <c r="BN716" s="5">
        <v>0</v>
      </c>
      <c r="BO716" s="5">
        <v>0</v>
      </c>
      <c r="BP716" s="5">
        <v>0</v>
      </c>
      <c r="BQ716" s="5">
        <v>1</v>
      </c>
      <c r="BR716" s="5">
        <v>0</v>
      </c>
      <c r="BS716" s="5">
        <v>0</v>
      </c>
      <c r="BT716" s="5">
        <v>0</v>
      </c>
      <c r="BU716" s="5">
        <v>0</v>
      </c>
      <c r="BV716" s="5">
        <v>0</v>
      </c>
      <c r="BW716" s="5">
        <v>0</v>
      </c>
      <c r="BX716" s="5">
        <v>2</v>
      </c>
      <c r="BY716" s="5">
        <v>0</v>
      </c>
      <c r="BZ716" s="5">
        <v>0</v>
      </c>
      <c r="CA716" s="5">
        <v>0</v>
      </c>
      <c r="CB716" s="5">
        <v>0</v>
      </c>
      <c r="CC716" s="5">
        <v>0</v>
      </c>
      <c r="CD716" s="5">
        <v>0</v>
      </c>
      <c r="CE716" s="5">
        <v>0</v>
      </c>
      <c r="CF716" s="5">
        <v>0</v>
      </c>
      <c r="CG716" s="5">
        <v>0</v>
      </c>
      <c r="CH716" s="5">
        <v>0</v>
      </c>
      <c r="CI716" s="5">
        <v>0</v>
      </c>
      <c r="CJ716" s="5">
        <v>1</v>
      </c>
      <c r="CK716" s="5">
        <v>0</v>
      </c>
      <c r="CL716" s="5">
        <v>0</v>
      </c>
      <c r="CM716" s="5">
        <v>0</v>
      </c>
      <c r="CN716" s="5">
        <v>1</v>
      </c>
      <c r="CO716" s="5">
        <v>0</v>
      </c>
      <c r="CP716" s="5">
        <v>0</v>
      </c>
      <c r="CQ716" s="5">
        <v>0</v>
      </c>
      <c r="CR716" s="5">
        <v>0</v>
      </c>
      <c r="CS716" s="5">
        <v>0</v>
      </c>
      <c r="CT716" s="5">
        <v>0</v>
      </c>
      <c r="CU716" s="5">
        <v>0</v>
      </c>
      <c r="CV716" s="5">
        <v>1</v>
      </c>
      <c r="CW716" s="5">
        <v>0</v>
      </c>
      <c r="CX716" s="3">
        <v>0</v>
      </c>
    </row>
    <row r="717" spans="1:102" ht="15.75" x14ac:dyDescent="0.25">
      <c r="A717" s="5" t="s">
        <v>17</v>
      </c>
      <c r="B717" s="5" t="s">
        <v>18</v>
      </c>
      <c r="C717" s="5">
        <v>2021</v>
      </c>
      <c r="D717" s="5">
        <v>243</v>
      </c>
      <c r="E717" s="5">
        <v>0</v>
      </c>
      <c r="F717" s="5">
        <v>6</v>
      </c>
      <c r="G717" s="5">
        <v>2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6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30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1</v>
      </c>
      <c r="AH717" s="5">
        <v>1</v>
      </c>
      <c r="AI717" s="5">
        <v>2</v>
      </c>
      <c r="AJ717" s="5">
        <v>1</v>
      </c>
      <c r="AK717" s="5">
        <v>2</v>
      </c>
      <c r="AL717" s="5">
        <v>0</v>
      </c>
      <c r="AM717" s="5">
        <v>3</v>
      </c>
      <c r="AN717" s="5">
        <v>2</v>
      </c>
      <c r="AO717" s="5">
        <v>16</v>
      </c>
      <c r="AP717" s="5">
        <v>0</v>
      </c>
      <c r="AQ717" s="5">
        <v>3</v>
      </c>
      <c r="AR717" s="5">
        <v>0</v>
      </c>
      <c r="AS717" s="5">
        <v>0</v>
      </c>
      <c r="AT717" s="5">
        <v>1</v>
      </c>
      <c r="AU717" s="5">
        <v>1</v>
      </c>
      <c r="AV717" s="5">
        <v>11</v>
      </c>
      <c r="AW717" s="5">
        <v>1</v>
      </c>
      <c r="AX717" s="5">
        <v>24</v>
      </c>
      <c r="AY717" s="5">
        <v>0</v>
      </c>
      <c r="AZ717" s="5">
        <v>1</v>
      </c>
      <c r="BA717" s="5">
        <v>0</v>
      </c>
      <c r="BB717" s="5">
        <v>11</v>
      </c>
      <c r="BC717" s="5">
        <v>1</v>
      </c>
      <c r="BD717" s="5">
        <v>0</v>
      </c>
      <c r="BE717" s="5">
        <v>5</v>
      </c>
      <c r="BF717" s="5">
        <v>4</v>
      </c>
      <c r="BG717" s="5">
        <v>0</v>
      </c>
      <c r="BH717" s="5">
        <v>1</v>
      </c>
      <c r="BI717" s="5">
        <v>0</v>
      </c>
      <c r="BJ717" s="5">
        <v>46</v>
      </c>
      <c r="BK717" s="5">
        <v>12</v>
      </c>
      <c r="BL717" s="5">
        <v>0</v>
      </c>
      <c r="BM717" s="5">
        <v>0</v>
      </c>
      <c r="BN717" s="5">
        <v>3</v>
      </c>
      <c r="BO717" s="5">
        <v>0</v>
      </c>
      <c r="BP717" s="5">
        <v>0</v>
      </c>
      <c r="BQ717" s="5">
        <v>6</v>
      </c>
      <c r="BR717" s="5">
        <v>0</v>
      </c>
      <c r="BS717" s="5">
        <v>5</v>
      </c>
      <c r="BT717" s="5">
        <v>4</v>
      </c>
      <c r="BU717" s="5">
        <v>0</v>
      </c>
      <c r="BV717" s="5">
        <v>0</v>
      </c>
      <c r="BW717" s="5">
        <v>7</v>
      </c>
      <c r="BX717" s="5">
        <v>1</v>
      </c>
      <c r="BY717" s="5">
        <v>0</v>
      </c>
      <c r="BZ717" s="5">
        <v>0</v>
      </c>
      <c r="CA717" s="5">
        <v>0</v>
      </c>
      <c r="CB717" s="5">
        <v>0</v>
      </c>
      <c r="CC717" s="5">
        <v>0</v>
      </c>
      <c r="CD717" s="5">
        <v>3</v>
      </c>
      <c r="CE717" s="5">
        <v>0</v>
      </c>
      <c r="CF717" s="5">
        <v>0</v>
      </c>
      <c r="CG717" s="5">
        <v>0</v>
      </c>
      <c r="CH717" s="5">
        <v>0</v>
      </c>
      <c r="CI717" s="5">
        <v>0</v>
      </c>
      <c r="CJ717" s="5">
        <v>1</v>
      </c>
      <c r="CK717" s="5">
        <v>0</v>
      </c>
      <c r="CL717" s="5">
        <v>0</v>
      </c>
      <c r="CM717" s="5">
        <v>1</v>
      </c>
      <c r="CN717" s="5">
        <v>12</v>
      </c>
      <c r="CO717" s="5">
        <v>0</v>
      </c>
      <c r="CP717" s="5">
        <v>0</v>
      </c>
      <c r="CQ717" s="5">
        <v>0</v>
      </c>
      <c r="CR717" s="5">
        <v>0</v>
      </c>
      <c r="CS717" s="5">
        <v>0</v>
      </c>
      <c r="CT717" s="5">
        <v>1</v>
      </c>
      <c r="CU717" s="5">
        <v>0</v>
      </c>
      <c r="CV717" s="5">
        <v>2</v>
      </c>
      <c r="CW717" s="5">
        <v>3</v>
      </c>
      <c r="CX717" s="3">
        <v>3</v>
      </c>
    </row>
    <row r="718" spans="1:102" ht="15.75" x14ac:dyDescent="0.25">
      <c r="A718" s="5" t="s">
        <v>19</v>
      </c>
      <c r="B718" s="5" t="s">
        <v>20</v>
      </c>
      <c r="C718" s="5">
        <v>2021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0</v>
      </c>
      <c r="AI718" s="5">
        <v>0</v>
      </c>
      <c r="AJ718" s="5">
        <v>0</v>
      </c>
      <c r="AK718" s="5">
        <v>0</v>
      </c>
      <c r="AL718" s="5">
        <v>0</v>
      </c>
      <c r="AM718" s="5">
        <v>0</v>
      </c>
      <c r="AN718" s="5">
        <v>0</v>
      </c>
      <c r="AO718" s="5">
        <v>0</v>
      </c>
      <c r="AP718" s="5">
        <v>0</v>
      </c>
      <c r="AQ718" s="5">
        <v>0</v>
      </c>
      <c r="AR718" s="5">
        <v>0</v>
      </c>
      <c r="AS718" s="5">
        <v>0</v>
      </c>
      <c r="AT718" s="5">
        <v>0</v>
      </c>
      <c r="AU718" s="5">
        <v>0</v>
      </c>
      <c r="AV718" s="5">
        <v>0</v>
      </c>
      <c r="AW718" s="5">
        <v>0</v>
      </c>
      <c r="AX718" s="5">
        <v>0</v>
      </c>
      <c r="AY718" s="5">
        <v>0</v>
      </c>
      <c r="AZ718" s="5">
        <v>0</v>
      </c>
      <c r="BA718" s="5">
        <v>0</v>
      </c>
      <c r="BB718" s="5">
        <v>0</v>
      </c>
      <c r="BC718" s="5">
        <v>0</v>
      </c>
      <c r="BD718" s="5">
        <v>0</v>
      </c>
      <c r="BE718" s="5">
        <v>0</v>
      </c>
      <c r="BF718" s="5">
        <v>0</v>
      </c>
      <c r="BG718" s="5">
        <v>0</v>
      </c>
      <c r="BH718" s="5">
        <v>0</v>
      </c>
      <c r="BI718" s="5">
        <v>0</v>
      </c>
      <c r="BJ718" s="5">
        <v>0</v>
      </c>
      <c r="BK718" s="5">
        <v>0</v>
      </c>
      <c r="BL718" s="5">
        <v>0</v>
      </c>
      <c r="BM718" s="5">
        <v>0</v>
      </c>
      <c r="BN718" s="5">
        <v>0</v>
      </c>
      <c r="BO718" s="5">
        <v>0</v>
      </c>
      <c r="BP718" s="5">
        <v>0</v>
      </c>
      <c r="BQ718" s="5">
        <v>0</v>
      </c>
      <c r="BR718" s="5">
        <v>0</v>
      </c>
      <c r="BS718" s="5">
        <v>0</v>
      </c>
      <c r="BT718" s="5">
        <v>0</v>
      </c>
      <c r="BU718" s="5">
        <v>0</v>
      </c>
      <c r="BV718" s="5">
        <v>0</v>
      </c>
      <c r="BW718" s="5">
        <v>0</v>
      </c>
      <c r="BX718" s="5">
        <v>0</v>
      </c>
      <c r="BY718" s="5">
        <v>0</v>
      </c>
      <c r="BZ718" s="5">
        <v>0</v>
      </c>
      <c r="CA718" s="5">
        <v>0</v>
      </c>
      <c r="CB718" s="5">
        <v>0</v>
      </c>
      <c r="CC718" s="5">
        <v>0</v>
      </c>
      <c r="CD718" s="5">
        <v>0</v>
      </c>
      <c r="CE718" s="5">
        <v>0</v>
      </c>
      <c r="CF718" s="5">
        <v>0</v>
      </c>
      <c r="CG718" s="5">
        <v>0</v>
      </c>
      <c r="CH718" s="5">
        <v>0</v>
      </c>
      <c r="CI718" s="5">
        <v>0</v>
      </c>
      <c r="CJ718" s="5">
        <v>0</v>
      </c>
      <c r="CK718" s="5">
        <v>0</v>
      </c>
      <c r="CL718" s="5">
        <v>0</v>
      </c>
      <c r="CM718" s="5">
        <v>0</v>
      </c>
      <c r="CN718" s="5">
        <v>0</v>
      </c>
      <c r="CO718" s="5">
        <v>0</v>
      </c>
      <c r="CP718" s="5">
        <v>0</v>
      </c>
      <c r="CQ718" s="5">
        <v>0</v>
      </c>
      <c r="CR718" s="5">
        <v>0</v>
      </c>
      <c r="CS718" s="5">
        <v>0</v>
      </c>
      <c r="CT718" s="5">
        <v>0</v>
      </c>
      <c r="CU718" s="5">
        <v>0</v>
      </c>
      <c r="CV718" s="5">
        <v>0</v>
      </c>
      <c r="CW718" s="5">
        <v>0</v>
      </c>
      <c r="CX718" s="3">
        <v>0</v>
      </c>
    </row>
    <row r="719" spans="1:102" ht="15.75" x14ac:dyDescent="0.25">
      <c r="A719" s="5" t="s">
        <v>21</v>
      </c>
      <c r="B719" s="5" t="s">
        <v>22</v>
      </c>
      <c r="C719" s="5">
        <v>2021</v>
      </c>
      <c r="D719" s="5">
        <v>394</v>
      </c>
      <c r="E719" s="5">
        <v>0</v>
      </c>
      <c r="F719" s="5">
        <v>0</v>
      </c>
      <c r="G719" s="5">
        <v>0</v>
      </c>
      <c r="H719" s="5">
        <v>0</v>
      </c>
      <c r="I719" s="5">
        <v>2</v>
      </c>
      <c r="J719" s="5">
        <v>0</v>
      </c>
      <c r="K719" s="5">
        <v>0</v>
      </c>
      <c r="L719" s="5">
        <v>2</v>
      </c>
      <c r="M719" s="5">
        <v>0</v>
      </c>
      <c r="N719" s="5">
        <v>3</v>
      </c>
      <c r="O719" s="5">
        <v>23</v>
      </c>
      <c r="P719" s="5">
        <v>1</v>
      </c>
      <c r="Q719" s="5">
        <v>1</v>
      </c>
      <c r="R719" s="5">
        <v>1</v>
      </c>
      <c r="S719" s="5">
        <v>0</v>
      </c>
      <c r="T719" s="5">
        <v>0</v>
      </c>
      <c r="U719" s="5">
        <v>0</v>
      </c>
      <c r="V719" s="5">
        <v>2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17</v>
      </c>
      <c r="AH719" s="5">
        <v>2</v>
      </c>
      <c r="AI719" s="5">
        <v>4</v>
      </c>
      <c r="AJ719" s="5">
        <v>80</v>
      </c>
      <c r="AK719" s="5">
        <v>18</v>
      </c>
      <c r="AL719" s="5">
        <v>3</v>
      </c>
      <c r="AM719" s="5">
        <v>7</v>
      </c>
      <c r="AN719" s="5">
        <v>2</v>
      </c>
      <c r="AO719" s="5">
        <v>18</v>
      </c>
      <c r="AP719" s="5">
        <v>0</v>
      </c>
      <c r="AQ719" s="5">
        <v>1</v>
      </c>
      <c r="AR719" s="5">
        <v>0</v>
      </c>
      <c r="AS719" s="5">
        <v>3</v>
      </c>
      <c r="AT719" s="5">
        <v>0</v>
      </c>
      <c r="AU719" s="5">
        <v>3</v>
      </c>
      <c r="AV719" s="5">
        <v>22</v>
      </c>
      <c r="AW719" s="5">
        <v>89</v>
      </c>
      <c r="AX719" s="5">
        <v>4</v>
      </c>
      <c r="AY719" s="5">
        <v>0</v>
      </c>
      <c r="AZ719" s="5">
        <v>3</v>
      </c>
      <c r="BA719" s="5">
        <v>0</v>
      </c>
      <c r="BB719" s="5">
        <v>9</v>
      </c>
      <c r="BC719" s="5">
        <v>1</v>
      </c>
      <c r="BD719" s="5">
        <v>0</v>
      </c>
      <c r="BE719" s="5">
        <v>4</v>
      </c>
      <c r="BF719" s="5">
        <v>10</v>
      </c>
      <c r="BG719" s="5">
        <v>0</v>
      </c>
      <c r="BH719" s="5">
        <v>0</v>
      </c>
      <c r="BI719" s="5">
        <v>0</v>
      </c>
      <c r="BJ719" s="5">
        <v>7</v>
      </c>
      <c r="BK719" s="5">
        <v>9</v>
      </c>
      <c r="BL719" s="5">
        <v>0</v>
      </c>
      <c r="BM719" s="5">
        <v>0</v>
      </c>
      <c r="BN719" s="5">
        <v>1</v>
      </c>
      <c r="BO719" s="5">
        <v>0</v>
      </c>
      <c r="BP719" s="5">
        <v>0</v>
      </c>
      <c r="BQ719" s="5">
        <v>3</v>
      </c>
      <c r="BR719" s="5">
        <v>0</v>
      </c>
      <c r="BS719" s="5">
        <v>6</v>
      </c>
      <c r="BT719" s="5">
        <v>5</v>
      </c>
      <c r="BU719" s="5">
        <v>0</v>
      </c>
      <c r="BV719" s="5">
        <v>3</v>
      </c>
      <c r="BW719" s="5">
        <v>0</v>
      </c>
      <c r="BX719" s="5">
        <v>1</v>
      </c>
      <c r="BY719" s="5">
        <v>0</v>
      </c>
      <c r="BZ719" s="5">
        <v>0</v>
      </c>
      <c r="CA719" s="5">
        <v>1</v>
      </c>
      <c r="CB719" s="5">
        <v>0</v>
      </c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>
        <v>0</v>
      </c>
      <c r="CJ719" s="5">
        <v>0</v>
      </c>
      <c r="CK719" s="5">
        <v>0</v>
      </c>
      <c r="CL719" s="5">
        <v>0</v>
      </c>
      <c r="CM719" s="5">
        <v>1</v>
      </c>
      <c r="CN719" s="5">
        <v>8</v>
      </c>
      <c r="CO719" s="5">
        <v>0</v>
      </c>
      <c r="CP719" s="5">
        <v>0</v>
      </c>
      <c r="CQ719" s="5">
        <v>0</v>
      </c>
      <c r="CR719" s="5">
        <v>0</v>
      </c>
      <c r="CS719" s="5">
        <v>0</v>
      </c>
      <c r="CT719" s="5">
        <v>2</v>
      </c>
      <c r="CU719" s="5">
        <v>0</v>
      </c>
      <c r="CV719" s="5">
        <v>5</v>
      </c>
      <c r="CW719" s="5">
        <v>1</v>
      </c>
      <c r="CX719" s="3">
        <v>1</v>
      </c>
    </row>
    <row r="720" spans="1:102" ht="15.75" x14ac:dyDescent="0.25">
      <c r="A720" s="5" t="s">
        <v>23</v>
      </c>
      <c r="B720" s="5" t="s">
        <v>24</v>
      </c>
      <c r="C720" s="5">
        <v>2021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  <c r="AH720" s="5">
        <v>0</v>
      </c>
      <c r="AI720" s="5">
        <v>0</v>
      </c>
      <c r="AJ720" s="5">
        <v>0</v>
      </c>
      <c r="AK720" s="5">
        <v>0</v>
      </c>
      <c r="AL720" s="5">
        <v>0</v>
      </c>
      <c r="AM720" s="5">
        <v>0</v>
      </c>
      <c r="AN720" s="5">
        <v>0</v>
      </c>
      <c r="AO720" s="5">
        <v>0</v>
      </c>
      <c r="AP720" s="5">
        <v>0</v>
      </c>
      <c r="AQ720" s="5">
        <v>0</v>
      </c>
      <c r="AR720" s="5">
        <v>0</v>
      </c>
      <c r="AS720" s="5">
        <v>0</v>
      </c>
      <c r="AT720" s="5">
        <v>0</v>
      </c>
      <c r="AU720" s="5">
        <v>0</v>
      </c>
      <c r="AV720" s="5">
        <v>0</v>
      </c>
      <c r="AW720" s="5">
        <v>0</v>
      </c>
      <c r="AX720" s="5">
        <v>0</v>
      </c>
      <c r="AY720" s="5">
        <v>0</v>
      </c>
      <c r="AZ720" s="5">
        <v>0</v>
      </c>
      <c r="BA720" s="5">
        <v>0</v>
      </c>
      <c r="BB720" s="5">
        <v>0</v>
      </c>
      <c r="BC720" s="5">
        <v>0</v>
      </c>
      <c r="BD720" s="5">
        <v>0</v>
      </c>
      <c r="BE720" s="5">
        <v>0</v>
      </c>
      <c r="BF720" s="5">
        <v>0</v>
      </c>
      <c r="BG720" s="5">
        <v>0</v>
      </c>
      <c r="BH720" s="5">
        <v>0</v>
      </c>
      <c r="BI720" s="5">
        <v>0</v>
      </c>
      <c r="BJ720" s="5">
        <v>0</v>
      </c>
      <c r="BK720" s="5">
        <v>0</v>
      </c>
      <c r="BL720" s="5">
        <v>0</v>
      </c>
      <c r="BM720" s="5">
        <v>0</v>
      </c>
      <c r="BN720" s="5">
        <v>0</v>
      </c>
      <c r="BO720" s="5">
        <v>0</v>
      </c>
      <c r="BP720" s="5">
        <v>0</v>
      </c>
      <c r="BQ720" s="5">
        <v>0</v>
      </c>
      <c r="BR720" s="5">
        <v>0</v>
      </c>
      <c r="BS720" s="5">
        <v>0</v>
      </c>
      <c r="BT720" s="5">
        <v>0</v>
      </c>
      <c r="BU720" s="5">
        <v>0</v>
      </c>
      <c r="BV720" s="5">
        <v>0</v>
      </c>
      <c r="BW720" s="5">
        <v>0</v>
      </c>
      <c r="BX720" s="5">
        <v>0</v>
      </c>
      <c r="BY720" s="5">
        <v>0</v>
      </c>
      <c r="BZ720" s="5">
        <v>0</v>
      </c>
      <c r="CA720" s="5">
        <v>0</v>
      </c>
      <c r="CB720" s="5">
        <v>0</v>
      </c>
      <c r="CC720" s="5">
        <v>0</v>
      </c>
      <c r="CD720" s="5">
        <v>0</v>
      </c>
      <c r="CE720" s="5">
        <v>0</v>
      </c>
      <c r="CF720" s="5">
        <v>0</v>
      </c>
      <c r="CG720" s="5">
        <v>0</v>
      </c>
      <c r="CH720" s="5">
        <v>0</v>
      </c>
      <c r="CI720" s="5">
        <v>0</v>
      </c>
      <c r="CJ720" s="5">
        <v>0</v>
      </c>
      <c r="CK720" s="5">
        <v>0</v>
      </c>
      <c r="CL720" s="5">
        <v>0</v>
      </c>
      <c r="CM720" s="5">
        <v>0</v>
      </c>
      <c r="CN720" s="5">
        <v>0</v>
      </c>
      <c r="CO720" s="5">
        <v>0</v>
      </c>
      <c r="CP720" s="5">
        <v>0</v>
      </c>
      <c r="CQ720" s="5">
        <v>0</v>
      </c>
      <c r="CR720" s="5">
        <v>0</v>
      </c>
      <c r="CS720" s="5">
        <v>0</v>
      </c>
      <c r="CT720" s="5">
        <v>0</v>
      </c>
      <c r="CU720" s="5">
        <v>0</v>
      </c>
      <c r="CV720" s="5">
        <v>0</v>
      </c>
      <c r="CW720" s="5">
        <v>0</v>
      </c>
      <c r="CX720" s="3">
        <v>0</v>
      </c>
    </row>
    <row r="721" spans="1:102" ht="15.75" x14ac:dyDescent="0.25">
      <c r="A721" s="5" t="s">
        <v>25</v>
      </c>
      <c r="B721" s="5" t="s">
        <v>26</v>
      </c>
      <c r="C721" s="5">
        <v>2021</v>
      </c>
      <c r="D721" s="5">
        <v>1614</v>
      </c>
      <c r="E721" s="5">
        <v>0</v>
      </c>
      <c r="F721" s="5">
        <v>4</v>
      </c>
      <c r="G721" s="5">
        <v>9</v>
      </c>
      <c r="H721" s="5">
        <v>0</v>
      </c>
      <c r="I721" s="5">
        <v>3</v>
      </c>
      <c r="J721" s="5">
        <v>1</v>
      </c>
      <c r="K721" s="5">
        <v>1</v>
      </c>
      <c r="L721" s="5">
        <v>6</v>
      </c>
      <c r="M721" s="5">
        <v>2</v>
      </c>
      <c r="N721" s="5">
        <v>5</v>
      </c>
      <c r="O721" s="5">
        <v>33</v>
      </c>
      <c r="P721" s="5">
        <v>0</v>
      </c>
      <c r="Q721" s="5">
        <v>0</v>
      </c>
      <c r="R721" s="5">
        <v>0</v>
      </c>
      <c r="S721" s="5">
        <v>0</v>
      </c>
      <c r="T721" s="5">
        <v>2</v>
      </c>
      <c r="U721" s="5">
        <v>1</v>
      </c>
      <c r="V721" s="5">
        <v>1</v>
      </c>
      <c r="W721" s="5">
        <v>9</v>
      </c>
      <c r="X721" s="5">
        <v>2</v>
      </c>
      <c r="Y721" s="5">
        <v>0</v>
      </c>
      <c r="Z721" s="5">
        <v>0</v>
      </c>
      <c r="AA721" s="5">
        <v>4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10</v>
      </c>
      <c r="AH721" s="5">
        <v>4</v>
      </c>
      <c r="AI721" s="5">
        <v>23</v>
      </c>
      <c r="AJ721" s="5">
        <v>150</v>
      </c>
      <c r="AK721" s="5">
        <v>11</v>
      </c>
      <c r="AL721" s="5">
        <v>1</v>
      </c>
      <c r="AM721" s="5">
        <v>23</v>
      </c>
      <c r="AN721" s="5">
        <v>17</v>
      </c>
      <c r="AO721" s="5">
        <v>24</v>
      </c>
      <c r="AP721" s="5">
        <v>1</v>
      </c>
      <c r="AQ721" s="5">
        <v>8</v>
      </c>
      <c r="AR721" s="5">
        <v>1</v>
      </c>
      <c r="AS721" s="5">
        <v>6</v>
      </c>
      <c r="AT721" s="5">
        <v>15</v>
      </c>
      <c r="AU721" s="5">
        <v>20</v>
      </c>
      <c r="AV721" s="5">
        <v>27</v>
      </c>
      <c r="AW721" s="5">
        <v>113</v>
      </c>
      <c r="AX721" s="5">
        <v>40</v>
      </c>
      <c r="AY721" s="5">
        <v>1</v>
      </c>
      <c r="AZ721" s="5">
        <v>6</v>
      </c>
      <c r="BA721" s="5">
        <v>0</v>
      </c>
      <c r="BB721" s="5">
        <v>84</v>
      </c>
      <c r="BC721" s="5">
        <v>16</v>
      </c>
      <c r="BD721" s="5">
        <v>0</v>
      </c>
      <c r="BE721" s="5">
        <v>13</v>
      </c>
      <c r="BF721" s="5">
        <v>95</v>
      </c>
      <c r="BG721" s="5">
        <v>3</v>
      </c>
      <c r="BH721" s="5">
        <v>2</v>
      </c>
      <c r="BI721" s="5">
        <v>0</v>
      </c>
      <c r="BJ721" s="5">
        <v>41</v>
      </c>
      <c r="BK721" s="5">
        <v>38</v>
      </c>
      <c r="BL721" s="5">
        <v>0</v>
      </c>
      <c r="BM721" s="5">
        <v>4</v>
      </c>
      <c r="BN721" s="5">
        <v>15</v>
      </c>
      <c r="BO721" s="5">
        <v>0</v>
      </c>
      <c r="BP721" s="5">
        <v>16</v>
      </c>
      <c r="BQ721" s="5">
        <v>30</v>
      </c>
      <c r="BR721" s="5">
        <v>2</v>
      </c>
      <c r="BS721" s="5">
        <v>46</v>
      </c>
      <c r="BT721" s="5">
        <v>47</v>
      </c>
      <c r="BU721" s="5">
        <v>1</v>
      </c>
      <c r="BV721" s="5">
        <v>70</v>
      </c>
      <c r="BW721" s="5">
        <v>14</v>
      </c>
      <c r="BX721" s="5">
        <v>189</v>
      </c>
      <c r="BY721" s="5">
        <v>2</v>
      </c>
      <c r="BZ721" s="5">
        <v>3</v>
      </c>
      <c r="CA721" s="5">
        <v>24</v>
      </c>
      <c r="CB721" s="5">
        <v>0</v>
      </c>
      <c r="CC721" s="5">
        <v>0</v>
      </c>
      <c r="CD721" s="5">
        <v>55</v>
      </c>
      <c r="CE721" s="5">
        <v>0</v>
      </c>
      <c r="CF721" s="5">
        <v>3</v>
      </c>
      <c r="CG721" s="5">
        <v>2</v>
      </c>
      <c r="CH721" s="5">
        <v>2</v>
      </c>
      <c r="CI721" s="5">
        <v>1</v>
      </c>
      <c r="CJ721" s="5">
        <v>18</v>
      </c>
      <c r="CK721" s="5">
        <v>5</v>
      </c>
      <c r="CL721" s="5">
        <v>2</v>
      </c>
      <c r="CM721" s="5">
        <v>10</v>
      </c>
      <c r="CN721" s="5">
        <v>88</v>
      </c>
      <c r="CO721" s="5">
        <v>1</v>
      </c>
      <c r="CP721" s="5">
        <v>3</v>
      </c>
      <c r="CQ721" s="5">
        <v>0</v>
      </c>
      <c r="CR721" s="5">
        <v>28</v>
      </c>
      <c r="CS721" s="5">
        <v>2</v>
      </c>
      <c r="CT721" s="5">
        <v>11</v>
      </c>
      <c r="CU721" s="5">
        <v>7</v>
      </c>
      <c r="CV721" s="5">
        <v>24</v>
      </c>
      <c r="CW721" s="5">
        <v>13</v>
      </c>
      <c r="CX721" s="3">
        <v>13</v>
      </c>
    </row>
    <row r="722" spans="1:102" ht="15.75" x14ac:dyDescent="0.25">
      <c r="A722" s="5" t="s">
        <v>27</v>
      </c>
      <c r="B722" s="5" t="s">
        <v>28</v>
      </c>
      <c r="C722" s="5">
        <v>2021</v>
      </c>
      <c r="D722" s="5">
        <v>4621</v>
      </c>
      <c r="E722" s="5">
        <v>21</v>
      </c>
      <c r="F722" s="5">
        <v>7</v>
      </c>
      <c r="G722" s="5">
        <v>15</v>
      </c>
      <c r="H722" s="5">
        <v>11</v>
      </c>
      <c r="I722" s="5">
        <v>78</v>
      </c>
      <c r="J722" s="5">
        <v>11</v>
      </c>
      <c r="K722" s="5">
        <v>13</v>
      </c>
      <c r="L722" s="5">
        <v>39</v>
      </c>
      <c r="M722" s="5">
        <v>8</v>
      </c>
      <c r="N722" s="5">
        <v>59</v>
      </c>
      <c r="O722" s="5">
        <v>240</v>
      </c>
      <c r="P722" s="5">
        <v>0</v>
      </c>
      <c r="Q722" s="5">
        <v>3</v>
      </c>
      <c r="R722" s="5">
        <v>2</v>
      </c>
      <c r="S722" s="5">
        <v>1</v>
      </c>
      <c r="T722" s="5">
        <v>0</v>
      </c>
      <c r="U722" s="5">
        <v>1</v>
      </c>
      <c r="V722" s="5">
        <v>4</v>
      </c>
      <c r="W722" s="5">
        <v>5</v>
      </c>
      <c r="X722" s="5">
        <v>3</v>
      </c>
      <c r="Y722" s="5">
        <v>2</v>
      </c>
      <c r="Z722" s="5">
        <v>0</v>
      </c>
      <c r="AA722" s="5">
        <v>8</v>
      </c>
      <c r="AB722" s="5">
        <v>0</v>
      </c>
      <c r="AC722" s="5">
        <v>0</v>
      </c>
      <c r="AD722" s="5">
        <v>0</v>
      </c>
      <c r="AE722" s="5">
        <v>4</v>
      </c>
      <c r="AF722" s="5">
        <v>0</v>
      </c>
      <c r="AG722" s="5">
        <v>30</v>
      </c>
      <c r="AH722" s="5">
        <v>4</v>
      </c>
      <c r="AI722" s="5">
        <v>39</v>
      </c>
      <c r="AJ722" s="5">
        <v>607</v>
      </c>
      <c r="AK722" s="5">
        <v>115</v>
      </c>
      <c r="AL722" s="5">
        <v>2</v>
      </c>
      <c r="AM722" s="5">
        <v>20</v>
      </c>
      <c r="AN722" s="5">
        <v>52</v>
      </c>
      <c r="AO722" s="5">
        <v>90</v>
      </c>
      <c r="AP722" s="5">
        <v>3</v>
      </c>
      <c r="AQ722" s="5">
        <v>19</v>
      </c>
      <c r="AR722" s="5">
        <v>5</v>
      </c>
      <c r="AS722" s="5">
        <v>21</v>
      </c>
      <c r="AT722" s="5">
        <v>31</v>
      </c>
      <c r="AU722" s="5">
        <v>46</v>
      </c>
      <c r="AV722" s="5">
        <v>27</v>
      </c>
      <c r="AW722" s="5">
        <v>38</v>
      </c>
      <c r="AX722" s="5">
        <v>129</v>
      </c>
      <c r="AY722" s="5">
        <v>2</v>
      </c>
      <c r="AZ722" s="5">
        <v>30</v>
      </c>
      <c r="BA722" s="5">
        <v>0</v>
      </c>
      <c r="BB722" s="5">
        <v>97</v>
      </c>
      <c r="BC722" s="5">
        <v>14</v>
      </c>
      <c r="BD722" s="5">
        <v>1</v>
      </c>
      <c r="BE722" s="5">
        <v>45</v>
      </c>
      <c r="BF722" s="5">
        <v>235</v>
      </c>
      <c r="BG722" s="5">
        <v>4</v>
      </c>
      <c r="BH722" s="5">
        <v>11</v>
      </c>
      <c r="BI722" s="5">
        <v>1</v>
      </c>
      <c r="BJ722" s="5">
        <v>198</v>
      </c>
      <c r="BK722" s="5">
        <v>198</v>
      </c>
      <c r="BL722" s="5">
        <v>0</v>
      </c>
      <c r="BM722" s="5">
        <v>6</v>
      </c>
      <c r="BN722" s="5">
        <v>39</v>
      </c>
      <c r="BO722" s="5">
        <v>1</v>
      </c>
      <c r="BP722" s="5">
        <v>14</v>
      </c>
      <c r="BQ722" s="5">
        <v>74</v>
      </c>
      <c r="BR722" s="5">
        <v>16</v>
      </c>
      <c r="BS722" s="5">
        <v>127</v>
      </c>
      <c r="BT722" s="5">
        <v>75</v>
      </c>
      <c r="BU722" s="5">
        <v>5</v>
      </c>
      <c r="BV722" s="5">
        <v>102</v>
      </c>
      <c r="BW722" s="5">
        <v>76</v>
      </c>
      <c r="BX722" s="5">
        <v>454</v>
      </c>
      <c r="BY722" s="5">
        <v>7</v>
      </c>
      <c r="BZ722" s="5">
        <v>0</v>
      </c>
      <c r="CA722" s="5">
        <v>36</v>
      </c>
      <c r="CB722" s="5">
        <v>17</v>
      </c>
      <c r="CC722" s="5">
        <v>0</v>
      </c>
      <c r="CD722" s="5">
        <v>13</v>
      </c>
      <c r="CE722" s="5">
        <v>3</v>
      </c>
      <c r="CF722" s="5">
        <v>11</v>
      </c>
      <c r="CG722" s="5">
        <v>3</v>
      </c>
      <c r="CH722" s="5">
        <v>5</v>
      </c>
      <c r="CI722" s="5">
        <v>9</v>
      </c>
      <c r="CJ722" s="5">
        <v>161</v>
      </c>
      <c r="CK722" s="5">
        <v>25</v>
      </c>
      <c r="CL722" s="5">
        <v>0</v>
      </c>
      <c r="CM722" s="5">
        <v>31</v>
      </c>
      <c r="CN722" s="5">
        <v>161</v>
      </c>
      <c r="CO722" s="5">
        <v>28</v>
      </c>
      <c r="CP722" s="5">
        <v>5</v>
      </c>
      <c r="CQ722" s="5">
        <v>0</v>
      </c>
      <c r="CR722" s="5">
        <v>22</v>
      </c>
      <c r="CS722" s="5">
        <v>8</v>
      </c>
      <c r="CT722" s="5">
        <v>32</v>
      </c>
      <c r="CU722" s="5">
        <v>34</v>
      </c>
      <c r="CV722" s="5">
        <v>326</v>
      </c>
      <c r="CW722" s="5">
        <v>45</v>
      </c>
      <c r="CX722" s="3">
        <v>45</v>
      </c>
    </row>
    <row r="723" spans="1:102" ht="15.75" x14ac:dyDescent="0.25">
      <c r="A723" s="5" t="s">
        <v>29</v>
      </c>
      <c r="B723" s="5" t="s">
        <v>30</v>
      </c>
      <c r="C723" s="5">
        <v>2021</v>
      </c>
      <c r="D723" s="5">
        <v>4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4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  <c r="AH723" s="5">
        <v>0</v>
      </c>
      <c r="AI723" s="5">
        <v>0</v>
      </c>
      <c r="AJ723" s="5">
        <v>0</v>
      </c>
      <c r="AK723" s="5">
        <v>0</v>
      </c>
      <c r="AL723" s="5">
        <v>0</v>
      </c>
      <c r="AM723" s="5">
        <v>0</v>
      </c>
      <c r="AN723" s="5">
        <v>0</v>
      </c>
      <c r="AO723" s="5">
        <v>0</v>
      </c>
      <c r="AP723" s="5">
        <v>0</v>
      </c>
      <c r="AQ723" s="5">
        <v>0</v>
      </c>
      <c r="AR723" s="5">
        <v>0</v>
      </c>
      <c r="AS723" s="5">
        <v>0</v>
      </c>
      <c r="AT723" s="5">
        <v>0</v>
      </c>
      <c r="AU723" s="5">
        <v>0</v>
      </c>
      <c r="AV723" s="5">
        <v>0</v>
      </c>
      <c r="AW723" s="5">
        <v>0</v>
      </c>
      <c r="AX723" s="5">
        <v>0</v>
      </c>
      <c r="AY723" s="5">
        <v>0</v>
      </c>
      <c r="AZ723" s="5">
        <v>0</v>
      </c>
      <c r="BA723" s="5">
        <v>0</v>
      </c>
      <c r="BB723" s="5">
        <v>0</v>
      </c>
      <c r="BC723" s="5">
        <v>0</v>
      </c>
      <c r="BD723" s="5">
        <v>0</v>
      </c>
      <c r="BE723" s="5">
        <v>0</v>
      </c>
      <c r="BF723" s="5">
        <v>0</v>
      </c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>
        <v>0</v>
      </c>
      <c r="BO723" s="5">
        <v>0</v>
      </c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>
        <v>0</v>
      </c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>
        <v>0</v>
      </c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>
        <v>0</v>
      </c>
      <c r="CS723" s="5">
        <v>0</v>
      </c>
      <c r="CT723" s="5">
        <v>0</v>
      </c>
      <c r="CU723" s="5">
        <v>0</v>
      </c>
      <c r="CV723" s="5">
        <v>0</v>
      </c>
      <c r="CW723" s="5">
        <v>0</v>
      </c>
      <c r="CX723" s="3">
        <v>0</v>
      </c>
    </row>
    <row r="724" spans="1:102" ht="15.75" x14ac:dyDescent="0.25">
      <c r="A724" s="5" t="s">
        <v>31</v>
      </c>
      <c r="B724" s="5" t="s">
        <v>32</v>
      </c>
      <c r="C724" s="5">
        <v>2021</v>
      </c>
      <c r="D724" s="5">
        <v>383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33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1</v>
      </c>
      <c r="AH724" s="5">
        <v>1</v>
      </c>
      <c r="AI724" s="5">
        <v>1</v>
      </c>
      <c r="AJ724" s="5">
        <v>3</v>
      </c>
      <c r="AK724" s="5">
        <v>2</v>
      </c>
      <c r="AL724" s="5">
        <v>0</v>
      </c>
      <c r="AM724" s="5">
        <v>2</v>
      </c>
      <c r="AN724" s="5">
        <v>1</v>
      </c>
      <c r="AO724" s="5">
        <v>6</v>
      </c>
      <c r="AP724" s="5">
        <v>0</v>
      </c>
      <c r="AQ724" s="5">
        <v>3</v>
      </c>
      <c r="AR724" s="5">
        <v>0</v>
      </c>
      <c r="AS724" s="5">
        <v>0</v>
      </c>
      <c r="AT724" s="5">
        <v>1</v>
      </c>
      <c r="AU724" s="5">
        <v>2</v>
      </c>
      <c r="AV724" s="5">
        <v>17</v>
      </c>
      <c r="AW724" s="5">
        <v>1</v>
      </c>
      <c r="AX724" s="5">
        <v>18</v>
      </c>
      <c r="AY724" s="5">
        <v>1</v>
      </c>
      <c r="AZ724" s="5">
        <v>1</v>
      </c>
      <c r="BA724" s="5">
        <v>0</v>
      </c>
      <c r="BB724" s="5">
        <v>77</v>
      </c>
      <c r="BC724" s="5">
        <v>3</v>
      </c>
      <c r="BD724" s="5">
        <v>0</v>
      </c>
      <c r="BE724" s="5">
        <v>4</v>
      </c>
      <c r="BF724" s="5">
        <v>4</v>
      </c>
      <c r="BG724" s="5">
        <v>0</v>
      </c>
      <c r="BH724" s="5">
        <v>0</v>
      </c>
      <c r="BI724" s="5">
        <v>0</v>
      </c>
      <c r="BJ724" s="5">
        <v>26</v>
      </c>
      <c r="BK724" s="5">
        <v>29</v>
      </c>
      <c r="BL724" s="5">
        <v>0</v>
      </c>
      <c r="BM724" s="5">
        <v>0</v>
      </c>
      <c r="BN724" s="5">
        <v>1</v>
      </c>
      <c r="BO724" s="5">
        <v>0</v>
      </c>
      <c r="BP724" s="5">
        <v>0</v>
      </c>
      <c r="BQ724" s="5">
        <v>7</v>
      </c>
      <c r="BR724" s="5">
        <v>0</v>
      </c>
      <c r="BS724" s="5">
        <v>18</v>
      </c>
      <c r="BT724" s="5">
        <v>2</v>
      </c>
      <c r="BU724" s="5">
        <v>0</v>
      </c>
      <c r="BV724" s="5">
        <v>0</v>
      </c>
      <c r="BW724" s="5">
        <v>1</v>
      </c>
      <c r="BX724" s="5">
        <v>41</v>
      </c>
      <c r="BY724" s="5">
        <v>0</v>
      </c>
      <c r="BZ724" s="5">
        <v>0</v>
      </c>
      <c r="CA724" s="5">
        <v>2</v>
      </c>
      <c r="CB724" s="5">
        <v>1</v>
      </c>
      <c r="CC724" s="5">
        <v>0</v>
      </c>
      <c r="CD724" s="5">
        <v>1</v>
      </c>
      <c r="CE724" s="5">
        <v>0</v>
      </c>
      <c r="CF724" s="5">
        <v>0</v>
      </c>
      <c r="CG724" s="5">
        <v>0</v>
      </c>
      <c r="CH724" s="5">
        <v>0</v>
      </c>
      <c r="CI724" s="5">
        <v>3</v>
      </c>
      <c r="CJ724" s="5">
        <v>11</v>
      </c>
      <c r="CK724" s="5">
        <v>6</v>
      </c>
      <c r="CL724" s="5">
        <v>0</v>
      </c>
      <c r="CM724" s="5">
        <v>2</v>
      </c>
      <c r="CN724" s="5">
        <v>13</v>
      </c>
      <c r="CO724" s="5">
        <v>2</v>
      </c>
      <c r="CP724" s="5">
        <v>0</v>
      </c>
      <c r="CQ724" s="5">
        <v>0</v>
      </c>
      <c r="CR724" s="5">
        <v>0</v>
      </c>
      <c r="CS724" s="5">
        <v>28</v>
      </c>
      <c r="CT724" s="5">
        <v>1</v>
      </c>
      <c r="CU724" s="5">
        <v>0</v>
      </c>
      <c r="CV724" s="5">
        <v>3</v>
      </c>
      <c r="CW724" s="5">
        <v>3</v>
      </c>
      <c r="CX724" s="3">
        <v>3</v>
      </c>
    </row>
    <row r="725" spans="1:102" ht="15.75" x14ac:dyDescent="0.25">
      <c r="A725" s="5" t="s">
        <v>33</v>
      </c>
      <c r="B725" s="5" t="s">
        <v>34</v>
      </c>
      <c r="C725" s="5">
        <v>2021</v>
      </c>
      <c r="D725" s="5">
        <v>30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1</v>
      </c>
      <c r="O725" s="5">
        <v>2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5">
        <v>0</v>
      </c>
      <c r="AH725" s="5">
        <v>0</v>
      </c>
      <c r="AI725" s="5">
        <v>0</v>
      </c>
      <c r="AJ725" s="5">
        <v>1</v>
      </c>
      <c r="AK725" s="5">
        <v>0</v>
      </c>
      <c r="AL725" s="5">
        <v>0</v>
      </c>
      <c r="AM725" s="5">
        <v>2</v>
      </c>
      <c r="AN725" s="5">
        <v>0</v>
      </c>
      <c r="AO725" s="5">
        <v>3</v>
      </c>
      <c r="AP725" s="5">
        <v>1</v>
      </c>
      <c r="AQ725" s="5">
        <v>0</v>
      </c>
      <c r="AR725" s="5">
        <v>0</v>
      </c>
      <c r="AS725" s="5">
        <v>0</v>
      </c>
      <c r="AT725" s="5">
        <v>1</v>
      </c>
      <c r="AU725" s="5">
        <v>0</v>
      </c>
      <c r="AV725" s="5">
        <v>0</v>
      </c>
      <c r="AW725" s="5">
        <v>0</v>
      </c>
      <c r="AX725" s="5">
        <v>0</v>
      </c>
      <c r="AY725" s="5">
        <v>0</v>
      </c>
      <c r="AZ725" s="5">
        <v>0</v>
      </c>
      <c r="BA725" s="5">
        <v>0</v>
      </c>
      <c r="BB725" s="5">
        <v>1</v>
      </c>
      <c r="BC725" s="5">
        <v>0</v>
      </c>
      <c r="BD725" s="5">
        <v>0</v>
      </c>
      <c r="BE725" s="5">
        <v>0</v>
      </c>
      <c r="BF725" s="5">
        <v>1</v>
      </c>
      <c r="BG725" s="5">
        <v>0</v>
      </c>
      <c r="BH725" s="5">
        <v>0</v>
      </c>
      <c r="BI725" s="5">
        <v>0</v>
      </c>
      <c r="BJ725" s="5">
        <v>1</v>
      </c>
      <c r="BK725" s="5">
        <v>1</v>
      </c>
      <c r="BL725" s="5">
        <v>0</v>
      </c>
      <c r="BM725" s="5">
        <v>0</v>
      </c>
      <c r="BN725" s="5">
        <v>1</v>
      </c>
      <c r="BO725" s="5">
        <v>0</v>
      </c>
      <c r="BP725" s="5">
        <v>0</v>
      </c>
      <c r="BQ725" s="5">
        <v>0</v>
      </c>
      <c r="BR725" s="5">
        <v>0</v>
      </c>
      <c r="BS725" s="5">
        <v>1</v>
      </c>
      <c r="BT725" s="5">
        <v>2</v>
      </c>
      <c r="BU725" s="5">
        <v>0</v>
      </c>
      <c r="BV725" s="5">
        <v>1</v>
      </c>
      <c r="BW725" s="5">
        <v>0</v>
      </c>
      <c r="BX725" s="5">
        <v>1</v>
      </c>
      <c r="BY725" s="5">
        <v>0</v>
      </c>
      <c r="BZ725" s="5">
        <v>0</v>
      </c>
      <c r="CA725" s="5">
        <v>0</v>
      </c>
      <c r="CB725" s="5">
        <v>0</v>
      </c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>
        <v>0</v>
      </c>
      <c r="CJ725" s="5">
        <v>0</v>
      </c>
      <c r="CK725" s="5">
        <v>0</v>
      </c>
      <c r="CL725" s="5">
        <v>0</v>
      </c>
      <c r="CM725" s="5">
        <v>0</v>
      </c>
      <c r="CN725" s="5">
        <v>1</v>
      </c>
      <c r="CO725" s="5">
        <v>0</v>
      </c>
      <c r="CP725" s="5">
        <v>0</v>
      </c>
      <c r="CQ725" s="5">
        <v>0</v>
      </c>
      <c r="CR725" s="5">
        <v>0</v>
      </c>
      <c r="CS725" s="5">
        <v>0</v>
      </c>
      <c r="CT725" s="5">
        <v>1</v>
      </c>
      <c r="CU725" s="5">
        <v>0</v>
      </c>
      <c r="CV725" s="5">
        <v>1</v>
      </c>
      <c r="CW725" s="5">
        <v>0</v>
      </c>
      <c r="CX725" s="3">
        <v>0</v>
      </c>
    </row>
    <row r="726" spans="1:102" ht="15.75" x14ac:dyDescent="0.25">
      <c r="A726" s="5" t="s">
        <v>35</v>
      </c>
      <c r="B726" s="5" t="s">
        <v>36</v>
      </c>
      <c r="C726" s="5">
        <v>2021</v>
      </c>
      <c r="D726" s="5">
        <v>48</v>
      </c>
      <c r="E726" s="5">
        <v>0</v>
      </c>
      <c r="F726" s="5">
        <v>0</v>
      </c>
      <c r="G726" s="5">
        <v>2</v>
      </c>
      <c r="H726" s="5">
        <v>0</v>
      </c>
      <c r="I726" s="5">
        <v>1</v>
      </c>
      <c r="J726" s="5">
        <v>1</v>
      </c>
      <c r="K726" s="5">
        <v>2</v>
      </c>
      <c r="L726" s="5">
        <v>1</v>
      </c>
      <c r="M726" s="5">
        <v>0</v>
      </c>
      <c r="N726" s="5">
        <v>3</v>
      </c>
      <c r="O726" s="5">
        <v>2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  <c r="AH726" s="5">
        <v>0</v>
      </c>
      <c r="AI726" s="5">
        <v>0</v>
      </c>
      <c r="AJ726" s="5">
        <v>2</v>
      </c>
      <c r="AK726" s="5">
        <v>2</v>
      </c>
      <c r="AL726" s="5">
        <v>0</v>
      </c>
      <c r="AM726" s="5">
        <v>0</v>
      </c>
      <c r="AN726" s="5">
        <v>1</v>
      </c>
      <c r="AO726" s="5">
        <v>1</v>
      </c>
      <c r="AP726" s="5">
        <v>0</v>
      </c>
      <c r="AQ726" s="5">
        <v>0</v>
      </c>
      <c r="AR726" s="5">
        <v>0</v>
      </c>
      <c r="AS726" s="5">
        <v>0</v>
      </c>
      <c r="AT726" s="5">
        <v>0</v>
      </c>
      <c r="AU726" s="5">
        <v>1</v>
      </c>
      <c r="AV726" s="5">
        <v>2</v>
      </c>
      <c r="AW726" s="5">
        <v>0</v>
      </c>
      <c r="AX726" s="5">
        <v>2</v>
      </c>
      <c r="AY726" s="5">
        <v>0</v>
      </c>
      <c r="AZ726" s="5">
        <v>0</v>
      </c>
      <c r="BA726" s="5">
        <v>0</v>
      </c>
      <c r="BB726" s="5">
        <v>0</v>
      </c>
      <c r="BC726" s="5">
        <v>0</v>
      </c>
      <c r="BD726" s="5">
        <v>0</v>
      </c>
      <c r="BE726" s="5">
        <v>0</v>
      </c>
      <c r="BF726" s="5">
        <v>2</v>
      </c>
      <c r="BG726" s="5">
        <v>0</v>
      </c>
      <c r="BH726" s="5">
        <v>0</v>
      </c>
      <c r="BI726" s="5">
        <v>0</v>
      </c>
      <c r="BJ726" s="5">
        <v>1</v>
      </c>
      <c r="BK726" s="5">
        <v>1</v>
      </c>
      <c r="BL726" s="5">
        <v>0</v>
      </c>
      <c r="BM726" s="5">
        <v>0</v>
      </c>
      <c r="BN726" s="5">
        <v>0</v>
      </c>
      <c r="BO726" s="5">
        <v>0</v>
      </c>
      <c r="BP726" s="5">
        <v>0</v>
      </c>
      <c r="BQ726" s="5">
        <v>0</v>
      </c>
      <c r="BR726" s="5">
        <v>0</v>
      </c>
      <c r="BS726" s="5">
        <v>3</v>
      </c>
      <c r="BT726" s="5">
        <v>0</v>
      </c>
      <c r="BU726" s="5">
        <v>0</v>
      </c>
      <c r="BV726" s="5">
        <v>1</v>
      </c>
      <c r="BW726" s="5">
        <v>2</v>
      </c>
      <c r="BX726" s="5">
        <v>2</v>
      </c>
      <c r="BY726" s="5">
        <v>0</v>
      </c>
      <c r="BZ726" s="5">
        <v>0</v>
      </c>
      <c r="CA726" s="5">
        <v>0</v>
      </c>
      <c r="CB726" s="5">
        <v>0</v>
      </c>
      <c r="CC726" s="5">
        <v>0</v>
      </c>
      <c r="CD726" s="5">
        <v>1</v>
      </c>
      <c r="CE726" s="5">
        <v>0</v>
      </c>
      <c r="CF726" s="5">
        <v>2</v>
      </c>
      <c r="CG726" s="5">
        <v>0</v>
      </c>
      <c r="CH726" s="5">
        <v>0</v>
      </c>
      <c r="CI726" s="5">
        <v>0</v>
      </c>
      <c r="CJ726" s="5">
        <v>1</v>
      </c>
      <c r="CK726" s="5">
        <v>0</v>
      </c>
      <c r="CL726" s="5">
        <v>0</v>
      </c>
      <c r="CM726" s="5">
        <v>0</v>
      </c>
      <c r="CN726" s="5">
        <v>0</v>
      </c>
      <c r="CO726" s="5">
        <v>0</v>
      </c>
      <c r="CP726" s="5">
        <v>0</v>
      </c>
      <c r="CQ726" s="5">
        <v>0</v>
      </c>
      <c r="CR726" s="5">
        <v>0</v>
      </c>
      <c r="CS726" s="5">
        <v>0</v>
      </c>
      <c r="CT726" s="5">
        <v>1</v>
      </c>
      <c r="CU726" s="5">
        <v>0</v>
      </c>
      <c r="CV726" s="5">
        <v>3</v>
      </c>
      <c r="CW726" s="5">
        <v>1</v>
      </c>
      <c r="CX726" s="3">
        <v>1</v>
      </c>
    </row>
    <row r="727" spans="1:102" ht="15.75" x14ac:dyDescent="0.25">
      <c r="A727" s="5" t="s">
        <v>37</v>
      </c>
      <c r="B727" s="5" t="s">
        <v>38</v>
      </c>
      <c r="C727" s="5">
        <v>2021</v>
      </c>
      <c r="D727" s="5">
        <v>450</v>
      </c>
      <c r="E727" s="5">
        <v>3</v>
      </c>
      <c r="F727" s="5">
        <v>0</v>
      </c>
      <c r="G727" s="5">
        <v>1</v>
      </c>
      <c r="H727" s="5">
        <v>0</v>
      </c>
      <c r="I727" s="5">
        <v>0</v>
      </c>
      <c r="J727" s="5">
        <v>2</v>
      </c>
      <c r="K727" s="5">
        <v>0</v>
      </c>
      <c r="L727" s="5">
        <v>1</v>
      </c>
      <c r="M727" s="5">
        <v>1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2</v>
      </c>
      <c r="U727" s="5">
        <v>2</v>
      </c>
      <c r="V727" s="5">
        <v>3</v>
      </c>
      <c r="W727" s="5">
        <v>251</v>
      </c>
      <c r="X727" s="5">
        <v>0</v>
      </c>
      <c r="Y727" s="5">
        <v>0</v>
      </c>
      <c r="Z727" s="5">
        <v>0</v>
      </c>
      <c r="AA727" s="5">
        <v>1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2</v>
      </c>
      <c r="AH727" s="5">
        <v>0</v>
      </c>
      <c r="AI727" s="5">
        <v>2</v>
      </c>
      <c r="AJ727" s="5">
        <v>1</v>
      </c>
      <c r="AK727" s="5">
        <v>3</v>
      </c>
      <c r="AL727" s="5">
        <v>0</v>
      </c>
      <c r="AM727" s="5">
        <v>3</v>
      </c>
      <c r="AN727" s="5">
        <v>1</v>
      </c>
      <c r="AO727" s="5">
        <v>6</v>
      </c>
      <c r="AP727" s="5">
        <v>0</v>
      </c>
      <c r="AQ727" s="5">
        <v>0</v>
      </c>
      <c r="AR727" s="5">
        <v>0</v>
      </c>
      <c r="AS727" s="5">
        <v>6</v>
      </c>
      <c r="AT727" s="5">
        <v>4</v>
      </c>
      <c r="AU727" s="5">
        <v>1</v>
      </c>
      <c r="AV727" s="5">
        <v>2</v>
      </c>
      <c r="AW727" s="5">
        <v>1</v>
      </c>
      <c r="AX727" s="5">
        <v>3</v>
      </c>
      <c r="AY727" s="5">
        <v>0</v>
      </c>
      <c r="AZ727" s="5">
        <v>17</v>
      </c>
      <c r="BA727" s="5">
        <v>0</v>
      </c>
      <c r="BB727" s="5">
        <v>18</v>
      </c>
      <c r="BC727" s="5">
        <v>3</v>
      </c>
      <c r="BD727" s="5">
        <v>0</v>
      </c>
      <c r="BE727" s="5">
        <v>1</v>
      </c>
      <c r="BF727" s="5">
        <v>6</v>
      </c>
      <c r="BG727" s="5">
        <v>0</v>
      </c>
      <c r="BH727" s="5">
        <v>0</v>
      </c>
      <c r="BI727" s="5">
        <v>0</v>
      </c>
      <c r="BJ727" s="5">
        <v>5</v>
      </c>
      <c r="BK727" s="5">
        <v>16</v>
      </c>
      <c r="BL727" s="5">
        <v>0</v>
      </c>
      <c r="BM727" s="5">
        <v>0</v>
      </c>
      <c r="BN727" s="5">
        <v>1</v>
      </c>
      <c r="BO727" s="5">
        <v>0</v>
      </c>
      <c r="BP727" s="5">
        <v>2</v>
      </c>
      <c r="BQ727" s="5">
        <v>2</v>
      </c>
      <c r="BR727" s="5">
        <v>0</v>
      </c>
      <c r="BS727" s="5">
        <v>5</v>
      </c>
      <c r="BT727" s="5">
        <v>3</v>
      </c>
      <c r="BU727" s="5">
        <v>0</v>
      </c>
      <c r="BV727" s="5">
        <v>0</v>
      </c>
      <c r="BW727" s="5">
        <v>0</v>
      </c>
      <c r="BX727" s="5">
        <v>24</v>
      </c>
      <c r="BY727" s="5">
        <v>0</v>
      </c>
      <c r="BZ727" s="5">
        <v>0</v>
      </c>
      <c r="CA727" s="5">
        <v>18</v>
      </c>
      <c r="CB727" s="5">
        <v>0</v>
      </c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>
        <v>0</v>
      </c>
      <c r="CI727" s="5">
        <v>0</v>
      </c>
      <c r="CJ727" s="5">
        <v>0</v>
      </c>
      <c r="CK727" s="5">
        <v>0</v>
      </c>
      <c r="CL727" s="5">
        <v>0</v>
      </c>
      <c r="CM727" s="5">
        <v>1</v>
      </c>
      <c r="CN727" s="5">
        <v>16</v>
      </c>
      <c r="CO727" s="5">
        <v>0</v>
      </c>
      <c r="CP727" s="5">
        <v>0</v>
      </c>
      <c r="CQ727" s="5">
        <v>0</v>
      </c>
      <c r="CR727" s="5">
        <v>0</v>
      </c>
      <c r="CS727" s="5">
        <v>0</v>
      </c>
      <c r="CT727" s="5">
        <v>1</v>
      </c>
      <c r="CU727" s="5">
        <v>0</v>
      </c>
      <c r="CV727" s="5">
        <v>3</v>
      </c>
      <c r="CW727" s="5">
        <v>2</v>
      </c>
      <c r="CX727" s="3">
        <v>2</v>
      </c>
    </row>
    <row r="728" spans="1:102" ht="15.75" x14ac:dyDescent="0.25">
      <c r="A728" s="5" t="s">
        <v>39</v>
      </c>
      <c r="B728" s="5" t="s">
        <v>40</v>
      </c>
      <c r="C728" s="5">
        <v>2021</v>
      </c>
      <c r="D728" s="5">
        <v>16398</v>
      </c>
      <c r="E728" s="5">
        <v>3</v>
      </c>
      <c r="F728" s="5">
        <v>79</v>
      </c>
      <c r="G728" s="5">
        <v>118</v>
      </c>
      <c r="H728" s="5">
        <v>16</v>
      </c>
      <c r="I728" s="5">
        <v>81</v>
      </c>
      <c r="J728" s="5">
        <v>26</v>
      </c>
      <c r="K728" s="5">
        <v>10</v>
      </c>
      <c r="L728" s="5">
        <v>42</v>
      </c>
      <c r="M728" s="5">
        <v>24</v>
      </c>
      <c r="N728" s="5">
        <v>34</v>
      </c>
      <c r="O728" s="5">
        <v>318</v>
      </c>
      <c r="P728" s="5">
        <v>0</v>
      </c>
      <c r="Q728" s="5">
        <v>5</v>
      </c>
      <c r="R728" s="5">
        <v>81</v>
      </c>
      <c r="S728" s="5">
        <v>1</v>
      </c>
      <c r="T728" s="5">
        <v>5</v>
      </c>
      <c r="U728" s="5">
        <v>5</v>
      </c>
      <c r="V728" s="5">
        <v>21</v>
      </c>
      <c r="W728" s="5">
        <v>697</v>
      </c>
      <c r="X728" s="5">
        <v>15</v>
      </c>
      <c r="Y728" s="5">
        <v>8</v>
      </c>
      <c r="Z728" s="5">
        <v>170</v>
      </c>
      <c r="AA728" s="5">
        <v>2094</v>
      </c>
      <c r="AB728" s="5">
        <v>1580</v>
      </c>
      <c r="AC728" s="5">
        <v>23</v>
      </c>
      <c r="AD728" s="5">
        <v>22</v>
      </c>
      <c r="AE728" s="5">
        <v>34</v>
      </c>
      <c r="AF728" s="5">
        <v>15</v>
      </c>
      <c r="AG728" s="5">
        <v>714</v>
      </c>
      <c r="AH728" s="5">
        <v>72</v>
      </c>
      <c r="AI728" s="5">
        <v>182</v>
      </c>
      <c r="AJ728" s="5">
        <v>2404</v>
      </c>
      <c r="AK728" s="5">
        <v>513</v>
      </c>
      <c r="AL728" s="5">
        <v>4</v>
      </c>
      <c r="AM728" s="5">
        <v>458</v>
      </c>
      <c r="AN728" s="5">
        <v>166</v>
      </c>
      <c r="AO728" s="5">
        <v>319</v>
      </c>
      <c r="AP728" s="5">
        <v>13</v>
      </c>
      <c r="AQ728" s="5">
        <v>174</v>
      </c>
      <c r="AR728" s="5">
        <v>30</v>
      </c>
      <c r="AS728" s="5">
        <v>77</v>
      </c>
      <c r="AT728" s="5">
        <v>69</v>
      </c>
      <c r="AU728" s="5">
        <v>236</v>
      </c>
      <c r="AV728" s="5">
        <v>177</v>
      </c>
      <c r="AW728" s="5">
        <v>306</v>
      </c>
      <c r="AX728" s="5">
        <v>209</v>
      </c>
      <c r="AY728" s="5">
        <v>3</v>
      </c>
      <c r="AZ728" s="5">
        <v>17</v>
      </c>
      <c r="BA728" s="5">
        <v>0</v>
      </c>
      <c r="BB728" s="5">
        <v>283</v>
      </c>
      <c r="BC728" s="5">
        <v>20</v>
      </c>
      <c r="BD728" s="5">
        <v>16</v>
      </c>
      <c r="BE728" s="5">
        <v>50</v>
      </c>
      <c r="BF728" s="5">
        <v>211</v>
      </c>
      <c r="BG728" s="5">
        <v>21</v>
      </c>
      <c r="BH728" s="5">
        <v>76</v>
      </c>
      <c r="BI728" s="5">
        <v>1</v>
      </c>
      <c r="BJ728" s="5">
        <v>178</v>
      </c>
      <c r="BK728" s="5">
        <v>435</v>
      </c>
      <c r="BL728" s="5">
        <v>0</v>
      </c>
      <c r="BM728" s="5">
        <v>10</v>
      </c>
      <c r="BN728" s="5">
        <v>47</v>
      </c>
      <c r="BO728" s="5">
        <v>2</v>
      </c>
      <c r="BP728" s="5">
        <v>7</v>
      </c>
      <c r="BQ728" s="5">
        <v>68</v>
      </c>
      <c r="BR728" s="5">
        <v>10</v>
      </c>
      <c r="BS728" s="5">
        <v>151</v>
      </c>
      <c r="BT728" s="5">
        <v>74</v>
      </c>
      <c r="BU728" s="5">
        <v>19</v>
      </c>
      <c r="BV728" s="5">
        <v>115</v>
      </c>
      <c r="BW728" s="5">
        <v>76</v>
      </c>
      <c r="BX728" s="5">
        <v>1499</v>
      </c>
      <c r="BY728" s="5">
        <v>6</v>
      </c>
      <c r="BZ728" s="5">
        <v>0</v>
      </c>
      <c r="CA728" s="5">
        <v>193</v>
      </c>
      <c r="CB728" s="5">
        <v>2</v>
      </c>
      <c r="CC728" s="5">
        <v>1</v>
      </c>
      <c r="CD728" s="5">
        <v>11</v>
      </c>
      <c r="CE728" s="5">
        <v>4</v>
      </c>
      <c r="CF728" s="5">
        <v>12</v>
      </c>
      <c r="CG728" s="5">
        <v>23</v>
      </c>
      <c r="CH728" s="5">
        <v>13</v>
      </c>
      <c r="CI728" s="5">
        <v>12</v>
      </c>
      <c r="CJ728" s="5">
        <v>120</v>
      </c>
      <c r="CK728" s="5">
        <v>73</v>
      </c>
      <c r="CL728" s="5">
        <v>0</v>
      </c>
      <c r="CM728" s="5">
        <v>13</v>
      </c>
      <c r="CN728" s="5">
        <v>398</v>
      </c>
      <c r="CO728" s="5">
        <v>63</v>
      </c>
      <c r="CP728" s="5">
        <v>13</v>
      </c>
      <c r="CQ728" s="5">
        <v>0</v>
      </c>
      <c r="CR728" s="5">
        <v>68</v>
      </c>
      <c r="CS728" s="5">
        <v>7</v>
      </c>
      <c r="CT728" s="5">
        <v>111</v>
      </c>
      <c r="CU728" s="5">
        <v>5</v>
      </c>
      <c r="CV728" s="5">
        <v>168</v>
      </c>
      <c r="CW728" s="5">
        <v>44</v>
      </c>
      <c r="CX728" s="3">
        <v>44</v>
      </c>
    </row>
    <row r="729" spans="1:102" ht="15.75" x14ac:dyDescent="0.25">
      <c r="A729" s="5" t="s">
        <v>41</v>
      </c>
      <c r="B729" s="5" t="s">
        <v>42</v>
      </c>
      <c r="C729" s="5">
        <v>2021</v>
      </c>
      <c r="D729" s="5">
        <v>16</v>
      </c>
      <c r="E729" s="5">
        <v>0</v>
      </c>
      <c r="F729" s="5">
        <v>0</v>
      </c>
      <c r="G729" s="5">
        <v>0</v>
      </c>
      <c r="H729" s="5">
        <v>0</v>
      </c>
      <c r="I729" s="5">
        <v>3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0</v>
      </c>
      <c r="AH729" s="5">
        <v>0</v>
      </c>
      <c r="AI729" s="5">
        <v>0</v>
      </c>
      <c r="AJ729" s="5">
        <v>1</v>
      </c>
      <c r="AK729" s="5">
        <v>0</v>
      </c>
      <c r="AL729" s="5">
        <v>0</v>
      </c>
      <c r="AM729" s="5">
        <v>0</v>
      </c>
      <c r="AN729" s="5">
        <v>0</v>
      </c>
      <c r="AO729" s="5">
        <v>0</v>
      </c>
      <c r="AP729" s="5">
        <v>0</v>
      </c>
      <c r="AQ729" s="5">
        <v>0</v>
      </c>
      <c r="AR729" s="5">
        <v>0</v>
      </c>
      <c r="AS729" s="5">
        <v>0</v>
      </c>
      <c r="AT729" s="5">
        <v>0</v>
      </c>
      <c r="AU729" s="5">
        <v>0</v>
      </c>
      <c r="AV729" s="5">
        <v>0</v>
      </c>
      <c r="AW729" s="5">
        <v>0</v>
      </c>
      <c r="AX729" s="5">
        <v>0</v>
      </c>
      <c r="AY729" s="5">
        <v>0</v>
      </c>
      <c r="AZ729" s="5">
        <v>0</v>
      </c>
      <c r="BA729" s="5">
        <v>0</v>
      </c>
      <c r="BB729" s="5">
        <v>0</v>
      </c>
      <c r="BC729" s="5">
        <v>0</v>
      </c>
      <c r="BD729" s="5">
        <v>0</v>
      </c>
      <c r="BE729" s="5">
        <v>1</v>
      </c>
      <c r="BF729" s="5">
        <v>0</v>
      </c>
      <c r="BG729" s="5">
        <v>0</v>
      </c>
      <c r="BH729" s="5">
        <v>0</v>
      </c>
      <c r="BI729" s="5">
        <v>0</v>
      </c>
      <c r="BJ729" s="5">
        <v>1</v>
      </c>
      <c r="BK729" s="5">
        <v>2</v>
      </c>
      <c r="BL729" s="5">
        <v>0</v>
      </c>
      <c r="BM729" s="5">
        <v>0</v>
      </c>
      <c r="BN729" s="5">
        <v>0</v>
      </c>
      <c r="BO729" s="5">
        <v>0</v>
      </c>
      <c r="BP729" s="5">
        <v>0</v>
      </c>
      <c r="BQ729" s="5">
        <v>1</v>
      </c>
      <c r="BR729" s="5">
        <v>0</v>
      </c>
      <c r="BS729" s="5">
        <v>0</v>
      </c>
      <c r="BT729" s="5">
        <v>0</v>
      </c>
      <c r="BU729" s="5">
        <v>0</v>
      </c>
      <c r="BV729" s="5">
        <v>0</v>
      </c>
      <c r="BW729" s="5">
        <v>3</v>
      </c>
      <c r="BX729" s="5">
        <v>0</v>
      </c>
      <c r="BY729" s="5">
        <v>0</v>
      </c>
      <c r="BZ729" s="5">
        <v>0</v>
      </c>
      <c r="CA729" s="5">
        <v>0</v>
      </c>
      <c r="CB729" s="5">
        <v>0</v>
      </c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>
        <v>0</v>
      </c>
      <c r="CJ729" s="5">
        <v>0</v>
      </c>
      <c r="CK729" s="5">
        <v>0</v>
      </c>
      <c r="CL729" s="5">
        <v>0</v>
      </c>
      <c r="CM729" s="5">
        <v>0</v>
      </c>
      <c r="CN729" s="5">
        <v>1</v>
      </c>
      <c r="CO729" s="5">
        <v>0</v>
      </c>
      <c r="CP729" s="5">
        <v>0</v>
      </c>
      <c r="CQ729" s="5">
        <v>0</v>
      </c>
      <c r="CR729" s="5">
        <v>0</v>
      </c>
      <c r="CS729" s="5">
        <v>0</v>
      </c>
      <c r="CT729" s="5">
        <v>0</v>
      </c>
      <c r="CU729" s="5">
        <v>0</v>
      </c>
      <c r="CV729" s="5">
        <v>0</v>
      </c>
      <c r="CW729" s="5">
        <v>0</v>
      </c>
      <c r="CX729" s="3">
        <v>0</v>
      </c>
    </row>
    <row r="730" spans="1:102" ht="15.75" x14ac:dyDescent="0.25">
      <c r="A730" s="5" t="s">
        <v>43</v>
      </c>
      <c r="B730" s="5" t="s">
        <v>44</v>
      </c>
      <c r="C730" s="5">
        <v>2021</v>
      </c>
      <c r="D730" s="5">
        <v>291</v>
      </c>
      <c r="E730" s="5">
        <v>0</v>
      </c>
      <c r="F730" s="5">
        <v>0</v>
      </c>
      <c r="G730" s="5">
        <v>1</v>
      </c>
      <c r="H730" s="5">
        <v>0</v>
      </c>
      <c r="I730" s="5">
        <v>1</v>
      </c>
      <c r="J730" s="5">
        <v>1</v>
      </c>
      <c r="K730" s="5">
        <v>0</v>
      </c>
      <c r="L730" s="5">
        <v>4</v>
      </c>
      <c r="M730" s="5">
        <v>1</v>
      </c>
      <c r="N730" s="5">
        <v>4</v>
      </c>
      <c r="O730" s="5">
        <v>47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1</v>
      </c>
      <c r="V730" s="5">
        <v>2</v>
      </c>
      <c r="W730" s="5">
        <v>1</v>
      </c>
      <c r="X730" s="5">
        <v>1</v>
      </c>
      <c r="Y730" s="5">
        <v>0</v>
      </c>
      <c r="Z730" s="5">
        <v>0</v>
      </c>
      <c r="AA730" s="5">
        <v>1</v>
      </c>
      <c r="AB730" s="5">
        <v>0</v>
      </c>
      <c r="AC730" s="5">
        <v>0</v>
      </c>
      <c r="AD730" s="5">
        <v>0</v>
      </c>
      <c r="AE730" s="5">
        <v>0</v>
      </c>
      <c r="AF730" s="5">
        <v>1</v>
      </c>
      <c r="AG730" s="5">
        <v>3</v>
      </c>
      <c r="AH730" s="5">
        <v>2</v>
      </c>
      <c r="AI730" s="5">
        <v>4</v>
      </c>
      <c r="AJ730" s="5">
        <v>8</v>
      </c>
      <c r="AK730" s="5">
        <v>7</v>
      </c>
      <c r="AL730" s="5">
        <v>1</v>
      </c>
      <c r="AM730" s="5">
        <v>2</v>
      </c>
      <c r="AN730" s="5">
        <v>4</v>
      </c>
      <c r="AO730" s="5">
        <v>7</v>
      </c>
      <c r="AP730" s="5">
        <v>0</v>
      </c>
      <c r="AQ730" s="5">
        <v>1</v>
      </c>
      <c r="AR730" s="5">
        <v>0</v>
      </c>
      <c r="AS730" s="5">
        <v>2</v>
      </c>
      <c r="AT730" s="5">
        <v>6</v>
      </c>
      <c r="AU730" s="5">
        <v>4</v>
      </c>
      <c r="AV730" s="5">
        <v>1</v>
      </c>
      <c r="AW730" s="5">
        <v>4</v>
      </c>
      <c r="AX730" s="5">
        <v>5</v>
      </c>
      <c r="AY730" s="5">
        <v>0</v>
      </c>
      <c r="AZ730" s="5">
        <v>2</v>
      </c>
      <c r="BA730" s="5">
        <v>0</v>
      </c>
      <c r="BB730" s="5">
        <v>1</v>
      </c>
      <c r="BC730" s="5">
        <v>2</v>
      </c>
      <c r="BD730" s="5">
        <v>0</v>
      </c>
      <c r="BE730" s="5">
        <v>3</v>
      </c>
      <c r="BF730" s="5">
        <v>37</v>
      </c>
      <c r="BG730" s="5">
        <v>0</v>
      </c>
      <c r="BH730" s="5">
        <v>1</v>
      </c>
      <c r="BI730" s="5">
        <v>0</v>
      </c>
      <c r="BJ730" s="5">
        <v>7</v>
      </c>
      <c r="BK730" s="5">
        <v>9</v>
      </c>
      <c r="BL730" s="5">
        <v>0</v>
      </c>
      <c r="BM730" s="5">
        <v>0</v>
      </c>
      <c r="BN730" s="5">
        <v>6</v>
      </c>
      <c r="BO730" s="5">
        <v>0</v>
      </c>
      <c r="BP730" s="5">
        <v>2</v>
      </c>
      <c r="BQ730" s="5">
        <v>5</v>
      </c>
      <c r="BR730" s="5">
        <v>0</v>
      </c>
      <c r="BS730" s="5">
        <v>7</v>
      </c>
      <c r="BT730" s="5">
        <v>4</v>
      </c>
      <c r="BU730" s="5">
        <v>0</v>
      </c>
      <c r="BV730" s="5">
        <v>2</v>
      </c>
      <c r="BW730" s="5">
        <v>3</v>
      </c>
      <c r="BX730" s="5">
        <v>26</v>
      </c>
      <c r="BY730" s="5">
        <v>0</v>
      </c>
      <c r="BZ730" s="5">
        <v>0</v>
      </c>
      <c r="CA730" s="5">
        <v>9</v>
      </c>
      <c r="CB730" s="5">
        <v>0</v>
      </c>
      <c r="CC730" s="5">
        <v>0</v>
      </c>
      <c r="CD730" s="5">
        <v>2</v>
      </c>
      <c r="CE730" s="5">
        <v>0</v>
      </c>
      <c r="CF730" s="5">
        <v>1</v>
      </c>
      <c r="CG730" s="5">
        <v>1</v>
      </c>
      <c r="CH730" s="5">
        <v>1</v>
      </c>
      <c r="CI730" s="5">
        <v>0</v>
      </c>
      <c r="CJ730" s="5">
        <v>2</v>
      </c>
      <c r="CK730" s="5">
        <v>1</v>
      </c>
      <c r="CL730" s="5">
        <v>0</v>
      </c>
      <c r="CM730" s="5">
        <v>2</v>
      </c>
      <c r="CN730" s="5">
        <v>10</v>
      </c>
      <c r="CO730" s="5">
        <v>0</v>
      </c>
      <c r="CP730" s="5">
        <v>0</v>
      </c>
      <c r="CQ730" s="5">
        <v>0</v>
      </c>
      <c r="CR730" s="5">
        <v>0</v>
      </c>
      <c r="CS730" s="5">
        <v>0</v>
      </c>
      <c r="CT730" s="5">
        <v>2</v>
      </c>
      <c r="CU730" s="5">
        <v>1</v>
      </c>
      <c r="CV730" s="5">
        <v>7</v>
      </c>
      <c r="CW730" s="5">
        <v>2</v>
      </c>
      <c r="CX730" s="3">
        <v>2</v>
      </c>
    </row>
    <row r="731" spans="1:102" ht="15.75" x14ac:dyDescent="0.25">
      <c r="A731" s="5" t="s">
        <v>45</v>
      </c>
      <c r="B731" s="5" t="s">
        <v>46</v>
      </c>
      <c r="C731" s="5">
        <v>2021</v>
      </c>
      <c r="D731" s="5">
        <v>301</v>
      </c>
      <c r="E731" s="5">
        <v>1</v>
      </c>
      <c r="F731" s="5">
        <v>1</v>
      </c>
      <c r="G731" s="5">
        <v>4</v>
      </c>
      <c r="H731" s="5">
        <v>1</v>
      </c>
      <c r="I731" s="5">
        <v>6</v>
      </c>
      <c r="J731" s="5">
        <v>3</v>
      </c>
      <c r="K731" s="5">
        <v>1</v>
      </c>
      <c r="L731" s="5">
        <v>3</v>
      </c>
      <c r="M731" s="5">
        <v>1</v>
      </c>
      <c r="N731" s="5">
        <v>4</v>
      </c>
      <c r="O731" s="5">
        <v>3</v>
      </c>
      <c r="P731" s="5">
        <v>0</v>
      </c>
      <c r="Q731" s="5">
        <v>0</v>
      </c>
      <c r="R731" s="5">
        <v>0</v>
      </c>
      <c r="S731" s="5">
        <v>1</v>
      </c>
      <c r="T731" s="5">
        <v>0</v>
      </c>
      <c r="U731" s="5">
        <v>0</v>
      </c>
      <c r="V731" s="5">
        <v>0</v>
      </c>
      <c r="W731" s="5">
        <v>2</v>
      </c>
      <c r="X731" s="5">
        <v>0</v>
      </c>
      <c r="Y731" s="5">
        <v>0</v>
      </c>
      <c r="Z731" s="5">
        <v>0</v>
      </c>
      <c r="AA731" s="5">
        <v>1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1</v>
      </c>
      <c r="AH731" s="5">
        <v>0</v>
      </c>
      <c r="AI731" s="5">
        <v>1</v>
      </c>
      <c r="AJ731" s="5">
        <v>4</v>
      </c>
      <c r="AK731" s="5">
        <v>2</v>
      </c>
      <c r="AL731" s="5">
        <v>0</v>
      </c>
      <c r="AM731" s="5">
        <v>1</v>
      </c>
      <c r="AN731" s="5">
        <v>3</v>
      </c>
      <c r="AO731" s="5">
        <v>3</v>
      </c>
      <c r="AP731" s="5">
        <v>0</v>
      </c>
      <c r="AQ731" s="5">
        <v>1</v>
      </c>
      <c r="AR731" s="5">
        <v>1</v>
      </c>
      <c r="AS731" s="5">
        <v>0</v>
      </c>
      <c r="AT731" s="5">
        <v>2</v>
      </c>
      <c r="AU731" s="5">
        <v>3</v>
      </c>
      <c r="AV731" s="5">
        <v>1</v>
      </c>
      <c r="AW731" s="5">
        <v>2</v>
      </c>
      <c r="AX731" s="5">
        <v>5</v>
      </c>
      <c r="AY731" s="5">
        <v>0</v>
      </c>
      <c r="AZ731" s="5">
        <v>4</v>
      </c>
      <c r="BA731" s="5">
        <v>0</v>
      </c>
      <c r="BB731" s="5">
        <v>13</v>
      </c>
      <c r="BC731" s="5">
        <v>1</v>
      </c>
      <c r="BD731" s="5">
        <v>0</v>
      </c>
      <c r="BE731" s="5">
        <v>1</v>
      </c>
      <c r="BF731" s="5">
        <v>1</v>
      </c>
      <c r="BG731" s="5">
        <v>0</v>
      </c>
      <c r="BH731" s="5">
        <v>0</v>
      </c>
      <c r="BI731" s="5">
        <v>0</v>
      </c>
      <c r="BJ731" s="5">
        <v>9</v>
      </c>
      <c r="BK731" s="5">
        <v>6</v>
      </c>
      <c r="BL731" s="5">
        <v>0</v>
      </c>
      <c r="BM731" s="5">
        <v>0</v>
      </c>
      <c r="BN731" s="5">
        <v>10</v>
      </c>
      <c r="BO731" s="5">
        <v>0</v>
      </c>
      <c r="BP731" s="5">
        <v>0</v>
      </c>
      <c r="BQ731" s="5">
        <v>3</v>
      </c>
      <c r="BR731" s="5">
        <v>0</v>
      </c>
      <c r="BS731" s="5">
        <v>21</v>
      </c>
      <c r="BT731" s="5">
        <v>4</v>
      </c>
      <c r="BU731" s="5">
        <v>0</v>
      </c>
      <c r="BV731" s="5">
        <v>2</v>
      </c>
      <c r="BW731" s="5">
        <v>1</v>
      </c>
      <c r="BX731" s="5">
        <v>31</v>
      </c>
      <c r="BY731" s="5">
        <v>0</v>
      </c>
      <c r="BZ731" s="5">
        <v>0</v>
      </c>
      <c r="CA731" s="5">
        <v>20</v>
      </c>
      <c r="CB731" s="5">
        <v>0</v>
      </c>
      <c r="CC731" s="5">
        <v>0</v>
      </c>
      <c r="CD731" s="5">
        <v>1</v>
      </c>
      <c r="CE731" s="5">
        <v>0</v>
      </c>
      <c r="CF731" s="5">
        <v>2</v>
      </c>
      <c r="CG731" s="5">
        <v>0</v>
      </c>
      <c r="CH731" s="5">
        <v>0</v>
      </c>
      <c r="CI731" s="5">
        <v>1</v>
      </c>
      <c r="CJ731" s="5">
        <v>3</v>
      </c>
      <c r="CK731" s="5">
        <v>1</v>
      </c>
      <c r="CL731" s="5">
        <v>0</v>
      </c>
      <c r="CM731" s="5">
        <v>1</v>
      </c>
      <c r="CN731" s="5">
        <v>8</v>
      </c>
      <c r="CO731" s="5">
        <v>2</v>
      </c>
      <c r="CP731" s="5">
        <v>0</v>
      </c>
      <c r="CQ731" s="5">
        <v>0</v>
      </c>
      <c r="CR731" s="5">
        <v>0</v>
      </c>
      <c r="CS731" s="5">
        <v>83</v>
      </c>
      <c r="CT731" s="5">
        <v>2</v>
      </c>
      <c r="CU731" s="5">
        <v>0</v>
      </c>
      <c r="CV731" s="5">
        <v>5</v>
      </c>
      <c r="CW731" s="5">
        <v>1</v>
      </c>
      <c r="CX731" s="3">
        <v>1</v>
      </c>
    </row>
    <row r="732" spans="1:102" ht="15.75" x14ac:dyDescent="0.25">
      <c r="A732" s="5" t="s">
        <v>47</v>
      </c>
      <c r="B732" s="5" t="s">
        <v>48</v>
      </c>
      <c r="C732" s="5">
        <v>2021</v>
      </c>
      <c r="D732" s="5">
        <v>1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  <c r="AL732" s="5">
        <v>0</v>
      </c>
      <c r="AM732" s="5">
        <v>0</v>
      </c>
      <c r="AN732" s="5">
        <v>0</v>
      </c>
      <c r="AO732" s="5">
        <v>0</v>
      </c>
      <c r="AP732" s="5">
        <v>0</v>
      </c>
      <c r="AQ732" s="5">
        <v>0</v>
      </c>
      <c r="AR732" s="5">
        <v>0</v>
      </c>
      <c r="AS732" s="5">
        <v>0</v>
      </c>
      <c r="AT732" s="5">
        <v>0</v>
      </c>
      <c r="AU732" s="5">
        <v>0</v>
      </c>
      <c r="AV732" s="5">
        <v>0</v>
      </c>
      <c r="AW732" s="5">
        <v>0</v>
      </c>
      <c r="AX732" s="5">
        <v>0</v>
      </c>
      <c r="AY732" s="5">
        <v>0</v>
      </c>
      <c r="AZ732" s="5">
        <v>0</v>
      </c>
      <c r="BA732" s="5">
        <v>0</v>
      </c>
      <c r="BB732" s="5">
        <v>0</v>
      </c>
      <c r="BC732" s="5">
        <v>0</v>
      </c>
      <c r="BD732" s="5">
        <v>0</v>
      </c>
      <c r="BE732" s="5">
        <v>0</v>
      </c>
      <c r="BF732" s="5">
        <v>0</v>
      </c>
      <c r="BG732" s="5">
        <v>0</v>
      </c>
      <c r="BH732" s="5">
        <v>0</v>
      </c>
      <c r="BI732" s="5">
        <v>0</v>
      </c>
      <c r="BJ732" s="5">
        <v>0</v>
      </c>
      <c r="BK732" s="5">
        <v>0</v>
      </c>
      <c r="BL732" s="5">
        <v>0</v>
      </c>
      <c r="BM732" s="5">
        <v>0</v>
      </c>
      <c r="BN732" s="5">
        <v>0</v>
      </c>
      <c r="BO732" s="5">
        <v>0</v>
      </c>
      <c r="BP732" s="5">
        <v>0</v>
      </c>
      <c r="BQ732" s="5">
        <v>0</v>
      </c>
      <c r="BR732" s="5">
        <v>0</v>
      </c>
      <c r="BS732" s="5">
        <v>0</v>
      </c>
      <c r="BT732" s="5">
        <v>0</v>
      </c>
      <c r="BU732" s="5">
        <v>0</v>
      </c>
      <c r="BV732" s="5">
        <v>0</v>
      </c>
      <c r="BW732" s="5">
        <v>2</v>
      </c>
      <c r="BX732" s="5">
        <v>1</v>
      </c>
      <c r="BY732" s="5">
        <v>0</v>
      </c>
      <c r="BZ732" s="5">
        <v>0</v>
      </c>
      <c r="CA732" s="5">
        <v>0</v>
      </c>
      <c r="CB732" s="5">
        <v>0</v>
      </c>
      <c r="CC732" s="5">
        <v>0</v>
      </c>
      <c r="CD732" s="5">
        <v>0</v>
      </c>
      <c r="CE732" s="5">
        <v>0</v>
      </c>
      <c r="CF732" s="5">
        <v>0</v>
      </c>
      <c r="CG732" s="5">
        <v>0</v>
      </c>
      <c r="CH732" s="5">
        <v>0</v>
      </c>
      <c r="CI732" s="5">
        <v>0</v>
      </c>
      <c r="CJ732" s="5">
        <v>0</v>
      </c>
      <c r="CK732" s="5">
        <v>0</v>
      </c>
      <c r="CL732" s="5">
        <v>0</v>
      </c>
      <c r="CM732" s="5">
        <v>0</v>
      </c>
      <c r="CN732" s="5">
        <v>0</v>
      </c>
      <c r="CO732" s="5">
        <v>0</v>
      </c>
      <c r="CP732" s="5">
        <v>0</v>
      </c>
      <c r="CQ732" s="5">
        <v>0</v>
      </c>
      <c r="CR732" s="5">
        <v>0</v>
      </c>
      <c r="CS732" s="5">
        <v>0</v>
      </c>
      <c r="CT732" s="5">
        <v>0</v>
      </c>
      <c r="CU732" s="5">
        <v>0</v>
      </c>
      <c r="CV732" s="5">
        <v>0</v>
      </c>
      <c r="CW732" s="5">
        <v>0</v>
      </c>
      <c r="CX732" s="3">
        <v>0</v>
      </c>
    </row>
    <row r="733" spans="1:102" ht="15.75" x14ac:dyDescent="0.25">
      <c r="A733" s="5" t="s">
        <v>49</v>
      </c>
      <c r="B733" s="5" t="s">
        <v>50</v>
      </c>
      <c r="C733" s="5">
        <v>2021</v>
      </c>
      <c r="D733" s="5">
        <v>25</v>
      </c>
      <c r="E733" s="5">
        <v>0</v>
      </c>
      <c r="F733" s="5">
        <v>12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1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6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  <c r="AH733" s="5">
        <v>0</v>
      </c>
      <c r="AI733" s="5">
        <v>0</v>
      </c>
      <c r="AJ733" s="5">
        <v>0</v>
      </c>
      <c r="AK733" s="5">
        <v>0</v>
      </c>
      <c r="AL733" s="5">
        <v>0</v>
      </c>
      <c r="AM733" s="5">
        <v>0</v>
      </c>
      <c r="AN733" s="5">
        <v>0</v>
      </c>
      <c r="AO733" s="5">
        <v>0</v>
      </c>
      <c r="AP733" s="5">
        <v>0</v>
      </c>
      <c r="AQ733" s="5">
        <v>0</v>
      </c>
      <c r="AR733" s="5">
        <v>0</v>
      </c>
      <c r="AS733" s="5">
        <v>0</v>
      </c>
      <c r="AT733" s="5">
        <v>0</v>
      </c>
      <c r="AU733" s="5">
        <v>0</v>
      </c>
      <c r="AV733" s="5">
        <v>0</v>
      </c>
      <c r="AW733" s="5">
        <v>0</v>
      </c>
      <c r="AX733" s="5">
        <v>0</v>
      </c>
      <c r="AY733" s="5">
        <v>0</v>
      </c>
      <c r="AZ733" s="5">
        <v>0</v>
      </c>
      <c r="BA733" s="5">
        <v>0</v>
      </c>
      <c r="BB733" s="5">
        <v>0</v>
      </c>
      <c r="BC733" s="5">
        <v>0</v>
      </c>
      <c r="BD733" s="5">
        <v>0</v>
      </c>
      <c r="BE733" s="5">
        <v>0</v>
      </c>
      <c r="BF733" s="5">
        <v>0</v>
      </c>
      <c r="BG733" s="5">
        <v>0</v>
      </c>
      <c r="BH733" s="5">
        <v>0</v>
      </c>
      <c r="BI733" s="5">
        <v>0</v>
      </c>
      <c r="BJ733" s="5">
        <v>0</v>
      </c>
      <c r="BK733" s="5">
        <v>1</v>
      </c>
      <c r="BL733" s="5">
        <v>0</v>
      </c>
      <c r="BM733" s="5">
        <v>0</v>
      </c>
      <c r="BN733" s="5">
        <v>0</v>
      </c>
      <c r="BO733" s="5">
        <v>0</v>
      </c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0</v>
      </c>
      <c r="BW733" s="5">
        <v>0</v>
      </c>
      <c r="BX733" s="5">
        <v>0</v>
      </c>
      <c r="BY733" s="5">
        <v>0</v>
      </c>
      <c r="BZ733" s="5">
        <v>0</v>
      </c>
      <c r="CA733" s="5">
        <v>0</v>
      </c>
      <c r="CB733" s="5">
        <v>0</v>
      </c>
      <c r="CC733" s="5">
        <v>0</v>
      </c>
      <c r="CD733" s="5">
        <v>0</v>
      </c>
      <c r="CE733" s="5">
        <v>0</v>
      </c>
      <c r="CF733" s="5">
        <v>0</v>
      </c>
      <c r="CG733" s="5">
        <v>0</v>
      </c>
      <c r="CH733" s="5">
        <v>0</v>
      </c>
      <c r="CI733" s="5">
        <v>0</v>
      </c>
      <c r="CJ733" s="5">
        <v>0</v>
      </c>
      <c r="CK733" s="5">
        <v>0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>
        <v>0</v>
      </c>
      <c r="CS733" s="5">
        <v>0</v>
      </c>
      <c r="CT733" s="5">
        <v>0</v>
      </c>
      <c r="CU733" s="5">
        <v>0</v>
      </c>
      <c r="CV733" s="5">
        <v>1</v>
      </c>
      <c r="CW733" s="5">
        <v>0</v>
      </c>
      <c r="CX733" s="3">
        <v>0</v>
      </c>
    </row>
    <row r="734" spans="1:102" ht="15.75" x14ac:dyDescent="0.25">
      <c r="A734" s="5" t="s">
        <v>51</v>
      </c>
      <c r="B734" s="5" t="s">
        <v>52</v>
      </c>
      <c r="C734" s="5">
        <v>2021</v>
      </c>
      <c r="D734" s="5">
        <v>186</v>
      </c>
      <c r="E734" s="5">
        <v>0</v>
      </c>
      <c r="F734" s="5">
        <v>0</v>
      </c>
      <c r="G734" s="5">
        <v>1</v>
      </c>
      <c r="H734" s="5">
        <v>0</v>
      </c>
      <c r="I734" s="5">
        <v>1</v>
      </c>
      <c r="J734" s="5">
        <v>0</v>
      </c>
      <c r="K734" s="5">
        <v>0</v>
      </c>
      <c r="L734" s="5">
        <v>0</v>
      </c>
      <c r="M734" s="5">
        <v>0</v>
      </c>
      <c r="N734" s="5">
        <v>3</v>
      </c>
      <c r="O734" s="5">
        <v>2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  <c r="AH734" s="5">
        <v>0</v>
      </c>
      <c r="AI734" s="5">
        <v>0</v>
      </c>
      <c r="AJ734" s="5">
        <v>14</v>
      </c>
      <c r="AK734" s="5">
        <v>0</v>
      </c>
      <c r="AL734" s="5">
        <v>0</v>
      </c>
      <c r="AM734" s="5">
        <v>0</v>
      </c>
      <c r="AN734" s="5">
        <v>0</v>
      </c>
      <c r="AO734" s="5">
        <v>0</v>
      </c>
      <c r="AP734" s="5">
        <v>0</v>
      </c>
      <c r="AQ734" s="5">
        <v>0</v>
      </c>
      <c r="AR734" s="5">
        <v>0</v>
      </c>
      <c r="AS734" s="5">
        <v>0</v>
      </c>
      <c r="AT734" s="5">
        <v>0</v>
      </c>
      <c r="AU734" s="5">
        <v>1</v>
      </c>
      <c r="AV734" s="5">
        <v>0</v>
      </c>
      <c r="AW734" s="5">
        <v>0</v>
      </c>
      <c r="AX734" s="5">
        <v>1</v>
      </c>
      <c r="AY734" s="5">
        <v>0</v>
      </c>
      <c r="AZ734" s="5">
        <v>0</v>
      </c>
      <c r="BA734" s="5">
        <v>0</v>
      </c>
      <c r="BB734" s="5">
        <v>1</v>
      </c>
      <c r="BC734" s="5">
        <v>0</v>
      </c>
      <c r="BD734" s="5">
        <v>0</v>
      </c>
      <c r="BE734" s="5">
        <v>0</v>
      </c>
      <c r="BF734" s="5">
        <v>0</v>
      </c>
      <c r="BG734" s="5">
        <v>0</v>
      </c>
      <c r="BH734" s="5">
        <v>0</v>
      </c>
      <c r="BI734" s="5">
        <v>0</v>
      </c>
      <c r="BJ734" s="5">
        <v>0</v>
      </c>
      <c r="BK734" s="5">
        <v>0</v>
      </c>
      <c r="BL734" s="5">
        <v>0</v>
      </c>
      <c r="BM734" s="5">
        <v>0</v>
      </c>
      <c r="BN734" s="5">
        <v>0</v>
      </c>
      <c r="BO734" s="5">
        <v>0</v>
      </c>
      <c r="BP734" s="5">
        <v>0</v>
      </c>
      <c r="BQ734" s="5">
        <v>0</v>
      </c>
      <c r="BR734" s="5">
        <v>0</v>
      </c>
      <c r="BS734" s="5">
        <v>1</v>
      </c>
      <c r="BT734" s="5">
        <v>0</v>
      </c>
      <c r="BU734" s="5">
        <v>0</v>
      </c>
      <c r="BV734" s="5">
        <v>1</v>
      </c>
      <c r="BW734" s="5">
        <v>0</v>
      </c>
      <c r="BX734" s="5">
        <v>1</v>
      </c>
      <c r="BY734" s="5">
        <v>0</v>
      </c>
      <c r="BZ734" s="5">
        <v>0</v>
      </c>
      <c r="CA734" s="5">
        <v>0</v>
      </c>
      <c r="CB734" s="5">
        <v>154</v>
      </c>
      <c r="CC734" s="5">
        <v>0</v>
      </c>
      <c r="CD734" s="5">
        <v>0</v>
      </c>
      <c r="CE734" s="5">
        <v>0</v>
      </c>
      <c r="CF734" s="5">
        <v>1</v>
      </c>
      <c r="CG734" s="5">
        <v>0</v>
      </c>
      <c r="CH734" s="5">
        <v>0</v>
      </c>
      <c r="CI734" s="5">
        <v>0</v>
      </c>
      <c r="CJ734" s="5">
        <v>1</v>
      </c>
      <c r="CK734" s="5">
        <v>0</v>
      </c>
      <c r="CL734" s="5">
        <v>0</v>
      </c>
      <c r="CM734" s="5">
        <v>0</v>
      </c>
      <c r="CN734" s="5">
        <v>0</v>
      </c>
      <c r="CO734" s="5">
        <v>0</v>
      </c>
      <c r="CP734" s="5">
        <v>0</v>
      </c>
      <c r="CQ734" s="5">
        <v>0</v>
      </c>
      <c r="CR734" s="5">
        <v>1</v>
      </c>
      <c r="CS734" s="5">
        <v>0</v>
      </c>
      <c r="CT734" s="5">
        <v>0</v>
      </c>
      <c r="CU734" s="5">
        <v>0</v>
      </c>
      <c r="CV734" s="5">
        <v>1</v>
      </c>
      <c r="CW734" s="5">
        <v>0</v>
      </c>
      <c r="CX734" s="3">
        <v>0</v>
      </c>
    </row>
    <row r="735" spans="1:102" ht="15.75" x14ac:dyDescent="0.25">
      <c r="A735" s="5" t="s">
        <v>53</v>
      </c>
      <c r="B735" s="5" t="s">
        <v>54</v>
      </c>
      <c r="C735" s="5">
        <v>2021</v>
      </c>
      <c r="D735" s="5">
        <v>76</v>
      </c>
      <c r="E735" s="5">
        <v>0</v>
      </c>
      <c r="F735" s="5">
        <v>0</v>
      </c>
      <c r="G735" s="5">
        <v>0</v>
      </c>
      <c r="H735" s="5">
        <v>0</v>
      </c>
      <c r="I735" s="5">
        <v>1</v>
      </c>
      <c r="J735" s="5">
        <v>0</v>
      </c>
      <c r="K735" s="5">
        <v>0</v>
      </c>
      <c r="L735" s="5">
        <v>1</v>
      </c>
      <c r="M735" s="5">
        <v>0</v>
      </c>
      <c r="N735" s="5">
        <v>1</v>
      </c>
      <c r="O735" s="5">
        <v>28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  <c r="AH735" s="5">
        <v>0</v>
      </c>
      <c r="AI735" s="5">
        <v>0</v>
      </c>
      <c r="AJ735" s="5">
        <v>2</v>
      </c>
      <c r="AK735" s="5">
        <v>1</v>
      </c>
      <c r="AL735" s="5">
        <v>0</v>
      </c>
      <c r="AM735" s="5">
        <v>0</v>
      </c>
      <c r="AN735" s="5">
        <v>0</v>
      </c>
      <c r="AO735" s="5">
        <v>1</v>
      </c>
      <c r="AP735" s="5">
        <v>0</v>
      </c>
      <c r="AQ735" s="5">
        <v>0</v>
      </c>
      <c r="AR735" s="5">
        <v>0</v>
      </c>
      <c r="AS735" s="5">
        <v>0</v>
      </c>
      <c r="AT735" s="5">
        <v>0</v>
      </c>
      <c r="AU735" s="5">
        <v>0</v>
      </c>
      <c r="AV735" s="5">
        <v>1</v>
      </c>
      <c r="AW735" s="5">
        <v>0</v>
      </c>
      <c r="AX735" s="5">
        <v>1</v>
      </c>
      <c r="AY735" s="5">
        <v>0</v>
      </c>
      <c r="AZ735" s="5">
        <v>0</v>
      </c>
      <c r="BA735" s="5">
        <v>0</v>
      </c>
      <c r="BB735" s="5">
        <v>10</v>
      </c>
      <c r="BC735" s="5">
        <v>0</v>
      </c>
      <c r="BD735" s="5">
        <v>0</v>
      </c>
      <c r="BE735" s="5">
        <v>0</v>
      </c>
      <c r="BF735" s="5">
        <v>0</v>
      </c>
      <c r="BG735" s="5">
        <v>0</v>
      </c>
      <c r="BH735" s="5">
        <v>0</v>
      </c>
      <c r="BI735" s="5">
        <v>0</v>
      </c>
      <c r="BJ735" s="5">
        <v>3</v>
      </c>
      <c r="BK735" s="5">
        <v>4</v>
      </c>
      <c r="BL735" s="5">
        <v>0</v>
      </c>
      <c r="BM735" s="5">
        <v>0</v>
      </c>
      <c r="BN735" s="5">
        <v>0</v>
      </c>
      <c r="BO735" s="5">
        <v>0</v>
      </c>
      <c r="BP735" s="5">
        <v>0</v>
      </c>
      <c r="BQ735" s="5">
        <v>1</v>
      </c>
      <c r="BR735" s="5">
        <v>0</v>
      </c>
      <c r="BS735" s="5">
        <v>2</v>
      </c>
      <c r="BT735" s="5">
        <v>0</v>
      </c>
      <c r="BU735" s="5">
        <v>0</v>
      </c>
      <c r="BV735" s="5">
        <v>0</v>
      </c>
      <c r="BW735" s="5">
        <v>1</v>
      </c>
      <c r="BX735" s="5">
        <v>7</v>
      </c>
      <c r="BY735" s="5">
        <v>0</v>
      </c>
      <c r="BZ735" s="5">
        <v>0</v>
      </c>
      <c r="CA735" s="5">
        <v>0</v>
      </c>
      <c r="CB735" s="5">
        <v>0</v>
      </c>
      <c r="CC735" s="5">
        <v>0</v>
      </c>
      <c r="CD735" s="5">
        <v>0</v>
      </c>
      <c r="CE735" s="5">
        <v>0</v>
      </c>
      <c r="CF735" s="5">
        <v>0</v>
      </c>
      <c r="CG735" s="5">
        <v>0</v>
      </c>
      <c r="CH735" s="5">
        <v>0</v>
      </c>
      <c r="CI735" s="5">
        <v>1</v>
      </c>
      <c r="CJ735" s="5">
        <v>1</v>
      </c>
      <c r="CK735" s="5">
        <v>0</v>
      </c>
      <c r="CL735" s="5">
        <v>0</v>
      </c>
      <c r="CM735" s="5">
        <v>0</v>
      </c>
      <c r="CN735" s="5">
        <v>3</v>
      </c>
      <c r="CO735" s="5">
        <v>0</v>
      </c>
      <c r="CP735" s="5">
        <v>0</v>
      </c>
      <c r="CQ735" s="5">
        <v>0</v>
      </c>
      <c r="CR735" s="5">
        <v>0</v>
      </c>
      <c r="CS735" s="5">
        <v>1</v>
      </c>
      <c r="CT735" s="5">
        <v>0</v>
      </c>
      <c r="CU735" s="5">
        <v>0</v>
      </c>
      <c r="CV735" s="5">
        <v>1</v>
      </c>
      <c r="CW735" s="5">
        <v>0</v>
      </c>
      <c r="CX735" s="3">
        <v>0</v>
      </c>
    </row>
    <row r="736" spans="1:102" ht="15.75" x14ac:dyDescent="0.25">
      <c r="A736" s="5" t="s">
        <v>55</v>
      </c>
      <c r="B736" s="5" t="s">
        <v>56</v>
      </c>
      <c r="C736" s="5">
        <v>2021</v>
      </c>
      <c r="D736" s="5">
        <v>14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3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  <c r="AH736" s="5">
        <v>0</v>
      </c>
      <c r="AI736" s="5">
        <v>0</v>
      </c>
      <c r="AJ736" s="5">
        <v>1</v>
      </c>
      <c r="AK736" s="5">
        <v>0</v>
      </c>
      <c r="AL736" s="5">
        <v>0</v>
      </c>
      <c r="AM736" s="5">
        <v>0</v>
      </c>
      <c r="AN736" s="5">
        <v>0</v>
      </c>
      <c r="AO736" s="5">
        <v>2</v>
      </c>
      <c r="AP736" s="5">
        <v>0</v>
      </c>
      <c r="AQ736" s="5">
        <v>0</v>
      </c>
      <c r="AR736" s="5">
        <v>0</v>
      </c>
      <c r="AS736" s="5">
        <v>0</v>
      </c>
      <c r="AT736" s="5">
        <v>0</v>
      </c>
      <c r="AU736" s="5">
        <v>0</v>
      </c>
      <c r="AV736" s="5">
        <v>0</v>
      </c>
      <c r="AW736" s="5">
        <v>0</v>
      </c>
      <c r="AX736" s="5">
        <v>0</v>
      </c>
      <c r="AY736" s="5">
        <v>0</v>
      </c>
      <c r="AZ736" s="5">
        <v>0</v>
      </c>
      <c r="BA736" s="5">
        <v>0</v>
      </c>
      <c r="BB736" s="5">
        <v>0</v>
      </c>
      <c r="BC736" s="5">
        <v>1</v>
      </c>
      <c r="BD736" s="5">
        <v>0</v>
      </c>
      <c r="BE736" s="5">
        <v>0</v>
      </c>
      <c r="BF736" s="5">
        <v>0</v>
      </c>
      <c r="BG736" s="5">
        <v>0</v>
      </c>
      <c r="BH736" s="5">
        <v>0</v>
      </c>
      <c r="BI736" s="5">
        <v>0</v>
      </c>
      <c r="BJ736" s="5">
        <v>1</v>
      </c>
      <c r="BK736" s="5">
        <v>0</v>
      </c>
      <c r="BL736" s="5">
        <v>0</v>
      </c>
      <c r="BM736" s="5">
        <v>0</v>
      </c>
      <c r="BN736" s="5">
        <v>0</v>
      </c>
      <c r="BO736" s="5">
        <v>0</v>
      </c>
      <c r="BP736" s="5">
        <v>0</v>
      </c>
      <c r="BQ736" s="5">
        <v>0</v>
      </c>
      <c r="BR736" s="5">
        <v>0</v>
      </c>
      <c r="BS736" s="5">
        <v>0</v>
      </c>
      <c r="BT736" s="5">
        <v>0</v>
      </c>
      <c r="BU736" s="5">
        <v>0</v>
      </c>
      <c r="BV736" s="5">
        <v>1</v>
      </c>
      <c r="BW736" s="5">
        <v>0</v>
      </c>
      <c r="BX736" s="5">
        <v>1</v>
      </c>
      <c r="BY736" s="5">
        <v>0</v>
      </c>
      <c r="BZ736" s="5">
        <v>0</v>
      </c>
      <c r="CA736" s="5">
        <v>0</v>
      </c>
      <c r="CB736" s="5">
        <v>0</v>
      </c>
      <c r="CC736" s="5">
        <v>0</v>
      </c>
      <c r="CD736" s="5">
        <v>0</v>
      </c>
      <c r="CE736" s="5">
        <v>0</v>
      </c>
      <c r="CF736" s="5">
        <v>0</v>
      </c>
      <c r="CG736" s="5">
        <v>0</v>
      </c>
      <c r="CH736" s="5">
        <v>0</v>
      </c>
      <c r="CI736" s="5">
        <v>0</v>
      </c>
      <c r="CJ736" s="5">
        <v>0</v>
      </c>
      <c r="CK736" s="5">
        <v>0</v>
      </c>
      <c r="CL736" s="5">
        <v>0</v>
      </c>
      <c r="CM736" s="5">
        <v>0</v>
      </c>
      <c r="CN736" s="5">
        <v>1</v>
      </c>
      <c r="CO736" s="5">
        <v>0</v>
      </c>
      <c r="CP736" s="5">
        <v>0</v>
      </c>
      <c r="CQ736" s="5">
        <v>0</v>
      </c>
      <c r="CR736" s="5">
        <v>0</v>
      </c>
      <c r="CS736" s="5">
        <v>0</v>
      </c>
      <c r="CT736" s="5">
        <v>0</v>
      </c>
      <c r="CU736" s="5">
        <v>0</v>
      </c>
      <c r="CV736" s="5">
        <v>0</v>
      </c>
      <c r="CW736" s="5">
        <v>0</v>
      </c>
      <c r="CX736" s="3">
        <v>0</v>
      </c>
    </row>
    <row r="737" spans="1:102" ht="15.75" x14ac:dyDescent="0.25">
      <c r="A737" s="5" t="s">
        <v>57</v>
      </c>
      <c r="B737" s="5" t="s">
        <v>58</v>
      </c>
      <c r="C737" s="5">
        <v>2021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  <c r="AH737" s="5">
        <v>0</v>
      </c>
      <c r="AI737" s="5">
        <v>0</v>
      </c>
      <c r="AJ737" s="5">
        <v>0</v>
      </c>
      <c r="AK737" s="5">
        <v>0</v>
      </c>
      <c r="AL737" s="5">
        <v>0</v>
      </c>
      <c r="AM737" s="5">
        <v>0</v>
      </c>
      <c r="AN737" s="5">
        <v>0</v>
      </c>
      <c r="AO737" s="5">
        <v>0</v>
      </c>
      <c r="AP737" s="5">
        <v>0</v>
      </c>
      <c r="AQ737" s="5">
        <v>0</v>
      </c>
      <c r="AR737" s="5">
        <v>0</v>
      </c>
      <c r="AS737" s="5">
        <v>0</v>
      </c>
      <c r="AT737" s="5">
        <v>0</v>
      </c>
      <c r="AU737" s="5">
        <v>0</v>
      </c>
      <c r="AV737" s="5">
        <v>0</v>
      </c>
      <c r="AW737" s="5">
        <v>0</v>
      </c>
      <c r="AX737" s="5">
        <v>0</v>
      </c>
      <c r="AY737" s="5">
        <v>0</v>
      </c>
      <c r="AZ737" s="5">
        <v>0</v>
      </c>
      <c r="BA737" s="5">
        <v>0</v>
      </c>
      <c r="BB737" s="5">
        <v>0</v>
      </c>
      <c r="BC737" s="5">
        <v>0</v>
      </c>
      <c r="BD737" s="5">
        <v>0</v>
      </c>
      <c r="BE737" s="5">
        <v>0</v>
      </c>
      <c r="BF737" s="5">
        <v>0</v>
      </c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>
        <v>0</v>
      </c>
      <c r="BO737" s="5">
        <v>0</v>
      </c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0</v>
      </c>
      <c r="BW737" s="5">
        <v>0</v>
      </c>
      <c r="BX737" s="5">
        <v>0</v>
      </c>
      <c r="BY737" s="5">
        <v>0</v>
      </c>
      <c r="BZ737" s="5">
        <v>0</v>
      </c>
      <c r="CA737" s="5">
        <v>0</v>
      </c>
      <c r="CB737" s="5">
        <v>0</v>
      </c>
      <c r="CC737" s="5">
        <v>0</v>
      </c>
      <c r="CD737" s="5">
        <v>0</v>
      </c>
      <c r="CE737" s="5">
        <v>0</v>
      </c>
      <c r="CF737" s="5">
        <v>0</v>
      </c>
      <c r="CG737" s="5">
        <v>0</v>
      </c>
      <c r="CH737" s="5">
        <v>0</v>
      </c>
      <c r="CI737" s="5">
        <v>0</v>
      </c>
      <c r="CJ737" s="5">
        <v>0</v>
      </c>
      <c r="CK737" s="5">
        <v>0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>
        <v>0</v>
      </c>
      <c r="CS737" s="5">
        <v>0</v>
      </c>
      <c r="CT737" s="5">
        <v>0</v>
      </c>
      <c r="CU737" s="5">
        <v>0</v>
      </c>
      <c r="CV737" s="5">
        <v>0</v>
      </c>
      <c r="CW737" s="5">
        <v>0</v>
      </c>
      <c r="CX737" s="3">
        <v>0</v>
      </c>
    </row>
    <row r="738" spans="1:102" ht="15.75" x14ac:dyDescent="0.25">
      <c r="A738" s="5" t="s">
        <v>59</v>
      </c>
      <c r="B738" s="5" t="s">
        <v>60</v>
      </c>
      <c r="C738" s="5">
        <v>2021</v>
      </c>
      <c r="D738" s="5">
        <v>2023</v>
      </c>
      <c r="E738" s="5">
        <v>0</v>
      </c>
      <c r="F738" s="5">
        <v>0</v>
      </c>
      <c r="G738" s="5">
        <v>2</v>
      </c>
      <c r="H738" s="5">
        <v>0</v>
      </c>
      <c r="I738" s="5">
        <v>4</v>
      </c>
      <c r="J738" s="5">
        <v>5</v>
      </c>
      <c r="K738" s="5">
        <v>0</v>
      </c>
      <c r="L738" s="5">
        <v>8</v>
      </c>
      <c r="M738" s="5">
        <v>6</v>
      </c>
      <c r="N738" s="5">
        <v>9</v>
      </c>
      <c r="O738" s="5">
        <v>119</v>
      </c>
      <c r="P738" s="5">
        <v>0</v>
      </c>
      <c r="Q738" s="5">
        <v>0</v>
      </c>
      <c r="R738" s="5">
        <v>15</v>
      </c>
      <c r="S738" s="5">
        <v>0</v>
      </c>
      <c r="T738" s="5">
        <v>0</v>
      </c>
      <c r="U738" s="5">
        <v>1</v>
      </c>
      <c r="V738" s="5">
        <v>5</v>
      </c>
      <c r="W738" s="5">
        <v>0</v>
      </c>
      <c r="X738" s="5">
        <v>4</v>
      </c>
      <c r="Y738" s="5">
        <v>0</v>
      </c>
      <c r="Z738" s="5">
        <v>0</v>
      </c>
      <c r="AA738" s="5">
        <v>7</v>
      </c>
      <c r="AB738" s="5">
        <v>0</v>
      </c>
      <c r="AC738" s="5">
        <v>0</v>
      </c>
      <c r="AD738" s="5">
        <v>1</v>
      </c>
      <c r="AE738" s="5">
        <v>0</v>
      </c>
      <c r="AF738" s="5">
        <v>0</v>
      </c>
      <c r="AG738" s="5">
        <v>84</v>
      </c>
      <c r="AH738" s="5">
        <v>49</v>
      </c>
      <c r="AI738" s="5">
        <v>14</v>
      </c>
      <c r="AJ738" s="5">
        <v>173</v>
      </c>
      <c r="AK738" s="5">
        <v>8</v>
      </c>
      <c r="AL738" s="5">
        <v>30</v>
      </c>
      <c r="AM738" s="5">
        <v>36</v>
      </c>
      <c r="AN738" s="5">
        <v>22</v>
      </c>
      <c r="AO738" s="5">
        <v>110</v>
      </c>
      <c r="AP738" s="5">
        <v>0</v>
      </c>
      <c r="AQ738" s="5">
        <v>13</v>
      </c>
      <c r="AR738" s="5">
        <v>0</v>
      </c>
      <c r="AS738" s="5">
        <v>4</v>
      </c>
      <c r="AT738" s="5">
        <v>5</v>
      </c>
      <c r="AU738" s="5">
        <v>15</v>
      </c>
      <c r="AV738" s="5">
        <v>63</v>
      </c>
      <c r="AW738" s="5">
        <v>29</v>
      </c>
      <c r="AX738" s="5">
        <v>55</v>
      </c>
      <c r="AY738" s="5">
        <v>4</v>
      </c>
      <c r="AZ738" s="5">
        <v>6</v>
      </c>
      <c r="BA738" s="5">
        <v>0</v>
      </c>
      <c r="BB738" s="5">
        <v>260</v>
      </c>
      <c r="BC738" s="5">
        <v>32</v>
      </c>
      <c r="BD738" s="5">
        <v>0</v>
      </c>
      <c r="BE738" s="5">
        <v>64</v>
      </c>
      <c r="BF738" s="5">
        <v>31</v>
      </c>
      <c r="BG738" s="5">
        <v>13</v>
      </c>
      <c r="BH738" s="5">
        <v>39</v>
      </c>
      <c r="BI738" s="5">
        <v>0</v>
      </c>
      <c r="BJ738" s="5">
        <v>106</v>
      </c>
      <c r="BK738" s="5">
        <v>94</v>
      </c>
      <c r="BL738" s="5">
        <v>0</v>
      </c>
      <c r="BM738" s="5">
        <v>1</v>
      </c>
      <c r="BN738" s="5">
        <v>7</v>
      </c>
      <c r="BO738" s="5">
        <v>0</v>
      </c>
      <c r="BP738" s="5">
        <v>3</v>
      </c>
      <c r="BQ738" s="5">
        <v>20</v>
      </c>
      <c r="BR738" s="5">
        <v>1</v>
      </c>
      <c r="BS738" s="5">
        <v>47</v>
      </c>
      <c r="BT738" s="5">
        <v>20</v>
      </c>
      <c r="BU738" s="5">
        <v>0</v>
      </c>
      <c r="BV738" s="5">
        <v>43</v>
      </c>
      <c r="BW738" s="5">
        <v>4</v>
      </c>
      <c r="BX738" s="5">
        <v>104</v>
      </c>
      <c r="BY738" s="5">
        <v>0</v>
      </c>
      <c r="BZ738" s="5">
        <v>0</v>
      </c>
      <c r="CA738" s="5">
        <v>66</v>
      </c>
      <c r="CB738" s="5">
        <v>46</v>
      </c>
      <c r="CC738" s="5">
        <v>0</v>
      </c>
      <c r="CD738" s="5">
        <v>2</v>
      </c>
      <c r="CE738" s="5">
        <v>0</v>
      </c>
      <c r="CF738" s="5">
        <v>0</v>
      </c>
      <c r="CG738" s="5">
        <v>3</v>
      </c>
      <c r="CH738" s="5">
        <v>1</v>
      </c>
      <c r="CI738" s="5">
        <v>0</v>
      </c>
      <c r="CJ738" s="5">
        <v>1</v>
      </c>
      <c r="CK738" s="5">
        <v>0</v>
      </c>
      <c r="CL738" s="5">
        <v>0</v>
      </c>
      <c r="CM738" s="5">
        <v>16</v>
      </c>
      <c r="CN738" s="5">
        <v>50</v>
      </c>
      <c r="CO738" s="5">
        <v>1</v>
      </c>
      <c r="CP738" s="5">
        <v>1</v>
      </c>
      <c r="CQ738" s="5">
        <v>0</v>
      </c>
      <c r="CR738" s="5">
        <v>2</v>
      </c>
      <c r="CS738" s="5">
        <v>0</v>
      </c>
      <c r="CT738" s="5">
        <v>8</v>
      </c>
      <c r="CU738" s="5">
        <v>0</v>
      </c>
      <c r="CV738" s="5">
        <v>24</v>
      </c>
      <c r="CW738" s="5">
        <v>8</v>
      </c>
      <c r="CX738" s="3">
        <v>8</v>
      </c>
    </row>
    <row r="739" spans="1:102" ht="15.75" x14ac:dyDescent="0.25">
      <c r="A739" s="5" t="s">
        <v>61</v>
      </c>
      <c r="B739" s="5" t="s">
        <v>62</v>
      </c>
      <c r="C739" s="5">
        <v>2021</v>
      </c>
      <c r="D739" s="5">
        <v>84</v>
      </c>
      <c r="E739" s="5">
        <v>0</v>
      </c>
      <c r="F739" s="5">
        <v>0</v>
      </c>
      <c r="G739" s="5">
        <v>0</v>
      </c>
      <c r="H739" s="5">
        <v>0</v>
      </c>
      <c r="I739" s="5">
        <v>2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1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60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  <c r="AH739" s="5">
        <v>0</v>
      </c>
      <c r="AI739" s="5">
        <v>0</v>
      </c>
      <c r="AJ739" s="5">
        <v>3</v>
      </c>
      <c r="AK739" s="5">
        <v>1</v>
      </c>
      <c r="AL739" s="5">
        <v>0</v>
      </c>
      <c r="AM739" s="5">
        <v>0</v>
      </c>
      <c r="AN739" s="5">
        <v>0</v>
      </c>
      <c r="AO739" s="5">
        <v>2</v>
      </c>
      <c r="AP739" s="5">
        <v>0</v>
      </c>
      <c r="AQ739" s="5">
        <v>0</v>
      </c>
      <c r="AR739" s="5">
        <v>0</v>
      </c>
      <c r="AS739" s="5">
        <v>0</v>
      </c>
      <c r="AT739" s="5">
        <v>0</v>
      </c>
      <c r="AU739" s="5">
        <v>0</v>
      </c>
      <c r="AV739" s="5">
        <v>0</v>
      </c>
      <c r="AW739" s="5">
        <v>0</v>
      </c>
      <c r="AX739" s="5">
        <v>1</v>
      </c>
      <c r="AY739" s="5">
        <v>0</v>
      </c>
      <c r="AZ739" s="5">
        <v>0</v>
      </c>
      <c r="BA739" s="5">
        <v>0</v>
      </c>
      <c r="BB739" s="5">
        <v>1</v>
      </c>
      <c r="BC739" s="5">
        <v>0</v>
      </c>
      <c r="BD739" s="5">
        <v>0</v>
      </c>
      <c r="BE739" s="5">
        <v>0</v>
      </c>
      <c r="BF739" s="5">
        <v>0</v>
      </c>
      <c r="BG739" s="5">
        <v>0</v>
      </c>
      <c r="BH739" s="5">
        <v>0</v>
      </c>
      <c r="BI739" s="5">
        <v>0</v>
      </c>
      <c r="BJ739" s="5">
        <v>0</v>
      </c>
      <c r="BK739" s="5">
        <v>1</v>
      </c>
      <c r="BL739" s="5">
        <v>0</v>
      </c>
      <c r="BM739" s="5">
        <v>0</v>
      </c>
      <c r="BN739" s="5">
        <v>0</v>
      </c>
      <c r="BO739" s="5">
        <v>0</v>
      </c>
      <c r="BP739" s="5">
        <v>0</v>
      </c>
      <c r="BQ739" s="5">
        <v>0</v>
      </c>
      <c r="BR739" s="5">
        <v>0</v>
      </c>
      <c r="BS739" s="5">
        <v>1</v>
      </c>
      <c r="BT739" s="5">
        <v>1</v>
      </c>
      <c r="BU739" s="5">
        <v>0</v>
      </c>
      <c r="BV739" s="5">
        <v>0</v>
      </c>
      <c r="BW739" s="5">
        <v>0</v>
      </c>
      <c r="BX739" s="5">
        <v>0</v>
      </c>
      <c r="BY739" s="5">
        <v>0</v>
      </c>
      <c r="BZ739" s="5">
        <v>0</v>
      </c>
      <c r="CA739" s="5">
        <v>0</v>
      </c>
      <c r="CB739" s="5">
        <v>0</v>
      </c>
      <c r="CC739" s="5">
        <v>0</v>
      </c>
      <c r="CD739" s="5">
        <v>0</v>
      </c>
      <c r="CE739" s="5">
        <v>0</v>
      </c>
      <c r="CF739" s="5">
        <v>1</v>
      </c>
      <c r="CG739" s="5">
        <v>0</v>
      </c>
      <c r="CH739" s="5">
        <v>0</v>
      </c>
      <c r="CI739" s="5">
        <v>0</v>
      </c>
      <c r="CJ739" s="5">
        <v>0</v>
      </c>
      <c r="CK739" s="5">
        <v>0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>
        <v>2</v>
      </c>
      <c r="CS739" s="5">
        <v>0</v>
      </c>
      <c r="CT739" s="5">
        <v>1</v>
      </c>
      <c r="CU739" s="5">
        <v>0</v>
      </c>
      <c r="CV739" s="5">
        <v>0</v>
      </c>
      <c r="CW739" s="5">
        <v>0</v>
      </c>
      <c r="CX739" s="3">
        <v>0</v>
      </c>
    </row>
    <row r="740" spans="1:102" ht="15.75" x14ac:dyDescent="0.25">
      <c r="A740" s="5" t="s">
        <v>63</v>
      </c>
      <c r="B740" s="5" t="s">
        <v>64</v>
      </c>
      <c r="C740" s="5">
        <v>2021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  <c r="AH740" s="5">
        <v>0</v>
      </c>
      <c r="AI740" s="5">
        <v>0</v>
      </c>
      <c r="AJ740" s="5">
        <v>0</v>
      </c>
      <c r="AK740" s="5">
        <v>0</v>
      </c>
      <c r="AL740" s="5">
        <v>0</v>
      </c>
      <c r="AM740" s="5">
        <v>0</v>
      </c>
      <c r="AN740" s="5">
        <v>0</v>
      </c>
      <c r="AO740" s="5">
        <v>0</v>
      </c>
      <c r="AP740" s="5">
        <v>0</v>
      </c>
      <c r="AQ740" s="5">
        <v>0</v>
      </c>
      <c r="AR740" s="5">
        <v>0</v>
      </c>
      <c r="AS740" s="5">
        <v>0</v>
      </c>
      <c r="AT740" s="5">
        <v>0</v>
      </c>
      <c r="AU740" s="5">
        <v>0</v>
      </c>
      <c r="AV740" s="5">
        <v>0</v>
      </c>
      <c r="AW740" s="5">
        <v>0</v>
      </c>
      <c r="AX740" s="5">
        <v>0</v>
      </c>
      <c r="AY740" s="5">
        <v>0</v>
      </c>
      <c r="AZ740" s="5">
        <v>0</v>
      </c>
      <c r="BA740" s="5">
        <v>0</v>
      </c>
      <c r="BB740" s="5">
        <v>0</v>
      </c>
      <c r="BC740" s="5">
        <v>0</v>
      </c>
      <c r="BD740" s="5">
        <v>0</v>
      </c>
      <c r="BE740" s="5">
        <v>0</v>
      </c>
      <c r="BF740" s="5">
        <v>0</v>
      </c>
      <c r="BG740" s="5">
        <v>0</v>
      </c>
      <c r="BH740" s="5">
        <v>0</v>
      </c>
      <c r="BI740" s="5">
        <v>0</v>
      </c>
      <c r="BJ740" s="5">
        <v>0</v>
      </c>
      <c r="BK740" s="5">
        <v>0</v>
      </c>
      <c r="BL740" s="5">
        <v>0</v>
      </c>
      <c r="BM740" s="5">
        <v>0</v>
      </c>
      <c r="BN740" s="5">
        <v>0</v>
      </c>
      <c r="BO740" s="5">
        <v>0</v>
      </c>
      <c r="BP740" s="5">
        <v>0</v>
      </c>
      <c r="BQ740" s="5">
        <v>0</v>
      </c>
      <c r="BR740" s="5">
        <v>0</v>
      </c>
      <c r="BS740" s="5">
        <v>0</v>
      </c>
      <c r="BT740" s="5">
        <v>0</v>
      </c>
      <c r="BU740" s="5">
        <v>0</v>
      </c>
      <c r="BV740" s="5">
        <v>0</v>
      </c>
      <c r="BW740" s="5">
        <v>0</v>
      </c>
      <c r="BX740" s="5">
        <v>0</v>
      </c>
      <c r="BY740" s="5">
        <v>0</v>
      </c>
      <c r="BZ740" s="5">
        <v>0</v>
      </c>
      <c r="CA740" s="5">
        <v>0</v>
      </c>
      <c r="CB740" s="5">
        <v>0</v>
      </c>
      <c r="CC740" s="5">
        <v>0</v>
      </c>
      <c r="CD740" s="5">
        <v>0</v>
      </c>
      <c r="CE740" s="5">
        <v>0</v>
      </c>
      <c r="CF740" s="5">
        <v>0</v>
      </c>
      <c r="CG740" s="5">
        <v>0</v>
      </c>
      <c r="CH740" s="5">
        <v>0</v>
      </c>
      <c r="CI740" s="5">
        <v>0</v>
      </c>
      <c r="CJ740" s="5">
        <v>0</v>
      </c>
      <c r="CK740" s="5">
        <v>0</v>
      </c>
      <c r="CL740" s="5">
        <v>0</v>
      </c>
      <c r="CM740" s="5">
        <v>0</v>
      </c>
      <c r="CN740" s="5">
        <v>0</v>
      </c>
      <c r="CO740" s="5">
        <v>0</v>
      </c>
      <c r="CP740" s="5">
        <v>0</v>
      </c>
      <c r="CQ740" s="5">
        <v>0</v>
      </c>
      <c r="CR740" s="5">
        <v>0</v>
      </c>
      <c r="CS740" s="5">
        <v>0</v>
      </c>
      <c r="CT740" s="5">
        <v>0</v>
      </c>
      <c r="CU740" s="5">
        <v>0</v>
      </c>
      <c r="CV740" s="5">
        <v>0</v>
      </c>
      <c r="CW740" s="5">
        <v>0</v>
      </c>
      <c r="CX740" s="3">
        <v>0</v>
      </c>
    </row>
    <row r="741" spans="1:102" ht="15.75" x14ac:dyDescent="0.25">
      <c r="A741" s="5" t="s">
        <v>65</v>
      </c>
      <c r="B741" s="5" t="s">
        <v>66</v>
      </c>
      <c r="C741" s="5">
        <v>2021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0</v>
      </c>
      <c r="AH741" s="5">
        <v>0</v>
      </c>
      <c r="AI741" s="5">
        <v>0</v>
      </c>
      <c r="AJ741" s="5">
        <v>0</v>
      </c>
      <c r="AK741" s="5">
        <v>0</v>
      </c>
      <c r="AL741" s="5">
        <v>0</v>
      </c>
      <c r="AM741" s="5">
        <v>0</v>
      </c>
      <c r="AN741" s="5">
        <v>0</v>
      </c>
      <c r="AO741" s="5">
        <v>0</v>
      </c>
      <c r="AP741" s="5">
        <v>0</v>
      </c>
      <c r="AQ741" s="5">
        <v>0</v>
      </c>
      <c r="AR741" s="5">
        <v>0</v>
      </c>
      <c r="AS741" s="5">
        <v>0</v>
      </c>
      <c r="AT741" s="5">
        <v>0</v>
      </c>
      <c r="AU741" s="5">
        <v>0</v>
      </c>
      <c r="AV741" s="5">
        <v>0</v>
      </c>
      <c r="AW741" s="5">
        <v>0</v>
      </c>
      <c r="AX741" s="5">
        <v>0</v>
      </c>
      <c r="AY741" s="5">
        <v>0</v>
      </c>
      <c r="AZ741" s="5">
        <v>0</v>
      </c>
      <c r="BA741" s="5">
        <v>0</v>
      </c>
      <c r="BB741" s="5">
        <v>0</v>
      </c>
      <c r="BC741" s="5">
        <v>0</v>
      </c>
      <c r="BD741" s="5">
        <v>0</v>
      </c>
      <c r="BE741" s="5">
        <v>0</v>
      </c>
      <c r="BF741" s="5">
        <v>0</v>
      </c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>
        <v>0</v>
      </c>
      <c r="BO741" s="5">
        <v>0</v>
      </c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0</v>
      </c>
      <c r="BW741" s="5">
        <v>0</v>
      </c>
      <c r="BX741" s="5">
        <v>0</v>
      </c>
      <c r="BY741" s="5">
        <v>0</v>
      </c>
      <c r="BZ741" s="5">
        <v>0</v>
      </c>
      <c r="CA741" s="5">
        <v>0</v>
      </c>
      <c r="CB741" s="5">
        <v>0</v>
      </c>
      <c r="CC741" s="5">
        <v>0</v>
      </c>
      <c r="CD741" s="5">
        <v>0</v>
      </c>
      <c r="CE741" s="5">
        <v>0</v>
      </c>
      <c r="CF741" s="5">
        <v>0</v>
      </c>
      <c r="CG741" s="5">
        <v>0</v>
      </c>
      <c r="CH741" s="5">
        <v>0</v>
      </c>
      <c r="CI741" s="5">
        <v>0</v>
      </c>
      <c r="CJ741" s="5">
        <v>0</v>
      </c>
      <c r="CK741" s="5">
        <v>0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>
        <v>0</v>
      </c>
      <c r="CS741" s="5">
        <v>0</v>
      </c>
      <c r="CT741" s="5">
        <v>0</v>
      </c>
      <c r="CU741" s="5">
        <v>0</v>
      </c>
      <c r="CV741" s="5">
        <v>0</v>
      </c>
      <c r="CW741" s="5">
        <v>0</v>
      </c>
      <c r="CX741" s="3">
        <v>0</v>
      </c>
    </row>
    <row r="742" spans="1:102" ht="15.75" x14ac:dyDescent="0.25">
      <c r="A742" s="5" t="s">
        <v>67</v>
      </c>
      <c r="B742" s="5" t="s">
        <v>68</v>
      </c>
      <c r="C742" s="5">
        <v>2021</v>
      </c>
      <c r="D742" s="5">
        <v>13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  <c r="AH742" s="5">
        <v>0</v>
      </c>
      <c r="AI742" s="5">
        <v>0</v>
      </c>
      <c r="AJ742" s="5">
        <v>2</v>
      </c>
      <c r="AK742" s="5">
        <v>0</v>
      </c>
      <c r="AL742" s="5">
        <v>0</v>
      </c>
      <c r="AM742" s="5">
        <v>0</v>
      </c>
      <c r="AN742" s="5">
        <v>0</v>
      </c>
      <c r="AO742" s="5">
        <v>0</v>
      </c>
      <c r="AP742" s="5">
        <v>0</v>
      </c>
      <c r="AQ742" s="5">
        <v>0</v>
      </c>
      <c r="AR742" s="5">
        <v>0</v>
      </c>
      <c r="AS742" s="5">
        <v>0</v>
      </c>
      <c r="AT742" s="5">
        <v>0</v>
      </c>
      <c r="AU742" s="5">
        <v>0</v>
      </c>
      <c r="AV742" s="5">
        <v>0</v>
      </c>
      <c r="AW742" s="5">
        <v>0</v>
      </c>
      <c r="AX742" s="5">
        <v>0</v>
      </c>
      <c r="AY742" s="5">
        <v>0</v>
      </c>
      <c r="AZ742" s="5">
        <v>0</v>
      </c>
      <c r="BA742" s="5">
        <v>0</v>
      </c>
      <c r="BB742" s="5">
        <v>0</v>
      </c>
      <c r="BC742" s="5">
        <v>0</v>
      </c>
      <c r="BD742" s="5">
        <v>0</v>
      </c>
      <c r="BE742" s="5">
        <v>0</v>
      </c>
      <c r="BF742" s="5">
        <v>0</v>
      </c>
      <c r="BG742" s="5">
        <v>0</v>
      </c>
      <c r="BH742" s="5">
        <v>0</v>
      </c>
      <c r="BI742" s="5">
        <v>0</v>
      </c>
      <c r="BJ742" s="5">
        <v>0</v>
      </c>
      <c r="BK742" s="5">
        <v>1</v>
      </c>
      <c r="BL742" s="5">
        <v>0</v>
      </c>
      <c r="BM742" s="5">
        <v>0</v>
      </c>
      <c r="BN742" s="5">
        <v>0</v>
      </c>
      <c r="BO742" s="5">
        <v>0</v>
      </c>
      <c r="BP742" s="5">
        <v>0</v>
      </c>
      <c r="BQ742" s="5">
        <v>1</v>
      </c>
      <c r="BR742" s="5">
        <v>0</v>
      </c>
      <c r="BS742" s="5">
        <v>0</v>
      </c>
      <c r="BT742" s="5">
        <v>0</v>
      </c>
      <c r="BU742" s="5">
        <v>0</v>
      </c>
      <c r="BV742" s="5">
        <v>0</v>
      </c>
      <c r="BW742" s="5">
        <v>2</v>
      </c>
      <c r="BX742" s="5">
        <v>0</v>
      </c>
      <c r="BY742" s="5">
        <v>0</v>
      </c>
      <c r="BZ742" s="5">
        <v>0</v>
      </c>
      <c r="CA742" s="5">
        <v>0</v>
      </c>
      <c r="CB742" s="5">
        <v>0</v>
      </c>
      <c r="CC742" s="5">
        <v>0</v>
      </c>
      <c r="CD742" s="5">
        <v>0</v>
      </c>
      <c r="CE742" s="5">
        <v>0</v>
      </c>
      <c r="CF742" s="5">
        <v>0</v>
      </c>
      <c r="CG742" s="5">
        <v>0</v>
      </c>
      <c r="CH742" s="5">
        <v>0</v>
      </c>
      <c r="CI742" s="5">
        <v>0</v>
      </c>
      <c r="CJ742" s="5">
        <v>0</v>
      </c>
      <c r="CK742" s="5">
        <v>0</v>
      </c>
      <c r="CL742" s="5">
        <v>0</v>
      </c>
      <c r="CM742" s="5">
        <v>0</v>
      </c>
      <c r="CN742" s="5">
        <v>1</v>
      </c>
      <c r="CO742" s="5">
        <v>0</v>
      </c>
      <c r="CP742" s="5">
        <v>0</v>
      </c>
      <c r="CQ742" s="5">
        <v>0</v>
      </c>
      <c r="CR742" s="5">
        <v>0</v>
      </c>
      <c r="CS742" s="5">
        <v>0</v>
      </c>
      <c r="CT742" s="5">
        <v>0</v>
      </c>
      <c r="CU742" s="5">
        <v>0</v>
      </c>
      <c r="CV742" s="5">
        <v>1</v>
      </c>
      <c r="CW742" s="5">
        <v>0</v>
      </c>
      <c r="CX742" s="3">
        <v>0</v>
      </c>
    </row>
    <row r="743" spans="1:102" ht="15.75" x14ac:dyDescent="0.25">
      <c r="A743" s="5" t="s">
        <v>69</v>
      </c>
      <c r="B743" s="5" t="s">
        <v>70</v>
      </c>
      <c r="C743" s="5">
        <v>2021</v>
      </c>
      <c r="D743" s="5">
        <v>105</v>
      </c>
      <c r="E743" s="5">
        <v>3</v>
      </c>
      <c r="F743" s="5">
        <v>0</v>
      </c>
      <c r="G743" s="5">
        <v>0</v>
      </c>
      <c r="H743" s="5">
        <v>5</v>
      </c>
      <c r="I743" s="5">
        <v>0</v>
      </c>
      <c r="J743" s="5">
        <v>0</v>
      </c>
      <c r="K743" s="5">
        <v>0</v>
      </c>
      <c r="L743" s="5">
        <v>0</v>
      </c>
      <c r="M743" s="5">
        <v>1</v>
      </c>
      <c r="N743" s="5">
        <v>0</v>
      </c>
      <c r="O743" s="5">
        <v>1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4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2</v>
      </c>
      <c r="AH743" s="5">
        <v>0</v>
      </c>
      <c r="AI743" s="5">
        <v>2</v>
      </c>
      <c r="AJ743" s="5">
        <v>2</v>
      </c>
      <c r="AK743" s="5">
        <v>1</v>
      </c>
      <c r="AL743" s="5">
        <v>0</v>
      </c>
      <c r="AM743" s="5">
        <v>2</v>
      </c>
      <c r="AN743" s="5">
        <v>1</v>
      </c>
      <c r="AO743" s="5">
        <v>4</v>
      </c>
      <c r="AP743" s="5">
        <v>0</v>
      </c>
      <c r="AQ743" s="5">
        <v>0</v>
      </c>
      <c r="AR743" s="5">
        <v>0</v>
      </c>
      <c r="AS743" s="5">
        <v>0</v>
      </c>
      <c r="AT743" s="5">
        <v>1</v>
      </c>
      <c r="AU743" s="5">
        <v>0</v>
      </c>
      <c r="AV743" s="5">
        <v>0</v>
      </c>
      <c r="AW743" s="5">
        <v>0</v>
      </c>
      <c r="AX743" s="5">
        <v>1</v>
      </c>
      <c r="AY743" s="5">
        <v>0</v>
      </c>
      <c r="AZ743" s="5">
        <v>1</v>
      </c>
      <c r="BA743" s="5">
        <v>0</v>
      </c>
      <c r="BB743" s="5">
        <v>4</v>
      </c>
      <c r="BC743" s="5">
        <v>35</v>
      </c>
      <c r="BD743" s="5">
        <v>0</v>
      </c>
      <c r="BE743" s="5">
        <v>1</v>
      </c>
      <c r="BF743" s="5">
        <v>3</v>
      </c>
      <c r="BG743" s="5">
        <v>0</v>
      </c>
      <c r="BH743" s="5">
        <v>0</v>
      </c>
      <c r="BI743" s="5">
        <v>0</v>
      </c>
      <c r="BJ743" s="5">
        <v>1</v>
      </c>
      <c r="BK743" s="5">
        <v>4</v>
      </c>
      <c r="BL743" s="5">
        <v>0</v>
      </c>
      <c r="BM743" s="5">
        <v>0</v>
      </c>
      <c r="BN743" s="5">
        <v>1</v>
      </c>
      <c r="BO743" s="5">
        <v>0</v>
      </c>
      <c r="BP743" s="5">
        <v>0</v>
      </c>
      <c r="BQ743" s="5">
        <v>1</v>
      </c>
      <c r="BR743" s="5">
        <v>0</v>
      </c>
      <c r="BS743" s="5">
        <v>2</v>
      </c>
      <c r="BT743" s="5">
        <v>1</v>
      </c>
      <c r="BU743" s="5">
        <v>0</v>
      </c>
      <c r="BV743" s="5">
        <v>9</v>
      </c>
      <c r="BW743" s="5">
        <v>1</v>
      </c>
      <c r="BX743" s="5">
        <v>2</v>
      </c>
      <c r="BY743" s="5">
        <v>0</v>
      </c>
      <c r="BZ743" s="5">
        <v>0</v>
      </c>
      <c r="CA743" s="5">
        <v>0</v>
      </c>
      <c r="CB743" s="5">
        <v>0</v>
      </c>
      <c r="CC743" s="5">
        <v>0</v>
      </c>
      <c r="CD743" s="5">
        <v>0</v>
      </c>
      <c r="CE743" s="5">
        <v>0</v>
      </c>
      <c r="CF743" s="5">
        <v>0</v>
      </c>
      <c r="CG743" s="5">
        <v>0</v>
      </c>
      <c r="CH743" s="5">
        <v>0</v>
      </c>
      <c r="CI743" s="5">
        <v>0</v>
      </c>
      <c r="CJ743" s="5">
        <v>1</v>
      </c>
      <c r="CK743" s="5">
        <v>0</v>
      </c>
      <c r="CL743" s="5">
        <v>0</v>
      </c>
      <c r="CM743" s="5">
        <v>0</v>
      </c>
      <c r="CN743" s="5">
        <v>2</v>
      </c>
      <c r="CO743" s="5">
        <v>1</v>
      </c>
      <c r="CP743" s="5">
        <v>0</v>
      </c>
      <c r="CQ743" s="5">
        <v>0</v>
      </c>
      <c r="CR743" s="5">
        <v>0</v>
      </c>
      <c r="CS743" s="5">
        <v>0</v>
      </c>
      <c r="CT743" s="5">
        <v>0</v>
      </c>
      <c r="CU743" s="5">
        <v>0</v>
      </c>
      <c r="CV743" s="5">
        <v>0</v>
      </c>
      <c r="CW743" s="5">
        <v>0</v>
      </c>
      <c r="CX743" s="3">
        <v>0</v>
      </c>
    </row>
    <row r="744" spans="1:102" ht="15.75" x14ac:dyDescent="0.25">
      <c r="A744" s="5" t="s">
        <v>71</v>
      </c>
      <c r="B744" s="5" t="s">
        <v>72</v>
      </c>
      <c r="C744" s="5">
        <v>2021</v>
      </c>
      <c r="D744" s="5">
        <v>9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0</v>
      </c>
      <c r="AH744" s="5">
        <v>0</v>
      </c>
      <c r="AI744" s="5">
        <v>0</v>
      </c>
      <c r="AJ744" s="5">
        <v>1</v>
      </c>
      <c r="AK744" s="5">
        <v>1</v>
      </c>
      <c r="AL744" s="5">
        <v>0</v>
      </c>
      <c r="AM744" s="5">
        <v>0</v>
      </c>
      <c r="AN744" s="5">
        <v>0</v>
      </c>
      <c r="AO744" s="5">
        <v>1</v>
      </c>
      <c r="AP744" s="5">
        <v>0</v>
      </c>
      <c r="AQ744" s="5">
        <v>0</v>
      </c>
      <c r="AR744" s="5">
        <v>0</v>
      </c>
      <c r="AS744" s="5">
        <v>0</v>
      </c>
      <c r="AT744" s="5">
        <v>0</v>
      </c>
      <c r="AU744" s="5">
        <v>0</v>
      </c>
      <c r="AV744" s="5">
        <v>0</v>
      </c>
      <c r="AW744" s="5">
        <v>0</v>
      </c>
      <c r="AX744" s="5">
        <v>1</v>
      </c>
      <c r="AY744" s="5">
        <v>0</v>
      </c>
      <c r="AZ744" s="5">
        <v>0</v>
      </c>
      <c r="BA744" s="5">
        <v>0</v>
      </c>
      <c r="BB744" s="5">
        <v>0</v>
      </c>
      <c r="BC744" s="5">
        <v>0</v>
      </c>
      <c r="BD744" s="5">
        <v>0</v>
      </c>
      <c r="BE744" s="5">
        <v>0</v>
      </c>
      <c r="BF744" s="5">
        <v>1</v>
      </c>
      <c r="BG744" s="5">
        <v>0</v>
      </c>
      <c r="BH744" s="5">
        <v>0</v>
      </c>
      <c r="BI744" s="5">
        <v>0</v>
      </c>
      <c r="BJ744" s="5">
        <v>0</v>
      </c>
      <c r="BK744" s="5">
        <v>1</v>
      </c>
      <c r="BL744" s="5">
        <v>0</v>
      </c>
      <c r="BM744" s="5">
        <v>0</v>
      </c>
      <c r="BN744" s="5">
        <v>0</v>
      </c>
      <c r="BO744" s="5">
        <v>0</v>
      </c>
      <c r="BP744" s="5">
        <v>0</v>
      </c>
      <c r="BQ744" s="5">
        <v>0</v>
      </c>
      <c r="BR744" s="5">
        <v>0</v>
      </c>
      <c r="BS744" s="5">
        <v>0</v>
      </c>
      <c r="BT744" s="5">
        <v>0</v>
      </c>
      <c r="BU744" s="5">
        <v>0</v>
      </c>
      <c r="BV744" s="5">
        <v>0</v>
      </c>
      <c r="BW744" s="5">
        <v>0</v>
      </c>
      <c r="BX744" s="5">
        <v>0</v>
      </c>
      <c r="BY744" s="5">
        <v>0</v>
      </c>
      <c r="BZ744" s="5">
        <v>0</v>
      </c>
      <c r="CA744" s="5">
        <v>0</v>
      </c>
      <c r="CB744" s="5">
        <v>0</v>
      </c>
      <c r="CC744" s="5">
        <v>0</v>
      </c>
      <c r="CD744" s="5">
        <v>0</v>
      </c>
      <c r="CE744" s="5">
        <v>0</v>
      </c>
      <c r="CF744" s="5">
        <v>0</v>
      </c>
      <c r="CG744" s="5">
        <v>0</v>
      </c>
      <c r="CH744" s="5">
        <v>0</v>
      </c>
      <c r="CI744" s="5">
        <v>0</v>
      </c>
      <c r="CJ744" s="5">
        <v>0</v>
      </c>
      <c r="CK744" s="5">
        <v>0</v>
      </c>
      <c r="CL744" s="5">
        <v>0</v>
      </c>
      <c r="CM744" s="5">
        <v>0</v>
      </c>
      <c r="CN744" s="5">
        <v>0</v>
      </c>
      <c r="CO744" s="5">
        <v>0</v>
      </c>
      <c r="CP744" s="5">
        <v>0</v>
      </c>
      <c r="CQ744" s="5">
        <v>0</v>
      </c>
      <c r="CR744" s="5">
        <v>0</v>
      </c>
      <c r="CS744" s="5">
        <v>0</v>
      </c>
      <c r="CT744" s="5">
        <v>0</v>
      </c>
      <c r="CU744" s="5">
        <v>0</v>
      </c>
      <c r="CV744" s="5">
        <v>0</v>
      </c>
      <c r="CW744" s="5">
        <v>0</v>
      </c>
      <c r="CX744" s="3">
        <v>0</v>
      </c>
    </row>
    <row r="745" spans="1:102" ht="15.75" x14ac:dyDescent="0.25">
      <c r="A745" s="5" t="s">
        <v>73</v>
      </c>
      <c r="B745" s="5" t="s">
        <v>74</v>
      </c>
      <c r="C745" s="5">
        <v>2021</v>
      </c>
      <c r="D745" s="5">
        <v>6028</v>
      </c>
      <c r="E745" s="5">
        <v>3</v>
      </c>
      <c r="F745" s="5">
        <v>23</v>
      </c>
      <c r="G745" s="5">
        <v>17</v>
      </c>
      <c r="H745" s="5">
        <v>20</v>
      </c>
      <c r="I745" s="5">
        <v>42</v>
      </c>
      <c r="J745" s="5">
        <v>7</v>
      </c>
      <c r="K745" s="5">
        <v>10</v>
      </c>
      <c r="L745" s="5">
        <v>63</v>
      </c>
      <c r="M745" s="5">
        <v>9</v>
      </c>
      <c r="N745" s="5">
        <v>25</v>
      </c>
      <c r="O745" s="5">
        <v>295</v>
      </c>
      <c r="P745" s="5">
        <v>0</v>
      </c>
      <c r="Q745" s="5">
        <v>1</v>
      </c>
      <c r="R745" s="5">
        <v>0</v>
      </c>
      <c r="S745" s="5">
        <v>0</v>
      </c>
      <c r="T745" s="5">
        <v>0</v>
      </c>
      <c r="U745" s="5">
        <v>1</v>
      </c>
      <c r="V745" s="5">
        <v>2</v>
      </c>
      <c r="W745" s="5">
        <v>74</v>
      </c>
      <c r="X745" s="5">
        <v>8</v>
      </c>
      <c r="Y745" s="5">
        <v>5</v>
      </c>
      <c r="Z745" s="5">
        <v>518</v>
      </c>
      <c r="AA745" s="5">
        <v>208</v>
      </c>
      <c r="AB745" s="5">
        <v>0</v>
      </c>
      <c r="AC745" s="5">
        <v>0</v>
      </c>
      <c r="AD745" s="5">
        <v>0</v>
      </c>
      <c r="AE745" s="5">
        <v>10</v>
      </c>
      <c r="AF745" s="5">
        <v>0</v>
      </c>
      <c r="AG745" s="5">
        <v>48</v>
      </c>
      <c r="AH745" s="5">
        <v>4</v>
      </c>
      <c r="AI745" s="5">
        <v>13</v>
      </c>
      <c r="AJ745" s="5">
        <v>328</v>
      </c>
      <c r="AK745" s="5">
        <v>72</v>
      </c>
      <c r="AL745" s="5">
        <v>5</v>
      </c>
      <c r="AM745" s="5">
        <v>34</v>
      </c>
      <c r="AN745" s="5">
        <v>31</v>
      </c>
      <c r="AO745" s="5">
        <v>104</v>
      </c>
      <c r="AP745" s="5">
        <v>1</v>
      </c>
      <c r="AQ745" s="5">
        <v>22</v>
      </c>
      <c r="AR745" s="5">
        <v>2</v>
      </c>
      <c r="AS745" s="5">
        <v>22</v>
      </c>
      <c r="AT745" s="5">
        <v>20</v>
      </c>
      <c r="AU745" s="5">
        <v>25</v>
      </c>
      <c r="AV745" s="5">
        <v>70</v>
      </c>
      <c r="AW745" s="5">
        <v>1190</v>
      </c>
      <c r="AX745" s="5">
        <v>99</v>
      </c>
      <c r="AY745" s="5">
        <v>2</v>
      </c>
      <c r="AZ745" s="5">
        <v>15</v>
      </c>
      <c r="BA745" s="5">
        <v>0</v>
      </c>
      <c r="BB745" s="5">
        <v>347</v>
      </c>
      <c r="BC745" s="5">
        <v>24</v>
      </c>
      <c r="BD745" s="5">
        <v>1</v>
      </c>
      <c r="BE745" s="5">
        <v>38</v>
      </c>
      <c r="BF745" s="5">
        <v>107</v>
      </c>
      <c r="BG745" s="5">
        <v>8</v>
      </c>
      <c r="BH745" s="5">
        <v>7</v>
      </c>
      <c r="BI745" s="5">
        <v>0</v>
      </c>
      <c r="BJ745" s="5">
        <v>126</v>
      </c>
      <c r="BK745" s="5">
        <v>141</v>
      </c>
      <c r="BL745" s="5">
        <v>0</v>
      </c>
      <c r="BM745" s="5">
        <v>4</v>
      </c>
      <c r="BN745" s="5">
        <v>39</v>
      </c>
      <c r="BO745" s="5">
        <v>1</v>
      </c>
      <c r="BP745" s="5">
        <v>14</v>
      </c>
      <c r="BQ745" s="5">
        <v>61</v>
      </c>
      <c r="BR745" s="5">
        <v>10</v>
      </c>
      <c r="BS745" s="5">
        <v>99</v>
      </c>
      <c r="BT745" s="5">
        <v>69</v>
      </c>
      <c r="BU745" s="5">
        <v>2</v>
      </c>
      <c r="BV745" s="5">
        <v>53</v>
      </c>
      <c r="BW745" s="5">
        <v>11</v>
      </c>
      <c r="BX745" s="5">
        <v>574</v>
      </c>
      <c r="BY745" s="5">
        <v>6</v>
      </c>
      <c r="BZ745" s="5">
        <v>4</v>
      </c>
      <c r="CA745" s="5">
        <v>387</v>
      </c>
      <c r="CB745" s="5">
        <v>12</v>
      </c>
      <c r="CC745" s="5">
        <v>0</v>
      </c>
      <c r="CD745" s="5">
        <v>6</v>
      </c>
      <c r="CE745" s="5">
        <v>3</v>
      </c>
      <c r="CF745" s="5">
        <v>5</v>
      </c>
      <c r="CG745" s="5">
        <v>20</v>
      </c>
      <c r="CH745" s="5">
        <v>3</v>
      </c>
      <c r="CI745" s="5">
        <v>6</v>
      </c>
      <c r="CJ745" s="5">
        <v>37</v>
      </c>
      <c r="CK745" s="5">
        <v>3</v>
      </c>
      <c r="CL745" s="5">
        <v>0</v>
      </c>
      <c r="CM745" s="5">
        <v>32</v>
      </c>
      <c r="CN745" s="5">
        <v>127</v>
      </c>
      <c r="CO745" s="5">
        <v>13</v>
      </c>
      <c r="CP745" s="5">
        <v>15</v>
      </c>
      <c r="CQ745" s="5">
        <v>1</v>
      </c>
      <c r="CR745" s="5">
        <v>24</v>
      </c>
      <c r="CS745" s="5">
        <v>5</v>
      </c>
      <c r="CT745" s="5">
        <v>16</v>
      </c>
      <c r="CU745" s="5">
        <v>6</v>
      </c>
      <c r="CV745" s="5">
        <v>72</v>
      </c>
      <c r="CW745" s="5">
        <v>42</v>
      </c>
      <c r="CX745" s="3">
        <v>42</v>
      </c>
    </row>
    <row r="746" spans="1:102" ht="15.75" x14ac:dyDescent="0.25">
      <c r="A746" s="5" t="s">
        <v>75</v>
      </c>
      <c r="B746" s="5" t="s">
        <v>76</v>
      </c>
      <c r="C746" s="5">
        <v>2021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  <c r="AI746" s="5">
        <v>0</v>
      </c>
      <c r="AJ746" s="5">
        <v>0</v>
      </c>
      <c r="AK746" s="5">
        <v>0</v>
      </c>
      <c r="AL746" s="5">
        <v>0</v>
      </c>
      <c r="AM746" s="5">
        <v>0</v>
      </c>
      <c r="AN746" s="5">
        <v>0</v>
      </c>
      <c r="AO746" s="5">
        <v>0</v>
      </c>
      <c r="AP746" s="5">
        <v>0</v>
      </c>
      <c r="AQ746" s="5">
        <v>0</v>
      </c>
      <c r="AR746" s="5">
        <v>0</v>
      </c>
      <c r="AS746" s="5">
        <v>0</v>
      </c>
      <c r="AT746" s="5">
        <v>0</v>
      </c>
      <c r="AU746" s="5">
        <v>0</v>
      </c>
      <c r="AV746" s="5">
        <v>0</v>
      </c>
      <c r="AW746" s="5">
        <v>0</v>
      </c>
      <c r="AX746" s="5">
        <v>0</v>
      </c>
      <c r="AY746" s="5">
        <v>0</v>
      </c>
      <c r="AZ746" s="5">
        <v>0</v>
      </c>
      <c r="BA746" s="5">
        <v>0</v>
      </c>
      <c r="BB746" s="5">
        <v>0</v>
      </c>
      <c r="BC746" s="5">
        <v>0</v>
      </c>
      <c r="BD746" s="5">
        <v>0</v>
      </c>
      <c r="BE746" s="5">
        <v>0</v>
      </c>
      <c r="BF746" s="5">
        <v>0</v>
      </c>
      <c r="BG746" s="5">
        <v>0</v>
      </c>
      <c r="BH746" s="5">
        <v>0</v>
      </c>
      <c r="BI746" s="5">
        <v>0</v>
      </c>
      <c r="BJ746" s="5">
        <v>0</v>
      </c>
      <c r="BK746" s="5">
        <v>0</v>
      </c>
      <c r="BL746" s="5">
        <v>0</v>
      </c>
      <c r="BM746" s="5">
        <v>0</v>
      </c>
      <c r="BN746" s="5">
        <v>0</v>
      </c>
      <c r="BO746" s="5">
        <v>0</v>
      </c>
      <c r="BP746" s="5">
        <v>0</v>
      </c>
      <c r="BQ746" s="5">
        <v>0</v>
      </c>
      <c r="BR746" s="5">
        <v>0</v>
      </c>
      <c r="BS746" s="5">
        <v>0</v>
      </c>
      <c r="BT746" s="5">
        <v>0</v>
      </c>
      <c r="BU746" s="5">
        <v>0</v>
      </c>
      <c r="BV746" s="5">
        <v>0</v>
      </c>
      <c r="BW746" s="5">
        <v>0</v>
      </c>
      <c r="BX746" s="5">
        <v>0</v>
      </c>
      <c r="BY746" s="5">
        <v>0</v>
      </c>
      <c r="BZ746" s="5">
        <v>0</v>
      </c>
      <c r="CA746" s="5">
        <v>0</v>
      </c>
      <c r="CB746" s="5">
        <v>0</v>
      </c>
      <c r="CC746" s="5">
        <v>0</v>
      </c>
      <c r="CD746" s="5">
        <v>0</v>
      </c>
      <c r="CE746" s="5">
        <v>0</v>
      </c>
      <c r="CF746" s="5">
        <v>0</v>
      </c>
      <c r="CG746" s="5">
        <v>0</v>
      </c>
      <c r="CH746" s="5">
        <v>0</v>
      </c>
      <c r="CI746" s="5">
        <v>0</v>
      </c>
      <c r="CJ746" s="5">
        <v>0</v>
      </c>
      <c r="CK746" s="5">
        <v>0</v>
      </c>
      <c r="CL746" s="5">
        <v>0</v>
      </c>
      <c r="CM746" s="5">
        <v>0</v>
      </c>
      <c r="CN746" s="5">
        <v>0</v>
      </c>
      <c r="CO746" s="5">
        <v>0</v>
      </c>
      <c r="CP746" s="5">
        <v>0</v>
      </c>
      <c r="CQ746" s="5">
        <v>0</v>
      </c>
      <c r="CR746" s="5">
        <v>0</v>
      </c>
      <c r="CS746" s="5">
        <v>0</v>
      </c>
      <c r="CT746" s="5">
        <v>0</v>
      </c>
      <c r="CU746" s="5">
        <v>0</v>
      </c>
      <c r="CV746" s="5">
        <v>0</v>
      </c>
      <c r="CW746" s="5">
        <v>0</v>
      </c>
      <c r="CX746" s="3">
        <v>0</v>
      </c>
    </row>
    <row r="747" spans="1:102" ht="15.75" x14ac:dyDescent="0.25">
      <c r="A747" s="5" t="s">
        <v>77</v>
      </c>
      <c r="B747" s="5" t="s">
        <v>78</v>
      </c>
      <c r="C747" s="5">
        <v>2021</v>
      </c>
      <c r="D747" s="5">
        <v>38</v>
      </c>
      <c r="E747" s="5">
        <v>0</v>
      </c>
      <c r="F747" s="5">
        <v>2</v>
      </c>
      <c r="G747" s="5">
        <v>0</v>
      </c>
      <c r="H747" s="5">
        <v>0</v>
      </c>
      <c r="I747" s="5">
        <v>1</v>
      </c>
      <c r="J747" s="5">
        <v>0</v>
      </c>
      <c r="K747" s="5">
        <v>0</v>
      </c>
      <c r="L747" s="5">
        <v>0</v>
      </c>
      <c r="M747" s="5">
        <v>0</v>
      </c>
      <c r="N747" s="5">
        <v>1</v>
      </c>
      <c r="O747" s="5">
        <v>4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1</v>
      </c>
      <c r="AJ747" s="5">
        <v>0</v>
      </c>
      <c r="AK747" s="5">
        <v>2</v>
      </c>
      <c r="AL747" s="5">
        <v>0</v>
      </c>
      <c r="AM747" s="5">
        <v>3</v>
      </c>
      <c r="AN747" s="5">
        <v>0</v>
      </c>
      <c r="AO747" s="5">
        <v>2</v>
      </c>
      <c r="AP747" s="5">
        <v>0</v>
      </c>
      <c r="AQ747" s="5">
        <v>0</v>
      </c>
      <c r="AR747" s="5">
        <v>0</v>
      </c>
      <c r="AS747" s="5">
        <v>0</v>
      </c>
      <c r="AT747" s="5">
        <v>0</v>
      </c>
      <c r="AU747" s="5">
        <v>0</v>
      </c>
      <c r="AV747" s="5">
        <v>0</v>
      </c>
      <c r="AW747" s="5">
        <v>0</v>
      </c>
      <c r="AX747" s="5">
        <v>0</v>
      </c>
      <c r="AY747" s="5">
        <v>0</v>
      </c>
      <c r="AZ747" s="5">
        <v>0</v>
      </c>
      <c r="BA747" s="5">
        <v>0</v>
      </c>
      <c r="BB747" s="5">
        <v>0</v>
      </c>
      <c r="BC747" s="5">
        <v>0</v>
      </c>
      <c r="BD747" s="5">
        <v>0</v>
      </c>
      <c r="BE747" s="5">
        <v>0</v>
      </c>
      <c r="BF747" s="5">
        <v>0</v>
      </c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>
        <v>0</v>
      </c>
      <c r="BO747" s="5">
        <v>0</v>
      </c>
      <c r="BP747" s="5">
        <v>0</v>
      </c>
      <c r="BQ747" s="5">
        <v>1</v>
      </c>
      <c r="BR747" s="5">
        <v>0</v>
      </c>
      <c r="BS747" s="5">
        <v>0</v>
      </c>
      <c r="BT747" s="5">
        <v>0</v>
      </c>
      <c r="BU747" s="5">
        <v>0</v>
      </c>
      <c r="BV747" s="5">
        <v>1</v>
      </c>
      <c r="BW747" s="5">
        <v>3</v>
      </c>
      <c r="BX747" s="5">
        <v>7</v>
      </c>
      <c r="BY747" s="5">
        <v>0</v>
      </c>
      <c r="BZ747" s="5">
        <v>0</v>
      </c>
      <c r="CA747" s="5">
        <v>0</v>
      </c>
      <c r="CB747" s="5">
        <v>0</v>
      </c>
      <c r="CC747" s="5">
        <v>0</v>
      </c>
      <c r="CD747" s="5">
        <v>0</v>
      </c>
      <c r="CE747" s="5">
        <v>0</v>
      </c>
      <c r="CF747" s="5">
        <v>1</v>
      </c>
      <c r="CG747" s="5">
        <v>0</v>
      </c>
      <c r="CH747" s="5">
        <v>0</v>
      </c>
      <c r="CI747" s="5">
        <v>0</v>
      </c>
      <c r="CJ747" s="5">
        <v>0</v>
      </c>
      <c r="CK747" s="5">
        <v>0</v>
      </c>
      <c r="CL747" s="5">
        <v>0</v>
      </c>
      <c r="CM747" s="5">
        <v>0</v>
      </c>
      <c r="CN747" s="5">
        <v>4</v>
      </c>
      <c r="CO747" s="5">
        <v>0</v>
      </c>
      <c r="CP747" s="5">
        <v>0</v>
      </c>
      <c r="CQ747" s="5">
        <v>0</v>
      </c>
      <c r="CR747" s="5">
        <v>0</v>
      </c>
      <c r="CS747" s="5">
        <v>0</v>
      </c>
      <c r="CT747" s="5">
        <v>1</v>
      </c>
      <c r="CU747" s="5">
        <v>0</v>
      </c>
      <c r="CV747" s="5">
        <v>0</v>
      </c>
      <c r="CW747" s="5">
        <v>0</v>
      </c>
      <c r="CX747" s="3">
        <v>0</v>
      </c>
    </row>
    <row r="748" spans="1:102" ht="15.75" x14ac:dyDescent="0.25">
      <c r="A748" s="5" t="s">
        <v>79</v>
      </c>
      <c r="B748" s="5" t="s">
        <v>80</v>
      </c>
      <c r="C748" s="5">
        <v>2021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1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0</v>
      </c>
      <c r="AI748" s="5">
        <v>0</v>
      </c>
      <c r="AJ748" s="5">
        <v>0</v>
      </c>
      <c r="AK748" s="5">
        <v>0</v>
      </c>
      <c r="AL748" s="5">
        <v>0</v>
      </c>
      <c r="AM748" s="5">
        <v>0</v>
      </c>
      <c r="AN748" s="5">
        <v>0</v>
      </c>
      <c r="AO748" s="5">
        <v>0</v>
      </c>
      <c r="AP748" s="5">
        <v>0</v>
      </c>
      <c r="AQ748" s="5">
        <v>0</v>
      </c>
      <c r="AR748" s="5">
        <v>0</v>
      </c>
      <c r="AS748" s="5">
        <v>0</v>
      </c>
      <c r="AT748" s="5">
        <v>0</v>
      </c>
      <c r="AU748" s="5">
        <v>0</v>
      </c>
      <c r="AV748" s="5">
        <v>0</v>
      </c>
      <c r="AW748" s="5">
        <v>0</v>
      </c>
      <c r="AX748" s="5">
        <v>0</v>
      </c>
      <c r="AY748" s="5">
        <v>0</v>
      </c>
      <c r="AZ748" s="5">
        <v>0</v>
      </c>
      <c r="BA748" s="5">
        <v>0</v>
      </c>
      <c r="BB748" s="5">
        <v>0</v>
      </c>
      <c r="BC748" s="5">
        <v>0</v>
      </c>
      <c r="BD748" s="5">
        <v>0</v>
      </c>
      <c r="BE748" s="5">
        <v>0</v>
      </c>
      <c r="BF748" s="5">
        <v>0</v>
      </c>
      <c r="BG748" s="5">
        <v>0</v>
      </c>
      <c r="BH748" s="5">
        <v>0</v>
      </c>
      <c r="BI748" s="5">
        <v>0</v>
      </c>
      <c r="BJ748" s="5">
        <v>0</v>
      </c>
      <c r="BK748" s="5">
        <v>0</v>
      </c>
      <c r="BL748" s="5">
        <v>0</v>
      </c>
      <c r="BM748" s="5">
        <v>0</v>
      </c>
      <c r="BN748" s="5">
        <v>0</v>
      </c>
      <c r="BO748" s="5">
        <v>0</v>
      </c>
      <c r="BP748" s="5">
        <v>0</v>
      </c>
      <c r="BQ748" s="5">
        <v>0</v>
      </c>
      <c r="BR748" s="5">
        <v>0</v>
      </c>
      <c r="BS748" s="5">
        <v>0</v>
      </c>
      <c r="BT748" s="5">
        <v>0</v>
      </c>
      <c r="BU748" s="5">
        <v>0</v>
      </c>
      <c r="BV748" s="5">
        <v>0</v>
      </c>
      <c r="BW748" s="5">
        <v>0</v>
      </c>
      <c r="BX748" s="5">
        <v>0</v>
      </c>
      <c r="BY748" s="5">
        <v>0</v>
      </c>
      <c r="BZ748" s="5">
        <v>0</v>
      </c>
      <c r="CA748" s="5">
        <v>0</v>
      </c>
      <c r="CB748" s="5">
        <v>0</v>
      </c>
      <c r="CC748" s="5">
        <v>0</v>
      </c>
      <c r="CD748" s="5">
        <v>0</v>
      </c>
      <c r="CE748" s="5">
        <v>0</v>
      </c>
      <c r="CF748" s="5">
        <v>0</v>
      </c>
      <c r="CG748" s="5">
        <v>0</v>
      </c>
      <c r="CH748" s="5">
        <v>0</v>
      </c>
      <c r="CI748" s="5">
        <v>0</v>
      </c>
      <c r="CJ748" s="5">
        <v>0</v>
      </c>
      <c r="CK748" s="5">
        <v>0</v>
      </c>
      <c r="CL748" s="5">
        <v>0</v>
      </c>
      <c r="CM748" s="5">
        <v>0</v>
      </c>
      <c r="CN748" s="5">
        <v>0</v>
      </c>
      <c r="CO748" s="5">
        <v>0</v>
      </c>
      <c r="CP748" s="5">
        <v>0</v>
      </c>
      <c r="CQ748" s="5">
        <v>0</v>
      </c>
      <c r="CR748" s="5">
        <v>0</v>
      </c>
      <c r="CS748" s="5">
        <v>0</v>
      </c>
      <c r="CT748" s="5">
        <v>0</v>
      </c>
      <c r="CU748" s="5">
        <v>0</v>
      </c>
      <c r="CV748" s="5">
        <v>0</v>
      </c>
      <c r="CW748" s="5">
        <v>0</v>
      </c>
      <c r="CX748" s="3">
        <v>0</v>
      </c>
    </row>
    <row r="749" spans="1:102" ht="15.75" x14ac:dyDescent="0.25">
      <c r="A749" s="5" t="s">
        <v>81</v>
      </c>
      <c r="B749" s="5" t="s">
        <v>82</v>
      </c>
      <c r="C749" s="5">
        <v>2021</v>
      </c>
      <c r="D749" s="5">
        <v>24</v>
      </c>
      <c r="E749" s="5">
        <v>0</v>
      </c>
      <c r="F749" s="5">
        <v>4</v>
      </c>
      <c r="G749" s="5">
        <v>3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2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1</v>
      </c>
      <c r="AI749" s="5">
        <v>1</v>
      </c>
      <c r="AJ749" s="5">
        <v>0</v>
      </c>
      <c r="AK749" s="5">
        <v>0</v>
      </c>
      <c r="AL749" s="5">
        <v>0</v>
      </c>
      <c r="AM749" s="5">
        <v>0</v>
      </c>
      <c r="AN749" s="5">
        <v>0</v>
      </c>
      <c r="AO749" s="5">
        <v>2</v>
      </c>
      <c r="AP749" s="5">
        <v>0</v>
      </c>
      <c r="AQ749" s="5">
        <v>0</v>
      </c>
      <c r="AR749" s="5">
        <v>0</v>
      </c>
      <c r="AS749" s="5">
        <v>0</v>
      </c>
      <c r="AT749" s="5">
        <v>0</v>
      </c>
      <c r="AU749" s="5">
        <v>0</v>
      </c>
      <c r="AV749" s="5">
        <v>0</v>
      </c>
      <c r="AW749" s="5">
        <v>0</v>
      </c>
      <c r="AX749" s="5">
        <v>0</v>
      </c>
      <c r="AY749" s="5">
        <v>0</v>
      </c>
      <c r="AZ749" s="5">
        <v>0</v>
      </c>
      <c r="BA749" s="5">
        <v>0</v>
      </c>
      <c r="BB749" s="5">
        <v>0</v>
      </c>
      <c r="BC749" s="5">
        <v>0</v>
      </c>
      <c r="BD749" s="5">
        <v>0</v>
      </c>
      <c r="BE749" s="5">
        <v>0</v>
      </c>
      <c r="BF749" s="5">
        <v>0</v>
      </c>
      <c r="BG749" s="5">
        <v>0</v>
      </c>
      <c r="BH749" s="5">
        <v>0</v>
      </c>
      <c r="BI749" s="5">
        <v>0</v>
      </c>
      <c r="BJ749" s="5">
        <v>1</v>
      </c>
      <c r="BK749" s="5">
        <v>1</v>
      </c>
      <c r="BL749" s="5">
        <v>0</v>
      </c>
      <c r="BM749" s="5">
        <v>0</v>
      </c>
      <c r="BN749" s="5">
        <v>0</v>
      </c>
      <c r="BO749" s="5">
        <v>0</v>
      </c>
      <c r="BP749" s="5">
        <v>0</v>
      </c>
      <c r="BQ749" s="5">
        <v>1</v>
      </c>
      <c r="BR749" s="5">
        <v>0</v>
      </c>
      <c r="BS749" s="5">
        <v>0</v>
      </c>
      <c r="BT749" s="5">
        <v>0</v>
      </c>
      <c r="BU749" s="5">
        <v>0</v>
      </c>
      <c r="BV749" s="5">
        <v>0</v>
      </c>
      <c r="BW749" s="5">
        <v>0</v>
      </c>
      <c r="BX749" s="5">
        <v>1</v>
      </c>
      <c r="BY749" s="5">
        <v>0</v>
      </c>
      <c r="BZ749" s="5">
        <v>0</v>
      </c>
      <c r="CA749" s="5">
        <v>0</v>
      </c>
      <c r="CB749" s="5">
        <v>0</v>
      </c>
      <c r="CC749" s="5">
        <v>0</v>
      </c>
      <c r="CD749" s="5">
        <v>0</v>
      </c>
      <c r="CE749" s="5">
        <v>0</v>
      </c>
      <c r="CF749" s="5">
        <v>0</v>
      </c>
      <c r="CG749" s="5">
        <v>0</v>
      </c>
      <c r="CH749" s="5">
        <v>0</v>
      </c>
      <c r="CI749" s="5">
        <v>0</v>
      </c>
      <c r="CJ749" s="5">
        <v>0</v>
      </c>
      <c r="CK749" s="5">
        <v>0</v>
      </c>
      <c r="CL749" s="5">
        <v>0</v>
      </c>
      <c r="CM749" s="5">
        <v>0</v>
      </c>
      <c r="CN749" s="5">
        <v>2</v>
      </c>
      <c r="CO749" s="5">
        <v>0</v>
      </c>
      <c r="CP749" s="5">
        <v>0</v>
      </c>
      <c r="CQ749" s="5">
        <v>0</v>
      </c>
      <c r="CR749" s="5">
        <v>0</v>
      </c>
      <c r="CS749" s="5">
        <v>0</v>
      </c>
      <c r="CT749" s="5">
        <v>0</v>
      </c>
      <c r="CU749" s="5">
        <v>0</v>
      </c>
      <c r="CV749" s="5">
        <v>0</v>
      </c>
      <c r="CW749" s="5">
        <v>0</v>
      </c>
      <c r="CX749" s="3">
        <v>0</v>
      </c>
    </row>
    <row r="750" spans="1:102" ht="15.75" x14ac:dyDescent="0.25">
      <c r="A750" s="5" t="s">
        <v>83</v>
      </c>
      <c r="B750" s="5" t="s">
        <v>84</v>
      </c>
      <c r="C750" s="5">
        <v>2021</v>
      </c>
      <c r="D750" s="5">
        <v>10384</v>
      </c>
      <c r="E750" s="5">
        <v>1</v>
      </c>
      <c r="F750" s="5">
        <v>5</v>
      </c>
      <c r="G750" s="5">
        <v>8</v>
      </c>
      <c r="H750" s="5">
        <v>6</v>
      </c>
      <c r="I750" s="5">
        <v>16</v>
      </c>
      <c r="J750" s="5">
        <v>3</v>
      </c>
      <c r="K750" s="5">
        <v>5</v>
      </c>
      <c r="L750" s="5">
        <v>18</v>
      </c>
      <c r="M750" s="5">
        <v>14</v>
      </c>
      <c r="N750" s="5">
        <v>43</v>
      </c>
      <c r="O750" s="5">
        <v>119</v>
      </c>
      <c r="P750" s="5">
        <v>0</v>
      </c>
      <c r="Q750" s="5">
        <v>0</v>
      </c>
      <c r="R750" s="5">
        <v>1</v>
      </c>
      <c r="S750" s="5">
        <v>0</v>
      </c>
      <c r="T750" s="5">
        <v>0</v>
      </c>
      <c r="U750" s="5">
        <v>1</v>
      </c>
      <c r="V750" s="5">
        <v>3</v>
      </c>
      <c r="W750" s="5">
        <v>62</v>
      </c>
      <c r="X750" s="5">
        <v>2</v>
      </c>
      <c r="Y750" s="5">
        <v>0</v>
      </c>
      <c r="Z750" s="5">
        <v>0</v>
      </c>
      <c r="AA750" s="5">
        <v>2</v>
      </c>
      <c r="AB750" s="5">
        <v>1</v>
      </c>
      <c r="AC750" s="5">
        <v>0</v>
      </c>
      <c r="AD750" s="5">
        <v>0</v>
      </c>
      <c r="AE750" s="5">
        <v>20</v>
      </c>
      <c r="AF750" s="5">
        <v>0</v>
      </c>
      <c r="AG750" s="5">
        <v>347</v>
      </c>
      <c r="AH750" s="5">
        <v>20</v>
      </c>
      <c r="AI750" s="5">
        <v>24</v>
      </c>
      <c r="AJ750" s="5">
        <v>686</v>
      </c>
      <c r="AK750" s="5">
        <v>119</v>
      </c>
      <c r="AL750" s="5">
        <v>1</v>
      </c>
      <c r="AM750" s="5">
        <v>52</v>
      </c>
      <c r="AN750" s="5">
        <v>48</v>
      </c>
      <c r="AO750" s="5">
        <v>74</v>
      </c>
      <c r="AP750" s="5">
        <v>1</v>
      </c>
      <c r="AQ750" s="5">
        <v>12</v>
      </c>
      <c r="AR750" s="5">
        <v>3</v>
      </c>
      <c r="AS750" s="5">
        <v>19</v>
      </c>
      <c r="AT750" s="5">
        <v>23</v>
      </c>
      <c r="AU750" s="5">
        <v>45</v>
      </c>
      <c r="AV750" s="5">
        <v>22</v>
      </c>
      <c r="AW750" s="5">
        <v>1240</v>
      </c>
      <c r="AX750" s="5">
        <v>46</v>
      </c>
      <c r="AY750" s="5">
        <v>9</v>
      </c>
      <c r="AZ750" s="5">
        <v>14</v>
      </c>
      <c r="BA750" s="5">
        <v>0</v>
      </c>
      <c r="BB750" s="5">
        <v>232</v>
      </c>
      <c r="BC750" s="5">
        <v>5</v>
      </c>
      <c r="BD750" s="5">
        <v>0</v>
      </c>
      <c r="BE750" s="5">
        <v>12</v>
      </c>
      <c r="BF750" s="5">
        <v>48</v>
      </c>
      <c r="BG750" s="5">
        <v>4</v>
      </c>
      <c r="BH750" s="5">
        <v>5</v>
      </c>
      <c r="BI750" s="5">
        <v>1</v>
      </c>
      <c r="BJ750" s="5">
        <v>41</v>
      </c>
      <c r="BK750" s="5">
        <v>106</v>
      </c>
      <c r="BL750" s="5">
        <v>0</v>
      </c>
      <c r="BM750" s="5">
        <v>26</v>
      </c>
      <c r="BN750" s="5">
        <v>58</v>
      </c>
      <c r="BO750" s="5">
        <v>1</v>
      </c>
      <c r="BP750" s="5">
        <v>9</v>
      </c>
      <c r="BQ750" s="5">
        <v>54</v>
      </c>
      <c r="BR750" s="5">
        <v>4</v>
      </c>
      <c r="BS750" s="5">
        <v>104</v>
      </c>
      <c r="BT750" s="5">
        <v>59</v>
      </c>
      <c r="BU750" s="5">
        <v>4</v>
      </c>
      <c r="BV750" s="5">
        <v>37</v>
      </c>
      <c r="BW750" s="5">
        <v>9</v>
      </c>
      <c r="BX750" s="5">
        <v>350</v>
      </c>
      <c r="BY750" s="5">
        <v>2</v>
      </c>
      <c r="BZ750" s="5">
        <v>0</v>
      </c>
      <c r="CA750" s="5">
        <v>126</v>
      </c>
      <c r="CB750" s="5">
        <v>186</v>
      </c>
      <c r="CC750" s="5">
        <v>1</v>
      </c>
      <c r="CD750" s="5">
        <v>7</v>
      </c>
      <c r="CE750" s="5">
        <v>0</v>
      </c>
      <c r="CF750" s="5">
        <v>14</v>
      </c>
      <c r="CG750" s="5">
        <v>3</v>
      </c>
      <c r="CH750" s="5">
        <v>7</v>
      </c>
      <c r="CI750" s="5">
        <v>12</v>
      </c>
      <c r="CJ750" s="5">
        <v>54</v>
      </c>
      <c r="CK750" s="5">
        <v>15</v>
      </c>
      <c r="CL750" s="5">
        <v>1</v>
      </c>
      <c r="CM750" s="5">
        <v>12</v>
      </c>
      <c r="CN750" s="5">
        <v>107</v>
      </c>
      <c r="CO750" s="5">
        <v>170</v>
      </c>
      <c r="CP750" s="5">
        <v>9</v>
      </c>
      <c r="CQ750" s="5">
        <v>0</v>
      </c>
      <c r="CR750" s="5">
        <v>520</v>
      </c>
      <c r="CS750" s="5">
        <v>438</v>
      </c>
      <c r="CT750" s="5">
        <v>27</v>
      </c>
      <c r="CU750" s="5">
        <v>2</v>
      </c>
      <c r="CV750" s="5">
        <v>108</v>
      </c>
      <c r="CW750" s="5">
        <v>4260</v>
      </c>
      <c r="CX750" s="3">
        <v>4260</v>
      </c>
    </row>
    <row r="751" spans="1:102" ht="15.75" x14ac:dyDescent="0.25">
      <c r="A751" s="5" t="s">
        <v>85</v>
      </c>
      <c r="B751" s="5" t="s">
        <v>86</v>
      </c>
      <c r="C751" s="5">
        <v>2021</v>
      </c>
      <c r="D751" s="5">
        <v>109</v>
      </c>
      <c r="E751" s="5">
        <v>0</v>
      </c>
      <c r="F751" s="5">
        <v>2</v>
      </c>
      <c r="G751" s="5">
        <v>12</v>
      </c>
      <c r="H751" s="5">
        <v>0</v>
      </c>
      <c r="I751" s="5">
        <v>2</v>
      </c>
      <c r="J751" s="5">
        <v>0</v>
      </c>
      <c r="K751" s="5">
        <v>0</v>
      </c>
      <c r="L751" s="5">
        <v>0</v>
      </c>
      <c r="M751" s="5">
        <v>0</v>
      </c>
      <c r="N751" s="5">
        <v>1</v>
      </c>
      <c r="O751" s="5">
        <v>3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8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19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  <c r="AH751" s="5">
        <v>0</v>
      </c>
      <c r="AI751" s="5">
        <v>1</v>
      </c>
      <c r="AJ751" s="5">
        <v>0</v>
      </c>
      <c r="AK751" s="5">
        <v>2</v>
      </c>
      <c r="AL751" s="5">
        <v>0</v>
      </c>
      <c r="AM751" s="5">
        <v>1</v>
      </c>
      <c r="AN751" s="5">
        <v>1</v>
      </c>
      <c r="AO751" s="5">
        <v>2</v>
      </c>
      <c r="AP751" s="5">
        <v>0</v>
      </c>
      <c r="AQ751" s="5">
        <v>1</v>
      </c>
      <c r="AR751" s="5">
        <v>0</v>
      </c>
      <c r="AS751" s="5">
        <v>0</v>
      </c>
      <c r="AT751" s="5">
        <v>0</v>
      </c>
      <c r="AU751" s="5">
        <v>1</v>
      </c>
      <c r="AV751" s="5">
        <v>3</v>
      </c>
      <c r="AW751" s="5">
        <v>0</v>
      </c>
      <c r="AX751" s="5">
        <v>6</v>
      </c>
      <c r="AY751" s="5">
        <v>0</v>
      </c>
      <c r="AZ751" s="5">
        <v>0</v>
      </c>
      <c r="BA751" s="5">
        <v>0</v>
      </c>
      <c r="BB751" s="5">
        <v>1</v>
      </c>
      <c r="BC751" s="5">
        <v>0</v>
      </c>
      <c r="BD751" s="5">
        <v>0</v>
      </c>
      <c r="BE751" s="5">
        <v>2</v>
      </c>
      <c r="BF751" s="5">
        <v>3</v>
      </c>
      <c r="BG751" s="5">
        <v>0</v>
      </c>
      <c r="BH751" s="5">
        <v>0</v>
      </c>
      <c r="BI751" s="5">
        <v>0</v>
      </c>
      <c r="BJ751" s="5">
        <v>3</v>
      </c>
      <c r="BK751" s="5">
        <v>4</v>
      </c>
      <c r="BL751" s="5">
        <v>0</v>
      </c>
      <c r="BM751" s="5">
        <v>0</v>
      </c>
      <c r="BN751" s="5">
        <v>1</v>
      </c>
      <c r="BO751" s="5">
        <v>0</v>
      </c>
      <c r="BP751" s="5">
        <v>0</v>
      </c>
      <c r="BQ751" s="5">
        <v>3</v>
      </c>
      <c r="BR751" s="5">
        <v>0</v>
      </c>
      <c r="BS751" s="5">
        <v>1</v>
      </c>
      <c r="BT751" s="5">
        <v>1</v>
      </c>
      <c r="BU751" s="5">
        <v>0</v>
      </c>
      <c r="BV751" s="5">
        <v>3</v>
      </c>
      <c r="BW751" s="5">
        <v>0</v>
      </c>
      <c r="BX751" s="5">
        <v>9</v>
      </c>
      <c r="BY751" s="5">
        <v>0</v>
      </c>
      <c r="BZ751" s="5">
        <v>0</v>
      </c>
      <c r="CA751" s="5">
        <v>2</v>
      </c>
      <c r="CB751" s="5">
        <v>0</v>
      </c>
      <c r="CC751" s="5">
        <v>0</v>
      </c>
      <c r="CD751" s="5">
        <v>0</v>
      </c>
      <c r="CE751" s="5">
        <v>0</v>
      </c>
      <c r="CF751" s="5">
        <v>1</v>
      </c>
      <c r="CG751" s="5">
        <v>0</v>
      </c>
      <c r="CH751" s="5">
        <v>0</v>
      </c>
      <c r="CI751" s="5">
        <v>0</v>
      </c>
      <c r="CJ751" s="5">
        <v>0</v>
      </c>
      <c r="CK751" s="5">
        <v>0</v>
      </c>
      <c r="CL751" s="5">
        <v>0</v>
      </c>
      <c r="CM751" s="5">
        <v>0</v>
      </c>
      <c r="CN751" s="5">
        <v>2</v>
      </c>
      <c r="CO751" s="5">
        <v>0</v>
      </c>
      <c r="CP751" s="5">
        <v>0</v>
      </c>
      <c r="CQ751" s="5">
        <v>0</v>
      </c>
      <c r="CR751" s="5">
        <v>0</v>
      </c>
      <c r="CS751" s="5">
        <v>0</v>
      </c>
      <c r="CT751" s="5">
        <v>1</v>
      </c>
      <c r="CU751" s="5">
        <v>0</v>
      </c>
      <c r="CV751" s="5">
        <v>2</v>
      </c>
      <c r="CW751" s="5">
        <v>1</v>
      </c>
      <c r="CX751" s="3">
        <v>1</v>
      </c>
    </row>
    <row r="752" spans="1:102" ht="15.75" x14ac:dyDescent="0.25">
      <c r="A752" s="5" t="s">
        <v>87</v>
      </c>
      <c r="B752" s="5" t="s">
        <v>88</v>
      </c>
      <c r="C752" s="5">
        <v>2021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0</v>
      </c>
      <c r="AI752" s="5">
        <v>0</v>
      </c>
      <c r="AJ752" s="5">
        <v>0</v>
      </c>
      <c r="AK752" s="5">
        <v>0</v>
      </c>
      <c r="AL752" s="5">
        <v>0</v>
      </c>
      <c r="AM752" s="5">
        <v>0</v>
      </c>
      <c r="AN752" s="5">
        <v>0</v>
      </c>
      <c r="AO752" s="5">
        <v>0</v>
      </c>
      <c r="AP752" s="5">
        <v>0</v>
      </c>
      <c r="AQ752" s="5">
        <v>0</v>
      </c>
      <c r="AR752" s="5">
        <v>0</v>
      </c>
      <c r="AS752" s="5">
        <v>0</v>
      </c>
      <c r="AT752" s="5">
        <v>0</v>
      </c>
      <c r="AU752" s="5">
        <v>0</v>
      </c>
      <c r="AV752" s="5">
        <v>0</v>
      </c>
      <c r="AW752" s="5">
        <v>0</v>
      </c>
      <c r="AX752" s="5">
        <v>0</v>
      </c>
      <c r="AY752" s="5">
        <v>0</v>
      </c>
      <c r="AZ752" s="5">
        <v>0</v>
      </c>
      <c r="BA752" s="5">
        <v>0</v>
      </c>
      <c r="BB752" s="5">
        <v>0</v>
      </c>
      <c r="BC752" s="5">
        <v>0</v>
      </c>
      <c r="BD752" s="5">
        <v>0</v>
      </c>
      <c r="BE752" s="5">
        <v>0</v>
      </c>
      <c r="BF752" s="5">
        <v>0</v>
      </c>
      <c r="BG752" s="5">
        <v>0</v>
      </c>
      <c r="BH752" s="5">
        <v>0</v>
      </c>
      <c r="BI752" s="5">
        <v>0</v>
      </c>
      <c r="BJ752" s="5">
        <v>0</v>
      </c>
      <c r="BK752" s="5">
        <v>0</v>
      </c>
      <c r="BL752" s="5">
        <v>0</v>
      </c>
      <c r="BM752" s="5">
        <v>0</v>
      </c>
      <c r="BN752" s="5">
        <v>0</v>
      </c>
      <c r="BO752" s="5">
        <v>0</v>
      </c>
      <c r="BP752" s="5">
        <v>0</v>
      </c>
      <c r="BQ752" s="5">
        <v>0</v>
      </c>
      <c r="BR752" s="5">
        <v>0</v>
      </c>
      <c r="BS752" s="5">
        <v>0</v>
      </c>
      <c r="BT752" s="5">
        <v>0</v>
      </c>
      <c r="BU752" s="5">
        <v>0</v>
      </c>
      <c r="BV752" s="5">
        <v>0</v>
      </c>
      <c r="BW752" s="5">
        <v>0</v>
      </c>
      <c r="BX752" s="5">
        <v>0</v>
      </c>
      <c r="BY752" s="5">
        <v>0</v>
      </c>
      <c r="BZ752" s="5">
        <v>0</v>
      </c>
      <c r="CA752" s="5">
        <v>0</v>
      </c>
      <c r="CB752" s="5">
        <v>0</v>
      </c>
      <c r="CC752" s="5">
        <v>0</v>
      </c>
      <c r="CD752" s="5">
        <v>0</v>
      </c>
      <c r="CE752" s="5">
        <v>0</v>
      </c>
      <c r="CF752" s="5">
        <v>0</v>
      </c>
      <c r="CG752" s="5">
        <v>0</v>
      </c>
      <c r="CH752" s="5">
        <v>0</v>
      </c>
      <c r="CI752" s="5">
        <v>0</v>
      </c>
      <c r="CJ752" s="5">
        <v>0</v>
      </c>
      <c r="CK752" s="5">
        <v>0</v>
      </c>
      <c r="CL752" s="5">
        <v>0</v>
      </c>
      <c r="CM752" s="5">
        <v>0</v>
      </c>
      <c r="CN752" s="5">
        <v>0</v>
      </c>
      <c r="CO752" s="5">
        <v>0</v>
      </c>
      <c r="CP752" s="5">
        <v>0</v>
      </c>
      <c r="CQ752" s="5">
        <v>0</v>
      </c>
      <c r="CR752" s="5">
        <v>0</v>
      </c>
      <c r="CS752" s="5">
        <v>0</v>
      </c>
      <c r="CT752" s="5">
        <v>0</v>
      </c>
      <c r="CU752" s="5">
        <v>0</v>
      </c>
      <c r="CV752" s="5">
        <v>0</v>
      </c>
      <c r="CW752" s="5">
        <v>0</v>
      </c>
      <c r="CX752" s="3">
        <v>0</v>
      </c>
    </row>
    <row r="753" spans="1:102" ht="15.75" x14ac:dyDescent="0.25">
      <c r="A753" s="5" t="s">
        <v>89</v>
      </c>
      <c r="B753" s="5" t="s">
        <v>90</v>
      </c>
      <c r="C753" s="5">
        <v>2021</v>
      </c>
      <c r="D753" s="5">
        <v>540</v>
      </c>
      <c r="E753" s="5">
        <v>0</v>
      </c>
      <c r="F753" s="5">
        <v>0</v>
      </c>
      <c r="G753" s="5">
        <v>0</v>
      </c>
      <c r="H753" s="5">
        <v>0</v>
      </c>
      <c r="I753" s="5">
        <v>1</v>
      </c>
      <c r="J753" s="5">
        <v>1</v>
      </c>
      <c r="K753" s="5">
        <v>0</v>
      </c>
      <c r="L753" s="5">
        <v>15</v>
      </c>
      <c r="M753" s="5">
        <v>17</v>
      </c>
      <c r="N753" s="5">
        <v>3</v>
      </c>
      <c r="O753" s="5">
        <v>60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1</v>
      </c>
      <c r="W753" s="5">
        <v>1</v>
      </c>
      <c r="X753" s="5">
        <v>7</v>
      </c>
      <c r="Y753" s="5">
        <v>0</v>
      </c>
      <c r="Z753" s="5">
        <v>0</v>
      </c>
      <c r="AA753" s="5">
        <v>1</v>
      </c>
      <c r="AB753" s="5">
        <v>0</v>
      </c>
      <c r="AC753" s="5">
        <v>0</v>
      </c>
      <c r="AD753" s="5">
        <v>1</v>
      </c>
      <c r="AE753" s="5">
        <v>0</v>
      </c>
      <c r="AF753" s="5">
        <v>0</v>
      </c>
      <c r="AG753" s="5">
        <v>2</v>
      </c>
      <c r="AH753" s="5">
        <v>1</v>
      </c>
      <c r="AI753" s="5">
        <v>5</v>
      </c>
      <c r="AJ753" s="5">
        <v>75</v>
      </c>
      <c r="AK753" s="5">
        <v>13</v>
      </c>
      <c r="AL753" s="5">
        <v>2</v>
      </c>
      <c r="AM753" s="5">
        <v>11</v>
      </c>
      <c r="AN753" s="5">
        <v>5</v>
      </c>
      <c r="AO753" s="5">
        <v>15</v>
      </c>
      <c r="AP753" s="5">
        <v>0</v>
      </c>
      <c r="AQ753" s="5">
        <v>3</v>
      </c>
      <c r="AR753" s="5">
        <v>0</v>
      </c>
      <c r="AS753" s="5">
        <v>2</v>
      </c>
      <c r="AT753" s="5">
        <v>2</v>
      </c>
      <c r="AU753" s="5">
        <v>4</v>
      </c>
      <c r="AV753" s="5">
        <v>2</v>
      </c>
      <c r="AW753" s="5">
        <v>5</v>
      </c>
      <c r="AX753" s="5">
        <v>7</v>
      </c>
      <c r="AY753" s="5">
        <v>0</v>
      </c>
      <c r="AZ753" s="5">
        <v>10</v>
      </c>
      <c r="BA753" s="5">
        <v>0</v>
      </c>
      <c r="BB753" s="5">
        <v>37</v>
      </c>
      <c r="BC753" s="5">
        <v>19</v>
      </c>
      <c r="BD753" s="5">
        <v>0</v>
      </c>
      <c r="BE753" s="5">
        <v>8</v>
      </c>
      <c r="BF753" s="5">
        <v>21</v>
      </c>
      <c r="BG753" s="5">
        <v>0</v>
      </c>
      <c r="BH753" s="5">
        <v>0</v>
      </c>
      <c r="BI753" s="5">
        <v>0</v>
      </c>
      <c r="BJ753" s="5">
        <v>10</v>
      </c>
      <c r="BK753" s="5">
        <v>38</v>
      </c>
      <c r="BL753" s="5">
        <v>0</v>
      </c>
      <c r="BM753" s="5">
        <v>1</v>
      </c>
      <c r="BN753" s="5">
        <v>2</v>
      </c>
      <c r="BO753" s="5">
        <v>0</v>
      </c>
      <c r="BP753" s="5">
        <v>1</v>
      </c>
      <c r="BQ753" s="5">
        <v>3</v>
      </c>
      <c r="BR753" s="5">
        <v>0</v>
      </c>
      <c r="BS753" s="5">
        <v>8</v>
      </c>
      <c r="BT753" s="5">
        <v>3</v>
      </c>
      <c r="BU753" s="5">
        <v>1</v>
      </c>
      <c r="BV753" s="5">
        <v>4</v>
      </c>
      <c r="BW753" s="5">
        <v>1</v>
      </c>
      <c r="BX753" s="5">
        <v>55</v>
      </c>
      <c r="BY753" s="5">
        <v>0</v>
      </c>
      <c r="BZ753" s="5">
        <v>0</v>
      </c>
      <c r="CA753" s="5">
        <v>2</v>
      </c>
      <c r="CB753" s="5">
        <v>0</v>
      </c>
      <c r="CC753" s="5">
        <v>0</v>
      </c>
      <c r="CD753" s="5">
        <v>0</v>
      </c>
      <c r="CE753" s="5">
        <v>0</v>
      </c>
      <c r="CF753" s="5">
        <v>4</v>
      </c>
      <c r="CG753" s="5">
        <v>0</v>
      </c>
      <c r="CH753" s="5">
        <v>0</v>
      </c>
      <c r="CI753" s="5">
        <v>0</v>
      </c>
      <c r="CJ753" s="5">
        <v>4</v>
      </c>
      <c r="CK753" s="5">
        <v>1</v>
      </c>
      <c r="CL753" s="5">
        <v>0</v>
      </c>
      <c r="CM753" s="5">
        <v>2</v>
      </c>
      <c r="CN753" s="5">
        <v>16</v>
      </c>
      <c r="CO753" s="5">
        <v>1</v>
      </c>
      <c r="CP753" s="5">
        <v>0</v>
      </c>
      <c r="CQ753" s="5">
        <v>0</v>
      </c>
      <c r="CR753" s="5">
        <v>1</v>
      </c>
      <c r="CS753" s="5">
        <v>0</v>
      </c>
      <c r="CT753" s="5">
        <v>3</v>
      </c>
      <c r="CU753" s="5">
        <v>11</v>
      </c>
      <c r="CV753" s="5">
        <v>7</v>
      </c>
      <c r="CW753" s="5">
        <v>2</v>
      </c>
      <c r="CX753" s="3">
        <v>2</v>
      </c>
    </row>
    <row r="754" spans="1:102" ht="15.75" x14ac:dyDescent="0.25">
      <c r="A754" s="5" t="s">
        <v>91</v>
      </c>
      <c r="B754" s="5" t="s">
        <v>92</v>
      </c>
      <c r="C754" s="5">
        <v>2021</v>
      </c>
      <c r="D754" s="5">
        <v>47</v>
      </c>
      <c r="E754" s="5">
        <v>0</v>
      </c>
      <c r="F754" s="5">
        <v>0</v>
      </c>
      <c r="G754" s="5">
        <v>3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1</v>
      </c>
      <c r="O754" s="5">
        <v>5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1</v>
      </c>
      <c r="V754" s="5">
        <v>0</v>
      </c>
      <c r="W754" s="5">
        <v>0</v>
      </c>
      <c r="X754" s="5">
        <v>1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  <c r="AH754" s="5">
        <v>0</v>
      </c>
      <c r="AI754" s="5">
        <v>4</v>
      </c>
      <c r="AJ754" s="5">
        <v>1</v>
      </c>
      <c r="AK754" s="5">
        <v>0</v>
      </c>
      <c r="AL754" s="5">
        <v>0</v>
      </c>
      <c r="AM754" s="5">
        <v>0</v>
      </c>
      <c r="AN754" s="5">
        <v>0</v>
      </c>
      <c r="AO754" s="5">
        <v>1</v>
      </c>
      <c r="AP754" s="5">
        <v>0</v>
      </c>
      <c r="AQ754" s="5">
        <v>0</v>
      </c>
      <c r="AR754" s="5">
        <v>0</v>
      </c>
      <c r="AS754" s="5">
        <v>0</v>
      </c>
      <c r="AT754" s="5">
        <v>0</v>
      </c>
      <c r="AU754" s="5">
        <v>0</v>
      </c>
      <c r="AV754" s="5">
        <v>1</v>
      </c>
      <c r="AW754" s="5">
        <v>0</v>
      </c>
      <c r="AX754" s="5">
        <v>1</v>
      </c>
      <c r="AY754" s="5">
        <v>0</v>
      </c>
      <c r="AZ754" s="5">
        <v>0</v>
      </c>
      <c r="BA754" s="5">
        <v>0</v>
      </c>
      <c r="BB754" s="5">
        <v>0</v>
      </c>
      <c r="BC754" s="5">
        <v>0</v>
      </c>
      <c r="BD754" s="5">
        <v>0</v>
      </c>
      <c r="BE754" s="5">
        <v>1</v>
      </c>
      <c r="BF754" s="5">
        <v>1</v>
      </c>
      <c r="BG754" s="5">
        <v>0</v>
      </c>
      <c r="BH754" s="5">
        <v>0</v>
      </c>
      <c r="BI754" s="5">
        <v>0</v>
      </c>
      <c r="BJ754" s="5">
        <v>2</v>
      </c>
      <c r="BK754" s="5">
        <v>1</v>
      </c>
      <c r="BL754" s="5">
        <v>0</v>
      </c>
      <c r="BM754" s="5">
        <v>0</v>
      </c>
      <c r="BN754" s="5">
        <v>1</v>
      </c>
      <c r="BO754" s="5">
        <v>0</v>
      </c>
      <c r="BP754" s="5">
        <v>0</v>
      </c>
      <c r="BQ754" s="5">
        <v>1</v>
      </c>
      <c r="BR754" s="5">
        <v>0</v>
      </c>
      <c r="BS754" s="5">
        <v>2</v>
      </c>
      <c r="BT754" s="5">
        <v>1</v>
      </c>
      <c r="BU754" s="5">
        <v>0</v>
      </c>
      <c r="BV754" s="5">
        <v>0</v>
      </c>
      <c r="BW754" s="5">
        <v>2</v>
      </c>
      <c r="BX754" s="5">
        <v>4</v>
      </c>
      <c r="BY754" s="5">
        <v>0</v>
      </c>
      <c r="BZ754" s="5">
        <v>0</v>
      </c>
      <c r="CA754" s="5">
        <v>0</v>
      </c>
      <c r="CB754" s="5">
        <v>0</v>
      </c>
      <c r="CC754" s="5">
        <v>0</v>
      </c>
      <c r="CD754" s="5">
        <v>0</v>
      </c>
      <c r="CE754" s="5">
        <v>0</v>
      </c>
      <c r="CF754" s="5">
        <v>2</v>
      </c>
      <c r="CG754" s="5">
        <v>0</v>
      </c>
      <c r="CH754" s="5">
        <v>1</v>
      </c>
      <c r="CI754" s="5">
        <v>0</v>
      </c>
      <c r="CJ754" s="5">
        <v>0</v>
      </c>
      <c r="CK754" s="5">
        <v>0</v>
      </c>
      <c r="CL754" s="5">
        <v>0</v>
      </c>
      <c r="CM754" s="5">
        <v>1</v>
      </c>
      <c r="CN754" s="5">
        <v>1</v>
      </c>
      <c r="CO754" s="5">
        <v>0</v>
      </c>
      <c r="CP754" s="5">
        <v>0</v>
      </c>
      <c r="CQ754" s="5">
        <v>0</v>
      </c>
      <c r="CR754" s="5">
        <v>0</v>
      </c>
      <c r="CS754" s="5">
        <v>0</v>
      </c>
      <c r="CT754" s="5">
        <v>2</v>
      </c>
      <c r="CU754" s="5">
        <v>0</v>
      </c>
      <c r="CV754" s="5">
        <v>1</v>
      </c>
      <c r="CW754" s="5">
        <v>0</v>
      </c>
      <c r="CX754" s="3">
        <v>0</v>
      </c>
    </row>
    <row r="755" spans="1:102" ht="15.75" x14ac:dyDescent="0.25">
      <c r="A755" s="5" t="s">
        <v>93</v>
      </c>
      <c r="B755" s="5" t="s">
        <v>94</v>
      </c>
      <c r="C755" s="5">
        <v>2021</v>
      </c>
      <c r="D755" s="5">
        <v>18959</v>
      </c>
      <c r="E755" s="5">
        <v>2</v>
      </c>
      <c r="F755" s="5">
        <v>263</v>
      </c>
      <c r="G755" s="5">
        <v>55</v>
      </c>
      <c r="H755" s="5">
        <v>81</v>
      </c>
      <c r="I755" s="5">
        <v>8</v>
      </c>
      <c r="J755" s="5">
        <v>5</v>
      </c>
      <c r="K755" s="5">
        <v>1</v>
      </c>
      <c r="L755" s="5">
        <v>20</v>
      </c>
      <c r="M755" s="5">
        <v>7</v>
      </c>
      <c r="N755" s="5">
        <v>121</v>
      </c>
      <c r="O755" s="5">
        <v>300</v>
      </c>
      <c r="P755" s="5">
        <v>30</v>
      </c>
      <c r="Q755" s="5">
        <v>0</v>
      </c>
      <c r="R755" s="5">
        <v>10</v>
      </c>
      <c r="S755" s="5">
        <v>1</v>
      </c>
      <c r="T755" s="5">
        <v>2</v>
      </c>
      <c r="U755" s="5">
        <v>61</v>
      </c>
      <c r="V755" s="5">
        <v>17</v>
      </c>
      <c r="W755" s="5">
        <v>505</v>
      </c>
      <c r="X755" s="5">
        <v>5</v>
      </c>
      <c r="Y755" s="5">
        <v>0</v>
      </c>
      <c r="Z755" s="5">
        <v>3130</v>
      </c>
      <c r="AA755" s="5">
        <v>128</v>
      </c>
      <c r="AB755" s="5">
        <v>0</v>
      </c>
      <c r="AC755" s="5">
        <v>0</v>
      </c>
      <c r="AD755" s="5">
        <v>3</v>
      </c>
      <c r="AE755" s="5">
        <v>43</v>
      </c>
      <c r="AF755" s="5">
        <v>2</v>
      </c>
      <c r="AG755" s="5">
        <v>83</v>
      </c>
      <c r="AH755" s="5">
        <v>34</v>
      </c>
      <c r="AI755" s="5">
        <v>87</v>
      </c>
      <c r="AJ755" s="5">
        <v>1559</v>
      </c>
      <c r="AK755" s="5">
        <v>163</v>
      </c>
      <c r="AL755" s="5">
        <v>11</v>
      </c>
      <c r="AM755" s="5">
        <v>141</v>
      </c>
      <c r="AN755" s="5">
        <v>154</v>
      </c>
      <c r="AO755" s="5">
        <v>356</v>
      </c>
      <c r="AP755" s="5">
        <v>2</v>
      </c>
      <c r="AQ755" s="5">
        <v>62</v>
      </c>
      <c r="AR755" s="5">
        <v>3</v>
      </c>
      <c r="AS755" s="5">
        <v>34</v>
      </c>
      <c r="AT755" s="5">
        <v>78</v>
      </c>
      <c r="AU755" s="5">
        <v>102</v>
      </c>
      <c r="AV755" s="5">
        <v>62</v>
      </c>
      <c r="AW755" s="5">
        <v>1117</v>
      </c>
      <c r="AX755" s="5">
        <v>198</v>
      </c>
      <c r="AY755" s="5">
        <v>10</v>
      </c>
      <c r="AZ755" s="5">
        <v>13</v>
      </c>
      <c r="BA755" s="5">
        <v>0</v>
      </c>
      <c r="BB755" s="5">
        <v>738</v>
      </c>
      <c r="BC755" s="5">
        <v>231</v>
      </c>
      <c r="BD755" s="5">
        <v>1</v>
      </c>
      <c r="BE755" s="5">
        <v>54</v>
      </c>
      <c r="BF755" s="5">
        <v>305</v>
      </c>
      <c r="BG755" s="5">
        <v>29</v>
      </c>
      <c r="BH755" s="5">
        <v>42</v>
      </c>
      <c r="BI755" s="5">
        <v>0</v>
      </c>
      <c r="BJ755" s="5">
        <v>316</v>
      </c>
      <c r="BK755" s="5">
        <v>380</v>
      </c>
      <c r="BL755" s="5">
        <v>0</v>
      </c>
      <c r="BM755" s="5">
        <v>37</v>
      </c>
      <c r="BN755" s="5">
        <v>75</v>
      </c>
      <c r="BO755" s="5">
        <v>1</v>
      </c>
      <c r="BP755" s="5">
        <v>17</v>
      </c>
      <c r="BQ755" s="5">
        <v>137</v>
      </c>
      <c r="BR755" s="5">
        <v>15</v>
      </c>
      <c r="BS755" s="5">
        <v>534</v>
      </c>
      <c r="BT755" s="5">
        <v>282</v>
      </c>
      <c r="BU755" s="5">
        <v>7</v>
      </c>
      <c r="BV755" s="5">
        <v>209</v>
      </c>
      <c r="BW755" s="5">
        <v>8</v>
      </c>
      <c r="BX755" s="5">
        <v>4601</v>
      </c>
      <c r="BY755" s="5">
        <v>6</v>
      </c>
      <c r="BZ755" s="5">
        <v>0</v>
      </c>
      <c r="CA755" s="5">
        <v>125</v>
      </c>
      <c r="CB755" s="5">
        <v>378</v>
      </c>
      <c r="CC755" s="5">
        <v>0</v>
      </c>
      <c r="CD755" s="5">
        <v>7</v>
      </c>
      <c r="CE755" s="5">
        <v>0</v>
      </c>
      <c r="CF755" s="5">
        <v>12</v>
      </c>
      <c r="CG755" s="5">
        <v>70</v>
      </c>
      <c r="CH755" s="5">
        <v>5</v>
      </c>
      <c r="CI755" s="5">
        <v>13</v>
      </c>
      <c r="CJ755" s="5">
        <v>44</v>
      </c>
      <c r="CK755" s="5">
        <v>43</v>
      </c>
      <c r="CL755" s="5">
        <v>0</v>
      </c>
      <c r="CM755" s="5">
        <v>68</v>
      </c>
      <c r="CN755" s="5">
        <v>672</v>
      </c>
      <c r="CO755" s="5">
        <v>11</v>
      </c>
      <c r="CP755" s="5">
        <v>13</v>
      </c>
      <c r="CQ755" s="5">
        <v>0</v>
      </c>
      <c r="CR755" s="5">
        <v>50</v>
      </c>
      <c r="CS755" s="5">
        <v>17</v>
      </c>
      <c r="CT755" s="5">
        <v>35</v>
      </c>
      <c r="CU755" s="5">
        <v>3</v>
      </c>
      <c r="CV755" s="5">
        <v>149</v>
      </c>
      <c r="CW755" s="5">
        <v>151</v>
      </c>
      <c r="CX755" s="3">
        <v>151</v>
      </c>
    </row>
    <row r="756" spans="1:102" ht="15.75" x14ac:dyDescent="0.25">
      <c r="A756" s="5" t="s">
        <v>95</v>
      </c>
      <c r="B756" s="5" t="s">
        <v>96</v>
      </c>
      <c r="C756" s="5">
        <v>2021</v>
      </c>
      <c r="D756" s="5">
        <v>364</v>
      </c>
      <c r="E756" s="5">
        <v>0</v>
      </c>
      <c r="F756" s="5">
        <v>0</v>
      </c>
      <c r="G756" s="5">
        <v>0</v>
      </c>
      <c r="H756" s="5">
        <v>0</v>
      </c>
      <c r="I756" s="5">
        <v>6</v>
      </c>
      <c r="J756" s="5">
        <v>0</v>
      </c>
      <c r="K756" s="5">
        <v>0</v>
      </c>
      <c r="L756" s="5">
        <v>1</v>
      </c>
      <c r="M756" s="5">
        <v>0</v>
      </c>
      <c r="N756" s="5">
        <v>4</v>
      </c>
      <c r="O756" s="5">
        <v>72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2</v>
      </c>
      <c r="W756" s="5">
        <v>0</v>
      </c>
      <c r="X756" s="5">
        <v>0</v>
      </c>
      <c r="Y756" s="5">
        <v>0</v>
      </c>
      <c r="Z756" s="5">
        <v>0</v>
      </c>
      <c r="AA756" s="5">
        <v>31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4</v>
      </c>
      <c r="AH756" s="5">
        <v>0</v>
      </c>
      <c r="AI756" s="5">
        <v>5</v>
      </c>
      <c r="AJ756" s="5">
        <v>55</v>
      </c>
      <c r="AK756" s="5">
        <v>10</v>
      </c>
      <c r="AL756" s="5">
        <v>2</v>
      </c>
      <c r="AM756" s="5">
        <v>3</v>
      </c>
      <c r="AN756" s="5">
        <v>3</v>
      </c>
      <c r="AO756" s="5">
        <v>27</v>
      </c>
      <c r="AP756" s="5">
        <v>0</v>
      </c>
      <c r="AQ756" s="5">
        <v>2</v>
      </c>
      <c r="AR756" s="5">
        <v>0</v>
      </c>
      <c r="AS756" s="5">
        <v>6</v>
      </c>
      <c r="AT756" s="5">
        <v>0</v>
      </c>
      <c r="AU756" s="5">
        <v>1</v>
      </c>
      <c r="AV756" s="5">
        <v>1</v>
      </c>
      <c r="AW756" s="5">
        <v>0</v>
      </c>
      <c r="AX756" s="5">
        <v>3</v>
      </c>
      <c r="AY756" s="5">
        <v>0</v>
      </c>
      <c r="AZ756" s="5">
        <v>2</v>
      </c>
      <c r="BA756" s="5">
        <v>0</v>
      </c>
      <c r="BB756" s="5">
        <v>8</v>
      </c>
      <c r="BC756" s="5">
        <v>1</v>
      </c>
      <c r="BD756" s="5">
        <v>0</v>
      </c>
      <c r="BE756" s="5">
        <v>4</v>
      </c>
      <c r="BF756" s="5">
        <v>10</v>
      </c>
      <c r="BG756" s="5">
        <v>0</v>
      </c>
      <c r="BH756" s="5">
        <v>0</v>
      </c>
      <c r="BI756" s="5">
        <v>0</v>
      </c>
      <c r="BJ756" s="5">
        <v>4</v>
      </c>
      <c r="BK756" s="5">
        <v>10</v>
      </c>
      <c r="BL756" s="5">
        <v>0</v>
      </c>
      <c r="BM756" s="5">
        <v>0</v>
      </c>
      <c r="BN756" s="5">
        <v>2</v>
      </c>
      <c r="BO756" s="5">
        <v>0</v>
      </c>
      <c r="BP756" s="5">
        <v>1</v>
      </c>
      <c r="BQ756" s="5">
        <v>2</v>
      </c>
      <c r="BR756" s="5">
        <v>0</v>
      </c>
      <c r="BS756" s="5">
        <v>7</v>
      </c>
      <c r="BT756" s="5">
        <v>8</v>
      </c>
      <c r="BU756" s="5">
        <v>0</v>
      </c>
      <c r="BV756" s="5">
        <v>2</v>
      </c>
      <c r="BW756" s="5">
        <v>2</v>
      </c>
      <c r="BX756" s="5">
        <v>30</v>
      </c>
      <c r="BY756" s="5">
        <v>0</v>
      </c>
      <c r="BZ756" s="5">
        <v>0</v>
      </c>
      <c r="CA756" s="5">
        <v>2</v>
      </c>
      <c r="CB756" s="5">
        <v>1</v>
      </c>
      <c r="CC756" s="5">
        <v>0</v>
      </c>
      <c r="CD756" s="5">
        <v>0</v>
      </c>
      <c r="CE756" s="5">
        <v>0</v>
      </c>
      <c r="CF756" s="5">
        <v>0</v>
      </c>
      <c r="CG756" s="5">
        <v>0</v>
      </c>
      <c r="CH756" s="5">
        <v>0</v>
      </c>
      <c r="CI756" s="5">
        <v>0</v>
      </c>
      <c r="CJ756" s="5">
        <v>0</v>
      </c>
      <c r="CK756" s="5">
        <v>0</v>
      </c>
      <c r="CL756" s="5">
        <v>0</v>
      </c>
      <c r="CM756" s="5">
        <v>3</v>
      </c>
      <c r="CN756" s="5">
        <v>13</v>
      </c>
      <c r="CO756" s="5">
        <v>0</v>
      </c>
      <c r="CP756" s="5">
        <v>0</v>
      </c>
      <c r="CQ756" s="5">
        <v>0</v>
      </c>
      <c r="CR756" s="5">
        <v>0</v>
      </c>
      <c r="CS756" s="5">
        <v>0</v>
      </c>
      <c r="CT756" s="5">
        <v>4</v>
      </c>
      <c r="CU756" s="5">
        <v>0</v>
      </c>
      <c r="CV756" s="5">
        <v>4</v>
      </c>
      <c r="CW756" s="5">
        <v>1</v>
      </c>
      <c r="CX756" s="3">
        <v>1</v>
      </c>
    </row>
    <row r="757" spans="1:102" ht="15.75" x14ac:dyDescent="0.25">
      <c r="A757" s="5" t="s">
        <v>97</v>
      </c>
      <c r="B757" s="5" t="s">
        <v>98</v>
      </c>
      <c r="C757" s="5">
        <v>2021</v>
      </c>
      <c r="D757" s="5">
        <v>68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1</v>
      </c>
      <c r="L757" s="5">
        <v>1</v>
      </c>
      <c r="M757" s="5">
        <v>0</v>
      </c>
      <c r="N757" s="5">
        <v>0</v>
      </c>
      <c r="O757" s="5">
        <v>3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1</v>
      </c>
      <c r="AH757" s="5">
        <v>0</v>
      </c>
      <c r="AI757" s="5">
        <v>0</v>
      </c>
      <c r="AJ757" s="5">
        <v>3</v>
      </c>
      <c r="AK757" s="5">
        <v>1</v>
      </c>
      <c r="AL757" s="5">
        <v>2</v>
      </c>
      <c r="AM757" s="5">
        <v>2</v>
      </c>
      <c r="AN757" s="5">
        <v>3</v>
      </c>
      <c r="AO757" s="5">
        <v>3</v>
      </c>
      <c r="AP757" s="5">
        <v>0</v>
      </c>
      <c r="AQ757" s="5">
        <v>0</v>
      </c>
      <c r="AR757" s="5">
        <v>0</v>
      </c>
      <c r="AS757" s="5">
        <v>0</v>
      </c>
      <c r="AT757" s="5">
        <v>1</v>
      </c>
      <c r="AU757" s="5">
        <v>1</v>
      </c>
      <c r="AV757" s="5">
        <v>1</v>
      </c>
      <c r="AW757" s="5">
        <v>0</v>
      </c>
      <c r="AX757" s="5">
        <v>3</v>
      </c>
      <c r="AY757" s="5">
        <v>0</v>
      </c>
      <c r="AZ757" s="5">
        <v>0</v>
      </c>
      <c r="BA757" s="5">
        <v>0</v>
      </c>
      <c r="BB757" s="5">
        <v>0</v>
      </c>
      <c r="BC757" s="5">
        <v>0</v>
      </c>
      <c r="BD757" s="5">
        <v>0</v>
      </c>
      <c r="BE757" s="5">
        <v>1</v>
      </c>
      <c r="BF757" s="5">
        <v>6</v>
      </c>
      <c r="BG757" s="5">
        <v>0</v>
      </c>
      <c r="BH757" s="5">
        <v>0</v>
      </c>
      <c r="BI757" s="5">
        <v>0</v>
      </c>
      <c r="BJ757" s="5">
        <v>0</v>
      </c>
      <c r="BK757" s="5">
        <v>1</v>
      </c>
      <c r="BL757" s="5">
        <v>0</v>
      </c>
      <c r="BM757" s="5">
        <v>0</v>
      </c>
      <c r="BN757" s="5">
        <v>0</v>
      </c>
      <c r="BO757" s="5">
        <v>0</v>
      </c>
      <c r="BP757" s="5">
        <v>0</v>
      </c>
      <c r="BQ757" s="5">
        <v>1</v>
      </c>
      <c r="BR757" s="5">
        <v>0</v>
      </c>
      <c r="BS757" s="5">
        <v>1</v>
      </c>
      <c r="BT757" s="5">
        <v>1</v>
      </c>
      <c r="BU757" s="5">
        <v>0</v>
      </c>
      <c r="BV757" s="5">
        <v>1</v>
      </c>
      <c r="BW757" s="5">
        <v>0</v>
      </c>
      <c r="BX757" s="5">
        <v>19</v>
      </c>
      <c r="BY757" s="5">
        <v>0</v>
      </c>
      <c r="BZ757" s="5">
        <v>0</v>
      </c>
      <c r="CA757" s="5">
        <v>0</v>
      </c>
      <c r="CB757" s="5">
        <v>0</v>
      </c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>
        <v>0</v>
      </c>
      <c r="CJ757" s="5">
        <v>0</v>
      </c>
      <c r="CK757" s="5">
        <v>0</v>
      </c>
      <c r="CL757" s="5">
        <v>0</v>
      </c>
      <c r="CM757" s="5">
        <v>0</v>
      </c>
      <c r="CN757" s="5">
        <v>1</v>
      </c>
      <c r="CO757" s="5">
        <v>0</v>
      </c>
      <c r="CP757" s="5">
        <v>1</v>
      </c>
      <c r="CQ757" s="5">
        <v>0</v>
      </c>
      <c r="CR757" s="5">
        <v>0</v>
      </c>
      <c r="CS757" s="5">
        <v>0</v>
      </c>
      <c r="CT757" s="5">
        <v>1</v>
      </c>
      <c r="CU757" s="5">
        <v>0</v>
      </c>
      <c r="CV757" s="5">
        <v>1</v>
      </c>
      <c r="CW757" s="5">
        <v>1</v>
      </c>
      <c r="CX757" s="3">
        <v>1</v>
      </c>
    </row>
    <row r="758" spans="1:102" ht="15.75" x14ac:dyDescent="0.25">
      <c r="A758" s="5" t="s">
        <v>99</v>
      </c>
      <c r="B758" s="5" t="s">
        <v>100</v>
      </c>
      <c r="C758" s="5">
        <v>2021</v>
      </c>
      <c r="D758" s="5">
        <v>6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1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1</v>
      </c>
      <c r="AH758" s="5">
        <v>0</v>
      </c>
      <c r="AI758" s="5">
        <v>0</v>
      </c>
      <c r="AJ758" s="5">
        <v>0</v>
      </c>
      <c r="AK758" s="5">
        <v>0</v>
      </c>
      <c r="AL758" s="5">
        <v>0</v>
      </c>
      <c r="AM758" s="5">
        <v>0</v>
      </c>
      <c r="AN758" s="5">
        <v>0</v>
      </c>
      <c r="AO758" s="5">
        <v>0</v>
      </c>
      <c r="AP758" s="5">
        <v>0</v>
      </c>
      <c r="AQ758" s="5">
        <v>0</v>
      </c>
      <c r="AR758" s="5">
        <v>0</v>
      </c>
      <c r="AS758" s="5">
        <v>0</v>
      </c>
      <c r="AT758" s="5">
        <v>0</v>
      </c>
      <c r="AU758" s="5">
        <v>0</v>
      </c>
      <c r="AV758" s="5">
        <v>0</v>
      </c>
      <c r="AW758" s="5">
        <v>0</v>
      </c>
      <c r="AX758" s="5">
        <v>0</v>
      </c>
      <c r="AY758" s="5">
        <v>0</v>
      </c>
      <c r="AZ758" s="5">
        <v>0</v>
      </c>
      <c r="BA758" s="5">
        <v>0</v>
      </c>
      <c r="BB758" s="5">
        <v>0</v>
      </c>
      <c r="BC758" s="5">
        <v>0</v>
      </c>
      <c r="BD758" s="5">
        <v>0</v>
      </c>
      <c r="BE758" s="5">
        <v>0</v>
      </c>
      <c r="BF758" s="5">
        <v>0</v>
      </c>
      <c r="BG758" s="5">
        <v>0</v>
      </c>
      <c r="BH758" s="5">
        <v>0</v>
      </c>
      <c r="BI758" s="5">
        <v>0</v>
      </c>
      <c r="BJ758" s="5">
        <v>0</v>
      </c>
      <c r="BK758" s="5">
        <v>0</v>
      </c>
      <c r="BL758" s="5">
        <v>0</v>
      </c>
      <c r="BM758" s="5">
        <v>0</v>
      </c>
      <c r="BN758" s="5">
        <v>0</v>
      </c>
      <c r="BO758" s="5">
        <v>0</v>
      </c>
      <c r="BP758" s="5">
        <v>0</v>
      </c>
      <c r="BQ758" s="5">
        <v>0</v>
      </c>
      <c r="BR758" s="5">
        <v>0</v>
      </c>
      <c r="BS758" s="5">
        <v>0</v>
      </c>
      <c r="BT758" s="5">
        <v>0</v>
      </c>
      <c r="BU758" s="5">
        <v>0</v>
      </c>
      <c r="BV758" s="5">
        <v>0</v>
      </c>
      <c r="BW758" s="5">
        <v>0</v>
      </c>
      <c r="BX758" s="5">
        <v>0</v>
      </c>
      <c r="BY758" s="5">
        <v>0</v>
      </c>
      <c r="BZ758" s="5">
        <v>0</v>
      </c>
      <c r="CA758" s="5">
        <v>0</v>
      </c>
      <c r="CB758" s="5">
        <v>0</v>
      </c>
      <c r="CC758" s="5">
        <v>0</v>
      </c>
      <c r="CD758" s="5">
        <v>0</v>
      </c>
      <c r="CE758" s="5">
        <v>0</v>
      </c>
      <c r="CF758" s="5">
        <v>0</v>
      </c>
      <c r="CG758" s="5">
        <v>0</v>
      </c>
      <c r="CH758" s="5">
        <v>0</v>
      </c>
      <c r="CI758" s="5">
        <v>0</v>
      </c>
      <c r="CJ758" s="5">
        <v>0</v>
      </c>
      <c r="CK758" s="5">
        <v>0</v>
      </c>
      <c r="CL758" s="5">
        <v>0</v>
      </c>
      <c r="CM758" s="5">
        <v>0</v>
      </c>
      <c r="CN758" s="5">
        <v>0</v>
      </c>
      <c r="CO758" s="5">
        <v>0</v>
      </c>
      <c r="CP758" s="5">
        <v>0</v>
      </c>
      <c r="CQ758" s="5">
        <v>0</v>
      </c>
      <c r="CR758" s="5">
        <v>0</v>
      </c>
      <c r="CS758" s="5">
        <v>0</v>
      </c>
      <c r="CT758" s="5">
        <v>1</v>
      </c>
      <c r="CU758" s="5">
        <v>0</v>
      </c>
      <c r="CV758" s="5">
        <v>1</v>
      </c>
      <c r="CW758" s="5">
        <v>0</v>
      </c>
      <c r="CX758" s="3">
        <v>0</v>
      </c>
    </row>
    <row r="759" spans="1:102" ht="15.75" x14ac:dyDescent="0.25">
      <c r="A759" s="5" t="s">
        <v>101</v>
      </c>
      <c r="B759" s="5" t="s">
        <v>102</v>
      </c>
      <c r="C759" s="5">
        <v>2021</v>
      </c>
      <c r="D759" s="5">
        <v>1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1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0</v>
      </c>
      <c r="AH759" s="5">
        <v>0</v>
      </c>
      <c r="AI759" s="5">
        <v>0</v>
      </c>
      <c r="AJ759" s="5">
        <v>0</v>
      </c>
      <c r="AK759" s="5">
        <v>0</v>
      </c>
      <c r="AL759" s="5">
        <v>0</v>
      </c>
      <c r="AM759" s="5">
        <v>0</v>
      </c>
      <c r="AN759" s="5">
        <v>0</v>
      </c>
      <c r="AO759" s="5">
        <v>0</v>
      </c>
      <c r="AP759" s="5">
        <v>0</v>
      </c>
      <c r="AQ759" s="5">
        <v>0</v>
      </c>
      <c r="AR759" s="5">
        <v>0</v>
      </c>
      <c r="AS759" s="5">
        <v>0</v>
      </c>
      <c r="AT759" s="5">
        <v>0</v>
      </c>
      <c r="AU759" s="5">
        <v>0</v>
      </c>
      <c r="AV759" s="5">
        <v>0</v>
      </c>
      <c r="AW759" s="5">
        <v>0</v>
      </c>
      <c r="AX759" s="5">
        <v>0</v>
      </c>
      <c r="AY759" s="5">
        <v>0</v>
      </c>
      <c r="AZ759" s="5">
        <v>0</v>
      </c>
      <c r="BA759" s="5">
        <v>0</v>
      </c>
      <c r="BB759" s="5">
        <v>0</v>
      </c>
      <c r="BC759" s="5">
        <v>0</v>
      </c>
      <c r="BD759" s="5">
        <v>0</v>
      </c>
      <c r="BE759" s="5">
        <v>0</v>
      </c>
      <c r="BF759" s="5">
        <v>0</v>
      </c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>
        <v>0</v>
      </c>
      <c r="BO759" s="5">
        <v>0</v>
      </c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>
        <v>0</v>
      </c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>
        <v>0</v>
      </c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>
        <v>0</v>
      </c>
      <c r="CS759" s="5">
        <v>0</v>
      </c>
      <c r="CT759" s="5">
        <v>0</v>
      </c>
      <c r="CU759" s="5">
        <v>0</v>
      </c>
      <c r="CV759" s="5">
        <v>0</v>
      </c>
      <c r="CW759" s="5">
        <v>0</v>
      </c>
      <c r="CX759" s="3">
        <v>0</v>
      </c>
    </row>
    <row r="760" spans="1:102" ht="15.75" x14ac:dyDescent="0.25">
      <c r="A760" s="5" t="s">
        <v>103</v>
      </c>
      <c r="B760" s="5" t="s">
        <v>104</v>
      </c>
      <c r="C760" s="5">
        <v>2021</v>
      </c>
      <c r="D760" s="5">
        <v>11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3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  <c r="AH760" s="5">
        <v>0</v>
      </c>
      <c r="AI760" s="5">
        <v>0</v>
      </c>
      <c r="AJ760" s="5">
        <v>5</v>
      </c>
      <c r="AK760" s="5">
        <v>0</v>
      </c>
      <c r="AL760" s="5">
        <v>0</v>
      </c>
      <c r="AM760" s="5">
        <v>0</v>
      </c>
      <c r="AN760" s="5">
        <v>0</v>
      </c>
      <c r="AO760" s="5">
        <v>0</v>
      </c>
      <c r="AP760" s="5">
        <v>0</v>
      </c>
      <c r="AQ760" s="5">
        <v>0</v>
      </c>
      <c r="AR760" s="5">
        <v>0</v>
      </c>
      <c r="AS760" s="5">
        <v>0</v>
      </c>
      <c r="AT760" s="5">
        <v>0</v>
      </c>
      <c r="AU760" s="5">
        <v>0</v>
      </c>
      <c r="AV760" s="5">
        <v>0</v>
      </c>
      <c r="AW760" s="5">
        <v>0</v>
      </c>
      <c r="AX760" s="5">
        <v>0</v>
      </c>
      <c r="AY760" s="5">
        <v>0</v>
      </c>
      <c r="AZ760" s="5">
        <v>0</v>
      </c>
      <c r="BA760" s="5">
        <v>0</v>
      </c>
      <c r="BB760" s="5">
        <v>1</v>
      </c>
      <c r="BC760" s="5">
        <v>0</v>
      </c>
      <c r="BD760" s="5">
        <v>0</v>
      </c>
      <c r="BE760" s="5">
        <v>0</v>
      </c>
      <c r="BF760" s="5">
        <v>0</v>
      </c>
      <c r="BG760" s="5">
        <v>0</v>
      </c>
      <c r="BH760" s="5">
        <v>0</v>
      </c>
      <c r="BI760" s="5">
        <v>0</v>
      </c>
      <c r="BJ760" s="5">
        <v>0</v>
      </c>
      <c r="BK760" s="5">
        <v>0</v>
      </c>
      <c r="BL760" s="5">
        <v>0</v>
      </c>
      <c r="BM760" s="5">
        <v>0</v>
      </c>
      <c r="BN760" s="5">
        <v>0</v>
      </c>
      <c r="BO760" s="5">
        <v>0</v>
      </c>
      <c r="BP760" s="5">
        <v>0</v>
      </c>
      <c r="BQ760" s="5">
        <v>0</v>
      </c>
      <c r="BR760" s="5">
        <v>0</v>
      </c>
      <c r="BS760" s="5">
        <v>0</v>
      </c>
      <c r="BT760" s="5">
        <v>0</v>
      </c>
      <c r="BU760" s="5">
        <v>0</v>
      </c>
      <c r="BV760" s="5">
        <v>0</v>
      </c>
      <c r="BW760" s="5">
        <v>0</v>
      </c>
      <c r="BX760" s="5">
        <v>0</v>
      </c>
      <c r="BY760" s="5">
        <v>0</v>
      </c>
      <c r="BZ760" s="5">
        <v>0</v>
      </c>
      <c r="CA760" s="5">
        <v>0</v>
      </c>
      <c r="CB760" s="5">
        <v>0</v>
      </c>
      <c r="CC760" s="5">
        <v>0</v>
      </c>
      <c r="CD760" s="5">
        <v>0</v>
      </c>
      <c r="CE760" s="5">
        <v>0</v>
      </c>
      <c r="CF760" s="5">
        <v>0</v>
      </c>
      <c r="CG760" s="5">
        <v>0</v>
      </c>
      <c r="CH760" s="5">
        <v>0</v>
      </c>
      <c r="CI760" s="5">
        <v>0</v>
      </c>
      <c r="CJ760" s="5">
        <v>0</v>
      </c>
      <c r="CK760" s="5">
        <v>0</v>
      </c>
      <c r="CL760" s="5">
        <v>0</v>
      </c>
      <c r="CM760" s="5">
        <v>0</v>
      </c>
      <c r="CN760" s="5">
        <v>0</v>
      </c>
      <c r="CO760" s="5">
        <v>0</v>
      </c>
      <c r="CP760" s="5">
        <v>0</v>
      </c>
      <c r="CQ760" s="5">
        <v>0</v>
      </c>
      <c r="CR760" s="5">
        <v>0</v>
      </c>
      <c r="CS760" s="5">
        <v>0</v>
      </c>
      <c r="CT760" s="5">
        <v>0</v>
      </c>
      <c r="CU760" s="5">
        <v>0</v>
      </c>
      <c r="CV760" s="5">
        <v>0</v>
      </c>
      <c r="CW760" s="5">
        <v>0</v>
      </c>
      <c r="CX760" s="3">
        <v>0</v>
      </c>
    </row>
    <row r="761" spans="1:102" ht="15.75" x14ac:dyDescent="0.25">
      <c r="A761" s="5" t="s">
        <v>105</v>
      </c>
      <c r="B761" s="5" t="s">
        <v>106</v>
      </c>
      <c r="C761" s="5">
        <v>2021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  <c r="AH761" s="5">
        <v>0</v>
      </c>
      <c r="AI761" s="5">
        <v>0</v>
      </c>
      <c r="AJ761" s="5">
        <v>0</v>
      </c>
      <c r="AK761" s="5">
        <v>0</v>
      </c>
      <c r="AL761" s="5">
        <v>0</v>
      </c>
      <c r="AM761" s="5">
        <v>0</v>
      </c>
      <c r="AN761" s="5">
        <v>0</v>
      </c>
      <c r="AO761" s="5">
        <v>0</v>
      </c>
      <c r="AP761" s="5">
        <v>0</v>
      </c>
      <c r="AQ761" s="5">
        <v>0</v>
      </c>
      <c r="AR761" s="5">
        <v>0</v>
      </c>
      <c r="AS761" s="5">
        <v>0</v>
      </c>
      <c r="AT761" s="5">
        <v>0</v>
      </c>
      <c r="AU761" s="5">
        <v>0</v>
      </c>
      <c r="AV761" s="5">
        <v>0</v>
      </c>
      <c r="AW761" s="5">
        <v>0</v>
      </c>
      <c r="AX761" s="5">
        <v>0</v>
      </c>
      <c r="AY761" s="5">
        <v>0</v>
      </c>
      <c r="AZ761" s="5">
        <v>0</v>
      </c>
      <c r="BA761" s="5">
        <v>0</v>
      </c>
      <c r="BB761" s="5">
        <v>0</v>
      </c>
      <c r="BC761" s="5">
        <v>0</v>
      </c>
      <c r="BD761" s="5">
        <v>0</v>
      </c>
      <c r="BE761" s="5">
        <v>0</v>
      </c>
      <c r="BF761" s="5">
        <v>0</v>
      </c>
      <c r="BG761" s="5">
        <v>0</v>
      </c>
      <c r="BH761" s="5">
        <v>0</v>
      </c>
      <c r="BI761" s="5">
        <v>0</v>
      </c>
      <c r="BJ761" s="5">
        <v>0</v>
      </c>
      <c r="BK761" s="5">
        <v>0</v>
      </c>
      <c r="BL761" s="5">
        <v>0</v>
      </c>
      <c r="BM761" s="5">
        <v>0</v>
      </c>
      <c r="BN761" s="5">
        <v>0</v>
      </c>
      <c r="BO761" s="5">
        <v>0</v>
      </c>
      <c r="BP761" s="5">
        <v>0</v>
      </c>
      <c r="BQ761" s="5">
        <v>0</v>
      </c>
      <c r="BR761" s="5">
        <v>0</v>
      </c>
      <c r="BS761" s="5">
        <v>0</v>
      </c>
      <c r="BT761" s="5">
        <v>0</v>
      </c>
      <c r="BU761" s="5">
        <v>0</v>
      </c>
      <c r="BV761" s="5">
        <v>0</v>
      </c>
      <c r="BW761" s="5">
        <v>0</v>
      </c>
      <c r="BX761" s="5">
        <v>0</v>
      </c>
      <c r="BY761" s="5">
        <v>0</v>
      </c>
      <c r="BZ761" s="5">
        <v>0</v>
      </c>
      <c r="CA761" s="5">
        <v>0</v>
      </c>
      <c r="CB761" s="5">
        <v>0</v>
      </c>
      <c r="CC761" s="5">
        <v>0</v>
      </c>
      <c r="CD761" s="5">
        <v>0</v>
      </c>
      <c r="CE761" s="5">
        <v>0</v>
      </c>
      <c r="CF761" s="5">
        <v>0</v>
      </c>
      <c r="CG761" s="5">
        <v>0</v>
      </c>
      <c r="CH761" s="5">
        <v>0</v>
      </c>
      <c r="CI761" s="5">
        <v>0</v>
      </c>
      <c r="CJ761" s="5">
        <v>0</v>
      </c>
      <c r="CK761" s="5">
        <v>0</v>
      </c>
      <c r="CL761" s="5">
        <v>0</v>
      </c>
      <c r="CM761" s="5">
        <v>0</v>
      </c>
      <c r="CN761" s="5">
        <v>0</v>
      </c>
      <c r="CO761" s="5">
        <v>0</v>
      </c>
      <c r="CP761" s="5">
        <v>0</v>
      </c>
      <c r="CQ761" s="5">
        <v>0</v>
      </c>
      <c r="CR761" s="5">
        <v>0</v>
      </c>
      <c r="CS761" s="5">
        <v>0</v>
      </c>
      <c r="CT761" s="5">
        <v>0</v>
      </c>
      <c r="CU761" s="5">
        <v>0</v>
      </c>
      <c r="CV761" s="5">
        <v>0</v>
      </c>
      <c r="CW761" s="5">
        <v>0</v>
      </c>
      <c r="CX761" s="3">
        <v>0</v>
      </c>
    </row>
    <row r="762" spans="1:102" ht="15.75" x14ac:dyDescent="0.25">
      <c r="A762" s="5" t="s">
        <v>107</v>
      </c>
      <c r="B762" s="5" t="s">
        <v>108</v>
      </c>
      <c r="C762" s="5">
        <v>2021</v>
      </c>
      <c r="D762" s="5">
        <v>315</v>
      </c>
      <c r="E762" s="5">
        <v>0</v>
      </c>
      <c r="F762" s="5">
        <v>2</v>
      </c>
      <c r="G762" s="5">
        <v>3</v>
      </c>
      <c r="H762" s="5">
        <v>2</v>
      </c>
      <c r="I762" s="5">
        <v>9</v>
      </c>
      <c r="J762" s="5">
        <v>3</v>
      </c>
      <c r="K762" s="5">
        <v>1</v>
      </c>
      <c r="L762" s="5">
        <v>5</v>
      </c>
      <c r="M762" s="5">
        <v>1</v>
      </c>
      <c r="N762" s="5">
        <v>11</v>
      </c>
      <c r="O762" s="5">
        <v>19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1</v>
      </c>
      <c r="W762" s="5">
        <v>0</v>
      </c>
      <c r="X762" s="5">
        <v>0</v>
      </c>
      <c r="Y762" s="5">
        <v>0</v>
      </c>
      <c r="Z762" s="5">
        <v>0</v>
      </c>
      <c r="AA762" s="5">
        <v>1</v>
      </c>
      <c r="AB762" s="5">
        <v>0</v>
      </c>
      <c r="AC762" s="5">
        <v>0</v>
      </c>
      <c r="AD762" s="5">
        <v>0</v>
      </c>
      <c r="AE762" s="5">
        <v>2</v>
      </c>
      <c r="AF762" s="5">
        <v>0</v>
      </c>
      <c r="AG762" s="5">
        <v>1</v>
      </c>
      <c r="AH762" s="5">
        <v>0</v>
      </c>
      <c r="AI762" s="5">
        <v>2</v>
      </c>
      <c r="AJ762" s="5">
        <v>4</v>
      </c>
      <c r="AK762" s="5">
        <v>5</v>
      </c>
      <c r="AL762" s="5">
        <v>0</v>
      </c>
      <c r="AM762" s="5">
        <v>1</v>
      </c>
      <c r="AN762" s="5">
        <v>3</v>
      </c>
      <c r="AO762" s="5">
        <v>11</v>
      </c>
      <c r="AP762" s="5">
        <v>0</v>
      </c>
      <c r="AQ762" s="5">
        <v>1</v>
      </c>
      <c r="AR762" s="5">
        <v>0</v>
      </c>
      <c r="AS762" s="5">
        <v>2</v>
      </c>
      <c r="AT762" s="5">
        <v>1</v>
      </c>
      <c r="AU762" s="5">
        <v>2</v>
      </c>
      <c r="AV762" s="5">
        <v>3</v>
      </c>
      <c r="AW762" s="5">
        <v>1</v>
      </c>
      <c r="AX762" s="5">
        <v>9</v>
      </c>
      <c r="AY762" s="5">
        <v>0</v>
      </c>
      <c r="AZ762" s="5">
        <v>1</v>
      </c>
      <c r="BA762" s="5">
        <v>0</v>
      </c>
      <c r="BB762" s="5">
        <v>2</v>
      </c>
      <c r="BC762" s="5">
        <v>0</v>
      </c>
      <c r="BD762" s="5">
        <v>0</v>
      </c>
      <c r="BE762" s="5">
        <v>3</v>
      </c>
      <c r="BF762" s="5">
        <v>9</v>
      </c>
      <c r="BG762" s="5">
        <v>0</v>
      </c>
      <c r="BH762" s="5">
        <v>0</v>
      </c>
      <c r="BI762" s="5">
        <v>0</v>
      </c>
      <c r="BJ762" s="5">
        <v>6</v>
      </c>
      <c r="BK762" s="5">
        <v>7</v>
      </c>
      <c r="BL762" s="5">
        <v>0</v>
      </c>
      <c r="BM762" s="5">
        <v>1</v>
      </c>
      <c r="BN762" s="5">
        <v>4</v>
      </c>
      <c r="BO762" s="5">
        <v>0</v>
      </c>
      <c r="BP762" s="5">
        <v>2</v>
      </c>
      <c r="BQ762" s="5">
        <v>5</v>
      </c>
      <c r="BR762" s="5">
        <v>2</v>
      </c>
      <c r="BS762" s="5">
        <v>12</v>
      </c>
      <c r="BT762" s="5">
        <v>4</v>
      </c>
      <c r="BU762" s="5">
        <v>1</v>
      </c>
      <c r="BV762" s="5">
        <v>4</v>
      </c>
      <c r="BW762" s="5">
        <v>7</v>
      </c>
      <c r="BX762" s="5">
        <v>67</v>
      </c>
      <c r="BY762" s="5">
        <v>0</v>
      </c>
      <c r="BZ762" s="5">
        <v>1</v>
      </c>
      <c r="CA762" s="5">
        <v>1</v>
      </c>
      <c r="CB762" s="5">
        <v>18</v>
      </c>
      <c r="CC762" s="5">
        <v>0</v>
      </c>
      <c r="CD762" s="5">
        <v>2</v>
      </c>
      <c r="CE762" s="5">
        <v>0</v>
      </c>
      <c r="CF762" s="5">
        <v>1</v>
      </c>
      <c r="CG762" s="5">
        <v>0</v>
      </c>
      <c r="CH762" s="5">
        <v>1</v>
      </c>
      <c r="CI762" s="5">
        <v>1</v>
      </c>
      <c r="CJ762" s="5">
        <v>7</v>
      </c>
      <c r="CK762" s="5">
        <v>1</v>
      </c>
      <c r="CL762" s="5">
        <v>0</v>
      </c>
      <c r="CM762" s="5">
        <v>2</v>
      </c>
      <c r="CN762" s="5">
        <v>10</v>
      </c>
      <c r="CO762" s="5">
        <v>1</v>
      </c>
      <c r="CP762" s="5">
        <v>0</v>
      </c>
      <c r="CQ762" s="5">
        <v>0</v>
      </c>
      <c r="CR762" s="5">
        <v>2</v>
      </c>
      <c r="CS762" s="5">
        <v>2</v>
      </c>
      <c r="CT762" s="5">
        <v>3</v>
      </c>
      <c r="CU762" s="5">
        <v>1</v>
      </c>
      <c r="CV762" s="5">
        <v>14</v>
      </c>
      <c r="CW762" s="5">
        <v>4</v>
      </c>
      <c r="CX762" s="3">
        <v>4</v>
      </c>
    </row>
    <row r="763" spans="1:102" ht="15.75" x14ac:dyDescent="0.25">
      <c r="A763" s="5" t="s">
        <v>109</v>
      </c>
      <c r="B763" s="5" t="s">
        <v>110</v>
      </c>
      <c r="C763" s="5">
        <v>2021</v>
      </c>
      <c r="D763" s="5">
        <v>1930</v>
      </c>
      <c r="E763" s="5">
        <v>0</v>
      </c>
      <c r="F763" s="5">
        <v>2</v>
      </c>
      <c r="G763" s="5">
        <v>6</v>
      </c>
      <c r="H763" s="5">
        <v>1</v>
      </c>
      <c r="I763" s="5">
        <v>5</v>
      </c>
      <c r="J763" s="5">
        <v>3</v>
      </c>
      <c r="K763" s="5">
        <v>3</v>
      </c>
      <c r="L763" s="5">
        <v>30</v>
      </c>
      <c r="M763" s="5">
        <v>10</v>
      </c>
      <c r="N763" s="5">
        <v>11</v>
      </c>
      <c r="O763" s="5">
        <v>124</v>
      </c>
      <c r="P763" s="5">
        <v>0</v>
      </c>
      <c r="Q763" s="5">
        <v>0</v>
      </c>
      <c r="R763" s="5">
        <v>1</v>
      </c>
      <c r="S763" s="5">
        <v>0</v>
      </c>
      <c r="T763" s="5">
        <v>0</v>
      </c>
      <c r="U763" s="5">
        <v>5</v>
      </c>
      <c r="V763" s="5">
        <v>2</v>
      </c>
      <c r="W763" s="5">
        <v>7</v>
      </c>
      <c r="X763" s="5">
        <v>2</v>
      </c>
      <c r="Y763" s="5">
        <v>0</v>
      </c>
      <c r="Z763" s="5">
        <v>0</v>
      </c>
      <c r="AA763" s="5">
        <v>3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11</v>
      </c>
      <c r="AH763" s="5">
        <v>2</v>
      </c>
      <c r="AI763" s="5">
        <v>21</v>
      </c>
      <c r="AJ763" s="5">
        <v>28</v>
      </c>
      <c r="AK763" s="5">
        <v>149</v>
      </c>
      <c r="AL763" s="5">
        <v>2</v>
      </c>
      <c r="AM763" s="5">
        <v>43</v>
      </c>
      <c r="AN763" s="5">
        <v>40</v>
      </c>
      <c r="AO763" s="5">
        <v>74</v>
      </c>
      <c r="AP763" s="5">
        <v>8</v>
      </c>
      <c r="AQ763" s="5">
        <v>14</v>
      </c>
      <c r="AR763" s="5">
        <v>3</v>
      </c>
      <c r="AS763" s="5">
        <v>19</v>
      </c>
      <c r="AT763" s="5">
        <v>28</v>
      </c>
      <c r="AU763" s="5">
        <v>17</v>
      </c>
      <c r="AV763" s="5">
        <v>47</v>
      </c>
      <c r="AW763" s="5">
        <v>21</v>
      </c>
      <c r="AX763" s="5">
        <v>108</v>
      </c>
      <c r="AY763" s="5">
        <v>1</v>
      </c>
      <c r="AZ763" s="5">
        <v>5</v>
      </c>
      <c r="BA763" s="5">
        <v>0</v>
      </c>
      <c r="BB763" s="5">
        <v>60</v>
      </c>
      <c r="BC763" s="5">
        <v>13</v>
      </c>
      <c r="BD763" s="5">
        <v>4</v>
      </c>
      <c r="BE763" s="5">
        <v>32</v>
      </c>
      <c r="BF763" s="5">
        <v>96</v>
      </c>
      <c r="BG763" s="5">
        <v>4</v>
      </c>
      <c r="BH763" s="5">
        <v>6</v>
      </c>
      <c r="BI763" s="5">
        <v>0</v>
      </c>
      <c r="BJ763" s="5">
        <v>58</v>
      </c>
      <c r="BK763" s="5">
        <v>145</v>
      </c>
      <c r="BL763" s="5">
        <v>0</v>
      </c>
      <c r="BM763" s="5">
        <v>16</v>
      </c>
      <c r="BN763" s="5">
        <v>66</v>
      </c>
      <c r="BO763" s="5">
        <v>15</v>
      </c>
      <c r="BP763" s="5">
        <v>5</v>
      </c>
      <c r="BQ763" s="5">
        <v>58</v>
      </c>
      <c r="BR763" s="5">
        <v>6</v>
      </c>
      <c r="BS763" s="5">
        <v>110</v>
      </c>
      <c r="BT763" s="5">
        <v>39</v>
      </c>
      <c r="BU763" s="5">
        <v>8</v>
      </c>
      <c r="BV763" s="5">
        <v>37</v>
      </c>
      <c r="BW763" s="5">
        <v>11</v>
      </c>
      <c r="BX763" s="5">
        <v>21</v>
      </c>
      <c r="BY763" s="5">
        <v>3</v>
      </c>
      <c r="BZ763" s="5">
        <v>0</v>
      </c>
      <c r="CA763" s="5">
        <v>19</v>
      </c>
      <c r="CB763" s="5">
        <v>0</v>
      </c>
      <c r="CC763" s="5">
        <v>0</v>
      </c>
      <c r="CD763" s="5">
        <v>3</v>
      </c>
      <c r="CE763" s="5">
        <v>0</v>
      </c>
      <c r="CF763" s="5">
        <v>7</v>
      </c>
      <c r="CG763" s="5">
        <v>6</v>
      </c>
      <c r="CH763" s="5">
        <v>19</v>
      </c>
      <c r="CI763" s="5">
        <v>2</v>
      </c>
      <c r="CJ763" s="5">
        <v>29</v>
      </c>
      <c r="CK763" s="5">
        <v>5</v>
      </c>
      <c r="CL763" s="5">
        <v>0</v>
      </c>
      <c r="CM763" s="5">
        <v>12</v>
      </c>
      <c r="CN763" s="5">
        <v>52</v>
      </c>
      <c r="CO763" s="5">
        <v>2</v>
      </c>
      <c r="CP763" s="5">
        <v>3</v>
      </c>
      <c r="CQ763" s="5">
        <v>0</v>
      </c>
      <c r="CR763" s="5">
        <v>3</v>
      </c>
      <c r="CS763" s="5">
        <v>2</v>
      </c>
      <c r="CT763" s="5">
        <v>24</v>
      </c>
      <c r="CU763" s="5">
        <v>3</v>
      </c>
      <c r="CV763" s="5">
        <v>53</v>
      </c>
      <c r="CW763" s="5">
        <v>18</v>
      </c>
      <c r="CX763" s="3">
        <v>18</v>
      </c>
    </row>
    <row r="764" spans="1:102" ht="15.75" x14ac:dyDescent="0.25">
      <c r="A764" s="5" t="s">
        <v>111</v>
      </c>
      <c r="B764" s="5" t="s">
        <v>112</v>
      </c>
      <c r="C764" s="5">
        <v>2021</v>
      </c>
      <c r="D764" s="5">
        <v>30111</v>
      </c>
      <c r="E764" s="5">
        <v>28</v>
      </c>
      <c r="F764" s="5">
        <v>123</v>
      </c>
      <c r="G764" s="5">
        <v>42</v>
      </c>
      <c r="H764" s="5">
        <v>18</v>
      </c>
      <c r="I764" s="5">
        <v>84</v>
      </c>
      <c r="J764" s="5">
        <v>30</v>
      </c>
      <c r="K764" s="5">
        <v>22</v>
      </c>
      <c r="L764" s="5">
        <v>77</v>
      </c>
      <c r="M764" s="5">
        <v>37</v>
      </c>
      <c r="N764" s="5">
        <v>130</v>
      </c>
      <c r="O764" s="5">
        <v>540</v>
      </c>
      <c r="P764" s="5">
        <v>2</v>
      </c>
      <c r="Q764" s="5">
        <v>7</v>
      </c>
      <c r="R764" s="5">
        <v>17</v>
      </c>
      <c r="S764" s="5">
        <v>1</v>
      </c>
      <c r="T764" s="5">
        <v>44</v>
      </c>
      <c r="U764" s="5">
        <v>18</v>
      </c>
      <c r="V764" s="5">
        <v>42</v>
      </c>
      <c r="W764" s="5">
        <v>391</v>
      </c>
      <c r="X764" s="5">
        <v>22</v>
      </c>
      <c r="Y764" s="5">
        <v>3</v>
      </c>
      <c r="Z764" s="5">
        <v>1381</v>
      </c>
      <c r="AA764" s="5">
        <v>97</v>
      </c>
      <c r="AB764" s="5">
        <v>29</v>
      </c>
      <c r="AC764" s="5">
        <v>0</v>
      </c>
      <c r="AD764" s="5">
        <v>5</v>
      </c>
      <c r="AE764" s="5">
        <v>25</v>
      </c>
      <c r="AF764" s="5">
        <v>6</v>
      </c>
      <c r="AG764" s="5">
        <v>415</v>
      </c>
      <c r="AH764" s="5">
        <v>235</v>
      </c>
      <c r="AI764" s="5">
        <v>214</v>
      </c>
      <c r="AJ764" s="5">
        <v>1545</v>
      </c>
      <c r="AK764" s="5">
        <v>355</v>
      </c>
      <c r="AL764" s="5">
        <v>12</v>
      </c>
      <c r="AM764" s="5">
        <v>437</v>
      </c>
      <c r="AN764" s="5">
        <v>377</v>
      </c>
      <c r="AO764" s="5">
        <v>750</v>
      </c>
      <c r="AP764" s="5">
        <v>14</v>
      </c>
      <c r="AQ764" s="5">
        <v>143</v>
      </c>
      <c r="AR764" s="5">
        <v>30</v>
      </c>
      <c r="AS764" s="5">
        <v>185</v>
      </c>
      <c r="AT764" s="5">
        <v>289</v>
      </c>
      <c r="AU764" s="5">
        <v>248</v>
      </c>
      <c r="AV764" s="5">
        <v>471</v>
      </c>
      <c r="AW764" s="5">
        <v>2486</v>
      </c>
      <c r="AX764" s="5">
        <v>774</v>
      </c>
      <c r="AY764" s="5">
        <v>13</v>
      </c>
      <c r="AZ764" s="5">
        <v>105</v>
      </c>
      <c r="BA764" s="5">
        <v>0</v>
      </c>
      <c r="BB764" s="5">
        <v>1912</v>
      </c>
      <c r="BC764" s="5">
        <v>172</v>
      </c>
      <c r="BD764" s="5">
        <v>47</v>
      </c>
      <c r="BE764" s="5">
        <v>161</v>
      </c>
      <c r="BF764" s="5">
        <v>546</v>
      </c>
      <c r="BG764" s="5">
        <v>44</v>
      </c>
      <c r="BH764" s="5">
        <v>48</v>
      </c>
      <c r="BI764" s="5">
        <v>7</v>
      </c>
      <c r="BJ764" s="5">
        <v>593</v>
      </c>
      <c r="BK764" s="5">
        <v>757</v>
      </c>
      <c r="BL764" s="5">
        <v>0</v>
      </c>
      <c r="BM764" s="5">
        <v>129</v>
      </c>
      <c r="BN764" s="5">
        <v>700</v>
      </c>
      <c r="BO764" s="5">
        <v>8</v>
      </c>
      <c r="BP764" s="5">
        <v>69</v>
      </c>
      <c r="BQ764" s="5">
        <v>520</v>
      </c>
      <c r="BR764" s="5">
        <v>99</v>
      </c>
      <c r="BS764" s="5">
        <v>1210</v>
      </c>
      <c r="BT764" s="5">
        <v>892</v>
      </c>
      <c r="BU764" s="5">
        <v>17</v>
      </c>
      <c r="BV764" s="5">
        <v>670</v>
      </c>
      <c r="BW764" s="5">
        <v>102</v>
      </c>
      <c r="BX764" s="5">
        <v>2023</v>
      </c>
      <c r="BY764" s="5">
        <v>19</v>
      </c>
      <c r="BZ764" s="5">
        <v>2</v>
      </c>
      <c r="CA764" s="5">
        <v>2483</v>
      </c>
      <c r="CB764" s="5">
        <v>119</v>
      </c>
      <c r="CC764" s="5">
        <v>2</v>
      </c>
      <c r="CD764" s="5">
        <v>56</v>
      </c>
      <c r="CE764" s="5">
        <v>20</v>
      </c>
      <c r="CF764" s="5">
        <v>50</v>
      </c>
      <c r="CG764" s="5">
        <v>64</v>
      </c>
      <c r="CH764" s="5">
        <v>64</v>
      </c>
      <c r="CI764" s="5">
        <v>41</v>
      </c>
      <c r="CJ764" s="5">
        <v>436</v>
      </c>
      <c r="CK764" s="5">
        <v>110</v>
      </c>
      <c r="CL764" s="5">
        <v>1</v>
      </c>
      <c r="CM764" s="5">
        <v>263</v>
      </c>
      <c r="CN764" s="5">
        <v>1102</v>
      </c>
      <c r="CO764" s="5">
        <v>61</v>
      </c>
      <c r="CP764" s="5">
        <v>74</v>
      </c>
      <c r="CQ764" s="5">
        <v>0</v>
      </c>
      <c r="CR764" s="5">
        <v>176</v>
      </c>
      <c r="CS764" s="5">
        <v>32</v>
      </c>
      <c r="CT764" s="5">
        <v>343</v>
      </c>
      <c r="CU764" s="5">
        <v>43</v>
      </c>
      <c r="CV764" s="5">
        <v>798</v>
      </c>
      <c r="CW764" s="5">
        <v>707</v>
      </c>
      <c r="CX764" s="3">
        <v>706</v>
      </c>
    </row>
    <row r="765" spans="1:102" ht="15.75" x14ac:dyDescent="0.25">
      <c r="A765" s="5" t="s">
        <v>113</v>
      </c>
      <c r="B765" s="5" t="s">
        <v>114</v>
      </c>
      <c r="C765" s="5">
        <v>2021</v>
      </c>
      <c r="D765" s="5">
        <v>15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3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1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0</v>
      </c>
      <c r="AH765" s="5">
        <v>0</v>
      </c>
      <c r="AI765" s="5">
        <v>0</v>
      </c>
      <c r="AJ765" s="5">
        <v>2</v>
      </c>
      <c r="AK765" s="5">
        <v>1</v>
      </c>
      <c r="AL765" s="5">
        <v>0</v>
      </c>
      <c r="AM765" s="5">
        <v>0</v>
      </c>
      <c r="AN765" s="5">
        <v>0</v>
      </c>
      <c r="AO765" s="5">
        <v>0</v>
      </c>
      <c r="AP765" s="5">
        <v>0</v>
      </c>
      <c r="AQ765" s="5">
        <v>0</v>
      </c>
      <c r="AR765" s="5">
        <v>0</v>
      </c>
      <c r="AS765" s="5">
        <v>0</v>
      </c>
      <c r="AT765" s="5">
        <v>0</v>
      </c>
      <c r="AU765" s="5">
        <v>0</v>
      </c>
      <c r="AV765" s="5">
        <v>0</v>
      </c>
      <c r="AW765" s="5">
        <v>0</v>
      </c>
      <c r="AX765" s="5">
        <v>0</v>
      </c>
      <c r="AY765" s="5">
        <v>0</v>
      </c>
      <c r="AZ765" s="5">
        <v>0</v>
      </c>
      <c r="BA765" s="5">
        <v>0</v>
      </c>
      <c r="BB765" s="5">
        <v>0</v>
      </c>
      <c r="BC765" s="5">
        <v>0</v>
      </c>
      <c r="BD765" s="5">
        <v>0</v>
      </c>
      <c r="BE765" s="5">
        <v>0</v>
      </c>
      <c r="BF765" s="5">
        <v>0</v>
      </c>
      <c r="BG765" s="5">
        <v>0</v>
      </c>
      <c r="BH765" s="5">
        <v>0</v>
      </c>
      <c r="BI765" s="5">
        <v>0</v>
      </c>
      <c r="BJ765" s="5">
        <v>0</v>
      </c>
      <c r="BK765" s="5">
        <v>1</v>
      </c>
      <c r="BL765" s="5">
        <v>0</v>
      </c>
      <c r="BM765" s="5">
        <v>0</v>
      </c>
      <c r="BN765" s="5">
        <v>0</v>
      </c>
      <c r="BO765" s="5">
        <v>0</v>
      </c>
      <c r="BP765" s="5">
        <v>0</v>
      </c>
      <c r="BQ765" s="5">
        <v>0</v>
      </c>
      <c r="BR765" s="5">
        <v>0</v>
      </c>
      <c r="BS765" s="5">
        <v>0</v>
      </c>
      <c r="BT765" s="5">
        <v>1</v>
      </c>
      <c r="BU765" s="5">
        <v>0</v>
      </c>
      <c r="BV765" s="5">
        <v>0</v>
      </c>
      <c r="BW765" s="5">
        <v>0</v>
      </c>
      <c r="BX765" s="5">
        <v>0</v>
      </c>
      <c r="BY765" s="5">
        <v>0</v>
      </c>
      <c r="BZ765" s="5">
        <v>0</v>
      </c>
      <c r="CA765" s="5">
        <v>0</v>
      </c>
      <c r="CB765" s="5">
        <v>0</v>
      </c>
      <c r="CC765" s="5">
        <v>0</v>
      </c>
      <c r="CD765" s="5">
        <v>0</v>
      </c>
      <c r="CE765" s="5">
        <v>0</v>
      </c>
      <c r="CF765" s="5">
        <v>0</v>
      </c>
      <c r="CG765" s="5">
        <v>0</v>
      </c>
      <c r="CH765" s="5">
        <v>0</v>
      </c>
      <c r="CI765" s="5">
        <v>0</v>
      </c>
      <c r="CJ765" s="5">
        <v>0</v>
      </c>
      <c r="CK765" s="5">
        <v>0</v>
      </c>
      <c r="CL765" s="5">
        <v>0</v>
      </c>
      <c r="CM765" s="5">
        <v>0</v>
      </c>
      <c r="CN765" s="5">
        <v>1</v>
      </c>
      <c r="CO765" s="5">
        <v>0</v>
      </c>
      <c r="CP765" s="5">
        <v>0</v>
      </c>
      <c r="CQ765" s="5">
        <v>0</v>
      </c>
      <c r="CR765" s="5">
        <v>0</v>
      </c>
      <c r="CS765" s="5">
        <v>0</v>
      </c>
      <c r="CT765" s="5">
        <v>0</v>
      </c>
      <c r="CU765" s="5">
        <v>0</v>
      </c>
      <c r="CV765" s="5">
        <v>0</v>
      </c>
      <c r="CW765" s="5">
        <v>0</v>
      </c>
      <c r="CX765" s="3">
        <v>0</v>
      </c>
    </row>
    <row r="766" spans="1:102" ht="15.75" x14ac:dyDescent="0.25">
      <c r="A766" s="5" t="s">
        <v>115</v>
      </c>
      <c r="B766" s="5" t="s">
        <v>116</v>
      </c>
      <c r="C766" s="5">
        <v>2021</v>
      </c>
      <c r="D766" s="5">
        <v>2596</v>
      </c>
      <c r="E766" s="5">
        <v>3</v>
      </c>
      <c r="F766" s="5">
        <v>15</v>
      </c>
      <c r="G766" s="5">
        <v>39</v>
      </c>
      <c r="H766" s="5">
        <v>17</v>
      </c>
      <c r="I766" s="5">
        <v>13</v>
      </c>
      <c r="J766" s="5">
        <v>8</v>
      </c>
      <c r="K766" s="5">
        <v>10</v>
      </c>
      <c r="L766" s="5">
        <v>6</v>
      </c>
      <c r="M766" s="5">
        <v>20</v>
      </c>
      <c r="N766" s="5">
        <v>32</v>
      </c>
      <c r="O766" s="5">
        <v>76</v>
      </c>
      <c r="P766" s="5">
        <v>0</v>
      </c>
      <c r="Q766" s="5">
        <v>1</v>
      </c>
      <c r="R766" s="5">
        <v>0</v>
      </c>
      <c r="S766" s="5">
        <v>0</v>
      </c>
      <c r="T766" s="5">
        <v>0</v>
      </c>
      <c r="U766" s="5">
        <v>1</v>
      </c>
      <c r="V766" s="5">
        <v>10</v>
      </c>
      <c r="W766" s="5">
        <v>4</v>
      </c>
      <c r="X766" s="5">
        <v>13</v>
      </c>
      <c r="Y766" s="5">
        <v>0</v>
      </c>
      <c r="Z766" s="5">
        <v>123</v>
      </c>
      <c r="AA766" s="5">
        <v>66</v>
      </c>
      <c r="AB766" s="5">
        <v>3</v>
      </c>
      <c r="AC766" s="5">
        <v>0</v>
      </c>
      <c r="AD766" s="5">
        <v>0</v>
      </c>
      <c r="AE766" s="5">
        <v>3</v>
      </c>
      <c r="AF766" s="5">
        <v>1</v>
      </c>
      <c r="AG766" s="5">
        <v>35</v>
      </c>
      <c r="AH766" s="5">
        <v>16</v>
      </c>
      <c r="AI766" s="5">
        <v>28</v>
      </c>
      <c r="AJ766" s="5">
        <v>87</v>
      </c>
      <c r="AK766" s="5">
        <v>50</v>
      </c>
      <c r="AL766" s="5">
        <v>2</v>
      </c>
      <c r="AM766" s="5">
        <v>32</v>
      </c>
      <c r="AN766" s="5">
        <v>55</v>
      </c>
      <c r="AO766" s="5">
        <v>70</v>
      </c>
      <c r="AP766" s="5">
        <v>2</v>
      </c>
      <c r="AQ766" s="5">
        <v>12</v>
      </c>
      <c r="AR766" s="5">
        <v>6</v>
      </c>
      <c r="AS766" s="5">
        <v>12</v>
      </c>
      <c r="AT766" s="5">
        <v>52</v>
      </c>
      <c r="AU766" s="5">
        <v>58</v>
      </c>
      <c r="AV766" s="5">
        <v>56</v>
      </c>
      <c r="AW766" s="5">
        <v>17</v>
      </c>
      <c r="AX766" s="5">
        <v>211</v>
      </c>
      <c r="AY766" s="5">
        <v>5</v>
      </c>
      <c r="AZ766" s="5">
        <v>9</v>
      </c>
      <c r="BA766" s="5">
        <v>0</v>
      </c>
      <c r="BB766" s="5">
        <v>66</v>
      </c>
      <c r="BC766" s="5">
        <v>5</v>
      </c>
      <c r="BD766" s="5">
        <v>0</v>
      </c>
      <c r="BE766" s="5">
        <v>37</v>
      </c>
      <c r="BF766" s="5">
        <v>86</v>
      </c>
      <c r="BG766" s="5">
        <v>2</v>
      </c>
      <c r="BH766" s="5">
        <v>4</v>
      </c>
      <c r="BI766" s="5">
        <v>1</v>
      </c>
      <c r="BJ766" s="5">
        <v>83</v>
      </c>
      <c r="BK766" s="5">
        <v>77</v>
      </c>
      <c r="BL766" s="5">
        <v>0</v>
      </c>
      <c r="BM766" s="5">
        <v>8</v>
      </c>
      <c r="BN766" s="5">
        <v>44</v>
      </c>
      <c r="BO766" s="5">
        <v>1</v>
      </c>
      <c r="BP766" s="5">
        <v>6</v>
      </c>
      <c r="BQ766" s="5">
        <v>51</v>
      </c>
      <c r="BR766" s="5">
        <v>3</v>
      </c>
      <c r="BS766" s="5">
        <v>85</v>
      </c>
      <c r="BT766" s="5">
        <v>43</v>
      </c>
      <c r="BU766" s="5">
        <v>2</v>
      </c>
      <c r="BV766" s="5">
        <v>24</v>
      </c>
      <c r="BW766" s="5">
        <v>18</v>
      </c>
      <c r="BX766" s="5">
        <v>86</v>
      </c>
      <c r="BY766" s="5">
        <v>1</v>
      </c>
      <c r="BZ766" s="5">
        <v>0</v>
      </c>
      <c r="CA766" s="5">
        <v>128</v>
      </c>
      <c r="CB766" s="5">
        <v>77</v>
      </c>
      <c r="CC766" s="5">
        <v>0</v>
      </c>
      <c r="CD766" s="5">
        <v>9</v>
      </c>
      <c r="CE766" s="5">
        <v>1</v>
      </c>
      <c r="CF766" s="5">
        <v>7</v>
      </c>
      <c r="CG766" s="5">
        <v>1</v>
      </c>
      <c r="CH766" s="5">
        <v>5</v>
      </c>
      <c r="CI766" s="5">
        <v>6</v>
      </c>
      <c r="CJ766" s="5">
        <v>32</v>
      </c>
      <c r="CK766" s="5">
        <v>7</v>
      </c>
      <c r="CL766" s="5">
        <v>0</v>
      </c>
      <c r="CM766" s="5">
        <v>11</v>
      </c>
      <c r="CN766" s="5">
        <v>86</v>
      </c>
      <c r="CO766" s="5">
        <v>19</v>
      </c>
      <c r="CP766" s="5">
        <v>3</v>
      </c>
      <c r="CQ766" s="5">
        <v>0</v>
      </c>
      <c r="CR766" s="5">
        <v>19</v>
      </c>
      <c r="CS766" s="5">
        <v>3</v>
      </c>
      <c r="CT766" s="5">
        <v>31</v>
      </c>
      <c r="CU766" s="5">
        <v>3</v>
      </c>
      <c r="CV766" s="5">
        <v>84</v>
      </c>
      <c r="CW766" s="5">
        <v>49</v>
      </c>
      <c r="CX766" s="3">
        <v>49</v>
      </c>
    </row>
    <row r="767" spans="1:102" ht="15.75" x14ac:dyDescent="0.25">
      <c r="A767" s="5" t="s">
        <v>117</v>
      </c>
      <c r="B767" s="5" t="s">
        <v>118</v>
      </c>
      <c r="C767" s="5">
        <v>2021</v>
      </c>
      <c r="D767" s="5">
        <v>10</v>
      </c>
      <c r="E767" s="5">
        <v>0</v>
      </c>
      <c r="F767" s="5">
        <v>3</v>
      </c>
      <c r="G767" s="5">
        <v>1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0</v>
      </c>
      <c r="AI767" s="5">
        <v>0</v>
      </c>
      <c r="AJ767" s="5">
        <v>0</v>
      </c>
      <c r="AK767" s="5">
        <v>0</v>
      </c>
      <c r="AL767" s="5">
        <v>0</v>
      </c>
      <c r="AM767" s="5">
        <v>0</v>
      </c>
      <c r="AN767" s="5">
        <v>0</v>
      </c>
      <c r="AO767" s="5">
        <v>0</v>
      </c>
      <c r="AP767" s="5">
        <v>0</v>
      </c>
      <c r="AQ767" s="5">
        <v>0</v>
      </c>
      <c r="AR767" s="5">
        <v>0</v>
      </c>
      <c r="AS767" s="5">
        <v>0</v>
      </c>
      <c r="AT767" s="5">
        <v>0</v>
      </c>
      <c r="AU767" s="5">
        <v>0</v>
      </c>
      <c r="AV767" s="5">
        <v>0</v>
      </c>
      <c r="AW767" s="5">
        <v>0</v>
      </c>
      <c r="AX767" s="5">
        <v>0</v>
      </c>
      <c r="AY767" s="5">
        <v>0</v>
      </c>
      <c r="AZ767" s="5">
        <v>0</v>
      </c>
      <c r="BA767" s="5">
        <v>0</v>
      </c>
      <c r="BB767" s="5">
        <v>0</v>
      </c>
      <c r="BC767" s="5">
        <v>0</v>
      </c>
      <c r="BD767" s="5">
        <v>0</v>
      </c>
      <c r="BE767" s="5">
        <v>0</v>
      </c>
      <c r="BF767" s="5">
        <v>0</v>
      </c>
      <c r="BG767" s="5">
        <v>0</v>
      </c>
      <c r="BH767" s="5">
        <v>0</v>
      </c>
      <c r="BI767" s="5">
        <v>0</v>
      </c>
      <c r="BJ767" s="5">
        <v>0</v>
      </c>
      <c r="BK767" s="5">
        <v>1</v>
      </c>
      <c r="BL767" s="5">
        <v>0</v>
      </c>
      <c r="BM767" s="5">
        <v>0</v>
      </c>
      <c r="BN767" s="5">
        <v>0</v>
      </c>
      <c r="BO767" s="5">
        <v>0</v>
      </c>
      <c r="BP767" s="5">
        <v>0</v>
      </c>
      <c r="BQ767" s="5">
        <v>0</v>
      </c>
      <c r="BR767" s="5">
        <v>0</v>
      </c>
      <c r="BS767" s="5">
        <v>1</v>
      </c>
      <c r="BT767" s="5">
        <v>0</v>
      </c>
      <c r="BU767" s="5">
        <v>0</v>
      </c>
      <c r="BV767" s="5">
        <v>0</v>
      </c>
      <c r="BW767" s="5">
        <v>0</v>
      </c>
      <c r="BX767" s="5">
        <v>0</v>
      </c>
      <c r="BY767" s="5">
        <v>0</v>
      </c>
      <c r="BZ767" s="5">
        <v>0</v>
      </c>
      <c r="CA767" s="5">
        <v>0</v>
      </c>
      <c r="CB767" s="5">
        <v>0</v>
      </c>
      <c r="CC767" s="5">
        <v>0</v>
      </c>
      <c r="CD767" s="5">
        <v>0</v>
      </c>
      <c r="CE767" s="5">
        <v>0</v>
      </c>
      <c r="CF767" s="5">
        <v>0</v>
      </c>
      <c r="CG767" s="5">
        <v>0</v>
      </c>
      <c r="CH767" s="5">
        <v>0</v>
      </c>
      <c r="CI767" s="5">
        <v>0</v>
      </c>
      <c r="CJ767" s="5">
        <v>0</v>
      </c>
      <c r="CK767" s="5">
        <v>0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>
        <v>0</v>
      </c>
      <c r="CS767" s="5">
        <v>0</v>
      </c>
      <c r="CT767" s="5">
        <v>0</v>
      </c>
      <c r="CU767" s="5">
        <v>0</v>
      </c>
      <c r="CV767" s="5">
        <v>1</v>
      </c>
      <c r="CW767" s="5">
        <v>0</v>
      </c>
      <c r="CX767" s="3">
        <v>0</v>
      </c>
    </row>
    <row r="768" spans="1:102" ht="15.75" x14ac:dyDescent="0.25">
      <c r="A768" s="5" t="s">
        <v>119</v>
      </c>
      <c r="B768" s="5" t="s">
        <v>120</v>
      </c>
      <c r="C768" s="5">
        <v>2021</v>
      </c>
      <c r="D768" s="5">
        <v>135</v>
      </c>
      <c r="E768" s="5">
        <v>0</v>
      </c>
      <c r="F768" s="5">
        <v>2</v>
      </c>
      <c r="G768" s="5">
        <v>2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1</v>
      </c>
      <c r="O768" s="5">
        <v>63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  <c r="AH768" s="5">
        <v>1</v>
      </c>
      <c r="AI768" s="5">
        <v>0</v>
      </c>
      <c r="AJ768" s="5">
        <v>9</v>
      </c>
      <c r="AK768" s="5">
        <v>0</v>
      </c>
      <c r="AL768" s="5">
        <v>0</v>
      </c>
      <c r="AM768" s="5">
        <v>1</v>
      </c>
      <c r="AN768" s="5">
        <v>5</v>
      </c>
      <c r="AO768" s="5">
        <v>1</v>
      </c>
      <c r="AP768" s="5">
        <v>1</v>
      </c>
      <c r="AQ768" s="5">
        <v>0</v>
      </c>
      <c r="AR768" s="5">
        <v>0</v>
      </c>
      <c r="AS768" s="5">
        <v>4</v>
      </c>
      <c r="AT768" s="5">
        <v>3</v>
      </c>
      <c r="AU768" s="5">
        <v>7</v>
      </c>
      <c r="AV768" s="5">
        <v>0</v>
      </c>
      <c r="AW768" s="5">
        <v>0</v>
      </c>
      <c r="AX768" s="5">
        <v>2</v>
      </c>
      <c r="AY768" s="5">
        <v>0</v>
      </c>
      <c r="AZ768" s="5">
        <v>1</v>
      </c>
      <c r="BA768" s="5">
        <v>0</v>
      </c>
      <c r="BB768" s="5">
        <v>0</v>
      </c>
      <c r="BC768" s="5">
        <v>0</v>
      </c>
      <c r="BD768" s="5">
        <v>0</v>
      </c>
      <c r="BE768" s="5">
        <v>1</v>
      </c>
      <c r="BF768" s="5">
        <v>3</v>
      </c>
      <c r="BG768" s="5">
        <v>0</v>
      </c>
      <c r="BH768" s="5">
        <v>0</v>
      </c>
      <c r="BI768" s="5">
        <v>0</v>
      </c>
      <c r="BJ768" s="5">
        <v>2</v>
      </c>
      <c r="BK768" s="5">
        <v>1</v>
      </c>
      <c r="BL768" s="5">
        <v>0</v>
      </c>
      <c r="BM768" s="5">
        <v>0</v>
      </c>
      <c r="BN768" s="5">
        <v>0</v>
      </c>
      <c r="BO768" s="5">
        <v>0</v>
      </c>
      <c r="BP768" s="5">
        <v>0</v>
      </c>
      <c r="BQ768" s="5">
        <v>0</v>
      </c>
      <c r="BR768" s="5">
        <v>0</v>
      </c>
      <c r="BS768" s="5">
        <v>1</v>
      </c>
      <c r="BT768" s="5">
        <v>1</v>
      </c>
      <c r="BU768" s="5">
        <v>0</v>
      </c>
      <c r="BV768" s="5">
        <v>1</v>
      </c>
      <c r="BW768" s="5">
        <v>4</v>
      </c>
      <c r="BX768" s="5">
        <v>2</v>
      </c>
      <c r="BY768" s="5">
        <v>0</v>
      </c>
      <c r="BZ768" s="5">
        <v>0</v>
      </c>
      <c r="CA768" s="5">
        <v>0</v>
      </c>
      <c r="CB768" s="5">
        <v>0</v>
      </c>
      <c r="CC768" s="5">
        <v>0</v>
      </c>
      <c r="CD768" s="5">
        <v>0</v>
      </c>
      <c r="CE768" s="5">
        <v>0</v>
      </c>
      <c r="CF768" s="5">
        <v>0</v>
      </c>
      <c r="CG768" s="5">
        <v>0</v>
      </c>
      <c r="CH768" s="5">
        <v>0</v>
      </c>
      <c r="CI768" s="5">
        <v>0</v>
      </c>
      <c r="CJ768" s="5">
        <v>0</v>
      </c>
      <c r="CK768" s="5">
        <v>0</v>
      </c>
      <c r="CL768" s="5">
        <v>0</v>
      </c>
      <c r="CM768" s="5">
        <v>0</v>
      </c>
      <c r="CN768" s="5">
        <v>2</v>
      </c>
      <c r="CO768" s="5">
        <v>0</v>
      </c>
      <c r="CP768" s="5">
        <v>0</v>
      </c>
      <c r="CQ768" s="5">
        <v>0</v>
      </c>
      <c r="CR768" s="5">
        <v>0</v>
      </c>
      <c r="CS768" s="5">
        <v>0</v>
      </c>
      <c r="CT768" s="5">
        <v>6</v>
      </c>
      <c r="CU768" s="5">
        <v>0</v>
      </c>
      <c r="CV768" s="5">
        <v>4</v>
      </c>
      <c r="CW768" s="5">
        <v>0</v>
      </c>
      <c r="CX768" s="3">
        <v>0</v>
      </c>
    </row>
    <row r="769" spans="1:102" ht="15.75" x14ac:dyDescent="0.25">
      <c r="A769" s="5" t="s">
        <v>121</v>
      </c>
      <c r="B769" s="5" t="s">
        <v>122</v>
      </c>
      <c r="C769" s="5">
        <v>2021</v>
      </c>
      <c r="D769" s="5">
        <v>379</v>
      </c>
      <c r="E769" s="5">
        <v>0</v>
      </c>
      <c r="F769" s="5">
        <v>0</v>
      </c>
      <c r="G769" s="5">
        <v>23</v>
      </c>
      <c r="H769" s="5">
        <v>0</v>
      </c>
      <c r="I769" s="5">
        <v>6</v>
      </c>
      <c r="J769" s="5">
        <v>0</v>
      </c>
      <c r="K769" s="5">
        <v>0</v>
      </c>
      <c r="L769" s="5">
        <v>0</v>
      </c>
      <c r="M769" s="5">
        <v>0</v>
      </c>
      <c r="N769" s="5">
        <v>1</v>
      </c>
      <c r="O769" s="5">
        <v>130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2</v>
      </c>
      <c r="W769" s="5">
        <v>1</v>
      </c>
      <c r="X769" s="5">
        <v>0</v>
      </c>
      <c r="Y769" s="5">
        <v>0</v>
      </c>
      <c r="Z769" s="5">
        <v>0</v>
      </c>
      <c r="AA769" s="5">
        <v>1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1</v>
      </c>
      <c r="AH769" s="5">
        <v>1</v>
      </c>
      <c r="AI769" s="5">
        <v>5</v>
      </c>
      <c r="AJ769" s="5">
        <v>35</v>
      </c>
      <c r="AK769" s="5">
        <v>4</v>
      </c>
      <c r="AL769" s="5">
        <v>0</v>
      </c>
      <c r="AM769" s="5">
        <v>1</v>
      </c>
      <c r="AN769" s="5">
        <v>2</v>
      </c>
      <c r="AO769" s="5">
        <v>9</v>
      </c>
      <c r="AP769" s="5">
        <v>0</v>
      </c>
      <c r="AQ769" s="5">
        <v>1</v>
      </c>
      <c r="AR769" s="5">
        <v>0</v>
      </c>
      <c r="AS769" s="5">
        <v>2</v>
      </c>
      <c r="AT769" s="5">
        <v>0</v>
      </c>
      <c r="AU769" s="5">
        <v>0</v>
      </c>
      <c r="AV769" s="5">
        <v>1</v>
      </c>
      <c r="AW769" s="5">
        <v>0</v>
      </c>
      <c r="AX769" s="5">
        <v>6</v>
      </c>
      <c r="AY769" s="5">
        <v>0</v>
      </c>
      <c r="AZ769" s="5">
        <v>3</v>
      </c>
      <c r="BA769" s="5">
        <v>0</v>
      </c>
      <c r="BB769" s="5">
        <v>43</v>
      </c>
      <c r="BC769" s="5">
        <v>1</v>
      </c>
      <c r="BD769" s="5">
        <v>0</v>
      </c>
      <c r="BE769" s="5">
        <v>2</v>
      </c>
      <c r="BF769" s="5">
        <v>3</v>
      </c>
      <c r="BG769" s="5">
        <v>0</v>
      </c>
      <c r="BH769" s="5">
        <v>0</v>
      </c>
      <c r="BI769" s="5">
        <v>0</v>
      </c>
      <c r="BJ769" s="5">
        <v>15</v>
      </c>
      <c r="BK769" s="5">
        <v>12</v>
      </c>
      <c r="BL769" s="5">
        <v>0</v>
      </c>
      <c r="BM769" s="5">
        <v>1</v>
      </c>
      <c r="BN769" s="5">
        <v>2</v>
      </c>
      <c r="BO769" s="5">
        <v>0</v>
      </c>
      <c r="BP769" s="5">
        <v>1</v>
      </c>
      <c r="BQ769" s="5">
        <v>7</v>
      </c>
      <c r="BR769" s="5">
        <v>0</v>
      </c>
      <c r="BS769" s="5">
        <v>7</v>
      </c>
      <c r="BT769" s="5">
        <v>6</v>
      </c>
      <c r="BU769" s="5">
        <v>0</v>
      </c>
      <c r="BV769" s="5">
        <v>1</v>
      </c>
      <c r="BW769" s="5">
        <v>1</v>
      </c>
      <c r="BX769" s="5">
        <v>0</v>
      </c>
      <c r="BY769" s="5">
        <v>0</v>
      </c>
      <c r="BZ769" s="5">
        <v>0</v>
      </c>
      <c r="CA769" s="5">
        <v>7</v>
      </c>
      <c r="CB769" s="5">
        <v>0</v>
      </c>
      <c r="CC769" s="5">
        <v>0</v>
      </c>
      <c r="CD769" s="5">
        <v>1</v>
      </c>
      <c r="CE769" s="5">
        <v>0</v>
      </c>
      <c r="CF769" s="5">
        <v>0</v>
      </c>
      <c r="CG769" s="5">
        <v>0</v>
      </c>
      <c r="CH769" s="5">
        <v>0</v>
      </c>
      <c r="CI769" s="5">
        <v>0</v>
      </c>
      <c r="CJ769" s="5">
        <v>10</v>
      </c>
      <c r="CK769" s="5">
        <v>5</v>
      </c>
      <c r="CL769" s="5">
        <v>0</v>
      </c>
      <c r="CM769" s="5">
        <v>2</v>
      </c>
      <c r="CN769" s="5">
        <v>11</v>
      </c>
      <c r="CO769" s="5">
        <v>0</v>
      </c>
      <c r="CP769" s="5">
        <v>0</v>
      </c>
      <c r="CQ769" s="5">
        <v>0</v>
      </c>
      <c r="CR769" s="5">
        <v>0</v>
      </c>
      <c r="CS769" s="5">
        <v>0</v>
      </c>
      <c r="CT769" s="5">
        <v>2</v>
      </c>
      <c r="CU769" s="5">
        <v>0</v>
      </c>
      <c r="CV769" s="5">
        <v>1</v>
      </c>
      <c r="CW769" s="5">
        <v>1</v>
      </c>
      <c r="CX769" s="3">
        <v>1</v>
      </c>
    </row>
    <row r="770" spans="1:102" ht="15.75" x14ac:dyDescent="0.25">
      <c r="A770" s="5" t="s">
        <v>123</v>
      </c>
      <c r="B770" s="5" t="s">
        <v>124</v>
      </c>
      <c r="C770" s="5">
        <v>2021</v>
      </c>
      <c r="D770" s="5">
        <v>69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1</v>
      </c>
      <c r="M770" s="5">
        <v>2</v>
      </c>
      <c r="N770" s="5">
        <v>1</v>
      </c>
      <c r="O770" s="5">
        <v>15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1</v>
      </c>
      <c r="W770" s="5">
        <v>1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1</v>
      </c>
      <c r="AH770" s="5">
        <v>0</v>
      </c>
      <c r="AI770" s="5">
        <v>1</v>
      </c>
      <c r="AJ770" s="5">
        <v>11</v>
      </c>
      <c r="AK770" s="5">
        <v>2</v>
      </c>
      <c r="AL770" s="5">
        <v>1</v>
      </c>
      <c r="AM770" s="5">
        <v>1</v>
      </c>
      <c r="AN770" s="5">
        <v>2</v>
      </c>
      <c r="AO770" s="5">
        <v>4</v>
      </c>
      <c r="AP770" s="5">
        <v>0</v>
      </c>
      <c r="AQ770" s="5">
        <v>0</v>
      </c>
      <c r="AR770" s="5">
        <v>0</v>
      </c>
      <c r="AS770" s="5">
        <v>0</v>
      </c>
      <c r="AT770" s="5">
        <v>0</v>
      </c>
      <c r="AU770" s="5">
        <v>1</v>
      </c>
      <c r="AV770" s="5">
        <v>0</v>
      </c>
      <c r="AW770" s="5">
        <v>0</v>
      </c>
      <c r="AX770" s="5">
        <v>0</v>
      </c>
      <c r="AY770" s="5">
        <v>0</v>
      </c>
      <c r="AZ770" s="5">
        <v>1</v>
      </c>
      <c r="BA770" s="5">
        <v>0</v>
      </c>
      <c r="BB770" s="5">
        <v>1</v>
      </c>
      <c r="BC770" s="5">
        <v>0</v>
      </c>
      <c r="BD770" s="5">
        <v>0</v>
      </c>
      <c r="BE770" s="5">
        <v>1</v>
      </c>
      <c r="BF770" s="5">
        <v>2</v>
      </c>
      <c r="BG770" s="5">
        <v>0</v>
      </c>
      <c r="BH770" s="5">
        <v>0</v>
      </c>
      <c r="BI770" s="5">
        <v>0</v>
      </c>
      <c r="BJ770" s="5">
        <v>2</v>
      </c>
      <c r="BK770" s="5">
        <v>2</v>
      </c>
      <c r="BL770" s="5">
        <v>0</v>
      </c>
      <c r="BM770" s="5">
        <v>0</v>
      </c>
      <c r="BN770" s="5">
        <v>1</v>
      </c>
      <c r="BO770" s="5">
        <v>0</v>
      </c>
      <c r="BP770" s="5">
        <v>0</v>
      </c>
      <c r="BQ770" s="5">
        <v>0</v>
      </c>
      <c r="BR770" s="5">
        <v>0</v>
      </c>
      <c r="BS770" s="5">
        <v>1</v>
      </c>
      <c r="BT770" s="5">
        <v>0</v>
      </c>
      <c r="BU770" s="5">
        <v>0</v>
      </c>
      <c r="BV770" s="5">
        <v>1</v>
      </c>
      <c r="BW770" s="5">
        <v>0</v>
      </c>
      <c r="BX770" s="5">
        <v>2</v>
      </c>
      <c r="BY770" s="5">
        <v>0</v>
      </c>
      <c r="BZ770" s="5">
        <v>0</v>
      </c>
      <c r="CA770" s="5">
        <v>0</v>
      </c>
      <c r="CB770" s="5">
        <v>0</v>
      </c>
      <c r="CC770" s="5">
        <v>0</v>
      </c>
      <c r="CD770" s="5">
        <v>0</v>
      </c>
      <c r="CE770" s="5">
        <v>0</v>
      </c>
      <c r="CF770" s="5">
        <v>0</v>
      </c>
      <c r="CG770" s="5">
        <v>0</v>
      </c>
      <c r="CH770" s="5">
        <v>0</v>
      </c>
      <c r="CI770" s="5">
        <v>0</v>
      </c>
      <c r="CJ770" s="5">
        <v>0</v>
      </c>
      <c r="CK770" s="5">
        <v>0</v>
      </c>
      <c r="CL770" s="5">
        <v>0</v>
      </c>
      <c r="CM770" s="5">
        <v>1</v>
      </c>
      <c r="CN770" s="5">
        <v>3</v>
      </c>
      <c r="CO770" s="5">
        <v>0</v>
      </c>
      <c r="CP770" s="5">
        <v>0</v>
      </c>
      <c r="CQ770" s="5">
        <v>0</v>
      </c>
      <c r="CR770" s="5">
        <v>0</v>
      </c>
      <c r="CS770" s="5">
        <v>0</v>
      </c>
      <c r="CT770" s="5">
        <v>1</v>
      </c>
      <c r="CU770" s="5">
        <v>0</v>
      </c>
      <c r="CV770" s="5">
        <v>4</v>
      </c>
      <c r="CW770" s="5">
        <v>0</v>
      </c>
      <c r="CX770" s="3">
        <v>0</v>
      </c>
    </row>
    <row r="771" spans="1:102" ht="15.75" x14ac:dyDescent="0.25">
      <c r="A771" s="5" t="s">
        <v>125</v>
      </c>
      <c r="B771" s="5" t="s">
        <v>126</v>
      </c>
      <c r="C771" s="5">
        <v>2021</v>
      </c>
      <c r="D771" s="5">
        <v>256</v>
      </c>
      <c r="E771" s="5">
        <v>0</v>
      </c>
      <c r="F771" s="5">
        <v>0</v>
      </c>
      <c r="G771" s="5">
        <v>0</v>
      </c>
      <c r="H771" s="5">
        <v>1</v>
      </c>
      <c r="I771" s="5">
        <v>2</v>
      </c>
      <c r="J771" s="5">
        <v>1</v>
      </c>
      <c r="K771" s="5">
        <v>0</v>
      </c>
      <c r="L771" s="5">
        <v>0</v>
      </c>
      <c r="M771" s="5">
        <v>1</v>
      </c>
      <c r="N771" s="5">
        <v>3</v>
      </c>
      <c r="O771" s="5">
        <v>15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1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4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0</v>
      </c>
      <c r="AH771" s="5">
        <v>0</v>
      </c>
      <c r="AI771" s="5">
        <v>4</v>
      </c>
      <c r="AJ771" s="5">
        <v>1</v>
      </c>
      <c r="AK771" s="5">
        <v>3</v>
      </c>
      <c r="AL771" s="5">
        <v>4</v>
      </c>
      <c r="AM771" s="5">
        <v>3</v>
      </c>
      <c r="AN771" s="5">
        <v>3</v>
      </c>
      <c r="AO771" s="5">
        <v>12</v>
      </c>
      <c r="AP771" s="5">
        <v>0</v>
      </c>
      <c r="AQ771" s="5">
        <v>4</v>
      </c>
      <c r="AR771" s="5">
        <v>0</v>
      </c>
      <c r="AS771" s="5">
        <v>2</v>
      </c>
      <c r="AT771" s="5">
        <v>6</v>
      </c>
      <c r="AU771" s="5">
        <v>2</v>
      </c>
      <c r="AV771" s="5">
        <v>6</v>
      </c>
      <c r="AW771" s="5">
        <v>1</v>
      </c>
      <c r="AX771" s="5">
        <v>5</v>
      </c>
      <c r="AY771" s="5">
        <v>0</v>
      </c>
      <c r="AZ771" s="5">
        <v>0</v>
      </c>
      <c r="BA771" s="5">
        <v>0</v>
      </c>
      <c r="BB771" s="5">
        <v>9</v>
      </c>
      <c r="BC771" s="5">
        <v>0</v>
      </c>
      <c r="BD771" s="5">
        <v>0</v>
      </c>
      <c r="BE771" s="5">
        <v>4</v>
      </c>
      <c r="BF771" s="5">
        <v>29</v>
      </c>
      <c r="BG771" s="5">
        <v>0</v>
      </c>
      <c r="BH771" s="5">
        <v>0</v>
      </c>
      <c r="BI771" s="5">
        <v>0</v>
      </c>
      <c r="BJ771" s="5">
        <v>4</v>
      </c>
      <c r="BK771" s="5">
        <v>11</v>
      </c>
      <c r="BL771" s="5">
        <v>0</v>
      </c>
      <c r="BM771" s="5">
        <v>1</v>
      </c>
      <c r="BN771" s="5">
        <v>5</v>
      </c>
      <c r="BO771" s="5">
        <v>0</v>
      </c>
      <c r="BP771" s="5">
        <v>1</v>
      </c>
      <c r="BQ771" s="5">
        <v>14</v>
      </c>
      <c r="BR771" s="5">
        <v>0</v>
      </c>
      <c r="BS771" s="5">
        <v>13</v>
      </c>
      <c r="BT771" s="5">
        <v>20</v>
      </c>
      <c r="BU771" s="5">
        <v>0</v>
      </c>
      <c r="BV771" s="5">
        <v>7</v>
      </c>
      <c r="BW771" s="5">
        <v>1</v>
      </c>
      <c r="BX771" s="5">
        <v>11</v>
      </c>
      <c r="BY771" s="5">
        <v>2</v>
      </c>
      <c r="BZ771" s="5">
        <v>0</v>
      </c>
      <c r="CA771" s="5">
        <v>7</v>
      </c>
      <c r="CB771" s="5">
        <v>0</v>
      </c>
      <c r="CC771" s="5">
        <v>0</v>
      </c>
      <c r="CD771" s="5">
        <v>1</v>
      </c>
      <c r="CE771" s="5">
        <v>0</v>
      </c>
      <c r="CF771" s="5">
        <v>0</v>
      </c>
      <c r="CG771" s="5">
        <v>0</v>
      </c>
      <c r="CH771" s="5">
        <v>0</v>
      </c>
      <c r="CI771" s="5">
        <v>0</v>
      </c>
      <c r="CJ771" s="5">
        <v>2</v>
      </c>
      <c r="CK771" s="5">
        <v>0</v>
      </c>
      <c r="CL771" s="5">
        <v>0</v>
      </c>
      <c r="CM771" s="5">
        <v>1</v>
      </c>
      <c r="CN771" s="5">
        <v>8</v>
      </c>
      <c r="CO771" s="5">
        <v>0</v>
      </c>
      <c r="CP771" s="5">
        <v>1</v>
      </c>
      <c r="CQ771" s="5">
        <v>0</v>
      </c>
      <c r="CR771" s="5">
        <v>0</v>
      </c>
      <c r="CS771" s="5">
        <v>0</v>
      </c>
      <c r="CT771" s="5">
        <v>2</v>
      </c>
      <c r="CU771" s="5">
        <v>1</v>
      </c>
      <c r="CV771" s="5">
        <v>10</v>
      </c>
      <c r="CW771" s="5">
        <v>2</v>
      </c>
      <c r="CX771" s="3">
        <v>2</v>
      </c>
    </row>
    <row r="772" spans="1:102" ht="15.75" x14ac:dyDescent="0.25">
      <c r="A772" s="5" t="s">
        <v>127</v>
      </c>
      <c r="B772" s="5" t="s">
        <v>128</v>
      </c>
      <c r="C772" s="5">
        <v>2021</v>
      </c>
      <c r="D772" s="5">
        <v>1584</v>
      </c>
      <c r="E772" s="5">
        <v>8</v>
      </c>
      <c r="F772" s="5">
        <v>0</v>
      </c>
      <c r="G772" s="5">
        <v>18</v>
      </c>
      <c r="H772" s="5">
        <v>0</v>
      </c>
      <c r="I772" s="5">
        <v>3</v>
      </c>
      <c r="J772" s="5">
        <v>58</v>
      </c>
      <c r="K772" s="5">
        <v>1</v>
      </c>
      <c r="L772" s="5">
        <v>9</v>
      </c>
      <c r="M772" s="5">
        <v>4</v>
      </c>
      <c r="N772" s="5">
        <v>9</v>
      </c>
      <c r="O772" s="5">
        <v>54</v>
      </c>
      <c r="P772" s="5">
        <v>0</v>
      </c>
      <c r="Q772" s="5">
        <v>0</v>
      </c>
      <c r="R772" s="5">
        <v>4</v>
      </c>
      <c r="S772" s="5">
        <v>0</v>
      </c>
      <c r="T772" s="5">
        <v>0</v>
      </c>
      <c r="U772" s="5">
        <v>1</v>
      </c>
      <c r="V772" s="5">
        <v>12</v>
      </c>
      <c r="W772" s="5">
        <v>530</v>
      </c>
      <c r="X772" s="5">
        <v>1</v>
      </c>
      <c r="Y772" s="5">
        <v>4</v>
      </c>
      <c r="Z772" s="5">
        <v>0</v>
      </c>
      <c r="AA772" s="5">
        <v>26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29</v>
      </c>
      <c r="AH772" s="5">
        <v>3</v>
      </c>
      <c r="AI772" s="5">
        <v>19</v>
      </c>
      <c r="AJ772" s="5">
        <v>113</v>
      </c>
      <c r="AK772" s="5">
        <v>17</v>
      </c>
      <c r="AL772" s="5">
        <v>3</v>
      </c>
      <c r="AM772" s="5">
        <v>15</v>
      </c>
      <c r="AN772" s="5">
        <v>21</v>
      </c>
      <c r="AO772" s="5">
        <v>25</v>
      </c>
      <c r="AP772" s="5">
        <v>0</v>
      </c>
      <c r="AQ772" s="5">
        <v>5</v>
      </c>
      <c r="AR772" s="5">
        <v>1</v>
      </c>
      <c r="AS772" s="5">
        <v>14</v>
      </c>
      <c r="AT772" s="5">
        <v>5</v>
      </c>
      <c r="AU772" s="5">
        <v>2</v>
      </c>
      <c r="AV772" s="5">
        <v>10</v>
      </c>
      <c r="AW772" s="5">
        <v>22</v>
      </c>
      <c r="AX772" s="5">
        <v>20</v>
      </c>
      <c r="AY772" s="5">
        <v>0</v>
      </c>
      <c r="AZ772" s="5">
        <v>27</v>
      </c>
      <c r="BA772" s="5">
        <v>0</v>
      </c>
      <c r="BB772" s="5">
        <v>47</v>
      </c>
      <c r="BC772" s="5">
        <v>7</v>
      </c>
      <c r="BD772" s="5">
        <v>0</v>
      </c>
      <c r="BE772" s="5">
        <v>12</v>
      </c>
      <c r="BF772" s="5">
        <v>29</v>
      </c>
      <c r="BG772" s="5">
        <v>2</v>
      </c>
      <c r="BH772" s="5">
        <v>2</v>
      </c>
      <c r="BI772" s="5">
        <v>0</v>
      </c>
      <c r="BJ772" s="5">
        <v>41</v>
      </c>
      <c r="BK772" s="5">
        <v>27</v>
      </c>
      <c r="BL772" s="5">
        <v>0</v>
      </c>
      <c r="BM772" s="5">
        <v>1</v>
      </c>
      <c r="BN772" s="5">
        <v>7</v>
      </c>
      <c r="BO772" s="5">
        <v>0</v>
      </c>
      <c r="BP772" s="5">
        <v>3</v>
      </c>
      <c r="BQ772" s="5">
        <v>10</v>
      </c>
      <c r="BR772" s="5">
        <v>1</v>
      </c>
      <c r="BS772" s="5">
        <v>28</v>
      </c>
      <c r="BT772" s="5">
        <v>28</v>
      </c>
      <c r="BU772" s="5">
        <v>0</v>
      </c>
      <c r="BV772" s="5">
        <v>4</v>
      </c>
      <c r="BW772" s="5">
        <v>3</v>
      </c>
      <c r="BX772" s="5">
        <v>112</v>
      </c>
      <c r="BY772" s="5">
        <v>1</v>
      </c>
      <c r="BZ772" s="5">
        <v>12</v>
      </c>
      <c r="CA772" s="5">
        <v>26</v>
      </c>
      <c r="CB772" s="5">
        <v>0</v>
      </c>
      <c r="CC772" s="5">
        <v>0</v>
      </c>
      <c r="CD772" s="5">
        <v>2</v>
      </c>
      <c r="CE772" s="5">
        <v>0</v>
      </c>
      <c r="CF772" s="5">
        <v>1</v>
      </c>
      <c r="CG772" s="5">
        <v>0</v>
      </c>
      <c r="CH772" s="5">
        <v>1</v>
      </c>
      <c r="CI772" s="5">
        <v>0</v>
      </c>
      <c r="CJ772" s="5">
        <v>4</v>
      </c>
      <c r="CK772" s="5">
        <v>0</v>
      </c>
      <c r="CL772" s="5">
        <v>0</v>
      </c>
      <c r="CM772" s="5">
        <v>5</v>
      </c>
      <c r="CN772" s="5">
        <v>33</v>
      </c>
      <c r="CO772" s="5">
        <v>0</v>
      </c>
      <c r="CP772" s="5">
        <v>1</v>
      </c>
      <c r="CQ772" s="5">
        <v>0</v>
      </c>
      <c r="CR772" s="5">
        <v>0</v>
      </c>
      <c r="CS772" s="5">
        <v>0</v>
      </c>
      <c r="CT772" s="5">
        <v>4</v>
      </c>
      <c r="CU772" s="5">
        <v>12</v>
      </c>
      <c r="CV772" s="5">
        <v>17</v>
      </c>
      <c r="CW772" s="5">
        <v>3</v>
      </c>
      <c r="CX772" s="3">
        <v>3</v>
      </c>
    </row>
    <row r="773" spans="1:102" ht="15.75" x14ac:dyDescent="0.25">
      <c r="A773" s="5" t="s">
        <v>129</v>
      </c>
      <c r="B773" s="5" t="s">
        <v>130</v>
      </c>
      <c r="C773" s="5">
        <v>2021</v>
      </c>
      <c r="D773" s="5">
        <v>1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  <c r="AH773" s="5">
        <v>0</v>
      </c>
      <c r="AI773" s="5">
        <v>0</v>
      </c>
      <c r="AJ773" s="5">
        <v>0</v>
      </c>
      <c r="AK773" s="5">
        <v>0</v>
      </c>
      <c r="AL773" s="5">
        <v>0</v>
      </c>
      <c r="AM773" s="5">
        <v>0</v>
      </c>
      <c r="AN773" s="5">
        <v>0</v>
      </c>
      <c r="AO773" s="5">
        <v>0</v>
      </c>
      <c r="AP773" s="5">
        <v>0</v>
      </c>
      <c r="AQ773" s="5">
        <v>0</v>
      </c>
      <c r="AR773" s="5">
        <v>0</v>
      </c>
      <c r="AS773" s="5">
        <v>0</v>
      </c>
      <c r="AT773" s="5">
        <v>0</v>
      </c>
      <c r="AU773" s="5">
        <v>0</v>
      </c>
      <c r="AV773" s="5">
        <v>0</v>
      </c>
      <c r="AW773" s="5">
        <v>0</v>
      </c>
      <c r="AX773" s="5">
        <v>0</v>
      </c>
      <c r="AY773" s="5">
        <v>0</v>
      </c>
      <c r="AZ773" s="5">
        <v>0</v>
      </c>
      <c r="BA773" s="5">
        <v>0</v>
      </c>
      <c r="BB773" s="5">
        <v>0</v>
      </c>
      <c r="BC773" s="5">
        <v>0</v>
      </c>
      <c r="BD773" s="5">
        <v>0</v>
      </c>
      <c r="BE773" s="5">
        <v>1</v>
      </c>
      <c r="BF773" s="5">
        <v>1</v>
      </c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5">
        <v>0</v>
      </c>
      <c r="BM773" s="5">
        <v>0</v>
      </c>
      <c r="BN773" s="5">
        <v>0</v>
      </c>
      <c r="BO773" s="5">
        <v>0</v>
      </c>
      <c r="BP773" s="5">
        <v>0</v>
      </c>
      <c r="BQ773" s="5">
        <v>0</v>
      </c>
      <c r="BR773" s="5">
        <v>0</v>
      </c>
      <c r="BS773" s="5">
        <v>0</v>
      </c>
      <c r="BT773" s="5">
        <v>0</v>
      </c>
      <c r="BU773" s="5">
        <v>0</v>
      </c>
      <c r="BV773" s="5">
        <v>0</v>
      </c>
      <c r="BW773" s="5">
        <v>0</v>
      </c>
      <c r="BX773" s="5">
        <v>0</v>
      </c>
      <c r="BY773" s="5">
        <v>0</v>
      </c>
      <c r="BZ773" s="5">
        <v>0</v>
      </c>
      <c r="CA773" s="5">
        <v>0</v>
      </c>
      <c r="CB773" s="5">
        <v>0</v>
      </c>
      <c r="CC773" s="5">
        <v>0</v>
      </c>
      <c r="CD773" s="5">
        <v>0</v>
      </c>
      <c r="CE773" s="5">
        <v>0</v>
      </c>
      <c r="CF773" s="5">
        <v>0</v>
      </c>
      <c r="CG773" s="5">
        <v>0</v>
      </c>
      <c r="CH773" s="5">
        <v>0</v>
      </c>
      <c r="CI773" s="5">
        <v>0</v>
      </c>
      <c r="CJ773" s="5">
        <v>0</v>
      </c>
      <c r="CK773" s="5">
        <v>0</v>
      </c>
      <c r="CL773" s="5">
        <v>0</v>
      </c>
      <c r="CM773" s="5">
        <v>0</v>
      </c>
      <c r="CN773" s="5">
        <v>0</v>
      </c>
      <c r="CO773" s="5">
        <v>0</v>
      </c>
      <c r="CP773" s="5">
        <v>0</v>
      </c>
      <c r="CQ773" s="5">
        <v>0</v>
      </c>
      <c r="CR773" s="5">
        <v>0</v>
      </c>
      <c r="CS773" s="5">
        <v>0</v>
      </c>
      <c r="CT773" s="5">
        <v>0</v>
      </c>
      <c r="CU773" s="5">
        <v>0</v>
      </c>
      <c r="CV773" s="5">
        <v>0</v>
      </c>
      <c r="CW773" s="5">
        <v>0</v>
      </c>
      <c r="CX773" s="3">
        <v>0</v>
      </c>
    </row>
    <row r="774" spans="1:102" ht="15.75" x14ac:dyDescent="0.25">
      <c r="A774" s="5" t="s">
        <v>131</v>
      </c>
      <c r="B774" s="5" t="s">
        <v>132</v>
      </c>
      <c r="C774" s="5">
        <v>2021</v>
      </c>
      <c r="D774" s="5">
        <v>7877</v>
      </c>
      <c r="E774" s="5">
        <v>15</v>
      </c>
      <c r="F774" s="5">
        <v>15</v>
      </c>
      <c r="G774" s="5">
        <v>26</v>
      </c>
      <c r="H774" s="5">
        <v>83</v>
      </c>
      <c r="I774" s="5">
        <v>75</v>
      </c>
      <c r="J774" s="5">
        <v>34</v>
      </c>
      <c r="K774" s="5">
        <v>6</v>
      </c>
      <c r="L774" s="5">
        <v>29</v>
      </c>
      <c r="M774" s="5">
        <v>11</v>
      </c>
      <c r="N774" s="5">
        <v>43</v>
      </c>
      <c r="O774" s="5">
        <v>330</v>
      </c>
      <c r="P774" s="5">
        <v>1</v>
      </c>
      <c r="Q774" s="5">
        <v>1</v>
      </c>
      <c r="R774" s="5">
        <v>5</v>
      </c>
      <c r="S774" s="5">
        <v>0</v>
      </c>
      <c r="T774" s="5">
        <v>6</v>
      </c>
      <c r="U774" s="5">
        <v>13</v>
      </c>
      <c r="V774" s="5">
        <v>20</v>
      </c>
      <c r="W774" s="5">
        <v>332</v>
      </c>
      <c r="X774" s="5">
        <v>18</v>
      </c>
      <c r="Y774" s="5">
        <v>9</v>
      </c>
      <c r="Z774" s="5">
        <v>171</v>
      </c>
      <c r="AA774" s="5">
        <v>198</v>
      </c>
      <c r="AB774" s="5">
        <v>19</v>
      </c>
      <c r="AC774" s="5">
        <v>0</v>
      </c>
      <c r="AD774" s="5">
        <v>3</v>
      </c>
      <c r="AE774" s="5">
        <v>5</v>
      </c>
      <c r="AF774" s="5">
        <v>13</v>
      </c>
      <c r="AG774" s="5">
        <v>140</v>
      </c>
      <c r="AH774" s="5">
        <v>240</v>
      </c>
      <c r="AI774" s="5">
        <v>81</v>
      </c>
      <c r="AJ774" s="5">
        <v>362</v>
      </c>
      <c r="AK774" s="5">
        <v>184</v>
      </c>
      <c r="AL774" s="5">
        <v>15</v>
      </c>
      <c r="AM774" s="5">
        <v>86</v>
      </c>
      <c r="AN774" s="5">
        <v>101</v>
      </c>
      <c r="AO774" s="5">
        <v>150</v>
      </c>
      <c r="AP774" s="5">
        <v>3</v>
      </c>
      <c r="AQ774" s="5">
        <v>33</v>
      </c>
      <c r="AR774" s="5">
        <v>18</v>
      </c>
      <c r="AS774" s="5">
        <v>39</v>
      </c>
      <c r="AT774" s="5">
        <v>44</v>
      </c>
      <c r="AU774" s="5">
        <v>50</v>
      </c>
      <c r="AV774" s="5">
        <v>274</v>
      </c>
      <c r="AW774" s="5">
        <v>212</v>
      </c>
      <c r="AX774" s="5">
        <v>142</v>
      </c>
      <c r="AY774" s="5">
        <v>5</v>
      </c>
      <c r="AZ774" s="5">
        <v>46</v>
      </c>
      <c r="BA774" s="5">
        <v>0</v>
      </c>
      <c r="BB774" s="5">
        <v>547</v>
      </c>
      <c r="BC774" s="5">
        <v>31</v>
      </c>
      <c r="BD774" s="5">
        <v>2</v>
      </c>
      <c r="BE774" s="5">
        <v>26</v>
      </c>
      <c r="BF774" s="5">
        <v>152</v>
      </c>
      <c r="BG774" s="5">
        <v>12</v>
      </c>
      <c r="BH774" s="5">
        <v>12</v>
      </c>
      <c r="BI774" s="5">
        <v>1</v>
      </c>
      <c r="BJ774" s="5">
        <v>166</v>
      </c>
      <c r="BK774" s="5">
        <v>173</v>
      </c>
      <c r="BL774" s="5">
        <v>0</v>
      </c>
      <c r="BM774" s="5">
        <v>13</v>
      </c>
      <c r="BN774" s="5">
        <v>66</v>
      </c>
      <c r="BO774" s="5">
        <v>1</v>
      </c>
      <c r="BP774" s="5">
        <v>18</v>
      </c>
      <c r="BQ774" s="5">
        <v>113</v>
      </c>
      <c r="BR774" s="5">
        <v>17</v>
      </c>
      <c r="BS774" s="5">
        <v>201</v>
      </c>
      <c r="BT774" s="5">
        <v>88</v>
      </c>
      <c r="BU774" s="5">
        <v>4</v>
      </c>
      <c r="BV774" s="5">
        <v>175</v>
      </c>
      <c r="BW774" s="5">
        <v>68</v>
      </c>
      <c r="BX774" s="5">
        <v>766</v>
      </c>
      <c r="BY774" s="5">
        <v>7</v>
      </c>
      <c r="BZ774" s="5">
        <v>2</v>
      </c>
      <c r="CA774" s="5">
        <v>267</v>
      </c>
      <c r="CB774" s="5">
        <v>99</v>
      </c>
      <c r="CC774" s="5">
        <v>1</v>
      </c>
      <c r="CD774" s="5">
        <v>18</v>
      </c>
      <c r="CE774" s="5">
        <v>11</v>
      </c>
      <c r="CF774" s="5">
        <v>12</v>
      </c>
      <c r="CG774" s="5">
        <v>5</v>
      </c>
      <c r="CH774" s="5">
        <v>9</v>
      </c>
      <c r="CI774" s="5">
        <v>8</v>
      </c>
      <c r="CJ774" s="5">
        <v>96</v>
      </c>
      <c r="CK774" s="5">
        <v>33</v>
      </c>
      <c r="CL774" s="5">
        <v>0</v>
      </c>
      <c r="CM774" s="5">
        <v>88</v>
      </c>
      <c r="CN774" s="5">
        <v>171</v>
      </c>
      <c r="CO774" s="5">
        <v>51</v>
      </c>
      <c r="CP774" s="5">
        <v>7</v>
      </c>
      <c r="CQ774" s="5">
        <v>0</v>
      </c>
      <c r="CR774" s="5">
        <v>112</v>
      </c>
      <c r="CS774" s="5">
        <v>4</v>
      </c>
      <c r="CT774" s="5">
        <v>81</v>
      </c>
      <c r="CU774" s="5">
        <v>11</v>
      </c>
      <c r="CV774" s="5">
        <v>114</v>
      </c>
      <c r="CW774" s="5">
        <v>317</v>
      </c>
      <c r="CX774" s="3">
        <v>318</v>
      </c>
    </row>
    <row r="775" spans="1:102" ht="15.75" x14ac:dyDescent="0.25">
      <c r="A775" s="5" t="s">
        <v>133</v>
      </c>
      <c r="B775" s="5" t="s">
        <v>134</v>
      </c>
      <c r="C775" s="5">
        <v>2021</v>
      </c>
      <c r="D775" s="5">
        <v>452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7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1</v>
      </c>
      <c r="AH775" s="5">
        <v>0</v>
      </c>
      <c r="AI775" s="5">
        <v>0</v>
      </c>
      <c r="AJ775" s="5">
        <v>1</v>
      </c>
      <c r="AK775" s="5">
        <v>2</v>
      </c>
      <c r="AL775" s="5">
        <v>0</v>
      </c>
      <c r="AM775" s="5">
        <v>0</v>
      </c>
      <c r="AN775" s="5">
        <v>0</v>
      </c>
      <c r="AO775" s="5">
        <v>4</v>
      </c>
      <c r="AP775" s="5">
        <v>0</v>
      </c>
      <c r="AQ775" s="5">
        <v>1</v>
      </c>
      <c r="AR775" s="5">
        <v>0</v>
      </c>
      <c r="AS775" s="5">
        <v>0</v>
      </c>
      <c r="AT775" s="5">
        <v>0</v>
      </c>
      <c r="AU775" s="5">
        <v>0</v>
      </c>
      <c r="AV775" s="5">
        <v>0</v>
      </c>
      <c r="AW775" s="5">
        <v>0</v>
      </c>
      <c r="AX775" s="5">
        <v>3</v>
      </c>
      <c r="AY775" s="5">
        <v>0</v>
      </c>
      <c r="AZ775" s="5">
        <v>3</v>
      </c>
      <c r="BA775" s="5">
        <v>0</v>
      </c>
      <c r="BB775" s="5">
        <v>283</v>
      </c>
      <c r="BC775" s="5">
        <v>2</v>
      </c>
      <c r="BD775" s="5">
        <v>0</v>
      </c>
      <c r="BE775" s="5">
        <v>0</v>
      </c>
      <c r="BF775" s="5">
        <v>10</v>
      </c>
      <c r="BG775" s="5">
        <v>0</v>
      </c>
      <c r="BH775" s="5">
        <v>0</v>
      </c>
      <c r="BI775" s="5">
        <v>0</v>
      </c>
      <c r="BJ775" s="5">
        <v>4</v>
      </c>
      <c r="BK775" s="5">
        <v>52</v>
      </c>
      <c r="BL775" s="5">
        <v>0</v>
      </c>
      <c r="BM775" s="5">
        <v>0</v>
      </c>
      <c r="BN775" s="5">
        <v>2</v>
      </c>
      <c r="BO775" s="5">
        <v>0</v>
      </c>
      <c r="BP775" s="5">
        <v>0</v>
      </c>
      <c r="BQ775" s="5">
        <v>8</v>
      </c>
      <c r="BR775" s="5">
        <v>0</v>
      </c>
      <c r="BS775" s="5">
        <v>20</v>
      </c>
      <c r="BT775" s="5">
        <v>7</v>
      </c>
      <c r="BU775" s="5">
        <v>0</v>
      </c>
      <c r="BV775" s="5">
        <v>0</v>
      </c>
      <c r="BW775" s="5">
        <v>0</v>
      </c>
      <c r="BX775" s="5">
        <v>0</v>
      </c>
      <c r="BY775" s="5">
        <v>0</v>
      </c>
      <c r="BZ775" s="5">
        <v>0</v>
      </c>
      <c r="CA775" s="5">
        <v>20</v>
      </c>
      <c r="CB775" s="5">
        <v>0</v>
      </c>
      <c r="CC775" s="5">
        <v>0</v>
      </c>
      <c r="CD775" s="5">
        <v>0</v>
      </c>
      <c r="CE775" s="5">
        <v>0</v>
      </c>
      <c r="CF775" s="5">
        <v>0</v>
      </c>
      <c r="CG775" s="5">
        <v>1</v>
      </c>
      <c r="CH775" s="5">
        <v>0</v>
      </c>
      <c r="CI775" s="5">
        <v>0</v>
      </c>
      <c r="CJ775" s="5">
        <v>0</v>
      </c>
      <c r="CK775" s="5">
        <v>0</v>
      </c>
      <c r="CL775" s="5">
        <v>0</v>
      </c>
      <c r="CM775" s="5">
        <v>2</v>
      </c>
      <c r="CN775" s="5">
        <v>11</v>
      </c>
      <c r="CO775" s="5">
        <v>0</v>
      </c>
      <c r="CP775" s="5">
        <v>0</v>
      </c>
      <c r="CQ775" s="5">
        <v>0</v>
      </c>
      <c r="CR775" s="5">
        <v>0</v>
      </c>
      <c r="CS775" s="5">
        <v>0</v>
      </c>
      <c r="CT775" s="5">
        <v>0</v>
      </c>
      <c r="CU775" s="5">
        <v>0</v>
      </c>
      <c r="CV775" s="5">
        <v>2</v>
      </c>
      <c r="CW775" s="5">
        <v>1</v>
      </c>
      <c r="CX775" s="3">
        <v>1</v>
      </c>
    </row>
    <row r="776" spans="1:102" ht="15.75" x14ac:dyDescent="0.25">
      <c r="A776" s="5" t="s">
        <v>135</v>
      </c>
      <c r="B776" s="5" t="s">
        <v>136</v>
      </c>
      <c r="C776" s="5">
        <v>2021</v>
      </c>
      <c r="D776" s="5">
        <v>1019</v>
      </c>
      <c r="E776" s="5">
        <v>0</v>
      </c>
      <c r="F776" s="5">
        <v>0</v>
      </c>
      <c r="G776" s="5">
        <v>1</v>
      </c>
      <c r="H776" s="5">
        <v>0</v>
      </c>
      <c r="I776" s="5">
        <v>8</v>
      </c>
      <c r="J776" s="5">
        <v>1</v>
      </c>
      <c r="K776" s="5">
        <v>1</v>
      </c>
      <c r="L776" s="5">
        <v>1</v>
      </c>
      <c r="M776" s="5">
        <v>13</v>
      </c>
      <c r="N776" s="5">
        <v>8</v>
      </c>
      <c r="O776" s="5">
        <v>26</v>
      </c>
      <c r="P776" s="5">
        <v>0</v>
      </c>
      <c r="Q776" s="5">
        <v>1</v>
      </c>
      <c r="R776" s="5">
        <v>0</v>
      </c>
      <c r="S776" s="5">
        <v>0</v>
      </c>
      <c r="T776" s="5">
        <v>0</v>
      </c>
      <c r="U776" s="5">
        <v>1</v>
      </c>
      <c r="V776" s="5">
        <v>9</v>
      </c>
      <c r="W776" s="5">
        <v>9</v>
      </c>
      <c r="X776" s="5">
        <v>1</v>
      </c>
      <c r="Y776" s="5">
        <v>1</v>
      </c>
      <c r="Z776" s="5">
        <v>0</v>
      </c>
      <c r="AA776" s="5">
        <v>2</v>
      </c>
      <c r="AB776" s="5">
        <v>12</v>
      </c>
      <c r="AC776" s="5">
        <v>0</v>
      </c>
      <c r="AD776" s="5">
        <v>0</v>
      </c>
      <c r="AE776" s="5">
        <v>1</v>
      </c>
      <c r="AF776" s="5">
        <v>10</v>
      </c>
      <c r="AG776" s="5">
        <v>21</v>
      </c>
      <c r="AH776" s="5">
        <v>18</v>
      </c>
      <c r="AI776" s="5">
        <v>13</v>
      </c>
      <c r="AJ776" s="5">
        <v>18</v>
      </c>
      <c r="AK776" s="5">
        <v>12</v>
      </c>
      <c r="AL776" s="5">
        <v>3</v>
      </c>
      <c r="AM776" s="5">
        <v>19</v>
      </c>
      <c r="AN776" s="5">
        <v>18</v>
      </c>
      <c r="AO776" s="5">
        <v>34</v>
      </c>
      <c r="AP776" s="5">
        <v>1</v>
      </c>
      <c r="AQ776" s="5">
        <v>8</v>
      </c>
      <c r="AR776" s="5">
        <v>0</v>
      </c>
      <c r="AS776" s="5">
        <v>18</v>
      </c>
      <c r="AT776" s="5">
        <v>23</v>
      </c>
      <c r="AU776" s="5">
        <v>8</v>
      </c>
      <c r="AV776" s="5">
        <v>35</v>
      </c>
      <c r="AW776" s="5">
        <v>23</v>
      </c>
      <c r="AX776" s="5">
        <v>23</v>
      </c>
      <c r="AY776" s="5">
        <v>0</v>
      </c>
      <c r="AZ776" s="5">
        <v>2</v>
      </c>
      <c r="BA776" s="5">
        <v>0</v>
      </c>
      <c r="BB776" s="5">
        <v>20</v>
      </c>
      <c r="BC776" s="5">
        <v>18</v>
      </c>
      <c r="BD776" s="5">
        <v>1</v>
      </c>
      <c r="BE776" s="5">
        <v>18</v>
      </c>
      <c r="BF776" s="5">
        <v>53</v>
      </c>
      <c r="BG776" s="5">
        <v>1</v>
      </c>
      <c r="BH776" s="5">
        <v>4</v>
      </c>
      <c r="BI776" s="5">
        <v>0</v>
      </c>
      <c r="BJ776" s="5">
        <v>29</v>
      </c>
      <c r="BK776" s="5">
        <v>49</v>
      </c>
      <c r="BL776" s="5">
        <v>0</v>
      </c>
      <c r="BM776" s="5">
        <v>1</v>
      </c>
      <c r="BN776" s="5">
        <v>13</v>
      </c>
      <c r="BO776" s="5">
        <v>0</v>
      </c>
      <c r="BP776" s="5">
        <v>2</v>
      </c>
      <c r="BQ776" s="5">
        <v>23</v>
      </c>
      <c r="BR776" s="5">
        <v>2</v>
      </c>
      <c r="BS776" s="5">
        <v>36</v>
      </c>
      <c r="BT776" s="5">
        <v>19</v>
      </c>
      <c r="BU776" s="5">
        <v>1</v>
      </c>
      <c r="BV776" s="5">
        <v>24</v>
      </c>
      <c r="BW776" s="5">
        <v>7</v>
      </c>
      <c r="BX776" s="5">
        <v>99</v>
      </c>
      <c r="BY776" s="5">
        <v>1</v>
      </c>
      <c r="BZ776" s="5">
        <v>0</v>
      </c>
      <c r="CA776" s="5">
        <v>10</v>
      </c>
      <c r="CB776" s="5">
        <v>8</v>
      </c>
      <c r="CC776" s="5">
        <v>0</v>
      </c>
      <c r="CD776" s="5">
        <v>2</v>
      </c>
      <c r="CE776" s="5">
        <v>0</v>
      </c>
      <c r="CF776" s="5">
        <v>2</v>
      </c>
      <c r="CG776" s="5">
        <v>1</v>
      </c>
      <c r="CH776" s="5">
        <v>3</v>
      </c>
      <c r="CI776" s="5">
        <v>1</v>
      </c>
      <c r="CJ776" s="5">
        <v>12</v>
      </c>
      <c r="CK776" s="5">
        <v>4</v>
      </c>
      <c r="CL776" s="5">
        <v>0</v>
      </c>
      <c r="CM776" s="5">
        <v>4</v>
      </c>
      <c r="CN776" s="5">
        <v>94</v>
      </c>
      <c r="CO776" s="5">
        <v>0</v>
      </c>
      <c r="CP776" s="5">
        <v>3</v>
      </c>
      <c r="CQ776" s="5">
        <v>0</v>
      </c>
      <c r="CR776" s="5">
        <v>1</v>
      </c>
      <c r="CS776" s="5">
        <v>1</v>
      </c>
      <c r="CT776" s="5">
        <v>13</v>
      </c>
      <c r="CU776" s="5">
        <v>2</v>
      </c>
      <c r="CV776" s="5">
        <v>26</v>
      </c>
      <c r="CW776" s="5">
        <v>8</v>
      </c>
      <c r="CX776" s="3">
        <v>8</v>
      </c>
    </row>
    <row r="777" spans="1:102" ht="15.75" x14ac:dyDescent="0.25">
      <c r="A777" s="5" t="s">
        <v>137</v>
      </c>
      <c r="B777" s="5" t="s">
        <v>138</v>
      </c>
      <c r="C777" s="5">
        <v>2021</v>
      </c>
      <c r="D777" s="5">
        <v>6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0</v>
      </c>
      <c r="AH777" s="5">
        <v>0</v>
      </c>
      <c r="AI777" s="5">
        <v>0</v>
      </c>
      <c r="AJ777" s="5">
        <v>1</v>
      </c>
      <c r="AK777" s="5">
        <v>1</v>
      </c>
      <c r="AL777" s="5">
        <v>0</v>
      </c>
      <c r="AM777" s="5">
        <v>0</v>
      </c>
      <c r="AN777" s="5">
        <v>0</v>
      </c>
      <c r="AO777" s="5">
        <v>0</v>
      </c>
      <c r="AP777" s="5">
        <v>0</v>
      </c>
      <c r="AQ777" s="5">
        <v>0</v>
      </c>
      <c r="AR777" s="5">
        <v>0</v>
      </c>
      <c r="AS777" s="5">
        <v>0</v>
      </c>
      <c r="AT777" s="5">
        <v>1</v>
      </c>
      <c r="AU777" s="5">
        <v>0</v>
      </c>
      <c r="AV777" s="5">
        <v>0</v>
      </c>
      <c r="AW777" s="5">
        <v>0</v>
      </c>
      <c r="AX777" s="5">
        <v>0</v>
      </c>
      <c r="AY777" s="5">
        <v>0</v>
      </c>
      <c r="AZ777" s="5">
        <v>0</v>
      </c>
      <c r="BA777" s="5">
        <v>0</v>
      </c>
      <c r="BB777" s="5">
        <v>0</v>
      </c>
      <c r="BC777" s="5">
        <v>0</v>
      </c>
      <c r="BD777" s="5">
        <v>0</v>
      </c>
      <c r="BE777" s="5">
        <v>0</v>
      </c>
      <c r="BF777" s="5">
        <v>0</v>
      </c>
      <c r="BG777" s="5">
        <v>0</v>
      </c>
      <c r="BH777" s="5">
        <v>0</v>
      </c>
      <c r="BI777" s="5">
        <v>0</v>
      </c>
      <c r="BJ777" s="5">
        <v>0</v>
      </c>
      <c r="BK777" s="5">
        <v>0</v>
      </c>
      <c r="BL777" s="5">
        <v>0</v>
      </c>
      <c r="BM777" s="5">
        <v>0</v>
      </c>
      <c r="BN777" s="5">
        <v>0</v>
      </c>
      <c r="BO777" s="5">
        <v>0</v>
      </c>
      <c r="BP777" s="5">
        <v>0</v>
      </c>
      <c r="BQ777" s="5">
        <v>0</v>
      </c>
      <c r="BR777" s="5">
        <v>0</v>
      </c>
      <c r="BS777" s="5">
        <v>1</v>
      </c>
      <c r="BT777" s="5">
        <v>0</v>
      </c>
      <c r="BU777" s="5">
        <v>0</v>
      </c>
      <c r="BV777" s="5">
        <v>0</v>
      </c>
      <c r="BW777" s="5">
        <v>0</v>
      </c>
      <c r="BX777" s="5">
        <v>0</v>
      </c>
      <c r="BY777" s="5">
        <v>0</v>
      </c>
      <c r="BZ777" s="5">
        <v>0</v>
      </c>
      <c r="CA777" s="5">
        <v>0</v>
      </c>
      <c r="CB777" s="5">
        <v>0</v>
      </c>
      <c r="CC777" s="5">
        <v>0</v>
      </c>
      <c r="CD777" s="5">
        <v>0</v>
      </c>
      <c r="CE777" s="5">
        <v>0</v>
      </c>
      <c r="CF777" s="5">
        <v>0</v>
      </c>
      <c r="CG777" s="5">
        <v>0</v>
      </c>
      <c r="CH777" s="5">
        <v>0</v>
      </c>
      <c r="CI777" s="5">
        <v>0</v>
      </c>
      <c r="CJ777" s="5">
        <v>0</v>
      </c>
      <c r="CK777" s="5">
        <v>0</v>
      </c>
      <c r="CL777" s="5">
        <v>0</v>
      </c>
      <c r="CM777" s="5">
        <v>0</v>
      </c>
      <c r="CN777" s="5">
        <v>0</v>
      </c>
      <c r="CO777" s="5">
        <v>0</v>
      </c>
      <c r="CP777" s="5">
        <v>0</v>
      </c>
      <c r="CQ777" s="5">
        <v>0</v>
      </c>
      <c r="CR777" s="5">
        <v>0</v>
      </c>
      <c r="CS777" s="5">
        <v>0</v>
      </c>
      <c r="CT777" s="5">
        <v>0</v>
      </c>
      <c r="CU777" s="5">
        <v>0</v>
      </c>
      <c r="CV777" s="5">
        <v>0</v>
      </c>
      <c r="CW777" s="5">
        <v>0</v>
      </c>
      <c r="CX777" s="3">
        <v>0</v>
      </c>
    </row>
    <row r="778" spans="1:102" ht="15.75" x14ac:dyDescent="0.25">
      <c r="A778" s="5" t="s">
        <v>139</v>
      </c>
      <c r="B778" s="5" t="s">
        <v>140</v>
      </c>
      <c r="C778" s="5">
        <v>2021</v>
      </c>
      <c r="D778" s="5">
        <v>68</v>
      </c>
      <c r="E778" s="5">
        <v>0</v>
      </c>
      <c r="F778" s="5">
        <v>1</v>
      </c>
      <c r="G778" s="5">
        <v>0</v>
      </c>
      <c r="H778" s="5">
        <v>0</v>
      </c>
      <c r="I778" s="5">
        <v>1</v>
      </c>
      <c r="J778" s="5">
        <v>1</v>
      </c>
      <c r="K778" s="5">
        <v>0</v>
      </c>
      <c r="L778" s="5">
        <v>0</v>
      </c>
      <c r="M778" s="5">
        <v>0</v>
      </c>
      <c r="N778" s="5">
        <v>2</v>
      </c>
      <c r="O778" s="5">
        <v>3</v>
      </c>
      <c r="P778" s="5">
        <v>0</v>
      </c>
      <c r="Q778" s="5">
        <v>0</v>
      </c>
      <c r="R778" s="5">
        <v>0</v>
      </c>
      <c r="S778" s="5">
        <v>1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2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0</v>
      </c>
      <c r="AH778" s="5">
        <v>0</v>
      </c>
      <c r="AI778" s="5">
        <v>0</v>
      </c>
      <c r="AJ778" s="5">
        <v>2</v>
      </c>
      <c r="AK778" s="5">
        <v>1</v>
      </c>
      <c r="AL778" s="5">
        <v>0</v>
      </c>
      <c r="AM778" s="5">
        <v>0</v>
      </c>
      <c r="AN778" s="5">
        <v>0</v>
      </c>
      <c r="AO778" s="5">
        <v>0</v>
      </c>
      <c r="AP778" s="5">
        <v>0</v>
      </c>
      <c r="AQ778" s="5">
        <v>0</v>
      </c>
      <c r="AR778" s="5">
        <v>1</v>
      </c>
      <c r="AS778" s="5">
        <v>0</v>
      </c>
      <c r="AT778" s="5">
        <v>0</v>
      </c>
      <c r="AU778" s="5">
        <v>2</v>
      </c>
      <c r="AV778" s="5">
        <v>3</v>
      </c>
      <c r="AW778" s="5">
        <v>0</v>
      </c>
      <c r="AX778" s="5">
        <v>7</v>
      </c>
      <c r="AY778" s="5">
        <v>0</v>
      </c>
      <c r="AZ778" s="5">
        <v>2</v>
      </c>
      <c r="BA778" s="5">
        <v>0</v>
      </c>
      <c r="BB778" s="5">
        <v>0</v>
      </c>
      <c r="BC778" s="5">
        <v>0</v>
      </c>
      <c r="BD778" s="5">
        <v>0</v>
      </c>
      <c r="BE778" s="5">
        <v>0</v>
      </c>
      <c r="BF778" s="5">
        <v>2</v>
      </c>
      <c r="BG778" s="5">
        <v>0</v>
      </c>
      <c r="BH778" s="5">
        <v>0</v>
      </c>
      <c r="BI778" s="5">
        <v>0</v>
      </c>
      <c r="BJ778" s="5">
        <v>1</v>
      </c>
      <c r="BK778" s="5">
        <v>3</v>
      </c>
      <c r="BL778" s="5">
        <v>0</v>
      </c>
      <c r="BM778" s="5">
        <v>0</v>
      </c>
      <c r="BN778" s="5">
        <v>0</v>
      </c>
      <c r="BO778" s="5">
        <v>0</v>
      </c>
      <c r="BP778" s="5">
        <v>1</v>
      </c>
      <c r="BQ778" s="5">
        <v>1</v>
      </c>
      <c r="BR778" s="5">
        <v>0</v>
      </c>
      <c r="BS778" s="5">
        <v>9</v>
      </c>
      <c r="BT778" s="5">
        <v>1</v>
      </c>
      <c r="BU778" s="5">
        <v>0</v>
      </c>
      <c r="BV778" s="5">
        <v>2</v>
      </c>
      <c r="BW778" s="5">
        <v>3</v>
      </c>
      <c r="BX778" s="5">
        <v>2</v>
      </c>
      <c r="BY778" s="5">
        <v>0</v>
      </c>
      <c r="BZ778" s="5">
        <v>0</v>
      </c>
      <c r="CA778" s="5">
        <v>1</v>
      </c>
      <c r="CB778" s="5">
        <v>0</v>
      </c>
      <c r="CC778" s="5">
        <v>0</v>
      </c>
      <c r="CD778" s="5">
        <v>1</v>
      </c>
      <c r="CE778" s="5">
        <v>0</v>
      </c>
      <c r="CF778" s="5">
        <v>1</v>
      </c>
      <c r="CG778" s="5">
        <v>0</v>
      </c>
      <c r="CH778" s="5">
        <v>0</v>
      </c>
      <c r="CI778" s="5">
        <v>0</v>
      </c>
      <c r="CJ778" s="5">
        <v>1</v>
      </c>
      <c r="CK778" s="5">
        <v>0</v>
      </c>
      <c r="CL778" s="5">
        <v>0</v>
      </c>
      <c r="CM778" s="5">
        <v>0</v>
      </c>
      <c r="CN778" s="5">
        <v>1</v>
      </c>
      <c r="CO778" s="5">
        <v>0</v>
      </c>
      <c r="CP778" s="5">
        <v>0</v>
      </c>
      <c r="CQ778" s="5">
        <v>1</v>
      </c>
      <c r="CR778" s="5">
        <v>0</v>
      </c>
      <c r="CS778" s="5">
        <v>0</v>
      </c>
      <c r="CT778" s="5">
        <v>0</v>
      </c>
      <c r="CU778" s="5">
        <v>0</v>
      </c>
      <c r="CV778" s="5">
        <v>3</v>
      </c>
      <c r="CW778" s="5">
        <v>2</v>
      </c>
      <c r="CX778" s="3">
        <v>2</v>
      </c>
    </row>
    <row r="779" spans="1:102" ht="15.75" x14ac:dyDescent="0.25">
      <c r="A779" s="5" t="s">
        <v>141</v>
      </c>
      <c r="B779" s="5" t="s">
        <v>142</v>
      </c>
      <c r="C779" s="5">
        <v>2021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  <c r="AH779" s="5">
        <v>0</v>
      </c>
      <c r="AI779" s="5">
        <v>0</v>
      </c>
      <c r="AJ779" s="5">
        <v>0</v>
      </c>
      <c r="AK779" s="5">
        <v>0</v>
      </c>
      <c r="AL779" s="5">
        <v>0</v>
      </c>
      <c r="AM779" s="5">
        <v>0</v>
      </c>
      <c r="AN779" s="5">
        <v>0</v>
      </c>
      <c r="AO779" s="5">
        <v>0</v>
      </c>
      <c r="AP779" s="5">
        <v>0</v>
      </c>
      <c r="AQ779" s="5">
        <v>0</v>
      </c>
      <c r="AR779" s="5">
        <v>0</v>
      </c>
      <c r="AS779" s="5">
        <v>0</v>
      </c>
      <c r="AT779" s="5">
        <v>0</v>
      </c>
      <c r="AU779" s="5">
        <v>0</v>
      </c>
      <c r="AV779" s="5">
        <v>0</v>
      </c>
      <c r="AW779" s="5">
        <v>0</v>
      </c>
      <c r="AX779" s="5">
        <v>0</v>
      </c>
      <c r="AY779" s="5">
        <v>0</v>
      </c>
      <c r="AZ779" s="5">
        <v>0</v>
      </c>
      <c r="BA779" s="5">
        <v>0</v>
      </c>
      <c r="BB779" s="5">
        <v>0</v>
      </c>
      <c r="BC779" s="5">
        <v>0</v>
      </c>
      <c r="BD779" s="5">
        <v>0</v>
      </c>
      <c r="BE779" s="5">
        <v>0</v>
      </c>
      <c r="BF779" s="5">
        <v>0</v>
      </c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5">
        <v>0</v>
      </c>
      <c r="BM779" s="5">
        <v>0</v>
      </c>
      <c r="BN779" s="5">
        <v>0</v>
      </c>
      <c r="BO779" s="5">
        <v>0</v>
      </c>
      <c r="BP779" s="5">
        <v>0</v>
      </c>
      <c r="BQ779" s="5">
        <v>0</v>
      </c>
      <c r="BR779" s="5">
        <v>0</v>
      </c>
      <c r="BS779" s="5">
        <v>0</v>
      </c>
      <c r="BT779" s="5">
        <v>0</v>
      </c>
      <c r="BU779" s="5">
        <v>0</v>
      </c>
      <c r="BV779" s="5">
        <v>0</v>
      </c>
      <c r="BW779" s="5">
        <v>0</v>
      </c>
      <c r="BX779" s="5">
        <v>0</v>
      </c>
      <c r="BY779" s="5">
        <v>0</v>
      </c>
      <c r="BZ779" s="5">
        <v>0</v>
      </c>
      <c r="CA779" s="5">
        <v>0</v>
      </c>
      <c r="CB779" s="5">
        <v>0</v>
      </c>
      <c r="CC779" s="5">
        <v>0</v>
      </c>
      <c r="CD779" s="5">
        <v>0</v>
      </c>
      <c r="CE779" s="5">
        <v>0</v>
      </c>
      <c r="CF779" s="5">
        <v>0</v>
      </c>
      <c r="CG779" s="5">
        <v>0</v>
      </c>
      <c r="CH779" s="5">
        <v>0</v>
      </c>
      <c r="CI779" s="5">
        <v>0</v>
      </c>
      <c r="CJ779" s="5">
        <v>0</v>
      </c>
      <c r="CK779" s="5">
        <v>0</v>
      </c>
      <c r="CL779" s="5">
        <v>0</v>
      </c>
      <c r="CM779" s="5">
        <v>0</v>
      </c>
      <c r="CN779" s="5">
        <v>0</v>
      </c>
      <c r="CO779" s="5">
        <v>0</v>
      </c>
      <c r="CP779" s="5">
        <v>0</v>
      </c>
      <c r="CQ779" s="5">
        <v>0</v>
      </c>
      <c r="CR779" s="5">
        <v>0</v>
      </c>
      <c r="CS779" s="5">
        <v>0</v>
      </c>
      <c r="CT779" s="5">
        <v>0</v>
      </c>
      <c r="CU779" s="5">
        <v>0</v>
      </c>
      <c r="CV779" s="5">
        <v>0</v>
      </c>
      <c r="CW779" s="5">
        <v>0</v>
      </c>
      <c r="CX779" s="3">
        <v>0</v>
      </c>
    </row>
    <row r="780" spans="1:102" ht="15.75" x14ac:dyDescent="0.25">
      <c r="A780" s="5" t="s">
        <v>143</v>
      </c>
      <c r="B780" s="5" t="s">
        <v>144</v>
      </c>
      <c r="C780" s="5">
        <v>2021</v>
      </c>
      <c r="D780" s="5">
        <v>17</v>
      </c>
      <c r="E780" s="5">
        <v>0</v>
      </c>
      <c r="F780" s="5">
        <v>0</v>
      </c>
      <c r="G780" s="5">
        <v>0</v>
      </c>
      <c r="H780" s="5">
        <v>0</v>
      </c>
      <c r="I780" s="5">
        <v>1</v>
      </c>
      <c r="J780" s="5">
        <v>0</v>
      </c>
      <c r="K780" s="5">
        <v>0</v>
      </c>
      <c r="L780" s="5">
        <v>1</v>
      </c>
      <c r="M780" s="5">
        <v>4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  <c r="AH780" s="5">
        <v>0</v>
      </c>
      <c r="AI780" s="5">
        <v>0</v>
      </c>
      <c r="AJ780" s="5">
        <v>0</v>
      </c>
      <c r="AK780" s="5">
        <v>1</v>
      </c>
      <c r="AL780" s="5">
        <v>0</v>
      </c>
      <c r="AM780" s="5">
        <v>0</v>
      </c>
      <c r="AN780" s="5">
        <v>0</v>
      </c>
      <c r="AO780" s="5">
        <v>0</v>
      </c>
      <c r="AP780" s="5">
        <v>0</v>
      </c>
      <c r="AQ780" s="5">
        <v>0</v>
      </c>
      <c r="AR780" s="5">
        <v>0</v>
      </c>
      <c r="AS780" s="5">
        <v>0</v>
      </c>
      <c r="AT780" s="5">
        <v>0</v>
      </c>
      <c r="AU780" s="5">
        <v>0</v>
      </c>
      <c r="AV780" s="5">
        <v>0</v>
      </c>
      <c r="AW780" s="5">
        <v>0</v>
      </c>
      <c r="AX780" s="5">
        <v>3</v>
      </c>
      <c r="AY780" s="5">
        <v>0</v>
      </c>
      <c r="AZ780" s="5">
        <v>0</v>
      </c>
      <c r="BA780" s="5">
        <v>0</v>
      </c>
      <c r="BB780" s="5">
        <v>0</v>
      </c>
      <c r="BC780" s="5">
        <v>0</v>
      </c>
      <c r="BD780" s="5">
        <v>0</v>
      </c>
      <c r="BE780" s="5">
        <v>0</v>
      </c>
      <c r="BF780" s="5">
        <v>1</v>
      </c>
      <c r="BG780" s="5">
        <v>0</v>
      </c>
      <c r="BH780" s="5">
        <v>0</v>
      </c>
      <c r="BI780" s="5">
        <v>0</v>
      </c>
      <c r="BJ780" s="5">
        <v>0</v>
      </c>
      <c r="BK780" s="5">
        <v>0</v>
      </c>
      <c r="BL780" s="5">
        <v>0</v>
      </c>
      <c r="BM780" s="5">
        <v>0</v>
      </c>
      <c r="BN780" s="5">
        <v>0</v>
      </c>
      <c r="BO780" s="5">
        <v>0</v>
      </c>
      <c r="BP780" s="5">
        <v>0</v>
      </c>
      <c r="BQ780" s="5">
        <v>0</v>
      </c>
      <c r="BR780" s="5">
        <v>0</v>
      </c>
      <c r="BS780" s="5">
        <v>0</v>
      </c>
      <c r="BT780" s="5">
        <v>0</v>
      </c>
      <c r="BU780" s="5">
        <v>0</v>
      </c>
      <c r="BV780" s="5">
        <v>0</v>
      </c>
      <c r="BW780" s="5">
        <v>0</v>
      </c>
      <c r="BX780" s="5">
        <v>0</v>
      </c>
      <c r="BY780" s="5">
        <v>0</v>
      </c>
      <c r="BZ780" s="5">
        <v>0</v>
      </c>
      <c r="CA780" s="5">
        <v>0</v>
      </c>
      <c r="CB780" s="5">
        <v>0</v>
      </c>
      <c r="CC780" s="5">
        <v>0</v>
      </c>
      <c r="CD780" s="5">
        <v>0</v>
      </c>
      <c r="CE780" s="5">
        <v>0</v>
      </c>
      <c r="CF780" s="5">
        <v>0</v>
      </c>
      <c r="CG780" s="5">
        <v>0</v>
      </c>
      <c r="CH780" s="5">
        <v>0</v>
      </c>
      <c r="CI780" s="5">
        <v>0</v>
      </c>
      <c r="CJ780" s="5">
        <v>0</v>
      </c>
      <c r="CK780" s="5">
        <v>0</v>
      </c>
      <c r="CL780" s="5">
        <v>0</v>
      </c>
      <c r="CM780" s="5">
        <v>0</v>
      </c>
      <c r="CN780" s="5">
        <v>0</v>
      </c>
      <c r="CO780" s="5">
        <v>0</v>
      </c>
      <c r="CP780" s="5">
        <v>0</v>
      </c>
      <c r="CQ780" s="5">
        <v>0</v>
      </c>
      <c r="CR780" s="5">
        <v>0</v>
      </c>
      <c r="CS780" s="5">
        <v>0</v>
      </c>
      <c r="CT780" s="5">
        <v>1</v>
      </c>
      <c r="CU780" s="5">
        <v>0</v>
      </c>
      <c r="CV780" s="5">
        <v>0</v>
      </c>
      <c r="CW780" s="5">
        <v>1</v>
      </c>
      <c r="CX780" s="3">
        <v>1</v>
      </c>
    </row>
    <row r="781" spans="1:102" ht="15.75" x14ac:dyDescent="0.25">
      <c r="A781" s="5" t="s">
        <v>145</v>
      </c>
      <c r="B781" s="5" t="s">
        <v>146</v>
      </c>
      <c r="C781" s="5">
        <v>2021</v>
      </c>
      <c r="D781" s="5">
        <v>19694</v>
      </c>
      <c r="E781" s="5">
        <v>61</v>
      </c>
      <c r="F781" s="5">
        <v>382</v>
      </c>
      <c r="G781" s="5">
        <v>116</v>
      </c>
      <c r="H781" s="5">
        <v>775</v>
      </c>
      <c r="I781" s="5">
        <v>144</v>
      </c>
      <c r="J781" s="5">
        <v>60</v>
      </c>
      <c r="K781" s="5">
        <v>8</v>
      </c>
      <c r="L781" s="5">
        <v>77</v>
      </c>
      <c r="M781" s="5">
        <v>71</v>
      </c>
      <c r="N781" s="5">
        <v>125</v>
      </c>
      <c r="O781" s="5">
        <v>622</v>
      </c>
      <c r="P781" s="5">
        <v>6</v>
      </c>
      <c r="Q781" s="5">
        <v>10</v>
      </c>
      <c r="R781" s="5">
        <v>15</v>
      </c>
      <c r="S781" s="5">
        <v>3</v>
      </c>
      <c r="T781" s="5">
        <v>19</v>
      </c>
      <c r="U781" s="5">
        <v>7</v>
      </c>
      <c r="V781" s="5">
        <v>17</v>
      </c>
      <c r="W781" s="5">
        <v>191</v>
      </c>
      <c r="X781" s="5">
        <v>38</v>
      </c>
      <c r="Y781" s="5">
        <v>4</v>
      </c>
      <c r="Z781" s="5">
        <v>606</v>
      </c>
      <c r="AA781" s="5">
        <v>168</v>
      </c>
      <c r="AB781" s="5">
        <v>377</v>
      </c>
      <c r="AC781" s="5">
        <v>261</v>
      </c>
      <c r="AD781" s="5">
        <v>5</v>
      </c>
      <c r="AE781" s="5">
        <v>9</v>
      </c>
      <c r="AF781" s="5">
        <v>7</v>
      </c>
      <c r="AG781" s="5">
        <v>227</v>
      </c>
      <c r="AH781" s="5">
        <v>169</v>
      </c>
      <c r="AI781" s="5">
        <v>199</v>
      </c>
      <c r="AJ781" s="5">
        <v>916</v>
      </c>
      <c r="AK781" s="5">
        <v>341</v>
      </c>
      <c r="AL781" s="5">
        <v>15</v>
      </c>
      <c r="AM781" s="5">
        <v>232</v>
      </c>
      <c r="AN781" s="5">
        <v>264</v>
      </c>
      <c r="AO781" s="5">
        <v>359</v>
      </c>
      <c r="AP781" s="5">
        <v>5</v>
      </c>
      <c r="AQ781" s="5">
        <v>100</v>
      </c>
      <c r="AR781" s="5">
        <v>57</v>
      </c>
      <c r="AS781" s="5">
        <v>189</v>
      </c>
      <c r="AT781" s="5">
        <v>141</v>
      </c>
      <c r="AU781" s="5">
        <v>176</v>
      </c>
      <c r="AV781" s="5">
        <v>216</v>
      </c>
      <c r="AW781" s="5">
        <v>258</v>
      </c>
      <c r="AX781" s="5">
        <v>534</v>
      </c>
      <c r="AY781" s="5">
        <v>12</v>
      </c>
      <c r="AZ781" s="5">
        <v>54</v>
      </c>
      <c r="BA781" s="5">
        <v>0</v>
      </c>
      <c r="BB781" s="5">
        <v>1355</v>
      </c>
      <c r="BC781" s="5">
        <v>158</v>
      </c>
      <c r="BD781" s="5">
        <v>2</v>
      </c>
      <c r="BE781" s="5">
        <v>104</v>
      </c>
      <c r="BF781" s="5">
        <v>493</v>
      </c>
      <c r="BG781" s="5">
        <v>27</v>
      </c>
      <c r="BH781" s="5">
        <v>39</v>
      </c>
      <c r="BI781" s="5">
        <v>4</v>
      </c>
      <c r="BJ781" s="5">
        <v>364</v>
      </c>
      <c r="BK781" s="5">
        <v>503</v>
      </c>
      <c r="BL781" s="5">
        <v>0</v>
      </c>
      <c r="BM781" s="5">
        <v>60</v>
      </c>
      <c r="BN781" s="5">
        <v>155</v>
      </c>
      <c r="BO781" s="5">
        <v>3</v>
      </c>
      <c r="BP781" s="5">
        <v>106</v>
      </c>
      <c r="BQ781" s="5">
        <v>371</v>
      </c>
      <c r="BR781" s="5">
        <v>46</v>
      </c>
      <c r="BS781" s="5">
        <v>448</v>
      </c>
      <c r="BT781" s="5">
        <v>262</v>
      </c>
      <c r="BU781" s="5">
        <v>14</v>
      </c>
      <c r="BV781" s="5">
        <v>321</v>
      </c>
      <c r="BW781" s="5">
        <v>246</v>
      </c>
      <c r="BX781" s="5">
        <v>1198</v>
      </c>
      <c r="BY781" s="5">
        <v>12</v>
      </c>
      <c r="BZ781" s="5">
        <v>0</v>
      </c>
      <c r="CA781" s="5">
        <v>1518</v>
      </c>
      <c r="CB781" s="5">
        <v>105</v>
      </c>
      <c r="CC781" s="5">
        <v>2</v>
      </c>
      <c r="CD781" s="5">
        <v>72</v>
      </c>
      <c r="CE781" s="5">
        <v>42</v>
      </c>
      <c r="CF781" s="5">
        <v>84</v>
      </c>
      <c r="CG781" s="5">
        <v>75</v>
      </c>
      <c r="CH781" s="5">
        <v>58</v>
      </c>
      <c r="CI781" s="5">
        <v>57</v>
      </c>
      <c r="CJ781" s="5">
        <v>250</v>
      </c>
      <c r="CK781" s="5">
        <v>78</v>
      </c>
      <c r="CL781" s="5">
        <v>0</v>
      </c>
      <c r="CM781" s="5">
        <v>151</v>
      </c>
      <c r="CN781" s="5">
        <v>622</v>
      </c>
      <c r="CO781" s="5">
        <v>76</v>
      </c>
      <c r="CP781" s="5">
        <v>29</v>
      </c>
      <c r="CQ781" s="5">
        <v>0</v>
      </c>
      <c r="CR781" s="5">
        <v>397</v>
      </c>
      <c r="CS781" s="5">
        <v>273</v>
      </c>
      <c r="CT781" s="5">
        <v>251</v>
      </c>
      <c r="CU781" s="5">
        <v>37</v>
      </c>
      <c r="CV781" s="5">
        <v>413</v>
      </c>
      <c r="CW781" s="5">
        <v>160</v>
      </c>
      <c r="CX781" s="3">
        <v>160</v>
      </c>
    </row>
    <row r="782" spans="1:102" ht="15.75" x14ac:dyDescent="0.25">
      <c r="A782" s="5" t="s">
        <v>147</v>
      </c>
      <c r="B782" s="5" t="s">
        <v>148</v>
      </c>
      <c r="C782" s="5">
        <v>2021</v>
      </c>
      <c r="D782" s="5">
        <v>41</v>
      </c>
      <c r="E782" s="5">
        <v>0</v>
      </c>
      <c r="F782" s="5">
        <v>10</v>
      </c>
      <c r="G782" s="5">
        <v>2</v>
      </c>
      <c r="H782" s="5">
        <v>0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2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2</v>
      </c>
      <c r="AC782" s="5">
        <v>0</v>
      </c>
      <c r="AD782" s="5">
        <v>0</v>
      </c>
      <c r="AE782" s="5">
        <v>0</v>
      </c>
      <c r="AF782" s="5">
        <v>0</v>
      </c>
      <c r="AG782" s="5">
        <v>0</v>
      </c>
      <c r="AH782" s="5">
        <v>0</v>
      </c>
      <c r="AI782" s="5">
        <v>1</v>
      </c>
      <c r="AJ782" s="5">
        <v>0</v>
      </c>
      <c r="AK782" s="5">
        <v>0</v>
      </c>
      <c r="AL782" s="5">
        <v>0</v>
      </c>
      <c r="AM782" s="5">
        <v>0</v>
      </c>
      <c r="AN782" s="5">
        <v>0</v>
      </c>
      <c r="AO782" s="5">
        <v>1</v>
      </c>
      <c r="AP782" s="5">
        <v>0</v>
      </c>
      <c r="AQ782" s="5">
        <v>0</v>
      </c>
      <c r="AR782" s="5">
        <v>0</v>
      </c>
      <c r="AS782" s="5">
        <v>0</v>
      </c>
      <c r="AT782" s="5">
        <v>0</v>
      </c>
      <c r="AU782" s="5">
        <v>0</v>
      </c>
      <c r="AV782" s="5">
        <v>1</v>
      </c>
      <c r="AW782" s="5">
        <v>0</v>
      </c>
      <c r="AX782" s="5">
        <v>1</v>
      </c>
      <c r="AY782" s="5">
        <v>0</v>
      </c>
      <c r="AZ782" s="5">
        <v>6</v>
      </c>
      <c r="BA782" s="5">
        <v>0</v>
      </c>
      <c r="BB782" s="5">
        <v>2</v>
      </c>
      <c r="BC782" s="5">
        <v>0</v>
      </c>
      <c r="BD782" s="5">
        <v>0</v>
      </c>
      <c r="BE782" s="5">
        <v>1</v>
      </c>
      <c r="BF782" s="5">
        <v>1</v>
      </c>
      <c r="BG782" s="5">
        <v>0</v>
      </c>
      <c r="BH782" s="5">
        <v>0</v>
      </c>
      <c r="BI782" s="5">
        <v>0</v>
      </c>
      <c r="BJ782" s="5">
        <v>1</v>
      </c>
      <c r="BK782" s="5">
        <v>1</v>
      </c>
      <c r="BL782" s="5">
        <v>0</v>
      </c>
      <c r="BM782" s="5">
        <v>0</v>
      </c>
      <c r="BN782" s="5">
        <v>0</v>
      </c>
      <c r="BO782" s="5">
        <v>0</v>
      </c>
      <c r="BP782" s="5">
        <v>0</v>
      </c>
      <c r="BQ782" s="5">
        <v>1</v>
      </c>
      <c r="BR782" s="5">
        <v>0</v>
      </c>
      <c r="BS782" s="5">
        <v>2</v>
      </c>
      <c r="BT782" s="5">
        <v>0</v>
      </c>
      <c r="BU782" s="5">
        <v>0</v>
      </c>
      <c r="BV782" s="5">
        <v>0</v>
      </c>
      <c r="BW782" s="5">
        <v>0</v>
      </c>
      <c r="BX782" s="5">
        <v>0</v>
      </c>
      <c r="BY782" s="5">
        <v>0</v>
      </c>
      <c r="BZ782" s="5">
        <v>0</v>
      </c>
      <c r="CA782" s="5">
        <v>0</v>
      </c>
      <c r="CB782" s="5">
        <v>0</v>
      </c>
      <c r="CC782" s="5">
        <v>0</v>
      </c>
      <c r="CD782" s="5">
        <v>0</v>
      </c>
      <c r="CE782" s="5">
        <v>0</v>
      </c>
      <c r="CF782" s="5">
        <v>0</v>
      </c>
      <c r="CG782" s="5">
        <v>0</v>
      </c>
      <c r="CH782" s="5">
        <v>0</v>
      </c>
      <c r="CI782" s="5">
        <v>0</v>
      </c>
      <c r="CJ782" s="5">
        <v>0</v>
      </c>
      <c r="CK782" s="5">
        <v>0</v>
      </c>
      <c r="CL782" s="5">
        <v>0</v>
      </c>
      <c r="CM782" s="5">
        <v>0</v>
      </c>
      <c r="CN782" s="5">
        <v>1</v>
      </c>
      <c r="CO782" s="5">
        <v>0</v>
      </c>
      <c r="CP782" s="5">
        <v>0</v>
      </c>
      <c r="CQ782" s="5">
        <v>0</v>
      </c>
      <c r="CR782" s="5">
        <v>0</v>
      </c>
      <c r="CS782" s="5">
        <v>0</v>
      </c>
      <c r="CT782" s="5">
        <v>0</v>
      </c>
      <c r="CU782" s="5">
        <v>0</v>
      </c>
      <c r="CV782" s="5">
        <v>0</v>
      </c>
      <c r="CW782" s="5">
        <v>0</v>
      </c>
      <c r="CX782" s="3">
        <v>0</v>
      </c>
    </row>
    <row r="783" spans="1:102" ht="15.75" x14ac:dyDescent="0.25">
      <c r="A783" s="5" t="s">
        <v>149</v>
      </c>
      <c r="B783" s="5" t="s">
        <v>150</v>
      </c>
      <c r="C783" s="5">
        <v>2021</v>
      </c>
      <c r="D783" s="5">
        <v>11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  <c r="AH783" s="5">
        <v>0</v>
      </c>
      <c r="AI783" s="5">
        <v>0</v>
      </c>
      <c r="AJ783" s="5">
        <v>1</v>
      </c>
      <c r="AK783" s="5">
        <v>0</v>
      </c>
      <c r="AL783" s="5">
        <v>0</v>
      </c>
      <c r="AM783" s="5">
        <v>0</v>
      </c>
      <c r="AN783" s="5">
        <v>0</v>
      </c>
      <c r="AO783" s="5">
        <v>1</v>
      </c>
      <c r="AP783" s="5">
        <v>0</v>
      </c>
      <c r="AQ783" s="5">
        <v>0</v>
      </c>
      <c r="AR783" s="5">
        <v>0</v>
      </c>
      <c r="AS783" s="5">
        <v>0</v>
      </c>
      <c r="AT783" s="5">
        <v>0</v>
      </c>
      <c r="AU783" s="5">
        <v>0</v>
      </c>
      <c r="AV783" s="5">
        <v>0</v>
      </c>
      <c r="AW783" s="5">
        <v>0</v>
      </c>
      <c r="AX783" s="5">
        <v>0</v>
      </c>
      <c r="AY783" s="5">
        <v>0</v>
      </c>
      <c r="AZ783" s="5">
        <v>0</v>
      </c>
      <c r="BA783" s="5">
        <v>0</v>
      </c>
      <c r="BB783" s="5">
        <v>0</v>
      </c>
      <c r="BC783" s="5">
        <v>0</v>
      </c>
      <c r="BD783" s="5">
        <v>0</v>
      </c>
      <c r="BE783" s="5">
        <v>0</v>
      </c>
      <c r="BF783" s="5">
        <v>0</v>
      </c>
      <c r="BG783" s="5">
        <v>0</v>
      </c>
      <c r="BH783" s="5">
        <v>0</v>
      </c>
      <c r="BI783" s="5">
        <v>0</v>
      </c>
      <c r="BJ783" s="5">
        <v>0</v>
      </c>
      <c r="BK783" s="5">
        <v>0</v>
      </c>
      <c r="BL783" s="5">
        <v>0</v>
      </c>
      <c r="BM783" s="5">
        <v>0</v>
      </c>
      <c r="BN783" s="5">
        <v>0</v>
      </c>
      <c r="BO783" s="5">
        <v>0</v>
      </c>
      <c r="BP783" s="5">
        <v>0</v>
      </c>
      <c r="BQ783" s="5">
        <v>0</v>
      </c>
      <c r="BR783" s="5">
        <v>0</v>
      </c>
      <c r="BS783" s="5">
        <v>2</v>
      </c>
      <c r="BT783" s="5">
        <v>0</v>
      </c>
      <c r="BU783" s="5">
        <v>0</v>
      </c>
      <c r="BV783" s="5">
        <v>0</v>
      </c>
      <c r="BW783" s="5">
        <v>0</v>
      </c>
      <c r="BX783" s="5">
        <v>0</v>
      </c>
      <c r="BY783" s="5">
        <v>0</v>
      </c>
      <c r="BZ783" s="5">
        <v>0</v>
      </c>
      <c r="CA783" s="5">
        <v>0</v>
      </c>
      <c r="CB783" s="5">
        <v>0</v>
      </c>
      <c r="CC783" s="5">
        <v>0</v>
      </c>
      <c r="CD783" s="5">
        <v>0</v>
      </c>
      <c r="CE783" s="5">
        <v>0</v>
      </c>
      <c r="CF783" s="5">
        <v>0</v>
      </c>
      <c r="CG783" s="5">
        <v>0</v>
      </c>
      <c r="CH783" s="5">
        <v>0</v>
      </c>
      <c r="CI783" s="5">
        <v>0</v>
      </c>
      <c r="CJ783" s="5">
        <v>0</v>
      </c>
      <c r="CK783" s="5">
        <v>0</v>
      </c>
      <c r="CL783" s="5">
        <v>0</v>
      </c>
      <c r="CM783" s="5">
        <v>0</v>
      </c>
      <c r="CN783" s="5">
        <v>0</v>
      </c>
      <c r="CO783" s="5">
        <v>0</v>
      </c>
      <c r="CP783" s="5">
        <v>0</v>
      </c>
      <c r="CQ783" s="5">
        <v>0</v>
      </c>
      <c r="CR783" s="5">
        <v>0</v>
      </c>
      <c r="CS783" s="5">
        <v>0</v>
      </c>
      <c r="CT783" s="5">
        <v>0</v>
      </c>
      <c r="CU783" s="5">
        <v>0</v>
      </c>
      <c r="CV783" s="5">
        <v>0</v>
      </c>
      <c r="CW783" s="5">
        <v>0</v>
      </c>
      <c r="CX783" s="3">
        <v>0</v>
      </c>
    </row>
    <row r="784" spans="1:102" ht="15.75" x14ac:dyDescent="0.25">
      <c r="A784" s="5" t="s">
        <v>151</v>
      </c>
      <c r="B784" s="5" t="s">
        <v>152</v>
      </c>
      <c r="C784" s="5">
        <v>2021</v>
      </c>
      <c r="D784" s="5">
        <v>89</v>
      </c>
      <c r="E784" s="5">
        <v>0</v>
      </c>
      <c r="F784" s="5">
        <v>1</v>
      </c>
      <c r="G784" s="5">
        <v>2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1</v>
      </c>
      <c r="O784" s="5">
        <v>16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1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  <c r="AH784" s="5">
        <v>0</v>
      </c>
      <c r="AI784" s="5">
        <v>0</v>
      </c>
      <c r="AJ784" s="5">
        <v>11</v>
      </c>
      <c r="AK784" s="5">
        <v>2</v>
      </c>
      <c r="AL784" s="5">
        <v>0</v>
      </c>
      <c r="AM784" s="5">
        <v>0</v>
      </c>
      <c r="AN784" s="5">
        <v>0</v>
      </c>
      <c r="AO784" s="5">
        <v>3</v>
      </c>
      <c r="AP784" s="5">
        <v>0</v>
      </c>
      <c r="AQ784" s="5">
        <v>0</v>
      </c>
      <c r="AR784" s="5">
        <v>0</v>
      </c>
      <c r="AS784" s="5">
        <v>0</v>
      </c>
      <c r="AT784" s="5">
        <v>1</v>
      </c>
      <c r="AU784" s="5">
        <v>1</v>
      </c>
      <c r="AV784" s="5">
        <v>2</v>
      </c>
      <c r="AW784" s="5">
        <v>2</v>
      </c>
      <c r="AX784" s="5">
        <v>1</v>
      </c>
      <c r="AY784" s="5">
        <v>0</v>
      </c>
      <c r="AZ784" s="5">
        <v>0</v>
      </c>
      <c r="BA784" s="5">
        <v>0</v>
      </c>
      <c r="BB784" s="5">
        <v>0</v>
      </c>
      <c r="BC784" s="5">
        <v>0</v>
      </c>
      <c r="BD784" s="5">
        <v>0</v>
      </c>
      <c r="BE784" s="5">
        <v>1</v>
      </c>
      <c r="BF784" s="5">
        <v>9</v>
      </c>
      <c r="BG784" s="5">
        <v>0</v>
      </c>
      <c r="BH784" s="5">
        <v>0</v>
      </c>
      <c r="BI784" s="5">
        <v>0</v>
      </c>
      <c r="BJ784" s="5">
        <v>1</v>
      </c>
      <c r="BK784" s="5">
        <v>2</v>
      </c>
      <c r="BL784" s="5">
        <v>0</v>
      </c>
      <c r="BM784" s="5">
        <v>0</v>
      </c>
      <c r="BN784" s="5">
        <v>0</v>
      </c>
      <c r="BO784" s="5">
        <v>0</v>
      </c>
      <c r="BP784" s="5">
        <v>0</v>
      </c>
      <c r="BQ784" s="5">
        <v>1</v>
      </c>
      <c r="BR784" s="5">
        <v>0</v>
      </c>
      <c r="BS784" s="5">
        <v>1</v>
      </c>
      <c r="BT784" s="5">
        <v>1</v>
      </c>
      <c r="BU784" s="5">
        <v>0</v>
      </c>
      <c r="BV784" s="5">
        <v>1</v>
      </c>
      <c r="BW784" s="5">
        <v>1</v>
      </c>
      <c r="BX784" s="5">
        <v>13</v>
      </c>
      <c r="BY784" s="5">
        <v>0</v>
      </c>
      <c r="BZ784" s="5">
        <v>0</v>
      </c>
      <c r="CA784" s="5">
        <v>0</v>
      </c>
      <c r="CB784" s="5">
        <v>0</v>
      </c>
      <c r="CC784" s="5">
        <v>0</v>
      </c>
      <c r="CD784" s="5">
        <v>0</v>
      </c>
      <c r="CE784" s="5">
        <v>0</v>
      </c>
      <c r="CF784" s="5">
        <v>0</v>
      </c>
      <c r="CG784" s="5">
        <v>0</v>
      </c>
      <c r="CH784" s="5">
        <v>0</v>
      </c>
      <c r="CI784" s="5">
        <v>0</v>
      </c>
      <c r="CJ784" s="5">
        <v>2</v>
      </c>
      <c r="CK784" s="5">
        <v>0</v>
      </c>
      <c r="CL784" s="5">
        <v>0</v>
      </c>
      <c r="CM784" s="5">
        <v>0</v>
      </c>
      <c r="CN784" s="5">
        <v>1</v>
      </c>
      <c r="CO784" s="5">
        <v>0</v>
      </c>
      <c r="CP784" s="5">
        <v>0</v>
      </c>
      <c r="CQ784" s="5">
        <v>0</v>
      </c>
      <c r="CR784" s="5">
        <v>0</v>
      </c>
      <c r="CS784" s="5">
        <v>0</v>
      </c>
      <c r="CT784" s="5">
        <v>0</v>
      </c>
      <c r="CU784" s="5">
        <v>5</v>
      </c>
      <c r="CV784" s="5">
        <v>1</v>
      </c>
      <c r="CW784" s="5">
        <v>0</v>
      </c>
      <c r="CX784" s="3">
        <v>0</v>
      </c>
    </row>
    <row r="785" spans="1:102" ht="15.75" x14ac:dyDescent="0.25">
      <c r="A785" s="5" t="s">
        <v>153</v>
      </c>
      <c r="B785" s="5" t="s">
        <v>154</v>
      </c>
      <c r="C785" s="5">
        <v>2021</v>
      </c>
      <c r="D785" s="5">
        <v>227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17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22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5">
        <v>0</v>
      </c>
      <c r="AH785" s="5">
        <v>0</v>
      </c>
      <c r="AI785" s="5">
        <v>0</v>
      </c>
      <c r="AJ785" s="5">
        <v>2</v>
      </c>
      <c r="AK785" s="5">
        <v>0</v>
      </c>
      <c r="AL785" s="5">
        <v>0</v>
      </c>
      <c r="AM785" s="5">
        <v>0</v>
      </c>
      <c r="AN785" s="5">
        <v>0</v>
      </c>
      <c r="AO785" s="5">
        <v>1</v>
      </c>
      <c r="AP785" s="5">
        <v>0</v>
      </c>
      <c r="AQ785" s="5">
        <v>0</v>
      </c>
      <c r="AR785" s="5">
        <v>0</v>
      </c>
      <c r="AS785" s="5">
        <v>0</v>
      </c>
      <c r="AT785" s="5">
        <v>0</v>
      </c>
      <c r="AU785" s="5">
        <v>10</v>
      </c>
      <c r="AV785" s="5">
        <v>0</v>
      </c>
      <c r="AW785" s="5">
        <v>0</v>
      </c>
      <c r="AX785" s="5">
        <v>0</v>
      </c>
      <c r="AY785" s="5">
        <v>0</v>
      </c>
      <c r="AZ785" s="5">
        <v>0</v>
      </c>
      <c r="BA785" s="5">
        <v>0</v>
      </c>
      <c r="BB785" s="5">
        <v>0</v>
      </c>
      <c r="BC785" s="5">
        <v>0</v>
      </c>
      <c r="BD785" s="5">
        <v>0</v>
      </c>
      <c r="BE785" s="5">
        <v>0</v>
      </c>
      <c r="BF785" s="5">
        <v>0</v>
      </c>
      <c r="BG785" s="5">
        <v>0</v>
      </c>
      <c r="BH785" s="5">
        <v>0</v>
      </c>
      <c r="BI785" s="5">
        <v>0</v>
      </c>
      <c r="BJ785" s="5">
        <v>0</v>
      </c>
      <c r="BK785" s="5">
        <v>0</v>
      </c>
      <c r="BL785" s="5">
        <v>0</v>
      </c>
      <c r="BM785" s="5">
        <v>0</v>
      </c>
      <c r="BN785" s="5">
        <v>2</v>
      </c>
      <c r="BO785" s="5">
        <v>0</v>
      </c>
      <c r="BP785" s="5">
        <v>0</v>
      </c>
      <c r="BQ785" s="5">
        <v>3</v>
      </c>
      <c r="BR785" s="5">
        <v>0</v>
      </c>
      <c r="BS785" s="5">
        <v>0</v>
      </c>
      <c r="BT785" s="5">
        <v>0</v>
      </c>
      <c r="BU785" s="5">
        <v>0</v>
      </c>
      <c r="BV785" s="5">
        <v>0</v>
      </c>
      <c r="BW785" s="5">
        <v>0</v>
      </c>
      <c r="BX785" s="5">
        <v>3</v>
      </c>
      <c r="BY785" s="5">
        <v>0</v>
      </c>
      <c r="BZ785" s="5">
        <v>0</v>
      </c>
      <c r="CA785" s="5">
        <v>45</v>
      </c>
      <c r="CB785" s="5">
        <v>109</v>
      </c>
      <c r="CC785" s="5">
        <v>0</v>
      </c>
      <c r="CD785" s="5">
        <v>0</v>
      </c>
      <c r="CE785" s="5">
        <v>0</v>
      </c>
      <c r="CF785" s="5">
        <v>0</v>
      </c>
      <c r="CG785" s="5">
        <v>0</v>
      </c>
      <c r="CH785" s="5">
        <v>0</v>
      </c>
      <c r="CI785" s="5">
        <v>0</v>
      </c>
      <c r="CJ785" s="5">
        <v>0</v>
      </c>
      <c r="CK785" s="5">
        <v>0</v>
      </c>
      <c r="CL785" s="5">
        <v>0</v>
      </c>
      <c r="CM785" s="5">
        <v>0</v>
      </c>
      <c r="CN785" s="5">
        <v>1</v>
      </c>
      <c r="CO785" s="5">
        <v>1</v>
      </c>
      <c r="CP785" s="5">
        <v>0</v>
      </c>
      <c r="CQ785" s="5">
        <v>0</v>
      </c>
      <c r="CR785" s="5">
        <v>3</v>
      </c>
      <c r="CS785" s="5">
        <v>4</v>
      </c>
      <c r="CT785" s="5">
        <v>0</v>
      </c>
      <c r="CU785" s="5">
        <v>0</v>
      </c>
      <c r="CV785" s="5">
        <v>1</v>
      </c>
      <c r="CW785" s="5">
        <v>0</v>
      </c>
      <c r="CX785" s="3">
        <v>0</v>
      </c>
    </row>
    <row r="786" spans="1:102" ht="15.75" x14ac:dyDescent="0.25">
      <c r="A786" s="5" t="s">
        <v>155</v>
      </c>
      <c r="B786" s="5" t="s">
        <v>156</v>
      </c>
      <c r="C786" s="5">
        <v>2021</v>
      </c>
      <c r="D786" s="5">
        <v>459</v>
      </c>
      <c r="E786" s="5">
        <v>0</v>
      </c>
      <c r="F786" s="5">
        <v>23</v>
      </c>
      <c r="G786" s="5">
        <v>5</v>
      </c>
      <c r="H786" s="5">
        <v>1</v>
      </c>
      <c r="I786" s="5">
        <v>5</v>
      </c>
      <c r="J786" s="5">
        <v>2</v>
      </c>
      <c r="K786" s="5">
        <v>0</v>
      </c>
      <c r="L786" s="5">
        <v>1</v>
      </c>
      <c r="M786" s="5">
        <v>1</v>
      </c>
      <c r="N786" s="5">
        <v>11</v>
      </c>
      <c r="O786" s="5">
        <v>8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65</v>
      </c>
      <c r="V786" s="5">
        <v>0</v>
      </c>
      <c r="W786" s="5">
        <v>1</v>
      </c>
      <c r="X786" s="5">
        <v>0</v>
      </c>
      <c r="Y786" s="5">
        <v>0</v>
      </c>
      <c r="Z786" s="5">
        <v>0</v>
      </c>
      <c r="AA786" s="5">
        <v>67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2</v>
      </c>
      <c r="AH786" s="5">
        <v>1</v>
      </c>
      <c r="AI786" s="5">
        <v>10</v>
      </c>
      <c r="AJ786" s="5">
        <v>19</v>
      </c>
      <c r="AK786" s="5">
        <v>16</v>
      </c>
      <c r="AL786" s="5">
        <v>0</v>
      </c>
      <c r="AM786" s="5">
        <v>2</v>
      </c>
      <c r="AN786" s="5">
        <v>1</v>
      </c>
      <c r="AO786" s="5">
        <v>10</v>
      </c>
      <c r="AP786" s="5">
        <v>0</v>
      </c>
      <c r="AQ786" s="5">
        <v>2</v>
      </c>
      <c r="AR786" s="5">
        <v>0</v>
      </c>
      <c r="AS786" s="5">
        <v>1</v>
      </c>
      <c r="AT786" s="5">
        <v>1</v>
      </c>
      <c r="AU786" s="5">
        <v>2</v>
      </c>
      <c r="AV786" s="5">
        <v>7</v>
      </c>
      <c r="AW786" s="5">
        <v>0</v>
      </c>
      <c r="AX786" s="5">
        <v>21</v>
      </c>
      <c r="AY786" s="5">
        <v>0</v>
      </c>
      <c r="AZ786" s="5">
        <v>5</v>
      </c>
      <c r="BA786" s="5">
        <v>0</v>
      </c>
      <c r="BB786" s="5">
        <v>2</v>
      </c>
      <c r="BC786" s="5">
        <v>1</v>
      </c>
      <c r="BD786" s="5">
        <v>0</v>
      </c>
      <c r="BE786" s="5">
        <v>13</v>
      </c>
      <c r="BF786" s="5">
        <v>15</v>
      </c>
      <c r="BG786" s="5">
        <v>0</v>
      </c>
      <c r="BH786" s="5">
        <v>0</v>
      </c>
      <c r="BI786" s="5">
        <v>0</v>
      </c>
      <c r="BJ786" s="5">
        <v>23</v>
      </c>
      <c r="BK786" s="5">
        <v>10</v>
      </c>
      <c r="BL786" s="5">
        <v>0</v>
      </c>
      <c r="BM786" s="5">
        <v>0</v>
      </c>
      <c r="BN786" s="5">
        <v>2</v>
      </c>
      <c r="BO786" s="5">
        <v>0</v>
      </c>
      <c r="BP786" s="5">
        <v>1</v>
      </c>
      <c r="BQ786" s="5">
        <v>7</v>
      </c>
      <c r="BR786" s="5">
        <v>1</v>
      </c>
      <c r="BS786" s="5">
        <v>11</v>
      </c>
      <c r="BT786" s="5">
        <v>3</v>
      </c>
      <c r="BU786" s="5">
        <v>0</v>
      </c>
      <c r="BV786" s="5">
        <v>7</v>
      </c>
      <c r="BW786" s="5">
        <v>12</v>
      </c>
      <c r="BX786" s="5">
        <v>5</v>
      </c>
      <c r="BY786" s="5">
        <v>0</v>
      </c>
      <c r="BZ786" s="5">
        <v>0</v>
      </c>
      <c r="CA786" s="5">
        <v>0</v>
      </c>
      <c r="CB786" s="5">
        <v>2</v>
      </c>
      <c r="CC786" s="5">
        <v>0</v>
      </c>
      <c r="CD786" s="5">
        <v>2</v>
      </c>
      <c r="CE786" s="5">
        <v>0</v>
      </c>
      <c r="CF786" s="5">
        <v>10</v>
      </c>
      <c r="CG786" s="5">
        <v>0</v>
      </c>
      <c r="CH786" s="5">
        <v>1</v>
      </c>
      <c r="CI786" s="5">
        <v>0</v>
      </c>
      <c r="CJ786" s="5">
        <v>2</v>
      </c>
      <c r="CK786" s="5">
        <v>1</v>
      </c>
      <c r="CL786" s="5">
        <v>0</v>
      </c>
      <c r="CM786" s="5">
        <v>1</v>
      </c>
      <c r="CN786" s="5">
        <v>7</v>
      </c>
      <c r="CO786" s="5">
        <v>0</v>
      </c>
      <c r="CP786" s="5">
        <v>0</v>
      </c>
      <c r="CQ786" s="5">
        <v>0</v>
      </c>
      <c r="CR786" s="5">
        <v>0</v>
      </c>
      <c r="CS786" s="5">
        <v>0</v>
      </c>
      <c r="CT786" s="5">
        <v>5</v>
      </c>
      <c r="CU786" s="5">
        <v>0</v>
      </c>
      <c r="CV786" s="5">
        <v>19</v>
      </c>
      <c r="CW786" s="5">
        <v>3</v>
      </c>
      <c r="CX786" s="3">
        <v>3</v>
      </c>
    </row>
    <row r="787" spans="1:102" ht="15.75" x14ac:dyDescent="0.25">
      <c r="A787" s="5" t="s">
        <v>157</v>
      </c>
      <c r="B787" s="5" t="s">
        <v>158</v>
      </c>
      <c r="C787" s="5">
        <v>2021</v>
      </c>
      <c r="D787" s="5">
        <v>408</v>
      </c>
      <c r="E787" s="5">
        <v>0</v>
      </c>
      <c r="F787" s="5">
        <v>4</v>
      </c>
      <c r="G787" s="5">
        <v>2</v>
      </c>
      <c r="H787" s="5">
        <v>1</v>
      </c>
      <c r="I787" s="5">
        <v>4</v>
      </c>
      <c r="J787" s="5">
        <v>1</v>
      </c>
      <c r="K787" s="5">
        <v>1</v>
      </c>
      <c r="L787" s="5">
        <v>3</v>
      </c>
      <c r="M787" s="5">
        <v>0</v>
      </c>
      <c r="N787" s="5">
        <v>6</v>
      </c>
      <c r="O787" s="5">
        <v>4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93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  <c r="AH787" s="5">
        <v>0</v>
      </c>
      <c r="AI787" s="5">
        <v>1</v>
      </c>
      <c r="AJ787" s="5">
        <v>18</v>
      </c>
      <c r="AK787" s="5">
        <v>4</v>
      </c>
      <c r="AL787" s="5">
        <v>0</v>
      </c>
      <c r="AM787" s="5">
        <v>0</v>
      </c>
      <c r="AN787" s="5">
        <v>1</v>
      </c>
      <c r="AO787" s="5">
        <v>3</v>
      </c>
      <c r="AP787" s="5">
        <v>0</v>
      </c>
      <c r="AQ787" s="5">
        <v>2</v>
      </c>
      <c r="AR787" s="5">
        <v>1</v>
      </c>
      <c r="AS787" s="5">
        <v>1</v>
      </c>
      <c r="AT787" s="5">
        <v>2</v>
      </c>
      <c r="AU787" s="5">
        <v>1</v>
      </c>
      <c r="AV787" s="5">
        <v>0</v>
      </c>
      <c r="AW787" s="5">
        <v>0</v>
      </c>
      <c r="AX787" s="5">
        <v>4</v>
      </c>
      <c r="AY787" s="5">
        <v>0</v>
      </c>
      <c r="AZ787" s="5">
        <v>0</v>
      </c>
      <c r="BA787" s="5">
        <v>0</v>
      </c>
      <c r="BB787" s="5">
        <v>2</v>
      </c>
      <c r="BC787" s="5">
        <v>0</v>
      </c>
      <c r="BD787" s="5">
        <v>0</v>
      </c>
      <c r="BE787" s="5">
        <v>0</v>
      </c>
      <c r="BF787" s="5">
        <v>0</v>
      </c>
      <c r="BG787" s="5">
        <v>0</v>
      </c>
      <c r="BH787" s="5">
        <v>0</v>
      </c>
      <c r="BI787" s="5">
        <v>0</v>
      </c>
      <c r="BJ787" s="5">
        <v>2</v>
      </c>
      <c r="BK787" s="5">
        <v>3</v>
      </c>
      <c r="BL787" s="5">
        <v>0</v>
      </c>
      <c r="BM787" s="5">
        <v>1</v>
      </c>
      <c r="BN787" s="5">
        <v>6</v>
      </c>
      <c r="BO787" s="5">
        <v>0</v>
      </c>
      <c r="BP787" s="5">
        <v>0</v>
      </c>
      <c r="BQ787" s="5">
        <v>6</v>
      </c>
      <c r="BR787" s="5">
        <v>1</v>
      </c>
      <c r="BS787" s="5">
        <v>6</v>
      </c>
      <c r="BT787" s="5">
        <v>3</v>
      </c>
      <c r="BU787" s="5">
        <v>0</v>
      </c>
      <c r="BV787" s="5">
        <v>4</v>
      </c>
      <c r="BW787" s="5">
        <v>0</v>
      </c>
      <c r="BX787" s="5">
        <v>147</v>
      </c>
      <c r="BY787" s="5">
        <v>0</v>
      </c>
      <c r="BZ787" s="5">
        <v>0</v>
      </c>
      <c r="CA787" s="5">
        <v>1</v>
      </c>
      <c r="CB787" s="5">
        <v>35</v>
      </c>
      <c r="CC787" s="5">
        <v>0</v>
      </c>
      <c r="CD787" s="5">
        <v>1</v>
      </c>
      <c r="CE787" s="5">
        <v>0</v>
      </c>
      <c r="CF787" s="5">
        <v>1</v>
      </c>
      <c r="CG787" s="5">
        <v>0</v>
      </c>
      <c r="CH787" s="5">
        <v>2</v>
      </c>
      <c r="CI787" s="5">
        <v>0</v>
      </c>
      <c r="CJ787" s="5">
        <v>4</v>
      </c>
      <c r="CK787" s="5">
        <v>0</v>
      </c>
      <c r="CL787" s="5">
        <v>0</v>
      </c>
      <c r="CM787" s="5">
        <v>0</v>
      </c>
      <c r="CN787" s="5">
        <v>6</v>
      </c>
      <c r="CO787" s="5">
        <v>0</v>
      </c>
      <c r="CP787" s="5">
        <v>0</v>
      </c>
      <c r="CQ787" s="5">
        <v>0</v>
      </c>
      <c r="CR787" s="5">
        <v>6</v>
      </c>
      <c r="CS787" s="5">
        <v>1</v>
      </c>
      <c r="CT787" s="5">
        <v>1</v>
      </c>
      <c r="CU787" s="5">
        <v>0</v>
      </c>
      <c r="CV787" s="5">
        <v>5</v>
      </c>
      <c r="CW787" s="5">
        <v>2</v>
      </c>
      <c r="CX787" s="3">
        <v>2</v>
      </c>
    </row>
    <row r="788" spans="1:102" ht="15.75" x14ac:dyDescent="0.25">
      <c r="A788" s="5" t="s">
        <v>159</v>
      </c>
      <c r="B788" s="5" t="s">
        <v>160</v>
      </c>
      <c r="C788" s="5">
        <v>2021</v>
      </c>
      <c r="D788" s="5">
        <v>1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  <c r="AH788" s="5">
        <v>0</v>
      </c>
      <c r="AI788" s="5">
        <v>0</v>
      </c>
      <c r="AJ788" s="5">
        <v>0</v>
      </c>
      <c r="AK788" s="5">
        <v>0</v>
      </c>
      <c r="AL788" s="5">
        <v>0</v>
      </c>
      <c r="AM788" s="5">
        <v>0</v>
      </c>
      <c r="AN788" s="5">
        <v>0</v>
      </c>
      <c r="AO788" s="5">
        <v>0</v>
      </c>
      <c r="AP788" s="5">
        <v>0</v>
      </c>
      <c r="AQ788" s="5">
        <v>0</v>
      </c>
      <c r="AR788" s="5">
        <v>0</v>
      </c>
      <c r="AS788" s="5">
        <v>0</v>
      </c>
      <c r="AT788" s="5">
        <v>0</v>
      </c>
      <c r="AU788" s="5">
        <v>0</v>
      </c>
      <c r="AV788" s="5">
        <v>0</v>
      </c>
      <c r="AW788" s="5">
        <v>0</v>
      </c>
      <c r="AX788" s="5">
        <v>1</v>
      </c>
      <c r="AY788" s="5">
        <v>0</v>
      </c>
      <c r="AZ788" s="5">
        <v>0</v>
      </c>
      <c r="BA788" s="5">
        <v>0</v>
      </c>
      <c r="BB788" s="5">
        <v>0</v>
      </c>
      <c r="BC788" s="5">
        <v>0</v>
      </c>
      <c r="BD788" s="5">
        <v>0</v>
      </c>
      <c r="BE788" s="5">
        <v>0</v>
      </c>
      <c r="BF788" s="5">
        <v>1</v>
      </c>
      <c r="BG788" s="5">
        <v>0</v>
      </c>
      <c r="BH788" s="5">
        <v>0</v>
      </c>
      <c r="BI788" s="5">
        <v>0</v>
      </c>
      <c r="BJ788" s="5">
        <v>0</v>
      </c>
      <c r="BK788" s="5">
        <v>0</v>
      </c>
      <c r="BL788" s="5">
        <v>0</v>
      </c>
      <c r="BM788" s="5">
        <v>0</v>
      </c>
      <c r="BN788" s="5">
        <v>0</v>
      </c>
      <c r="BO788" s="5">
        <v>0</v>
      </c>
      <c r="BP788" s="5">
        <v>0</v>
      </c>
      <c r="BQ788" s="5">
        <v>0</v>
      </c>
      <c r="BR788" s="5">
        <v>0</v>
      </c>
      <c r="BS788" s="5">
        <v>0</v>
      </c>
      <c r="BT788" s="5">
        <v>0</v>
      </c>
      <c r="BU788" s="5">
        <v>0</v>
      </c>
      <c r="BV788" s="5">
        <v>0</v>
      </c>
      <c r="BW788" s="5">
        <v>0</v>
      </c>
      <c r="BX788" s="5">
        <v>0</v>
      </c>
      <c r="BY788" s="5">
        <v>0</v>
      </c>
      <c r="BZ788" s="5">
        <v>0</v>
      </c>
      <c r="CA788" s="5">
        <v>0</v>
      </c>
      <c r="CB788" s="5">
        <v>0</v>
      </c>
      <c r="CC788" s="5">
        <v>0</v>
      </c>
      <c r="CD788" s="5">
        <v>0</v>
      </c>
      <c r="CE788" s="5">
        <v>0</v>
      </c>
      <c r="CF788" s="5">
        <v>0</v>
      </c>
      <c r="CG788" s="5">
        <v>0</v>
      </c>
      <c r="CH788" s="5">
        <v>0</v>
      </c>
      <c r="CI788" s="5">
        <v>0</v>
      </c>
      <c r="CJ788" s="5">
        <v>0</v>
      </c>
      <c r="CK788" s="5">
        <v>0</v>
      </c>
      <c r="CL788" s="5">
        <v>0</v>
      </c>
      <c r="CM788" s="5">
        <v>0</v>
      </c>
      <c r="CN788" s="5">
        <v>0</v>
      </c>
      <c r="CO788" s="5">
        <v>0</v>
      </c>
      <c r="CP788" s="5">
        <v>0</v>
      </c>
      <c r="CQ788" s="5">
        <v>0</v>
      </c>
      <c r="CR788" s="5">
        <v>0</v>
      </c>
      <c r="CS788" s="5">
        <v>0</v>
      </c>
      <c r="CT788" s="5">
        <v>0</v>
      </c>
      <c r="CU788" s="5">
        <v>0</v>
      </c>
      <c r="CV788" s="5">
        <v>0</v>
      </c>
      <c r="CW788" s="5">
        <v>0</v>
      </c>
      <c r="CX788" s="3">
        <v>0</v>
      </c>
    </row>
    <row r="789" spans="1:102" ht="15.75" x14ac:dyDescent="0.25">
      <c r="A789" s="5" t="s">
        <v>161</v>
      </c>
      <c r="B789" s="5" t="s">
        <v>162</v>
      </c>
      <c r="C789" s="5">
        <v>2021</v>
      </c>
      <c r="D789" s="5">
        <v>27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1</v>
      </c>
      <c r="K789" s="5">
        <v>0</v>
      </c>
      <c r="L789" s="5">
        <v>0</v>
      </c>
      <c r="M789" s="5">
        <v>0</v>
      </c>
      <c r="N789" s="5">
        <v>2</v>
      </c>
      <c r="O789" s="5">
        <v>1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  <c r="AH789" s="5">
        <v>0</v>
      </c>
      <c r="AI789" s="5">
        <v>0</v>
      </c>
      <c r="AJ789" s="5">
        <v>1</v>
      </c>
      <c r="AK789" s="5">
        <v>1</v>
      </c>
      <c r="AL789" s="5">
        <v>0</v>
      </c>
      <c r="AM789" s="5">
        <v>0</v>
      </c>
      <c r="AN789" s="5">
        <v>0</v>
      </c>
      <c r="AO789" s="5">
        <v>1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>
        <v>0</v>
      </c>
      <c r="AV789" s="5">
        <v>0</v>
      </c>
      <c r="AW789" s="5">
        <v>0</v>
      </c>
      <c r="AX789" s="5">
        <v>0</v>
      </c>
      <c r="AY789" s="5">
        <v>0</v>
      </c>
      <c r="AZ789" s="5">
        <v>1</v>
      </c>
      <c r="BA789" s="5">
        <v>0</v>
      </c>
      <c r="BB789" s="5">
        <v>0</v>
      </c>
      <c r="BC789" s="5">
        <v>0</v>
      </c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>
        <v>0</v>
      </c>
      <c r="BK789" s="5">
        <v>0</v>
      </c>
      <c r="BL789" s="5">
        <v>0</v>
      </c>
      <c r="BM789" s="5">
        <v>0</v>
      </c>
      <c r="BN789" s="5">
        <v>1</v>
      </c>
      <c r="BO789" s="5">
        <v>0</v>
      </c>
      <c r="BP789" s="5">
        <v>0</v>
      </c>
      <c r="BQ789" s="5">
        <v>0</v>
      </c>
      <c r="BR789" s="5">
        <v>0</v>
      </c>
      <c r="BS789" s="5">
        <v>2</v>
      </c>
      <c r="BT789" s="5">
        <v>0</v>
      </c>
      <c r="BU789" s="5">
        <v>0</v>
      </c>
      <c r="BV789" s="5">
        <v>0</v>
      </c>
      <c r="BW789" s="5">
        <v>1</v>
      </c>
      <c r="BX789" s="5">
        <v>2</v>
      </c>
      <c r="BY789" s="5">
        <v>0</v>
      </c>
      <c r="BZ789" s="5">
        <v>0</v>
      </c>
      <c r="CA789" s="5">
        <v>0</v>
      </c>
      <c r="CB789" s="5">
        <v>0</v>
      </c>
      <c r="CC789" s="5">
        <v>0</v>
      </c>
      <c r="CD789" s="5">
        <v>0</v>
      </c>
      <c r="CE789" s="5">
        <v>0</v>
      </c>
      <c r="CF789" s="5">
        <v>4</v>
      </c>
      <c r="CG789" s="5">
        <v>0</v>
      </c>
      <c r="CH789" s="5">
        <v>1</v>
      </c>
      <c r="CI789" s="5">
        <v>0</v>
      </c>
      <c r="CJ789" s="5">
        <v>0</v>
      </c>
      <c r="CK789" s="5">
        <v>0</v>
      </c>
      <c r="CL789" s="5">
        <v>0</v>
      </c>
      <c r="CM789" s="5">
        <v>0</v>
      </c>
      <c r="CN789" s="5">
        <v>1</v>
      </c>
      <c r="CO789" s="5">
        <v>0</v>
      </c>
      <c r="CP789" s="5">
        <v>0</v>
      </c>
      <c r="CQ789" s="5">
        <v>0</v>
      </c>
      <c r="CR789" s="5">
        <v>0</v>
      </c>
      <c r="CS789" s="5">
        <v>0</v>
      </c>
      <c r="CT789" s="5">
        <v>0</v>
      </c>
      <c r="CU789" s="5">
        <v>0</v>
      </c>
      <c r="CV789" s="5">
        <v>3</v>
      </c>
      <c r="CW789" s="5">
        <v>0</v>
      </c>
      <c r="CX789" s="3">
        <v>0</v>
      </c>
    </row>
    <row r="790" spans="1:102" ht="15.75" x14ac:dyDescent="0.25">
      <c r="A790" s="5" t="s">
        <v>163</v>
      </c>
      <c r="B790" s="5" t="s">
        <v>164</v>
      </c>
      <c r="C790" s="5">
        <v>2021</v>
      </c>
      <c r="D790" s="5">
        <v>23</v>
      </c>
      <c r="E790" s="5">
        <v>0</v>
      </c>
      <c r="F790" s="5">
        <v>1</v>
      </c>
      <c r="G790" s="5">
        <v>1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1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6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5">
        <v>0</v>
      </c>
      <c r="AH790" s="5">
        <v>0</v>
      </c>
      <c r="AI790" s="5">
        <v>0</v>
      </c>
      <c r="AJ790" s="5">
        <v>1</v>
      </c>
      <c r="AK790" s="5">
        <v>2</v>
      </c>
      <c r="AL790" s="5">
        <v>0</v>
      </c>
      <c r="AM790" s="5">
        <v>0</v>
      </c>
      <c r="AN790" s="5">
        <v>0</v>
      </c>
      <c r="AO790" s="5">
        <v>0</v>
      </c>
      <c r="AP790" s="5">
        <v>0</v>
      </c>
      <c r="AQ790" s="5">
        <v>0</v>
      </c>
      <c r="AR790" s="5">
        <v>0</v>
      </c>
      <c r="AS790" s="5">
        <v>0</v>
      </c>
      <c r="AT790" s="5">
        <v>0</v>
      </c>
      <c r="AU790" s="5">
        <v>0</v>
      </c>
      <c r="AV790" s="5">
        <v>0</v>
      </c>
      <c r="AW790" s="5">
        <v>0</v>
      </c>
      <c r="AX790" s="5">
        <v>0</v>
      </c>
      <c r="AY790" s="5">
        <v>0</v>
      </c>
      <c r="AZ790" s="5">
        <v>0</v>
      </c>
      <c r="BA790" s="5">
        <v>0</v>
      </c>
      <c r="BB790" s="5">
        <v>0</v>
      </c>
      <c r="BC790" s="5">
        <v>0</v>
      </c>
      <c r="BD790" s="5">
        <v>0</v>
      </c>
      <c r="BE790" s="5">
        <v>1</v>
      </c>
      <c r="BF790" s="5">
        <v>0</v>
      </c>
      <c r="BG790" s="5">
        <v>0</v>
      </c>
      <c r="BH790" s="5">
        <v>0</v>
      </c>
      <c r="BI790" s="5">
        <v>0</v>
      </c>
      <c r="BJ790" s="5">
        <v>0</v>
      </c>
      <c r="BK790" s="5">
        <v>2</v>
      </c>
      <c r="BL790" s="5">
        <v>0</v>
      </c>
      <c r="BM790" s="5">
        <v>0</v>
      </c>
      <c r="BN790" s="5">
        <v>0</v>
      </c>
      <c r="BO790" s="5">
        <v>0</v>
      </c>
      <c r="BP790" s="5">
        <v>0</v>
      </c>
      <c r="BQ790" s="5">
        <v>0</v>
      </c>
      <c r="BR790" s="5">
        <v>0</v>
      </c>
      <c r="BS790" s="5">
        <v>0</v>
      </c>
      <c r="BT790" s="5">
        <v>0</v>
      </c>
      <c r="BU790" s="5">
        <v>0</v>
      </c>
      <c r="BV790" s="5">
        <v>0</v>
      </c>
      <c r="BW790" s="5">
        <v>1</v>
      </c>
      <c r="BX790" s="5">
        <v>2</v>
      </c>
      <c r="BY790" s="5">
        <v>0</v>
      </c>
      <c r="BZ790" s="5">
        <v>0</v>
      </c>
      <c r="CA790" s="5">
        <v>0</v>
      </c>
      <c r="CB790" s="5">
        <v>0</v>
      </c>
      <c r="CC790" s="5">
        <v>0</v>
      </c>
      <c r="CD790" s="5">
        <v>0</v>
      </c>
      <c r="CE790" s="5">
        <v>0</v>
      </c>
      <c r="CF790" s="5">
        <v>1</v>
      </c>
      <c r="CG790" s="5">
        <v>0</v>
      </c>
      <c r="CH790" s="5">
        <v>0</v>
      </c>
      <c r="CI790" s="5">
        <v>0</v>
      </c>
      <c r="CJ790" s="5">
        <v>0</v>
      </c>
      <c r="CK790" s="5">
        <v>0</v>
      </c>
      <c r="CL790" s="5">
        <v>0</v>
      </c>
      <c r="CM790" s="5">
        <v>0</v>
      </c>
      <c r="CN790" s="5">
        <v>1</v>
      </c>
      <c r="CO790" s="5">
        <v>0</v>
      </c>
      <c r="CP790" s="5">
        <v>0</v>
      </c>
      <c r="CQ790" s="5">
        <v>0</v>
      </c>
      <c r="CR790" s="5">
        <v>0</v>
      </c>
      <c r="CS790" s="5">
        <v>0</v>
      </c>
      <c r="CT790" s="5">
        <v>0</v>
      </c>
      <c r="CU790" s="5">
        <v>0</v>
      </c>
      <c r="CV790" s="5">
        <v>0</v>
      </c>
      <c r="CW790" s="5">
        <v>0</v>
      </c>
      <c r="CX790" s="3">
        <v>0</v>
      </c>
    </row>
    <row r="791" spans="1:102" ht="15.75" x14ac:dyDescent="0.25">
      <c r="A791" s="5" t="s">
        <v>165</v>
      </c>
      <c r="B791" s="5" t="s">
        <v>166</v>
      </c>
      <c r="C791" s="5">
        <v>2021</v>
      </c>
      <c r="D791" s="5">
        <v>34</v>
      </c>
      <c r="E791" s="5">
        <v>0</v>
      </c>
      <c r="F791" s="5">
        <v>5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1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1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0</v>
      </c>
      <c r="AH791" s="5">
        <v>0</v>
      </c>
      <c r="AI791" s="5">
        <v>0</v>
      </c>
      <c r="AJ791" s="5">
        <v>1</v>
      </c>
      <c r="AK791" s="5">
        <v>0</v>
      </c>
      <c r="AL791" s="5">
        <v>0</v>
      </c>
      <c r="AM791" s="5">
        <v>0</v>
      </c>
      <c r="AN791" s="5">
        <v>0</v>
      </c>
      <c r="AO791" s="5">
        <v>2</v>
      </c>
      <c r="AP791" s="5">
        <v>0</v>
      </c>
      <c r="AQ791" s="5">
        <v>1</v>
      </c>
      <c r="AR791" s="5">
        <v>0</v>
      </c>
      <c r="AS791" s="5">
        <v>0</v>
      </c>
      <c r="AT791" s="5">
        <v>0</v>
      </c>
      <c r="AU791" s="5">
        <v>0</v>
      </c>
      <c r="AV791" s="5">
        <v>1</v>
      </c>
      <c r="AW791" s="5">
        <v>0</v>
      </c>
      <c r="AX791" s="5">
        <v>1</v>
      </c>
      <c r="AY791" s="5">
        <v>0</v>
      </c>
      <c r="AZ791" s="5">
        <v>0</v>
      </c>
      <c r="BA791" s="5">
        <v>0</v>
      </c>
      <c r="BB791" s="5">
        <v>3</v>
      </c>
      <c r="BC791" s="5">
        <v>1</v>
      </c>
      <c r="BD791" s="5">
        <v>0</v>
      </c>
      <c r="BE791" s="5">
        <v>1</v>
      </c>
      <c r="BF791" s="5">
        <v>1</v>
      </c>
      <c r="BG791" s="5">
        <v>0</v>
      </c>
      <c r="BH791" s="5">
        <v>0</v>
      </c>
      <c r="BI791" s="5">
        <v>0</v>
      </c>
      <c r="BJ791" s="5">
        <v>4</v>
      </c>
      <c r="BK791" s="5">
        <v>3</v>
      </c>
      <c r="BL791" s="5">
        <v>0</v>
      </c>
      <c r="BM791" s="5">
        <v>0</v>
      </c>
      <c r="BN791" s="5">
        <v>0</v>
      </c>
      <c r="BO791" s="5">
        <v>0</v>
      </c>
      <c r="BP791" s="5">
        <v>0</v>
      </c>
      <c r="BQ791" s="5">
        <v>0</v>
      </c>
      <c r="BR791" s="5">
        <v>0</v>
      </c>
      <c r="BS791" s="5">
        <v>1</v>
      </c>
      <c r="BT791" s="5">
        <v>0</v>
      </c>
      <c r="BU791" s="5">
        <v>0</v>
      </c>
      <c r="BV791" s="5">
        <v>0</v>
      </c>
      <c r="BW791" s="5">
        <v>0</v>
      </c>
      <c r="BX791" s="5">
        <v>0</v>
      </c>
      <c r="BY791" s="5">
        <v>0</v>
      </c>
      <c r="BZ791" s="5">
        <v>0</v>
      </c>
      <c r="CA791" s="5">
        <v>0</v>
      </c>
      <c r="CB791" s="5">
        <v>0</v>
      </c>
      <c r="CC791" s="5">
        <v>0</v>
      </c>
      <c r="CD791" s="5">
        <v>0</v>
      </c>
      <c r="CE791" s="5">
        <v>0</v>
      </c>
      <c r="CF791" s="5">
        <v>0</v>
      </c>
      <c r="CG791" s="5">
        <v>0</v>
      </c>
      <c r="CH791" s="5">
        <v>0</v>
      </c>
      <c r="CI791" s="5">
        <v>0</v>
      </c>
      <c r="CJ791" s="5">
        <v>0</v>
      </c>
      <c r="CK791" s="5">
        <v>0</v>
      </c>
      <c r="CL791" s="5">
        <v>0</v>
      </c>
      <c r="CM791" s="5">
        <v>0</v>
      </c>
      <c r="CN791" s="5">
        <v>2</v>
      </c>
      <c r="CO791" s="5">
        <v>0</v>
      </c>
      <c r="CP791" s="5">
        <v>0</v>
      </c>
      <c r="CQ791" s="5">
        <v>0</v>
      </c>
      <c r="CR791" s="5">
        <v>0</v>
      </c>
      <c r="CS791" s="5">
        <v>0</v>
      </c>
      <c r="CT791" s="5">
        <v>0</v>
      </c>
      <c r="CU791" s="5">
        <v>0</v>
      </c>
      <c r="CV791" s="5">
        <v>0</v>
      </c>
      <c r="CW791" s="5">
        <v>0</v>
      </c>
      <c r="CX791" s="3">
        <v>0</v>
      </c>
    </row>
    <row r="792" spans="1:102" ht="15.75" x14ac:dyDescent="0.25">
      <c r="A792" s="5" t="s">
        <v>167</v>
      </c>
      <c r="B792" s="5" t="s">
        <v>168</v>
      </c>
      <c r="C792" s="5">
        <v>2021</v>
      </c>
      <c r="D792" s="5">
        <v>838</v>
      </c>
      <c r="E792" s="5">
        <v>0</v>
      </c>
      <c r="F792" s="5">
        <v>0</v>
      </c>
      <c r="G792" s="5">
        <v>5</v>
      </c>
      <c r="H792" s="5">
        <v>1</v>
      </c>
      <c r="I792" s="5">
        <v>11</v>
      </c>
      <c r="J792" s="5">
        <v>1</v>
      </c>
      <c r="K792" s="5">
        <v>0</v>
      </c>
      <c r="L792" s="5">
        <v>9</v>
      </c>
      <c r="M792" s="5">
        <v>6</v>
      </c>
      <c r="N792" s="5">
        <v>13</v>
      </c>
      <c r="O792" s="5">
        <v>97</v>
      </c>
      <c r="P792" s="5">
        <v>0</v>
      </c>
      <c r="Q792" s="5">
        <v>0</v>
      </c>
      <c r="R792" s="5">
        <v>1</v>
      </c>
      <c r="S792" s="5">
        <v>0</v>
      </c>
      <c r="T792" s="5">
        <v>0</v>
      </c>
      <c r="U792" s="5">
        <v>0</v>
      </c>
      <c r="V792" s="5">
        <v>1</v>
      </c>
      <c r="W792" s="5">
        <v>59</v>
      </c>
      <c r="X792" s="5">
        <v>0</v>
      </c>
      <c r="Y792" s="5">
        <v>1</v>
      </c>
      <c r="Z792" s="5">
        <v>0</v>
      </c>
      <c r="AA792" s="5">
        <v>11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6</v>
      </c>
      <c r="AH792" s="5">
        <v>1</v>
      </c>
      <c r="AI792" s="5">
        <v>20</v>
      </c>
      <c r="AJ792" s="5">
        <v>15</v>
      </c>
      <c r="AK792" s="5">
        <v>21</v>
      </c>
      <c r="AL792" s="5">
        <v>2</v>
      </c>
      <c r="AM792" s="5">
        <v>9</v>
      </c>
      <c r="AN792" s="5">
        <v>7</v>
      </c>
      <c r="AO792" s="5">
        <v>25</v>
      </c>
      <c r="AP792" s="5">
        <v>0</v>
      </c>
      <c r="AQ792" s="5">
        <v>4</v>
      </c>
      <c r="AR792" s="5">
        <v>0</v>
      </c>
      <c r="AS792" s="5">
        <v>3</v>
      </c>
      <c r="AT792" s="5">
        <v>4</v>
      </c>
      <c r="AU792" s="5">
        <v>6</v>
      </c>
      <c r="AV792" s="5">
        <v>9</v>
      </c>
      <c r="AW792" s="5">
        <v>27</v>
      </c>
      <c r="AX792" s="5">
        <v>10</v>
      </c>
      <c r="AY792" s="5">
        <v>0</v>
      </c>
      <c r="AZ792" s="5">
        <v>1</v>
      </c>
      <c r="BA792" s="5">
        <v>0</v>
      </c>
      <c r="BB792" s="5">
        <v>38</v>
      </c>
      <c r="BC792" s="5">
        <v>1</v>
      </c>
      <c r="BD792" s="5">
        <v>0</v>
      </c>
      <c r="BE792" s="5">
        <v>8</v>
      </c>
      <c r="BF792" s="5">
        <v>18</v>
      </c>
      <c r="BG792" s="5">
        <v>2</v>
      </c>
      <c r="BH792" s="5">
        <v>1</v>
      </c>
      <c r="BI792" s="5">
        <v>0</v>
      </c>
      <c r="BJ792" s="5">
        <v>13</v>
      </c>
      <c r="BK792" s="5">
        <v>20</v>
      </c>
      <c r="BL792" s="5">
        <v>0</v>
      </c>
      <c r="BM792" s="5">
        <v>1</v>
      </c>
      <c r="BN792" s="5">
        <v>8</v>
      </c>
      <c r="BO792" s="5">
        <v>0</v>
      </c>
      <c r="BP792" s="5">
        <v>2</v>
      </c>
      <c r="BQ792" s="5">
        <v>10</v>
      </c>
      <c r="BR792" s="5">
        <v>1</v>
      </c>
      <c r="BS792" s="5">
        <v>11</v>
      </c>
      <c r="BT792" s="5">
        <v>7</v>
      </c>
      <c r="BU792" s="5">
        <v>0</v>
      </c>
      <c r="BV792" s="5">
        <v>6</v>
      </c>
      <c r="BW792" s="5">
        <v>6</v>
      </c>
      <c r="BX792" s="5">
        <v>110</v>
      </c>
      <c r="BY792" s="5">
        <v>0</v>
      </c>
      <c r="BZ792" s="5">
        <v>0</v>
      </c>
      <c r="CA792" s="5">
        <v>13</v>
      </c>
      <c r="CB792" s="5">
        <v>62</v>
      </c>
      <c r="CC792" s="5">
        <v>0</v>
      </c>
      <c r="CD792" s="5">
        <v>2</v>
      </c>
      <c r="CE792" s="5">
        <v>0</v>
      </c>
      <c r="CF792" s="5">
        <v>1</v>
      </c>
      <c r="CG792" s="5">
        <v>0</v>
      </c>
      <c r="CH792" s="5">
        <v>1</v>
      </c>
      <c r="CI792" s="5">
        <v>2</v>
      </c>
      <c r="CJ792" s="5">
        <v>16</v>
      </c>
      <c r="CK792" s="5">
        <v>2</v>
      </c>
      <c r="CL792" s="5">
        <v>0</v>
      </c>
      <c r="CM792" s="5">
        <v>16</v>
      </c>
      <c r="CN792" s="5">
        <v>18</v>
      </c>
      <c r="CO792" s="5">
        <v>4</v>
      </c>
      <c r="CP792" s="5">
        <v>1</v>
      </c>
      <c r="CQ792" s="5">
        <v>0</v>
      </c>
      <c r="CR792" s="5">
        <v>4</v>
      </c>
      <c r="CS792" s="5">
        <v>1</v>
      </c>
      <c r="CT792" s="5">
        <v>10</v>
      </c>
      <c r="CU792" s="5">
        <v>4</v>
      </c>
      <c r="CV792" s="5">
        <v>24</v>
      </c>
      <c r="CW792" s="5">
        <v>5</v>
      </c>
      <c r="CX792" s="3">
        <v>5</v>
      </c>
    </row>
    <row r="793" spans="1:102" ht="15.75" x14ac:dyDescent="0.25">
      <c r="A793" s="5" t="s">
        <v>169</v>
      </c>
      <c r="B793" s="5" t="s">
        <v>170</v>
      </c>
      <c r="C793" s="5">
        <v>2021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5">
        <v>0</v>
      </c>
      <c r="AH793" s="5">
        <v>0</v>
      </c>
      <c r="AI793" s="5">
        <v>0</v>
      </c>
      <c r="AJ793" s="5">
        <v>0</v>
      </c>
      <c r="AK793" s="5">
        <v>0</v>
      </c>
      <c r="AL793" s="5">
        <v>0</v>
      </c>
      <c r="AM793" s="5">
        <v>0</v>
      </c>
      <c r="AN793" s="5">
        <v>0</v>
      </c>
      <c r="AO793" s="5">
        <v>0</v>
      </c>
      <c r="AP793" s="5">
        <v>0</v>
      </c>
      <c r="AQ793" s="5">
        <v>0</v>
      </c>
      <c r="AR793" s="5">
        <v>0</v>
      </c>
      <c r="AS793" s="5">
        <v>0</v>
      </c>
      <c r="AT793" s="5">
        <v>0</v>
      </c>
      <c r="AU793" s="5">
        <v>0</v>
      </c>
      <c r="AV793" s="5">
        <v>0</v>
      </c>
      <c r="AW793" s="5">
        <v>0</v>
      </c>
      <c r="AX793" s="5">
        <v>0</v>
      </c>
      <c r="AY793" s="5">
        <v>0</v>
      </c>
      <c r="AZ793" s="5">
        <v>0</v>
      </c>
      <c r="BA793" s="5">
        <v>0</v>
      </c>
      <c r="BB793" s="5">
        <v>0</v>
      </c>
      <c r="BC793" s="5">
        <v>0</v>
      </c>
      <c r="BD793" s="5">
        <v>0</v>
      </c>
      <c r="BE793" s="5">
        <v>0</v>
      </c>
      <c r="BF793" s="5">
        <v>0</v>
      </c>
      <c r="BG793" s="5">
        <v>0</v>
      </c>
      <c r="BH793" s="5">
        <v>0</v>
      </c>
      <c r="BI793" s="5">
        <v>0</v>
      </c>
      <c r="BJ793" s="5">
        <v>0</v>
      </c>
      <c r="BK793" s="5">
        <v>0</v>
      </c>
      <c r="BL793" s="5">
        <v>0</v>
      </c>
      <c r="BM793" s="5">
        <v>0</v>
      </c>
      <c r="BN793" s="5">
        <v>0</v>
      </c>
      <c r="BO793" s="5">
        <v>0</v>
      </c>
      <c r="BP793" s="5">
        <v>0</v>
      </c>
      <c r="BQ793" s="5">
        <v>0</v>
      </c>
      <c r="BR793" s="5">
        <v>0</v>
      </c>
      <c r="BS793" s="5">
        <v>0</v>
      </c>
      <c r="BT793" s="5">
        <v>0</v>
      </c>
      <c r="BU793" s="5">
        <v>0</v>
      </c>
      <c r="BV793" s="5">
        <v>0</v>
      </c>
      <c r="BW793" s="5">
        <v>0</v>
      </c>
      <c r="BX793" s="5">
        <v>0</v>
      </c>
      <c r="BY793" s="5">
        <v>0</v>
      </c>
      <c r="BZ793" s="5">
        <v>0</v>
      </c>
      <c r="CA793" s="5">
        <v>0</v>
      </c>
      <c r="CB793" s="5">
        <v>0</v>
      </c>
      <c r="CC793" s="5">
        <v>0</v>
      </c>
      <c r="CD793" s="5">
        <v>0</v>
      </c>
      <c r="CE793" s="5">
        <v>0</v>
      </c>
      <c r="CF793" s="5">
        <v>0</v>
      </c>
      <c r="CG793" s="5">
        <v>0</v>
      </c>
      <c r="CH793" s="5">
        <v>0</v>
      </c>
      <c r="CI793" s="5">
        <v>0</v>
      </c>
      <c r="CJ793" s="5">
        <v>0</v>
      </c>
      <c r="CK793" s="5">
        <v>0</v>
      </c>
      <c r="CL793" s="5">
        <v>0</v>
      </c>
      <c r="CM793" s="5">
        <v>0</v>
      </c>
      <c r="CN793" s="5">
        <v>0</v>
      </c>
      <c r="CO793" s="5">
        <v>0</v>
      </c>
      <c r="CP793" s="5">
        <v>0</v>
      </c>
      <c r="CQ793" s="5">
        <v>0</v>
      </c>
      <c r="CR793" s="5">
        <v>0</v>
      </c>
      <c r="CS793" s="5">
        <v>0</v>
      </c>
      <c r="CT793" s="5">
        <v>0</v>
      </c>
      <c r="CU793" s="5">
        <v>0</v>
      </c>
      <c r="CV793" s="5">
        <v>0</v>
      </c>
      <c r="CW793" s="5">
        <v>0</v>
      </c>
      <c r="CX793" s="3">
        <v>0</v>
      </c>
    </row>
    <row r="794" spans="1:102" ht="15.75" x14ac:dyDescent="0.25">
      <c r="A794" s="5" t="s">
        <v>171</v>
      </c>
      <c r="B794" s="5" t="s">
        <v>172</v>
      </c>
      <c r="C794" s="5">
        <v>2021</v>
      </c>
      <c r="D794" s="5">
        <v>40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1</v>
      </c>
      <c r="K794" s="5">
        <v>0</v>
      </c>
      <c r="L794" s="5">
        <v>1</v>
      </c>
      <c r="M794" s="5">
        <v>0</v>
      </c>
      <c r="N794" s="5">
        <v>2</v>
      </c>
      <c r="O794" s="5">
        <v>4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  <c r="AH794" s="5">
        <v>0</v>
      </c>
      <c r="AI794" s="5">
        <v>0</v>
      </c>
      <c r="AJ794" s="5">
        <v>1</v>
      </c>
      <c r="AK794" s="5">
        <v>1</v>
      </c>
      <c r="AL794" s="5">
        <v>1</v>
      </c>
      <c r="AM794" s="5">
        <v>1</v>
      </c>
      <c r="AN794" s="5">
        <v>1</v>
      </c>
      <c r="AO794" s="5">
        <v>3</v>
      </c>
      <c r="AP794" s="5">
        <v>0</v>
      </c>
      <c r="AQ794" s="5">
        <v>0</v>
      </c>
      <c r="AR794" s="5">
        <v>0</v>
      </c>
      <c r="AS794" s="5">
        <v>0</v>
      </c>
      <c r="AT794" s="5">
        <v>0</v>
      </c>
      <c r="AU794" s="5">
        <v>0</v>
      </c>
      <c r="AV794" s="5">
        <v>0</v>
      </c>
      <c r="AW794" s="5">
        <v>0</v>
      </c>
      <c r="AX794" s="5">
        <v>0</v>
      </c>
      <c r="AY794" s="5">
        <v>0</v>
      </c>
      <c r="AZ794" s="5">
        <v>0</v>
      </c>
      <c r="BA794" s="5">
        <v>0</v>
      </c>
      <c r="BB794" s="5">
        <v>0</v>
      </c>
      <c r="BC794" s="5">
        <v>0</v>
      </c>
      <c r="BD794" s="5">
        <v>0</v>
      </c>
      <c r="BE794" s="5">
        <v>0</v>
      </c>
      <c r="BF794" s="5">
        <v>2</v>
      </c>
      <c r="BG794" s="5">
        <v>0</v>
      </c>
      <c r="BH794" s="5">
        <v>0</v>
      </c>
      <c r="BI794" s="5">
        <v>0</v>
      </c>
      <c r="BJ794" s="5">
        <v>0</v>
      </c>
      <c r="BK794" s="5">
        <v>1</v>
      </c>
      <c r="BL794" s="5">
        <v>0</v>
      </c>
      <c r="BM794" s="5">
        <v>0</v>
      </c>
      <c r="BN794" s="5">
        <v>1</v>
      </c>
      <c r="BO794" s="5">
        <v>0</v>
      </c>
      <c r="BP794" s="5">
        <v>0</v>
      </c>
      <c r="BQ794" s="5">
        <v>0</v>
      </c>
      <c r="BR794" s="5">
        <v>0</v>
      </c>
      <c r="BS794" s="5">
        <v>1</v>
      </c>
      <c r="BT794" s="5">
        <v>1</v>
      </c>
      <c r="BU794" s="5">
        <v>0</v>
      </c>
      <c r="BV794" s="5">
        <v>1</v>
      </c>
      <c r="BW794" s="5">
        <v>0</v>
      </c>
      <c r="BX794" s="5">
        <v>10</v>
      </c>
      <c r="BY794" s="5">
        <v>0</v>
      </c>
      <c r="BZ794" s="5">
        <v>0</v>
      </c>
      <c r="CA794" s="5">
        <v>0</v>
      </c>
      <c r="CB794" s="5">
        <v>0</v>
      </c>
      <c r="CC794" s="5">
        <v>0</v>
      </c>
      <c r="CD794" s="5">
        <v>0</v>
      </c>
      <c r="CE794" s="5">
        <v>0</v>
      </c>
      <c r="CF794" s="5">
        <v>0</v>
      </c>
      <c r="CG794" s="5">
        <v>0</v>
      </c>
      <c r="CH794" s="5">
        <v>0</v>
      </c>
      <c r="CI794" s="5">
        <v>0</v>
      </c>
      <c r="CJ794" s="5">
        <v>0</v>
      </c>
      <c r="CK794" s="5">
        <v>0</v>
      </c>
      <c r="CL794" s="5">
        <v>0</v>
      </c>
      <c r="CM794" s="5">
        <v>0</v>
      </c>
      <c r="CN794" s="5">
        <v>1</v>
      </c>
      <c r="CO794" s="5">
        <v>0</v>
      </c>
      <c r="CP794" s="5">
        <v>0</v>
      </c>
      <c r="CQ794" s="5">
        <v>0</v>
      </c>
      <c r="CR794" s="5">
        <v>0</v>
      </c>
      <c r="CS794" s="5">
        <v>0</v>
      </c>
      <c r="CT794" s="5">
        <v>1</v>
      </c>
      <c r="CU794" s="5">
        <v>0</v>
      </c>
      <c r="CV794" s="5">
        <v>1</v>
      </c>
      <c r="CW794" s="5">
        <v>0</v>
      </c>
      <c r="CX794" s="3">
        <v>0</v>
      </c>
    </row>
    <row r="795" spans="1:102" ht="15.75" x14ac:dyDescent="0.25">
      <c r="A795" s="5" t="s">
        <v>173</v>
      </c>
      <c r="B795" s="5" t="s">
        <v>174</v>
      </c>
      <c r="C795" s="5">
        <v>2021</v>
      </c>
      <c r="D795" s="5">
        <v>4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  <c r="AH795" s="5">
        <v>0</v>
      </c>
      <c r="AI795" s="5">
        <v>0</v>
      </c>
      <c r="AJ795" s="5">
        <v>0</v>
      </c>
      <c r="AK795" s="5">
        <v>0</v>
      </c>
      <c r="AL795" s="5">
        <v>0</v>
      </c>
      <c r="AM795" s="5">
        <v>0</v>
      </c>
      <c r="AN795" s="5">
        <v>0</v>
      </c>
      <c r="AO795" s="5">
        <v>0</v>
      </c>
      <c r="AP795" s="5">
        <v>0</v>
      </c>
      <c r="AQ795" s="5">
        <v>0</v>
      </c>
      <c r="AR795" s="5">
        <v>0</v>
      </c>
      <c r="AS795" s="5">
        <v>0</v>
      </c>
      <c r="AT795" s="5">
        <v>0</v>
      </c>
      <c r="AU795" s="5">
        <v>3</v>
      </c>
      <c r="AV795" s="5">
        <v>0</v>
      </c>
      <c r="AW795" s="5">
        <v>0</v>
      </c>
      <c r="AX795" s="5">
        <v>0</v>
      </c>
      <c r="AY795" s="5">
        <v>0</v>
      </c>
      <c r="AZ795" s="5">
        <v>0</v>
      </c>
      <c r="BA795" s="5">
        <v>0</v>
      </c>
      <c r="BB795" s="5">
        <v>0</v>
      </c>
      <c r="BC795" s="5">
        <v>0</v>
      </c>
      <c r="BD795" s="5">
        <v>0</v>
      </c>
      <c r="BE795" s="5">
        <v>0</v>
      </c>
      <c r="BF795" s="5">
        <v>0</v>
      </c>
      <c r="BG795" s="5">
        <v>0</v>
      </c>
      <c r="BH795" s="5">
        <v>0</v>
      </c>
      <c r="BI795" s="5">
        <v>0</v>
      </c>
      <c r="BJ795" s="5">
        <v>0</v>
      </c>
      <c r="BK795" s="5">
        <v>0</v>
      </c>
      <c r="BL795" s="5">
        <v>0</v>
      </c>
      <c r="BM795" s="5">
        <v>0</v>
      </c>
      <c r="BN795" s="5">
        <v>0</v>
      </c>
      <c r="BO795" s="5">
        <v>0</v>
      </c>
      <c r="BP795" s="5">
        <v>0</v>
      </c>
      <c r="BQ795" s="5">
        <v>0</v>
      </c>
      <c r="BR795" s="5">
        <v>0</v>
      </c>
      <c r="BS795" s="5">
        <v>0</v>
      </c>
      <c r="BT795" s="5">
        <v>0</v>
      </c>
      <c r="BU795" s="5">
        <v>0</v>
      </c>
      <c r="BV795" s="5">
        <v>0</v>
      </c>
      <c r="BW795" s="5">
        <v>0</v>
      </c>
      <c r="BX795" s="5">
        <v>0</v>
      </c>
      <c r="BY795" s="5">
        <v>0</v>
      </c>
      <c r="BZ795" s="5">
        <v>0</v>
      </c>
      <c r="CA795" s="5">
        <v>0</v>
      </c>
      <c r="CB795" s="5">
        <v>0</v>
      </c>
      <c r="CC795" s="5">
        <v>0</v>
      </c>
      <c r="CD795" s="5">
        <v>0</v>
      </c>
      <c r="CE795" s="5">
        <v>0</v>
      </c>
      <c r="CF795" s="5">
        <v>0</v>
      </c>
      <c r="CG795" s="5">
        <v>0</v>
      </c>
      <c r="CH795" s="5">
        <v>0</v>
      </c>
      <c r="CI795" s="5">
        <v>0</v>
      </c>
      <c r="CJ795" s="5">
        <v>0</v>
      </c>
      <c r="CK795" s="5">
        <v>0</v>
      </c>
      <c r="CL795" s="5">
        <v>0</v>
      </c>
      <c r="CM795" s="5">
        <v>0</v>
      </c>
      <c r="CN795" s="5">
        <v>0</v>
      </c>
      <c r="CO795" s="5">
        <v>0</v>
      </c>
      <c r="CP795" s="5">
        <v>0</v>
      </c>
      <c r="CQ795" s="5">
        <v>0</v>
      </c>
      <c r="CR795" s="5">
        <v>0</v>
      </c>
      <c r="CS795" s="5">
        <v>1</v>
      </c>
      <c r="CT795" s="5">
        <v>0</v>
      </c>
      <c r="CU795" s="5">
        <v>0</v>
      </c>
      <c r="CV795" s="5">
        <v>0</v>
      </c>
      <c r="CW795" s="5">
        <v>0</v>
      </c>
      <c r="CX795" s="3">
        <v>0</v>
      </c>
    </row>
    <row r="796" spans="1:102" ht="15.75" x14ac:dyDescent="0.25">
      <c r="A796" s="5" t="s">
        <v>175</v>
      </c>
      <c r="B796" s="5" t="s">
        <v>176</v>
      </c>
      <c r="C796" s="5">
        <v>2021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  <c r="AH796" s="5">
        <v>0</v>
      </c>
      <c r="AI796" s="5">
        <v>0</v>
      </c>
      <c r="AJ796" s="5">
        <v>0</v>
      </c>
      <c r="AK796" s="5">
        <v>0</v>
      </c>
      <c r="AL796" s="5">
        <v>0</v>
      </c>
      <c r="AM796" s="5">
        <v>0</v>
      </c>
      <c r="AN796" s="5">
        <v>0</v>
      </c>
      <c r="AO796" s="5">
        <v>0</v>
      </c>
      <c r="AP796" s="5">
        <v>0</v>
      </c>
      <c r="AQ796" s="5">
        <v>0</v>
      </c>
      <c r="AR796" s="5">
        <v>0</v>
      </c>
      <c r="AS796" s="5">
        <v>0</v>
      </c>
      <c r="AT796" s="5">
        <v>0</v>
      </c>
      <c r="AU796" s="5">
        <v>0</v>
      </c>
      <c r="AV796" s="5">
        <v>0</v>
      </c>
      <c r="AW796" s="5">
        <v>0</v>
      </c>
      <c r="AX796" s="5">
        <v>0</v>
      </c>
      <c r="AY796" s="5">
        <v>0</v>
      </c>
      <c r="AZ796" s="5">
        <v>0</v>
      </c>
      <c r="BA796" s="5">
        <v>0</v>
      </c>
      <c r="BB796" s="5">
        <v>0</v>
      </c>
      <c r="BC796" s="5">
        <v>0</v>
      </c>
      <c r="BD796" s="5">
        <v>0</v>
      </c>
      <c r="BE796" s="5">
        <v>0</v>
      </c>
      <c r="BF796" s="5">
        <v>0</v>
      </c>
      <c r="BG796" s="5">
        <v>0</v>
      </c>
      <c r="BH796" s="5">
        <v>0</v>
      </c>
      <c r="BI796" s="5">
        <v>0</v>
      </c>
      <c r="BJ796" s="5">
        <v>0</v>
      </c>
      <c r="BK796" s="5">
        <v>0</v>
      </c>
      <c r="BL796" s="5">
        <v>0</v>
      </c>
      <c r="BM796" s="5">
        <v>0</v>
      </c>
      <c r="BN796" s="5">
        <v>0</v>
      </c>
      <c r="BO796" s="5">
        <v>0</v>
      </c>
      <c r="BP796" s="5">
        <v>0</v>
      </c>
      <c r="BQ796" s="5">
        <v>0</v>
      </c>
      <c r="BR796" s="5">
        <v>0</v>
      </c>
      <c r="BS796" s="5">
        <v>0</v>
      </c>
      <c r="BT796" s="5">
        <v>0</v>
      </c>
      <c r="BU796" s="5">
        <v>0</v>
      </c>
      <c r="BV796" s="5">
        <v>0</v>
      </c>
      <c r="BW796" s="5">
        <v>0</v>
      </c>
      <c r="BX796" s="5">
        <v>0</v>
      </c>
      <c r="BY796" s="5">
        <v>0</v>
      </c>
      <c r="BZ796" s="5">
        <v>0</v>
      </c>
      <c r="CA796" s="5">
        <v>0</v>
      </c>
      <c r="CB796" s="5">
        <v>0</v>
      </c>
      <c r="CC796" s="5">
        <v>0</v>
      </c>
      <c r="CD796" s="5">
        <v>0</v>
      </c>
      <c r="CE796" s="5">
        <v>0</v>
      </c>
      <c r="CF796" s="5">
        <v>0</v>
      </c>
      <c r="CG796" s="5">
        <v>0</v>
      </c>
      <c r="CH796" s="5">
        <v>0</v>
      </c>
      <c r="CI796" s="5">
        <v>0</v>
      </c>
      <c r="CJ796" s="5">
        <v>0</v>
      </c>
      <c r="CK796" s="5">
        <v>0</v>
      </c>
      <c r="CL796" s="5">
        <v>0</v>
      </c>
      <c r="CM796" s="5">
        <v>0</v>
      </c>
      <c r="CN796" s="5">
        <v>0</v>
      </c>
      <c r="CO796" s="5">
        <v>0</v>
      </c>
      <c r="CP796" s="5">
        <v>0</v>
      </c>
      <c r="CQ796" s="5">
        <v>0</v>
      </c>
      <c r="CR796" s="5">
        <v>0</v>
      </c>
      <c r="CS796" s="5">
        <v>0</v>
      </c>
      <c r="CT796" s="5">
        <v>0</v>
      </c>
      <c r="CU796" s="5">
        <v>0</v>
      </c>
      <c r="CV796" s="5">
        <v>0</v>
      </c>
      <c r="CW796" s="5">
        <v>0</v>
      </c>
      <c r="CX796" s="3">
        <v>0</v>
      </c>
    </row>
    <row r="797" spans="1:102" ht="15.75" x14ac:dyDescent="0.25">
      <c r="A797" s="5" t="s">
        <v>177</v>
      </c>
      <c r="B797" s="5" t="s">
        <v>178</v>
      </c>
      <c r="C797" s="5">
        <v>2021</v>
      </c>
      <c r="D797" s="5">
        <v>77</v>
      </c>
      <c r="E797" s="5">
        <v>0</v>
      </c>
      <c r="F797" s="5">
        <v>0</v>
      </c>
      <c r="G797" s="5">
        <v>1</v>
      </c>
      <c r="H797" s="5">
        <v>0</v>
      </c>
      <c r="I797" s="5">
        <v>1</v>
      </c>
      <c r="J797" s="5">
        <v>0</v>
      </c>
      <c r="K797" s="5">
        <v>3</v>
      </c>
      <c r="L797" s="5">
        <v>1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1</v>
      </c>
      <c r="AH797" s="5">
        <v>0</v>
      </c>
      <c r="AI797" s="5">
        <v>0</v>
      </c>
      <c r="AJ797" s="5">
        <v>2</v>
      </c>
      <c r="AK797" s="5">
        <v>1</v>
      </c>
      <c r="AL797" s="5">
        <v>0</v>
      </c>
      <c r="AM797" s="5">
        <v>0</v>
      </c>
      <c r="AN797" s="5">
        <v>0</v>
      </c>
      <c r="AO797" s="5">
        <v>1</v>
      </c>
      <c r="AP797" s="5">
        <v>0</v>
      </c>
      <c r="AQ797" s="5">
        <v>2</v>
      </c>
      <c r="AR797" s="5">
        <v>0</v>
      </c>
      <c r="AS797" s="5">
        <v>0</v>
      </c>
      <c r="AT797" s="5">
        <v>1</v>
      </c>
      <c r="AU797" s="5">
        <v>0</v>
      </c>
      <c r="AV797" s="5">
        <v>1</v>
      </c>
      <c r="AW797" s="5">
        <v>0</v>
      </c>
      <c r="AX797" s="5">
        <v>4</v>
      </c>
      <c r="AY797" s="5">
        <v>0</v>
      </c>
      <c r="AZ797" s="5">
        <v>1</v>
      </c>
      <c r="BA797" s="5">
        <v>0</v>
      </c>
      <c r="BB797" s="5">
        <v>5</v>
      </c>
      <c r="BC797" s="5">
        <v>0</v>
      </c>
      <c r="BD797" s="5">
        <v>0</v>
      </c>
      <c r="BE797" s="5">
        <v>2</v>
      </c>
      <c r="BF797" s="5">
        <v>7</v>
      </c>
      <c r="BG797" s="5">
        <v>0</v>
      </c>
      <c r="BH797" s="5">
        <v>0</v>
      </c>
      <c r="BI797" s="5">
        <v>0</v>
      </c>
      <c r="BJ797" s="5">
        <v>8</v>
      </c>
      <c r="BK797" s="5">
        <v>3</v>
      </c>
      <c r="BL797" s="5">
        <v>0</v>
      </c>
      <c r="BM797" s="5">
        <v>0</v>
      </c>
      <c r="BN797" s="5">
        <v>0</v>
      </c>
      <c r="BO797" s="5">
        <v>0</v>
      </c>
      <c r="BP797" s="5">
        <v>0</v>
      </c>
      <c r="BQ797" s="5">
        <v>1</v>
      </c>
      <c r="BR797" s="5">
        <v>0</v>
      </c>
      <c r="BS797" s="5">
        <v>3</v>
      </c>
      <c r="BT797" s="5">
        <v>0</v>
      </c>
      <c r="BU797" s="5">
        <v>0</v>
      </c>
      <c r="BV797" s="5">
        <v>2</v>
      </c>
      <c r="BW797" s="5">
        <v>13</v>
      </c>
      <c r="BX797" s="5">
        <v>1</v>
      </c>
      <c r="BY797" s="5">
        <v>0</v>
      </c>
      <c r="BZ797" s="5">
        <v>0</v>
      </c>
      <c r="CA797" s="5">
        <v>0</v>
      </c>
      <c r="CB797" s="5">
        <v>1</v>
      </c>
      <c r="CC797" s="5">
        <v>0</v>
      </c>
      <c r="CD797" s="5">
        <v>0</v>
      </c>
      <c r="CE797" s="5">
        <v>0</v>
      </c>
      <c r="CF797" s="5">
        <v>0</v>
      </c>
      <c r="CG797" s="5">
        <v>0</v>
      </c>
      <c r="CH797" s="5">
        <v>0</v>
      </c>
      <c r="CI797" s="5">
        <v>0</v>
      </c>
      <c r="CJ797" s="5">
        <v>0</v>
      </c>
      <c r="CK797" s="5">
        <v>1</v>
      </c>
      <c r="CL797" s="5">
        <v>0</v>
      </c>
      <c r="CM797" s="5">
        <v>1</v>
      </c>
      <c r="CN797" s="5">
        <v>5</v>
      </c>
      <c r="CO797" s="5">
        <v>0</v>
      </c>
      <c r="CP797" s="5">
        <v>0</v>
      </c>
      <c r="CQ797" s="5">
        <v>0</v>
      </c>
      <c r="CR797" s="5">
        <v>0</v>
      </c>
      <c r="CS797" s="5">
        <v>0</v>
      </c>
      <c r="CT797" s="5">
        <v>1</v>
      </c>
      <c r="CU797" s="5">
        <v>0</v>
      </c>
      <c r="CV797" s="5">
        <v>1</v>
      </c>
      <c r="CW797" s="5">
        <v>1</v>
      </c>
      <c r="CX797" s="3">
        <v>1</v>
      </c>
    </row>
    <row r="798" spans="1:102" ht="15.75" x14ac:dyDescent="0.25">
      <c r="A798" s="5" t="s">
        <v>179</v>
      </c>
      <c r="B798" s="5" t="s">
        <v>180</v>
      </c>
      <c r="C798" s="5">
        <v>2021</v>
      </c>
      <c r="D798" s="5">
        <v>7324</v>
      </c>
      <c r="E798" s="5">
        <v>23</v>
      </c>
      <c r="F798" s="5">
        <v>67</v>
      </c>
      <c r="G798" s="5">
        <v>13</v>
      </c>
      <c r="H798" s="5">
        <v>15</v>
      </c>
      <c r="I798" s="5">
        <v>24</v>
      </c>
      <c r="J798" s="5">
        <v>11</v>
      </c>
      <c r="K798" s="5">
        <v>4</v>
      </c>
      <c r="L798" s="5">
        <v>20</v>
      </c>
      <c r="M798" s="5">
        <v>5</v>
      </c>
      <c r="N798" s="5">
        <v>17</v>
      </c>
      <c r="O798" s="5">
        <v>218</v>
      </c>
      <c r="P798" s="5">
        <v>0</v>
      </c>
      <c r="Q798" s="5">
        <v>0</v>
      </c>
      <c r="R798" s="5">
        <v>0</v>
      </c>
      <c r="S798" s="5">
        <v>3</v>
      </c>
      <c r="T798" s="5">
        <v>0</v>
      </c>
      <c r="U798" s="5">
        <v>0</v>
      </c>
      <c r="V798" s="5">
        <v>3</v>
      </c>
      <c r="W798" s="5">
        <v>119</v>
      </c>
      <c r="X798" s="5">
        <v>2</v>
      </c>
      <c r="Y798" s="5">
        <v>0</v>
      </c>
      <c r="Z798" s="5">
        <v>0</v>
      </c>
      <c r="AA798" s="5">
        <v>3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3</v>
      </c>
      <c r="AH798" s="5">
        <v>1</v>
      </c>
      <c r="AI798" s="5">
        <v>18</v>
      </c>
      <c r="AJ798" s="5">
        <v>54</v>
      </c>
      <c r="AK798" s="5">
        <v>80</v>
      </c>
      <c r="AL798" s="5">
        <v>0</v>
      </c>
      <c r="AM798" s="5">
        <v>10</v>
      </c>
      <c r="AN798" s="5">
        <v>28</v>
      </c>
      <c r="AO798" s="5">
        <v>19</v>
      </c>
      <c r="AP798" s="5">
        <v>10</v>
      </c>
      <c r="AQ798" s="5">
        <v>14</v>
      </c>
      <c r="AR798" s="5">
        <v>1</v>
      </c>
      <c r="AS798" s="5">
        <v>12</v>
      </c>
      <c r="AT798" s="5">
        <v>25</v>
      </c>
      <c r="AU798" s="5">
        <v>126</v>
      </c>
      <c r="AV798" s="5">
        <v>10</v>
      </c>
      <c r="AW798" s="5">
        <v>1663</v>
      </c>
      <c r="AX798" s="5">
        <v>91</v>
      </c>
      <c r="AY798" s="5">
        <v>1</v>
      </c>
      <c r="AZ798" s="5">
        <v>6</v>
      </c>
      <c r="BA798" s="5">
        <v>0</v>
      </c>
      <c r="BB798" s="5">
        <v>1612</v>
      </c>
      <c r="BC798" s="5">
        <v>33</v>
      </c>
      <c r="BD798" s="5">
        <v>0</v>
      </c>
      <c r="BE798" s="5">
        <v>10</v>
      </c>
      <c r="BF798" s="5">
        <v>24</v>
      </c>
      <c r="BG798" s="5">
        <v>1</v>
      </c>
      <c r="BH798" s="5">
        <v>1</v>
      </c>
      <c r="BI798" s="5">
        <v>1</v>
      </c>
      <c r="BJ798" s="5">
        <v>152</v>
      </c>
      <c r="BK798" s="5">
        <v>30</v>
      </c>
      <c r="BL798" s="5">
        <v>0</v>
      </c>
      <c r="BM798" s="5">
        <v>20</v>
      </c>
      <c r="BN798" s="5">
        <v>110</v>
      </c>
      <c r="BO798" s="5">
        <v>1</v>
      </c>
      <c r="BP798" s="5">
        <v>26</v>
      </c>
      <c r="BQ798" s="5">
        <v>174</v>
      </c>
      <c r="BR798" s="5">
        <v>6</v>
      </c>
      <c r="BS798" s="5">
        <v>303</v>
      </c>
      <c r="BT798" s="5">
        <v>80</v>
      </c>
      <c r="BU798" s="5">
        <v>1</v>
      </c>
      <c r="BV798" s="5">
        <v>44</v>
      </c>
      <c r="BW798" s="5">
        <v>5</v>
      </c>
      <c r="BX798" s="5">
        <v>96</v>
      </c>
      <c r="BY798" s="5">
        <v>3</v>
      </c>
      <c r="BZ798" s="5">
        <v>0</v>
      </c>
      <c r="CA798" s="5">
        <v>25</v>
      </c>
      <c r="CB798" s="5">
        <v>51</v>
      </c>
      <c r="CC798" s="5">
        <v>0</v>
      </c>
      <c r="CD798" s="5">
        <v>4</v>
      </c>
      <c r="CE798" s="5">
        <v>0</v>
      </c>
      <c r="CF798" s="5">
        <v>7</v>
      </c>
      <c r="CG798" s="5">
        <v>33</v>
      </c>
      <c r="CH798" s="5">
        <v>3</v>
      </c>
      <c r="CI798" s="5">
        <v>155</v>
      </c>
      <c r="CJ798" s="5">
        <v>117</v>
      </c>
      <c r="CK798" s="5">
        <v>31</v>
      </c>
      <c r="CL798" s="5">
        <v>0</v>
      </c>
      <c r="CM798" s="5">
        <v>52</v>
      </c>
      <c r="CN798" s="5">
        <v>281</v>
      </c>
      <c r="CO798" s="5">
        <v>246</v>
      </c>
      <c r="CP798" s="5">
        <v>56</v>
      </c>
      <c r="CQ798" s="5">
        <v>0</v>
      </c>
      <c r="CR798" s="5">
        <v>231</v>
      </c>
      <c r="CS798" s="5">
        <v>319</v>
      </c>
      <c r="CT798" s="5">
        <v>16</v>
      </c>
      <c r="CU798" s="5">
        <v>12</v>
      </c>
      <c r="CV798" s="5">
        <v>86</v>
      </c>
      <c r="CW798" s="5">
        <v>147</v>
      </c>
      <c r="CX798" s="3">
        <v>147</v>
      </c>
    </row>
    <row r="799" spans="1:102" ht="15.75" x14ac:dyDescent="0.25">
      <c r="A799" s="5" t="s">
        <v>181</v>
      </c>
      <c r="B799" s="5" t="s">
        <v>182</v>
      </c>
      <c r="C799" s="5">
        <v>2021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  <c r="AH799" s="5">
        <v>0</v>
      </c>
      <c r="AI799" s="5">
        <v>0</v>
      </c>
      <c r="AJ799" s="5">
        <v>0</v>
      </c>
      <c r="AK799" s="5">
        <v>0</v>
      </c>
      <c r="AL799" s="5">
        <v>0</v>
      </c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>
        <v>0</v>
      </c>
      <c r="AV799" s="5">
        <v>0</v>
      </c>
      <c r="AW799" s="5">
        <v>0</v>
      </c>
      <c r="AX799" s="5">
        <v>0</v>
      </c>
      <c r="AY799" s="5">
        <v>0</v>
      </c>
      <c r="AZ799" s="5">
        <v>0</v>
      </c>
      <c r="BA799" s="5">
        <v>0</v>
      </c>
      <c r="BB799" s="5">
        <v>0</v>
      </c>
      <c r="BC799" s="5">
        <v>0</v>
      </c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>
        <v>0</v>
      </c>
      <c r="BK799" s="5">
        <v>0</v>
      </c>
      <c r="BL799" s="5">
        <v>0</v>
      </c>
      <c r="BM799" s="5">
        <v>0</v>
      </c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>
        <v>0</v>
      </c>
      <c r="BW799" s="5">
        <v>0</v>
      </c>
      <c r="BX799" s="5">
        <v>0</v>
      </c>
      <c r="BY799" s="5">
        <v>0</v>
      </c>
      <c r="BZ799" s="5">
        <v>0</v>
      </c>
      <c r="CA799" s="5">
        <v>0</v>
      </c>
      <c r="CB799" s="5">
        <v>0</v>
      </c>
      <c r="CC799" s="5">
        <v>0</v>
      </c>
      <c r="CD799" s="5">
        <v>0</v>
      </c>
      <c r="CE799" s="5">
        <v>0</v>
      </c>
      <c r="CF799" s="5">
        <v>0</v>
      </c>
      <c r="CG799" s="5">
        <v>0</v>
      </c>
      <c r="CH799" s="5">
        <v>0</v>
      </c>
      <c r="CI799" s="5">
        <v>0</v>
      </c>
      <c r="CJ799" s="5">
        <v>0</v>
      </c>
      <c r="CK799" s="5">
        <v>0</v>
      </c>
      <c r="CL799" s="5">
        <v>0</v>
      </c>
      <c r="CM799" s="5">
        <v>0</v>
      </c>
      <c r="CN799" s="5">
        <v>0</v>
      </c>
      <c r="CO799" s="5">
        <v>0</v>
      </c>
      <c r="CP799" s="5">
        <v>0</v>
      </c>
      <c r="CQ799" s="5">
        <v>0</v>
      </c>
      <c r="CR799" s="5">
        <v>0</v>
      </c>
      <c r="CS799" s="5">
        <v>0</v>
      </c>
      <c r="CT799" s="5">
        <v>0</v>
      </c>
      <c r="CU799" s="5">
        <v>0</v>
      </c>
      <c r="CV799" s="5">
        <v>0</v>
      </c>
      <c r="CW799" s="5">
        <v>0</v>
      </c>
      <c r="CX799" s="3">
        <v>0</v>
      </c>
    </row>
    <row r="800" spans="1:102" ht="15.75" x14ac:dyDescent="0.25">
      <c r="A800" s="5" t="s">
        <v>183</v>
      </c>
      <c r="B800" s="5" t="s">
        <v>184</v>
      </c>
      <c r="C800" s="5">
        <v>2021</v>
      </c>
      <c r="D800" s="5">
        <v>16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1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0</v>
      </c>
      <c r="AI800" s="5">
        <v>1</v>
      </c>
      <c r="AJ800" s="5">
        <v>0</v>
      </c>
      <c r="AK800" s="5">
        <v>0</v>
      </c>
      <c r="AL800" s="5">
        <v>0</v>
      </c>
      <c r="AM800" s="5">
        <v>1</v>
      </c>
      <c r="AN800" s="5">
        <v>0</v>
      </c>
      <c r="AO800" s="5">
        <v>0</v>
      </c>
      <c r="AP800" s="5">
        <v>0</v>
      </c>
      <c r="AQ800" s="5">
        <v>0</v>
      </c>
      <c r="AR800" s="5">
        <v>0</v>
      </c>
      <c r="AS800" s="5">
        <v>0</v>
      </c>
      <c r="AT800" s="5">
        <v>1</v>
      </c>
      <c r="AU800" s="5">
        <v>0</v>
      </c>
      <c r="AV800" s="5">
        <v>0</v>
      </c>
      <c r="AW800" s="5">
        <v>0</v>
      </c>
      <c r="AX800" s="5">
        <v>0</v>
      </c>
      <c r="AY800" s="5">
        <v>0</v>
      </c>
      <c r="AZ800" s="5">
        <v>4</v>
      </c>
      <c r="BA800" s="5">
        <v>0</v>
      </c>
      <c r="BB800" s="5">
        <v>0</v>
      </c>
      <c r="BC800" s="5">
        <v>0</v>
      </c>
      <c r="BD800" s="5">
        <v>0</v>
      </c>
      <c r="BE800" s="5">
        <v>0</v>
      </c>
      <c r="BF800" s="5">
        <v>1</v>
      </c>
      <c r="BG800" s="5">
        <v>0</v>
      </c>
      <c r="BH800" s="5">
        <v>0</v>
      </c>
      <c r="BI800" s="5">
        <v>0</v>
      </c>
      <c r="BJ800" s="5">
        <v>0</v>
      </c>
      <c r="BK800" s="5">
        <v>0</v>
      </c>
      <c r="BL800" s="5">
        <v>0</v>
      </c>
      <c r="BM800" s="5">
        <v>0</v>
      </c>
      <c r="BN800" s="5">
        <v>0</v>
      </c>
      <c r="BO800" s="5">
        <v>0</v>
      </c>
      <c r="BP800" s="5">
        <v>0</v>
      </c>
      <c r="BQ800" s="5">
        <v>0</v>
      </c>
      <c r="BR800" s="5">
        <v>0</v>
      </c>
      <c r="BS800" s="5">
        <v>1</v>
      </c>
      <c r="BT800" s="5">
        <v>0</v>
      </c>
      <c r="BU800" s="5">
        <v>0</v>
      </c>
      <c r="BV800" s="5">
        <v>0</v>
      </c>
      <c r="BW800" s="5">
        <v>0</v>
      </c>
      <c r="BX800" s="5">
        <v>0</v>
      </c>
      <c r="BY800" s="5">
        <v>0</v>
      </c>
      <c r="BZ800" s="5">
        <v>0</v>
      </c>
      <c r="CA800" s="5">
        <v>0</v>
      </c>
      <c r="CB800" s="5">
        <v>0</v>
      </c>
      <c r="CC800" s="5">
        <v>0</v>
      </c>
      <c r="CD800" s="5">
        <v>0</v>
      </c>
      <c r="CE800" s="5">
        <v>0</v>
      </c>
      <c r="CF800" s="5">
        <v>0</v>
      </c>
      <c r="CG800" s="5">
        <v>0</v>
      </c>
      <c r="CH800" s="5">
        <v>0</v>
      </c>
      <c r="CI800" s="5">
        <v>0</v>
      </c>
      <c r="CJ800" s="5">
        <v>0</v>
      </c>
      <c r="CK800" s="5">
        <v>0</v>
      </c>
      <c r="CL800" s="5">
        <v>0</v>
      </c>
      <c r="CM800" s="5">
        <v>0</v>
      </c>
      <c r="CN800" s="5">
        <v>1</v>
      </c>
      <c r="CO800" s="5">
        <v>0</v>
      </c>
      <c r="CP800" s="5">
        <v>0</v>
      </c>
      <c r="CQ800" s="5">
        <v>0</v>
      </c>
      <c r="CR800" s="5">
        <v>0</v>
      </c>
      <c r="CS800" s="5">
        <v>0</v>
      </c>
      <c r="CT800" s="5">
        <v>0</v>
      </c>
      <c r="CU800" s="5">
        <v>0</v>
      </c>
      <c r="CV800" s="5">
        <v>0</v>
      </c>
      <c r="CW800" s="5">
        <v>0</v>
      </c>
      <c r="CX800" s="3">
        <v>0</v>
      </c>
    </row>
    <row r="801" spans="1:102" ht="15.75" x14ac:dyDescent="0.25">
      <c r="A801" s="5" t="s">
        <v>185</v>
      </c>
      <c r="B801" s="5" t="s">
        <v>186</v>
      </c>
      <c r="C801" s="5">
        <v>2021</v>
      </c>
      <c r="D801" s="5">
        <v>153</v>
      </c>
      <c r="E801" s="5">
        <v>0</v>
      </c>
      <c r="F801" s="5">
        <v>0</v>
      </c>
      <c r="G801" s="5">
        <v>1</v>
      </c>
      <c r="H801" s="5">
        <v>0</v>
      </c>
      <c r="I801" s="5">
        <v>1</v>
      </c>
      <c r="J801" s="5">
        <v>0</v>
      </c>
      <c r="K801" s="5">
        <v>0</v>
      </c>
      <c r="L801" s="5">
        <v>3</v>
      </c>
      <c r="M801" s="5">
        <v>0</v>
      </c>
      <c r="N801" s="5">
        <v>1</v>
      </c>
      <c r="O801" s="5">
        <v>22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1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5">
        <v>1</v>
      </c>
      <c r="AH801" s="5">
        <v>0</v>
      </c>
      <c r="AI801" s="5">
        <v>4</v>
      </c>
      <c r="AJ801" s="5">
        <v>1</v>
      </c>
      <c r="AK801" s="5">
        <v>7</v>
      </c>
      <c r="AL801" s="5">
        <v>0</v>
      </c>
      <c r="AM801" s="5">
        <v>2</v>
      </c>
      <c r="AN801" s="5">
        <v>5</v>
      </c>
      <c r="AO801" s="5">
        <v>5</v>
      </c>
      <c r="AP801" s="5">
        <v>0</v>
      </c>
      <c r="AQ801" s="5">
        <v>1</v>
      </c>
      <c r="AR801" s="5">
        <v>0</v>
      </c>
      <c r="AS801" s="5">
        <v>1</v>
      </c>
      <c r="AT801" s="5">
        <v>3</v>
      </c>
      <c r="AU801" s="5">
        <v>1</v>
      </c>
      <c r="AV801" s="5">
        <v>2</v>
      </c>
      <c r="AW801" s="5">
        <v>3</v>
      </c>
      <c r="AX801" s="5">
        <v>6</v>
      </c>
      <c r="AY801" s="5">
        <v>0</v>
      </c>
      <c r="AZ801" s="5">
        <v>2</v>
      </c>
      <c r="BA801" s="5">
        <v>0</v>
      </c>
      <c r="BB801" s="5">
        <v>1</v>
      </c>
      <c r="BC801" s="5">
        <v>0</v>
      </c>
      <c r="BD801" s="5">
        <v>0</v>
      </c>
      <c r="BE801" s="5">
        <v>1</v>
      </c>
      <c r="BF801" s="5">
        <v>10</v>
      </c>
      <c r="BG801" s="5">
        <v>0</v>
      </c>
      <c r="BH801" s="5">
        <v>1</v>
      </c>
      <c r="BI801" s="5">
        <v>0</v>
      </c>
      <c r="BJ801" s="5">
        <v>4</v>
      </c>
      <c r="BK801" s="5">
        <v>9</v>
      </c>
      <c r="BL801" s="5">
        <v>0</v>
      </c>
      <c r="BM801" s="5">
        <v>1</v>
      </c>
      <c r="BN801" s="5">
        <v>2</v>
      </c>
      <c r="BO801" s="5">
        <v>0</v>
      </c>
      <c r="BP801" s="5">
        <v>0</v>
      </c>
      <c r="BQ801" s="5">
        <v>2</v>
      </c>
      <c r="BR801" s="5">
        <v>0</v>
      </c>
      <c r="BS801" s="5">
        <v>6</v>
      </c>
      <c r="BT801" s="5">
        <v>5</v>
      </c>
      <c r="BU801" s="5">
        <v>0</v>
      </c>
      <c r="BV801" s="5">
        <v>2</v>
      </c>
      <c r="BW801" s="5">
        <v>1</v>
      </c>
      <c r="BX801" s="5">
        <v>2</v>
      </c>
      <c r="BY801" s="5">
        <v>0</v>
      </c>
      <c r="BZ801" s="5">
        <v>0</v>
      </c>
      <c r="CA801" s="5">
        <v>4</v>
      </c>
      <c r="CB801" s="5">
        <v>6</v>
      </c>
      <c r="CC801" s="5">
        <v>0</v>
      </c>
      <c r="CD801" s="5">
        <v>0</v>
      </c>
      <c r="CE801" s="5">
        <v>0</v>
      </c>
      <c r="CF801" s="5">
        <v>0</v>
      </c>
      <c r="CG801" s="5">
        <v>0</v>
      </c>
      <c r="CH801" s="5">
        <v>0</v>
      </c>
      <c r="CI801" s="5">
        <v>0</v>
      </c>
      <c r="CJ801" s="5">
        <v>2</v>
      </c>
      <c r="CK801" s="5">
        <v>0</v>
      </c>
      <c r="CL801" s="5">
        <v>0</v>
      </c>
      <c r="CM801" s="5">
        <v>1</v>
      </c>
      <c r="CN801" s="5">
        <v>6</v>
      </c>
      <c r="CO801" s="5">
        <v>1</v>
      </c>
      <c r="CP801" s="5">
        <v>0</v>
      </c>
      <c r="CQ801" s="5">
        <v>0</v>
      </c>
      <c r="CR801" s="5">
        <v>0</v>
      </c>
      <c r="CS801" s="5">
        <v>0</v>
      </c>
      <c r="CT801" s="5">
        <v>2</v>
      </c>
      <c r="CU801" s="5">
        <v>0</v>
      </c>
      <c r="CV801" s="5">
        <v>5</v>
      </c>
      <c r="CW801" s="5">
        <v>2</v>
      </c>
      <c r="CX801" s="3">
        <v>2</v>
      </c>
    </row>
    <row r="802" spans="1:102" ht="15.75" x14ac:dyDescent="0.25">
      <c r="A802" s="5" t="s">
        <v>187</v>
      </c>
      <c r="B802" s="5" t="s">
        <v>188</v>
      </c>
      <c r="C802" s="5">
        <v>2021</v>
      </c>
      <c r="D802" s="5">
        <v>11</v>
      </c>
      <c r="E802" s="5">
        <v>0</v>
      </c>
      <c r="F802" s="5">
        <v>4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  <c r="AH802" s="5">
        <v>0</v>
      </c>
      <c r="AI802" s="5">
        <v>0</v>
      </c>
      <c r="AJ802" s="5">
        <v>1</v>
      </c>
      <c r="AK802" s="5">
        <v>0</v>
      </c>
      <c r="AL802" s="5">
        <v>0</v>
      </c>
      <c r="AM802" s="5">
        <v>0</v>
      </c>
      <c r="AN802" s="5">
        <v>0</v>
      </c>
      <c r="AO802" s="5">
        <v>0</v>
      </c>
      <c r="AP802" s="5">
        <v>0</v>
      </c>
      <c r="AQ802" s="5">
        <v>0</v>
      </c>
      <c r="AR802" s="5">
        <v>0</v>
      </c>
      <c r="AS802" s="5">
        <v>0</v>
      </c>
      <c r="AT802" s="5">
        <v>1</v>
      </c>
      <c r="AU802" s="5">
        <v>0</v>
      </c>
      <c r="AV802" s="5">
        <v>0</v>
      </c>
      <c r="AW802" s="5">
        <v>0</v>
      </c>
      <c r="AX802" s="5">
        <v>0</v>
      </c>
      <c r="AY802" s="5">
        <v>0</v>
      </c>
      <c r="AZ802" s="5">
        <v>1</v>
      </c>
      <c r="BA802" s="5">
        <v>0</v>
      </c>
      <c r="BB802" s="5">
        <v>0</v>
      </c>
      <c r="BC802" s="5">
        <v>0</v>
      </c>
      <c r="BD802" s="5">
        <v>0</v>
      </c>
      <c r="BE802" s="5">
        <v>0</v>
      </c>
      <c r="BF802" s="5">
        <v>0</v>
      </c>
      <c r="BG802" s="5">
        <v>0</v>
      </c>
      <c r="BH802" s="5">
        <v>0</v>
      </c>
      <c r="BI802" s="5">
        <v>0</v>
      </c>
      <c r="BJ802" s="5">
        <v>0</v>
      </c>
      <c r="BK802" s="5">
        <v>0</v>
      </c>
      <c r="BL802" s="5">
        <v>0</v>
      </c>
      <c r="BM802" s="5">
        <v>0</v>
      </c>
      <c r="BN802" s="5">
        <v>0</v>
      </c>
      <c r="BO802" s="5">
        <v>0</v>
      </c>
      <c r="BP802" s="5">
        <v>0</v>
      </c>
      <c r="BQ802" s="5">
        <v>0</v>
      </c>
      <c r="BR802" s="5">
        <v>0</v>
      </c>
      <c r="BS802" s="5">
        <v>0</v>
      </c>
      <c r="BT802" s="5">
        <v>0</v>
      </c>
      <c r="BU802" s="5">
        <v>0</v>
      </c>
      <c r="BV802" s="5">
        <v>0</v>
      </c>
      <c r="BW802" s="5">
        <v>0</v>
      </c>
      <c r="BX802" s="5">
        <v>0</v>
      </c>
      <c r="BY802" s="5">
        <v>0</v>
      </c>
      <c r="BZ802" s="5">
        <v>0</v>
      </c>
      <c r="CA802" s="5">
        <v>0</v>
      </c>
      <c r="CB802" s="5">
        <v>0</v>
      </c>
      <c r="CC802" s="5">
        <v>0</v>
      </c>
      <c r="CD802" s="5">
        <v>0</v>
      </c>
      <c r="CE802" s="5">
        <v>0</v>
      </c>
      <c r="CF802" s="5">
        <v>0</v>
      </c>
      <c r="CG802" s="5">
        <v>0</v>
      </c>
      <c r="CH802" s="5">
        <v>0</v>
      </c>
      <c r="CI802" s="5">
        <v>0</v>
      </c>
      <c r="CJ802" s="5">
        <v>0</v>
      </c>
      <c r="CK802" s="5">
        <v>0</v>
      </c>
      <c r="CL802" s="5">
        <v>0</v>
      </c>
      <c r="CM802" s="5">
        <v>0</v>
      </c>
      <c r="CN802" s="5">
        <v>0</v>
      </c>
      <c r="CO802" s="5">
        <v>0</v>
      </c>
      <c r="CP802" s="5">
        <v>0</v>
      </c>
      <c r="CQ802" s="5">
        <v>0</v>
      </c>
      <c r="CR802" s="5">
        <v>0</v>
      </c>
      <c r="CS802" s="5">
        <v>0</v>
      </c>
      <c r="CT802" s="5">
        <v>2</v>
      </c>
      <c r="CU802" s="5">
        <v>0</v>
      </c>
      <c r="CV802" s="5">
        <v>0</v>
      </c>
      <c r="CW802" s="5">
        <v>0</v>
      </c>
      <c r="CX802" s="3">
        <v>0</v>
      </c>
    </row>
    <row r="803" spans="1:102" ht="15.75" x14ac:dyDescent="0.25">
      <c r="A803" s="5" t="s">
        <v>189</v>
      </c>
      <c r="B803" s="5" t="s">
        <v>190</v>
      </c>
      <c r="C803" s="5">
        <v>2021</v>
      </c>
      <c r="D803" s="5">
        <v>1348</v>
      </c>
      <c r="E803" s="5">
        <v>13</v>
      </c>
      <c r="F803" s="5">
        <v>1</v>
      </c>
      <c r="G803" s="5">
        <v>4</v>
      </c>
      <c r="H803" s="5">
        <v>0</v>
      </c>
      <c r="I803" s="5">
        <v>2</v>
      </c>
      <c r="J803" s="5">
        <v>1</v>
      </c>
      <c r="K803" s="5">
        <v>1</v>
      </c>
      <c r="L803" s="5">
        <v>13</v>
      </c>
      <c r="M803" s="5">
        <v>5</v>
      </c>
      <c r="N803" s="5">
        <v>8</v>
      </c>
      <c r="O803" s="5">
        <v>80</v>
      </c>
      <c r="P803" s="5">
        <v>0</v>
      </c>
      <c r="Q803" s="5">
        <v>1</v>
      </c>
      <c r="R803" s="5">
        <v>6</v>
      </c>
      <c r="S803" s="5">
        <v>0</v>
      </c>
      <c r="T803" s="5">
        <v>0</v>
      </c>
      <c r="U803" s="5">
        <v>10</v>
      </c>
      <c r="V803" s="5">
        <v>2</v>
      </c>
      <c r="W803" s="5">
        <v>3</v>
      </c>
      <c r="X803" s="5">
        <v>2</v>
      </c>
      <c r="Y803" s="5">
        <v>0</v>
      </c>
      <c r="Z803" s="5">
        <v>0</v>
      </c>
      <c r="AA803" s="5">
        <v>5</v>
      </c>
      <c r="AB803" s="5">
        <v>0</v>
      </c>
      <c r="AC803" s="5">
        <v>0</v>
      </c>
      <c r="AD803" s="5">
        <v>0</v>
      </c>
      <c r="AE803" s="5">
        <v>1</v>
      </c>
      <c r="AF803" s="5">
        <v>0</v>
      </c>
      <c r="AG803" s="5">
        <v>46</v>
      </c>
      <c r="AH803" s="5">
        <v>2</v>
      </c>
      <c r="AI803" s="5">
        <v>11</v>
      </c>
      <c r="AJ803" s="5">
        <v>29</v>
      </c>
      <c r="AK803" s="5">
        <v>26</v>
      </c>
      <c r="AL803" s="5">
        <v>2</v>
      </c>
      <c r="AM803" s="5">
        <v>19</v>
      </c>
      <c r="AN803" s="5">
        <v>38</v>
      </c>
      <c r="AO803" s="5">
        <v>46</v>
      </c>
      <c r="AP803" s="5">
        <v>0</v>
      </c>
      <c r="AQ803" s="5">
        <v>9</v>
      </c>
      <c r="AR803" s="5">
        <v>8</v>
      </c>
      <c r="AS803" s="5">
        <v>11</v>
      </c>
      <c r="AT803" s="5">
        <v>8</v>
      </c>
      <c r="AU803" s="5">
        <v>7</v>
      </c>
      <c r="AV803" s="5">
        <v>14</v>
      </c>
      <c r="AW803" s="5">
        <v>9</v>
      </c>
      <c r="AX803" s="5">
        <v>34</v>
      </c>
      <c r="AY803" s="5">
        <v>0</v>
      </c>
      <c r="AZ803" s="5">
        <v>29</v>
      </c>
      <c r="BA803" s="5">
        <v>0</v>
      </c>
      <c r="BB803" s="5">
        <v>119</v>
      </c>
      <c r="BC803" s="5">
        <v>1</v>
      </c>
      <c r="BD803" s="5">
        <v>1</v>
      </c>
      <c r="BE803" s="5">
        <v>10</v>
      </c>
      <c r="BF803" s="5">
        <v>56</v>
      </c>
      <c r="BG803" s="5">
        <v>3</v>
      </c>
      <c r="BH803" s="5">
        <v>6</v>
      </c>
      <c r="BI803" s="5">
        <v>0</v>
      </c>
      <c r="BJ803" s="5">
        <v>49</v>
      </c>
      <c r="BK803" s="5">
        <v>78</v>
      </c>
      <c r="BL803" s="5">
        <v>0</v>
      </c>
      <c r="BM803" s="5">
        <v>4</v>
      </c>
      <c r="BN803" s="5">
        <v>38</v>
      </c>
      <c r="BO803" s="5">
        <v>0</v>
      </c>
      <c r="BP803" s="5">
        <v>16</v>
      </c>
      <c r="BQ803" s="5">
        <v>67</v>
      </c>
      <c r="BR803" s="5">
        <v>5</v>
      </c>
      <c r="BS803" s="5">
        <v>37</v>
      </c>
      <c r="BT803" s="5">
        <v>15</v>
      </c>
      <c r="BU803" s="5">
        <v>1</v>
      </c>
      <c r="BV803" s="5">
        <v>27</v>
      </c>
      <c r="BW803" s="5">
        <v>4</v>
      </c>
      <c r="BX803" s="5">
        <v>145</v>
      </c>
      <c r="BY803" s="5">
        <v>2</v>
      </c>
      <c r="BZ803" s="5">
        <v>0</v>
      </c>
      <c r="CA803" s="5">
        <v>18</v>
      </c>
      <c r="CB803" s="5">
        <v>0</v>
      </c>
      <c r="CC803" s="5">
        <v>0</v>
      </c>
      <c r="CD803" s="5">
        <v>11</v>
      </c>
      <c r="CE803" s="5">
        <v>0</v>
      </c>
      <c r="CF803" s="5">
        <v>1</v>
      </c>
      <c r="CG803" s="5">
        <v>1</v>
      </c>
      <c r="CH803" s="5">
        <v>1</v>
      </c>
      <c r="CI803" s="5">
        <v>2</v>
      </c>
      <c r="CJ803" s="5">
        <v>4</v>
      </c>
      <c r="CK803" s="5">
        <v>0</v>
      </c>
      <c r="CL803" s="5">
        <v>0</v>
      </c>
      <c r="CM803" s="5">
        <v>4</v>
      </c>
      <c r="CN803" s="5">
        <v>33</v>
      </c>
      <c r="CO803" s="5">
        <v>12</v>
      </c>
      <c r="CP803" s="5">
        <v>12</v>
      </c>
      <c r="CQ803" s="5">
        <v>0</v>
      </c>
      <c r="CR803" s="5">
        <v>2</v>
      </c>
      <c r="CS803" s="5">
        <v>0</v>
      </c>
      <c r="CT803" s="5">
        <v>15</v>
      </c>
      <c r="CU803" s="5">
        <v>1</v>
      </c>
      <c r="CV803" s="5">
        <v>35</v>
      </c>
      <c r="CW803" s="5">
        <v>9</v>
      </c>
      <c r="CX803" s="3">
        <v>9</v>
      </c>
    </row>
    <row r="804" spans="1:102" ht="15.75" x14ac:dyDescent="0.25">
      <c r="A804" s="5" t="s">
        <v>191</v>
      </c>
      <c r="B804" s="5" t="s">
        <v>192</v>
      </c>
      <c r="C804" s="5">
        <v>2021</v>
      </c>
      <c r="D804" s="5">
        <v>754</v>
      </c>
      <c r="E804" s="5">
        <v>0</v>
      </c>
      <c r="F804" s="5">
        <v>0</v>
      </c>
      <c r="G804" s="5">
        <v>2</v>
      </c>
      <c r="H804" s="5">
        <v>3</v>
      </c>
      <c r="I804" s="5">
        <v>3</v>
      </c>
      <c r="J804" s="5">
        <v>2</v>
      </c>
      <c r="K804" s="5">
        <v>0</v>
      </c>
      <c r="L804" s="5">
        <v>1</v>
      </c>
      <c r="M804" s="5">
        <v>7</v>
      </c>
      <c r="N804" s="5">
        <v>10</v>
      </c>
      <c r="O804" s="5">
        <v>0</v>
      </c>
      <c r="P804" s="5">
        <v>0</v>
      </c>
      <c r="Q804" s="5">
        <v>0</v>
      </c>
      <c r="R804" s="5">
        <v>0</v>
      </c>
      <c r="S804" s="5">
        <v>3</v>
      </c>
      <c r="T804" s="5">
        <v>80</v>
      </c>
      <c r="U804" s="5">
        <v>0</v>
      </c>
      <c r="V804" s="5">
        <v>9</v>
      </c>
      <c r="W804" s="5">
        <v>82</v>
      </c>
      <c r="X804" s="5">
        <v>1</v>
      </c>
      <c r="Y804" s="5">
        <v>0</v>
      </c>
      <c r="Z804" s="5">
        <v>0</v>
      </c>
      <c r="AA804" s="5">
        <v>1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38</v>
      </c>
      <c r="AH804" s="5">
        <v>2</v>
      </c>
      <c r="AI804" s="5">
        <v>10</v>
      </c>
      <c r="AJ804" s="5">
        <v>52</v>
      </c>
      <c r="AK804" s="5">
        <v>28</v>
      </c>
      <c r="AL804" s="5">
        <v>0</v>
      </c>
      <c r="AM804" s="5">
        <v>8</v>
      </c>
      <c r="AN804" s="5">
        <v>10</v>
      </c>
      <c r="AO804" s="5">
        <v>19</v>
      </c>
      <c r="AP804" s="5">
        <v>1</v>
      </c>
      <c r="AQ804" s="5">
        <v>2</v>
      </c>
      <c r="AR804" s="5">
        <v>1</v>
      </c>
      <c r="AS804" s="5">
        <v>8</v>
      </c>
      <c r="AT804" s="5">
        <v>9</v>
      </c>
      <c r="AU804" s="5">
        <v>3</v>
      </c>
      <c r="AV804" s="5">
        <v>9</v>
      </c>
      <c r="AW804" s="5">
        <v>4</v>
      </c>
      <c r="AX804" s="5">
        <v>31</v>
      </c>
      <c r="AY804" s="5">
        <v>1</v>
      </c>
      <c r="AZ804" s="5">
        <v>6</v>
      </c>
      <c r="BA804" s="5">
        <v>0</v>
      </c>
      <c r="BB804" s="5">
        <v>24</v>
      </c>
      <c r="BC804" s="5">
        <v>2</v>
      </c>
      <c r="BD804" s="5">
        <v>0</v>
      </c>
      <c r="BE804" s="5">
        <v>10</v>
      </c>
      <c r="BF804" s="5">
        <v>10</v>
      </c>
      <c r="BG804" s="5">
        <v>1</v>
      </c>
      <c r="BH804" s="5">
        <v>1</v>
      </c>
      <c r="BI804" s="5">
        <v>0</v>
      </c>
      <c r="BJ804" s="5">
        <v>45</v>
      </c>
      <c r="BK804" s="5">
        <v>25</v>
      </c>
      <c r="BL804" s="5">
        <v>0</v>
      </c>
      <c r="BM804" s="5">
        <v>1</v>
      </c>
      <c r="BN804" s="5">
        <v>3</v>
      </c>
      <c r="BO804" s="5">
        <v>0</v>
      </c>
      <c r="BP804" s="5">
        <v>1</v>
      </c>
      <c r="BQ804" s="5">
        <v>5</v>
      </c>
      <c r="BR804" s="5">
        <v>0</v>
      </c>
      <c r="BS804" s="5">
        <v>24</v>
      </c>
      <c r="BT804" s="5">
        <v>12</v>
      </c>
      <c r="BU804" s="5">
        <v>0</v>
      </c>
      <c r="BV804" s="5">
        <v>1</v>
      </c>
      <c r="BW804" s="5">
        <v>31</v>
      </c>
      <c r="BX804" s="5">
        <v>50</v>
      </c>
      <c r="BY804" s="5">
        <v>0</v>
      </c>
      <c r="BZ804" s="5">
        <v>0</v>
      </c>
      <c r="CA804" s="5">
        <v>6</v>
      </c>
      <c r="CB804" s="5">
        <v>0</v>
      </c>
      <c r="CC804" s="5">
        <v>0</v>
      </c>
      <c r="CD804" s="5">
        <v>0</v>
      </c>
      <c r="CE804" s="5">
        <v>0</v>
      </c>
      <c r="CF804" s="5">
        <v>0</v>
      </c>
      <c r="CG804" s="5">
        <v>0</v>
      </c>
      <c r="CH804" s="5">
        <v>0</v>
      </c>
      <c r="CI804" s="5">
        <v>0</v>
      </c>
      <c r="CJ804" s="5">
        <v>1</v>
      </c>
      <c r="CK804" s="5">
        <v>0</v>
      </c>
      <c r="CL804" s="5">
        <v>0</v>
      </c>
      <c r="CM804" s="5">
        <v>4</v>
      </c>
      <c r="CN804" s="5">
        <v>27</v>
      </c>
      <c r="CO804" s="5">
        <v>0</v>
      </c>
      <c r="CP804" s="5">
        <v>0</v>
      </c>
      <c r="CQ804" s="5">
        <v>1</v>
      </c>
      <c r="CR804" s="5">
        <v>0</v>
      </c>
      <c r="CS804" s="5">
        <v>0</v>
      </c>
      <c r="CT804" s="5">
        <v>2</v>
      </c>
      <c r="CU804" s="5">
        <v>4</v>
      </c>
      <c r="CV804" s="5">
        <v>6</v>
      </c>
      <c r="CW804" s="5">
        <v>5</v>
      </c>
      <c r="CX804" s="3">
        <v>5</v>
      </c>
    </row>
    <row r="805" spans="1:102" ht="15.75" x14ac:dyDescent="0.25">
      <c r="A805" s="5" t="s">
        <v>193</v>
      </c>
      <c r="B805" s="5" t="s">
        <v>194</v>
      </c>
      <c r="C805" s="5">
        <v>2021</v>
      </c>
      <c r="D805" s="5">
        <v>21841</v>
      </c>
      <c r="E805" s="5">
        <v>350</v>
      </c>
      <c r="F805" s="5">
        <v>356</v>
      </c>
      <c r="G805" s="5">
        <v>450</v>
      </c>
      <c r="H805" s="5">
        <v>64</v>
      </c>
      <c r="I805" s="5">
        <v>543</v>
      </c>
      <c r="J805" s="5">
        <v>283</v>
      </c>
      <c r="K805" s="5">
        <v>79</v>
      </c>
      <c r="L805" s="5">
        <v>284</v>
      </c>
      <c r="M805" s="5">
        <v>238</v>
      </c>
      <c r="N805" s="5">
        <v>265</v>
      </c>
      <c r="O805" s="5">
        <v>411</v>
      </c>
      <c r="P805" s="5">
        <v>1</v>
      </c>
      <c r="Q805" s="5">
        <v>5</v>
      </c>
      <c r="R805" s="5">
        <v>2</v>
      </c>
      <c r="S805" s="5">
        <v>143</v>
      </c>
      <c r="T805" s="5">
        <v>2</v>
      </c>
      <c r="U805" s="5">
        <v>3</v>
      </c>
      <c r="V805" s="5">
        <v>63</v>
      </c>
      <c r="W805" s="5">
        <v>22</v>
      </c>
      <c r="X805" s="5">
        <v>40</v>
      </c>
      <c r="Y805" s="5">
        <v>53</v>
      </c>
      <c r="Z805" s="5">
        <v>70</v>
      </c>
      <c r="AA805" s="5">
        <v>1303</v>
      </c>
      <c r="AB805" s="5">
        <v>1645</v>
      </c>
      <c r="AC805" s="5">
        <v>254</v>
      </c>
      <c r="AD805" s="5">
        <v>23</v>
      </c>
      <c r="AE805" s="5">
        <v>49</v>
      </c>
      <c r="AF805" s="5">
        <v>5</v>
      </c>
      <c r="AG805" s="5">
        <v>1642</v>
      </c>
      <c r="AH805" s="5">
        <v>58</v>
      </c>
      <c r="AI805" s="5">
        <v>116</v>
      </c>
      <c r="AJ805" s="5">
        <v>1257</v>
      </c>
      <c r="AK805" s="5">
        <v>578</v>
      </c>
      <c r="AL805" s="5">
        <v>48</v>
      </c>
      <c r="AM805" s="5">
        <v>193</v>
      </c>
      <c r="AN805" s="5">
        <v>277</v>
      </c>
      <c r="AO805" s="5">
        <v>288</v>
      </c>
      <c r="AP805" s="5">
        <v>5</v>
      </c>
      <c r="AQ805" s="5">
        <v>92</v>
      </c>
      <c r="AR805" s="5">
        <v>158</v>
      </c>
      <c r="AS805" s="5">
        <v>461</v>
      </c>
      <c r="AT805" s="5">
        <v>162</v>
      </c>
      <c r="AU805" s="5">
        <v>324</v>
      </c>
      <c r="AV805" s="5">
        <v>477</v>
      </c>
      <c r="AW805" s="5">
        <v>224</v>
      </c>
      <c r="AX805" s="5">
        <v>711</v>
      </c>
      <c r="AY805" s="5">
        <v>6</v>
      </c>
      <c r="AZ805" s="5">
        <v>80</v>
      </c>
      <c r="BA805" s="5">
        <v>0</v>
      </c>
      <c r="BB805" s="5">
        <v>528</v>
      </c>
      <c r="BC805" s="5">
        <v>31</v>
      </c>
      <c r="BD805" s="5">
        <v>13</v>
      </c>
      <c r="BE805" s="5">
        <v>76</v>
      </c>
      <c r="BF805" s="5">
        <v>407</v>
      </c>
      <c r="BG805" s="5">
        <v>8</v>
      </c>
      <c r="BH805" s="5">
        <v>31</v>
      </c>
      <c r="BI805" s="5">
        <v>11</v>
      </c>
      <c r="BJ805" s="5">
        <v>187</v>
      </c>
      <c r="BK805" s="5">
        <v>352</v>
      </c>
      <c r="BL805" s="5">
        <v>0</v>
      </c>
      <c r="BM805" s="5">
        <v>49</v>
      </c>
      <c r="BN805" s="5">
        <v>786</v>
      </c>
      <c r="BO805" s="5">
        <v>47</v>
      </c>
      <c r="BP805" s="5">
        <v>17</v>
      </c>
      <c r="BQ805" s="5">
        <v>589</v>
      </c>
      <c r="BR805" s="5">
        <v>205</v>
      </c>
      <c r="BS805" s="5">
        <v>380</v>
      </c>
      <c r="BT805" s="5">
        <v>210</v>
      </c>
      <c r="BU805" s="5">
        <v>35</v>
      </c>
      <c r="BV805" s="5">
        <v>148</v>
      </c>
      <c r="BW805" s="5">
        <v>259</v>
      </c>
      <c r="BX805" s="5">
        <v>324</v>
      </c>
      <c r="BY805" s="5">
        <v>9</v>
      </c>
      <c r="BZ805" s="5">
        <v>2</v>
      </c>
      <c r="CA805" s="5">
        <v>115</v>
      </c>
      <c r="CB805" s="5">
        <v>5</v>
      </c>
      <c r="CC805" s="5">
        <v>2</v>
      </c>
      <c r="CD805" s="5">
        <v>131</v>
      </c>
      <c r="CE805" s="5">
        <v>34</v>
      </c>
      <c r="CF805" s="5">
        <v>153</v>
      </c>
      <c r="CG805" s="5">
        <v>11</v>
      </c>
      <c r="CH805" s="5">
        <v>47</v>
      </c>
      <c r="CI805" s="5">
        <v>40</v>
      </c>
      <c r="CJ805" s="5">
        <v>440</v>
      </c>
      <c r="CK805" s="5">
        <v>72</v>
      </c>
      <c r="CL805" s="5">
        <v>0</v>
      </c>
      <c r="CM805" s="5">
        <v>61</v>
      </c>
      <c r="CN805" s="5">
        <v>371</v>
      </c>
      <c r="CO805" s="5">
        <v>48</v>
      </c>
      <c r="CP805" s="5">
        <v>23</v>
      </c>
      <c r="CQ805" s="5">
        <v>0</v>
      </c>
      <c r="CR805" s="5">
        <v>10</v>
      </c>
      <c r="CS805" s="5">
        <v>57</v>
      </c>
      <c r="CT805" s="5">
        <v>275</v>
      </c>
      <c r="CU805" s="5">
        <v>15</v>
      </c>
      <c r="CV805" s="5">
        <v>772</v>
      </c>
      <c r="CW805" s="5">
        <v>296</v>
      </c>
      <c r="CX805" s="3">
        <v>295</v>
      </c>
    </row>
    <row r="806" spans="1:102" ht="15.75" x14ac:dyDescent="0.25">
      <c r="A806" s="5" t="s">
        <v>195</v>
      </c>
      <c r="B806" s="5" t="s">
        <v>196</v>
      </c>
      <c r="C806" s="5">
        <v>2021</v>
      </c>
      <c r="D806" s="5">
        <v>1533</v>
      </c>
      <c r="E806" s="5">
        <v>3</v>
      </c>
      <c r="F806" s="5">
        <v>0</v>
      </c>
      <c r="G806" s="5">
        <v>3</v>
      </c>
      <c r="H806" s="5">
        <v>2</v>
      </c>
      <c r="I806" s="5">
        <v>13</v>
      </c>
      <c r="J806" s="5">
        <v>4</v>
      </c>
      <c r="K806" s="5">
        <v>3</v>
      </c>
      <c r="L806" s="5">
        <v>19</v>
      </c>
      <c r="M806" s="5">
        <v>1</v>
      </c>
      <c r="N806" s="5">
        <v>9</v>
      </c>
      <c r="O806" s="5">
        <v>67</v>
      </c>
      <c r="P806" s="5">
        <v>0</v>
      </c>
      <c r="Q806" s="5">
        <v>0</v>
      </c>
      <c r="R806" s="5">
        <v>1</v>
      </c>
      <c r="S806" s="5">
        <v>0</v>
      </c>
      <c r="T806" s="5">
        <v>0</v>
      </c>
      <c r="U806" s="5">
        <v>2</v>
      </c>
      <c r="V806" s="5">
        <v>2</v>
      </c>
      <c r="W806" s="5">
        <v>0</v>
      </c>
      <c r="X806" s="5">
        <v>1</v>
      </c>
      <c r="Y806" s="5">
        <v>0</v>
      </c>
      <c r="Z806" s="5">
        <v>0</v>
      </c>
      <c r="AA806" s="5">
        <v>5</v>
      </c>
      <c r="AB806" s="5">
        <v>0</v>
      </c>
      <c r="AC806" s="5">
        <v>0</v>
      </c>
      <c r="AD806" s="5">
        <v>1</v>
      </c>
      <c r="AE806" s="5">
        <v>2</v>
      </c>
      <c r="AF806" s="5">
        <v>0</v>
      </c>
      <c r="AG806" s="5">
        <v>13</v>
      </c>
      <c r="AH806" s="5">
        <v>3</v>
      </c>
      <c r="AI806" s="5">
        <v>16</v>
      </c>
      <c r="AJ806" s="5">
        <v>161</v>
      </c>
      <c r="AK806" s="5">
        <v>28</v>
      </c>
      <c r="AL806" s="5">
        <v>1</v>
      </c>
      <c r="AM806" s="5">
        <v>13</v>
      </c>
      <c r="AN806" s="5">
        <v>21</v>
      </c>
      <c r="AO806" s="5">
        <v>29</v>
      </c>
      <c r="AP806" s="5">
        <v>0</v>
      </c>
      <c r="AQ806" s="5">
        <v>3</v>
      </c>
      <c r="AR806" s="5">
        <v>0</v>
      </c>
      <c r="AS806" s="5">
        <v>7</v>
      </c>
      <c r="AT806" s="5">
        <v>9</v>
      </c>
      <c r="AU806" s="5">
        <v>80</v>
      </c>
      <c r="AV806" s="5">
        <v>7</v>
      </c>
      <c r="AW806" s="5">
        <v>9</v>
      </c>
      <c r="AX806" s="5">
        <v>19</v>
      </c>
      <c r="AY806" s="5">
        <v>1</v>
      </c>
      <c r="AZ806" s="5">
        <v>8</v>
      </c>
      <c r="BA806" s="5">
        <v>0</v>
      </c>
      <c r="BB806" s="5">
        <v>142</v>
      </c>
      <c r="BC806" s="5">
        <v>2</v>
      </c>
      <c r="BD806" s="5">
        <v>0</v>
      </c>
      <c r="BE806" s="5">
        <v>11</v>
      </c>
      <c r="BF806" s="5">
        <v>59</v>
      </c>
      <c r="BG806" s="5">
        <v>1</v>
      </c>
      <c r="BH806" s="5">
        <v>1</v>
      </c>
      <c r="BI806" s="5">
        <v>0</v>
      </c>
      <c r="BJ806" s="5">
        <v>27</v>
      </c>
      <c r="BK806" s="5">
        <v>40</v>
      </c>
      <c r="BL806" s="5">
        <v>0</v>
      </c>
      <c r="BM806" s="5">
        <v>4</v>
      </c>
      <c r="BN806" s="5">
        <v>23</v>
      </c>
      <c r="BO806" s="5">
        <v>0</v>
      </c>
      <c r="BP806" s="5">
        <v>5</v>
      </c>
      <c r="BQ806" s="5">
        <v>33</v>
      </c>
      <c r="BR806" s="5">
        <v>2</v>
      </c>
      <c r="BS806" s="5">
        <v>40</v>
      </c>
      <c r="BT806" s="5">
        <v>31</v>
      </c>
      <c r="BU806" s="5">
        <v>2</v>
      </c>
      <c r="BV806" s="5">
        <v>7</v>
      </c>
      <c r="BW806" s="5">
        <v>54</v>
      </c>
      <c r="BX806" s="5">
        <v>126</v>
      </c>
      <c r="BY806" s="5">
        <v>0</v>
      </c>
      <c r="BZ806" s="5">
        <v>0</v>
      </c>
      <c r="CA806" s="5">
        <v>8</v>
      </c>
      <c r="CB806" s="5">
        <v>43</v>
      </c>
      <c r="CC806" s="5">
        <v>0</v>
      </c>
      <c r="CD806" s="5">
        <v>2</v>
      </c>
      <c r="CE806" s="5">
        <v>1</v>
      </c>
      <c r="CF806" s="5">
        <v>2</v>
      </c>
      <c r="CG806" s="5">
        <v>0</v>
      </c>
      <c r="CH806" s="5">
        <v>3</v>
      </c>
      <c r="CI806" s="5">
        <v>4</v>
      </c>
      <c r="CJ806" s="5">
        <v>112</v>
      </c>
      <c r="CK806" s="5">
        <v>36</v>
      </c>
      <c r="CL806" s="5">
        <v>0</v>
      </c>
      <c r="CM806" s="5">
        <v>14</v>
      </c>
      <c r="CN806" s="5">
        <v>49</v>
      </c>
      <c r="CO806" s="5">
        <v>12</v>
      </c>
      <c r="CP806" s="5">
        <v>4</v>
      </c>
      <c r="CQ806" s="5">
        <v>1</v>
      </c>
      <c r="CR806" s="5">
        <v>3</v>
      </c>
      <c r="CS806" s="5">
        <v>2</v>
      </c>
      <c r="CT806" s="5">
        <v>8</v>
      </c>
      <c r="CU806" s="5">
        <v>8</v>
      </c>
      <c r="CV806" s="5">
        <v>38</v>
      </c>
      <c r="CW806" s="5">
        <v>4</v>
      </c>
      <c r="CX806" s="3">
        <v>4</v>
      </c>
    </row>
    <row r="807" spans="1:102" ht="15.75" x14ac:dyDescent="0.25">
      <c r="A807" s="5" t="s">
        <v>197</v>
      </c>
      <c r="B807" s="5" t="s">
        <v>198</v>
      </c>
      <c r="C807" s="5">
        <v>2021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  <c r="AH807" s="5">
        <v>0</v>
      </c>
      <c r="AI807" s="5">
        <v>0</v>
      </c>
      <c r="AJ807" s="5">
        <v>0</v>
      </c>
      <c r="AK807" s="5">
        <v>0</v>
      </c>
      <c r="AL807" s="5">
        <v>0</v>
      </c>
      <c r="AM807" s="5">
        <v>0</v>
      </c>
      <c r="AN807" s="5">
        <v>0</v>
      </c>
      <c r="AO807" s="5">
        <v>0</v>
      </c>
      <c r="AP807" s="5">
        <v>0</v>
      </c>
      <c r="AQ807" s="5">
        <v>0</v>
      </c>
      <c r="AR807" s="5">
        <v>0</v>
      </c>
      <c r="AS807" s="5">
        <v>0</v>
      </c>
      <c r="AT807" s="5">
        <v>0</v>
      </c>
      <c r="AU807" s="5">
        <v>0</v>
      </c>
      <c r="AV807" s="5">
        <v>0</v>
      </c>
      <c r="AW807" s="5">
        <v>0</v>
      </c>
      <c r="AX807" s="5">
        <v>0</v>
      </c>
      <c r="AY807" s="5">
        <v>0</v>
      </c>
      <c r="AZ807" s="5">
        <v>0</v>
      </c>
      <c r="BA807" s="5">
        <v>0</v>
      </c>
      <c r="BB807" s="5">
        <v>0</v>
      </c>
      <c r="BC807" s="5">
        <v>0</v>
      </c>
      <c r="BD807" s="5">
        <v>0</v>
      </c>
      <c r="BE807" s="5">
        <v>0</v>
      </c>
      <c r="BF807" s="5">
        <v>0</v>
      </c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5">
        <v>0</v>
      </c>
      <c r="BN807" s="5">
        <v>0</v>
      </c>
      <c r="BO807" s="5">
        <v>0</v>
      </c>
      <c r="BP807" s="5">
        <v>0</v>
      </c>
      <c r="BQ807" s="5">
        <v>0</v>
      </c>
      <c r="BR807" s="5">
        <v>0</v>
      </c>
      <c r="BS807" s="5">
        <v>0</v>
      </c>
      <c r="BT807" s="5">
        <v>0</v>
      </c>
      <c r="BU807" s="5">
        <v>0</v>
      </c>
      <c r="BV807" s="5">
        <v>0</v>
      </c>
      <c r="BW807" s="5">
        <v>0</v>
      </c>
      <c r="BX807" s="5">
        <v>0</v>
      </c>
      <c r="BY807" s="5">
        <v>0</v>
      </c>
      <c r="BZ807" s="5">
        <v>0</v>
      </c>
      <c r="CA807" s="5">
        <v>0</v>
      </c>
      <c r="CB807" s="5">
        <v>0</v>
      </c>
      <c r="CC807" s="5">
        <v>0</v>
      </c>
      <c r="CD807" s="5">
        <v>0</v>
      </c>
      <c r="CE807" s="5">
        <v>0</v>
      </c>
      <c r="CF807" s="5">
        <v>0</v>
      </c>
      <c r="CG807" s="5">
        <v>0</v>
      </c>
      <c r="CH807" s="5">
        <v>0</v>
      </c>
      <c r="CI807" s="5">
        <v>0</v>
      </c>
      <c r="CJ807" s="5">
        <v>0</v>
      </c>
      <c r="CK807" s="5">
        <v>0</v>
      </c>
      <c r="CL807" s="5">
        <v>0</v>
      </c>
      <c r="CM807" s="5">
        <v>0</v>
      </c>
      <c r="CN807" s="5">
        <v>0</v>
      </c>
      <c r="CO807" s="5">
        <v>0</v>
      </c>
      <c r="CP807" s="5">
        <v>0</v>
      </c>
      <c r="CQ807" s="5">
        <v>0</v>
      </c>
      <c r="CR807" s="5">
        <v>0</v>
      </c>
      <c r="CS807" s="5">
        <v>0</v>
      </c>
      <c r="CT807" s="5">
        <v>0</v>
      </c>
      <c r="CU807" s="5">
        <v>0</v>
      </c>
      <c r="CV807" s="5">
        <v>0</v>
      </c>
      <c r="CW807" s="5">
        <v>0</v>
      </c>
      <c r="CX807" s="3">
        <v>0</v>
      </c>
    </row>
    <row r="808" spans="1:102" ht="15.75" x14ac:dyDescent="0.25">
      <c r="A808" s="5" t="s">
        <v>199</v>
      </c>
      <c r="B808" s="5" t="s">
        <v>200</v>
      </c>
      <c r="C808" s="5">
        <v>2021</v>
      </c>
      <c r="D808" s="5">
        <v>4780</v>
      </c>
      <c r="E808" s="5">
        <v>1</v>
      </c>
      <c r="F808" s="5">
        <v>0</v>
      </c>
      <c r="G808" s="5">
        <v>1</v>
      </c>
      <c r="H808" s="5">
        <v>0</v>
      </c>
      <c r="I808" s="5">
        <v>4</v>
      </c>
      <c r="J808" s="5">
        <v>2</v>
      </c>
      <c r="K808" s="5">
        <v>1</v>
      </c>
      <c r="L808" s="5">
        <v>7</v>
      </c>
      <c r="M808" s="5">
        <v>3</v>
      </c>
      <c r="N808" s="5">
        <v>6</v>
      </c>
      <c r="O808" s="5">
        <v>162</v>
      </c>
      <c r="P808" s="5">
        <v>0</v>
      </c>
      <c r="Q808" s="5">
        <v>0</v>
      </c>
      <c r="R808" s="5">
        <v>30</v>
      </c>
      <c r="S808" s="5">
        <v>7</v>
      </c>
      <c r="T808" s="5">
        <v>177</v>
      </c>
      <c r="U808" s="5">
        <v>8</v>
      </c>
      <c r="V808" s="5">
        <v>16</v>
      </c>
      <c r="W808" s="5">
        <v>574</v>
      </c>
      <c r="X808" s="5">
        <v>2</v>
      </c>
      <c r="Y808" s="5">
        <v>1</v>
      </c>
      <c r="Z808" s="5">
        <v>169</v>
      </c>
      <c r="AA808" s="5">
        <v>25</v>
      </c>
      <c r="AB808" s="5">
        <v>0</v>
      </c>
      <c r="AC808" s="5">
        <v>0</v>
      </c>
      <c r="AD808" s="5">
        <v>1</v>
      </c>
      <c r="AE808" s="5">
        <v>0</v>
      </c>
      <c r="AF808" s="5">
        <v>0</v>
      </c>
      <c r="AG808" s="5">
        <v>64</v>
      </c>
      <c r="AH808" s="5">
        <v>73</v>
      </c>
      <c r="AI808" s="5">
        <v>38</v>
      </c>
      <c r="AJ808" s="5">
        <v>127</v>
      </c>
      <c r="AK808" s="5">
        <v>33</v>
      </c>
      <c r="AL808" s="5">
        <v>15</v>
      </c>
      <c r="AM808" s="5">
        <v>44</v>
      </c>
      <c r="AN808" s="5">
        <v>35</v>
      </c>
      <c r="AO808" s="5">
        <v>122</v>
      </c>
      <c r="AP808" s="5">
        <v>2</v>
      </c>
      <c r="AQ808" s="5">
        <v>27</v>
      </c>
      <c r="AR808" s="5">
        <v>2</v>
      </c>
      <c r="AS808" s="5">
        <v>14</v>
      </c>
      <c r="AT808" s="5">
        <v>21</v>
      </c>
      <c r="AU808" s="5">
        <v>41</v>
      </c>
      <c r="AV808" s="5">
        <v>81</v>
      </c>
      <c r="AW808" s="5">
        <v>798</v>
      </c>
      <c r="AX808" s="5">
        <v>104</v>
      </c>
      <c r="AY808" s="5">
        <v>8</v>
      </c>
      <c r="AZ808" s="5">
        <v>22</v>
      </c>
      <c r="BA808" s="5">
        <v>0</v>
      </c>
      <c r="BB808" s="5">
        <v>401</v>
      </c>
      <c r="BC808" s="5">
        <v>24</v>
      </c>
      <c r="BD808" s="5">
        <v>0</v>
      </c>
      <c r="BE808" s="5">
        <v>45</v>
      </c>
      <c r="BF808" s="5">
        <v>57</v>
      </c>
      <c r="BG808" s="5">
        <v>10</v>
      </c>
      <c r="BH808" s="5">
        <v>25</v>
      </c>
      <c r="BI808" s="5">
        <v>0</v>
      </c>
      <c r="BJ808" s="5">
        <v>167</v>
      </c>
      <c r="BK808" s="5">
        <v>222</v>
      </c>
      <c r="BL808" s="5">
        <v>0</v>
      </c>
      <c r="BM808" s="5">
        <v>18</v>
      </c>
      <c r="BN808" s="5">
        <v>39</v>
      </c>
      <c r="BO808" s="5">
        <v>0</v>
      </c>
      <c r="BP808" s="5">
        <v>5</v>
      </c>
      <c r="BQ808" s="5">
        <v>80</v>
      </c>
      <c r="BR808" s="5">
        <v>2</v>
      </c>
      <c r="BS808" s="5">
        <v>178</v>
      </c>
      <c r="BT808" s="5">
        <v>71</v>
      </c>
      <c r="BU808" s="5">
        <v>0</v>
      </c>
      <c r="BV808" s="5">
        <v>38</v>
      </c>
      <c r="BW808" s="5">
        <v>3</v>
      </c>
      <c r="BX808" s="5">
        <v>45</v>
      </c>
      <c r="BY808" s="5">
        <v>7</v>
      </c>
      <c r="BZ808" s="5">
        <v>0</v>
      </c>
      <c r="CA808" s="5">
        <v>89</v>
      </c>
      <c r="CB808" s="5">
        <v>5</v>
      </c>
      <c r="CC808" s="5">
        <v>0</v>
      </c>
      <c r="CD808" s="5">
        <v>3</v>
      </c>
      <c r="CE808" s="5">
        <v>0</v>
      </c>
      <c r="CF808" s="5">
        <v>3</v>
      </c>
      <c r="CG808" s="5">
        <v>5</v>
      </c>
      <c r="CH808" s="5">
        <v>1</v>
      </c>
      <c r="CI808" s="5">
        <v>2</v>
      </c>
      <c r="CJ808" s="5">
        <v>9</v>
      </c>
      <c r="CK808" s="5">
        <v>1</v>
      </c>
      <c r="CL808" s="5">
        <v>0</v>
      </c>
      <c r="CM808" s="5">
        <v>36</v>
      </c>
      <c r="CN808" s="5">
        <v>207</v>
      </c>
      <c r="CO808" s="5">
        <v>6</v>
      </c>
      <c r="CP808" s="5">
        <v>7</v>
      </c>
      <c r="CQ808" s="5">
        <v>0</v>
      </c>
      <c r="CR808" s="5">
        <v>10</v>
      </c>
      <c r="CS808" s="5">
        <v>8</v>
      </c>
      <c r="CT808" s="5">
        <v>9</v>
      </c>
      <c r="CU808" s="5">
        <v>1</v>
      </c>
      <c r="CV808" s="5">
        <v>53</v>
      </c>
      <c r="CW808" s="5">
        <v>21</v>
      </c>
      <c r="CX808" s="3">
        <v>21</v>
      </c>
    </row>
    <row r="809" spans="1:102" ht="15.75" x14ac:dyDescent="0.25">
      <c r="A809" s="5" t="s">
        <v>201</v>
      </c>
      <c r="B809" s="5" t="s">
        <v>202</v>
      </c>
      <c r="C809" s="5">
        <v>2021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0</v>
      </c>
      <c r="AI809" s="5">
        <v>0</v>
      </c>
      <c r="AJ809" s="5">
        <v>0</v>
      </c>
      <c r="AK809" s="5">
        <v>0</v>
      </c>
      <c r="AL809" s="5">
        <v>0</v>
      </c>
      <c r="AM809" s="5">
        <v>0</v>
      </c>
      <c r="AN809" s="5">
        <v>0</v>
      </c>
      <c r="AO809" s="5">
        <v>0</v>
      </c>
      <c r="AP809" s="5">
        <v>0</v>
      </c>
      <c r="AQ809" s="5">
        <v>0</v>
      </c>
      <c r="AR809" s="5">
        <v>0</v>
      </c>
      <c r="AS809" s="5">
        <v>0</v>
      </c>
      <c r="AT809" s="5">
        <v>0</v>
      </c>
      <c r="AU809" s="5">
        <v>0</v>
      </c>
      <c r="AV809" s="5">
        <v>0</v>
      </c>
      <c r="AW809" s="5">
        <v>0</v>
      </c>
      <c r="AX809" s="5">
        <v>0</v>
      </c>
      <c r="AY809" s="5">
        <v>0</v>
      </c>
      <c r="AZ809" s="5">
        <v>0</v>
      </c>
      <c r="BA809" s="5">
        <v>0</v>
      </c>
      <c r="BB809" s="5">
        <v>0</v>
      </c>
      <c r="BC809" s="5">
        <v>0</v>
      </c>
      <c r="BD809" s="5">
        <v>0</v>
      </c>
      <c r="BE809" s="5">
        <v>0</v>
      </c>
      <c r="BF809" s="5">
        <v>0</v>
      </c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5">
        <v>0</v>
      </c>
      <c r="BN809" s="5">
        <v>0</v>
      </c>
      <c r="BO809" s="5">
        <v>0</v>
      </c>
      <c r="BP809" s="5">
        <v>0</v>
      </c>
      <c r="BQ809" s="5">
        <v>0</v>
      </c>
      <c r="BR809" s="5">
        <v>0</v>
      </c>
      <c r="BS809" s="5">
        <v>0</v>
      </c>
      <c r="BT809" s="5">
        <v>0</v>
      </c>
      <c r="BU809" s="5">
        <v>0</v>
      </c>
      <c r="BV809" s="5">
        <v>0</v>
      </c>
      <c r="BW809" s="5">
        <v>0</v>
      </c>
      <c r="BX809" s="5">
        <v>0</v>
      </c>
      <c r="BY809" s="5">
        <v>0</v>
      </c>
      <c r="BZ809" s="5">
        <v>0</v>
      </c>
      <c r="CA809" s="5">
        <v>0</v>
      </c>
      <c r="CB809" s="5">
        <v>0</v>
      </c>
      <c r="CC809" s="5">
        <v>0</v>
      </c>
      <c r="CD809" s="5">
        <v>0</v>
      </c>
      <c r="CE809" s="5">
        <v>0</v>
      </c>
      <c r="CF809" s="5">
        <v>0</v>
      </c>
      <c r="CG809" s="5">
        <v>0</v>
      </c>
      <c r="CH809" s="5">
        <v>0</v>
      </c>
      <c r="CI809" s="5">
        <v>0</v>
      </c>
      <c r="CJ809" s="5">
        <v>0</v>
      </c>
      <c r="CK809" s="5">
        <v>0</v>
      </c>
      <c r="CL809" s="5">
        <v>0</v>
      </c>
      <c r="CM809" s="5">
        <v>0</v>
      </c>
      <c r="CN809" s="5">
        <v>0</v>
      </c>
      <c r="CO809" s="5">
        <v>0</v>
      </c>
      <c r="CP809" s="5">
        <v>0</v>
      </c>
      <c r="CQ809" s="5">
        <v>0</v>
      </c>
      <c r="CR809" s="5">
        <v>0</v>
      </c>
      <c r="CS809" s="5">
        <v>0</v>
      </c>
      <c r="CT809" s="5">
        <v>0</v>
      </c>
      <c r="CU809" s="5">
        <v>0</v>
      </c>
      <c r="CV809" s="5">
        <v>0</v>
      </c>
      <c r="CW809" s="5">
        <v>0</v>
      </c>
      <c r="CX809" s="3">
        <v>0</v>
      </c>
    </row>
    <row r="810" spans="1:102" ht="15.75" x14ac:dyDescent="0.25">
      <c r="A810" s="5" t="s">
        <v>203</v>
      </c>
      <c r="B810" s="5" t="s">
        <v>204</v>
      </c>
      <c r="C810" s="5">
        <v>2021</v>
      </c>
      <c r="D810" s="5">
        <v>364</v>
      </c>
      <c r="E810" s="5">
        <v>0</v>
      </c>
      <c r="F810" s="5">
        <v>0</v>
      </c>
      <c r="G810" s="5">
        <v>1</v>
      </c>
      <c r="H810" s="5">
        <v>0</v>
      </c>
      <c r="I810" s="5">
        <v>4</v>
      </c>
      <c r="J810" s="5">
        <v>0</v>
      </c>
      <c r="K810" s="5">
        <v>1</v>
      </c>
      <c r="L810" s="5">
        <v>3</v>
      </c>
      <c r="M810" s="5">
        <v>1</v>
      </c>
      <c r="N810" s="5">
        <v>7</v>
      </c>
      <c r="O810" s="5">
        <v>24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1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17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2</v>
      </c>
      <c r="AH810" s="5">
        <v>0</v>
      </c>
      <c r="AI810" s="5">
        <v>6</v>
      </c>
      <c r="AJ810" s="5">
        <v>87</v>
      </c>
      <c r="AK810" s="5">
        <v>12</v>
      </c>
      <c r="AL810" s="5">
        <v>0</v>
      </c>
      <c r="AM810" s="5">
        <v>10</v>
      </c>
      <c r="AN810" s="5">
        <v>0</v>
      </c>
      <c r="AO810" s="5">
        <v>9</v>
      </c>
      <c r="AP810" s="5">
        <v>0</v>
      </c>
      <c r="AQ810" s="5">
        <v>4</v>
      </c>
      <c r="AR810" s="5">
        <v>0</v>
      </c>
      <c r="AS810" s="5">
        <v>0</v>
      </c>
      <c r="AT810" s="5">
        <v>1</v>
      </c>
      <c r="AU810" s="5">
        <v>0</v>
      </c>
      <c r="AV810" s="5">
        <v>2</v>
      </c>
      <c r="AW810" s="5">
        <v>1</v>
      </c>
      <c r="AX810" s="5">
        <v>5</v>
      </c>
      <c r="AY810" s="5">
        <v>1</v>
      </c>
      <c r="AZ810" s="5">
        <v>22</v>
      </c>
      <c r="BA810" s="5">
        <v>0</v>
      </c>
      <c r="BB810" s="5">
        <v>8</v>
      </c>
      <c r="BC810" s="5">
        <v>2</v>
      </c>
      <c r="BD810" s="5">
        <v>0</v>
      </c>
      <c r="BE810" s="5">
        <v>3</v>
      </c>
      <c r="BF810" s="5">
        <v>7</v>
      </c>
      <c r="BG810" s="5">
        <v>1</v>
      </c>
      <c r="BH810" s="5">
        <v>1</v>
      </c>
      <c r="BI810" s="5">
        <v>0</v>
      </c>
      <c r="BJ810" s="5">
        <v>10</v>
      </c>
      <c r="BK810" s="5">
        <v>16</v>
      </c>
      <c r="BL810" s="5">
        <v>0</v>
      </c>
      <c r="BM810" s="5">
        <v>0</v>
      </c>
      <c r="BN810" s="5">
        <v>1</v>
      </c>
      <c r="BO810" s="5">
        <v>0</v>
      </c>
      <c r="BP810" s="5">
        <v>0</v>
      </c>
      <c r="BQ810" s="5">
        <v>4</v>
      </c>
      <c r="BR810" s="5">
        <v>0</v>
      </c>
      <c r="BS810" s="5">
        <v>8</v>
      </c>
      <c r="BT810" s="5">
        <v>23</v>
      </c>
      <c r="BU810" s="5">
        <v>0</v>
      </c>
      <c r="BV810" s="5">
        <v>1</v>
      </c>
      <c r="BW810" s="5">
        <v>2</v>
      </c>
      <c r="BX810" s="5">
        <v>20</v>
      </c>
      <c r="BY810" s="5">
        <v>0</v>
      </c>
      <c r="BZ810" s="5">
        <v>0</v>
      </c>
      <c r="CA810" s="5">
        <v>0</v>
      </c>
      <c r="CB810" s="5">
        <v>0</v>
      </c>
      <c r="CC810" s="5">
        <v>0</v>
      </c>
      <c r="CD810" s="5">
        <v>2</v>
      </c>
      <c r="CE810" s="5">
        <v>0</v>
      </c>
      <c r="CF810" s="5">
        <v>2</v>
      </c>
      <c r="CG810" s="5">
        <v>0</v>
      </c>
      <c r="CH810" s="5">
        <v>0</v>
      </c>
      <c r="CI810" s="5">
        <v>0</v>
      </c>
      <c r="CJ810" s="5">
        <v>1</v>
      </c>
      <c r="CK810" s="5">
        <v>0</v>
      </c>
      <c r="CL810" s="5">
        <v>0</v>
      </c>
      <c r="CM810" s="5">
        <v>1</v>
      </c>
      <c r="CN810" s="5">
        <v>7</v>
      </c>
      <c r="CO810" s="5">
        <v>0</v>
      </c>
      <c r="CP810" s="5">
        <v>0</v>
      </c>
      <c r="CQ810" s="5">
        <v>0</v>
      </c>
      <c r="CR810" s="5">
        <v>0</v>
      </c>
      <c r="CS810" s="5">
        <v>0</v>
      </c>
      <c r="CT810" s="5">
        <v>0</v>
      </c>
      <c r="CU810" s="5">
        <v>0</v>
      </c>
      <c r="CV810" s="5">
        <v>20</v>
      </c>
      <c r="CW810" s="5">
        <v>1</v>
      </c>
      <c r="CX810" s="3">
        <v>1</v>
      </c>
    </row>
    <row r="811" spans="1:102" ht="15.75" x14ac:dyDescent="0.25">
      <c r="A811" s="5" t="s">
        <v>205</v>
      </c>
      <c r="B811" s="5" t="s">
        <v>206</v>
      </c>
      <c r="C811" s="5">
        <v>2021</v>
      </c>
      <c r="D811" s="5">
        <v>70</v>
      </c>
      <c r="E811" s="5">
        <v>2</v>
      </c>
      <c r="F811" s="5">
        <v>6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1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6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2</v>
      </c>
      <c r="AH811" s="5">
        <v>1</v>
      </c>
      <c r="AI811" s="5">
        <v>2</v>
      </c>
      <c r="AJ811" s="5">
        <v>8</v>
      </c>
      <c r="AK811" s="5">
        <v>0</v>
      </c>
      <c r="AL811" s="5">
        <v>0</v>
      </c>
      <c r="AM811" s="5">
        <v>0</v>
      </c>
      <c r="AN811" s="5">
        <v>0</v>
      </c>
      <c r="AO811" s="5">
        <v>13</v>
      </c>
      <c r="AP811" s="5">
        <v>0</v>
      </c>
      <c r="AQ811" s="5">
        <v>0</v>
      </c>
      <c r="AR811" s="5">
        <v>0</v>
      </c>
      <c r="AS811" s="5">
        <v>0</v>
      </c>
      <c r="AT811" s="5">
        <v>0</v>
      </c>
      <c r="AU811" s="5">
        <v>0</v>
      </c>
      <c r="AV811" s="5">
        <v>0</v>
      </c>
      <c r="AW811" s="5">
        <v>0</v>
      </c>
      <c r="AX811" s="5">
        <v>1</v>
      </c>
      <c r="AY811" s="5">
        <v>0</v>
      </c>
      <c r="AZ811" s="5">
        <v>2</v>
      </c>
      <c r="BA811" s="5">
        <v>0</v>
      </c>
      <c r="BB811" s="5">
        <v>0</v>
      </c>
      <c r="BC811" s="5">
        <v>2</v>
      </c>
      <c r="BD811" s="5">
        <v>0</v>
      </c>
      <c r="BE811" s="5">
        <v>1</v>
      </c>
      <c r="BF811" s="5">
        <v>1</v>
      </c>
      <c r="BG811" s="5">
        <v>1</v>
      </c>
      <c r="BH811" s="5">
        <v>0</v>
      </c>
      <c r="BI811" s="5">
        <v>0</v>
      </c>
      <c r="BJ811" s="5">
        <v>2</v>
      </c>
      <c r="BK811" s="5">
        <v>1</v>
      </c>
      <c r="BL811" s="5">
        <v>0</v>
      </c>
      <c r="BM811" s="5">
        <v>0</v>
      </c>
      <c r="BN811" s="5">
        <v>1</v>
      </c>
      <c r="BO811" s="5">
        <v>0</v>
      </c>
      <c r="BP811" s="5">
        <v>0</v>
      </c>
      <c r="BQ811" s="5">
        <v>0</v>
      </c>
      <c r="BR811" s="5">
        <v>0</v>
      </c>
      <c r="BS811" s="5">
        <v>1</v>
      </c>
      <c r="BT811" s="5">
        <v>1</v>
      </c>
      <c r="BU811" s="5">
        <v>0</v>
      </c>
      <c r="BV811" s="5">
        <v>0</v>
      </c>
      <c r="BW811" s="5">
        <v>0</v>
      </c>
      <c r="BX811" s="5">
        <v>0</v>
      </c>
      <c r="BY811" s="5">
        <v>0</v>
      </c>
      <c r="BZ811" s="5">
        <v>0</v>
      </c>
      <c r="CA811" s="5">
        <v>0</v>
      </c>
      <c r="CB811" s="5">
        <v>0</v>
      </c>
      <c r="CC811" s="5">
        <v>0</v>
      </c>
      <c r="CD811" s="5">
        <v>0</v>
      </c>
      <c r="CE811" s="5">
        <v>0</v>
      </c>
      <c r="CF811" s="5">
        <v>0</v>
      </c>
      <c r="CG811" s="5">
        <v>0</v>
      </c>
      <c r="CH811" s="5">
        <v>0</v>
      </c>
      <c r="CI811" s="5">
        <v>0</v>
      </c>
      <c r="CJ811" s="5">
        <v>0</v>
      </c>
      <c r="CK811" s="5">
        <v>0</v>
      </c>
      <c r="CL811" s="5">
        <v>0</v>
      </c>
      <c r="CM811" s="5">
        <v>0</v>
      </c>
      <c r="CN811" s="5">
        <v>4</v>
      </c>
      <c r="CO811" s="5">
        <v>0</v>
      </c>
      <c r="CP811" s="5">
        <v>0</v>
      </c>
      <c r="CQ811" s="5">
        <v>0</v>
      </c>
      <c r="CR811" s="5">
        <v>0</v>
      </c>
      <c r="CS811" s="5">
        <v>0</v>
      </c>
      <c r="CT811" s="5">
        <v>1</v>
      </c>
      <c r="CU811" s="5">
        <v>0</v>
      </c>
      <c r="CV811" s="5">
        <v>5</v>
      </c>
      <c r="CW811" s="5">
        <v>1</v>
      </c>
      <c r="CX811" s="3">
        <v>1</v>
      </c>
    </row>
    <row r="812" spans="1:102" ht="15.75" x14ac:dyDescent="0.25">
      <c r="A812" s="5" t="s">
        <v>207</v>
      </c>
      <c r="B812" s="5" t="s">
        <v>208</v>
      </c>
      <c r="C812" s="5">
        <v>2021</v>
      </c>
      <c r="D812" s="5">
        <v>338</v>
      </c>
      <c r="E812" s="5">
        <v>0</v>
      </c>
      <c r="F812" s="5">
        <v>1</v>
      </c>
      <c r="G812" s="5">
        <v>1</v>
      </c>
      <c r="H812" s="5">
        <v>2</v>
      </c>
      <c r="I812" s="5">
        <v>11</v>
      </c>
      <c r="J812" s="5">
        <v>6</v>
      </c>
      <c r="K812" s="5">
        <v>2</v>
      </c>
      <c r="L812" s="5">
        <v>5</v>
      </c>
      <c r="M812" s="5">
        <v>24</v>
      </c>
      <c r="N812" s="5">
        <v>7</v>
      </c>
      <c r="O812" s="5">
        <v>11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2</v>
      </c>
      <c r="W812" s="5">
        <v>0</v>
      </c>
      <c r="X812" s="5">
        <v>0</v>
      </c>
      <c r="Y812" s="5">
        <v>5</v>
      </c>
      <c r="Z812" s="5">
        <v>0</v>
      </c>
      <c r="AA812" s="5">
        <v>1</v>
      </c>
      <c r="AB812" s="5">
        <v>0</v>
      </c>
      <c r="AC812" s="5">
        <v>0</v>
      </c>
      <c r="AD812" s="5">
        <v>0</v>
      </c>
      <c r="AE812" s="5">
        <v>1</v>
      </c>
      <c r="AF812" s="5">
        <v>0</v>
      </c>
      <c r="AG812" s="5">
        <v>2</v>
      </c>
      <c r="AH812" s="5">
        <v>0</v>
      </c>
      <c r="AI812" s="5">
        <v>2</v>
      </c>
      <c r="AJ812" s="5">
        <v>2</v>
      </c>
      <c r="AK812" s="5">
        <v>10</v>
      </c>
      <c r="AL812" s="5">
        <v>4</v>
      </c>
      <c r="AM812" s="5">
        <v>1</v>
      </c>
      <c r="AN812" s="5">
        <v>3</v>
      </c>
      <c r="AO812" s="5">
        <v>6</v>
      </c>
      <c r="AP812" s="5">
        <v>0</v>
      </c>
      <c r="AQ812" s="5">
        <v>1</v>
      </c>
      <c r="AR812" s="5">
        <v>1</v>
      </c>
      <c r="AS812" s="5">
        <v>6</v>
      </c>
      <c r="AT812" s="5">
        <v>4</v>
      </c>
      <c r="AU812" s="5">
        <v>3</v>
      </c>
      <c r="AV812" s="5">
        <v>0</v>
      </c>
      <c r="AW812" s="5">
        <v>1</v>
      </c>
      <c r="AX812" s="5">
        <v>11</v>
      </c>
      <c r="AY812" s="5">
        <v>0</v>
      </c>
      <c r="AZ812" s="5">
        <v>1</v>
      </c>
      <c r="BA812" s="5">
        <v>0</v>
      </c>
      <c r="BB812" s="5">
        <v>1</v>
      </c>
      <c r="BC812" s="5">
        <v>0</v>
      </c>
      <c r="BD812" s="5">
        <v>0</v>
      </c>
      <c r="BE812" s="5">
        <v>3</v>
      </c>
      <c r="BF812" s="5">
        <v>8</v>
      </c>
      <c r="BG812" s="5">
        <v>0</v>
      </c>
      <c r="BH812" s="5">
        <v>0</v>
      </c>
      <c r="BI812" s="5">
        <v>0</v>
      </c>
      <c r="BJ812" s="5">
        <v>2</v>
      </c>
      <c r="BK812" s="5">
        <v>5</v>
      </c>
      <c r="BL812" s="5">
        <v>0</v>
      </c>
      <c r="BM812" s="5">
        <v>1</v>
      </c>
      <c r="BN812" s="5">
        <v>70</v>
      </c>
      <c r="BO812" s="5">
        <v>0</v>
      </c>
      <c r="BP812" s="5">
        <v>2</v>
      </c>
      <c r="BQ812" s="5">
        <v>14</v>
      </c>
      <c r="BR812" s="5">
        <v>2</v>
      </c>
      <c r="BS812" s="5">
        <v>5</v>
      </c>
      <c r="BT812" s="5">
        <v>3</v>
      </c>
      <c r="BU812" s="5">
        <v>0</v>
      </c>
      <c r="BV812" s="5">
        <v>4</v>
      </c>
      <c r="BW812" s="5">
        <v>4</v>
      </c>
      <c r="BX812" s="5">
        <v>19</v>
      </c>
      <c r="BY812" s="5">
        <v>0</v>
      </c>
      <c r="BZ812" s="5">
        <v>0</v>
      </c>
      <c r="CA812" s="5">
        <v>1</v>
      </c>
      <c r="CB812" s="5">
        <v>0</v>
      </c>
      <c r="CC812" s="5">
        <v>0</v>
      </c>
      <c r="CD812" s="5">
        <v>2</v>
      </c>
      <c r="CE812" s="5">
        <v>0</v>
      </c>
      <c r="CF812" s="5">
        <v>3</v>
      </c>
      <c r="CG812" s="5">
        <v>0</v>
      </c>
      <c r="CH812" s="5">
        <v>1</v>
      </c>
      <c r="CI812" s="5">
        <v>1</v>
      </c>
      <c r="CJ812" s="5">
        <v>12</v>
      </c>
      <c r="CK812" s="5">
        <v>2</v>
      </c>
      <c r="CL812" s="5">
        <v>0</v>
      </c>
      <c r="CM812" s="5">
        <v>0</v>
      </c>
      <c r="CN812" s="5">
        <v>6</v>
      </c>
      <c r="CO812" s="5">
        <v>1</v>
      </c>
      <c r="CP812" s="5">
        <v>1</v>
      </c>
      <c r="CQ812" s="5">
        <v>0</v>
      </c>
      <c r="CR812" s="5">
        <v>0</v>
      </c>
      <c r="CS812" s="5">
        <v>0</v>
      </c>
      <c r="CT812" s="5">
        <v>7</v>
      </c>
      <c r="CU812" s="5">
        <v>0</v>
      </c>
      <c r="CV812" s="5">
        <v>14</v>
      </c>
      <c r="CW812" s="5">
        <v>4</v>
      </c>
      <c r="CX812" s="3">
        <v>4</v>
      </c>
    </row>
    <row r="813" spans="1:102" ht="15.75" x14ac:dyDescent="0.25">
      <c r="A813" s="5" t="s">
        <v>209</v>
      </c>
      <c r="B813" s="5" t="s">
        <v>210</v>
      </c>
      <c r="C813" s="5">
        <v>2021</v>
      </c>
      <c r="D813" s="5">
        <v>9217</v>
      </c>
      <c r="E813" s="5">
        <v>8</v>
      </c>
      <c r="F813" s="5">
        <v>30</v>
      </c>
      <c r="G813" s="5">
        <v>34</v>
      </c>
      <c r="H813" s="5">
        <v>36</v>
      </c>
      <c r="I813" s="5">
        <v>36</v>
      </c>
      <c r="J813" s="5">
        <v>23</v>
      </c>
      <c r="K813" s="5">
        <v>3</v>
      </c>
      <c r="L813" s="5">
        <v>13</v>
      </c>
      <c r="M813" s="5">
        <v>18</v>
      </c>
      <c r="N813" s="5">
        <v>25</v>
      </c>
      <c r="O813" s="5">
        <v>175</v>
      </c>
      <c r="P813" s="5">
        <v>42</v>
      </c>
      <c r="Q813" s="5">
        <v>0</v>
      </c>
      <c r="R813" s="5">
        <v>13</v>
      </c>
      <c r="S813" s="5">
        <v>0</v>
      </c>
      <c r="T813" s="5">
        <v>1</v>
      </c>
      <c r="U813" s="5">
        <v>45</v>
      </c>
      <c r="V813" s="5">
        <v>22</v>
      </c>
      <c r="W813" s="5">
        <v>412</v>
      </c>
      <c r="X813" s="5">
        <v>7</v>
      </c>
      <c r="Y813" s="5">
        <v>0</v>
      </c>
      <c r="Z813" s="5">
        <v>583</v>
      </c>
      <c r="AA813" s="5">
        <v>57</v>
      </c>
      <c r="AB813" s="5">
        <v>11</v>
      </c>
      <c r="AC813" s="5">
        <v>0</v>
      </c>
      <c r="AD813" s="5">
        <v>2</v>
      </c>
      <c r="AE813" s="5">
        <v>2</v>
      </c>
      <c r="AF813" s="5">
        <v>1</v>
      </c>
      <c r="AG813" s="5">
        <v>114</v>
      </c>
      <c r="AH813" s="5">
        <v>86</v>
      </c>
      <c r="AI813" s="5">
        <v>110</v>
      </c>
      <c r="AJ813" s="5">
        <v>371</v>
      </c>
      <c r="AK813" s="5">
        <v>98</v>
      </c>
      <c r="AL813" s="5">
        <v>3</v>
      </c>
      <c r="AM813" s="5">
        <v>133</v>
      </c>
      <c r="AN813" s="5">
        <v>219</v>
      </c>
      <c r="AO813" s="5">
        <v>222</v>
      </c>
      <c r="AP813" s="5">
        <v>16</v>
      </c>
      <c r="AQ813" s="5">
        <v>49</v>
      </c>
      <c r="AR813" s="5">
        <v>11</v>
      </c>
      <c r="AS813" s="5">
        <v>53</v>
      </c>
      <c r="AT813" s="5">
        <v>123</v>
      </c>
      <c r="AU813" s="5">
        <v>99</v>
      </c>
      <c r="AV813" s="5">
        <v>148</v>
      </c>
      <c r="AW813" s="5">
        <v>309</v>
      </c>
      <c r="AX813" s="5">
        <v>188</v>
      </c>
      <c r="AY813" s="5">
        <v>2</v>
      </c>
      <c r="AZ813" s="5">
        <v>50</v>
      </c>
      <c r="BA813" s="5">
        <v>0</v>
      </c>
      <c r="BB813" s="5">
        <v>519</v>
      </c>
      <c r="BC813" s="5">
        <v>74</v>
      </c>
      <c r="BD813" s="5">
        <v>5</v>
      </c>
      <c r="BE813" s="5">
        <v>38</v>
      </c>
      <c r="BF813" s="5">
        <v>187</v>
      </c>
      <c r="BG813" s="5">
        <v>13</v>
      </c>
      <c r="BH813" s="5">
        <v>19</v>
      </c>
      <c r="BI813" s="5">
        <v>1</v>
      </c>
      <c r="BJ813" s="5">
        <v>282</v>
      </c>
      <c r="BK813" s="5">
        <v>246</v>
      </c>
      <c r="BL813" s="5">
        <v>0</v>
      </c>
      <c r="BM813" s="5">
        <v>32</v>
      </c>
      <c r="BN813" s="5">
        <v>113</v>
      </c>
      <c r="BO813" s="5">
        <v>1</v>
      </c>
      <c r="BP813" s="5">
        <v>26</v>
      </c>
      <c r="BQ813" s="5">
        <v>120</v>
      </c>
      <c r="BR813" s="5">
        <v>17</v>
      </c>
      <c r="BS813" s="5">
        <v>334</v>
      </c>
      <c r="BT813" s="5">
        <v>145</v>
      </c>
      <c r="BU813" s="5">
        <v>3</v>
      </c>
      <c r="BV813" s="5">
        <v>151</v>
      </c>
      <c r="BW813" s="5">
        <v>40</v>
      </c>
      <c r="BX813" s="5">
        <v>1079</v>
      </c>
      <c r="BY813" s="5">
        <v>9</v>
      </c>
      <c r="BZ813" s="5">
        <v>11</v>
      </c>
      <c r="CA813" s="5">
        <v>307</v>
      </c>
      <c r="CB813" s="5">
        <v>45</v>
      </c>
      <c r="CC813" s="5">
        <v>1</v>
      </c>
      <c r="CD813" s="5">
        <v>21</v>
      </c>
      <c r="CE813" s="5">
        <v>16</v>
      </c>
      <c r="CF813" s="5">
        <v>13</v>
      </c>
      <c r="CG813" s="5">
        <v>11</v>
      </c>
      <c r="CH813" s="5">
        <v>10</v>
      </c>
      <c r="CI813" s="5">
        <v>36</v>
      </c>
      <c r="CJ813" s="5">
        <v>291</v>
      </c>
      <c r="CK813" s="5">
        <v>55</v>
      </c>
      <c r="CL813" s="5">
        <v>0</v>
      </c>
      <c r="CM813" s="5">
        <v>77</v>
      </c>
      <c r="CN813" s="5">
        <v>279</v>
      </c>
      <c r="CO813" s="5">
        <v>31</v>
      </c>
      <c r="CP813" s="5">
        <v>25</v>
      </c>
      <c r="CQ813" s="5">
        <v>0</v>
      </c>
      <c r="CR813" s="5">
        <v>200</v>
      </c>
      <c r="CS813" s="5">
        <v>32</v>
      </c>
      <c r="CT813" s="5">
        <v>103</v>
      </c>
      <c r="CU813" s="5">
        <v>6</v>
      </c>
      <c r="CV813" s="5">
        <v>121</v>
      </c>
      <c r="CW813" s="5">
        <v>66</v>
      </c>
      <c r="CX813" s="3">
        <v>67</v>
      </c>
    </row>
    <row r="814" spans="1:102" ht="15.75" x14ac:dyDescent="0.25">
      <c r="A814" s="5" t="s">
        <v>211</v>
      </c>
      <c r="B814" s="5" t="s">
        <v>212</v>
      </c>
      <c r="C814" s="5">
        <v>2021</v>
      </c>
      <c r="D814" s="5">
        <v>165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36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48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  <c r="AH814" s="5">
        <v>0</v>
      </c>
      <c r="AI814" s="5">
        <v>0</v>
      </c>
      <c r="AJ814" s="5">
        <v>2</v>
      </c>
      <c r="AK814" s="5">
        <v>1</v>
      </c>
      <c r="AL814" s="5">
        <v>0</v>
      </c>
      <c r="AM814" s="5">
        <v>0</v>
      </c>
      <c r="AN814" s="5">
        <v>0</v>
      </c>
      <c r="AO814" s="5">
        <v>0</v>
      </c>
      <c r="AP814" s="5">
        <v>0</v>
      </c>
      <c r="AQ814" s="5">
        <v>0</v>
      </c>
      <c r="AR814" s="5">
        <v>0</v>
      </c>
      <c r="AS814" s="5">
        <v>0</v>
      </c>
      <c r="AT814" s="5">
        <v>0</v>
      </c>
      <c r="AU814" s="5">
        <v>0</v>
      </c>
      <c r="AV814" s="5">
        <v>0</v>
      </c>
      <c r="AW814" s="5">
        <v>0</v>
      </c>
      <c r="AX814" s="5">
        <v>0</v>
      </c>
      <c r="AY814" s="5">
        <v>0</v>
      </c>
      <c r="AZ814" s="5">
        <v>0</v>
      </c>
      <c r="BA814" s="5">
        <v>0</v>
      </c>
      <c r="BB814" s="5">
        <v>0</v>
      </c>
      <c r="BC814" s="5">
        <v>0</v>
      </c>
      <c r="BD814" s="5">
        <v>0</v>
      </c>
      <c r="BE814" s="5">
        <v>0</v>
      </c>
      <c r="BF814" s="5">
        <v>0</v>
      </c>
      <c r="BG814" s="5">
        <v>0</v>
      </c>
      <c r="BH814" s="5">
        <v>0</v>
      </c>
      <c r="BI814" s="5">
        <v>0</v>
      </c>
      <c r="BJ814" s="5">
        <v>0</v>
      </c>
      <c r="BK814" s="5">
        <v>0</v>
      </c>
      <c r="BL814" s="5">
        <v>0</v>
      </c>
      <c r="BM814" s="5">
        <v>0</v>
      </c>
      <c r="BN814" s="5">
        <v>5</v>
      </c>
      <c r="BO814" s="5">
        <v>0</v>
      </c>
      <c r="BP814" s="5">
        <v>0</v>
      </c>
      <c r="BQ814" s="5">
        <v>5</v>
      </c>
      <c r="BR814" s="5">
        <v>0</v>
      </c>
      <c r="BS814" s="5">
        <v>1</v>
      </c>
      <c r="BT814" s="5">
        <v>1</v>
      </c>
      <c r="BU814" s="5">
        <v>0</v>
      </c>
      <c r="BV814" s="5">
        <v>0</v>
      </c>
      <c r="BW814" s="5">
        <v>0</v>
      </c>
      <c r="BX814" s="5">
        <v>4</v>
      </c>
      <c r="BY814" s="5">
        <v>0</v>
      </c>
      <c r="BZ814" s="5">
        <v>0</v>
      </c>
      <c r="CA814" s="5">
        <v>5</v>
      </c>
      <c r="CB814" s="5">
        <v>21</v>
      </c>
      <c r="CC814" s="5">
        <v>0</v>
      </c>
      <c r="CD814" s="5">
        <v>0</v>
      </c>
      <c r="CE814" s="5">
        <v>0</v>
      </c>
      <c r="CF814" s="5">
        <v>0</v>
      </c>
      <c r="CG814" s="5">
        <v>0</v>
      </c>
      <c r="CH814" s="5">
        <v>0</v>
      </c>
      <c r="CI814" s="5">
        <v>0</v>
      </c>
      <c r="CJ814" s="5">
        <v>1</v>
      </c>
      <c r="CK814" s="5">
        <v>0</v>
      </c>
      <c r="CL814" s="5">
        <v>0</v>
      </c>
      <c r="CM814" s="5">
        <v>0</v>
      </c>
      <c r="CN814" s="5">
        <v>2</v>
      </c>
      <c r="CO814" s="5">
        <v>6</v>
      </c>
      <c r="CP814" s="5">
        <v>0</v>
      </c>
      <c r="CQ814" s="5">
        <v>0</v>
      </c>
      <c r="CR814" s="5">
        <v>11</v>
      </c>
      <c r="CS814" s="5">
        <v>11</v>
      </c>
      <c r="CT814" s="5">
        <v>0</v>
      </c>
      <c r="CU814" s="5">
        <v>0</v>
      </c>
      <c r="CV814" s="5">
        <v>1</v>
      </c>
      <c r="CW814" s="5">
        <v>0</v>
      </c>
      <c r="CX814" s="3">
        <v>0</v>
      </c>
    </row>
    <row r="815" spans="1:102" ht="15.75" x14ac:dyDescent="0.25">
      <c r="A815" s="5" t="s">
        <v>213</v>
      </c>
      <c r="B815" s="5" t="s">
        <v>214</v>
      </c>
      <c r="C815" s="5">
        <v>2021</v>
      </c>
      <c r="D815" s="5">
        <v>47</v>
      </c>
      <c r="E815" s="5">
        <v>0</v>
      </c>
      <c r="F815" s="5">
        <v>0</v>
      </c>
      <c r="G815" s="5">
        <v>1</v>
      </c>
      <c r="H815" s="5">
        <v>1</v>
      </c>
      <c r="I815" s="5">
        <v>1</v>
      </c>
      <c r="J815" s="5">
        <v>0</v>
      </c>
      <c r="K815" s="5">
        <v>1</v>
      </c>
      <c r="L815" s="5">
        <v>1</v>
      </c>
      <c r="M815" s="5">
        <v>2</v>
      </c>
      <c r="N815" s="5">
        <v>1</v>
      </c>
      <c r="O815" s="5">
        <v>1</v>
      </c>
      <c r="P815" s="5">
        <v>0</v>
      </c>
      <c r="Q815" s="5">
        <v>0</v>
      </c>
      <c r="R815" s="5">
        <v>1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0</v>
      </c>
      <c r="AI815" s="5">
        <v>0</v>
      </c>
      <c r="AJ815" s="5">
        <v>6</v>
      </c>
      <c r="AK815" s="5">
        <v>1</v>
      </c>
      <c r="AL815" s="5">
        <v>0</v>
      </c>
      <c r="AM815" s="5">
        <v>1</v>
      </c>
      <c r="AN815" s="5">
        <v>0</v>
      </c>
      <c r="AO815" s="5">
        <v>1</v>
      </c>
      <c r="AP815" s="5">
        <v>0</v>
      </c>
      <c r="AQ815" s="5">
        <v>0</v>
      </c>
      <c r="AR815" s="5">
        <v>0</v>
      </c>
      <c r="AS815" s="5">
        <v>0</v>
      </c>
      <c r="AT815" s="5">
        <v>1</v>
      </c>
      <c r="AU815" s="5">
        <v>0</v>
      </c>
      <c r="AV815" s="5">
        <v>0</v>
      </c>
      <c r="AW815" s="5">
        <v>0</v>
      </c>
      <c r="AX815" s="5">
        <v>2</v>
      </c>
      <c r="AY815" s="5">
        <v>0</v>
      </c>
      <c r="AZ815" s="5">
        <v>0</v>
      </c>
      <c r="BA815" s="5">
        <v>0</v>
      </c>
      <c r="BB815" s="5">
        <v>0</v>
      </c>
      <c r="BC815" s="5">
        <v>0</v>
      </c>
      <c r="BD815" s="5">
        <v>0</v>
      </c>
      <c r="BE815" s="5">
        <v>1</v>
      </c>
      <c r="BF815" s="5">
        <v>4</v>
      </c>
      <c r="BG815" s="5">
        <v>0</v>
      </c>
      <c r="BH815" s="5">
        <v>0</v>
      </c>
      <c r="BI815" s="5">
        <v>0</v>
      </c>
      <c r="BJ815" s="5">
        <v>1</v>
      </c>
      <c r="BK815" s="5">
        <v>1</v>
      </c>
      <c r="BL815" s="5">
        <v>0</v>
      </c>
      <c r="BM815" s="5">
        <v>0</v>
      </c>
      <c r="BN815" s="5">
        <v>0</v>
      </c>
      <c r="BO815" s="5">
        <v>0</v>
      </c>
      <c r="BP815" s="5">
        <v>0</v>
      </c>
      <c r="BQ815" s="5">
        <v>0</v>
      </c>
      <c r="BR815" s="5">
        <v>0</v>
      </c>
      <c r="BS815" s="5">
        <v>1</v>
      </c>
      <c r="BT815" s="5">
        <v>0</v>
      </c>
      <c r="BU815" s="5">
        <v>0</v>
      </c>
      <c r="BV815" s="5">
        <v>1</v>
      </c>
      <c r="BW815" s="5">
        <v>2</v>
      </c>
      <c r="BX815" s="5">
        <v>5</v>
      </c>
      <c r="BY815" s="5">
        <v>0</v>
      </c>
      <c r="BZ815" s="5">
        <v>0</v>
      </c>
      <c r="CA815" s="5">
        <v>0</v>
      </c>
      <c r="CB815" s="5">
        <v>0</v>
      </c>
      <c r="CC815" s="5">
        <v>0</v>
      </c>
      <c r="CD815" s="5">
        <v>0</v>
      </c>
      <c r="CE815" s="5">
        <v>0</v>
      </c>
      <c r="CF815" s="5">
        <v>1</v>
      </c>
      <c r="CG815" s="5">
        <v>0</v>
      </c>
      <c r="CH815" s="5">
        <v>1</v>
      </c>
      <c r="CI815" s="5">
        <v>0</v>
      </c>
      <c r="CJ815" s="5">
        <v>1</v>
      </c>
      <c r="CK815" s="5">
        <v>0</v>
      </c>
      <c r="CL815" s="5">
        <v>0</v>
      </c>
      <c r="CM815" s="5">
        <v>0</v>
      </c>
      <c r="CN815" s="5">
        <v>1</v>
      </c>
      <c r="CO815" s="5">
        <v>0</v>
      </c>
      <c r="CP815" s="5">
        <v>0</v>
      </c>
      <c r="CQ815" s="5">
        <v>0</v>
      </c>
      <c r="CR815" s="5">
        <v>0</v>
      </c>
      <c r="CS815" s="5">
        <v>0</v>
      </c>
      <c r="CT815" s="5">
        <v>3</v>
      </c>
      <c r="CU815" s="5">
        <v>0</v>
      </c>
      <c r="CV815" s="5">
        <v>2</v>
      </c>
      <c r="CW815" s="5">
        <v>1</v>
      </c>
      <c r="CX815" s="3">
        <v>1</v>
      </c>
    </row>
    <row r="816" spans="1:102" ht="15.75" x14ac:dyDescent="0.25">
      <c r="A816" s="5" t="s">
        <v>215</v>
      </c>
      <c r="B816" s="5" t="s">
        <v>216</v>
      </c>
      <c r="C816" s="5">
        <v>2021</v>
      </c>
      <c r="D816" s="5">
        <v>244</v>
      </c>
      <c r="E816" s="5">
        <v>2</v>
      </c>
      <c r="F816" s="5">
        <v>0</v>
      </c>
      <c r="G816" s="5">
        <v>4</v>
      </c>
      <c r="H816" s="5">
        <v>0</v>
      </c>
      <c r="I816" s="5">
        <v>5</v>
      </c>
      <c r="J816" s="5">
        <v>1</v>
      </c>
      <c r="K816" s="5">
        <v>0</v>
      </c>
      <c r="L816" s="5">
        <v>9</v>
      </c>
      <c r="M816" s="5">
        <v>1</v>
      </c>
      <c r="N816" s="5">
        <v>15</v>
      </c>
      <c r="O816" s="5">
        <v>4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3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2</v>
      </c>
      <c r="AH816" s="5">
        <v>0</v>
      </c>
      <c r="AI816" s="5">
        <v>5</v>
      </c>
      <c r="AJ816" s="5">
        <v>13</v>
      </c>
      <c r="AK816" s="5">
        <v>6</v>
      </c>
      <c r="AL816" s="5">
        <v>0</v>
      </c>
      <c r="AM816" s="5">
        <v>2</v>
      </c>
      <c r="AN816" s="5">
        <v>2</v>
      </c>
      <c r="AO816" s="5">
        <v>4</v>
      </c>
      <c r="AP816" s="5">
        <v>0</v>
      </c>
      <c r="AQ816" s="5">
        <v>0</v>
      </c>
      <c r="AR816" s="5">
        <v>0</v>
      </c>
      <c r="AS816" s="5">
        <v>1</v>
      </c>
      <c r="AT816" s="5">
        <v>1</v>
      </c>
      <c r="AU816" s="5">
        <v>1</v>
      </c>
      <c r="AV816" s="5">
        <v>1</v>
      </c>
      <c r="AW816" s="5">
        <v>1</v>
      </c>
      <c r="AX816" s="5">
        <v>2</v>
      </c>
      <c r="AY816" s="5">
        <v>0</v>
      </c>
      <c r="AZ816" s="5">
        <v>2</v>
      </c>
      <c r="BA816" s="5">
        <v>0</v>
      </c>
      <c r="BB816" s="5">
        <v>26</v>
      </c>
      <c r="BC816" s="5">
        <v>1</v>
      </c>
      <c r="BD816" s="5">
        <v>0</v>
      </c>
      <c r="BE816" s="5">
        <v>2</v>
      </c>
      <c r="BF816" s="5">
        <v>5</v>
      </c>
      <c r="BG816" s="5">
        <v>0</v>
      </c>
      <c r="BH816" s="5">
        <v>1</v>
      </c>
      <c r="BI816" s="5">
        <v>0</v>
      </c>
      <c r="BJ816" s="5">
        <v>3</v>
      </c>
      <c r="BK816" s="5">
        <v>26</v>
      </c>
      <c r="BL816" s="5">
        <v>0</v>
      </c>
      <c r="BM816" s="5">
        <v>0</v>
      </c>
      <c r="BN816" s="5">
        <v>5</v>
      </c>
      <c r="BO816" s="5">
        <v>0</v>
      </c>
      <c r="BP816" s="5">
        <v>1</v>
      </c>
      <c r="BQ816" s="5">
        <v>6</v>
      </c>
      <c r="BR816" s="5">
        <v>0</v>
      </c>
      <c r="BS816" s="5">
        <v>16</v>
      </c>
      <c r="BT816" s="5">
        <v>8</v>
      </c>
      <c r="BU816" s="5">
        <v>0</v>
      </c>
      <c r="BV816" s="5">
        <v>3</v>
      </c>
      <c r="BW816" s="5">
        <v>5</v>
      </c>
      <c r="BX816" s="5">
        <v>8</v>
      </c>
      <c r="BY816" s="5">
        <v>0</v>
      </c>
      <c r="BZ816" s="5">
        <v>0</v>
      </c>
      <c r="CA816" s="5">
        <v>8</v>
      </c>
      <c r="CB816" s="5">
        <v>0</v>
      </c>
      <c r="CC816" s="5">
        <v>0</v>
      </c>
      <c r="CD816" s="5">
        <v>1</v>
      </c>
      <c r="CE816" s="5">
        <v>0</v>
      </c>
      <c r="CF816" s="5">
        <v>1</v>
      </c>
      <c r="CG816" s="5">
        <v>2</v>
      </c>
      <c r="CH816" s="5">
        <v>4</v>
      </c>
      <c r="CI816" s="5">
        <v>0</v>
      </c>
      <c r="CJ816" s="5">
        <v>2</v>
      </c>
      <c r="CK816" s="5">
        <v>0</v>
      </c>
      <c r="CL816" s="5">
        <v>0</v>
      </c>
      <c r="CM816" s="5">
        <v>1</v>
      </c>
      <c r="CN816" s="5">
        <v>7</v>
      </c>
      <c r="CO816" s="5">
        <v>0</v>
      </c>
      <c r="CP816" s="5">
        <v>0</v>
      </c>
      <c r="CQ816" s="5">
        <v>0</v>
      </c>
      <c r="CR816" s="5">
        <v>0</v>
      </c>
      <c r="CS816" s="5">
        <v>0</v>
      </c>
      <c r="CT816" s="5">
        <v>5</v>
      </c>
      <c r="CU816" s="5">
        <v>0</v>
      </c>
      <c r="CV816" s="5">
        <v>7</v>
      </c>
      <c r="CW816" s="5">
        <v>1</v>
      </c>
      <c r="CX816" s="3">
        <v>1</v>
      </c>
    </row>
    <row r="817" spans="1:102" ht="15.75" x14ac:dyDescent="0.25">
      <c r="A817" s="5" t="s">
        <v>217</v>
      </c>
      <c r="B817" s="5" t="s">
        <v>218</v>
      </c>
      <c r="C817" s="5">
        <v>2021</v>
      </c>
      <c r="D817" s="5">
        <v>6716</v>
      </c>
      <c r="E817" s="5">
        <v>42</v>
      </c>
      <c r="F817" s="5">
        <v>17</v>
      </c>
      <c r="G817" s="5">
        <v>3</v>
      </c>
      <c r="H817" s="5">
        <v>10</v>
      </c>
      <c r="I817" s="5">
        <v>46</v>
      </c>
      <c r="J817" s="5">
        <v>4</v>
      </c>
      <c r="K817" s="5">
        <v>1</v>
      </c>
      <c r="L817" s="5">
        <v>28</v>
      </c>
      <c r="M817" s="5">
        <v>15</v>
      </c>
      <c r="N817" s="5">
        <v>8</v>
      </c>
      <c r="O817" s="5">
        <v>185</v>
      </c>
      <c r="P817" s="5">
        <v>0</v>
      </c>
      <c r="Q817" s="5">
        <v>0</v>
      </c>
      <c r="R817" s="5">
        <v>1</v>
      </c>
      <c r="S817" s="5">
        <v>1</v>
      </c>
      <c r="T817" s="5">
        <v>0</v>
      </c>
      <c r="U817" s="5">
        <v>3</v>
      </c>
      <c r="V817" s="5">
        <v>7</v>
      </c>
      <c r="W817" s="5">
        <v>61</v>
      </c>
      <c r="X817" s="5">
        <v>2</v>
      </c>
      <c r="Y817" s="5">
        <v>0</v>
      </c>
      <c r="Z817" s="5">
        <v>0</v>
      </c>
      <c r="AA817" s="5">
        <v>5</v>
      </c>
      <c r="AB817" s="5">
        <v>0</v>
      </c>
      <c r="AC817" s="5">
        <v>0</v>
      </c>
      <c r="AD817" s="5">
        <v>2</v>
      </c>
      <c r="AE817" s="5">
        <v>0</v>
      </c>
      <c r="AF817" s="5">
        <v>0</v>
      </c>
      <c r="AG817" s="5">
        <v>46</v>
      </c>
      <c r="AH817" s="5">
        <v>29</v>
      </c>
      <c r="AI817" s="5">
        <v>24</v>
      </c>
      <c r="AJ817" s="5">
        <v>516</v>
      </c>
      <c r="AK817" s="5">
        <v>74</v>
      </c>
      <c r="AL817" s="5">
        <v>0</v>
      </c>
      <c r="AM817" s="5">
        <v>53</v>
      </c>
      <c r="AN817" s="5">
        <v>27</v>
      </c>
      <c r="AO817" s="5">
        <v>246</v>
      </c>
      <c r="AP817" s="5">
        <v>2</v>
      </c>
      <c r="AQ817" s="5">
        <v>10</v>
      </c>
      <c r="AR817" s="5">
        <v>4</v>
      </c>
      <c r="AS817" s="5">
        <v>24</v>
      </c>
      <c r="AT817" s="5">
        <v>34</v>
      </c>
      <c r="AU817" s="5">
        <v>46</v>
      </c>
      <c r="AV817" s="5">
        <v>29</v>
      </c>
      <c r="AW817" s="5">
        <v>1367</v>
      </c>
      <c r="AX817" s="5">
        <v>89</v>
      </c>
      <c r="AY817" s="5">
        <v>1</v>
      </c>
      <c r="AZ817" s="5">
        <v>17</v>
      </c>
      <c r="BA817" s="5">
        <v>0</v>
      </c>
      <c r="BB817" s="5">
        <v>388</v>
      </c>
      <c r="BC817" s="5">
        <v>125</v>
      </c>
      <c r="BD817" s="5">
        <v>1</v>
      </c>
      <c r="BE817" s="5">
        <v>25</v>
      </c>
      <c r="BF817" s="5">
        <v>136</v>
      </c>
      <c r="BG817" s="5">
        <v>5</v>
      </c>
      <c r="BH817" s="5">
        <v>2</v>
      </c>
      <c r="BI817" s="5">
        <v>0</v>
      </c>
      <c r="BJ817" s="5">
        <v>83</v>
      </c>
      <c r="BK817" s="5">
        <v>117</v>
      </c>
      <c r="BL817" s="5">
        <v>0</v>
      </c>
      <c r="BM817" s="5">
        <v>6</v>
      </c>
      <c r="BN817" s="5">
        <v>27</v>
      </c>
      <c r="BO817" s="5">
        <v>1</v>
      </c>
      <c r="BP817" s="5">
        <v>8</v>
      </c>
      <c r="BQ817" s="5">
        <v>63</v>
      </c>
      <c r="BR817" s="5">
        <v>5</v>
      </c>
      <c r="BS817" s="5">
        <v>285</v>
      </c>
      <c r="BT817" s="5">
        <v>321</v>
      </c>
      <c r="BU817" s="5">
        <v>6</v>
      </c>
      <c r="BV817" s="5">
        <v>52</v>
      </c>
      <c r="BW817" s="5">
        <v>21</v>
      </c>
      <c r="BX817" s="5">
        <v>747</v>
      </c>
      <c r="BY817" s="5">
        <v>2</v>
      </c>
      <c r="BZ817" s="5">
        <v>0</v>
      </c>
      <c r="CA817" s="5">
        <v>68</v>
      </c>
      <c r="CB817" s="5">
        <v>284</v>
      </c>
      <c r="CC817" s="5">
        <v>0</v>
      </c>
      <c r="CD817" s="5">
        <v>6</v>
      </c>
      <c r="CE817" s="5">
        <v>0</v>
      </c>
      <c r="CF817" s="5">
        <v>8</v>
      </c>
      <c r="CG817" s="5">
        <v>6</v>
      </c>
      <c r="CH817" s="5">
        <v>2</v>
      </c>
      <c r="CI817" s="5">
        <v>21</v>
      </c>
      <c r="CJ817" s="5">
        <v>64</v>
      </c>
      <c r="CK817" s="5">
        <v>16</v>
      </c>
      <c r="CL817" s="5">
        <v>0</v>
      </c>
      <c r="CM817" s="5">
        <v>68</v>
      </c>
      <c r="CN817" s="5">
        <v>288</v>
      </c>
      <c r="CO817" s="5">
        <v>83</v>
      </c>
      <c r="CP817" s="5">
        <v>13</v>
      </c>
      <c r="CQ817" s="5">
        <v>0</v>
      </c>
      <c r="CR817" s="5">
        <v>57</v>
      </c>
      <c r="CS817" s="5">
        <v>28</v>
      </c>
      <c r="CT817" s="5">
        <v>26</v>
      </c>
      <c r="CU817" s="5">
        <v>18</v>
      </c>
      <c r="CV817" s="5">
        <v>87</v>
      </c>
      <c r="CW817" s="5">
        <v>66</v>
      </c>
      <c r="CX817" s="3">
        <v>66</v>
      </c>
    </row>
    <row r="818" spans="1:102" ht="15.75" x14ac:dyDescent="0.25">
      <c r="A818" s="5" t="s">
        <v>219</v>
      </c>
      <c r="B818" s="5" t="s">
        <v>220</v>
      </c>
      <c r="C818" s="5">
        <v>2021</v>
      </c>
      <c r="D818" s="5">
        <v>320</v>
      </c>
      <c r="E818" s="5">
        <v>1</v>
      </c>
      <c r="F818" s="5">
        <v>0</v>
      </c>
      <c r="G818" s="5">
        <v>0</v>
      </c>
      <c r="H818" s="5">
        <v>0</v>
      </c>
      <c r="I818" s="5">
        <v>3</v>
      </c>
      <c r="J818" s="5">
        <v>2</v>
      </c>
      <c r="K818" s="5">
        <v>1</v>
      </c>
      <c r="L818" s="5">
        <v>1</v>
      </c>
      <c r="M818" s="5">
        <v>3</v>
      </c>
      <c r="N818" s="5">
        <v>3</v>
      </c>
      <c r="O818" s="5">
        <v>18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7</v>
      </c>
      <c r="V818" s="5">
        <v>0</v>
      </c>
      <c r="W818" s="5">
        <v>3</v>
      </c>
      <c r="X818" s="5">
        <v>1</v>
      </c>
      <c r="Y818" s="5">
        <v>0</v>
      </c>
      <c r="Z818" s="5">
        <v>0</v>
      </c>
      <c r="AA818" s="5">
        <v>9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5">
        <v>1</v>
      </c>
      <c r="AH818" s="5">
        <v>1</v>
      </c>
      <c r="AI818" s="5">
        <v>4</v>
      </c>
      <c r="AJ818" s="5">
        <v>18</v>
      </c>
      <c r="AK818" s="5">
        <v>5</v>
      </c>
      <c r="AL818" s="5">
        <v>3</v>
      </c>
      <c r="AM818" s="5">
        <v>1</v>
      </c>
      <c r="AN818" s="5">
        <v>2</v>
      </c>
      <c r="AO818" s="5">
        <v>9</v>
      </c>
      <c r="AP818" s="5">
        <v>0</v>
      </c>
      <c r="AQ818" s="5">
        <v>1</v>
      </c>
      <c r="AR818" s="5">
        <v>0</v>
      </c>
      <c r="AS818" s="5">
        <v>15</v>
      </c>
      <c r="AT818" s="5">
        <v>1</v>
      </c>
      <c r="AU818" s="5">
        <v>1</v>
      </c>
      <c r="AV818" s="5">
        <v>1</v>
      </c>
      <c r="AW818" s="5">
        <v>1</v>
      </c>
      <c r="AX818" s="5">
        <v>3</v>
      </c>
      <c r="AY818" s="5">
        <v>0</v>
      </c>
      <c r="AZ818" s="5">
        <v>1</v>
      </c>
      <c r="BA818" s="5">
        <v>0</v>
      </c>
      <c r="BB818" s="5">
        <v>15</v>
      </c>
      <c r="BC818" s="5">
        <v>0</v>
      </c>
      <c r="BD818" s="5">
        <v>0</v>
      </c>
      <c r="BE818" s="5">
        <v>3</v>
      </c>
      <c r="BF818" s="5">
        <v>7</v>
      </c>
      <c r="BG818" s="5">
        <v>0</v>
      </c>
      <c r="BH818" s="5">
        <v>1</v>
      </c>
      <c r="BI818" s="5">
        <v>0</v>
      </c>
      <c r="BJ818" s="5">
        <v>5</v>
      </c>
      <c r="BK818" s="5">
        <v>8</v>
      </c>
      <c r="BL818" s="5">
        <v>0</v>
      </c>
      <c r="BM818" s="5">
        <v>1</v>
      </c>
      <c r="BN818" s="5">
        <v>5</v>
      </c>
      <c r="BO818" s="5">
        <v>0</v>
      </c>
      <c r="BP818" s="5">
        <v>0</v>
      </c>
      <c r="BQ818" s="5">
        <v>22</v>
      </c>
      <c r="BR818" s="5">
        <v>1</v>
      </c>
      <c r="BS818" s="5">
        <v>5</v>
      </c>
      <c r="BT818" s="5">
        <v>4</v>
      </c>
      <c r="BU818" s="5">
        <v>0</v>
      </c>
      <c r="BV818" s="5">
        <v>4</v>
      </c>
      <c r="BW818" s="5">
        <v>35</v>
      </c>
      <c r="BX818" s="5">
        <v>44</v>
      </c>
      <c r="BY818" s="5">
        <v>0</v>
      </c>
      <c r="BZ818" s="5">
        <v>0</v>
      </c>
      <c r="CA818" s="5">
        <v>2</v>
      </c>
      <c r="CB818" s="5">
        <v>0</v>
      </c>
      <c r="CC818" s="5">
        <v>0</v>
      </c>
      <c r="CD818" s="5">
        <v>0</v>
      </c>
      <c r="CE818" s="5">
        <v>0</v>
      </c>
      <c r="CF818" s="5">
        <v>2</v>
      </c>
      <c r="CG818" s="5">
        <v>0</v>
      </c>
      <c r="CH818" s="5">
        <v>0</v>
      </c>
      <c r="CI818" s="5">
        <v>0</v>
      </c>
      <c r="CJ818" s="5">
        <v>1</v>
      </c>
      <c r="CK818" s="5">
        <v>0</v>
      </c>
      <c r="CL818" s="5">
        <v>0</v>
      </c>
      <c r="CM818" s="5">
        <v>0</v>
      </c>
      <c r="CN818" s="5">
        <v>8</v>
      </c>
      <c r="CO818" s="5">
        <v>0</v>
      </c>
      <c r="CP818" s="5">
        <v>1</v>
      </c>
      <c r="CQ818" s="5">
        <v>0</v>
      </c>
      <c r="CR818" s="5">
        <v>2</v>
      </c>
      <c r="CS818" s="5">
        <v>0</v>
      </c>
      <c r="CT818" s="5">
        <v>7</v>
      </c>
      <c r="CU818" s="5">
        <v>1</v>
      </c>
      <c r="CV818" s="5">
        <v>11</v>
      </c>
      <c r="CW818" s="5">
        <v>1</v>
      </c>
      <c r="CX818" s="3">
        <v>1</v>
      </c>
    </row>
    <row r="819" spans="1:102" ht="15.75" x14ac:dyDescent="0.25">
      <c r="A819" s="5" t="s">
        <v>221</v>
      </c>
      <c r="B819" s="5" t="s">
        <v>222</v>
      </c>
      <c r="C819" s="5">
        <v>2021</v>
      </c>
      <c r="D819" s="5">
        <v>1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0</v>
      </c>
      <c r="AH819" s="5">
        <v>0</v>
      </c>
      <c r="AI819" s="5">
        <v>0</v>
      </c>
      <c r="AJ819" s="5">
        <v>0</v>
      </c>
      <c r="AK819" s="5">
        <v>0</v>
      </c>
      <c r="AL819" s="5">
        <v>0</v>
      </c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>
        <v>0</v>
      </c>
      <c r="AV819" s="5">
        <v>0</v>
      </c>
      <c r="AW819" s="5">
        <v>0</v>
      </c>
      <c r="AX819" s="5">
        <v>0</v>
      </c>
      <c r="AY819" s="5">
        <v>0</v>
      </c>
      <c r="AZ819" s="5">
        <v>0</v>
      </c>
      <c r="BA819" s="5">
        <v>0</v>
      </c>
      <c r="BB819" s="5">
        <v>1</v>
      </c>
      <c r="BC819" s="5">
        <v>0</v>
      </c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5">
        <v>0</v>
      </c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>
        <v>0</v>
      </c>
      <c r="BW819" s="5">
        <v>0</v>
      </c>
      <c r="BX819" s="5">
        <v>0</v>
      </c>
      <c r="BY819" s="5">
        <v>0</v>
      </c>
      <c r="BZ819" s="5">
        <v>0</v>
      </c>
      <c r="CA819" s="5">
        <v>1</v>
      </c>
      <c r="CB819" s="5">
        <v>0</v>
      </c>
      <c r="CC819" s="5">
        <v>0</v>
      </c>
      <c r="CD819" s="5">
        <v>0</v>
      </c>
      <c r="CE819" s="5">
        <v>0</v>
      </c>
      <c r="CF819" s="5">
        <v>0</v>
      </c>
      <c r="CG819" s="5">
        <v>0</v>
      </c>
      <c r="CH819" s="5">
        <v>0</v>
      </c>
      <c r="CI819" s="5">
        <v>0</v>
      </c>
      <c r="CJ819" s="5">
        <v>0</v>
      </c>
      <c r="CK819" s="5">
        <v>0</v>
      </c>
      <c r="CL819" s="5">
        <v>0</v>
      </c>
      <c r="CM819" s="5">
        <v>0</v>
      </c>
      <c r="CN819" s="5">
        <v>0</v>
      </c>
      <c r="CO819" s="5">
        <v>0</v>
      </c>
      <c r="CP819" s="5">
        <v>0</v>
      </c>
      <c r="CQ819" s="5">
        <v>0</v>
      </c>
      <c r="CR819" s="5">
        <v>0</v>
      </c>
      <c r="CS819" s="5">
        <v>0</v>
      </c>
      <c r="CT819" s="5">
        <v>0</v>
      </c>
      <c r="CU819" s="5">
        <v>0</v>
      </c>
      <c r="CV819" s="5">
        <v>0</v>
      </c>
      <c r="CW819" s="5">
        <v>0</v>
      </c>
      <c r="CX819" s="3">
        <v>0</v>
      </c>
    </row>
    <row r="820" spans="1:102" ht="15.75" x14ac:dyDescent="0.25">
      <c r="A820" s="5" t="s">
        <v>223</v>
      </c>
      <c r="B820" s="5" t="s">
        <v>224</v>
      </c>
      <c r="C820" s="5">
        <v>2021</v>
      </c>
      <c r="D820" s="5">
        <v>51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7</v>
      </c>
      <c r="N820" s="5">
        <v>1</v>
      </c>
      <c r="O820" s="5">
        <v>4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  <c r="AH820" s="5">
        <v>0</v>
      </c>
      <c r="AI820" s="5">
        <v>1</v>
      </c>
      <c r="AJ820" s="5">
        <v>4</v>
      </c>
      <c r="AK820" s="5">
        <v>1</v>
      </c>
      <c r="AL820" s="5">
        <v>0</v>
      </c>
      <c r="AM820" s="5">
        <v>0</v>
      </c>
      <c r="AN820" s="5">
        <v>0</v>
      </c>
      <c r="AO820" s="5">
        <v>0</v>
      </c>
      <c r="AP820" s="5">
        <v>0</v>
      </c>
      <c r="AQ820" s="5">
        <v>0</v>
      </c>
      <c r="AR820" s="5">
        <v>0</v>
      </c>
      <c r="AS820" s="5">
        <v>0</v>
      </c>
      <c r="AT820" s="5">
        <v>1</v>
      </c>
      <c r="AU820" s="5">
        <v>0</v>
      </c>
      <c r="AV820" s="5">
        <v>0</v>
      </c>
      <c r="AW820" s="5">
        <v>0</v>
      </c>
      <c r="AX820" s="5">
        <v>0</v>
      </c>
      <c r="AY820" s="5">
        <v>0</v>
      </c>
      <c r="AZ820" s="5">
        <v>0</v>
      </c>
      <c r="BA820" s="5">
        <v>0</v>
      </c>
      <c r="BB820" s="5">
        <v>0</v>
      </c>
      <c r="BC820" s="5">
        <v>0</v>
      </c>
      <c r="BD820" s="5">
        <v>0</v>
      </c>
      <c r="BE820" s="5">
        <v>0</v>
      </c>
      <c r="BF820" s="5">
        <v>1</v>
      </c>
      <c r="BG820" s="5">
        <v>1</v>
      </c>
      <c r="BH820" s="5">
        <v>0</v>
      </c>
      <c r="BI820" s="5">
        <v>0</v>
      </c>
      <c r="BJ820" s="5">
        <v>0</v>
      </c>
      <c r="BK820" s="5">
        <v>0</v>
      </c>
      <c r="BL820" s="5">
        <v>0</v>
      </c>
      <c r="BM820" s="5">
        <v>0</v>
      </c>
      <c r="BN820" s="5">
        <v>0</v>
      </c>
      <c r="BO820" s="5">
        <v>0</v>
      </c>
      <c r="BP820" s="5">
        <v>0</v>
      </c>
      <c r="BQ820" s="5">
        <v>1</v>
      </c>
      <c r="BR820" s="5">
        <v>0</v>
      </c>
      <c r="BS820" s="5">
        <v>0</v>
      </c>
      <c r="BT820" s="5">
        <v>0</v>
      </c>
      <c r="BU820" s="5">
        <v>0</v>
      </c>
      <c r="BV820" s="5">
        <v>0</v>
      </c>
      <c r="BW820" s="5">
        <v>0</v>
      </c>
      <c r="BX820" s="5">
        <v>19</v>
      </c>
      <c r="BY820" s="5">
        <v>0</v>
      </c>
      <c r="BZ820" s="5">
        <v>0</v>
      </c>
      <c r="CA820" s="5">
        <v>0</v>
      </c>
      <c r="CB820" s="5">
        <v>0</v>
      </c>
      <c r="CC820" s="5">
        <v>0</v>
      </c>
      <c r="CD820" s="5">
        <v>0</v>
      </c>
      <c r="CE820" s="5">
        <v>0</v>
      </c>
      <c r="CF820" s="5">
        <v>0</v>
      </c>
      <c r="CG820" s="5">
        <v>0</v>
      </c>
      <c r="CH820" s="5">
        <v>0</v>
      </c>
      <c r="CI820" s="5">
        <v>1</v>
      </c>
      <c r="CJ820" s="5">
        <v>2</v>
      </c>
      <c r="CK820" s="5">
        <v>0</v>
      </c>
      <c r="CL820" s="5">
        <v>0</v>
      </c>
      <c r="CM820" s="5">
        <v>0</v>
      </c>
      <c r="CN820" s="5">
        <v>0</v>
      </c>
      <c r="CO820" s="5">
        <v>1</v>
      </c>
      <c r="CP820" s="5">
        <v>0</v>
      </c>
      <c r="CQ820" s="5">
        <v>0</v>
      </c>
      <c r="CR820" s="5">
        <v>1</v>
      </c>
      <c r="CS820" s="5">
        <v>0</v>
      </c>
      <c r="CT820" s="5">
        <v>0</v>
      </c>
      <c r="CU820" s="5">
        <v>0</v>
      </c>
      <c r="CV820" s="5">
        <v>0</v>
      </c>
      <c r="CW820" s="5">
        <v>0</v>
      </c>
      <c r="CX820" s="3">
        <v>0</v>
      </c>
    </row>
    <row r="821" spans="1:102" ht="15.75" x14ac:dyDescent="0.25">
      <c r="A821" s="5" t="s">
        <v>225</v>
      </c>
      <c r="B821" s="5" t="s">
        <v>226</v>
      </c>
      <c r="C821" s="5">
        <v>2021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0</v>
      </c>
      <c r="AI821" s="5">
        <v>0</v>
      </c>
      <c r="AJ821" s="5">
        <v>0</v>
      </c>
      <c r="AK821" s="5">
        <v>0</v>
      </c>
      <c r="AL821" s="5">
        <v>0</v>
      </c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>
        <v>0</v>
      </c>
      <c r="AV821" s="5">
        <v>0</v>
      </c>
      <c r="AW821" s="5">
        <v>0</v>
      </c>
      <c r="AX821" s="5">
        <v>0</v>
      </c>
      <c r="AY821" s="5">
        <v>0</v>
      </c>
      <c r="AZ821" s="5">
        <v>0</v>
      </c>
      <c r="BA821" s="5">
        <v>0</v>
      </c>
      <c r="BB821" s="5">
        <v>0</v>
      </c>
      <c r="BC821" s="5">
        <v>0</v>
      </c>
      <c r="BD821" s="5">
        <v>0</v>
      </c>
      <c r="BE821" s="5">
        <v>0</v>
      </c>
      <c r="BF821" s="5">
        <v>0</v>
      </c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5">
        <v>0</v>
      </c>
      <c r="BN821" s="5">
        <v>0</v>
      </c>
      <c r="BO821" s="5">
        <v>0</v>
      </c>
      <c r="BP821" s="5">
        <v>0</v>
      </c>
      <c r="BQ821" s="5">
        <v>0</v>
      </c>
      <c r="BR821" s="5">
        <v>0</v>
      </c>
      <c r="BS821" s="5">
        <v>0</v>
      </c>
      <c r="BT821" s="5">
        <v>0</v>
      </c>
      <c r="BU821" s="5">
        <v>0</v>
      </c>
      <c r="BV821" s="5">
        <v>0</v>
      </c>
      <c r="BW821" s="5">
        <v>0</v>
      </c>
      <c r="BX821" s="5">
        <v>0</v>
      </c>
      <c r="BY821" s="5">
        <v>0</v>
      </c>
      <c r="BZ821" s="5">
        <v>0</v>
      </c>
      <c r="CA821" s="5">
        <v>0</v>
      </c>
      <c r="CB821" s="5">
        <v>0</v>
      </c>
      <c r="CC821" s="5">
        <v>0</v>
      </c>
      <c r="CD821" s="5">
        <v>0</v>
      </c>
      <c r="CE821" s="5">
        <v>0</v>
      </c>
      <c r="CF821" s="5">
        <v>0</v>
      </c>
      <c r="CG821" s="5">
        <v>0</v>
      </c>
      <c r="CH821" s="5">
        <v>0</v>
      </c>
      <c r="CI821" s="5">
        <v>0</v>
      </c>
      <c r="CJ821" s="5">
        <v>0</v>
      </c>
      <c r="CK821" s="5">
        <v>0</v>
      </c>
      <c r="CL821" s="5">
        <v>0</v>
      </c>
      <c r="CM821" s="5">
        <v>0</v>
      </c>
      <c r="CN821" s="5">
        <v>0</v>
      </c>
      <c r="CO821" s="5">
        <v>0</v>
      </c>
      <c r="CP821" s="5">
        <v>0</v>
      </c>
      <c r="CQ821" s="5">
        <v>0</v>
      </c>
      <c r="CR821" s="5">
        <v>0</v>
      </c>
      <c r="CS821" s="5">
        <v>0</v>
      </c>
      <c r="CT821" s="5">
        <v>0</v>
      </c>
      <c r="CU821" s="5">
        <v>0</v>
      </c>
      <c r="CV821" s="5">
        <v>0</v>
      </c>
      <c r="CW821" s="5">
        <v>0</v>
      </c>
      <c r="CX821" s="3">
        <v>0</v>
      </c>
    </row>
    <row r="822" spans="1:102" ht="15.75" x14ac:dyDescent="0.25">
      <c r="A822" s="5" t="s">
        <v>227</v>
      </c>
      <c r="B822" s="5" t="s">
        <v>228</v>
      </c>
      <c r="C822" s="5">
        <v>2021</v>
      </c>
      <c r="D822" s="5">
        <v>0</v>
      </c>
      <c r="E822" s="5">
        <v>0</v>
      </c>
      <c r="F822" s="5">
        <v>1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0</v>
      </c>
      <c r="AH822" s="5">
        <v>0</v>
      </c>
      <c r="AI822" s="5">
        <v>0</v>
      </c>
      <c r="AJ822" s="5">
        <v>0</v>
      </c>
      <c r="AK822" s="5">
        <v>0</v>
      </c>
      <c r="AL822" s="5">
        <v>0</v>
      </c>
      <c r="AM822" s="5">
        <v>0</v>
      </c>
      <c r="AN822" s="5">
        <v>0</v>
      </c>
      <c r="AO822" s="5">
        <v>0</v>
      </c>
      <c r="AP822" s="5">
        <v>0</v>
      </c>
      <c r="AQ822" s="5">
        <v>0</v>
      </c>
      <c r="AR822" s="5">
        <v>0</v>
      </c>
      <c r="AS822" s="5">
        <v>0</v>
      </c>
      <c r="AT822" s="5">
        <v>0</v>
      </c>
      <c r="AU822" s="5">
        <v>0</v>
      </c>
      <c r="AV822" s="5">
        <v>0</v>
      </c>
      <c r="AW822" s="5">
        <v>0</v>
      </c>
      <c r="AX822" s="5">
        <v>0</v>
      </c>
      <c r="AY822" s="5">
        <v>0</v>
      </c>
      <c r="AZ822" s="5">
        <v>0</v>
      </c>
      <c r="BA822" s="5">
        <v>0</v>
      </c>
      <c r="BB822" s="5">
        <v>0</v>
      </c>
      <c r="BC822" s="5">
        <v>0</v>
      </c>
      <c r="BD822" s="5">
        <v>0</v>
      </c>
      <c r="BE822" s="5">
        <v>0</v>
      </c>
      <c r="BF822" s="5">
        <v>0</v>
      </c>
      <c r="BG822" s="5">
        <v>0</v>
      </c>
      <c r="BH822" s="5">
        <v>0</v>
      </c>
      <c r="BI822" s="5">
        <v>0</v>
      </c>
      <c r="BJ822" s="5">
        <v>0</v>
      </c>
      <c r="BK822" s="5">
        <v>0</v>
      </c>
      <c r="BL822" s="5">
        <v>0</v>
      </c>
      <c r="BM822" s="5">
        <v>0</v>
      </c>
      <c r="BN822" s="5">
        <v>0</v>
      </c>
      <c r="BO822" s="5">
        <v>0</v>
      </c>
      <c r="BP822" s="5">
        <v>0</v>
      </c>
      <c r="BQ822" s="5">
        <v>0</v>
      </c>
      <c r="BR822" s="5">
        <v>0</v>
      </c>
      <c r="BS822" s="5">
        <v>0</v>
      </c>
      <c r="BT822" s="5">
        <v>0</v>
      </c>
      <c r="BU822" s="5">
        <v>0</v>
      </c>
      <c r="BV822" s="5">
        <v>0</v>
      </c>
      <c r="BW822" s="5">
        <v>0</v>
      </c>
      <c r="BX822" s="5">
        <v>0</v>
      </c>
      <c r="BY822" s="5">
        <v>0</v>
      </c>
      <c r="BZ822" s="5">
        <v>0</v>
      </c>
      <c r="CA822" s="5">
        <v>0</v>
      </c>
      <c r="CB822" s="5">
        <v>0</v>
      </c>
      <c r="CC822" s="5">
        <v>0</v>
      </c>
      <c r="CD822" s="5">
        <v>0</v>
      </c>
      <c r="CE822" s="5">
        <v>0</v>
      </c>
      <c r="CF822" s="5">
        <v>0</v>
      </c>
      <c r="CG822" s="5">
        <v>0</v>
      </c>
      <c r="CH822" s="5">
        <v>0</v>
      </c>
      <c r="CI822" s="5">
        <v>0</v>
      </c>
      <c r="CJ822" s="5">
        <v>0</v>
      </c>
      <c r="CK822" s="5">
        <v>0</v>
      </c>
      <c r="CL822" s="5">
        <v>0</v>
      </c>
      <c r="CM822" s="5">
        <v>0</v>
      </c>
      <c r="CN822" s="5">
        <v>0</v>
      </c>
      <c r="CO822" s="5">
        <v>0</v>
      </c>
      <c r="CP822" s="5">
        <v>0</v>
      </c>
      <c r="CQ822" s="5">
        <v>0</v>
      </c>
      <c r="CR822" s="5">
        <v>0</v>
      </c>
      <c r="CS822" s="5">
        <v>0</v>
      </c>
      <c r="CT822" s="5">
        <v>0</v>
      </c>
      <c r="CU822" s="5">
        <v>0</v>
      </c>
      <c r="CV822" s="5">
        <v>0</v>
      </c>
      <c r="CW822" s="5">
        <v>0</v>
      </c>
      <c r="CX822" s="3">
        <v>0</v>
      </c>
    </row>
    <row r="823" spans="1:102" ht="15.75" x14ac:dyDescent="0.25">
      <c r="A823" s="5" t="s">
        <v>229</v>
      </c>
      <c r="B823" s="5" t="s">
        <v>230</v>
      </c>
      <c r="C823" s="5">
        <v>2021</v>
      </c>
      <c r="D823" s="5">
        <v>5</v>
      </c>
      <c r="E823" s="5">
        <v>0</v>
      </c>
      <c r="F823" s="5">
        <v>0</v>
      </c>
      <c r="G823" s="5">
        <v>1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0</v>
      </c>
      <c r="AI823" s="5">
        <v>0</v>
      </c>
      <c r="AJ823" s="5">
        <v>1</v>
      </c>
      <c r="AK823" s="5">
        <v>0</v>
      </c>
      <c r="AL823" s="5">
        <v>0</v>
      </c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>
        <v>0</v>
      </c>
      <c r="AV823" s="5">
        <v>0</v>
      </c>
      <c r="AW823" s="5">
        <v>0</v>
      </c>
      <c r="AX823" s="5">
        <v>0</v>
      </c>
      <c r="AY823" s="5">
        <v>0</v>
      </c>
      <c r="AZ823" s="5">
        <v>0</v>
      </c>
      <c r="BA823" s="5">
        <v>0</v>
      </c>
      <c r="BB823" s="5">
        <v>0</v>
      </c>
      <c r="BC823" s="5">
        <v>0</v>
      </c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5">
        <v>0</v>
      </c>
      <c r="BN823" s="5">
        <v>0</v>
      </c>
      <c r="BO823" s="5">
        <v>0</v>
      </c>
      <c r="BP823" s="5">
        <v>0</v>
      </c>
      <c r="BQ823" s="5">
        <v>0</v>
      </c>
      <c r="BR823" s="5">
        <v>0</v>
      </c>
      <c r="BS823" s="5">
        <v>2</v>
      </c>
      <c r="BT823" s="5">
        <v>0</v>
      </c>
      <c r="BU823" s="5">
        <v>0</v>
      </c>
      <c r="BV823" s="5">
        <v>0</v>
      </c>
      <c r="BW823" s="5">
        <v>0</v>
      </c>
      <c r="BX823" s="5">
        <v>0</v>
      </c>
      <c r="BY823" s="5">
        <v>0</v>
      </c>
      <c r="BZ823" s="5">
        <v>0</v>
      </c>
      <c r="CA823" s="5">
        <v>0</v>
      </c>
      <c r="CB823" s="5">
        <v>0</v>
      </c>
      <c r="CC823" s="5">
        <v>0</v>
      </c>
      <c r="CD823" s="5">
        <v>0</v>
      </c>
      <c r="CE823" s="5">
        <v>0</v>
      </c>
      <c r="CF823" s="5">
        <v>0</v>
      </c>
      <c r="CG823" s="5">
        <v>0</v>
      </c>
      <c r="CH823" s="5">
        <v>0</v>
      </c>
      <c r="CI823" s="5">
        <v>0</v>
      </c>
      <c r="CJ823" s="5">
        <v>0</v>
      </c>
      <c r="CK823" s="5">
        <v>0</v>
      </c>
      <c r="CL823" s="5">
        <v>0</v>
      </c>
      <c r="CM823" s="5">
        <v>0</v>
      </c>
      <c r="CN823" s="5">
        <v>0</v>
      </c>
      <c r="CO823" s="5">
        <v>0</v>
      </c>
      <c r="CP823" s="5">
        <v>0</v>
      </c>
      <c r="CQ823" s="5">
        <v>0</v>
      </c>
      <c r="CR823" s="5">
        <v>0</v>
      </c>
      <c r="CS823" s="5">
        <v>0</v>
      </c>
      <c r="CT823" s="5">
        <v>0</v>
      </c>
      <c r="CU823" s="5">
        <v>0</v>
      </c>
      <c r="CV823" s="5">
        <v>0</v>
      </c>
      <c r="CW823" s="5">
        <v>0</v>
      </c>
      <c r="CX823" s="3">
        <v>0</v>
      </c>
    </row>
    <row r="824" spans="1:102" ht="15.75" x14ac:dyDescent="0.25">
      <c r="A824" s="5" t="s">
        <v>231</v>
      </c>
      <c r="B824" s="5" t="s">
        <v>232</v>
      </c>
      <c r="C824" s="5">
        <v>2021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0</v>
      </c>
      <c r="AI824" s="5">
        <v>0</v>
      </c>
      <c r="AJ824" s="5">
        <v>0</v>
      </c>
      <c r="AK824" s="5">
        <v>0</v>
      </c>
      <c r="AL824" s="5">
        <v>0</v>
      </c>
      <c r="AM824" s="5">
        <v>0</v>
      </c>
      <c r="AN824" s="5">
        <v>0</v>
      </c>
      <c r="AO824" s="5">
        <v>0</v>
      </c>
      <c r="AP824" s="5">
        <v>0</v>
      </c>
      <c r="AQ824" s="5">
        <v>0</v>
      </c>
      <c r="AR824" s="5">
        <v>0</v>
      </c>
      <c r="AS824" s="5">
        <v>0</v>
      </c>
      <c r="AT824" s="5">
        <v>0</v>
      </c>
      <c r="AU824" s="5">
        <v>0</v>
      </c>
      <c r="AV824" s="5">
        <v>0</v>
      </c>
      <c r="AW824" s="5">
        <v>0</v>
      </c>
      <c r="AX824" s="5">
        <v>0</v>
      </c>
      <c r="AY824" s="5">
        <v>0</v>
      </c>
      <c r="AZ824" s="5">
        <v>0</v>
      </c>
      <c r="BA824" s="5">
        <v>0</v>
      </c>
      <c r="BB824" s="5">
        <v>0</v>
      </c>
      <c r="BC824" s="5">
        <v>0</v>
      </c>
      <c r="BD824" s="5">
        <v>0</v>
      </c>
      <c r="BE824" s="5">
        <v>0</v>
      </c>
      <c r="BF824" s="5">
        <v>0</v>
      </c>
      <c r="BG824" s="5">
        <v>0</v>
      </c>
      <c r="BH824" s="5">
        <v>0</v>
      </c>
      <c r="BI824" s="5">
        <v>0</v>
      </c>
      <c r="BJ824" s="5">
        <v>0</v>
      </c>
      <c r="BK824" s="5">
        <v>0</v>
      </c>
      <c r="BL824" s="5">
        <v>0</v>
      </c>
      <c r="BM824" s="5">
        <v>0</v>
      </c>
      <c r="BN824" s="5">
        <v>0</v>
      </c>
      <c r="BO824" s="5">
        <v>0</v>
      </c>
      <c r="BP824" s="5">
        <v>0</v>
      </c>
      <c r="BQ824" s="5">
        <v>0</v>
      </c>
      <c r="BR824" s="5">
        <v>0</v>
      </c>
      <c r="BS824" s="5">
        <v>0</v>
      </c>
      <c r="BT824" s="5">
        <v>0</v>
      </c>
      <c r="BU824" s="5">
        <v>0</v>
      </c>
      <c r="BV824" s="5">
        <v>0</v>
      </c>
      <c r="BW824" s="5">
        <v>0</v>
      </c>
      <c r="BX824" s="5">
        <v>0</v>
      </c>
      <c r="BY824" s="5">
        <v>0</v>
      </c>
      <c r="BZ824" s="5">
        <v>0</v>
      </c>
      <c r="CA824" s="5">
        <v>0</v>
      </c>
      <c r="CB824" s="5">
        <v>0</v>
      </c>
      <c r="CC824" s="5">
        <v>0</v>
      </c>
      <c r="CD824" s="5">
        <v>0</v>
      </c>
      <c r="CE824" s="5">
        <v>0</v>
      </c>
      <c r="CF824" s="5">
        <v>0</v>
      </c>
      <c r="CG824" s="5">
        <v>0</v>
      </c>
      <c r="CH824" s="5">
        <v>0</v>
      </c>
      <c r="CI824" s="5">
        <v>0</v>
      </c>
      <c r="CJ824" s="5">
        <v>0</v>
      </c>
      <c r="CK824" s="5">
        <v>0</v>
      </c>
      <c r="CL824" s="5">
        <v>0</v>
      </c>
      <c r="CM824" s="5">
        <v>0</v>
      </c>
      <c r="CN824" s="5">
        <v>0</v>
      </c>
      <c r="CO824" s="5">
        <v>0</v>
      </c>
      <c r="CP824" s="5">
        <v>0</v>
      </c>
      <c r="CQ824" s="5">
        <v>0</v>
      </c>
      <c r="CR824" s="5">
        <v>0</v>
      </c>
      <c r="CS824" s="5">
        <v>0</v>
      </c>
      <c r="CT824" s="5">
        <v>0</v>
      </c>
      <c r="CU824" s="5">
        <v>0</v>
      </c>
      <c r="CV824" s="5">
        <v>0</v>
      </c>
      <c r="CW824" s="5">
        <v>0</v>
      </c>
      <c r="CX824" s="3">
        <v>0</v>
      </c>
    </row>
    <row r="825" spans="1:102" ht="15.75" x14ac:dyDescent="0.25">
      <c r="A825" s="5" t="s">
        <v>233</v>
      </c>
      <c r="B825" s="5" t="s">
        <v>234</v>
      </c>
      <c r="C825" s="5">
        <v>2021</v>
      </c>
      <c r="D825" s="5">
        <v>5769</v>
      </c>
      <c r="E825" s="5">
        <v>0</v>
      </c>
      <c r="F825" s="5">
        <v>8</v>
      </c>
      <c r="G825" s="5">
        <v>6</v>
      </c>
      <c r="H825" s="5">
        <v>35</v>
      </c>
      <c r="I825" s="5">
        <v>4</v>
      </c>
      <c r="J825" s="5">
        <v>2</v>
      </c>
      <c r="K825" s="5">
        <v>1</v>
      </c>
      <c r="L825" s="5">
        <v>19</v>
      </c>
      <c r="M825" s="5">
        <v>9</v>
      </c>
      <c r="N825" s="5">
        <v>23</v>
      </c>
      <c r="O825" s="5">
        <v>93</v>
      </c>
      <c r="P825" s="5">
        <v>0</v>
      </c>
      <c r="Q825" s="5">
        <v>0</v>
      </c>
      <c r="R825" s="5">
        <v>1</v>
      </c>
      <c r="S825" s="5">
        <v>0</v>
      </c>
      <c r="T825" s="5">
        <v>0</v>
      </c>
      <c r="U825" s="5">
        <v>4</v>
      </c>
      <c r="V825" s="5">
        <v>4</v>
      </c>
      <c r="W825" s="5">
        <v>93</v>
      </c>
      <c r="X825" s="5">
        <v>2</v>
      </c>
      <c r="Y825" s="5">
        <v>0</v>
      </c>
      <c r="Z825" s="5">
        <v>1633</v>
      </c>
      <c r="AA825" s="5">
        <v>5</v>
      </c>
      <c r="AB825" s="5">
        <v>0</v>
      </c>
      <c r="AC825" s="5">
        <v>0</v>
      </c>
      <c r="AD825" s="5">
        <v>0</v>
      </c>
      <c r="AE825" s="5">
        <v>2</v>
      </c>
      <c r="AF825" s="5">
        <v>1</v>
      </c>
      <c r="AG825" s="5">
        <v>57</v>
      </c>
      <c r="AH825" s="5">
        <v>51</v>
      </c>
      <c r="AI825" s="5">
        <v>26</v>
      </c>
      <c r="AJ825" s="5">
        <v>202</v>
      </c>
      <c r="AK825" s="5">
        <v>42</v>
      </c>
      <c r="AL825" s="5">
        <v>0</v>
      </c>
      <c r="AM825" s="5">
        <v>37</v>
      </c>
      <c r="AN825" s="5">
        <v>18</v>
      </c>
      <c r="AO825" s="5">
        <v>101</v>
      </c>
      <c r="AP825" s="5">
        <v>3</v>
      </c>
      <c r="AQ825" s="5">
        <v>8</v>
      </c>
      <c r="AR825" s="5">
        <v>1</v>
      </c>
      <c r="AS825" s="5">
        <v>14</v>
      </c>
      <c r="AT825" s="5">
        <v>21</v>
      </c>
      <c r="AU825" s="5">
        <v>57</v>
      </c>
      <c r="AV825" s="5">
        <v>30</v>
      </c>
      <c r="AW825" s="5">
        <v>502</v>
      </c>
      <c r="AX825" s="5">
        <v>39</v>
      </c>
      <c r="AY825" s="5">
        <v>3</v>
      </c>
      <c r="AZ825" s="5">
        <v>21</v>
      </c>
      <c r="BA825" s="5">
        <v>0</v>
      </c>
      <c r="BB825" s="5">
        <v>330</v>
      </c>
      <c r="BC825" s="5">
        <v>78</v>
      </c>
      <c r="BD825" s="5">
        <v>1</v>
      </c>
      <c r="BE825" s="5">
        <v>9</v>
      </c>
      <c r="BF825" s="5">
        <v>64</v>
      </c>
      <c r="BG825" s="5">
        <v>6</v>
      </c>
      <c r="BH825" s="5">
        <v>4</v>
      </c>
      <c r="BI825" s="5">
        <v>0</v>
      </c>
      <c r="BJ825" s="5">
        <v>80</v>
      </c>
      <c r="BK825" s="5">
        <v>88</v>
      </c>
      <c r="BL825" s="5">
        <v>0</v>
      </c>
      <c r="BM825" s="5">
        <v>4</v>
      </c>
      <c r="BN825" s="5">
        <v>37</v>
      </c>
      <c r="BO825" s="5">
        <v>0</v>
      </c>
      <c r="BP825" s="5">
        <v>9</v>
      </c>
      <c r="BQ825" s="5">
        <v>43</v>
      </c>
      <c r="BR825" s="5">
        <v>3</v>
      </c>
      <c r="BS825" s="5">
        <v>169</v>
      </c>
      <c r="BT825" s="5">
        <v>62</v>
      </c>
      <c r="BU825" s="5">
        <v>19</v>
      </c>
      <c r="BV825" s="5">
        <v>33</v>
      </c>
      <c r="BW825" s="5">
        <v>7</v>
      </c>
      <c r="BX825" s="5">
        <v>412</v>
      </c>
      <c r="BY825" s="5">
        <v>1</v>
      </c>
      <c r="BZ825" s="5">
        <v>0</v>
      </c>
      <c r="CA825" s="5">
        <v>78</v>
      </c>
      <c r="CB825" s="5">
        <v>110</v>
      </c>
      <c r="CC825" s="5">
        <v>0</v>
      </c>
      <c r="CD825" s="5">
        <v>2</v>
      </c>
      <c r="CE825" s="5">
        <v>0</v>
      </c>
      <c r="CF825" s="5">
        <v>7</v>
      </c>
      <c r="CG825" s="5">
        <v>2</v>
      </c>
      <c r="CH825" s="5">
        <v>2</v>
      </c>
      <c r="CI825" s="5">
        <v>67</v>
      </c>
      <c r="CJ825" s="5">
        <v>348</v>
      </c>
      <c r="CK825" s="5">
        <v>69</v>
      </c>
      <c r="CL825" s="5">
        <v>0</v>
      </c>
      <c r="CM825" s="5">
        <v>66</v>
      </c>
      <c r="CN825" s="5">
        <v>214</v>
      </c>
      <c r="CO825" s="5">
        <v>6</v>
      </c>
      <c r="CP825" s="5">
        <v>5</v>
      </c>
      <c r="CQ825" s="5">
        <v>0</v>
      </c>
      <c r="CR825" s="5">
        <v>60</v>
      </c>
      <c r="CS825" s="5">
        <v>8</v>
      </c>
      <c r="CT825" s="5">
        <v>6</v>
      </c>
      <c r="CU825" s="5">
        <v>35</v>
      </c>
      <c r="CV825" s="5">
        <v>36</v>
      </c>
      <c r="CW825" s="5">
        <v>10</v>
      </c>
      <c r="CX825" s="3">
        <v>10</v>
      </c>
    </row>
    <row r="826" spans="1:102" ht="15.75" x14ac:dyDescent="0.25">
      <c r="A826" s="5" t="s">
        <v>235</v>
      </c>
      <c r="B826" s="5" t="s">
        <v>236</v>
      </c>
      <c r="C826" s="5">
        <v>2021</v>
      </c>
      <c r="D826" s="5">
        <v>601</v>
      </c>
      <c r="E826" s="5">
        <v>3</v>
      </c>
      <c r="F826" s="5">
        <v>3</v>
      </c>
      <c r="G826" s="5">
        <v>4</v>
      </c>
      <c r="H826" s="5">
        <v>0</v>
      </c>
      <c r="I826" s="5">
        <v>20</v>
      </c>
      <c r="J826" s="5">
        <v>3</v>
      </c>
      <c r="K826" s="5">
        <v>2</v>
      </c>
      <c r="L826" s="5">
        <v>14</v>
      </c>
      <c r="M826" s="5">
        <v>2</v>
      </c>
      <c r="N826" s="5">
        <v>9</v>
      </c>
      <c r="O826" s="5">
        <v>1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1</v>
      </c>
      <c r="W826" s="5">
        <v>81</v>
      </c>
      <c r="X826" s="5">
        <v>0</v>
      </c>
      <c r="Y826" s="5">
        <v>0</v>
      </c>
      <c r="Z826" s="5">
        <v>0</v>
      </c>
      <c r="AA826" s="5">
        <v>1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3</v>
      </c>
      <c r="AH826" s="5">
        <v>1</v>
      </c>
      <c r="AI826" s="5">
        <v>3</v>
      </c>
      <c r="AJ826" s="5">
        <v>32</v>
      </c>
      <c r="AK826" s="5">
        <v>15</v>
      </c>
      <c r="AL826" s="5">
        <v>0</v>
      </c>
      <c r="AM826" s="5">
        <v>1</v>
      </c>
      <c r="AN826" s="5">
        <v>10</v>
      </c>
      <c r="AO826" s="5">
        <v>8</v>
      </c>
      <c r="AP826" s="5">
        <v>0</v>
      </c>
      <c r="AQ826" s="5">
        <v>2</v>
      </c>
      <c r="AR826" s="5">
        <v>0</v>
      </c>
      <c r="AS826" s="5">
        <v>2</v>
      </c>
      <c r="AT826" s="5">
        <v>7</v>
      </c>
      <c r="AU826" s="5">
        <v>1</v>
      </c>
      <c r="AV826" s="5">
        <v>5</v>
      </c>
      <c r="AW826" s="5">
        <v>4</v>
      </c>
      <c r="AX826" s="5">
        <v>14</v>
      </c>
      <c r="AY826" s="5">
        <v>0</v>
      </c>
      <c r="AZ826" s="5">
        <v>4</v>
      </c>
      <c r="BA826" s="5">
        <v>0</v>
      </c>
      <c r="BB826" s="5">
        <v>3</v>
      </c>
      <c r="BC826" s="5">
        <v>1</v>
      </c>
      <c r="BD826" s="5">
        <v>0</v>
      </c>
      <c r="BE826" s="5">
        <v>5</v>
      </c>
      <c r="BF826" s="5">
        <v>3</v>
      </c>
      <c r="BG826" s="5">
        <v>0</v>
      </c>
      <c r="BH826" s="5">
        <v>0</v>
      </c>
      <c r="BI826" s="5">
        <v>0</v>
      </c>
      <c r="BJ826" s="5">
        <v>19</v>
      </c>
      <c r="BK826" s="5">
        <v>15</v>
      </c>
      <c r="BL826" s="5">
        <v>0</v>
      </c>
      <c r="BM826" s="5">
        <v>0</v>
      </c>
      <c r="BN826" s="5">
        <v>3</v>
      </c>
      <c r="BO826" s="5">
        <v>0</v>
      </c>
      <c r="BP826" s="5">
        <v>0</v>
      </c>
      <c r="BQ826" s="5">
        <v>5</v>
      </c>
      <c r="BR826" s="5">
        <v>1</v>
      </c>
      <c r="BS826" s="5">
        <v>18</v>
      </c>
      <c r="BT826" s="5">
        <v>12</v>
      </c>
      <c r="BU826" s="5">
        <v>1</v>
      </c>
      <c r="BV826" s="5">
        <v>3</v>
      </c>
      <c r="BW826" s="5">
        <v>1</v>
      </c>
      <c r="BX826" s="5">
        <v>103</v>
      </c>
      <c r="BY826" s="5">
        <v>0</v>
      </c>
      <c r="BZ826" s="5">
        <v>0</v>
      </c>
      <c r="CA826" s="5">
        <v>44</v>
      </c>
      <c r="CB826" s="5">
        <v>0</v>
      </c>
      <c r="CC826" s="5">
        <v>0</v>
      </c>
      <c r="CD826" s="5">
        <v>2</v>
      </c>
      <c r="CE826" s="5">
        <v>0</v>
      </c>
      <c r="CF826" s="5">
        <v>2</v>
      </c>
      <c r="CG826" s="5">
        <v>0</v>
      </c>
      <c r="CH826" s="5">
        <v>2</v>
      </c>
      <c r="CI826" s="5">
        <v>10</v>
      </c>
      <c r="CJ826" s="5">
        <v>26</v>
      </c>
      <c r="CK826" s="5">
        <v>5</v>
      </c>
      <c r="CL826" s="5">
        <v>0</v>
      </c>
      <c r="CM826" s="5">
        <v>3</v>
      </c>
      <c r="CN826" s="5">
        <v>19</v>
      </c>
      <c r="CO826" s="5">
        <v>6</v>
      </c>
      <c r="CP826" s="5">
        <v>0</v>
      </c>
      <c r="CQ826" s="5">
        <v>0</v>
      </c>
      <c r="CR826" s="5">
        <v>8</v>
      </c>
      <c r="CS826" s="5">
        <v>7</v>
      </c>
      <c r="CT826" s="5">
        <v>3</v>
      </c>
      <c r="CU826" s="5">
        <v>1</v>
      </c>
      <c r="CV826" s="5">
        <v>9</v>
      </c>
      <c r="CW826" s="5">
        <v>3</v>
      </c>
      <c r="CX826" s="3">
        <v>3</v>
      </c>
    </row>
    <row r="827" spans="1:102" ht="15.75" x14ac:dyDescent="0.25">
      <c r="A827" s="5" t="s">
        <v>237</v>
      </c>
      <c r="B827" s="5" t="s">
        <v>238</v>
      </c>
      <c r="C827" s="5">
        <v>2021</v>
      </c>
      <c r="D827" s="5">
        <v>50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1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0</v>
      </c>
      <c r="AH827" s="5">
        <v>0</v>
      </c>
      <c r="AI827" s="5">
        <v>0</v>
      </c>
      <c r="AJ827" s="5">
        <v>12</v>
      </c>
      <c r="AK827" s="5">
        <v>0</v>
      </c>
      <c r="AL827" s="5">
        <v>0</v>
      </c>
      <c r="AM827" s="5">
        <v>0</v>
      </c>
      <c r="AN827" s="5">
        <v>0</v>
      </c>
      <c r="AO827" s="5">
        <v>2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>
        <v>0</v>
      </c>
      <c r="AV827" s="5">
        <v>0</v>
      </c>
      <c r="AW827" s="5">
        <v>0</v>
      </c>
      <c r="AX827" s="5">
        <v>0</v>
      </c>
      <c r="AY827" s="5">
        <v>0</v>
      </c>
      <c r="AZ827" s="5">
        <v>0</v>
      </c>
      <c r="BA827" s="5">
        <v>0</v>
      </c>
      <c r="BB827" s="5">
        <v>0</v>
      </c>
      <c r="BC827" s="5">
        <v>0</v>
      </c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>
        <v>0</v>
      </c>
      <c r="BK827" s="5">
        <v>2</v>
      </c>
      <c r="BL827" s="5">
        <v>0</v>
      </c>
      <c r="BM827" s="5">
        <v>0</v>
      </c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>
        <v>0</v>
      </c>
      <c r="BW827" s="5">
        <v>1</v>
      </c>
      <c r="BX827" s="5">
        <v>4</v>
      </c>
      <c r="BY827" s="5">
        <v>0</v>
      </c>
      <c r="BZ827" s="5">
        <v>0</v>
      </c>
      <c r="CA827" s="5">
        <v>0</v>
      </c>
      <c r="CB827" s="5">
        <v>19</v>
      </c>
      <c r="CC827" s="5">
        <v>0</v>
      </c>
      <c r="CD827" s="5">
        <v>0</v>
      </c>
      <c r="CE827" s="5">
        <v>0</v>
      </c>
      <c r="CF827" s="5">
        <v>1</v>
      </c>
      <c r="CG827" s="5">
        <v>0</v>
      </c>
      <c r="CH827" s="5">
        <v>0</v>
      </c>
      <c r="CI827" s="5">
        <v>0</v>
      </c>
      <c r="CJ827" s="5">
        <v>0</v>
      </c>
      <c r="CK827" s="5">
        <v>0</v>
      </c>
      <c r="CL827" s="5">
        <v>0</v>
      </c>
      <c r="CM827" s="5">
        <v>0</v>
      </c>
      <c r="CN827" s="5">
        <v>0</v>
      </c>
      <c r="CO827" s="5">
        <v>0</v>
      </c>
      <c r="CP827" s="5">
        <v>0</v>
      </c>
      <c r="CQ827" s="5">
        <v>0</v>
      </c>
      <c r="CR827" s="5">
        <v>0</v>
      </c>
      <c r="CS827" s="5">
        <v>0</v>
      </c>
      <c r="CT827" s="5">
        <v>0</v>
      </c>
      <c r="CU827" s="5">
        <v>0</v>
      </c>
      <c r="CV827" s="5">
        <v>1</v>
      </c>
      <c r="CW827" s="5">
        <v>0</v>
      </c>
      <c r="CX827" s="3">
        <v>0</v>
      </c>
    </row>
    <row r="828" spans="1:102" ht="15.75" x14ac:dyDescent="0.25">
      <c r="A828" s="5" t="s">
        <v>239</v>
      </c>
      <c r="B828" s="5" t="s">
        <v>240</v>
      </c>
      <c r="C828" s="5">
        <v>2021</v>
      </c>
      <c r="D828" s="5">
        <v>325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1</v>
      </c>
      <c r="K828" s="5">
        <v>0</v>
      </c>
      <c r="L828" s="5">
        <v>0</v>
      </c>
      <c r="M828" s="5">
        <v>0</v>
      </c>
      <c r="N828" s="5">
        <v>1</v>
      </c>
      <c r="O828" s="5">
        <v>56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1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1</v>
      </c>
      <c r="AH828" s="5">
        <v>0</v>
      </c>
      <c r="AI828" s="5">
        <v>5</v>
      </c>
      <c r="AJ828" s="5">
        <v>16</v>
      </c>
      <c r="AK828" s="5">
        <v>1</v>
      </c>
      <c r="AL828" s="5">
        <v>0</v>
      </c>
      <c r="AM828" s="5">
        <v>6</v>
      </c>
      <c r="AN828" s="5">
        <v>1</v>
      </c>
      <c r="AO828" s="5">
        <v>3</v>
      </c>
      <c r="AP828" s="5">
        <v>0</v>
      </c>
      <c r="AQ828" s="5">
        <v>2</v>
      </c>
      <c r="AR828" s="5">
        <v>0</v>
      </c>
      <c r="AS828" s="5">
        <v>7</v>
      </c>
      <c r="AT828" s="5">
        <v>1</v>
      </c>
      <c r="AU828" s="5">
        <v>2</v>
      </c>
      <c r="AV828" s="5">
        <v>7</v>
      </c>
      <c r="AW828" s="5">
        <v>2</v>
      </c>
      <c r="AX828" s="5">
        <v>10</v>
      </c>
      <c r="AY828" s="5">
        <v>1</v>
      </c>
      <c r="AZ828" s="5">
        <v>1</v>
      </c>
      <c r="BA828" s="5">
        <v>0</v>
      </c>
      <c r="BB828" s="5">
        <v>36</v>
      </c>
      <c r="BC828" s="5">
        <v>5</v>
      </c>
      <c r="BD828" s="5">
        <v>0</v>
      </c>
      <c r="BE828" s="5">
        <v>3</v>
      </c>
      <c r="BF828" s="5">
        <v>15</v>
      </c>
      <c r="BG828" s="5">
        <v>0</v>
      </c>
      <c r="BH828" s="5">
        <v>1</v>
      </c>
      <c r="BI828" s="5">
        <v>0</v>
      </c>
      <c r="BJ828" s="5">
        <v>20</v>
      </c>
      <c r="BK828" s="5">
        <v>16</v>
      </c>
      <c r="BL828" s="5">
        <v>0</v>
      </c>
      <c r="BM828" s="5">
        <v>0</v>
      </c>
      <c r="BN828" s="5">
        <v>3</v>
      </c>
      <c r="BO828" s="5">
        <v>0</v>
      </c>
      <c r="BP828" s="5">
        <v>1</v>
      </c>
      <c r="BQ828" s="5">
        <v>7</v>
      </c>
      <c r="BR828" s="5">
        <v>0</v>
      </c>
      <c r="BS828" s="5">
        <v>16</v>
      </c>
      <c r="BT828" s="5">
        <v>3</v>
      </c>
      <c r="BU828" s="5">
        <v>0</v>
      </c>
      <c r="BV828" s="5">
        <v>1</v>
      </c>
      <c r="BW828" s="5">
        <v>0</v>
      </c>
      <c r="BX828" s="5">
        <v>1</v>
      </c>
      <c r="BY828" s="5">
        <v>0</v>
      </c>
      <c r="BZ828" s="5">
        <v>0</v>
      </c>
      <c r="CA828" s="5">
        <v>38</v>
      </c>
      <c r="CB828" s="5">
        <v>0</v>
      </c>
      <c r="CC828" s="5">
        <v>0</v>
      </c>
      <c r="CD828" s="5">
        <v>1</v>
      </c>
      <c r="CE828" s="5">
        <v>0</v>
      </c>
      <c r="CF828" s="5">
        <v>0</v>
      </c>
      <c r="CG828" s="5">
        <v>1</v>
      </c>
      <c r="CH828" s="5">
        <v>0</v>
      </c>
      <c r="CI828" s="5">
        <v>0</v>
      </c>
      <c r="CJ828" s="5">
        <v>2</v>
      </c>
      <c r="CK828" s="5">
        <v>1</v>
      </c>
      <c r="CL828" s="5">
        <v>0</v>
      </c>
      <c r="CM828" s="5">
        <v>4</v>
      </c>
      <c r="CN828" s="5">
        <v>16</v>
      </c>
      <c r="CO828" s="5">
        <v>1</v>
      </c>
      <c r="CP828" s="5">
        <v>0</v>
      </c>
      <c r="CQ828" s="5">
        <v>0</v>
      </c>
      <c r="CR828" s="5">
        <v>0</v>
      </c>
      <c r="CS828" s="5">
        <v>3</v>
      </c>
      <c r="CT828" s="5">
        <v>1</v>
      </c>
      <c r="CU828" s="5">
        <v>0</v>
      </c>
      <c r="CV828" s="5">
        <v>3</v>
      </c>
      <c r="CW828" s="5">
        <v>2</v>
      </c>
      <c r="CX828" s="3">
        <v>2</v>
      </c>
    </row>
    <row r="829" spans="1:102" ht="15.75" x14ac:dyDescent="0.25">
      <c r="A829" s="5" t="s">
        <v>241</v>
      </c>
      <c r="B829" s="5" t="s">
        <v>242</v>
      </c>
      <c r="C829" s="5">
        <v>2021</v>
      </c>
      <c r="D829" s="5">
        <v>11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  <c r="AH829" s="5">
        <v>0</v>
      </c>
      <c r="AI829" s="5">
        <v>0</v>
      </c>
      <c r="AJ829" s="5">
        <v>4</v>
      </c>
      <c r="AK829" s="5">
        <v>0</v>
      </c>
      <c r="AL829" s="5">
        <v>0</v>
      </c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>
        <v>0</v>
      </c>
      <c r="AV829" s="5">
        <v>0</v>
      </c>
      <c r="AW829" s="5">
        <v>0</v>
      </c>
      <c r="AX829" s="5">
        <v>0</v>
      </c>
      <c r="AY829" s="5">
        <v>0</v>
      </c>
      <c r="AZ829" s="5">
        <v>3</v>
      </c>
      <c r="BA829" s="5">
        <v>0</v>
      </c>
      <c r="BB829" s="5">
        <v>0</v>
      </c>
      <c r="BC829" s="5">
        <v>0</v>
      </c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5">
        <v>0</v>
      </c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>
        <v>0</v>
      </c>
      <c r="BW829" s="5">
        <v>0</v>
      </c>
      <c r="BX829" s="5">
        <v>1</v>
      </c>
      <c r="BY829" s="5">
        <v>0</v>
      </c>
      <c r="BZ829" s="5">
        <v>0</v>
      </c>
      <c r="CA829" s="5">
        <v>0</v>
      </c>
      <c r="CB829" s="5">
        <v>0</v>
      </c>
      <c r="CC829" s="5">
        <v>0</v>
      </c>
      <c r="CD829" s="5">
        <v>0</v>
      </c>
      <c r="CE829" s="5">
        <v>0</v>
      </c>
      <c r="CF829" s="5">
        <v>0</v>
      </c>
      <c r="CG829" s="5">
        <v>0</v>
      </c>
      <c r="CH829" s="5">
        <v>0</v>
      </c>
      <c r="CI829" s="5">
        <v>0</v>
      </c>
      <c r="CJ829" s="5">
        <v>1</v>
      </c>
      <c r="CK829" s="5">
        <v>0</v>
      </c>
      <c r="CL829" s="5">
        <v>0</v>
      </c>
      <c r="CM829" s="5">
        <v>0</v>
      </c>
      <c r="CN829" s="5">
        <v>0</v>
      </c>
      <c r="CO829" s="5">
        <v>0</v>
      </c>
      <c r="CP829" s="5">
        <v>0</v>
      </c>
      <c r="CQ829" s="5">
        <v>0</v>
      </c>
      <c r="CR829" s="5">
        <v>0</v>
      </c>
      <c r="CS829" s="5">
        <v>0</v>
      </c>
      <c r="CT829" s="5">
        <v>0</v>
      </c>
      <c r="CU829" s="5">
        <v>0</v>
      </c>
      <c r="CV829" s="5">
        <v>0</v>
      </c>
      <c r="CW829" s="5">
        <v>0</v>
      </c>
      <c r="CX829" s="3">
        <v>0</v>
      </c>
    </row>
    <row r="830" spans="1:102" ht="15.75" x14ac:dyDescent="0.25">
      <c r="A830" s="5" t="s">
        <v>243</v>
      </c>
      <c r="B830" s="5" t="s">
        <v>244</v>
      </c>
      <c r="C830" s="5">
        <v>2021</v>
      </c>
      <c r="D830" s="5">
        <v>199</v>
      </c>
      <c r="E830" s="5">
        <v>0</v>
      </c>
      <c r="F830" s="5">
        <v>1</v>
      </c>
      <c r="G830" s="5">
        <v>6</v>
      </c>
      <c r="H830" s="5">
        <v>1</v>
      </c>
      <c r="I830" s="5">
        <v>2</v>
      </c>
      <c r="J830" s="5">
        <v>1</v>
      </c>
      <c r="K830" s="5">
        <v>0</v>
      </c>
      <c r="L830" s="5">
        <v>2</v>
      </c>
      <c r="M830" s="5">
        <v>1</v>
      </c>
      <c r="N830" s="5">
        <v>3</v>
      </c>
      <c r="O830" s="5">
        <v>43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1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1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1</v>
      </c>
      <c r="AH830" s="5">
        <v>0</v>
      </c>
      <c r="AI830" s="5">
        <v>2</v>
      </c>
      <c r="AJ830" s="5">
        <v>11</v>
      </c>
      <c r="AK830" s="5">
        <v>3</v>
      </c>
      <c r="AL830" s="5">
        <v>0</v>
      </c>
      <c r="AM830" s="5">
        <v>0</v>
      </c>
      <c r="AN830" s="5">
        <v>0</v>
      </c>
      <c r="AO830" s="5">
        <v>2</v>
      </c>
      <c r="AP830" s="5">
        <v>0</v>
      </c>
      <c r="AQ830" s="5">
        <v>0</v>
      </c>
      <c r="AR830" s="5">
        <v>0</v>
      </c>
      <c r="AS830" s="5">
        <v>1</v>
      </c>
      <c r="AT830" s="5">
        <v>3</v>
      </c>
      <c r="AU830" s="5">
        <v>0</v>
      </c>
      <c r="AV830" s="5">
        <v>0</v>
      </c>
      <c r="AW830" s="5">
        <v>0</v>
      </c>
      <c r="AX830" s="5">
        <v>1</v>
      </c>
      <c r="AY830" s="5">
        <v>0</v>
      </c>
      <c r="AZ830" s="5">
        <v>8</v>
      </c>
      <c r="BA830" s="5">
        <v>0</v>
      </c>
      <c r="BB830" s="5">
        <v>13</v>
      </c>
      <c r="BC830" s="5">
        <v>32</v>
      </c>
      <c r="BD830" s="5">
        <v>0</v>
      </c>
      <c r="BE830" s="5">
        <v>1</v>
      </c>
      <c r="BF830" s="5">
        <v>2</v>
      </c>
      <c r="BG830" s="5">
        <v>0</v>
      </c>
      <c r="BH830" s="5">
        <v>0</v>
      </c>
      <c r="BI830" s="5">
        <v>0</v>
      </c>
      <c r="BJ830" s="5">
        <v>1</v>
      </c>
      <c r="BK830" s="5">
        <v>2</v>
      </c>
      <c r="BL830" s="5">
        <v>0</v>
      </c>
      <c r="BM830" s="5">
        <v>0</v>
      </c>
      <c r="BN830" s="5">
        <v>2</v>
      </c>
      <c r="BO830" s="5">
        <v>0</v>
      </c>
      <c r="BP830" s="5">
        <v>0</v>
      </c>
      <c r="BQ830" s="5">
        <v>1</v>
      </c>
      <c r="BR830" s="5">
        <v>1</v>
      </c>
      <c r="BS830" s="5">
        <v>4</v>
      </c>
      <c r="BT830" s="5">
        <v>2</v>
      </c>
      <c r="BU830" s="5">
        <v>0</v>
      </c>
      <c r="BV830" s="5">
        <v>2</v>
      </c>
      <c r="BW830" s="5">
        <v>0</v>
      </c>
      <c r="BX830" s="5">
        <v>15</v>
      </c>
      <c r="BY830" s="5">
        <v>0</v>
      </c>
      <c r="BZ830" s="5">
        <v>0</v>
      </c>
      <c r="CA830" s="5">
        <v>1</v>
      </c>
      <c r="CB830" s="5">
        <v>2</v>
      </c>
      <c r="CC830" s="5">
        <v>0</v>
      </c>
      <c r="CD830" s="5">
        <v>0</v>
      </c>
      <c r="CE830" s="5">
        <v>0</v>
      </c>
      <c r="CF830" s="5">
        <v>0</v>
      </c>
      <c r="CG830" s="5">
        <v>0</v>
      </c>
      <c r="CH830" s="5">
        <v>0</v>
      </c>
      <c r="CI830" s="5">
        <v>0</v>
      </c>
      <c r="CJ830" s="5">
        <v>1</v>
      </c>
      <c r="CK830" s="5">
        <v>0</v>
      </c>
      <c r="CL830" s="5">
        <v>0</v>
      </c>
      <c r="CM830" s="5">
        <v>0</v>
      </c>
      <c r="CN830" s="5">
        <v>2</v>
      </c>
      <c r="CO830" s="5">
        <v>1</v>
      </c>
      <c r="CP830" s="5">
        <v>0</v>
      </c>
      <c r="CQ830" s="5">
        <v>0</v>
      </c>
      <c r="CR830" s="5">
        <v>5</v>
      </c>
      <c r="CS830" s="5">
        <v>1</v>
      </c>
      <c r="CT830" s="5">
        <v>1</v>
      </c>
      <c r="CU830" s="5">
        <v>0</v>
      </c>
      <c r="CV830" s="5">
        <v>5</v>
      </c>
      <c r="CW830" s="5">
        <v>0</v>
      </c>
      <c r="CX830" s="3">
        <v>0</v>
      </c>
    </row>
    <row r="831" spans="1:102" ht="15.75" x14ac:dyDescent="0.25">
      <c r="A831" s="5" t="s">
        <v>245</v>
      </c>
      <c r="B831" s="5" t="s">
        <v>246</v>
      </c>
      <c r="C831" s="5">
        <v>2021</v>
      </c>
      <c r="D831" s="5">
        <v>17</v>
      </c>
      <c r="E831" s="5">
        <v>0</v>
      </c>
      <c r="F831" s="5">
        <v>2</v>
      </c>
      <c r="G831" s="5">
        <v>2</v>
      </c>
      <c r="H831" s="5">
        <v>0</v>
      </c>
      <c r="I831" s="5">
        <v>1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>
        <v>0</v>
      </c>
      <c r="AI831" s="5">
        <v>0</v>
      </c>
      <c r="AJ831" s="5">
        <v>1</v>
      </c>
      <c r="AK831" s="5">
        <v>0</v>
      </c>
      <c r="AL831" s="5">
        <v>0</v>
      </c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>
        <v>0</v>
      </c>
      <c r="AV831" s="5">
        <v>1</v>
      </c>
      <c r="AW831" s="5">
        <v>0</v>
      </c>
      <c r="AX831" s="5">
        <v>1</v>
      </c>
      <c r="AY831" s="5">
        <v>0</v>
      </c>
      <c r="AZ831" s="5">
        <v>0</v>
      </c>
      <c r="BA831" s="5">
        <v>0</v>
      </c>
      <c r="BB831" s="5">
        <v>0</v>
      </c>
      <c r="BC831" s="5">
        <v>0</v>
      </c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5">
        <v>0</v>
      </c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2</v>
      </c>
      <c r="BT831" s="5">
        <v>0</v>
      </c>
      <c r="BU831" s="5">
        <v>0</v>
      </c>
      <c r="BV831" s="5">
        <v>0</v>
      </c>
      <c r="BW831" s="5">
        <v>1</v>
      </c>
      <c r="BX831" s="5">
        <v>1</v>
      </c>
      <c r="BY831" s="5">
        <v>0</v>
      </c>
      <c r="BZ831" s="5">
        <v>0</v>
      </c>
      <c r="CA831" s="5">
        <v>0</v>
      </c>
      <c r="CB831" s="5">
        <v>0</v>
      </c>
      <c r="CC831" s="5">
        <v>0</v>
      </c>
      <c r="CD831" s="5">
        <v>0</v>
      </c>
      <c r="CE831" s="5">
        <v>0</v>
      </c>
      <c r="CF831" s="5">
        <v>0</v>
      </c>
      <c r="CG831" s="5">
        <v>0</v>
      </c>
      <c r="CH831" s="5">
        <v>0</v>
      </c>
      <c r="CI831" s="5">
        <v>0</v>
      </c>
      <c r="CJ831" s="5">
        <v>0</v>
      </c>
      <c r="CK831" s="5">
        <v>0</v>
      </c>
      <c r="CL831" s="5">
        <v>0</v>
      </c>
      <c r="CM831" s="5">
        <v>0</v>
      </c>
      <c r="CN831" s="5">
        <v>0</v>
      </c>
      <c r="CO831" s="5">
        <v>0</v>
      </c>
      <c r="CP831" s="5">
        <v>0</v>
      </c>
      <c r="CQ831" s="5">
        <v>0</v>
      </c>
      <c r="CR831" s="5">
        <v>0</v>
      </c>
      <c r="CS831" s="5">
        <v>0</v>
      </c>
      <c r="CT831" s="5">
        <v>0</v>
      </c>
      <c r="CU831" s="5">
        <v>0</v>
      </c>
      <c r="CV831" s="5">
        <v>1</v>
      </c>
      <c r="CW831" s="5">
        <v>0</v>
      </c>
      <c r="CX831" s="3">
        <v>0</v>
      </c>
    </row>
    <row r="832" spans="1:102" ht="15.75" x14ac:dyDescent="0.25">
      <c r="A832" s="5" t="s">
        <v>247</v>
      </c>
      <c r="B832" s="5" t="s">
        <v>248</v>
      </c>
      <c r="C832" s="5">
        <v>2021</v>
      </c>
      <c r="D832" s="5">
        <v>15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0</v>
      </c>
      <c r="AH832" s="5">
        <v>0</v>
      </c>
      <c r="AI832" s="5">
        <v>0</v>
      </c>
      <c r="AJ832" s="5">
        <v>0</v>
      </c>
      <c r="AK832" s="5">
        <v>0</v>
      </c>
      <c r="AL832" s="5">
        <v>0</v>
      </c>
      <c r="AM832" s="5">
        <v>0</v>
      </c>
      <c r="AN832" s="5">
        <v>0</v>
      </c>
      <c r="AO832" s="5">
        <v>0</v>
      </c>
      <c r="AP832" s="5">
        <v>0</v>
      </c>
      <c r="AQ832" s="5">
        <v>0</v>
      </c>
      <c r="AR832" s="5">
        <v>0</v>
      </c>
      <c r="AS832" s="5">
        <v>0</v>
      </c>
      <c r="AT832" s="5">
        <v>0</v>
      </c>
      <c r="AU832" s="5">
        <v>1</v>
      </c>
      <c r="AV832" s="5">
        <v>0</v>
      </c>
      <c r="AW832" s="5">
        <v>0</v>
      </c>
      <c r="AX832" s="5">
        <v>0</v>
      </c>
      <c r="AY832" s="5">
        <v>0</v>
      </c>
      <c r="AZ832" s="5">
        <v>0</v>
      </c>
      <c r="BA832" s="5">
        <v>0</v>
      </c>
      <c r="BB832" s="5">
        <v>0</v>
      </c>
      <c r="BC832" s="5">
        <v>0</v>
      </c>
      <c r="BD832" s="5">
        <v>0</v>
      </c>
      <c r="BE832" s="5">
        <v>0</v>
      </c>
      <c r="BF832" s="5">
        <v>0</v>
      </c>
      <c r="BG832" s="5">
        <v>0</v>
      </c>
      <c r="BH832" s="5">
        <v>0</v>
      </c>
      <c r="BI832" s="5">
        <v>0</v>
      </c>
      <c r="BJ832" s="5">
        <v>0</v>
      </c>
      <c r="BK832" s="5">
        <v>0</v>
      </c>
      <c r="BL832" s="5">
        <v>0</v>
      </c>
      <c r="BM832" s="5">
        <v>0</v>
      </c>
      <c r="BN832" s="5">
        <v>1</v>
      </c>
      <c r="BO832" s="5">
        <v>0</v>
      </c>
      <c r="BP832" s="5">
        <v>0</v>
      </c>
      <c r="BQ832" s="5">
        <v>0</v>
      </c>
      <c r="BR832" s="5">
        <v>0</v>
      </c>
      <c r="BS832" s="5">
        <v>10</v>
      </c>
      <c r="BT832" s="5">
        <v>0</v>
      </c>
      <c r="BU832" s="5">
        <v>0</v>
      </c>
      <c r="BV832" s="5">
        <v>0</v>
      </c>
      <c r="BW832" s="5">
        <v>0</v>
      </c>
      <c r="BX832" s="5">
        <v>0</v>
      </c>
      <c r="BY832" s="5">
        <v>0</v>
      </c>
      <c r="BZ832" s="5">
        <v>0</v>
      </c>
      <c r="CA832" s="5">
        <v>0</v>
      </c>
      <c r="CB832" s="5">
        <v>0</v>
      </c>
      <c r="CC832" s="5">
        <v>0</v>
      </c>
      <c r="CD832" s="5">
        <v>0</v>
      </c>
      <c r="CE832" s="5">
        <v>0</v>
      </c>
      <c r="CF832" s="5">
        <v>0</v>
      </c>
      <c r="CG832" s="5">
        <v>0</v>
      </c>
      <c r="CH832" s="5">
        <v>0</v>
      </c>
      <c r="CI832" s="5">
        <v>0</v>
      </c>
      <c r="CJ832" s="5">
        <v>0</v>
      </c>
      <c r="CK832" s="5">
        <v>0</v>
      </c>
      <c r="CL832" s="5">
        <v>0</v>
      </c>
      <c r="CM832" s="5">
        <v>0</v>
      </c>
      <c r="CN832" s="5">
        <v>1</v>
      </c>
      <c r="CO832" s="5">
        <v>0</v>
      </c>
      <c r="CP832" s="5">
        <v>0</v>
      </c>
      <c r="CQ832" s="5">
        <v>0</v>
      </c>
      <c r="CR832" s="5">
        <v>1</v>
      </c>
      <c r="CS832" s="5">
        <v>0</v>
      </c>
      <c r="CT832" s="5">
        <v>0</v>
      </c>
      <c r="CU832" s="5">
        <v>0</v>
      </c>
      <c r="CV832" s="5">
        <v>0</v>
      </c>
      <c r="CW832" s="5">
        <v>0</v>
      </c>
      <c r="CX832" s="3">
        <v>0</v>
      </c>
    </row>
    <row r="833" spans="1:102" ht="15.75" x14ac:dyDescent="0.25">
      <c r="A833" s="5" t="s">
        <v>249</v>
      </c>
      <c r="B833" s="5" t="s">
        <v>250</v>
      </c>
      <c r="C833" s="5">
        <v>2021</v>
      </c>
      <c r="D833" s="5">
        <v>174</v>
      </c>
      <c r="E833" s="5">
        <v>0</v>
      </c>
      <c r="F833" s="5">
        <v>0</v>
      </c>
      <c r="G833" s="5">
        <v>1</v>
      </c>
      <c r="H833" s="5">
        <v>0</v>
      </c>
      <c r="I833" s="5">
        <v>0</v>
      </c>
      <c r="J833" s="5">
        <v>0</v>
      </c>
      <c r="K833" s="5">
        <v>0</v>
      </c>
      <c r="L833" s="5">
        <v>1</v>
      </c>
      <c r="M833" s="5">
        <v>4</v>
      </c>
      <c r="N833" s="5">
        <v>3</v>
      </c>
      <c r="O833" s="5">
        <v>3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1</v>
      </c>
      <c r="V833" s="5">
        <v>1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5">
        <v>1</v>
      </c>
      <c r="AH833" s="5">
        <v>2</v>
      </c>
      <c r="AI833" s="5">
        <v>4</v>
      </c>
      <c r="AJ833" s="5">
        <v>8</v>
      </c>
      <c r="AK833" s="5">
        <v>5</v>
      </c>
      <c r="AL833" s="5">
        <v>0</v>
      </c>
      <c r="AM833" s="5">
        <v>2</v>
      </c>
      <c r="AN833" s="5">
        <v>2</v>
      </c>
      <c r="AO833" s="5">
        <v>5</v>
      </c>
      <c r="AP833" s="5">
        <v>0</v>
      </c>
      <c r="AQ833" s="5">
        <v>0</v>
      </c>
      <c r="AR833" s="5">
        <v>0</v>
      </c>
      <c r="AS833" s="5">
        <v>17</v>
      </c>
      <c r="AT833" s="5">
        <v>7</v>
      </c>
      <c r="AU833" s="5">
        <v>1</v>
      </c>
      <c r="AV833" s="5">
        <v>2</v>
      </c>
      <c r="AW833" s="5">
        <v>1</v>
      </c>
      <c r="AX833" s="5">
        <v>4</v>
      </c>
      <c r="AY833" s="5">
        <v>0</v>
      </c>
      <c r="AZ833" s="5">
        <v>3</v>
      </c>
      <c r="BA833" s="5">
        <v>0</v>
      </c>
      <c r="BB833" s="5">
        <v>33</v>
      </c>
      <c r="BC833" s="5">
        <v>0</v>
      </c>
      <c r="BD833" s="5">
        <v>0</v>
      </c>
      <c r="BE833" s="5">
        <v>2</v>
      </c>
      <c r="BF833" s="5">
        <v>8</v>
      </c>
      <c r="BG833" s="5">
        <v>0</v>
      </c>
      <c r="BH833" s="5">
        <v>0</v>
      </c>
      <c r="BI833" s="5">
        <v>0</v>
      </c>
      <c r="BJ833" s="5">
        <v>2</v>
      </c>
      <c r="BK833" s="5">
        <v>2</v>
      </c>
      <c r="BL833" s="5">
        <v>0</v>
      </c>
      <c r="BM833" s="5">
        <v>2</v>
      </c>
      <c r="BN833" s="5">
        <v>2</v>
      </c>
      <c r="BO833" s="5">
        <v>0</v>
      </c>
      <c r="BP833" s="5">
        <v>2</v>
      </c>
      <c r="BQ833" s="5">
        <v>3</v>
      </c>
      <c r="BR833" s="5">
        <v>0</v>
      </c>
      <c r="BS833" s="5">
        <v>10</v>
      </c>
      <c r="BT833" s="5">
        <v>1</v>
      </c>
      <c r="BU833" s="5">
        <v>0</v>
      </c>
      <c r="BV833" s="5">
        <v>1</v>
      </c>
      <c r="BW833" s="5">
        <v>3</v>
      </c>
      <c r="BX833" s="5">
        <v>1</v>
      </c>
      <c r="BY833" s="5">
        <v>0</v>
      </c>
      <c r="BZ833" s="5">
        <v>0</v>
      </c>
      <c r="CA833" s="5">
        <v>0</v>
      </c>
      <c r="CB833" s="5">
        <v>0</v>
      </c>
      <c r="CC833" s="5">
        <v>0</v>
      </c>
      <c r="CD833" s="5">
        <v>0</v>
      </c>
      <c r="CE833" s="5">
        <v>0</v>
      </c>
      <c r="CF833" s="5">
        <v>1</v>
      </c>
      <c r="CG833" s="5">
        <v>0</v>
      </c>
      <c r="CH833" s="5">
        <v>0</v>
      </c>
      <c r="CI833" s="5">
        <v>0</v>
      </c>
      <c r="CJ833" s="5">
        <v>1</v>
      </c>
      <c r="CK833" s="5">
        <v>0</v>
      </c>
      <c r="CL833" s="5">
        <v>0</v>
      </c>
      <c r="CM833" s="5">
        <v>1</v>
      </c>
      <c r="CN833" s="5">
        <v>5</v>
      </c>
      <c r="CO833" s="5">
        <v>0</v>
      </c>
      <c r="CP833" s="5">
        <v>0</v>
      </c>
      <c r="CQ833" s="5">
        <v>0</v>
      </c>
      <c r="CR833" s="5">
        <v>0</v>
      </c>
      <c r="CS833" s="5">
        <v>0</v>
      </c>
      <c r="CT833" s="5">
        <v>4</v>
      </c>
      <c r="CU833" s="5">
        <v>0</v>
      </c>
      <c r="CV833" s="5">
        <v>5</v>
      </c>
      <c r="CW833" s="5">
        <v>1</v>
      </c>
      <c r="CX833" s="3">
        <v>1</v>
      </c>
    </row>
    <row r="834" spans="1:102" ht="15.75" x14ac:dyDescent="0.25">
      <c r="A834" s="5" t="s">
        <v>251</v>
      </c>
      <c r="B834" s="5" t="s">
        <v>252</v>
      </c>
      <c r="C834" s="5">
        <v>2021</v>
      </c>
      <c r="D834" s="5">
        <v>12</v>
      </c>
      <c r="E834" s="5">
        <v>0</v>
      </c>
      <c r="F834" s="5">
        <v>2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1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  <c r="AH834" s="5">
        <v>0</v>
      </c>
      <c r="AI834" s="5">
        <v>0</v>
      </c>
      <c r="AJ834" s="5">
        <v>0</v>
      </c>
      <c r="AK834" s="5">
        <v>0</v>
      </c>
      <c r="AL834" s="5">
        <v>0</v>
      </c>
      <c r="AM834" s="5">
        <v>1</v>
      </c>
      <c r="AN834" s="5">
        <v>0</v>
      </c>
      <c r="AO834" s="5">
        <v>0</v>
      </c>
      <c r="AP834" s="5">
        <v>0</v>
      </c>
      <c r="AQ834" s="5">
        <v>0</v>
      </c>
      <c r="AR834" s="5">
        <v>0</v>
      </c>
      <c r="AS834" s="5">
        <v>0</v>
      </c>
      <c r="AT834" s="5">
        <v>0</v>
      </c>
      <c r="AU834" s="5">
        <v>0</v>
      </c>
      <c r="AV834" s="5">
        <v>0</v>
      </c>
      <c r="AW834" s="5">
        <v>0</v>
      </c>
      <c r="AX834" s="5">
        <v>0</v>
      </c>
      <c r="AY834" s="5">
        <v>0</v>
      </c>
      <c r="AZ834" s="5">
        <v>0</v>
      </c>
      <c r="BA834" s="5">
        <v>0</v>
      </c>
      <c r="BB834" s="5">
        <v>0</v>
      </c>
      <c r="BC834" s="5">
        <v>0</v>
      </c>
      <c r="BD834" s="5">
        <v>0</v>
      </c>
      <c r="BE834" s="5">
        <v>0</v>
      </c>
      <c r="BF834" s="5">
        <v>0</v>
      </c>
      <c r="BG834" s="5">
        <v>0</v>
      </c>
      <c r="BH834" s="5">
        <v>0</v>
      </c>
      <c r="BI834" s="5">
        <v>0</v>
      </c>
      <c r="BJ834" s="5">
        <v>0</v>
      </c>
      <c r="BK834" s="5">
        <v>0</v>
      </c>
      <c r="BL834" s="5">
        <v>0</v>
      </c>
      <c r="BM834" s="5">
        <v>0</v>
      </c>
      <c r="BN834" s="5">
        <v>0</v>
      </c>
      <c r="BO834" s="5">
        <v>0</v>
      </c>
      <c r="BP834" s="5">
        <v>0</v>
      </c>
      <c r="BQ834" s="5">
        <v>0</v>
      </c>
      <c r="BR834" s="5">
        <v>0</v>
      </c>
      <c r="BS834" s="5">
        <v>0</v>
      </c>
      <c r="BT834" s="5">
        <v>0</v>
      </c>
      <c r="BU834" s="5">
        <v>0</v>
      </c>
      <c r="BV834" s="5">
        <v>0</v>
      </c>
      <c r="BW834" s="5">
        <v>0</v>
      </c>
      <c r="BX834" s="5">
        <v>0</v>
      </c>
      <c r="BY834" s="5">
        <v>0</v>
      </c>
      <c r="BZ834" s="5">
        <v>0</v>
      </c>
      <c r="CA834" s="5">
        <v>0</v>
      </c>
      <c r="CB834" s="5">
        <v>0</v>
      </c>
      <c r="CC834" s="5">
        <v>0</v>
      </c>
      <c r="CD834" s="5">
        <v>0</v>
      </c>
      <c r="CE834" s="5">
        <v>0</v>
      </c>
      <c r="CF834" s="5">
        <v>0</v>
      </c>
      <c r="CG834" s="5">
        <v>0</v>
      </c>
      <c r="CH834" s="5">
        <v>0</v>
      </c>
      <c r="CI834" s="5">
        <v>0</v>
      </c>
      <c r="CJ834" s="5">
        <v>0</v>
      </c>
      <c r="CK834" s="5">
        <v>0</v>
      </c>
      <c r="CL834" s="5">
        <v>0</v>
      </c>
      <c r="CM834" s="5">
        <v>0</v>
      </c>
      <c r="CN834" s="5">
        <v>0</v>
      </c>
      <c r="CO834" s="5">
        <v>0</v>
      </c>
      <c r="CP834" s="5">
        <v>0</v>
      </c>
      <c r="CQ834" s="5">
        <v>0</v>
      </c>
      <c r="CR834" s="5">
        <v>0</v>
      </c>
      <c r="CS834" s="5">
        <v>0</v>
      </c>
      <c r="CT834" s="5">
        <v>1</v>
      </c>
      <c r="CU834" s="5">
        <v>0</v>
      </c>
      <c r="CV834" s="5">
        <v>0</v>
      </c>
      <c r="CW834" s="5">
        <v>0</v>
      </c>
      <c r="CX834" s="3">
        <v>0</v>
      </c>
    </row>
    <row r="835" spans="1:102" ht="15.75" x14ac:dyDescent="0.25">
      <c r="A835" s="5" t="s">
        <v>253</v>
      </c>
      <c r="B835" s="5" t="s">
        <v>254</v>
      </c>
      <c r="C835" s="5">
        <v>2021</v>
      </c>
      <c r="D835" s="5">
        <v>1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0</v>
      </c>
      <c r="AH835" s="5">
        <v>0</v>
      </c>
      <c r="AI835" s="5">
        <v>0</v>
      </c>
      <c r="AJ835" s="5">
        <v>1</v>
      </c>
      <c r="AK835" s="5">
        <v>0</v>
      </c>
      <c r="AL835" s="5">
        <v>0</v>
      </c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>
        <v>0</v>
      </c>
      <c r="AV835" s="5">
        <v>0</v>
      </c>
      <c r="AW835" s="5">
        <v>0</v>
      </c>
      <c r="AX835" s="5">
        <v>0</v>
      </c>
      <c r="AY835" s="5">
        <v>0</v>
      </c>
      <c r="AZ835" s="5">
        <v>0</v>
      </c>
      <c r="BA835" s="5">
        <v>0</v>
      </c>
      <c r="BB835" s="5">
        <v>0</v>
      </c>
      <c r="BC835" s="5">
        <v>0</v>
      </c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5">
        <v>0</v>
      </c>
      <c r="BM835" s="5">
        <v>0</v>
      </c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>
        <v>0</v>
      </c>
      <c r="BW835" s="5">
        <v>0</v>
      </c>
      <c r="BX835" s="5">
        <v>0</v>
      </c>
      <c r="BY835" s="5">
        <v>0</v>
      </c>
      <c r="BZ835" s="5">
        <v>0</v>
      </c>
      <c r="CA835" s="5">
        <v>0</v>
      </c>
      <c r="CB835" s="5">
        <v>0</v>
      </c>
      <c r="CC835" s="5">
        <v>0</v>
      </c>
      <c r="CD835" s="5">
        <v>0</v>
      </c>
      <c r="CE835" s="5">
        <v>0</v>
      </c>
      <c r="CF835" s="5">
        <v>0</v>
      </c>
      <c r="CG835" s="5">
        <v>0</v>
      </c>
      <c r="CH835" s="5">
        <v>0</v>
      </c>
      <c r="CI835" s="5">
        <v>0</v>
      </c>
      <c r="CJ835" s="5">
        <v>0</v>
      </c>
      <c r="CK835" s="5">
        <v>0</v>
      </c>
      <c r="CL835" s="5">
        <v>0</v>
      </c>
      <c r="CM835" s="5">
        <v>0</v>
      </c>
      <c r="CN835" s="5">
        <v>0</v>
      </c>
      <c r="CO835" s="5">
        <v>0</v>
      </c>
      <c r="CP835" s="5">
        <v>0</v>
      </c>
      <c r="CQ835" s="5">
        <v>0</v>
      </c>
      <c r="CR835" s="5">
        <v>0</v>
      </c>
      <c r="CS835" s="5">
        <v>0</v>
      </c>
      <c r="CT835" s="5">
        <v>0</v>
      </c>
      <c r="CU835" s="5">
        <v>0</v>
      </c>
      <c r="CV835" s="5">
        <v>0</v>
      </c>
      <c r="CW835" s="5">
        <v>0</v>
      </c>
      <c r="CX835" s="3">
        <v>0</v>
      </c>
    </row>
    <row r="836" spans="1:102" ht="15.75" x14ac:dyDescent="0.25">
      <c r="A836" s="5" t="s">
        <v>255</v>
      </c>
      <c r="B836" s="5" t="s">
        <v>256</v>
      </c>
      <c r="C836" s="5">
        <v>2021</v>
      </c>
      <c r="D836" s="5">
        <v>601</v>
      </c>
      <c r="E836" s="5">
        <v>0</v>
      </c>
      <c r="F836" s="5">
        <v>1</v>
      </c>
      <c r="G836" s="5">
        <v>3</v>
      </c>
      <c r="H836" s="5">
        <v>34</v>
      </c>
      <c r="I836" s="5">
        <v>1</v>
      </c>
      <c r="J836" s="5">
        <v>2</v>
      </c>
      <c r="K836" s="5">
        <v>0</v>
      </c>
      <c r="L836" s="5">
        <v>4</v>
      </c>
      <c r="M836" s="5">
        <v>1</v>
      </c>
      <c r="N836" s="5">
        <v>8</v>
      </c>
      <c r="O836" s="5">
        <v>81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21</v>
      </c>
      <c r="V836" s="5">
        <v>1</v>
      </c>
      <c r="W836" s="5">
        <v>9</v>
      </c>
      <c r="X836" s="5">
        <v>1</v>
      </c>
      <c r="Y836" s="5">
        <v>0</v>
      </c>
      <c r="Z836" s="5">
        <v>0</v>
      </c>
      <c r="AA836" s="5">
        <v>6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3</v>
      </c>
      <c r="AH836" s="5">
        <v>1</v>
      </c>
      <c r="AI836" s="5">
        <v>5</v>
      </c>
      <c r="AJ836" s="5">
        <v>8</v>
      </c>
      <c r="AK836" s="5">
        <v>16</v>
      </c>
      <c r="AL836" s="5">
        <v>11</v>
      </c>
      <c r="AM836" s="5">
        <v>22</v>
      </c>
      <c r="AN836" s="5">
        <v>10</v>
      </c>
      <c r="AO836" s="5">
        <v>16</v>
      </c>
      <c r="AP836" s="5">
        <v>1</v>
      </c>
      <c r="AQ836" s="5">
        <v>4</v>
      </c>
      <c r="AR836" s="5">
        <v>1</v>
      </c>
      <c r="AS836" s="5">
        <v>3</v>
      </c>
      <c r="AT836" s="5">
        <v>24</v>
      </c>
      <c r="AU836" s="5">
        <v>5</v>
      </c>
      <c r="AV836" s="5">
        <v>2</v>
      </c>
      <c r="AW836" s="5">
        <v>4</v>
      </c>
      <c r="AX836" s="5">
        <v>11</v>
      </c>
      <c r="AY836" s="5">
        <v>0</v>
      </c>
      <c r="AZ836" s="5">
        <v>1</v>
      </c>
      <c r="BA836" s="5">
        <v>0</v>
      </c>
      <c r="BB836" s="5">
        <v>10</v>
      </c>
      <c r="BC836" s="5">
        <v>1</v>
      </c>
      <c r="BD836" s="5">
        <v>0</v>
      </c>
      <c r="BE836" s="5">
        <v>7</v>
      </c>
      <c r="BF836" s="5">
        <v>43</v>
      </c>
      <c r="BG836" s="5">
        <v>1</v>
      </c>
      <c r="BH836" s="5">
        <v>1</v>
      </c>
      <c r="BI836" s="5">
        <v>0</v>
      </c>
      <c r="BJ836" s="5">
        <v>10</v>
      </c>
      <c r="BK836" s="5">
        <v>16</v>
      </c>
      <c r="BL836" s="5">
        <v>0</v>
      </c>
      <c r="BM836" s="5">
        <v>1</v>
      </c>
      <c r="BN836" s="5">
        <v>6</v>
      </c>
      <c r="BO836" s="5">
        <v>0</v>
      </c>
      <c r="BP836" s="5">
        <v>1</v>
      </c>
      <c r="BQ836" s="5">
        <v>9</v>
      </c>
      <c r="BR836" s="5">
        <v>1</v>
      </c>
      <c r="BS836" s="5">
        <v>23</v>
      </c>
      <c r="BT836" s="5">
        <v>9</v>
      </c>
      <c r="BU836" s="5">
        <v>1</v>
      </c>
      <c r="BV836" s="5">
        <v>8</v>
      </c>
      <c r="BW836" s="5">
        <v>3</v>
      </c>
      <c r="BX836" s="5">
        <v>28</v>
      </c>
      <c r="BY836" s="5">
        <v>0</v>
      </c>
      <c r="BZ836" s="5">
        <v>0</v>
      </c>
      <c r="CA836" s="5">
        <v>12</v>
      </c>
      <c r="CB836" s="5">
        <v>0</v>
      </c>
      <c r="CC836" s="5">
        <v>0</v>
      </c>
      <c r="CD836" s="5">
        <v>4</v>
      </c>
      <c r="CE836" s="5">
        <v>0</v>
      </c>
      <c r="CF836" s="5">
        <v>1</v>
      </c>
      <c r="CG836" s="5">
        <v>1</v>
      </c>
      <c r="CH836" s="5">
        <v>2</v>
      </c>
      <c r="CI836" s="5">
        <v>1</v>
      </c>
      <c r="CJ836" s="5">
        <v>6</v>
      </c>
      <c r="CK836" s="5">
        <v>1</v>
      </c>
      <c r="CL836" s="5">
        <v>0</v>
      </c>
      <c r="CM836" s="5">
        <v>1</v>
      </c>
      <c r="CN836" s="5">
        <v>32</v>
      </c>
      <c r="CO836" s="5">
        <v>2</v>
      </c>
      <c r="CP836" s="5">
        <v>1</v>
      </c>
      <c r="CQ836" s="5">
        <v>0</v>
      </c>
      <c r="CR836" s="5">
        <v>6</v>
      </c>
      <c r="CS836" s="5">
        <v>0</v>
      </c>
      <c r="CT836" s="5">
        <v>8</v>
      </c>
      <c r="CU836" s="5">
        <v>8</v>
      </c>
      <c r="CV836" s="5">
        <v>15</v>
      </c>
      <c r="CW836" s="5">
        <v>3</v>
      </c>
      <c r="CX836" s="3">
        <v>3</v>
      </c>
    </row>
    <row r="837" spans="1:102" ht="15.75" x14ac:dyDescent="0.25">
      <c r="A837" s="5" t="s">
        <v>257</v>
      </c>
      <c r="B837" s="5" t="s">
        <v>258</v>
      </c>
      <c r="C837" s="5">
        <v>2021</v>
      </c>
      <c r="D837" s="5">
        <v>604</v>
      </c>
      <c r="E837" s="5">
        <v>0</v>
      </c>
      <c r="F837" s="5">
        <v>0</v>
      </c>
      <c r="G837" s="5">
        <v>1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2</v>
      </c>
      <c r="O837" s="5">
        <v>45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18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1</v>
      </c>
      <c r="AH837" s="5">
        <v>0</v>
      </c>
      <c r="AI837" s="5">
        <v>13</v>
      </c>
      <c r="AJ837" s="5">
        <v>3</v>
      </c>
      <c r="AK837" s="5">
        <v>0</v>
      </c>
      <c r="AL837" s="5">
        <v>0</v>
      </c>
      <c r="AM837" s="5">
        <v>8</v>
      </c>
      <c r="AN837" s="5">
        <v>44</v>
      </c>
      <c r="AO837" s="5">
        <v>2</v>
      </c>
      <c r="AP837" s="5">
        <v>0</v>
      </c>
      <c r="AQ837" s="5">
        <v>1</v>
      </c>
      <c r="AR837" s="5">
        <v>0</v>
      </c>
      <c r="AS837" s="5">
        <v>7</v>
      </c>
      <c r="AT837" s="5">
        <v>2</v>
      </c>
      <c r="AU837" s="5">
        <v>2</v>
      </c>
      <c r="AV837" s="5">
        <v>2</v>
      </c>
      <c r="AW837" s="5">
        <v>7</v>
      </c>
      <c r="AX837" s="5">
        <v>7</v>
      </c>
      <c r="AY837" s="5">
        <v>0</v>
      </c>
      <c r="AZ837" s="5">
        <v>1</v>
      </c>
      <c r="BA837" s="5">
        <v>0</v>
      </c>
      <c r="BB837" s="5">
        <v>290</v>
      </c>
      <c r="BC837" s="5">
        <v>0</v>
      </c>
      <c r="BD837" s="5">
        <v>0</v>
      </c>
      <c r="BE837" s="5">
        <v>6</v>
      </c>
      <c r="BF837" s="5">
        <v>6</v>
      </c>
      <c r="BG837" s="5">
        <v>1</v>
      </c>
      <c r="BH837" s="5">
        <v>1</v>
      </c>
      <c r="BI837" s="5">
        <v>0</v>
      </c>
      <c r="BJ837" s="5">
        <v>5</v>
      </c>
      <c r="BK837" s="5">
        <v>11</v>
      </c>
      <c r="BL837" s="5">
        <v>0</v>
      </c>
      <c r="BM837" s="5">
        <v>0</v>
      </c>
      <c r="BN837" s="5">
        <v>4</v>
      </c>
      <c r="BO837" s="5">
        <v>0</v>
      </c>
      <c r="BP837" s="5">
        <v>1</v>
      </c>
      <c r="BQ837" s="5">
        <v>5</v>
      </c>
      <c r="BR837" s="5">
        <v>0</v>
      </c>
      <c r="BS837" s="5">
        <v>18</v>
      </c>
      <c r="BT837" s="5">
        <v>2</v>
      </c>
      <c r="BU837" s="5">
        <v>0</v>
      </c>
      <c r="BV837" s="5">
        <v>1</v>
      </c>
      <c r="BW837" s="5">
        <v>1</v>
      </c>
      <c r="BX837" s="5">
        <v>18</v>
      </c>
      <c r="BY837" s="5">
        <v>0</v>
      </c>
      <c r="BZ837" s="5">
        <v>0</v>
      </c>
      <c r="CA837" s="5">
        <v>13</v>
      </c>
      <c r="CB837" s="5">
        <v>0</v>
      </c>
      <c r="CC837" s="5">
        <v>0</v>
      </c>
      <c r="CD837" s="5">
        <v>0</v>
      </c>
      <c r="CE837" s="5">
        <v>0</v>
      </c>
      <c r="CF837" s="5">
        <v>3</v>
      </c>
      <c r="CG837" s="5">
        <v>0</v>
      </c>
      <c r="CH837" s="5">
        <v>1</v>
      </c>
      <c r="CI837" s="5">
        <v>0</v>
      </c>
      <c r="CJ837" s="5">
        <v>2</v>
      </c>
      <c r="CK837" s="5">
        <v>1</v>
      </c>
      <c r="CL837" s="5">
        <v>0</v>
      </c>
      <c r="CM837" s="5">
        <v>0</v>
      </c>
      <c r="CN837" s="5">
        <v>14</v>
      </c>
      <c r="CO837" s="5">
        <v>0</v>
      </c>
      <c r="CP837" s="5">
        <v>1</v>
      </c>
      <c r="CQ837" s="5">
        <v>0</v>
      </c>
      <c r="CR837" s="5">
        <v>7</v>
      </c>
      <c r="CS837" s="5">
        <v>0</v>
      </c>
      <c r="CT837" s="5">
        <v>2</v>
      </c>
      <c r="CU837" s="5">
        <v>0</v>
      </c>
      <c r="CV837" s="5">
        <v>15</v>
      </c>
      <c r="CW837" s="5">
        <v>4</v>
      </c>
      <c r="CX837" s="3">
        <v>4</v>
      </c>
    </row>
    <row r="838" spans="1:102" ht="15.75" x14ac:dyDescent="0.25">
      <c r="A838" s="5" t="s">
        <v>259</v>
      </c>
      <c r="B838" s="5" t="s">
        <v>260</v>
      </c>
      <c r="C838" s="5">
        <v>2021</v>
      </c>
      <c r="D838" s="5">
        <v>442</v>
      </c>
      <c r="E838" s="5">
        <v>0</v>
      </c>
      <c r="F838" s="5">
        <v>1</v>
      </c>
      <c r="G838" s="5">
        <v>0</v>
      </c>
      <c r="H838" s="5">
        <v>17</v>
      </c>
      <c r="I838" s="5">
        <v>1</v>
      </c>
      <c r="J838" s="5">
        <v>0</v>
      </c>
      <c r="K838" s="5">
        <v>0</v>
      </c>
      <c r="L838" s="5">
        <v>0</v>
      </c>
      <c r="M838" s="5">
        <v>1</v>
      </c>
      <c r="N838" s="5">
        <v>3</v>
      </c>
      <c r="O838" s="5">
        <v>215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8</v>
      </c>
      <c r="V838" s="5">
        <v>0</v>
      </c>
      <c r="W838" s="5">
        <v>1</v>
      </c>
      <c r="X838" s="5">
        <v>0</v>
      </c>
      <c r="Y838" s="5">
        <v>0</v>
      </c>
      <c r="Z838" s="5">
        <v>0</v>
      </c>
      <c r="AA838" s="5">
        <v>23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5">
        <v>1</v>
      </c>
      <c r="AH838" s="5">
        <v>0</v>
      </c>
      <c r="AI838" s="5">
        <v>1</v>
      </c>
      <c r="AJ838" s="5">
        <v>1</v>
      </c>
      <c r="AK838" s="5">
        <v>6</v>
      </c>
      <c r="AL838" s="5">
        <v>4</v>
      </c>
      <c r="AM838" s="5">
        <v>2</v>
      </c>
      <c r="AN838" s="5">
        <v>2</v>
      </c>
      <c r="AO838" s="5">
        <v>6</v>
      </c>
      <c r="AP838" s="5">
        <v>0</v>
      </c>
      <c r="AQ838" s="5">
        <v>1</v>
      </c>
      <c r="AR838" s="5">
        <v>0</v>
      </c>
      <c r="AS838" s="5">
        <v>1</v>
      </c>
      <c r="AT838" s="5">
        <v>4</v>
      </c>
      <c r="AU838" s="5">
        <v>2</v>
      </c>
      <c r="AV838" s="5">
        <v>2</v>
      </c>
      <c r="AW838" s="5">
        <v>1</v>
      </c>
      <c r="AX838" s="5">
        <v>5</v>
      </c>
      <c r="AY838" s="5">
        <v>0</v>
      </c>
      <c r="AZ838" s="5">
        <v>4</v>
      </c>
      <c r="BA838" s="5">
        <v>0</v>
      </c>
      <c r="BB838" s="5">
        <v>11</v>
      </c>
      <c r="BC838" s="5">
        <v>1</v>
      </c>
      <c r="BD838" s="5">
        <v>0</v>
      </c>
      <c r="BE838" s="5">
        <v>2</v>
      </c>
      <c r="BF838" s="5">
        <v>7</v>
      </c>
      <c r="BG838" s="5">
        <v>0</v>
      </c>
      <c r="BH838" s="5">
        <v>0</v>
      </c>
      <c r="BI838" s="5">
        <v>0</v>
      </c>
      <c r="BJ838" s="5">
        <v>5</v>
      </c>
      <c r="BK838" s="5">
        <v>4</v>
      </c>
      <c r="BL838" s="5">
        <v>0</v>
      </c>
      <c r="BM838" s="5">
        <v>1</v>
      </c>
      <c r="BN838" s="5">
        <v>5</v>
      </c>
      <c r="BO838" s="5">
        <v>0</v>
      </c>
      <c r="BP838" s="5">
        <v>0</v>
      </c>
      <c r="BQ838" s="5">
        <v>4</v>
      </c>
      <c r="BR838" s="5">
        <v>1</v>
      </c>
      <c r="BS838" s="5">
        <v>7</v>
      </c>
      <c r="BT838" s="5">
        <v>5</v>
      </c>
      <c r="BU838" s="5">
        <v>0</v>
      </c>
      <c r="BV838" s="5">
        <v>4</v>
      </c>
      <c r="BW838" s="5">
        <v>0</v>
      </c>
      <c r="BX838" s="5">
        <v>22</v>
      </c>
      <c r="BY838" s="5">
        <v>0</v>
      </c>
      <c r="BZ838" s="5">
        <v>0</v>
      </c>
      <c r="CA838" s="5">
        <v>16</v>
      </c>
      <c r="CB838" s="5">
        <v>0</v>
      </c>
      <c r="CC838" s="5">
        <v>0</v>
      </c>
      <c r="CD838" s="5">
        <v>3</v>
      </c>
      <c r="CE838" s="5">
        <v>0</v>
      </c>
      <c r="CF838" s="5">
        <v>1</v>
      </c>
      <c r="CG838" s="5">
        <v>0</v>
      </c>
      <c r="CH838" s="5">
        <v>0</v>
      </c>
      <c r="CI838" s="5">
        <v>1</v>
      </c>
      <c r="CJ838" s="5">
        <v>4</v>
      </c>
      <c r="CK838" s="5">
        <v>0</v>
      </c>
      <c r="CL838" s="5">
        <v>0</v>
      </c>
      <c r="CM838" s="5">
        <v>0</v>
      </c>
      <c r="CN838" s="5">
        <v>5</v>
      </c>
      <c r="CO838" s="5">
        <v>2</v>
      </c>
      <c r="CP838" s="5">
        <v>0</v>
      </c>
      <c r="CQ838" s="5">
        <v>0</v>
      </c>
      <c r="CR838" s="5">
        <v>3</v>
      </c>
      <c r="CS838" s="5">
        <v>0</v>
      </c>
      <c r="CT838" s="5">
        <v>3</v>
      </c>
      <c r="CU838" s="5">
        <v>1</v>
      </c>
      <c r="CV838" s="5">
        <v>6</v>
      </c>
      <c r="CW838" s="5">
        <v>2</v>
      </c>
      <c r="CX838" s="3">
        <v>2</v>
      </c>
    </row>
    <row r="839" spans="1:102" ht="15.75" x14ac:dyDescent="0.25">
      <c r="A839" s="5" t="s">
        <v>261</v>
      </c>
      <c r="B839" s="5" t="s">
        <v>262</v>
      </c>
      <c r="C839" s="5">
        <v>2021</v>
      </c>
      <c r="D839" s="5">
        <v>149</v>
      </c>
      <c r="E839" s="5">
        <v>0</v>
      </c>
      <c r="F839" s="5">
        <v>0</v>
      </c>
      <c r="G839" s="5">
        <v>5</v>
      </c>
      <c r="H839" s="5">
        <v>0</v>
      </c>
      <c r="I839" s="5">
        <v>3</v>
      </c>
      <c r="J839" s="5">
        <v>0</v>
      </c>
      <c r="K839" s="5">
        <v>1</v>
      </c>
      <c r="L839" s="5">
        <v>7</v>
      </c>
      <c r="M839" s="5">
        <v>0</v>
      </c>
      <c r="N839" s="5">
        <v>4</v>
      </c>
      <c r="O839" s="5">
        <v>36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2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1</v>
      </c>
      <c r="AH839" s="5">
        <v>0</v>
      </c>
      <c r="AI839" s="5">
        <v>1</v>
      </c>
      <c r="AJ839" s="5">
        <v>18</v>
      </c>
      <c r="AK839" s="5">
        <v>5</v>
      </c>
      <c r="AL839" s="5">
        <v>0</v>
      </c>
      <c r="AM839" s="5">
        <v>0</v>
      </c>
      <c r="AN839" s="5">
        <v>0</v>
      </c>
      <c r="AO839" s="5">
        <v>6</v>
      </c>
      <c r="AP839" s="5">
        <v>0</v>
      </c>
      <c r="AQ839" s="5">
        <v>1</v>
      </c>
      <c r="AR839" s="5">
        <v>0</v>
      </c>
      <c r="AS839" s="5">
        <v>0</v>
      </c>
      <c r="AT839" s="5">
        <v>2</v>
      </c>
      <c r="AU839" s="5">
        <v>0</v>
      </c>
      <c r="AV839" s="5">
        <v>14</v>
      </c>
      <c r="AW839" s="5">
        <v>0</v>
      </c>
      <c r="AX839" s="5">
        <v>2</v>
      </c>
      <c r="AY839" s="5">
        <v>0</v>
      </c>
      <c r="AZ839" s="5">
        <v>3</v>
      </c>
      <c r="BA839" s="5">
        <v>0</v>
      </c>
      <c r="BB839" s="5">
        <v>3</v>
      </c>
      <c r="BC839" s="5">
        <v>0</v>
      </c>
      <c r="BD839" s="5">
        <v>0</v>
      </c>
      <c r="BE839" s="5">
        <v>0</v>
      </c>
      <c r="BF839" s="5">
        <v>3</v>
      </c>
      <c r="BG839" s="5">
        <v>0</v>
      </c>
      <c r="BH839" s="5">
        <v>0</v>
      </c>
      <c r="BI839" s="5">
        <v>0</v>
      </c>
      <c r="BJ839" s="5">
        <v>4</v>
      </c>
      <c r="BK839" s="5">
        <v>4</v>
      </c>
      <c r="BL839" s="5">
        <v>0</v>
      </c>
      <c r="BM839" s="5">
        <v>0</v>
      </c>
      <c r="BN839" s="5">
        <v>1</v>
      </c>
      <c r="BO839" s="5">
        <v>0</v>
      </c>
      <c r="BP839" s="5">
        <v>0</v>
      </c>
      <c r="BQ839" s="5">
        <v>2</v>
      </c>
      <c r="BR839" s="5">
        <v>1</v>
      </c>
      <c r="BS839" s="5">
        <v>2</v>
      </c>
      <c r="BT839" s="5">
        <v>1</v>
      </c>
      <c r="BU839" s="5">
        <v>0</v>
      </c>
      <c r="BV839" s="5">
        <v>1</v>
      </c>
      <c r="BW839" s="5">
        <v>0</v>
      </c>
      <c r="BX839" s="5">
        <v>0</v>
      </c>
      <c r="BY839" s="5">
        <v>0</v>
      </c>
      <c r="BZ839" s="5">
        <v>0</v>
      </c>
      <c r="CA839" s="5">
        <v>0</v>
      </c>
      <c r="CB839" s="5">
        <v>0</v>
      </c>
      <c r="CC839" s="5">
        <v>0</v>
      </c>
      <c r="CD839" s="5">
        <v>0</v>
      </c>
      <c r="CE839" s="5">
        <v>0</v>
      </c>
      <c r="CF839" s="5">
        <v>1</v>
      </c>
      <c r="CG839" s="5">
        <v>0</v>
      </c>
      <c r="CH839" s="5">
        <v>0</v>
      </c>
      <c r="CI839" s="5">
        <v>0</v>
      </c>
      <c r="CJ839" s="5">
        <v>3</v>
      </c>
      <c r="CK839" s="5">
        <v>0</v>
      </c>
      <c r="CL839" s="5">
        <v>0</v>
      </c>
      <c r="CM839" s="5">
        <v>1</v>
      </c>
      <c r="CN839" s="5">
        <v>4</v>
      </c>
      <c r="CO839" s="5">
        <v>0</v>
      </c>
      <c r="CP839" s="5">
        <v>0</v>
      </c>
      <c r="CQ839" s="5">
        <v>0</v>
      </c>
      <c r="CR839" s="5">
        <v>0</v>
      </c>
      <c r="CS839" s="5">
        <v>0</v>
      </c>
      <c r="CT839" s="5">
        <v>4</v>
      </c>
      <c r="CU839" s="5">
        <v>0</v>
      </c>
      <c r="CV839" s="5">
        <v>1</v>
      </c>
      <c r="CW839" s="5">
        <v>0</v>
      </c>
      <c r="CX839" s="3">
        <v>0</v>
      </c>
    </row>
    <row r="840" spans="1:102" ht="15.75" x14ac:dyDescent="0.25">
      <c r="A840" s="5" t="s">
        <v>263</v>
      </c>
      <c r="B840" s="5" t="s">
        <v>264</v>
      </c>
      <c r="C840" s="5">
        <v>2021</v>
      </c>
      <c r="D840" s="5">
        <v>678</v>
      </c>
      <c r="E840" s="5">
        <v>0</v>
      </c>
      <c r="F840" s="5">
        <v>0</v>
      </c>
      <c r="G840" s="5">
        <v>8</v>
      </c>
      <c r="H840" s="5">
        <v>0</v>
      </c>
      <c r="I840" s="5">
        <v>16</v>
      </c>
      <c r="J840" s="5">
        <v>4</v>
      </c>
      <c r="K840" s="5">
        <v>0</v>
      </c>
      <c r="L840" s="5">
        <v>1</v>
      </c>
      <c r="M840" s="5">
        <v>1</v>
      </c>
      <c r="N840" s="5">
        <v>3</v>
      </c>
      <c r="O840" s="5">
        <v>19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3</v>
      </c>
      <c r="V840" s="5">
        <v>4</v>
      </c>
      <c r="W840" s="5">
        <v>29</v>
      </c>
      <c r="X840" s="5">
        <v>2</v>
      </c>
      <c r="Y840" s="5">
        <v>0</v>
      </c>
      <c r="Z840" s="5">
        <v>0</v>
      </c>
      <c r="AA840" s="5">
        <v>196</v>
      </c>
      <c r="AB840" s="5">
        <v>59</v>
      </c>
      <c r="AC840" s="5">
        <v>0</v>
      </c>
      <c r="AD840" s="5">
        <v>0</v>
      </c>
      <c r="AE840" s="5">
        <v>0</v>
      </c>
      <c r="AF840" s="5">
        <v>0</v>
      </c>
      <c r="AG840" s="5">
        <v>2</v>
      </c>
      <c r="AH840" s="5">
        <v>0</v>
      </c>
      <c r="AI840" s="5">
        <v>5</v>
      </c>
      <c r="AJ840" s="5">
        <v>18</v>
      </c>
      <c r="AK840" s="5">
        <v>5</v>
      </c>
      <c r="AL840" s="5">
        <v>5</v>
      </c>
      <c r="AM840" s="5">
        <v>6</v>
      </c>
      <c r="AN840" s="5">
        <v>5</v>
      </c>
      <c r="AO840" s="5">
        <v>8</v>
      </c>
      <c r="AP840" s="5">
        <v>3</v>
      </c>
      <c r="AQ840" s="5">
        <v>5</v>
      </c>
      <c r="AR840" s="5">
        <v>0</v>
      </c>
      <c r="AS840" s="5">
        <v>2</v>
      </c>
      <c r="AT840" s="5">
        <v>10</v>
      </c>
      <c r="AU840" s="5">
        <v>2</v>
      </c>
      <c r="AV840" s="5">
        <v>5</v>
      </c>
      <c r="AW840" s="5">
        <v>1</v>
      </c>
      <c r="AX840" s="5">
        <v>13</v>
      </c>
      <c r="AY840" s="5">
        <v>0</v>
      </c>
      <c r="AZ840" s="5">
        <v>0</v>
      </c>
      <c r="BA840" s="5">
        <v>0</v>
      </c>
      <c r="BB840" s="5">
        <v>31</v>
      </c>
      <c r="BC840" s="5">
        <v>2</v>
      </c>
      <c r="BD840" s="5">
        <v>0</v>
      </c>
      <c r="BE840" s="5">
        <v>3</v>
      </c>
      <c r="BF840" s="5">
        <v>6</v>
      </c>
      <c r="BG840" s="5">
        <v>2</v>
      </c>
      <c r="BH840" s="5">
        <v>0</v>
      </c>
      <c r="BI840" s="5">
        <v>0</v>
      </c>
      <c r="BJ840" s="5">
        <v>3</v>
      </c>
      <c r="BK840" s="5">
        <v>8</v>
      </c>
      <c r="BL840" s="5">
        <v>0</v>
      </c>
      <c r="BM840" s="5">
        <v>1</v>
      </c>
      <c r="BN840" s="5">
        <v>5</v>
      </c>
      <c r="BO840" s="5">
        <v>0</v>
      </c>
      <c r="BP840" s="5">
        <v>1</v>
      </c>
      <c r="BQ840" s="5">
        <v>8</v>
      </c>
      <c r="BR840" s="5">
        <v>0</v>
      </c>
      <c r="BS840" s="5">
        <v>12</v>
      </c>
      <c r="BT840" s="5">
        <v>4</v>
      </c>
      <c r="BU840" s="5">
        <v>0</v>
      </c>
      <c r="BV840" s="5">
        <v>6</v>
      </c>
      <c r="BW840" s="5">
        <v>2</v>
      </c>
      <c r="BX840" s="5">
        <v>96</v>
      </c>
      <c r="BY840" s="5">
        <v>0</v>
      </c>
      <c r="BZ840" s="5">
        <v>0</v>
      </c>
      <c r="CA840" s="5">
        <v>14</v>
      </c>
      <c r="CB840" s="5">
        <v>0</v>
      </c>
      <c r="CC840" s="5">
        <v>0</v>
      </c>
      <c r="CD840" s="5">
        <v>1</v>
      </c>
      <c r="CE840" s="5">
        <v>0</v>
      </c>
      <c r="CF840" s="5">
        <v>0</v>
      </c>
      <c r="CG840" s="5">
        <v>0</v>
      </c>
      <c r="CH840" s="5">
        <v>0</v>
      </c>
      <c r="CI840" s="5">
        <v>0</v>
      </c>
      <c r="CJ840" s="5">
        <v>1</v>
      </c>
      <c r="CK840" s="5">
        <v>0</v>
      </c>
      <c r="CL840" s="5">
        <v>0</v>
      </c>
      <c r="CM840" s="5">
        <v>10</v>
      </c>
      <c r="CN840" s="5">
        <v>6</v>
      </c>
      <c r="CO840" s="5">
        <v>1</v>
      </c>
      <c r="CP840" s="5">
        <v>1</v>
      </c>
      <c r="CQ840" s="5">
        <v>0</v>
      </c>
      <c r="CR840" s="5">
        <v>0</v>
      </c>
      <c r="CS840" s="5">
        <v>0</v>
      </c>
      <c r="CT840" s="5">
        <v>5</v>
      </c>
      <c r="CU840" s="5">
        <v>0</v>
      </c>
      <c r="CV840" s="5">
        <v>8</v>
      </c>
      <c r="CW840" s="5">
        <v>2</v>
      </c>
      <c r="CX840" s="3">
        <v>2</v>
      </c>
    </row>
    <row r="841" spans="1:102" ht="15.75" x14ac:dyDescent="0.25">
      <c r="A841" s="5" t="s">
        <v>265</v>
      </c>
      <c r="B841" s="5" t="s">
        <v>266</v>
      </c>
      <c r="C841" s="5">
        <v>2021</v>
      </c>
      <c r="D841" s="5">
        <v>30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1</v>
      </c>
      <c r="O841" s="5">
        <v>3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5">
        <v>0</v>
      </c>
      <c r="AI841" s="5">
        <v>0</v>
      </c>
      <c r="AJ841" s="5">
        <v>2</v>
      </c>
      <c r="AK841" s="5">
        <v>0</v>
      </c>
      <c r="AL841" s="5">
        <v>0</v>
      </c>
      <c r="AM841" s="5">
        <v>0</v>
      </c>
      <c r="AN841" s="5">
        <v>0</v>
      </c>
      <c r="AO841" s="5">
        <v>1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>
        <v>0</v>
      </c>
      <c r="AV841" s="5">
        <v>0</v>
      </c>
      <c r="AW841" s="5">
        <v>0</v>
      </c>
      <c r="AX841" s="5">
        <v>0</v>
      </c>
      <c r="AY841" s="5">
        <v>0</v>
      </c>
      <c r="AZ841" s="5">
        <v>0</v>
      </c>
      <c r="BA841" s="5">
        <v>0</v>
      </c>
      <c r="BB841" s="5">
        <v>0</v>
      </c>
      <c r="BC841" s="5">
        <v>0</v>
      </c>
      <c r="BD841" s="5">
        <v>0</v>
      </c>
      <c r="BE841" s="5">
        <v>0</v>
      </c>
      <c r="BF841" s="5">
        <v>4</v>
      </c>
      <c r="BG841" s="5">
        <v>0</v>
      </c>
      <c r="BH841" s="5">
        <v>0</v>
      </c>
      <c r="BI841" s="5">
        <v>0</v>
      </c>
      <c r="BJ841" s="5">
        <v>0</v>
      </c>
      <c r="BK841" s="5">
        <v>2</v>
      </c>
      <c r="BL841" s="5">
        <v>0</v>
      </c>
      <c r="BM841" s="5">
        <v>0</v>
      </c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>
        <v>0</v>
      </c>
      <c r="BW841" s="5">
        <v>1</v>
      </c>
      <c r="BX841" s="5">
        <v>6</v>
      </c>
      <c r="BY841" s="5">
        <v>0</v>
      </c>
      <c r="BZ841" s="5">
        <v>0</v>
      </c>
      <c r="CA841" s="5">
        <v>0</v>
      </c>
      <c r="CB841" s="5">
        <v>0</v>
      </c>
      <c r="CC841" s="5">
        <v>0</v>
      </c>
      <c r="CD841" s="5">
        <v>0</v>
      </c>
      <c r="CE841" s="5">
        <v>0</v>
      </c>
      <c r="CF841" s="5">
        <v>0</v>
      </c>
      <c r="CG841" s="5">
        <v>0</v>
      </c>
      <c r="CH841" s="5">
        <v>0</v>
      </c>
      <c r="CI841" s="5">
        <v>0</v>
      </c>
      <c r="CJ841" s="5">
        <v>3</v>
      </c>
      <c r="CK841" s="5">
        <v>2</v>
      </c>
      <c r="CL841" s="5">
        <v>0</v>
      </c>
      <c r="CM841" s="5">
        <v>0</v>
      </c>
      <c r="CN841" s="5">
        <v>0</v>
      </c>
      <c r="CO841" s="5">
        <v>0</v>
      </c>
      <c r="CP841" s="5">
        <v>0</v>
      </c>
      <c r="CQ841" s="5">
        <v>0</v>
      </c>
      <c r="CR841" s="5">
        <v>0</v>
      </c>
      <c r="CS841" s="5">
        <v>0</v>
      </c>
      <c r="CT841" s="5">
        <v>1</v>
      </c>
      <c r="CU841" s="5">
        <v>0</v>
      </c>
      <c r="CV841" s="5">
        <v>1</v>
      </c>
      <c r="CW841" s="5">
        <v>0</v>
      </c>
      <c r="CX841" s="3">
        <v>0</v>
      </c>
    </row>
    <row r="842" spans="1:102" ht="15.75" x14ac:dyDescent="0.25">
      <c r="A842" s="5" t="s">
        <v>267</v>
      </c>
      <c r="B842" s="5" t="s">
        <v>268</v>
      </c>
      <c r="C842" s="5">
        <v>2021</v>
      </c>
      <c r="D842" s="5">
        <v>30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6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I842" s="5">
        <v>0</v>
      </c>
      <c r="AJ842" s="5">
        <v>0</v>
      </c>
      <c r="AK842" s="5">
        <v>0</v>
      </c>
      <c r="AL842" s="5">
        <v>0</v>
      </c>
      <c r="AM842" s="5">
        <v>0</v>
      </c>
      <c r="AN842" s="5">
        <v>0</v>
      </c>
      <c r="AO842" s="5">
        <v>1</v>
      </c>
      <c r="AP842" s="5">
        <v>0</v>
      </c>
      <c r="AQ842" s="5">
        <v>0</v>
      </c>
      <c r="AR842" s="5">
        <v>0</v>
      </c>
      <c r="AS842" s="5">
        <v>0</v>
      </c>
      <c r="AT842" s="5">
        <v>0</v>
      </c>
      <c r="AU842" s="5">
        <v>0</v>
      </c>
      <c r="AV842" s="5">
        <v>0</v>
      </c>
      <c r="AW842" s="5">
        <v>0</v>
      </c>
      <c r="AX842" s="5">
        <v>1</v>
      </c>
      <c r="AY842" s="5">
        <v>0</v>
      </c>
      <c r="AZ842" s="5">
        <v>0</v>
      </c>
      <c r="BA842" s="5">
        <v>0</v>
      </c>
      <c r="BB842" s="5">
        <v>0</v>
      </c>
      <c r="BC842" s="5">
        <v>0</v>
      </c>
      <c r="BD842" s="5">
        <v>0</v>
      </c>
      <c r="BE842" s="5">
        <v>1</v>
      </c>
      <c r="BF842" s="5">
        <v>0</v>
      </c>
      <c r="BG842" s="5">
        <v>0</v>
      </c>
      <c r="BH842" s="5">
        <v>0</v>
      </c>
      <c r="BI842" s="5">
        <v>0</v>
      </c>
      <c r="BJ842" s="5">
        <v>1</v>
      </c>
      <c r="BK842" s="5">
        <v>1</v>
      </c>
      <c r="BL842" s="5">
        <v>0</v>
      </c>
      <c r="BM842" s="5">
        <v>0</v>
      </c>
      <c r="BN842" s="5">
        <v>0</v>
      </c>
      <c r="BO842" s="5">
        <v>0</v>
      </c>
      <c r="BP842" s="5">
        <v>0</v>
      </c>
      <c r="BQ842" s="5">
        <v>0</v>
      </c>
      <c r="BR842" s="5">
        <v>0</v>
      </c>
      <c r="BS842" s="5">
        <v>0</v>
      </c>
      <c r="BT842" s="5">
        <v>0</v>
      </c>
      <c r="BU842" s="5">
        <v>0</v>
      </c>
      <c r="BV842" s="5">
        <v>0</v>
      </c>
      <c r="BW842" s="5">
        <v>1</v>
      </c>
      <c r="BX842" s="5">
        <v>0</v>
      </c>
      <c r="BY842" s="5">
        <v>0</v>
      </c>
      <c r="BZ842" s="5">
        <v>0</v>
      </c>
      <c r="CA842" s="5">
        <v>0</v>
      </c>
      <c r="CB842" s="5">
        <v>9</v>
      </c>
      <c r="CC842" s="5">
        <v>0</v>
      </c>
      <c r="CD842" s="5">
        <v>0</v>
      </c>
      <c r="CE842" s="5">
        <v>0</v>
      </c>
      <c r="CF842" s="5">
        <v>0</v>
      </c>
      <c r="CG842" s="5">
        <v>0</v>
      </c>
      <c r="CH842" s="5">
        <v>0</v>
      </c>
      <c r="CI842" s="5">
        <v>0</v>
      </c>
      <c r="CJ842" s="5">
        <v>0</v>
      </c>
      <c r="CK842" s="5">
        <v>0</v>
      </c>
      <c r="CL842" s="5">
        <v>0</v>
      </c>
      <c r="CM842" s="5">
        <v>2</v>
      </c>
      <c r="CN842" s="5">
        <v>3</v>
      </c>
      <c r="CO842" s="5">
        <v>0</v>
      </c>
      <c r="CP842" s="5">
        <v>0</v>
      </c>
      <c r="CQ842" s="5">
        <v>0</v>
      </c>
      <c r="CR842" s="5">
        <v>0</v>
      </c>
      <c r="CS842" s="5">
        <v>0</v>
      </c>
      <c r="CT842" s="5">
        <v>0</v>
      </c>
      <c r="CU842" s="5">
        <v>0</v>
      </c>
      <c r="CV842" s="5">
        <v>0</v>
      </c>
      <c r="CW842" s="5">
        <v>0</v>
      </c>
      <c r="CX842" s="3">
        <v>0</v>
      </c>
    </row>
    <row r="843" spans="1:102" ht="15.75" x14ac:dyDescent="0.25">
      <c r="A843" s="5" t="s">
        <v>269</v>
      </c>
      <c r="B843" s="5" t="s">
        <v>270</v>
      </c>
      <c r="C843" s="5">
        <v>2021</v>
      </c>
      <c r="D843" s="5">
        <v>9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5">
        <v>0</v>
      </c>
      <c r="AH843" s="5">
        <v>0</v>
      </c>
      <c r="AI843" s="5">
        <v>0</v>
      </c>
      <c r="AJ843" s="5">
        <v>0</v>
      </c>
      <c r="AK843" s="5">
        <v>0</v>
      </c>
      <c r="AL843" s="5">
        <v>0</v>
      </c>
      <c r="AM843" s="5">
        <v>0</v>
      </c>
      <c r="AN843" s="5">
        <v>0</v>
      </c>
      <c r="AO843" s="5">
        <v>1</v>
      </c>
      <c r="AP843" s="5">
        <v>0</v>
      </c>
      <c r="AQ843" s="5">
        <v>0</v>
      </c>
      <c r="AR843" s="5">
        <v>0</v>
      </c>
      <c r="AS843" s="5">
        <v>0</v>
      </c>
      <c r="AT843" s="5">
        <v>1</v>
      </c>
      <c r="AU843" s="5">
        <v>0</v>
      </c>
      <c r="AV843" s="5">
        <v>0</v>
      </c>
      <c r="AW843" s="5">
        <v>0</v>
      </c>
      <c r="AX843" s="5">
        <v>0</v>
      </c>
      <c r="AY843" s="5">
        <v>0</v>
      </c>
      <c r="AZ843" s="5">
        <v>0</v>
      </c>
      <c r="BA843" s="5">
        <v>0</v>
      </c>
      <c r="BB843" s="5">
        <v>0</v>
      </c>
      <c r="BC843" s="5">
        <v>0</v>
      </c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>
        <v>2</v>
      </c>
      <c r="BK843" s="5">
        <v>0</v>
      </c>
      <c r="BL843" s="5">
        <v>0</v>
      </c>
      <c r="BM843" s="5">
        <v>0</v>
      </c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>
        <v>0</v>
      </c>
      <c r="BW843" s="5">
        <v>0</v>
      </c>
      <c r="BX843" s="5">
        <v>0</v>
      </c>
      <c r="BY843" s="5">
        <v>0</v>
      </c>
      <c r="BZ843" s="5">
        <v>0</v>
      </c>
      <c r="CA843" s="5">
        <v>0</v>
      </c>
      <c r="CB843" s="5">
        <v>0</v>
      </c>
      <c r="CC843" s="5">
        <v>0</v>
      </c>
      <c r="CD843" s="5">
        <v>0</v>
      </c>
      <c r="CE843" s="5">
        <v>0</v>
      </c>
      <c r="CF843" s="5">
        <v>0</v>
      </c>
      <c r="CG843" s="5">
        <v>0</v>
      </c>
      <c r="CH843" s="5">
        <v>0</v>
      </c>
      <c r="CI843" s="5">
        <v>0</v>
      </c>
      <c r="CJ843" s="5">
        <v>0</v>
      </c>
      <c r="CK843" s="5">
        <v>0</v>
      </c>
      <c r="CL843" s="5">
        <v>0</v>
      </c>
      <c r="CM843" s="5">
        <v>0</v>
      </c>
      <c r="CN843" s="5">
        <v>1</v>
      </c>
      <c r="CO843" s="5">
        <v>0</v>
      </c>
      <c r="CP843" s="5">
        <v>0</v>
      </c>
      <c r="CQ843" s="5">
        <v>0</v>
      </c>
      <c r="CR843" s="5">
        <v>0</v>
      </c>
      <c r="CS843" s="5">
        <v>0</v>
      </c>
      <c r="CT843" s="5">
        <v>0</v>
      </c>
      <c r="CU843" s="5">
        <v>0</v>
      </c>
      <c r="CV843" s="5">
        <v>0</v>
      </c>
      <c r="CW843" s="5">
        <v>0</v>
      </c>
      <c r="CX843" s="3">
        <v>0</v>
      </c>
    </row>
    <row r="844" spans="1:102" ht="15.75" x14ac:dyDescent="0.25">
      <c r="A844" s="5" t="s">
        <v>271</v>
      </c>
      <c r="B844" s="5" t="s">
        <v>272</v>
      </c>
      <c r="C844" s="5">
        <v>2021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  <c r="AH844" s="5">
        <v>0</v>
      </c>
      <c r="AI844" s="5">
        <v>0</v>
      </c>
      <c r="AJ844" s="5">
        <v>0</v>
      </c>
      <c r="AK844" s="5">
        <v>0</v>
      </c>
      <c r="AL844" s="5">
        <v>0</v>
      </c>
      <c r="AM844" s="5">
        <v>0</v>
      </c>
      <c r="AN844" s="5">
        <v>0</v>
      </c>
      <c r="AO844" s="5">
        <v>0</v>
      </c>
      <c r="AP844" s="5">
        <v>0</v>
      </c>
      <c r="AQ844" s="5">
        <v>0</v>
      </c>
      <c r="AR844" s="5">
        <v>0</v>
      </c>
      <c r="AS844" s="5">
        <v>0</v>
      </c>
      <c r="AT844" s="5">
        <v>0</v>
      </c>
      <c r="AU844" s="5">
        <v>0</v>
      </c>
      <c r="AV844" s="5">
        <v>0</v>
      </c>
      <c r="AW844" s="5">
        <v>0</v>
      </c>
      <c r="AX844" s="5">
        <v>0</v>
      </c>
      <c r="AY844" s="5">
        <v>0</v>
      </c>
      <c r="AZ844" s="5">
        <v>0</v>
      </c>
      <c r="BA844" s="5">
        <v>0</v>
      </c>
      <c r="BB844" s="5">
        <v>0</v>
      </c>
      <c r="BC844" s="5">
        <v>0</v>
      </c>
      <c r="BD844" s="5">
        <v>0</v>
      </c>
      <c r="BE844" s="5">
        <v>0</v>
      </c>
      <c r="BF844" s="5">
        <v>0</v>
      </c>
      <c r="BG844" s="5">
        <v>0</v>
      </c>
      <c r="BH844" s="5">
        <v>0</v>
      </c>
      <c r="BI844" s="5">
        <v>0</v>
      </c>
      <c r="BJ844" s="5">
        <v>0</v>
      </c>
      <c r="BK844" s="5">
        <v>0</v>
      </c>
      <c r="BL844" s="5">
        <v>0</v>
      </c>
      <c r="BM844" s="5">
        <v>0</v>
      </c>
      <c r="BN844" s="5">
        <v>0</v>
      </c>
      <c r="BO844" s="5">
        <v>0</v>
      </c>
      <c r="BP844" s="5">
        <v>0</v>
      </c>
      <c r="BQ844" s="5">
        <v>0</v>
      </c>
      <c r="BR844" s="5">
        <v>0</v>
      </c>
      <c r="BS844" s="5">
        <v>0</v>
      </c>
      <c r="BT844" s="5">
        <v>0</v>
      </c>
      <c r="BU844" s="5">
        <v>0</v>
      </c>
      <c r="BV844" s="5">
        <v>0</v>
      </c>
      <c r="BW844" s="5">
        <v>0</v>
      </c>
      <c r="BX844" s="5">
        <v>0</v>
      </c>
      <c r="BY844" s="5">
        <v>0</v>
      </c>
      <c r="BZ844" s="5">
        <v>0</v>
      </c>
      <c r="CA844" s="5">
        <v>0</v>
      </c>
      <c r="CB844" s="5">
        <v>0</v>
      </c>
      <c r="CC844" s="5">
        <v>0</v>
      </c>
      <c r="CD844" s="5">
        <v>0</v>
      </c>
      <c r="CE844" s="5">
        <v>0</v>
      </c>
      <c r="CF844" s="5">
        <v>0</v>
      </c>
      <c r="CG844" s="5">
        <v>0</v>
      </c>
      <c r="CH844" s="5">
        <v>0</v>
      </c>
      <c r="CI844" s="5">
        <v>0</v>
      </c>
      <c r="CJ844" s="5">
        <v>0</v>
      </c>
      <c r="CK844" s="5">
        <v>0</v>
      </c>
      <c r="CL844" s="5">
        <v>0</v>
      </c>
      <c r="CM844" s="5">
        <v>0</v>
      </c>
      <c r="CN844" s="5">
        <v>0</v>
      </c>
      <c r="CO844" s="5">
        <v>0</v>
      </c>
      <c r="CP844" s="5">
        <v>0</v>
      </c>
      <c r="CQ844" s="5">
        <v>0</v>
      </c>
      <c r="CR844" s="5">
        <v>0</v>
      </c>
      <c r="CS844" s="5">
        <v>0</v>
      </c>
      <c r="CT844" s="5">
        <v>0</v>
      </c>
      <c r="CU844" s="5">
        <v>0</v>
      </c>
      <c r="CV844" s="5">
        <v>0</v>
      </c>
      <c r="CW844" s="5">
        <v>0</v>
      </c>
      <c r="CX844" s="3">
        <v>0</v>
      </c>
    </row>
    <row r="845" spans="1:102" ht="15.75" x14ac:dyDescent="0.25">
      <c r="A845" s="5" t="s">
        <v>273</v>
      </c>
      <c r="B845" s="5" t="s">
        <v>274</v>
      </c>
      <c r="C845" s="5">
        <v>2021</v>
      </c>
      <c r="D845" s="5">
        <v>1624</v>
      </c>
      <c r="E845" s="5">
        <v>0</v>
      </c>
      <c r="F845" s="5">
        <v>4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2</v>
      </c>
      <c r="O845" s="5">
        <v>4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1</v>
      </c>
      <c r="AH845" s="5">
        <v>451</v>
      </c>
      <c r="AI845" s="5">
        <v>0</v>
      </c>
      <c r="AJ845" s="5">
        <v>1</v>
      </c>
      <c r="AK845" s="5">
        <v>0</v>
      </c>
      <c r="AL845" s="5">
        <v>0</v>
      </c>
      <c r="AM845" s="5">
        <v>0</v>
      </c>
      <c r="AN845" s="5">
        <v>1</v>
      </c>
      <c r="AO845" s="5">
        <v>8</v>
      </c>
      <c r="AP845" s="5">
        <v>0</v>
      </c>
      <c r="AQ845" s="5">
        <v>0</v>
      </c>
      <c r="AR845" s="5">
        <v>0</v>
      </c>
      <c r="AS845" s="5">
        <v>0</v>
      </c>
      <c r="AT845" s="5">
        <v>6</v>
      </c>
      <c r="AU845" s="5">
        <v>2</v>
      </c>
      <c r="AV845" s="5">
        <v>0</v>
      </c>
      <c r="AW845" s="5">
        <v>1117</v>
      </c>
      <c r="AX845" s="5">
        <v>1</v>
      </c>
      <c r="AY845" s="5">
        <v>0</v>
      </c>
      <c r="AZ845" s="5">
        <v>0</v>
      </c>
      <c r="BA845" s="5">
        <v>0</v>
      </c>
      <c r="BB845" s="5">
        <v>0</v>
      </c>
      <c r="BC845" s="5">
        <v>0</v>
      </c>
      <c r="BD845" s="5">
        <v>0</v>
      </c>
      <c r="BE845" s="5">
        <v>0</v>
      </c>
      <c r="BF845" s="5">
        <v>4</v>
      </c>
      <c r="BG845" s="5">
        <v>0</v>
      </c>
      <c r="BH845" s="5">
        <v>0</v>
      </c>
      <c r="BI845" s="5">
        <v>0</v>
      </c>
      <c r="BJ845" s="5">
        <v>1</v>
      </c>
      <c r="BK845" s="5">
        <v>2</v>
      </c>
      <c r="BL845" s="5">
        <v>0</v>
      </c>
      <c r="BM845" s="5">
        <v>0</v>
      </c>
      <c r="BN845" s="5">
        <v>2</v>
      </c>
      <c r="BO845" s="5">
        <v>0</v>
      </c>
      <c r="BP845" s="5">
        <v>0</v>
      </c>
      <c r="BQ845" s="5">
        <v>1</v>
      </c>
      <c r="BR845" s="5">
        <v>0</v>
      </c>
      <c r="BS845" s="5">
        <v>5</v>
      </c>
      <c r="BT845" s="5">
        <v>0</v>
      </c>
      <c r="BU845" s="5">
        <v>0</v>
      </c>
      <c r="BV845" s="5">
        <v>1</v>
      </c>
      <c r="BW845" s="5">
        <v>0</v>
      </c>
      <c r="BX845" s="5">
        <v>1</v>
      </c>
      <c r="BY845" s="5">
        <v>0</v>
      </c>
      <c r="BZ845" s="5">
        <v>0</v>
      </c>
      <c r="CA845" s="5">
        <v>0</v>
      </c>
      <c r="CB845" s="5">
        <v>0</v>
      </c>
      <c r="CC845" s="5">
        <v>0</v>
      </c>
      <c r="CD845" s="5">
        <v>0</v>
      </c>
      <c r="CE845" s="5">
        <v>0</v>
      </c>
      <c r="CF845" s="5">
        <v>0</v>
      </c>
      <c r="CG845" s="5">
        <v>0</v>
      </c>
      <c r="CH845" s="5">
        <v>0</v>
      </c>
      <c r="CI845" s="5">
        <v>0</v>
      </c>
      <c r="CJ845" s="5">
        <v>0</v>
      </c>
      <c r="CK845" s="5">
        <v>0</v>
      </c>
      <c r="CL845" s="5">
        <v>0</v>
      </c>
      <c r="CM845" s="5">
        <v>0</v>
      </c>
      <c r="CN845" s="5">
        <v>1</v>
      </c>
      <c r="CO845" s="5">
        <v>0</v>
      </c>
      <c r="CP845" s="5">
        <v>0</v>
      </c>
      <c r="CQ845" s="5">
        <v>0</v>
      </c>
      <c r="CR845" s="5">
        <v>0</v>
      </c>
      <c r="CS845" s="5">
        <v>0</v>
      </c>
      <c r="CT845" s="5">
        <v>2</v>
      </c>
      <c r="CU845" s="5">
        <v>0</v>
      </c>
      <c r="CV845" s="5">
        <v>2</v>
      </c>
      <c r="CW845" s="5">
        <v>0</v>
      </c>
      <c r="CX845" s="3">
        <v>0</v>
      </c>
    </row>
    <row r="846" spans="1:102" ht="15.75" x14ac:dyDescent="0.25">
      <c r="A846" s="5" t="s">
        <v>275</v>
      </c>
      <c r="B846" s="5" t="s">
        <v>276</v>
      </c>
      <c r="C846" s="5">
        <v>2021</v>
      </c>
      <c r="D846" s="5">
        <v>31</v>
      </c>
      <c r="E846" s="5">
        <v>0</v>
      </c>
      <c r="F846" s="5">
        <v>0</v>
      </c>
      <c r="G846" s="5">
        <v>6</v>
      </c>
      <c r="H846" s="5">
        <v>0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1</v>
      </c>
      <c r="O846" s="5">
        <v>1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0</v>
      </c>
      <c r="AI846" s="5">
        <v>0</v>
      </c>
      <c r="AJ846" s="5">
        <v>1</v>
      </c>
      <c r="AK846" s="5">
        <v>0</v>
      </c>
      <c r="AL846" s="5">
        <v>0</v>
      </c>
      <c r="AM846" s="5">
        <v>1</v>
      </c>
      <c r="AN846" s="5">
        <v>0</v>
      </c>
      <c r="AO846" s="5">
        <v>2</v>
      </c>
      <c r="AP846" s="5">
        <v>0</v>
      </c>
      <c r="AQ846" s="5">
        <v>0</v>
      </c>
      <c r="AR846" s="5">
        <v>0</v>
      </c>
      <c r="AS846" s="5">
        <v>0</v>
      </c>
      <c r="AT846" s="5">
        <v>0</v>
      </c>
      <c r="AU846" s="5">
        <v>0</v>
      </c>
      <c r="AV846" s="5">
        <v>0</v>
      </c>
      <c r="AW846" s="5">
        <v>0</v>
      </c>
      <c r="AX846" s="5">
        <v>1</v>
      </c>
      <c r="AY846" s="5">
        <v>0</v>
      </c>
      <c r="AZ846" s="5">
        <v>0</v>
      </c>
      <c r="BA846" s="5">
        <v>0</v>
      </c>
      <c r="BB846" s="5">
        <v>3</v>
      </c>
      <c r="BC846" s="5">
        <v>0</v>
      </c>
      <c r="BD846" s="5">
        <v>0</v>
      </c>
      <c r="BE846" s="5">
        <v>1</v>
      </c>
      <c r="BF846" s="5">
        <v>0</v>
      </c>
      <c r="BG846" s="5">
        <v>0</v>
      </c>
      <c r="BH846" s="5">
        <v>0</v>
      </c>
      <c r="BI846" s="5">
        <v>0</v>
      </c>
      <c r="BJ846" s="5">
        <v>1</v>
      </c>
      <c r="BK846" s="5">
        <v>1</v>
      </c>
      <c r="BL846" s="5">
        <v>0</v>
      </c>
      <c r="BM846" s="5">
        <v>0</v>
      </c>
      <c r="BN846" s="5">
        <v>0</v>
      </c>
      <c r="BO846" s="5">
        <v>0</v>
      </c>
      <c r="BP846" s="5">
        <v>0</v>
      </c>
      <c r="BQ846" s="5">
        <v>2</v>
      </c>
      <c r="BR846" s="5">
        <v>0</v>
      </c>
      <c r="BS846" s="5">
        <v>2</v>
      </c>
      <c r="BT846" s="5">
        <v>0</v>
      </c>
      <c r="BU846" s="5">
        <v>0</v>
      </c>
      <c r="BV846" s="5">
        <v>1</v>
      </c>
      <c r="BW846" s="5">
        <v>0</v>
      </c>
      <c r="BX846" s="5">
        <v>0</v>
      </c>
      <c r="BY846" s="5">
        <v>0</v>
      </c>
      <c r="BZ846" s="5">
        <v>0</v>
      </c>
      <c r="CA846" s="5">
        <v>1</v>
      </c>
      <c r="CB846" s="5">
        <v>0</v>
      </c>
      <c r="CC846" s="5">
        <v>0</v>
      </c>
      <c r="CD846" s="5">
        <v>0</v>
      </c>
      <c r="CE846" s="5">
        <v>0</v>
      </c>
      <c r="CF846" s="5">
        <v>0</v>
      </c>
      <c r="CG846" s="5">
        <v>0</v>
      </c>
      <c r="CH846" s="5">
        <v>0</v>
      </c>
      <c r="CI846" s="5">
        <v>0</v>
      </c>
      <c r="CJ846" s="5">
        <v>0</v>
      </c>
      <c r="CK846" s="5">
        <v>0</v>
      </c>
      <c r="CL846" s="5">
        <v>0</v>
      </c>
      <c r="CM846" s="5">
        <v>0</v>
      </c>
      <c r="CN846" s="5">
        <v>1</v>
      </c>
      <c r="CO846" s="5">
        <v>0</v>
      </c>
      <c r="CP846" s="5">
        <v>0</v>
      </c>
      <c r="CQ846" s="5">
        <v>0</v>
      </c>
      <c r="CR846" s="5">
        <v>0</v>
      </c>
      <c r="CS846" s="5">
        <v>0</v>
      </c>
      <c r="CT846" s="5">
        <v>0</v>
      </c>
      <c r="CU846" s="5">
        <v>0</v>
      </c>
      <c r="CV846" s="5">
        <v>0</v>
      </c>
      <c r="CW846" s="5">
        <v>0</v>
      </c>
      <c r="CX846" s="3">
        <v>0</v>
      </c>
    </row>
    <row r="847" spans="1:102" ht="15.75" x14ac:dyDescent="0.25">
      <c r="A847" s="5" t="s">
        <v>277</v>
      </c>
      <c r="B847" s="5" t="s">
        <v>278</v>
      </c>
      <c r="C847" s="5">
        <v>2021</v>
      </c>
      <c r="D847" s="5">
        <v>22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5</v>
      </c>
      <c r="N847" s="5">
        <v>1</v>
      </c>
      <c r="O847" s="5">
        <v>4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>
        <v>0</v>
      </c>
      <c r="AI847" s="5">
        <v>0</v>
      </c>
      <c r="AJ847" s="5">
        <v>1</v>
      </c>
      <c r="AK847" s="5">
        <v>2</v>
      </c>
      <c r="AL847" s="5">
        <v>0</v>
      </c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>
        <v>0</v>
      </c>
      <c r="AV847" s="5">
        <v>0</v>
      </c>
      <c r="AW847" s="5">
        <v>0</v>
      </c>
      <c r="AX847" s="5">
        <v>0</v>
      </c>
      <c r="AY847" s="5">
        <v>0</v>
      </c>
      <c r="AZ847" s="5">
        <v>2</v>
      </c>
      <c r="BA847" s="5">
        <v>0</v>
      </c>
      <c r="BB847" s="5">
        <v>0</v>
      </c>
      <c r="BC847" s="5">
        <v>0</v>
      </c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5">
        <v>0</v>
      </c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>
        <v>0</v>
      </c>
      <c r="BW847" s="5">
        <v>0</v>
      </c>
      <c r="BX847" s="5">
        <v>1</v>
      </c>
      <c r="BY847" s="5">
        <v>0</v>
      </c>
      <c r="BZ847" s="5">
        <v>0</v>
      </c>
      <c r="CA847" s="5">
        <v>0</v>
      </c>
      <c r="CB847" s="5">
        <v>0</v>
      </c>
      <c r="CC847" s="5">
        <v>0</v>
      </c>
      <c r="CD847" s="5">
        <v>0</v>
      </c>
      <c r="CE847" s="5">
        <v>0</v>
      </c>
      <c r="CF847" s="5">
        <v>0</v>
      </c>
      <c r="CG847" s="5">
        <v>0</v>
      </c>
      <c r="CH847" s="5">
        <v>0</v>
      </c>
      <c r="CI847" s="5">
        <v>0</v>
      </c>
      <c r="CJ847" s="5">
        <v>1</v>
      </c>
      <c r="CK847" s="5">
        <v>0</v>
      </c>
      <c r="CL847" s="5">
        <v>0</v>
      </c>
      <c r="CM847" s="5">
        <v>0</v>
      </c>
      <c r="CN847" s="5">
        <v>1</v>
      </c>
      <c r="CO847" s="5">
        <v>0</v>
      </c>
      <c r="CP847" s="5">
        <v>0</v>
      </c>
      <c r="CQ847" s="5">
        <v>0</v>
      </c>
      <c r="CR847" s="5">
        <v>0</v>
      </c>
      <c r="CS847" s="5">
        <v>0</v>
      </c>
      <c r="CT847" s="5">
        <v>0</v>
      </c>
      <c r="CU847" s="5">
        <v>0</v>
      </c>
      <c r="CV847" s="5">
        <v>0</v>
      </c>
      <c r="CW847" s="5">
        <v>0</v>
      </c>
      <c r="CX847" s="3">
        <v>0</v>
      </c>
    </row>
    <row r="848" spans="1:102" ht="15.75" x14ac:dyDescent="0.25">
      <c r="A848" s="5" t="s">
        <v>279</v>
      </c>
      <c r="B848" s="5" t="s">
        <v>280</v>
      </c>
      <c r="C848" s="5">
        <v>2021</v>
      </c>
      <c r="D848" s="5">
        <v>32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1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5">
        <v>0</v>
      </c>
      <c r="AH848" s="5">
        <v>0</v>
      </c>
      <c r="AI848" s="5">
        <v>0</v>
      </c>
      <c r="AJ848" s="5">
        <v>0</v>
      </c>
      <c r="AK848" s="5">
        <v>0</v>
      </c>
      <c r="AL848" s="5">
        <v>0</v>
      </c>
      <c r="AM848" s="5">
        <v>0</v>
      </c>
      <c r="AN848" s="5">
        <v>0</v>
      </c>
      <c r="AO848" s="5">
        <v>0</v>
      </c>
      <c r="AP848" s="5">
        <v>0</v>
      </c>
      <c r="AQ848" s="5">
        <v>4</v>
      </c>
      <c r="AR848" s="5">
        <v>0</v>
      </c>
      <c r="AS848" s="5">
        <v>0</v>
      </c>
      <c r="AT848" s="5">
        <v>0</v>
      </c>
      <c r="AU848" s="5">
        <v>0</v>
      </c>
      <c r="AV848" s="5">
        <v>8</v>
      </c>
      <c r="AW848" s="5">
        <v>0</v>
      </c>
      <c r="AX848" s="5">
        <v>0</v>
      </c>
      <c r="AY848" s="5">
        <v>0</v>
      </c>
      <c r="AZ848" s="5">
        <v>0</v>
      </c>
      <c r="BA848" s="5">
        <v>0</v>
      </c>
      <c r="BB848" s="5">
        <v>0</v>
      </c>
      <c r="BC848" s="5">
        <v>1</v>
      </c>
      <c r="BD848" s="5">
        <v>0</v>
      </c>
      <c r="BE848" s="5">
        <v>0</v>
      </c>
      <c r="BF848" s="5">
        <v>2</v>
      </c>
      <c r="BG848" s="5">
        <v>0</v>
      </c>
      <c r="BH848" s="5">
        <v>0</v>
      </c>
      <c r="BI848" s="5">
        <v>0</v>
      </c>
      <c r="BJ848" s="5">
        <v>0</v>
      </c>
      <c r="BK848" s="5">
        <v>1</v>
      </c>
      <c r="BL848" s="5">
        <v>0</v>
      </c>
      <c r="BM848" s="5">
        <v>0</v>
      </c>
      <c r="BN848" s="5">
        <v>0</v>
      </c>
      <c r="BO848" s="5">
        <v>0</v>
      </c>
      <c r="BP848" s="5">
        <v>0</v>
      </c>
      <c r="BQ848" s="5">
        <v>0</v>
      </c>
      <c r="BR848" s="5">
        <v>0</v>
      </c>
      <c r="BS848" s="5">
        <v>0</v>
      </c>
      <c r="BT848" s="5">
        <v>0</v>
      </c>
      <c r="BU848" s="5">
        <v>0</v>
      </c>
      <c r="BV848" s="5">
        <v>0</v>
      </c>
      <c r="BW848" s="5">
        <v>0</v>
      </c>
      <c r="BX848" s="5">
        <v>3</v>
      </c>
      <c r="BY848" s="5">
        <v>0</v>
      </c>
      <c r="BZ848" s="5">
        <v>0</v>
      </c>
      <c r="CA848" s="5">
        <v>6</v>
      </c>
      <c r="CB848" s="5">
        <v>0</v>
      </c>
      <c r="CC848" s="5">
        <v>0</v>
      </c>
      <c r="CD848" s="5">
        <v>0</v>
      </c>
      <c r="CE848" s="5">
        <v>0</v>
      </c>
      <c r="CF848" s="5">
        <v>0</v>
      </c>
      <c r="CG848" s="5">
        <v>0</v>
      </c>
      <c r="CH848" s="5">
        <v>0</v>
      </c>
      <c r="CI848" s="5">
        <v>0</v>
      </c>
      <c r="CJ848" s="5">
        <v>1</v>
      </c>
      <c r="CK848" s="5">
        <v>0</v>
      </c>
      <c r="CL848" s="5">
        <v>0</v>
      </c>
      <c r="CM848" s="5">
        <v>0</v>
      </c>
      <c r="CN848" s="5">
        <v>0</v>
      </c>
      <c r="CO848" s="5">
        <v>0</v>
      </c>
      <c r="CP848" s="5">
        <v>0</v>
      </c>
      <c r="CQ848" s="5">
        <v>0</v>
      </c>
      <c r="CR848" s="5">
        <v>0</v>
      </c>
      <c r="CS848" s="5">
        <v>0</v>
      </c>
      <c r="CT848" s="5">
        <v>0</v>
      </c>
      <c r="CU848" s="5">
        <v>0</v>
      </c>
      <c r="CV848" s="5">
        <v>1</v>
      </c>
      <c r="CW848" s="5">
        <v>0</v>
      </c>
      <c r="CX848" s="3">
        <v>0</v>
      </c>
    </row>
    <row r="849" spans="1:102" ht="15.75" x14ac:dyDescent="0.25">
      <c r="A849" s="5" t="s">
        <v>281</v>
      </c>
      <c r="B849" s="5" t="s">
        <v>282</v>
      </c>
      <c r="C849" s="5">
        <v>2021</v>
      </c>
      <c r="D849" s="5">
        <v>206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18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>
        <v>0</v>
      </c>
      <c r="AI849" s="5">
        <v>0</v>
      </c>
      <c r="AJ849" s="5">
        <v>0</v>
      </c>
      <c r="AK849" s="5">
        <v>3</v>
      </c>
      <c r="AL849" s="5">
        <v>0</v>
      </c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1</v>
      </c>
      <c r="AU849" s="5">
        <v>0</v>
      </c>
      <c r="AV849" s="5">
        <v>0</v>
      </c>
      <c r="AW849" s="5">
        <v>0</v>
      </c>
      <c r="AX849" s="5">
        <v>1</v>
      </c>
      <c r="AY849" s="5">
        <v>0</v>
      </c>
      <c r="AZ849" s="5">
        <v>0</v>
      </c>
      <c r="BA849" s="5">
        <v>0</v>
      </c>
      <c r="BB849" s="5">
        <v>0</v>
      </c>
      <c r="BC849" s="5">
        <v>0</v>
      </c>
      <c r="BD849" s="5">
        <v>0</v>
      </c>
      <c r="BE849" s="5">
        <v>0</v>
      </c>
      <c r="BF849" s="5">
        <v>0</v>
      </c>
      <c r="BG849" s="5">
        <v>0</v>
      </c>
      <c r="BH849" s="5">
        <v>0</v>
      </c>
      <c r="BI849" s="5">
        <v>0</v>
      </c>
      <c r="BJ849" s="5">
        <v>0</v>
      </c>
      <c r="BK849" s="5">
        <v>1</v>
      </c>
      <c r="BL849" s="5">
        <v>0</v>
      </c>
      <c r="BM849" s="5">
        <v>0</v>
      </c>
      <c r="BN849" s="5">
        <v>0</v>
      </c>
      <c r="BO849" s="5">
        <v>0</v>
      </c>
      <c r="BP849" s="5">
        <v>0</v>
      </c>
      <c r="BQ849" s="5">
        <v>2</v>
      </c>
      <c r="BR849" s="5">
        <v>0</v>
      </c>
      <c r="BS849" s="5">
        <v>1</v>
      </c>
      <c r="BT849" s="5">
        <v>0</v>
      </c>
      <c r="BU849" s="5">
        <v>0</v>
      </c>
      <c r="BV849" s="5">
        <v>1</v>
      </c>
      <c r="BW849" s="5">
        <v>0</v>
      </c>
      <c r="BX849" s="5">
        <v>1</v>
      </c>
      <c r="BY849" s="5">
        <v>0</v>
      </c>
      <c r="BZ849" s="5">
        <v>0</v>
      </c>
      <c r="CA849" s="5">
        <v>0</v>
      </c>
      <c r="CB849" s="5">
        <v>0</v>
      </c>
      <c r="CC849" s="5">
        <v>0</v>
      </c>
      <c r="CD849" s="5">
        <v>0</v>
      </c>
      <c r="CE849" s="5">
        <v>0</v>
      </c>
      <c r="CF849" s="5">
        <v>0</v>
      </c>
      <c r="CG849" s="5">
        <v>0</v>
      </c>
      <c r="CH849" s="5">
        <v>0</v>
      </c>
      <c r="CI849" s="5">
        <v>78</v>
      </c>
      <c r="CJ849" s="5">
        <v>33</v>
      </c>
      <c r="CK849" s="5">
        <v>12</v>
      </c>
      <c r="CL849" s="5">
        <v>0</v>
      </c>
      <c r="CM849" s="5">
        <v>0</v>
      </c>
      <c r="CN849" s="5">
        <v>1</v>
      </c>
      <c r="CO849" s="5">
        <v>16</v>
      </c>
      <c r="CP849" s="5">
        <v>6</v>
      </c>
      <c r="CQ849" s="5">
        <v>0</v>
      </c>
      <c r="CR849" s="5">
        <v>3</v>
      </c>
      <c r="CS849" s="5">
        <v>16</v>
      </c>
      <c r="CT849" s="5">
        <v>0</v>
      </c>
      <c r="CU849" s="5">
        <v>0</v>
      </c>
      <c r="CV849" s="5">
        <v>8</v>
      </c>
      <c r="CW849" s="5">
        <v>0</v>
      </c>
      <c r="CX849" s="3">
        <v>0</v>
      </c>
    </row>
    <row r="850" spans="1:102" ht="15.75" x14ac:dyDescent="0.25">
      <c r="A850" s="5" t="s">
        <v>283</v>
      </c>
      <c r="B850" s="5" t="s">
        <v>284</v>
      </c>
      <c r="C850" s="5">
        <v>2021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0</v>
      </c>
      <c r="AH850" s="5">
        <v>0</v>
      </c>
      <c r="AI850" s="5">
        <v>0</v>
      </c>
      <c r="AJ850" s="5">
        <v>0</v>
      </c>
      <c r="AK850" s="5">
        <v>0</v>
      </c>
      <c r="AL850" s="5">
        <v>0</v>
      </c>
      <c r="AM850" s="5">
        <v>0</v>
      </c>
      <c r="AN850" s="5">
        <v>0</v>
      </c>
      <c r="AO850" s="5">
        <v>0</v>
      </c>
      <c r="AP850" s="5">
        <v>0</v>
      </c>
      <c r="AQ850" s="5">
        <v>0</v>
      </c>
      <c r="AR850" s="5">
        <v>0</v>
      </c>
      <c r="AS850" s="5">
        <v>0</v>
      </c>
      <c r="AT850" s="5">
        <v>0</v>
      </c>
      <c r="AU850" s="5">
        <v>0</v>
      </c>
      <c r="AV850" s="5">
        <v>0</v>
      </c>
      <c r="AW850" s="5">
        <v>0</v>
      </c>
      <c r="AX850" s="5">
        <v>0</v>
      </c>
      <c r="AY850" s="5">
        <v>0</v>
      </c>
      <c r="AZ850" s="5">
        <v>0</v>
      </c>
      <c r="BA850" s="5">
        <v>0</v>
      </c>
      <c r="BB850" s="5">
        <v>0</v>
      </c>
      <c r="BC850" s="5">
        <v>0</v>
      </c>
      <c r="BD850" s="5">
        <v>0</v>
      </c>
      <c r="BE850" s="5">
        <v>0</v>
      </c>
      <c r="BF850" s="5">
        <v>0</v>
      </c>
      <c r="BG850" s="5">
        <v>0</v>
      </c>
      <c r="BH850" s="5">
        <v>0</v>
      </c>
      <c r="BI850" s="5">
        <v>0</v>
      </c>
      <c r="BJ850" s="5">
        <v>0</v>
      </c>
      <c r="BK850" s="5">
        <v>0</v>
      </c>
      <c r="BL850" s="5">
        <v>0</v>
      </c>
      <c r="BM850" s="5">
        <v>0</v>
      </c>
      <c r="BN850" s="5">
        <v>0</v>
      </c>
      <c r="BO850" s="5">
        <v>0</v>
      </c>
      <c r="BP850" s="5">
        <v>0</v>
      </c>
      <c r="BQ850" s="5">
        <v>0</v>
      </c>
      <c r="BR850" s="5">
        <v>0</v>
      </c>
      <c r="BS850" s="5">
        <v>0</v>
      </c>
      <c r="BT850" s="5">
        <v>0</v>
      </c>
      <c r="BU850" s="5">
        <v>0</v>
      </c>
      <c r="BV850" s="5">
        <v>0</v>
      </c>
      <c r="BW850" s="5">
        <v>0</v>
      </c>
      <c r="BX850" s="5">
        <v>0</v>
      </c>
      <c r="BY850" s="5">
        <v>0</v>
      </c>
      <c r="BZ850" s="5">
        <v>0</v>
      </c>
      <c r="CA850" s="5">
        <v>0</v>
      </c>
      <c r="CB850" s="5">
        <v>0</v>
      </c>
      <c r="CC850" s="5">
        <v>0</v>
      </c>
      <c r="CD850" s="5">
        <v>0</v>
      </c>
      <c r="CE850" s="5">
        <v>0</v>
      </c>
      <c r="CF850" s="5">
        <v>0</v>
      </c>
      <c r="CG850" s="5">
        <v>0</v>
      </c>
      <c r="CH850" s="5">
        <v>0</v>
      </c>
      <c r="CI850" s="5">
        <v>0</v>
      </c>
      <c r="CJ850" s="5">
        <v>0</v>
      </c>
      <c r="CK850" s="5">
        <v>0</v>
      </c>
      <c r="CL850" s="5">
        <v>0</v>
      </c>
      <c r="CM850" s="5">
        <v>0</v>
      </c>
      <c r="CN850" s="5">
        <v>0</v>
      </c>
      <c r="CO850" s="5">
        <v>0</v>
      </c>
      <c r="CP850" s="5">
        <v>0</v>
      </c>
      <c r="CQ850" s="5">
        <v>0</v>
      </c>
      <c r="CR850" s="5">
        <v>0</v>
      </c>
      <c r="CS850" s="5">
        <v>0</v>
      </c>
      <c r="CT850" s="5">
        <v>0</v>
      </c>
      <c r="CU850" s="5">
        <v>0</v>
      </c>
      <c r="CV850" s="5">
        <v>0</v>
      </c>
      <c r="CW850" s="5">
        <v>0</v>
      </c>
      <c r="CX850" s="3">
        <v>0</v>
      </c>
    </row>
    <row r="851" spans="1:102" ht="15.75" x14ac:dyDescent="0.25">
      <c r="A851" s="5" t="s">
        <v>285</v>
      </c>
      <c r="B851" s="5" t="s">
        <v>286</v>
      </c>
      <c r="C851" s="5">
        <v>2021</v>
      </c>
      <c r="D851" s="5">
        <v>12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5">
        <v>0</v>
      </c>
      <c r="AI851" s="5">
        <v>0</v>
      </c>
      <c r="AJ851" s="5">
        <v>0</v>
      </c>
      <c r="AK851" s="5">
        <v>1</v>
      </c>
      <c r="AL851" s="5">
        <v>0</v>
      </c>
      <c r="AM851" s="5">
        <v>0</v>
      </c>
      <c r="AN851" s="5">
        <v>0</v>
      </c>
      <c r="AO851" s="5">
        <v>1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>
        <v>0</v>
      </c>
      <c r="AV851" s="5">
        <v>0</v>
      </c>
      <c r="AW851" s="5">
        <v>0</v>
      </c>
      <c r="AX851" s="5">
        <v>1</v>
      </c>
      <c r="AY851" s="5">
        <v>0</v>
      </c>
      <c r="AZ851" s="5">
        <v>0</v>
      </c>
      <c r="BA851" s="5">
        <v>0</v>
      </c>
      <c r="BB851" s="5">
        <v>0</v>
      </c>
      <c r="BC851" s="5">
        <v>0</v>
      </c>
      <c r="BD851" s="5">
        <v>0</v>
      </c>
      <c r="BE851" s="5">
        <v>3</v>
      </c>
      <c r="BF851" s="5">
        <v>0</v>
      </c>
      <c r="BG851" s="5">
        <v>0</v>
      </c>
      <c r="BH851" s="5">
        <v>0</v>
      </c>
      <c r="BI851" s="5">
        <v>0</v>
      </c>
      <c r="BJ851" s="5">
        <v>1</v>
      </c>
      <c r="BK851" s="5">
        <v>0</v>
      </c>
      <c r="BL851" s="5">
        <v>0</v>
      </c>
      <c r="BM851" s="5">
        <v>0</v>
      </c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>
        <v>0</v>
      </c>
      <c r="BW851" s="5">
        <v>0</v>
      </c>
      <c r="BX851" s="5">
        <v>0</v>
      </c>
      <c r="BY851" s="5">
        <v>0</v>
      </c>
      <c r="BZ851" s="5">
        <v>0</v>
      </c>
      <c r="CA851" s="5">
        <v>1</v>
      </c>
      <c r="CB851" s="5">
        <v>0</v>
      </c>
      <c r="CC851" s="5">
        <v>0</v>
      </c>
      <c r="CD851" s="5">
        <v>0</v>
      </c>
      <c r="CE851" s="5">
        <v>0</v>
      </c>
      <c r="CF851" s="5">
        <v>0</v>
      </c>
      <c r="CG851" s="5">
        <v>0</v>
      </c>
      <c r="CH851" s="5">
        <v>0</v>
      </c>
      <c r="CI851" s="5">
        <v>0</v>
      </c>
      <c r="CJ851" s="5">
        <v>0</v>
      </c>
      <c r="CK851" s="5">
        <v>0</v>
      </c>
      <c r="CL851" s="5">
        <v>0</v>
      </c>
      <c r="CM851" s="5">
        <v>0</v>
      </c>
      <c r="CN851" s="5">
        <v>0</v>
      </c>
      <c r="CO851" s="5">
        <v>0</v>
      </c>
      <c r="CP851" s="5">
        <v>0</v>
      </c>
      <c r="CQ851" s="5">
        <v>0</v>
      </c>
      <c r="CR851" s="5">
        <v>0</v>
      </c>
      <c r="CS851" s="5">
        <v>0</v>
      </c>
      <c r="CT851" s="5">
        <v>0</v>
      </c>
      <c r="CU851" s="5">
        <v>0</v>
      </c>
      <c r="CV851" s="5">
        <v>0</v>
      </c>
      <c r="CW851" s="5">
        <v>0</v>
      </c>
      <c r="CX851" s="3">
        <v>0</v>
      </c>
    </row>
    <row r="852" spans="1:102" ht="15.75" x14ac:dyDescent="0.25">
      <c r="A852" s="5" t="s">
        <v>287</v>
      </c>
      <c r="B852" s="5" t="s">
        <v>288</v>
      </c>
      <c r="C852" s="5">
        <v>2021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  <c r="AH852" s="5">
        <v>0</v>
      </c>
      <c r="AI852" s="5">
        <v>0</v>
      </c>
      <c r="AJ852" s="5">
        <v>0</v>
      </c>
      <c r="AK852" s="5">
        <v>0</v>
      </c>
      <c r="AL852" s="5">
        <v>0</v>
      </c>
      <c r="AM852" s="5">
        <v>0</v>
      </c>
      <c r="AN852" s="5">
        <v>0</v>
      </c>
      <c r="AO852" s="5">
        <v>0</v>
      </c>
      <c r="AP852" s="5">
        <v>0</v>
      </c>
      <c r="AQ852" s="5">
        <v>0</v>
      </c>
      <c r="AR852" s="5">
        <v>0</v>
      </c>
      <c r="AS852" s="5">
        <v>0</v>
      </c>
      <c r="AT852" s="5">
        <v>0</v>
      </c>
      <c r="AU852" s="5">
        <v>0</v>
      </c>
      <c r="AV852" s="5">
        <v>0</v>
      </c>
      <c r="AW852" s="5">
        <v>0</v>
      </c>
      <c r="AX852" s="5">
        <v>0</v>
      </c>
      <c r="AY852" s="5">
        <v>0</v>
      </c>
      <c r="AZ852" s="5">
        <v>0</v>
      </c>
      <c r="BA852" s="5">
        <v>0</v>
      </c>
      <c r="BB852" s="5">
        <v>0</v>
      </c>
      <c r="BC852" s="5">
        <v>0</v>
      </c>
      <c r="BD852" s="5">
        <v>0</v>
      </c>
      <c r="BE852" s="5">
        <v>0</v>
      </c>
      <c r="BF852" s="5">
        <v>0</v>
      </c>
      <c r="BG852" s="5">
        <v>0</v>
      </c>
      <c r="BH852" s="5">
        <v>0</v>
      </c>
      <c r="BI852" s="5">
        <v>0</v>
      </c>
      <c r="BJ852" s="5">
        <v>0</v>
      </c>
      <c r="BK852" s="5">
        <v>0</v>
      </c>
      <c r="BL852" s="5">
        <v>0</v>
      </c>
      <c r="BM852" s="5">
        <v>0</v>
      </c>
      <c r="BN852" s="5">
        <v>0</v>
      </c>
      <c r="BO852" s="5">
        <v>0</v>
      </c>
      <c r="BP852" s="5">
        <v>0</v>
      </c>
      <c r="BQ852" s="5">
        <v>0</v>
      </c>
      <c r="BR852" s="5">
        <v>0</v>
      </c>
      <c r="BS852" s="5">
        <v>0</v>
      </c>
      <c r="BT852" s="5">
        <v>0</v>
      </c>
      <c r="BU852" s="5">
        <v>0</v>
      </c>
      <c r="BV852" s="5">
        <v>0</v>
      </c>
      <c r="BW852" s="5">
        <v>0</v>
      </c>
      <c r="BX852" s="5">
        <v>0</v>
      </c>
      <c r="BY852" s="5">
        <v>0</v>
      </c>
      <c r="BZ852" s="5">
        <v>0</v>
      </c>
      <c r="CA852" s="5">
        <v>0</v>
      </c>
      <c r="CB852" s="5">
        <v>0</v>
      </c>
      <c r="CC852" s="5">
        <v>0</v>
      </c>
      <c r="CD852" s="5">
        <v>0</v>
      </c>
      <c r="CE852" s="5">
        <v>0</v>
      </c>
      <c r="CF852" s="5">
        <v>0</v>
      </c>
      <c r="CG852" s="5">
        <v>0</v>
      </c>
      <c r="CH852" s="5">
        <v>0</v>
      </c>
      <c r="CI852" s="5">
        <v>0</v>
      </c>
      <c r="CJ852" s="5">
        <v>0</v>
      </c>
      <c r="CK852" s="5">
        <v>0</v>
      </c>
      <c r="CL852" s="5">
        <v>0</v>
      </c>
      <c r="CM852" s="5">
        <v>0</v>
      </c>
      <c r="CN852" s="5">
        <v>0</v>
      </c>
      <c r="CO852" s="5">
        <v>0</v>
      </c>
      <c r="CP852" s="5">
        <v>0</v>
      </c>
      <c r="CQ852" s="5">
        <v>0</v>
      </c>
      <c r="CR852" s="5">
        <v>0</v>
      </c>
      <c r="CS852" s="5">
        <v>0</v>
      </c>
      <c r="CT852" s="5">
        <v>0</v>
      </c>
      <c r="CU852" s="5">
        <v>0</v>
      </c>
      <c r="CV852" s="5">
        <v>0</v>
      </c>
      <c r="CW852" s="5">
        <v>0</v>
      </c>
      <c r="CX852" s="3">
        <v>0</v>
      </c>
    </row>
    <row r="853" spans="1:102" ht="15.75" x14ac:dyDescent="0.25">
      <c r="A853" s="5" t="s">
        <v>289</v>
      </c>
      <c r="B853" s="5" t="s">
        <v>290</v>
      </c>
      <c r="C853" s="5">
        <v>2021</v>
      </c>
      <c r="D853" s="5">
        <v>364</v>
      </c>
      <c r="E853" s="5">
        <v>0</v>
      </c>
      <c r="F853" s="5">
        <v>1</v>
      </c>
      <c r="G853" s="5">
        <v>1</v>
      </c>
      <c r="H853" s="5">
        <v>1</v>
      </c>
      <c r="I853" s="5">
        <v>7</v>
      </c>
      <c r="J853" s="5">
        <v>2</v>
      </c>
      <c r="K853" s="5">
        <v>1</v>
      </c>
      <c r="L853" s="5">
        <v>7</v>
      </c>
      <c r="M853" s="5">
        <v>4</v>
      </c>
      <c r="N853" s="5">
        <v>9</v>
      </c>
      <c r="O853" s="5">
        <v>12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46</v>
      </c>
      <c r="AB853" s="5">
        <v>0</v>
      </c>
      <c r="AC853" s="5">
        <v>0</v>
      </c>
      <c r="AD853" s="5">
        <v>0</v>
      </c>
      <c r="AE853" s="5">
        <v>1</v>
      </c>
      <c r="AF853" s="5">
        <v>0</v>
      </c>
      <c r="AG853" s="5">
        <v>1</v>
      </c>
      <c r="AH853" s="5">
        <v>0</v>
      </c>
      <c r="AI853" s="5">
        <v>4</v>
      </c>
      <c r="AJ853" s="5">
        <v>17</v>
      </c>
      <c r="AK853" s="5">
        <v>8</v>
      </c>
      <c r="AL853" s="5">
        <v>0</v>
      </c>
      <c r="AM853" s="5">
        <v>2</v>
      </c>
      <c r="AN853" s="5">
        <v>14</v>
      </c>
      <c r="AO853" s="5">
        <v>3</v>
      </c>
      <c r="AP853" s="5">
        <v>0</v>
      </c>
      <c r="AQ853" s="5">
        <v>3</v>
      </c>
      <c r="AR853" s="5">
        <v>0</v>
      </c>
      <c r="AS853" s="5">
        <v>29</v>
      </c>
      <c r="AT853" s="5">
        <v>4</v>
      </c>
      <c r="AU853" s="5">
        <v>2</v>
      </c>
      <c r="AV853" s="5">
        <v>1</v>
      </c>
      <c r="AW853" s="5">
        <v>3</v>
      </c>
      <c r="AX853" s="5">
        <v>9</v>
      </c>
      <c r="AY853" s="5">
        <v>0</v>
      </c>
      <c r="AZ853" s="5">
        <v>1</v>
      </c>
      <c r="BA853" s="5">
        <v>0</v>
      </c>
      <c r="BB853" s="5">
        <v>2</v>
      </c>
      <c r="BC853" s="5">
        <v>1</v>
      </c>
      <c r="BD853" s="5">
        <v>0</v>
      </c>
      <c r="BE853" s="5">
        <v>3</v>
      </c>
      <c r="BF853" s="5">
        <v>6</v>
      </c>
      <c r="BG853" s="5">
        <v>0</v>
      </c>
      <c r="BH853" s="5">
        <v>0</v>
      </c>
      <c r="BI853" s="5">
        <v>0</v>
      </c>
      <c r="BJ853" s="5">
        <v>3</v>
      </c>
      <c r="BK853" s="5">
        <v>5</v>
      </c>
      <c r="BL853" s="5">
        <v>0</v>
      </c>
      <c r="BM853" s="5">
        <v>0</v>
      </c>
      <c r="BN853" s="5">
        <v>12</v>
      </c>
      <c r="BO853" s="5">
        <v>0</v>
      </c>
      <c r="BP853" s="5">
        <v>1</v>
      </c>
      <c r="BQ853" s="5">
        <v>6</v>
      </c>
      <c r="BR853" s="5">
        <v>1</v>
      </c>
      <c r="BS853" s="5">
        <v>9</v>
      </c>
      <c r="BT853" s="5">
        <v>3</v>
      </c>
      <c r="BU853" s="5">
        <v>0</v>
      </c>
      <c r="BV853" s="5">
        <v>2</v>
      </c>
      <c r="BW853" s="5">
        <v>4</v>
      </c>
      <c r="BX853" s="5">
        <v>19</v>
      </c>
      <c r="BY853" s="5">
        <v>0</v>
      </c>
      <c r="BZ853" s="5">
        <v>0</v>
      </c>
      <c r="CA853" s="5">
        <v>33</v>
      </c>
      <c r="CB853" s="5">
        <v>19</v>
      </c>
      <c r="CC853" s="5">
        <v>0</v>
      </c>
      <c r="CD853" s="5">
        <v>1</v>
      </c>
      <c r="CE853" s="5">
        <v>0</v>
      </c>
      <c r="CF853" s="5">
        <v>1</v>
      </c>
      <c r="CG853" s="5">
        <v>1</v>
      </c>
      <c r="CH853" s="5">
        <v>1</v>
      </c>
      <c r="CI853" s="5">
        <v>1</v>
      </c>
      <c r="CJ853" s="5">
        <v>6</v>
      </c>
      <c r="CK853" s="5">
        <v>1</v>
      </c>
      <c r="CL853" s="5">
        <v>0</v>
      </c>
      <c r="CM853" s="5">
        <v>2</v>
      </c>
      <c r="CN853" s="5">
        <v>5</v>
      </c>
      <c r="CO853" s="5">
        <v>0</v>
      </c>
      <c r="CP853" s="5">
        <v>0</v>
      </c>
      <c r="CQ853" s="5">
        <v>0</v>
      </c>
      <c r="CR853" s="5">
        <v>2</v>
      </c>
      <c r="CS853" s="5">
        <v>1</v>
      </c>
      <c r="CT853" s="5">
        <v>4</v>
      </c>
      <c r="CU853" s="5">
        <v>1</v>
      </c>
      <c r="CV853" s="5">
        <v>11</v>
      </c>
      <c r="CW853" s="5">
        <v>4</v>
      </c>
      <c r="CX853" s="3">
        <v>4</v>
      </c>
    </row>
    <row r="854" spans="1:102" ht="15.75" x14ac:dyDescent="0.25">
      <c r="A854" s="5" t="s">
        <v>291</v>
      </c>
      <c r="B854" s="5" t="s">
        <v>292</v>
      </c>
      <c r="C854" s="5">
        <v>2021</v>
      </c>
      <c r="D854" s="5">
        <v>54</v>
      </c>
      <c r="E854" s="5">
        <v>0</v>
      </c>
      <c r="F854" s="5">
        <v>0</v>
      </c>
      <c r="G854" s="5">
        <v>0</v>
      </c>
      <c r="H854" s="5">
        <v>0</v>
      </c>
      <c r="I854" s="5">
        <v>4</v>
      </c>
      <c r="J854" s="5">
        <v>0</v>
      </c>
      <c r="K854" s="5">
        <v>0</v>
      </c>
      <c r="L854" s="5">
        <v>0</v>
      </c>
      <c r="M854" s="5">
        <v>0</v>
      </c>
      <c r="N854" s="5">
        <v>2</v>
      </c>
      <c r="O854" s="5">
        <v>4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0</v>
      </c>
      <c r="AH854" s="5">
        <v>0</v>
      </c>
      <c r="AI854" s="5">
        <v>1</v>
      </c>
      <c r="AJ854" s="5">
        <v>4</v>
      </c>
      <c r="AK854" s="5">
        <v>2</v>
      </c>
      <c r="AL854" s="5">
        <v>0</v>
      </c>
      <c r="AM854" s="5">
        <v>1</v>
      </c>
      <c r="AN854" s="5">
        <v>0</v>
      </c>
      <c r="AO854" s="5">
        <v>1</v>
      </c>
      <c r="AP854" s="5">
        <v>0</v>
      </c>
      <c r="AQ854" s="5">
        <v>0</v>
      </c>
      <c r="AR854" s="5">
        <v>0</v>
      </c>
      <c r="AS854" s="5">
        <v>0</v>
      </c>
      <c r="AT854" s="5">
        <v>2</v>
      </c>
      <c r="AU854" s="5">
        <v>0</v>
      </c>
      <c r="AV854" s="5">
        <v>0</v>
      </c>
      <c r="AW854" s="5">
        <v>0</v>
      </c>
      <c r="AX854" s="5">
        <v>2</v>
      </c>
      <c r="AY854" s="5">
        <v>0</v>
      </c>
      <c r="AZ854" s="5">
        <v>0</v>
      </c>
      <c r="BA854" s="5">
        <v>0</v>
      </c>
      <c r="BB854" s="5">
        <v>0</v>
      </c>
      <c r="BC854" s="5">
        <v>0</v>
      </c>
      <c r="BD854" s="5">
        <v>0</v>
      </c>
      <c r="BE854" s="5">
        <v>0</v>
      </c>
      <c r="BF854" s="5">
        <v>2</v>
      </c>
      <c r="BG854" s="5">
        <v>0</v>
      </c>
      <c r="BH854" s="5">
        <v>0</v>
      </c>
      <c r="BI854" s="5">
        <v>0</v>
      </c>
      <c r="BJ854" s="5">
        <v>1</v>
      </c>
      <c r="BK854" s="5">
        <v>1</v>
      </c>
      <c r="BL854" s="5">
        <v>0</v>
      </c>
      <c r="BM854" s="5">
        <v>0</v>
      </c>
      <c r="BN854" s="5">
        <v>1</v>
      </c>
      <c r="BO854" s="5">
        <v>0</v>
      </c>
      <c r="BP854" s="5">
        <v>0</v>
      </c>
      <c r="BQ854" s="5">
        <v>1</v>
      </c>
      <c r="BR854" s="5">
        <v>1</v>
      </c>
      <c r="BS854" s="5">
        <v>1</v>
      </c>
      <c r="BT854" s="5">
        <v>1</v>
      </c>
      <c r="BU854" s="5">
        <v>0</v>
      </c>
      <c r="BV854" s="5">
        <v>2</v>
      </c>
      <c r="BW854" s="5">
        <v>1</v>
      </c>
      <c r="BX854" s="5">
        <v>8</v>
      </c>
      <c r="BY854" s="5">
        <v>0</v>
      </c>
      <c r="BZ854" s="5">
        <v>0</v>
      </c>
      <c r="CA854" s="5">
        <v>0</v>
      </c>
      <c r="CB854" s="5">
        <v>0</v>
      </c>
      <c r="CC854" s="5">
        <v>0</v>
      </c>
      <c r="CD854" s="5">
        <v>0</v>
      </c>
      <c r="CE854" s="5">
        <v>0</v>
      </c>
      <c r="CF854" s="5">
        <v>0</v>
      </c>
      <c r="CG854" s="5">
        <v>0</v>
      </c>
      <c r="CH854" s="5">
        <v>0</v>
      </c>
      <c r="CI854" s="5">
        <v>0</v>
      </c>
      <c r="CJ854" s="5">
        <v>0</v>
      </c>
      <c r="CK854" s="5">
        <v>0</v>
      </c>
      <c r="CL854" s="5">
        <v>0</v>
      </c>
      <c r="CM854" s="5">
        <v>0</v>
      </c>
      <c r="CN854" s="5">
        <v>1</v>
      </c>
      <c r="CO854" s="5">
        <v>0</v>
      </c>
      <c r="CP854" s="5">
        <v>0</v>
      </c>
      <c r="CQ854" s="5">
        <v>0</v>
      </c>
      <c r="CR854" s="5">
        <v>0</v>
      </c>
      <c r="CS854" s="5">
        <v>0</v>
      </c>
      <c r="CT854" s="5">
        <v>2</v>
      </c>
      <c r="CU854" s="5">
        <v>0</v>
      </c>
      <c r="CV854" s="5">
        <v>2</v>
      </c>
      <c r="CW854" s="5">
        <v>1</v>
      </c>
      <c r="CX854" s="3">
        <v>1</v>
      </c>
    </row>
    <row r="855" spans="1:102" ht="15.75" x14ac:dyDescent="0.25">
      <c r="A855" s="5" t="s">
        <v>293</v>
      </c>
      <c r="B855" s="5" t="s">
        <v>294</v>
      </c>
      <c r="C855" s="5">
        <v>2021</v>
      </c>
      <c r="D855" s="5">
        <v>18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1</v>
      </c>
      <c r="O855" s="5">
        <v>1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0</v>
      </c>
      <c r="AH855" s="5">
        <v>0</v>
      </c>
      <c r="AI855" s="5">
        <v>0</v>
      </c>
      <c r="AJ855" s="5">
        <v>0</v>
      </c>
      <c r="AK855" s="5">
        <v>1</v>
      </c>
      <c r="AL855" s="5">
        <v>0</v>
      </c>
      <c r="AM855" s="5">
        <v>0</v>
      </c>
      <c r="AN855" s="5">
        <v>0</v>
      </c>
      <c r="AO855" s="5">
        <v>2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>
        <v>0</v>
      </c>
      <c r="AV855" s="5">
        <v>0</v>
      </c>
      <c r="AW855" s="5">
        <v>0</v>
      </c>
      <c r="AX855" s="5">
        <v>0</v>
      </c>
      <c r="AY855" s="5">
        <v>0</v>
      </c>
      <c r="AZ855" s="5">
        <v>1</v>
      </c>
      <c r="BA855" s="5">
        <v>0</v>
      </c>
      <c r="BB855" s="5">
        <v>0</v>
      </c>
      <c r="BC855" s="5">
        <v>0</v>
      </c>
      <c r="BD855" s="5">
        <v>0</v>
      </c>
      <c r="BE855" s="5">
        <v>0</v>
      </c>
      <c r="BF855" s="5">
        <v>0</v>
      </c>
      <c r="BG855" s="5">
        <v>0</v>
      </c>
      <c r="BH855" s="5">
        <v>0</v>
      </c>
      <c r="BI855" s="5">
        <v>0</v>
      </c>
      <c r="BJ855" s="5">
        <v>0</v>
      </c>
      <c r="BK855" s="5">
        <v>1</v>
      </c>
      <c r="BL855" s="5">
        <v>0</v>
      </c>
      <c r="BM855" s="5">
        <v>0</v>
      </c>
      <c r="BN855" s="5">
        <v>0</v>
      </c>
      <c r="BO855" s="5">
        <v>0</v>
      </c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>
        <v>0</v>
      </c>
      <c r="BW855" s="5">
        <v>0</v>
      </c>
      <c r="BX855" s="5">
        <v>0</v>
      </c>
      <c r="BY855" s="5">
        <v>0</v>
      </c>
      <c r="BZ855" s="5">
        <v>0</v>
      </c>
      <c r="CA855" s="5">
        <v>0</v>
      </c>
      <c r="CB855" s="5">
        <v>2</v>
      </c>
      <c r="CC855" s="5">
        <v>0</v>
      </c>
      <c r="CD855" s="5">
        <v>0</v>
      </c>
      <c r="CE855" s="5">
        <v>0</v>
      </c>
      <c r="CF855" s="5">
        <v>0</v>
      </c>
      <c r="CG855" s="5">
        <v>0</v>
      </c>
      <c r="CH855" s="5">
        <v>0</v>
      </c>
      <c r="CI855" s="5">
        <v>0</v>
      </c>
      <c r="CJ855" s="5">
        <v>1</v>
      </c>
      <c r="CK855" s="5">
        <v>0</v>
      </c>
      <c r="CL855" s="5">
        <v>0</v>
      </c>
      <c r="CM855" s="5">
        <v>0</v>
      </c>
      <c r="CN855" s="5">
        <v>1</v>
      </c>
      <c r="CO855" s="5">
        <v>0</v>
      </c>
      <c r="CP855" s="5">
        <v>0</v>
      </c>
      <c r="CQ855" s="5">
        <v>0</v>
      </c>
      <c r="CR855" s="5">
        <v>0</v>
      </c>
      <c r="CS855" s="5">
        <v>0</v>
      </c>
      <c r="CT855" s="5">
        <v>1</v>
      </c>
      <c r="CU855" s="5">
        <v>0</v>
      </c>
      <c r="CV855" s="5">
        <v>1</v>
      </c>
      <c r="CW855" s="5">
        <v>0</v>
      </c>
      <c r="CX855" s="3">
        <v>0</v>
      </c>
    </row>
    <row r="856" spans="1:102" ht="15.75" x14ac:dyDescent="0.25">
      <c r="A856" s="5" t="s">
        <v>295</v>
      </c>
      <c r="B856" s="5" t="s">
        <v>296</v>
      </c>
      <c r="C856" s="5">
        <v>2021</v>
      </c>
      <c r="D856" s="5">
        <v>16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5">
        <v>0</v>
      </c>
      <c r="AI856" s="5">
        <v>0</v>
      </c>
      <c r="AJ856" s="5">
        <v>1</v>
      </c>
      <c r="AK856" s="5">
        <v>0</v>
      </c>
      <c r="AL856" s="5">
        <v>0</v>
      </c>
      <c r="AM856" s="5">
        <v>0</v>
      </c>
      <c r="AN856" s="5">
        <v>0</v>
      </c>
      <c r="AO856" s="5">
        <v>1</v>
      </c>
      <c r="AP856" s="5">
        <v>0</v>
      </c>
      <c r="AQ856" s="5">
        <v>0</v>
      </c>
      <c r="AR856" s="5">
        <v>0</v>
      </c>
      <c r="AS856" s="5">
        <v>0</v>
      </c>
      <c r="AT856" s="5">
        <v>0</v>
      </c>
      <c r="AU856" s="5">
        <v>0</v>
      </c>
      <c r="AV856" s="5">
        <v>0</v>
      </c>
      <c r="AW856" s="5">
        <v>0</v>
      </c>
      <c r="AX856" s="5">
        <v>0</v>
      </c>
      <c r="AY856" s="5">
        <v>0</v>
      </c>
      <c r="AZ856" s="5">
        <v>0</v>
      </c>
      <c r="BA856" s="5">
        <v>0</v>
      </c>
      <c r="BB856" s="5">
        <v>0</v>
      </c>
      <c r="BC856" s="5">
        <v>0</v>
      </c>
      <c r="BD856" s="5">
        <v>0</v>
      </c>
      <c r="BE856" s="5">
        <v>0</v>
      </c>
      <c r="BF856" s="5">
        <v>0</v>
      </c>
      <c r="BG856" s="5">
        <v>0</v>
      </c>
      <c r="BH856" s="5">
        <v>0</v>
      </c>
      <c r="BI856" s="5">
        <v>0</v>
      </c>
      <c r="BJ856" s="5">
        <v>0</v>
      </c>
      <c r="BK856" s="5">
        <v>0</v>
      </c>
      <c r="BL856" s="5">
        <v>0</v>
      </c>
      <c r="BM856" s="5">
        <v>0</v>
      </c>
      <c r="BN856" s="5">
        <v>1</v>
      </c>
      <c r="BO856" s="5">
        <v>0</v>
      </c>
      <c r="BP856" s="5">
        <v>0</v>
      </c>
      <c r="BQ856" s="5">
        <v>1</v>
      </c>
      <c r="BR856" s="5">
        <v>0</v>
      </c>
      <c r="BS856" s="5">
        <v>1</v>
      </c>
      <c r="BT856" s="5">
        <v>0</v>
      </c>
      <c r="BU856" s="5">
        <v>0</v>
      </c>
      <c r="BV856" s="5">
        <v>0</v>
      </c>
      <c r="BW856" s="5">
        <v>3</v>
      </c>
      <c r="BX856" s="5">
        <v>1</v>
      </c>
      <c r="BY856" s="5">
        <v>0</v>
      </c>
      <c r="BZ856" s="5">
        <v>0</v>
      </c>
      <c r="CA856" s="5">
        <v>0</v>
      </c>
      <c r="CB856" s="5">
        <v>0</v>
      </c>
      <c r="CC856" s="5">
        <v>0</v>
      </c>
      <c r="CD856" s="5">
        <v>0</v>
      </c>
      <c r="CE856" s="5">
        <v>0</v>
      </c>
      <c r="CF856" s="5">
        <v>0</v>
      </c>
      <c r="CG856" s="5">
        <v>0</v>
      </c>
      <c r="CH856" s="5">
        <v>0</v>
      </c>
      <c r="CI856" s="5">
        <v>0</v>
      </c>
      <c r="CJ856" s="5">
        <v>0</v>
      </c>
      <c r="CK856" s="5">
        <v>0</v>
      </c>
      <c r="CL856" s="5">
        <v>0</v>
      </c>
      <c r="CM856" s="5">
        <v>0</v>
      </c>
      <c r="CN856" s="5">
        <v>1</v>
      </c>
      <c r="CO856" s="5">
        <v>3</v>
      </c>
      <c r="CP856" s="5">
        <v>0</v>
      </c>
      <c r="CQ856" s="5">
        <v>0</v>
      </c>
      <c r="CR856" s="5">
        <v>0</v>
      </c>
      <c r="CS856" s="5">
        <v>0</v>
      </c>
      <c r="CT856" s="5">
        <v>1</v>
      </c>
      <c r="CU856" s="5">
        <v>0</v>
      </c>
      <c r="CV856" s="5">
        <v>1</v>
      </c>
      <c r="CW856" s="5">
        <v>0</v>
      </c>
      <c r="CX856" s="3">
        <v>0</v>
      </c>
    </row>
    <row r="857" spans="1:102" ht="15.75" x14ac:dyDescent="0.25">
      <c r="A857" s="5" t="s">
        <v>297</v>
      </c>
      <c r="B857" s="5" t="s">
        <v>298</v>
      </c>
      <c r="C857" s="5">
        <v>2021</v>
      </c>
      <c r="D857" s="5">
        <v>1153</v>
      </c>
      <c r="E857" s="5">
        <v>0</v>
      </c>
      <c r="F857" s="5">
        <v>0</v>
      </c>
      <c r="G857" s="5">
        <v>1</v>
      </c>
      <c r="H857" s="5">
        <v>0</v>
      </c>
      <c r="I857" s="5">
        <v>1</v>
      </c>
      <c r="J857" s="5">
        <v>1</v>
      </c>
      <c r="K857" s="5">
        <v>0</v>
      </c>
      <c r="L857" s="5">
        <v>9</v>
      </c>
      <c r="M857" s="5">
        <v>1</v>
      </c>
      <c r="N857" s="5">
        <v>5</v>
      </c>
      <c r="O857" s="5">
        <v>129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4</v>
      </c>
      <c r="W857" s="5">
        <v>0</v>
      </c>
      <c r="X857" s="5">
        <v>3</v>
      </c>
      <c r="Y857" s="5">
        <v>0</v>
      </c>
      <c r="Z857" s="5">
        <v>0</v>
      </c>
      <c r="AA857" s="5">
        <v>1</v>
      </c>
      <c r="AB857" s="5">
        <v>0</v>
      </c>
      <c r="AC857" s="5">
        <v>0</v>
      </c>
      <c r="AD857" s="5">
        <v>0</v>
      </c>
      <c r="AE857" s="5">
        <v>7</v>
      </c>
      <c r="AF857" s="5">
        <v>0</v>
      </c>
      <c r="AG857" s="5">
        <v>34</v>
      </c>
      <c r="AH857" s="5">
        <v>7</v>
      </c>
      <c r="AI857" s="5">
        <v>8</v>
      </c>
      <c r="AJ857" s="5">
        <v>114</v>
      </c>
      <c r="AK857" s="5">
        <v>28</v>
      </c>
      <c r="AL857" s="5">
        <v>5</v>
      </c>
      <c r="AM857" s="5">
        <v>14</v>
      </c>
      <c r="AN857" s="5">
        <v>11</v>
      </c>
      <c r="AO857" s="5">
        <v>38</v>
      </c>
      <c r="AP857" s="5">
        <v>1</v>
      </c>
      <c r="AQ857" s="5">
        <v>8</v>
      </c>
      <c r="AR857" s="5">
        <v>0</v>
      </c>
      <c r="AS857" s="5">
        <v>9</v>
      </c>
      <c r="AT857" s="5">
        <v>6</v>
      </c>
      <c r="AU857" s="5">
        <v>9</v>
      </c>
      <c r="AV857" s="5">
        <v>63</v>
      </c>
      <c r="AW857" s="5">
        <v>14</v>
      </c>
      <c r="AX857" s="5">
        <v>37</v>
      </c>
      <c r="AY857" s="5">
        <v>0</v>
      </c>
      <c r="AZ857" s="5">
        <v>8</v>
      </c>
      <c r="BA857" s="5">
        <v>0</v>
      </c>
      <c r="BB857" s="5">
        <v>65</v>
      </c>
      <c r="BC857" s="5">
        <v>10</v>
      </c>
      <c r="BD857" s="5">
        <v>0</v>
      </c>
      <c r="BE857" s="5">
        <v>17</v>
      </c>
      <c r="BF857" s="5">
        <v>28</v>
      </c>
      <c r="BG857" s="5">
        <v>6</v>
      </c>
      <c r="BH857" s="5">
        <v>18</v>
      </c>
      <c r="BI857" s="5">
        <v>0</v>
      </c>
      <c r="BJ857" s="5">
        <v>34</v>
      </c>
      <c r="BK857" s="5">
        <v>37</v>
      </c>
      <c r="BL857" s="5">
        <v>0</v>
      </c>
      <c r="BM857" s="5">
        <v>5</v>
      </c>
      <c r="BN857" s="5">
        <v>10</v>
      </c>
      <c r="BO857" s="5">
        <v>0</v>
      </c>
      <c r="BP857" s="5">
        <v>4</v>
      </c>
      <c r="BQ857" s="5">
        <v>7</v>
      </c>
      <c r="BR857" s="5">
        <v>1</v>
      </c>
      <c r="BS857" s="5">
        <v>45</v>
      </c>
      <c r="BT857" s="5">
        <v>28</v>
      </c>
      <c r="BU857" s="5">
        <v>0</v>
      </c>
      <c r="BV857" s="5">
        <v>25</v>
      </c>
      <c r="BW857" s="5">
        <v>10</v>
      </c>
      <c r="BX857" s="5">
        <v>91</v>
      </c>
      <c r="BY857" s="5">
        <v>0</v>
      </c>
      <c r="BZ857" s="5">
        <v>0</v>
      </c>
      <c r="CA857" s="5">
        <v>31</v>
      </c>
      <c r="CB857" s="5">
        <v>5</v>
      </c>
      <c r="CC857" s="5">
        <v>0</v>
      </c>
      <c r="CD857" s="5">
        <v>1</v>
      </c>
      <c r="CE857" s="5">
        <v>0</v>
      </c>
      <c r="CF857" s="5">
        <v>1</v>
      </c>
      <c r="CG857" s="5">
        <v>0</v>
      </c>
      <c r="CH857" s="5">
        <v>1</v>
      </c>
      <c r="CI857" s="5">
        <v>1</v>
      </c>
      <c r="CJ857" s="5">
        <v>3</v>
      </c>
      <c r="CK857" s="5">
        <v>0</v>
      </c>
      <c r="CL857" s="5">
        <v>0</v>
      </c>
      <c r="CM857" s="5">
        <v>7</v>
      </c>
      <c r="CN857" s="5">
        <v>36</v>
      </c>
      <c r="CO857" s="5">
        <v>1</v>
      </c>
      <c r="CP857" s="5">
        <v>0</v>
      </c>
      <c r="CQ857" s="5">
        <v>0</v>
      </c>
      <c r="CR857" s="5">
        <v>2</v>
      </c>
      <c r="CS857" s="5">
        <v>0</v>
      </c>
      <c r="CT857" s="5">
        <v>7</v>
      </c>
      <c r="CU857" s="5">
        <v>0</v>
      </c>
      <c r="CV857" s="5">
        <v>30</v>
      </c>
      <c r="CW857" s="5">
        <v>6</v>
      </c>
      <c r="CX857" s="3">
        <v>6</v>
      </c>
    </row>
    <row r="858" spans="1:102" ht="15.75" x14ac:dyDescent="0.25">
      <c r="A858" s="5" t="s">
        <v>299</v>
      </c>
      <c r="B858" s="5" t="s">
        <v>300</v>
      </c>
      <c r="C858" s="5">
        <v>2021</v>
      </c>
      <c r="D858" s="5">
        <v>1687</v>
      </c>
      <c r="E858" s="5">
        <v>0</v>
      </c>
      <c r="F858" s="5">
        <v>1</v>
      </c>
      <c r="G858" s="5">
        <v>6</v>
      </c>
      <c r="H858" s="5">
        <v>0</v>
      </c>
      <c r="I858" s="5">
        <v>9</v>
      </c>
      <c r="J858" s="5">
        <v>4</v>
      </c>
      <c r="K858" s="5">
        <v>1</v>
      </c>
      <c r="L858" s="5">
        <v>6</v>
      </c>
      <c r="M858" s="5">
        <v>15</v>
      </c>
      <c r="N858" s="5">
        <v>7</v>
      </c>
      <c r="O858" s="5">
        <v>53</v>
      </c>
      <c r="P858" s="5">
        <v>0</v>
      </c>
      <c r="Q858" s="5">
        <v>0</v>
      </c>
      <c r="R858" s="5">
        <v>1</v>
      </c>
      <c r="S858" s="5">
        <v>0</v>
      </c>
      <c r="T858" s="5">
        <v>92</v>
      </c>
      <c r="U858" s="5">
        <v>1</v>
      </c>
      <c r="V858" s="5">
        <v>4</v>
      </c>
      <c r="W858" s="5">
        <v>173</v>
      </c>
      <c r="X858" s="5">
        <v>0</v>
      </c>
      <c r="Y858" s="5">
        <v>6</v>
      </c>
      <c r="Z858" s="5">
        <v>0</v>
      </c>
      <c r="AA858" s="5">
        <v>2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5">
        <v>7</v>
      </c>
      <c r="AH858" s="5">
        <v>192</v>
      </c>
      <c r="AI858" s="5">
        <v>9</v>
      </c>
      <c r="AJ858" s="5">
        <v>26</v>
      </c>
      <c r="AK858" s="5">
        <v>19</v>
      </c>
      <c r="AL858" s="5">
        <v>1</v>
      </c>
      <c r="AM858" s="5">
        <v>19</v>
      </c>
      <c r="AN858" s="5">
        <v>18</v>
      </c>
      <c r="AO858" s="5">
        <v>27</v>
      </c>
      <c r="AP858" s="5">
        <v>1</v>
      </c>
      <c r="AQ858" s="5">
        <v>9</v>
      </c>
      <c r="AR858" s="5">
        <v>0</v>
      </c>
      <c r="AS858" s="5">
        <v>12</v>
      </c>
      <c r="AT858" s="5">
        <v>14</v>
      </c>
      <c r="AU858" s="5">
        <v>17</v>
      </c>
      <c r="AV858" s="5">
        <v>8</v>
      </c>
      <c r="AW858" s="5">
        <v>14</v>
      </c>
      <c r="AX858" s="5">
        <v>22</v>
      </c>
      <c r="AY858" s="5">
        <v>2</v>
      </c>
      <c r="AZ858" s="5">
        <v>8</v>
      </c>
      <c r="BA858" s="5">
        <v>0</v>
      </c>
      <c r="BB858" s="5">
        <v>140</v>
      </c>
      <c r="BC858" s="5">
        <v>8</v>
      </c>
      <c r="BD858" s="5">
        <v>0</v>
      </c>
      <c r="BE858" s="5">
        <v>10</v>
      </c>
      <c r="BF858" s="5">
        <v>31</v>
      </c>
      <c r="BG858" s="5">
        <v>2</v>
      </c>
      <c r="BH858" s="5">
        <v>7</v>
      </c>
      <c r="BI858" s="5">
        <v>0</v>
      </c>
      <c r="BJ858" s="5">
        <v>44</v>
      </c>
      <c r="BK858" s="5">
        <v>45</v>
      </c>
      <c r="BL858" s="5">
        <v>0</v>
      </c>
      <c r="BM858" s="5">
        <v>2</v>
      </c>
      <c r="BN858" s="5">
        <v>10</v>
      </c>
      <c r="BO858" s="5">
        <v>0</v>
      </c>
      <c r="BP858" s="5">
        <v>3</v>
      </c>
      <c r="BQ858" s="5">
        <v>15</v>
      </c>
      <c r="BR858" s="5">
        <v>1</v>
      </c>
      <c r="BS858" s="5">
        <v>116</v>
      </c>
      <c r="BT858" s="5">
        <v>32</v>
      </c>
      <c r="BU858" s="5">
        <v>1</v>
      </c>
      <c r="BV858" s="5">
        <v>17</v>
      </c>
      <c r="BW858" s="5">
        <v>4</v>
      </c>
      <c r="BX858" s="5">
        <v>227</v>
      </c>
      <c r="BY858" s="5">
        <v>2</v>
      </c>
      <c r="BZ858" s="5">
        <v>0</v>
      </c>
      <c r="CA858" s="5">
        <v>17</v>
      </c>
      <c r="CB858" s="5">
        <v>12</v>
      </c>
      <c r="CC858" s="5">
        <v>0</v>
      </c>
      <c r="CD858" s="5">
        <v>1</v>
      </c>
      <c r="CE858" s="5">
        <v>0</v>
      </c>
      <c r="CF858" s="5">
        <v>0</v>
      </c>
      <c r="CG858" s="5">
        <v>0</v>
      </c>
      <c r="CH858" s="5">
        <v>1</v>
      </c>
      <c r="CI858" s="5">
        <v>7</v>
      </c>
      <c r="CJ858" s="5">
        <v>6</v>
      </c>
      <c r="CK858" s="5">
        <v>1</v>
      </c>
      <c r="CL858" s="5">
        <v>0</v>
      </c>
      <c r="CM858" s="5">
        <v>14</v>
      </c>
      <c r="CN858" s="5">
        <v>58</v>
      </c>
      <c r="CO858" s="5">
        <v>4</v>
      </c>
      <c r="CP858" s="5">
        <v>3</v>
      </c>
      <c r="CQ858" s="5">
        <v>0</v>
      </c>
      <c r="CR858" s="5">
        <v>7</v>
      </c>
      <c r="CS858" s="5">
        <v>2</v>
      </c>
      <c r="CT858" s="5">
        <v>5</v>
      </c>
      <c r="CU858" s="5">
        <v>2</v>
      </c>
      <c r="CV858" s="5">
        <v>17</v>
      </c>
      <c r="CW858" s="5">
        <v>6</v>
      </c>
      <c r="CX858" s="3">
        <v>6</v>
      </c>
    </row>
    <row r="859" spans="1:102" ht="15.75" x14ac:dyDescent="0.25">
      <c r="A859" s="5" t="s">
        <v>301</v>
      </c>
      <c r="B859" s="5" t="s">
        <v>302</v>
      </c>
      <c r="C859" s="5">
        <v>2021</v>
      </c>
      <c r="D859" s="5">
        <v>45</v>
      </c>
      <c r="E859" s="5">
        <v>0</v>
      </c>
      <c r="F859" s="5">
        <v>2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  <c r="AH859" s="5">
        <v>0</v>
      </c>
      <c r="AI859" s="5">
        <v>0</v>
      </c>
      <c r="AJ859" s="5">
        <v>4</v>
      </c>
      <c r="AK859" s="5">
        <v>0</v>
      </c>
      <c r="AL859" s="5">
        <v>0</v>
      </c>
      <c r="AM859" s="5">
        <v>0</v>
      </c>
      <c r="AN859" s="5">
        <v>0</v>
      </c>
      <c r="AO859" s="5">
        <v>1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>
        <v>1</v>
      </c>
      <c r="AV859" s="5">
        <v>1</v>
      </c>
      <c r="AW859" s="5">
        <v>0</v>
      </c>
      <c r="AX859" s="5">
        <v>3</v>
      </c>
      <c r="AY859" s="5">
        <v>0</v>
      </c>
      <c r="AZ859" s="5">
        <v>0</v>
      </c>
      <c r="BA859" s="5">
        <v>0</v>
      </c>
      <c r="BB859" s="5">
        <v>0</v>
      </c>
      <c r="BC859" s="5">
        <v>1</v>
      </c>
      <c r="BD859" s="5">
        <v>0</v>
      </c>
      <c r="BE859" s="5">
        <v>2</v>
      </c>
      <c r="BF859" s="5">
        <v>1</v>
      </c>
      <c r="BG859" s="5">
        <v>0</v>
      </c>
      <c r="BH859" s="5">
        <v>0</v>
      </c>
      <c r="BI859" s="5">
        <v>0</v>
      </c>
      <c r="BJ859" s="5">
        <v>2</v>
      </c>
      <c r="BK859" s="5">
        <v>2</v>
      </c>
      <c r="BL859" s="5">
        <v>0</v>
      </c>
      <c r="BM859" s="5">
        <v>0</v>
      </c>
      <c r="BN859" s="5">
        <v>1</v>
      </c>
      <c r="BO859" s="5">
        <v>0</v>
      </c>
      <c r="BP859" s="5">
        <v>0</v>
      </c>
      <c r="BQ859" s="5">
        <v>2</v>
      </c>
      <c r="BR859" s="5">
        <v>0</v>
      </c>
      <c r="BS859" s="5">
        <v>1</v>
      </c>
      <c r="BT859" s="5">
        <v>1</v>
      </c>
      <c r="BU859" s="5">
        <v>0</v>
      </c>
      <c r="BV859" s="5">
        <v>0</v>
      </c>
      <c r="BW859" s="5">
        <v>9</v>
      </c>
      <c r="BX859" s="5">
        <v>2</v>
      </c>
      <c r="BY859" s="5">
        <v>0</v>
      </c>
      <c r="BZ859" s="5">
        <v>0</v>
      </c>
      <c r="CA859" s="5">
        <v>0</v>
      </c>
      <c r="CB859" s="5">
        <v>0</v>
      </c>
      <c r="CC859" s="5">
        <v>0</v>
      </c>
      <c r="CD859" s="5">
        <v>0</v>
      </c>
      <c r="CE859" s="5">
        <v>0</v>
      </c>
      <c r="CF859" s="5">
        <v>0</v>
      </c>
      <c r="CG859" s="5">
        <v>0</v>
      </c>
      <c r="CH859" s="5">
        <v>0</v>
      </c>
      <c r="CI859" s="5">
        <v>0</v>
      </c>
      <c r="CJ859" s="5">
        <v>0</v>
      </c>
      <c r="CK859" s="5">
        <v>0</v>
      </c>
      <c r="CL859" s="5">
        <v>0</v>
      </c>
      <c r="CM859" s="5">
        <v>1</v>
      </c>
      <c r="CN859" s="5">
        <v>2</v>
      </c>
      <c r="CO859" s="5">
        <v>0</v>
      </c>
      <c r="CP859" s="5">
        <v>0</v>
      </c>
      <c r="CQ859" s="5">
        <v>0</v>
      </c>
      <c r="CR859" s="5">
        <v>0</v>
      </c>
      <c r="CS859" s="5">
        <v>0</v>
      </c>
      <c r="CT859" s="5">
        <v>0</v>
      </c>
      <c r="CU859" s="5">
        <v>0</v>
      </c>
      <c r="CV859" s="5">
        <v>1</v>
      </c>
      <c r="CW859" s="5">
        <v>0</v>
      </c>
      <c r="CX859" s="3">
        <v>0</v>
      </c>
    </row>
    <row r="860" spans="1:102" ht="15.75" x14ac:dyDescent="0.25">
      <c r="A860" s="5" t="s">
        <v>303</v>
      </c>
      <c r="B860" s="5" t="s">
        <v>304</v>
      </c>
      <c r="C860" s="5">
        <v>2021</v>
      </c>
      <c r="D860" s="5">
        <v>75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1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  <c r="AH860" s="5">
        <v>0</v>
      </c>
      <c r="AI860" s="5">
        <v>0</v>
      </c>
      <c r="AJ860" s="5">
        <v>5</v>
      </c>
      <c r="AK860" s="5">
        <v>1</v>
      </c>
      <c r="AL860" s="5">
        <v>0</v>
      </c>
      <c r="AM860" s="5">
        <v>4</v>
      </c>
      <c r="AN860" s="5">
        <v>0</v>
      </c>
      <c r="AO860" s="5">
        <v>1</v>
      </c>
      <c r="AP860" s="5">
        <v>0</v>
      </c>
      <c r="AQ860" s="5">
        <v>0</v>
      </c>
      <c r="AR860" s="5">
        <v>0</v>
      </c>
      <c r="AS860" s="5">
        <v>0</v>
      </c>
      <c r="AT860" s="5">
        <v>5</v>
      </c>
      <c r="AU860" s="5">
        <v>0</v>
      </c>
      <c r="AV860" s="5">
        <v>0</v>
      </c>
      <c r="AW860" s="5">
        <v>0</v>
      </c>
      <c r="AX860" s="5">
        <v>2</v>
      </c>
      <c r="AY860" s="5">
        <v>0</v>
      </c>
      <c r="AZ860" s="5">
        <v>0</v>
      </c>
      <c r="BA860" s="5">
        <v>0</v>
      </c>
      <c r="BB860" s="5">
        <v>0</v>
      </c>
      <c r="BC860" s="5">
        <v>0</v>
      </c>
      <c r="BD860" s="5">
        <v>0</v>
      </c>
      <c r="BE860" s="5">
        <v>1</v>
      </c>
      <c r="BF860" s="5">
        <v>1</v>
      </c>
      <c r="BG860" s="5">
        <v>0</v>
      </c>
      <c r="BH860" s="5">
        <v>0</v>
      </c>
      <c r="BI860" s="5">
        <v>0</v>
      </c>
      <c r="BJ860" s="5">
        <v>1</v>
      </c>
      <c r="BK860" s="5">
        <v>0</v>
      </c>
      <c r="BL860" s="5">
        <v>0</v>
      </c>
      <c r="BM860" s="5">
        <v>0</v>
      </c>
      <c r="BN860" s="5">
        <v>0</v>
      </c>
      <c r="BO860" s="5">
        <v>0</v>
      </c>
      <c r="BP860" s="5">
        <v>0</v>
      </c>
      <c r="BQ860" s="5">
        <v>1</v>
      </c>
      <c r="BR860" s="5">
        <v>0</v>
      </c>
      <c r="BS860" s="5">
        <v>1</v>
      </c>
      <c r="BT860" s="5">
        <v>1</v>
      </c>
      <c r="BU860" s="5">
        <v>0</v>
      </c>
      <c r="BV860" s="5">
        <v>0</v>
      </c>
      <c r="BW860" s="5">
        <v>36</v>
      </c>
      <c r="BX860" s="5">
        <v>8</v>
      </c>
      <c r="BY860" s="5">
        <v>0</v>
      </c>
      <c r="BZ860" s="5">
        <v>0</v>
      </c>
      <c r="CA860" s="5">
        <v>0</v>
      </c>
      <c r="CB860" s="5">
        <v>0</v>
      </c>
      <c r="CC860" s="5">
        <v>0</v>
      </c>
      <c r="CD860" s="5">
        <v>0</v>
      </c>
      <c r="CE860" s="5">
        <v>0</v>
      </c>
      <c r="CF860" s="5">
        <v>0</v>
      </c>
      <c r="CG860" s="5">
        <v>0</v>
      </c>
      <c r="CH860" s="5">
        <v>0</v>
      </c>
      <c r="CI860" s="5">
        <v>0</v>
      </c>
      <c r="CJ860" s="5">
        <v>0</v>
      </c>
      <c r="CK860" s="5">
        <v>0</v>
      </c>
      <c r="CL860" s="5">
        <v>0</v>
      </c>
      <c r="CM860" s="5">
        <v>0</v>
      </c>
      <c r="CN860" s="5">
        <v>2</v>
      </c>
      <c r="CO860" s="5">
        <v>0</v>
      </c>
      <c r="CP860" s="5">
        <v>0</v>
      </c>
      <c r="CQ860" s="5">
        <v>0</v>
      </c>
      <c r="CR860" s="5">
        <v>0</v>
      </c>
      <c r="CS860" s="5">
        <v>0</v>
      </c>
      <c r="CT860" s="5">
        <v>0</v>
      </c>
      <c r="CU860" s="5">
        <v>0</v>
      </c>
      <c r="CV860" s="5">
        <v>1</v>
      </c>
      <c r="CW860" s="5">
        <v>0</v>
      </c>
      <c r="CX860" s="3">
        <v>0</v>
      </c>
    </row>
    <row r="861" spans="1:102" ht="15.75" x14ac:dyDescent="0.25">
      <c r="A861" s="5" t="s">
        <v>305</v>
      </c>
      <c r="B861" s="5" t="s">
        <v>306</v>
      </c>
      <c r="C861" s="5">
        <v>2021</v>
      </c>
      <c r="D861" s="5">
        <v>12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0</v>
      </c>
      <c r="AH861" s="5">
        <v>0</v>
      </c>
      <c r="AI861" s="5">
        <v>0</v>
      </c>
      <c r="AJ861" s="5">
        <v>0</v>
      </c>
      <c r="AK861" s="5">
        <v>0</v>
      </c>
      <c r="AL861" s="5">
        <v>0</v>
      </c>
      <c r="AM861" s="5">
        <v>0</v>
      </c>
      <c r="AN861" s="5">
        <v>0</v>
      </c>
      <c r="AO861" s="5">
        <v>0</v>
      </c>
      <c r="AP861" s="5">
        <v>0</v>
      </c>
      <c r="AQ861" s="5">
        <v>0</v>
      </c>
      <c r="AR861" s="5">
        <v>0</v>
      </c>
      <c r="AS861" s="5">
        <v>0</v>
      </c>
      <c r="AT861" s="5">
        <v>0</v>
      </c>
      <c r="AU861" s="5">
        <v>0</v>
      </c>
      <c r="AV861" s="5">
        <v>0</v>
      </c>
      <c r="AW861" s="5">
        <v>0</v>
      </c>
      <c r="AX861" s="5">
        <v>0</v>
      </c>
      <c r="AY861" s="5">
        <v>0</v>
      </c>
      <c r="AZ861" s="5">
        <v>0</v>
      </c>
      <c r="BA861" s="5">
        <v>0</v>
      </c>
      <c r="BB861" s="5">
        <v>1</v>
      </c>
      <c r="BC861" s="5">
        <v>0</v>
      </c>
      <c r="BD861" s="5">
        <v>0</v>
      </c>
      <c r="BE861" s="5">
        <v>0</v>
      </c>
      <c r="BF861" s="5">
        <v>2</v>
      </c>
      <c r="BG861" s="5">
        <v>0</v>
      </c>
      <c r="BH861" s="5">
        <v>0</v>
      </c>
      <c r="BI861" s="5">
        <v>0</v>
      </c>
      <c r="BJ861" s="5">
        <v>0</v>
      </c>
      <c r="BK861" s="5">
        <v>0</v>
      </c>
      <c r="BL861" s="5">
        <v>0</v>
      </c>
      <c r="BM861" s="5">
        <v>0</v>
      </c>
      <c r="BN861" s="5">
        <v>0</v>
      </c>
      <c r="BO861" s="5">
        <v>0</v>
      </c>
      <c r="BP861" s="5">
        <v>0</v>
      </c>
      <c r="BQ861" s="5">
        <v>0</v>
      </c>
      <c r="BR861" s="5">
        <v>0</v>
      </c>
      <c r="BS861" s="5">
        <v>0</v>
      </c>
      <c r="BT861" s="5">
        <v>0</v>
      </c>
      <c r="BU861" s="5">
        <v>0</v>
      </c>
      <c r="BV861" s="5">
        <v>0</v>
      </c>
      <c r="BW861" s="5">
        <v>1</v>
      </c>
      <c r="BX861" s="5">
        <v>5</v>
      </c>
      <c r="BY861" s="5">
        <v>0</v>
      </c>
      <c r="BZ861" s="5">
        <v>0</v>
      </c>
      <c r="CA861" s="5">
        <v>0</v>
      </c>
      <c r="CB861" s="5">
        <v>0</v>
      </c>
      <c r="CC861" s="5">
        <v>0</v>
      </c>
      <c r="CD861" s="5">
        <v>0</v>
      </c>
      <c r="CE861" s="5">
        <v>0</v>
      </c>
      <c r="CF861" s="5">
        <v>0</v>
      </c>
      <c r="CG861" s="5">
        <v>0</v>
      </c>
      <c r="CH861" s="5">
        <v>0</v>
      </c>
      <c r="CI861" s="5">
        <v>0</v>
      </c>
      <c r="CJ861" s="5">
        <v>0</v>
      </c>
      <c r="CK861" s="5">
        <v>0</v>
      </c>
      <c r="CL861" s="5">
        <v>0</v>
      </c>
      <c r="CM861" s="5">
        <v>0</v>
      </c>
      <c r="CN861" s="5">
        <v>0</v>
      </c>
      <c r="CO861" s="5">
        <v>0</v>
      </c>
      <c r="CP861" s="5">
        <v>0</v>
      </c>
      <c r="CQ861" s="5">
        <v>0</v>
      </c>
      <c r="CR861" s="5">
        <v>0</v>
      </c>
      <c r="CS861" s="5">
        <v>0</v>
      </c>
      <c r="CT861" s="5">
        <v>0</v>
      </c>
      <c r="CU861" s="5">
        <v>0</v>
      </c>
      <c r="CV861" s="5">
        <v>0</v>
      </c>
      <c r="CW861" s="5">
        <v>0</v>
      </c>
      <c r="CX861" s="3">
        <v>0</v>
      </c>
    </row>
    <row r="862" spans="1:102" ht="15.75" x14ac:dyDescent="0.25">
      <c r="A862" s="5" t="s">
        <v>307</v>
      </c>
      <c r="B862" s="5" t="s">
        <v>308</v>
      </c>
      <c r="C862" s="5">
        <v>2021</v>
      </c>
      <c r="D862" s="5">
        <v>11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0</v>
      </c>
      <c r="AG862" s="5">
        <v>1</v>
      </c>
      <c r="AH862" s="5">
        <v>0</v>
      </c>
      <c r="AI862" s="5">
        <v>1</v>
      </c>
      <c r="AJ862" s="5">
        <v>0</v>
      </c>
      <c r="AK862" s="5">
        <v>0</v>
      </c>
      <c r="AL862" s="5">
        <v>0</v>
      </c>
      <c r="AM862" s="5">
        <v>1</v>
      </c>
      <c r="AN862" s="5">
        <v>0</v>
      </c>
      <c r="AO862" s="5">
        <v>1</v>
      </c>
      <c r="AP862" s="5">
        <v>0</v>
      </c>
      <c r="AQ862" s="5">
        <v>0</v>
      </c>
      <c r="AR862" s="5">
        <v>0</v>
      </c>
      <c r="AS862" s="5">
        <v>0</v>
      </c>
      <c r="AT862" s="5">
        <v>0</v>
      </c>
      <c r="AU862" s="5">
        <v>0</v>
      </c>
      <c r="AV862" s="5">
        <v>0</v>
      </c>
      <c r="AW862" s="5">
        <v>0</v>
      </c>
      <c r="AX862" s="5">
        <v>0</v>
      </c>
      <c r="AY862" s="5">
        <v>0</v>
      </c>
      <c r="AZ862" s="5">
        <v>0</v>
      </c>
      <c r="BA862" s="5">
        <v>0</v>
      </c>
      <c r="BB862" s="5">
        <v>0</v>
      </c>
      <c r="BC862" s="5">
        <v>0</v>
      </c>
      <c r="BD862" s="5">
        <v>0</v>
      </c>
      <c r="BE862" s="5">
        <v>0</v>
      </c>
      <c r="BF862" s="5">
        <v>0</v>
      </c>
      <c r="BG862" s="5">
        <v>0</v>
      </c>
      <c r="BH862" s="5">
        <v>0</v>
      </c>
      <c r="BI862" s="5">
        <v>0</v>
      </c>
      <c r="BJ862" s="5">
        <v>0</v>
      </c>
      <c r="BK862" s="5">
        <v>0</v>
      </c>
      <c r="BL862" s="5">
        <v>0</v>
      </c>
      <c r="BM862" s="5">
        <v>0</v>
      </c>
      <c r="BN862" s="5">
        <v>0</v>
      </c>
      <c r="BO862" s="5">
        <v>0</v>
      </c>
      <c r="BP862" s="5">
        <v>0</v>
      </c>
      <c r="BQ862" s="5">
        <v>1</v>
      </c>
      <c r="BR862" s="5">
        <v>0</v>
      </c>
      <c r="BS862" s="5">
        <v>1</v>
      </c>
      <c r="BT862" s="5">
        <v>2</v>
      </c>
      <c r="BU862" s="5">
        <v>0</v>
      </c>
      <c r="BV862" s="5">
        <v>0</v>
      </c>
      <c r="BW862" s="5">
        <v>0</v>
      </c>
      <c r="BX862" s="5">
        <v>0</v>
      </c>
      <c r="BY862" s="5">
        <v>0</v>
      </c>
      <c r="BZ862" s="5">
        <v>0</v>
      </c>
      <c r="CA862" s="5">
        <v>0</v>
      </c>
      <c r="CB862" s="5">
        <v>0</v>
      </c>
      <c r="CC862" s="5">
        <v>0</v>
      </c>
      <c r="CD862" s="5">
        <v>0</v>
      </c>
      <c r="CE862" s="5">
        <v>0</v>
      </c>
      <c r="CF862" s="5">
        <v>0</v>
      </c>
      <c r="CG862" s="5">
        <v>0</v>
      </c>
      <c r="CH862" s="5">
        <v>0</v>
      </c>
      <c r="CI862" s="5">
        <v>0</v>
      </c>
      <c r="CJ862" s="5">
        <v>0</v>
      </c>
      <c r="CK862" s="5">
        <v>0</v>
      </c>
      <c r="CL862" s="5">
        <v>0</v>
      </c>
      <c r="CM862" s="5">
        <v>0</v>
      </c>
      <c r="CN862" s="5">
        <v>0</v>
      </c>
      <c r="CO862" s="5">
        <v>0</v>
      </c>
      <c r="CP862" s="5">
        <v>0</v>
      </c>
      <c r="CQ862" s="5">
        <v>0</v>
      </c>
      <c r="CR862" s="5">
        <v>0</v>
      </c>
      <c r="CS862" s="5">
        <v>0</v>
      </c>
      <c r="CT862" s="5">
        <v>0</v>
      </c>
      <c r="CU862" s="5">
        <v>0</v>
      </c>
      <c r="CV862" s="5">
        <v>0</v>
      </c>
      <c r="CW862" s="5">
        <v>0</v>
      </c>
      <c r="CX862" s="3">
        <v>0</v>
      </c>
    </row>
    <row r="863" spans="1:102" ht="15.75" x14ac:dyDescent="0.25">
      <c r="A863" s="5" t="s">
        <v>309</v>
      </c>
      <c r="B863" s="5" t="s">
        <v>310</v>
      </c>
      <c r="C863" s="5">
        <v>2021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0</v>
      </c>
      <c r="AH863" s="5">
        <v>0</v>
      </c>
      <c r="AI863" s="5">
        <v>0</v>
      </c>
      <c r="AJ863" s="5">
        <v>0</v>
      </c>
      <c r="AK863" s="5">
        <v>0</v>
      </c>
      <c r="AL863" s="5">
        <v>0</v>
      </c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>
        <v>0</v>
      </c>
      <c r="AV863" s="5">
        <v>0</v>
      </c>
      <c r="AW863" s="5">
        <v>0</v>
      </c>
      <c r="AX863" s="5">
        <v>0</v>
      </c>
      <c r="AY863" s="5">
        <v>0</v>
      </c>
      <c r="AZ863" s="5">
        <v>0</v>
      </c>
      <c r="BA863" s="5">
        <v>0</v>
      </c>
      <c r="BB863" s="5">
        <v>0</v>
      </c>
      <c r="BC863" s="5">
        <v>0</v>
      </c>
      <c r="BD863" s="5">
        <v>0</v>
      </c>
      <c r="BE863" s="5">
        <v>0</v>
      </c>
      <c r="BF863" s="5">
        <v>0</v>
      </c>
      <c r="BG863" s="5">
        <v>0</v>
      </c>
      <c r="BH863" s="5">
        <v>0</v>
      </c>
      <c r="BI863" s="5">
        <v>0</v>
      </c>
      <c r="BJ863" s="5">
        <v>0</v>
      </c>
      <c r="BK863" s="5">
        <v>0</v>
      </c>
      <c r="BL863" s="5">
        <v>0</v>
      </c>
      <c r="BM863" s="5">
        <v>0</v>
      </c>
      <c r="BN863" s="5">
        <v>0</v>
      </c>
      <c r="BO863" s="5">
        <v>0</v>
      </c>
      <c r="BP863" s="5">
        <v>0</v>
      </c>
      <c r="BQ863" s="5">
        <v>0</v>
      </c>
      <c r="BR863" s="5">
        <v>0</v>
      </c>
      <c r="BS863" s="5">
        <v>0</v>
      </c>
      <c r="BT863" s="5">
        <v>0</v>
      </c>
      <c r="BU863" s="5">
        <v>0</v>
      </c>
      <c r="BV863" s="5">
        <v>0</v>
      </c>
      <c r="BW863" s="5">
        <v>0</v>
      </c>
      <c r="BX863" s="5">
        <v>0</v>
      </c>
      <c r="BY863" s="5">
        <v>0</v>
      </c>
      <c r="BZ863" s="5">
        <v>0</v>
      </c>
      <c r="CA863" s="5">
        <v>0</v>
      </c>
      <c r="CB863" s="5">
        <v>0</v>
      </c>
      <c r="CC863" s="5">
        <v>0</v>
      </c>
      <c r="CD863" s="5">
        <v>0</v>
      </c>
      <c r="CE863" s="5">
        <v>0</v>
      </c>
      <c r="CF863" s="5">
        <v>0</v>
      </c>
      <c r="CG863" s="5">
        <v>0</v>
      </c>
      <c r="CH863" s="5">
        <v>0</v>
      </c>
      <c r="CI863" s="5">
        <v>0</v>
      </c>
      <c r="CJ863" s="5">
        <v>0</v>
      </c>
      <c r="CK863" s="5">
        <v>0</v>
      </c>
      <c r="CL863" s="5">
        <v>0</v>
      </c>
      <c r="CM863" s="5">
        <v>0</v>
      </c>
      <c r="CN863" s="5">
        <v>0</v>
      </c>
      <c r="CO863" s="5">
        <v>0</v>
      </c>
      <c r="CP863" s="5">
        <v>0</v>
      </c>
      <c r="CQ863" s="5">
        <v>0</v>
      </c>
      <c r="CR863" s="5">
        <v>0</v>
      </c>
      <c r="CS863" s="5">
        <v>0</v>
      </c>
      <c r="CT863" s="5">
        <v>0</v>
      </c>
      <c r="CU863" s="5">
        <v>0</v>
      </c>
      <c r="CV863" s="5">
        <v>0</v>
      </c>
      <c r="CW863" s="5">
        <v>0</v>
      </c>
      <c r="CX863" s="3">
        <v>0</v>
      </c>
    </row>
    <row r="864" spans="1:102" ht="15.75" x14ac:dyDescent="0.25">
      <c r="A864" s="5" t="s">
        <v>311</v>
      </c>
      <c r="B864" s="5" t="s">
        <v>312</v>
      </c>
      <c r="C864" s="5">
        <v>2021</v>
      </c>
      <c r="D864" s="5">
        <v>1481</v>
      </c>
      <c r="E864" s="5">
        <v>0</v>
      </c>
      <c r="F864" s="5">
        <v>0</v>
      </c>
      <c r="G864" s="5">
        <v>6</v>
      </c>
      <c r="H864" s="5">
        <v>9</v>
      </c>
      <c r="I864" s="5">
        <v>14</v>
      </c>
      <c r="J864" s="5">
        <v>40</v>
      </c>
      <c r="K864" s="5">
        <v>0</v>
      </c>
      <c r="L864" s="5">
        <v>2</v>
      </c>
      <c r="M864" s="5">
        <v>5</v>
      </c>
      <c r="N864" s="5">
        <v>17</v>
      </c>
      <c r="O864" s="5">
        <v>29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26</v>
      </c>
      <c r="V864" s="5">
        <v>1</v>
      </c>
      <c r="W864" s="5">
        <v>0</v>
      </c>
      <c r="X864" s="5">
        <v>4</v>
      </c>
      <c r="Y864" s="5">
        <v>0</v>
      </c>
      <c r="Z864" s="5">
        <v>0</v>
      </c>
      <c r="AA864" s="5">
        <v>777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4</v>
      </c>
      <c r="AH864" s="5">
        <v>3</v>
      </c>
      <c r="AI864" s="5">
        <v>10</v>
      </c>
      <c r="AJ864" s="5">
        <v>30</v>
      </c>
      <c r="AK864" s="5">
        <v>51</v>
      </c>
      <c r="AL864" s="5">
        <v>0</v>
      </c>
      <c r="AM864" s="5">
        <v>2</v>
      </c>
      <c r="AN864" s="5">
        <v>14</v>
      </c>
      <c r="AO864" s="5">
        <v>12</v>
      </c>
      <c r="AP864" s="5">
        <v>0</v>
      </c>
      <c r="AQ864" s="5">
        <v>4</v>
      </c>
      <c r="AR864" s="5">
        <v>1</v>
      </c>
      <c r="AS864" s="5">
        <v>5</v>
      </c>
      <c r="AT864" s="5">
        <v>56</v>
      </c>
      <c r="AU864" s="5">
        <v>1</v>
      </c>
      <c r="AV864" s="5">
        <v>4</v>
      </c>
      <c r="AW864" s="5">
        <v>1</v>
      </c>
      <c r="AX864" s="5">
        <v>7</v>
      </c>
      <c r="AY864" s="5">
        <v>8</v>
      </c>
      <c r="AZ864" s="5">
        <v>30</v>
      </c>
      <c r="BA864" s="5">
        <v>0</v>
      </c>
      <c r="BB864" s="5">
        <v>18</v>
      </c>
      <c r="BC864" s="5">
        <v>11</v>
      </c>
      <c r="BD864" s="5">
        <v>0</v>
      </c>
      <c r="BE864" s="5">
        <v>13</v>
      </c>
      <c r="BF864" s="5">
        <v>14</v>
      </c>
      <c r="BG864" s="5">
        <v>3</v>
      </c>
      <c r="BH864" s="5">
        <v>0</v>
      </c>
      <c r="BI864" s="5">
        <v>0</v>
      </c>
      <c r="BJ864" s="5">
        <v>25</v>
      </c>
      <c r="BK864" s="5">
        <v>33</v>
      </c>
      <c r="BL864" s="5">
        <v>0</v>
      </c>
      <c r="BM864" s="5">
        <v>1</v>
      </c>
      <c r="BN864" s="5">
        <v>8</v>
      </c>
      <c r="BO864" s="5">
        <v>0</v>
      </c>
      <c r="BP864" s="5">
        <v>1</v>
      </c>
      <c r="BQ864" s="5">
        <v>19</v>
      </c>
      <c r="BR864" s="5">
        <v>1</v>
      </c>
      <c r="BS864" s="5">
        <v>16</v>
      </c>
      <c r="BT864" s="5">
        <v>9</v>
      </c>
      <c r="BU864" s="5">
        <v>1</v>
      </c>
      <c r="BV864" s="5">
        <v>10</v>
      </c>
      <c r="BW864" s="5">
        <v>11</v>
      </c>
      <c r="BX864" s="5">
        <v>30</v>
      </c>
      <c r="BY864" s="5">
        <v>0</v>
      </c>
      <c r="BZ864" s="5">
        <v>0</v>
      </c>
      <c r="CA864" s="5">
        <v>11</v>
      </c>
      <c r="CB864" s="5">
        <v>2</v>
      </c>
      <c r="CC864" s="5">
        <v>0</v>
      </c>
      <c r="CD864" s="5">
        <v>2</v>
      </c>
      <c r="CE864" s="5">
        <v>0</v>
      </c>
      <c r="CF864" s="5">
        <v>10</v>
      </c>
      <c r="CG864" s="5">
        <v>0</v>
      </c>
      <c r="CH864" s="5">
        <v>1</v>
      </c>
      <c r="CI864" s="5">
        <v>0</v>
      </c>
      <c r="CJ864" s="5">
        <v>6</v>
      </c>
      <c r="CK864" s="5">
        <v>1</v>
      </c>
      <c r="CL864" s="5">
        <v>0</v>
      </c>
      <c r="CM864" s="5">
        <v>5</v>
      </c>
      <c r="CN864" s="5">
        <v>15</v>
      </c>
      <c r="CO864" s="5">
        <v>2</v>
      </c>
      <c r="CP864" s="5">
        <v>1</v>
      </c>
      <c r="CQ864" s="5">
        <v>0</v>
      </c>
      <c r="CR864" s="5">
        <v>1</v>
      </c>
      <c r="CS864" s="5">
        <v>2</v>
      </c>
      <c r="CT864" s="5">
        <v>3</v>
      </c>
      <c r="CU864" s="5">
        <v>0</v>
      </c>
      <c r="CV864" s="5">
        <v>14</v>
      </c>
      <c r="CW864" s="5">
        <v>2</v>
      </c>
      <c r="CX864" s="3">
        <v>2</v>
      </c>
    </row>
    <row r="865" spans="1:102" ht="15.75" x14ac:dyDescent="0.25">
      <c r="A865" s="5" t="s">
        <v>313</v>
      </c>
      <c r="B865" s="5" t="s">
        <v>314</v>
      </c>
      <c r="C865" s="5">
        <v>2021</v>
      </c>
      <c r="D865" s="5">
        <v>4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  <c r="AI865" s="5">
        <v>0</v>
      </c>
      <c r="AJ865" s="5">
        <v>0</v>
      </c>
      <c r="AK865" s="5">
        <v>0</v>
      </c>
      <c r="AL865" s="5">
        <v>0</v>
      </c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>
        <v>0</v>
      </c>
      <c r="AV865" s="5">
        <v>0</v>
      </c>
      <c r="AW865" s="5">
        <v>0</v>
      </c>
      <c r="AX865" s="5">
        <v>0</v>
      </c>
      <c r="AY865" s="5">
        <v>0</v>
      </c>
      <c r="AZ865" s="5">
        <v>0</v>
      </c>
      <c r="BA865" s="5">
        <v>0</v>
      </c>
      <c r="BB865" s="5">
        <v>0</v>
      </c>
      <c r="BC865" s="5">
        <v>0</v>
      </c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>
        <v>1</v>
      </c>
      <c r="BK865" s="5">
        <v>0</v>
      </c>
      <c r="BL865" s="5">
        <v>0</v>
      </c>
      <c r="BM865" s="5">
        <v>0</v>
      </c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>
        <v>0</v>
      </c>
      <c r="BW865" s="5">
        <v>0</v>
      </c>
      <c r="BX865" s="5">
        <v>0</v>
      </c>
      <c r="BY865" s="5">
        <v>0</v>
      </c>
      <c r="BZ865" s="5">
        <v>0</v>
      </c>
      <c r="CA865" s="5">
        <v>0</v>
      </c>
      <c r="CB865" s="5">
        <v>0</v>
      </c>
      <c r="CC865" s="5">
        <v>0</v>
      </c>
      <c r="CD865" s="5">
        <v>0</v>
      </c>
      <c r="CE865" s="5">
        <v>0</v>
      </c>
      <c r="CF865" s="5">
        <v>0</v>
      </c>
      <c r="CG865" s="5">
        <v>0</v>
      </c>
      <c r="CH865" s="5">
        <v>0</v>
      </c>
      <c r="CI865" s="5">
        <v>0</v>
      </c>
      <c r="CJ865" s="5">
        <v>0</v>
      </c>
      <c r="CK865" s="5">
        <v>0</v>
      </c>
      <c r="CL865" s="5">
        <v>0</v>
      </c>
      <c r="CM865" s="5">
        <v>0</v>
      </c>
      <c r="CN865" s="5">
        <v>1</v>
      </c>
      <c r="CO865" s="5">
        <v>0</v>
      </c>
      <c r="CP865" s="5">
        <v>0</v>
      </c>
      <c r="CQ865" s="5">
        <v>0</v>
      </c>
      <c r="CR865" s="5">
        <v>0</v>
      </c>
      <c r="CS865" s="5">
        <v>0</v>
      </c>
      <c r="CT865" s="5">
        <v>0</v>
      </c>
      <c r="CU865" s="5">
        <v>0</v>
      </c>
      <c r="CV865" s="5">
        <v>0</v>
      </c>
      <c r="CW865" s="5">
        <v>0</v>
      </c>
      <c r="CX865" s="3">
        <v>0</v>
      </c>
    </row>
    <row r="866" spans="1:102" ht="15.75" x14ac:dyDescent="0.25">
      <c r="A866" s="5" t="s">
        <v>315</v>
      </c>
      <c r="B866" s="5" t="s">
        <v>316</v>
      </c>
      <c r="C866" s="5">
        <v>2021</v>
      </c>
      <c r="D866" s="5">
        <v>28383</v>
      </c>
      <c r="E866" s="5">
        <v>18</v>
      </c>
      <c r="F866" s="5">
        <v>140</v>
      </c>
      <c r="G866" s="5">
        <v>209</v>
      </c>
      <c r="H866" s="5">
        <v>65</v>
      </c>
      <c r="I866" s="5">
        <v>174</v>
      </c>
      <c r="J866" s="5">
        <v>104</v>
      </c>
      <c r="K866" s="5">
        <v>31</v>
      </c>
      <c r="L866" s="5">
        <v>209</v>
      </c>
      <c r="M866" s="5">
        <v>64</v>
      </c>
      <c r="N866" s="5">
        <v>199</v>
      </c>
      <c r="O866" s="5">
        <v>327</v>
      </c>
      <c r="P866" s="5">
        <v>1</v>
      </c>
      <c r="Q866" s="5">
        <v>13</v>
      </c>
      <c r="R866" s="5">
        <v>16</v>
      </c>
      <c r="S866" s="5">
        <v>9</v>
      </c>
      <c r="T866" s="5">
        <v>74</v>
      </c>
      <c r="U866" s="5">
        <v>6</v>
      </c>
      <c r="V866" s="5">
        <v>55</v>
      </c>
      <c r="W866" s="5">
        <v>184</v>
      </c>
      <c r="X866" s="5">
        <v>61</v>
      </c>
      <c r="Y866" s="5">
        <v>6</v>
      </c>
      <c r="Z866" s="5">
        <v>7401</v>
      </c>
      <c r="AA866" s="5">
        <v>2313</v>
      </c>
      <c r="AB866" s="5">
        <v>1019</v>
      </c>
      <c r="AC866" s="5">
        <v>12</v>
      </c>
      <c r="AD866" s="5">
        <v>59</v>
      </c>
      <c r="AE866" s="5">
        <v>33</v>
      </c>
      <c r="AF866" s="5">
        <v>79</v>
      </c>
      <c r="AG866" s="5">
        <v>784</v>
      </c>
      <c r="AH866" s="5">
        <v>387</v>
      </c>
      <c r="AI866" s="5">
        <v>249</v>
      </c>
      <c r="AJ866" s="5">
        <v>1527</v>
      </c>
      <c r="AK866" s="5">
        <v>331</v>
      </c>
      <c r="AL866" s="5">
        <v>29</v>
      </c>
      <c r="AM866" s="5">
        <v>570</v>
      </c>
      <c r="AN866" s="5">
        <v>225</v>
      </c>
      <c r="AO866" s="5">
        <v>911</v>
      </c>
      <c r="AP866" s="5">
        <v>10</v>
      </c>
      <c r="AQ866" s="5">
        <v>81</v>
      </c>
      <c r="AR866" s="5">
        <v>64</v>
      </c>
      <c r="AS866" s="5">
        <v>236</v>
      </c>
      <c r="AT866" s="5">
        <v>312</v>
      </c>
      <c r="AU866" s="5">
        <v>125</v>
      </c>
      <c r="AV866" s="5">
        <v>537</v>
      </c>
      <c r="AW866" s="5">
        <v>203</v>
      </c>
      <c r="AX866" s="5">
        <v>427</v>
      </c>
      <c r="AY866" s="5">
        <v>3</v>
      </c>
      <c r="AZ866" s="5">
        <v>57</v>
      </c>
      <c r="BA866" s="5">
        <v>0</v>
      </c>
      <c r="BB866" s="5">
        <v>951</v>
      </c>
      <c r="BC866" s="5">
        <v>83</v>
      </c>
      <c r="BD866" s="5">
        <v>6</v>
      </c>
      <c r="BE866" s="5">
        <v>85</v>
      </c>
      <c r="BF866" s="5">
        <v>303</v>
      </c>
      <c r="BG866" s="5">
        <v>13</v>
      </c>
      <c r="BH866" s="5">
        <v>16</v>
      </c>
      <c r="BI866" s="5">
        <v>3</v>
      </c>
      <c r="BJ866" s="5">
        <v>285</v>
      </c>
      <c r="BK866" s="5">
        <v>584</v>
      </c>
      <c r="BL866" s="5">
        <v>0</v>
      </c>
      <c r="BM866" s="5">
        <v>227</v>
      </c>
      <c r="BN866" s="5">
        <v>540</v>
      </c>
      <c r="BO866" s="5">
        <v>10</v>
      </c>
      <c r="BP866" s="5">
        <v>74</v>
      </c>
      <c r="BQ866" s="5">
        <v>649</v>
      </c>
      <c r="BR866" s="5">
        <v>60</v>
      </c>
      <c r="BS866" s="5">
        <v>435</v>
      </c>
      <c r="BT866" s="5">
        <v>312</v>
      </c>
      <c r="BU866" s="5">
        <v>52</v>
      </c>
      <c r="BV866" s="5">
        <v>167</v>
      </c>
      <c r="BW866" s="5">
        <v>236</v>
      </c>
      <c r="BX866" s="5">
        <v>361</v>
      </c>
      <c r="BY866" s="5">
        <v>2</v>
      </c>
      <c r="BZ866" s="5">
        <v>1</v>
      </c>
      <c r="CA866" s="5">
        <v>336</v>
      </c>
      <c r="CB866" s="5">
        <v>34</v>
      </c>
      <c r="CC866" s="5">
        <v>1</v>
      </c>
      <c r="CD866" s="5">
        <v>59</v>
      </c>
      <c r="CE866" s="5">
        <v>12</v>
      </c>
      <c r="CF866" s="5">
        <v>31</v>
      </c>
      <c r="CG866" s="5">
        <v>9</v>
      </c>
      <c r="CH866" s="5">
        <v>35</v>
      </c>
      <c r="CI866" s="5">
        <v>32</v>
      </c>
      <c r="CJ866" s="5">
        <v>295</v>
      </c>
      <c r="CK866" s="5">
        <v>90</v>
      </c>
      <c r="CL866" s="5">
        <v>1</v>
      </c>
      <c r="CM866" s="5">
        <v>49</v>
      </c>
      <c r="CN866" s="5">
        <v>670</v>
      </c>
      <c r="CO866" s="5">
        <v>38</v>
      </c>
      <c r="CP866" s="5">
        <v>53</v>
      </c>
      <c r="CQ866" s="5">
        <v>0</v>
      </c>
      <c r="CR866" s="5">
        <v>109</v>
      </c>
      <c r="CS866" s="5">
        <v>39</v>
      </c>
      <c r="CT866" s="5">
        <v>350</v>
      </c>
      <c r="CU866" s="5">
        <v>33</v>
      </c>
      <c r="CV866" s="5">
        <v>617</v>
      </c>
      <c r="CW866" s="5">
        <v>89</v>
      </c>
      <c r="CX866" s="3">
        <v>89</v>
      </c>
    </row>
    <row r="867" spans="1:102" ht="15.75" x14ac:dyDescent="0.25">
      <c r="A867" s="5" t="s">
        <v>317</v>
      </c>
      <c r="B867" s="5" t="s">
        <v>318</v>
      </c>
      <c r="C867" s="5">
        <v>2021</v>
      </c>
      <c r="D867" s="5">
        <v>3562</v>
      </c>
      <c r="E867" s="5">
        <v>2</v>
      </c>
      <c r="F867" s="5">
        <v>1</v>
      </c>
      <c r="G867" s="5">
        <v>2</v>
      </c>
      <c r="H867" s="5">
        <v>11</v>
      </c>
      <c r="I867" s="5">
        <v>9</v>
      </c>
      <c r="J867" s="5">
        <v>22</v>
      </c>
      <c r="K867" s="5">
        <v>56</v>
      </c>
      <c r="L867" s="5">
        <v>10</v>
      </c>
      <c r="M867" s="5">
        <v>116</v>
      </c>
      <c r="N867" s="5">
        <v>20</v>
      </c>
      <c r="O867" s="5">
        <v>66</v>
      </c>
      <c r="P867" s="5">
        <v>0</v>
      </c>
      <c r="Q867" s="5">
        <v>0</v>
      </c>
      <c r="R867" s="5">
        <v>1</v>
      </c>
      <c r="S867" s="5">
        <v>2</v>
      </c>
      <c r="T867" s="5">
        <v>0</v>
      </c>
      <c r="U867" s="5">
        <v>1</v>
      </c>
      <c r="V867" s="5">
        <v>6</v>
      </c>
      <c r="W867" s="5">
        <v>23</v>
      </c>
      <c r="X867" s="5">
        <v>2</v>
      </c>
      <c r="Y867" s="5">
        <v>17</v>
      </c>
      <c r="Z867" s="5">
        <v>293</v>
      </c>
      <c r="AA867" s="5">
        <v>88</v>
      </c>
      <c r="AB867" s="5">
        <v>27</v>
      </c>
      <c r="AC867" s="5">
        <v>0</v>
      </c>
      <c r="AD867" s="5">
        <v>0</v>
      </c>
      <c r="AE867" s="5">
        <v>41</v>
      </c>
      <c r="AF867" s="5">
        <v>1</v>
      </c>
      <c r="AG867" s="5">
        <v>17</v>
      </c>
      <c r="AH867" s="5">
        <v>35</v>
      </c>
      <c r="AI867" s="5">
        <v>33</v>
      </c>
      <c r="AJ867" s="5">
        <v>15</v>
      </c>
      <c r="AK867" s="5">
        <v>40</v>
      </c>
      <c r="AL867" s="5">
        <v>1</v>
      </c>
      <c r="AM867" s="5">
        <v>24</v>
      </c>
      <c r="AN867" s="5">
        <v>37</v>
      </c>
      <c r="AO867" s="5">
        <v>88</v>
      </c>
      <c r="AP867" s="5">
        <v>1</v>
      </c>
      <c r="AQ867" s="5">
        <v>20</v>
      </c>
      <c r="AR867" s="5">
        <v>15</v>
      </c>
      <c r="AS867" s="5">
        <v>9</v>
      </c>
      <c r="AT867" s="5">
        <v>23</v>
      </c>
      <c r="AU867" s="5">
        <v>19</v>
      </c>
      <c r="AV867" s="5">
        <v>167</v>
      </c>
      <c r="AW867" s="5">
        <v>54</v>
      </c>
      <c r="AX867" s="5">
        <v>195</v>
      </c>
      <c r="AY867" s="5">
        <v>2</v>
      </c>
      <c r="AZ867" s="5">
        <v>10</v>
      </c>
      <c r="BA867" s="5">
        <v>0</v>
      </c>
      <c r="BB867" s="5">
        <v>74</v>
      </c>
      <c r="BC867" s="5">
        <v>23</v>
      </c>
      <c r="BD867" s="5">
        <v>3</v>
      </c>
      <c r="BE867" s="5">
        <v>71</v>
      </c>
      <c r="BF867" s="5">
        <v>131</v>
      </c>
      <c r="BG867" s="5">
        <v>2</v>
      </c>
      <c r="BH867" s="5">
        <v>8</v>
      </c>
      <c r="BI867" s="5">
        <v>3</v>
      </c>
      <c r="BJ867" s="5">
        <v>256</v>
      </c>
      <c r="BK867" s="5">
        <v>92</v>
      </c>
      <c r="BL867" s="5">
        <v>0</v>
      </c>
      <c r="BM867" s="5">
        <v>2</v>
      </c>
      <c r="BN867" s="5">
        <v>39</v>
      </c>
      <c r="BO867" s="5">
        <v>0</v>
      </c>
      <c r="BP867" s="5">
        <v>6</v>
      </c>
      <c r="BQ867" s="5">
        <v>49</v>
      </c>
      <c r="BR867" s="5">
        <v>3</v>
      </c>
      <c r="BS867" s="5">
        <v>115</v>
      </c>
      <c r="BT867" s="5">
        <v>31</v>
      </c>
      <c r="BU867" s="5">
        <v>3</v>
      </c>
      <c r="BV867" s="5">
        <v>19</v>
      </c>
      <c r="BW867" s="5">
        <v>23</v>
      </c>
      <c r="BX867" s="5">
        <v>249</v>
      </c>
      <c r="BY867" s="5">
        <v>4</v>
      </c>
      <c r="BZ867" s="5">
        <v>0</v>
      </c>
      <c r="CA867" s="5">
        <v>302</v>
      </c>
      <c r="CB867" s="5">
        <v>68</v>
      </c>
      <c r="CC867" s="5">
        <v>0</v>
      </c>
      <c r="CD867" s="5">
        <v>10</v>
      </c>
      <c r="CE867" s="5">
        <v>0</v>
      </c>
      <c r="CF867" s="5">
        <v>6</v>
      </c>
      <c r="CG867" s="5">
        <v>1</v>
      </c>
      <c r="CH867" s="5">
        <v>4</v>
      </c>
      <c r="CI867" s="5">
        <v>7</v>
      </c>
      <c r="CJ867" s="5">
        <v>17</v>
      </c>
      <c r="CK867" s="5">
        <v>3</v>
      </c>
      <c r="CL867" s="5">
        <v>0</v>
      </c>
      <c r="CM867" s="5">
        <v>30</v>
      </c>
      <c r="CN867" s="5">
        <v>118</v>
      </c>
      <c r="CO867" s="5">
        <v>7</v>
      </c>
      <c r="CP867" s="5">
        <v>3</v>
      </c>
      <c r="CQ867" s="5">
        <v>1</v>
      </c>
      <c r="CR867" s="5">
        <v>12</v>
      </c>
      <c r="CS867" s="5">
        <v>3</v>
      </c>
      <c r="CT867" s="5">
        <v>22</v>
      </c>
      <c r="CU867" s="5">
        <v>2</v>
      </c>
      <c r="CV867" s="5">
        <v>74</v>
      </c>
      <c r="CW867" s="5">
        <v>43</v>
      </c>
      <c r="CX867" s="3">
        <v>43</v>
      </c>
    </row>
    <row r="868" spans="1:102" ht="15.75" x14ac:dyDescent="0.25">
      <c r="A868" s="5" t="s">
        <v>319</v>
      </c>
      <c r="B868" s="5" t="s">
        <v>320</v>
      </c>
      <c r="C868" s="5">
        <v>2021</v>
      </c>
      <c r="D868" s="5">
        <v>12</v>
      </c>
      <c r="E868" s="5">
        <v>0</v>
      </c>
      <c r="F868" s="5">
        <v>0</v>
      </c>
      <c r="G868" s="5">
        <v>0</v>
      </c>
      <c r="H868" s="5">
        <v>0</v>
      </c>
      <c r="I868" s="5">
        <v>1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1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  <c r="AH868" s="5">
        <v>0</v>
      </c>
      <c r="AI868" s="5">
        <v>0</v>
      </c>
      <c r="AJ868" s="5">
        <v>1</v>
      </c>
      <c r="AK868" s="5">
        <v>0</v>
      </c>
      <c r="AL868" s="5">
        <v>0</v>
      </c>
      <c r="AM868" s="5">
        <v>0</v>
      </c>
      <c r="AN868" s="5">
        <v>0</v>
      </c>
      <c r="AO868" s="5">
        <v>1</v>
      </c>
      <c r="AP868" s="5">
        <v>0</v>
      </c>
      <c r="AQ868" s="5">
        <v>0</v>
      </c>
      <c r="AR868" s="5">
        <v>0</v>
      </c>
      <c r="AS868" s="5">
        <v>0</v>
      </c>
      <c r="AT868" s="5">
        <v>0</v>
      </c>
      <c r="AU868" s="5">
        <v>0</v>
      </c>
      <c r="AV868" s="5">
        <v>0</v>
      </c>
      <c r="AW868" s="5">
        <v>0</v>
      </c>
      <c r="AX868" s="5">
        <v>0</v>
      </c>
      <c r="AY868" s="5">
        <v>0</v>
      </c>
      <c r="AZ868" s="5">
        <v>0</v>
      </c>
      <c r="BA868" s="5">
        <v>0</v>
      </c>
      <c r="BB868" s="5">
        <v>0</v>
      </c>
      <c r="BC868" s="5">
        <v>0</v>
      </c>
      <c r="BD868" s="5">
        <v>0</v>
      </c>
      <c r="BE868" s="5">
        <v>0</v>
      </c>
      <c r="BF868" s="5">
        <v>0</v>
      </c>
      <c r="BG868" s="5">
        <v>0</v>
      </c>
      <c r="BH868" s="5">
        <v>0</v>
      </c>
      <c r="BI868" s="5">
        <v>0</v>
      </c>
      <c r="BJ868" s="5">
        <v>0</v>
      </c>
      <c r="BK868" s="5">
        <v>0</v>
      </c>
      <c r="BL868" s="5">
        <v>0</v>
      </c>
      <c r="BM868" s="5">
        <v>0</v>
      </c>
      <c r="BN868" s="5">
        <v>1</v>
      </c>
      <c r="BO868" s="5">
        <v>0</v>
      </c>
      <c r="BP868" s="5">
        <v>0</v>
      </c>
      <c r="BQ868" s="5">
        <v>0</v>
      </c>
      <c r="BR868" s="5">
        <v>0</v>
      </c>
      <c r="BS868" s="5">
        <v>0</v>
      </c>
      <c r="BT868" s="5">
        <v>0</v>
      </c>
      <c r="BU868" s="5">
        <v>0</v>
      </c>
      <c r="BV868" s="5">
        <v>0</v>
      </c>
      <c r="BW868" s="5">
        <v>0</v>
      </c>
      <c r="BX868" s="5">
        <v>0</v>
      </c>
      <c r="BY868" s="5">
        <v>0</v>
      </c>
      <c r="BZ868" s="5">
        <v>0</v>
      </c>
      <c r="CA868" s="5">
        <v>1</v>
      </c>
      <c r="CB868" s="5">
        <v>0</v>
      </c>
      <c r="CC868" s="5">
        <v>0</v>
      </c>
      <c r="CD868" s="5">
        <v>0</v>
      </c>
      <c r="CE868" s="5">
        <v>0</v>
      </c>
      <c r="CF868" s="5">
        <v>0</v>
      </c>
      <c r="CG868" s="5">
        <v>0</v>
      </c>
      <c r="CH868" s="5">
        <v>0</v>
      </c>
      <c r="CI868" s="5">
        <v>0</v>
      </c>
      <c r="CJ868" s="5">
        <v>0</v>
      </c>
      <c r="CK868" s="5">
        <v>0</v>
      </c>
      <c r="CL868" s="5">
        <v>0</v>
      </c>
      <c r="CM868" s="5">
        <v>0</v>
      </c>
      <c r="CN868" s="5">
        <v>1</v>
      </c>
      <c r="CO868" s="5">
        <v>0</v>
      </c>
      <c r="CP868" s="5">
        <v>0</v>
      </c>
      <c r="CQ868" s="5">
        <v>0</v>
      </c>
      <c r="CR868" s="5">
        <v>0</v>
      </c>
      <c r="CS868" s="5">
        <v>0</v>
      </c>
      <c r="CT868" s="5">
        <v>0</v>
      </c>
      <c r="CU868" s="5">
        <v>0</v>
      </c>
      <c r="CV868" s="5">
        <v>0</v>
      </c>
      <c r="CW868" s="5">
        <v>0</v>
      </c>
      <c r="CX868" s="3">
        <v>0</v>
      </c>
    </row>
    <row r="869" spans="1:102" ht="15.75" x14ac:dyDescent="0.25">
      <c r="A869" s="5" t="s">
        <v>321</v>
      </c>
      <c r="B869" s="5" t="s">
        <v>322</v>
      </c>
      <c r="C869" s="5">
        <v>2021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5">
        <v>0</v>
      </c>
      <c r="AH869" s="5">
        <v>0</v>
      </c>
      <c r="AI869" s="5">
        <v>0</v>
      </c>
      <c r="AJ869" s="5">
        <v>0</v>
      </c>
      <c r="AK869" s="5">
        <v>0</v>
      </c>
      <c r="AL869" s="5">
        <v>0</v>
      </c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>
        <v>0</v>
      </c>
      <c r="AV869" s="5">
        <v>0</v>
      </c>
      <c r="AW869" s="5">
        <v>0</v>
      </c>
      <c r="AX869" s="5">
        <v>0</v>
      </c>
      <c r="AY869" s="5">
        <v>0</v>
      </c>
      <c r="AZ869" s="5">
        <v>0</v>
      </c>
      <c r="BA869" s="5">
        <v>0</v>
      </c>
      <c r="BB869" s="5">
        <v>0</v>
      </c>
      <c r="BC869" s="5">
        <v>0</v>
      </c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>
        <v>0</v>
      </c>
      <c r="BK869" s="5">
        <v>0</v>
      </c>
      <c r="BL869" s="5">
        <v>0</v>
      </c>
      <c r="BM869" s="5">
        <v>0</v>
      </c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>
        <v>0</v>
      </c>
      <c r="BW869" s="5">
        <v>0</v>
      </c>
      <c r="BX869" s="5">
        <v>0</v>
      </c>
      <c r="BY869" s="5">
        <v>0</v>
      </c>
      <c r="BZ869" s="5">
        <v>0</v>
      </c>
      <c r="CA869" s="5">
        <v>0</v>
      </c>
      <c r="CB869" s="5">
        <v>0</v>
      </c>
      <c r="CC869" s="5">
        <v>0</v>
      </c>
      <c r="CD869" s="5">
        <v>0</v>
      </c>
      <c r="CE869" s="5">
        <v>0</v>
      </c>
      <c r="CF869" s="5">
        <v>0</v>
      </c>
      <c r="CG869" s="5">
        <v>0</v>
      </c>
      <c r="CH869" s="5">
        <v>0</v>
      </c>
      <c r="CI869" s="5">
        <v>0</v>
      </c>
      <c r="CJ869" s="5">
        <v>0</v>
      </c>
      <c r="CK869" s="5">
        <v>0</v>
      </c>
      <c r="CL869" s="5">
        <v>0</v>
      </c>
      <c r="CM869" s="5">
        <v>0</v>
      </c>
      <c r="CN869" s="5">
        <v>0</v>
      </c>
      <c r="CO869" s="5">
        <v>0</v>
      </c>
      <c r="CP869" s="5">
        <v>0</v>
      </c>
      <c r="CQ869" s="5">
        <v>0</v>
      </c>
      <c r="CR869" s="5">
        <v>0</v>
      </c>
      <c r="CS869" s="5">
        <v>0</v>
      </c>
      <c r="CT869" s="5">
        <v>0</v>
      </c>
      <c r="CU869" s="5">
        <v>0</v>
      </c>
      <c r="CV869" s="5">
        <v>0</v>
      </c>
      <c r="CW869" s="5">
        <v>0</v>
      </c>
      <c r="CX869" s="3">
        <v>0</v>
      </c>
    </row>
    <row r="870" spans="1:102" ht="15.75" x14ac:dyDescent="0.25">
      <c r="A870" s="5" t="s">
        <v>323</v>
      </c>
      <c r="B870" s="5" t="s">
        <v>324</v>
      </c>
      <c r="C870" s="5">
        <v>2021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  <c r="AH870" s="5">
        <v>0</v>
      </c>
      <c r="AI870" s="5">
        <v>0</v>
      </c>
      <c r="AJ870" s="5">
        <v>0</v>
      </c>
      <c r="AK870" s="5">
        <v>0</v>
      </c>
      <c r="AL870" s="5">
        <v>0</v>
      </c>
      <c r="AM870" s="5">
        <v>0</v>
      </c>
      <c r="AN870" s="5">
        <v>0</v>
      </c>
      <c r="AO870" s="5">
        <v>0</v>
      </c>
      <c r="AP870" s="5">
        <v>0</v>
      </c>
      <c r="AQ870" s="5">
        <v>0</v>
      </c>
      <c r="AR870" s="5">
        <v>0</v>
      </c>
      <c r="AS870" s="5">
        <v>0</v>
      </c>
      <c r="AT870" s="5">
        <v>0</v>
      </c>
      <c r="AU870" s="5">
        <v>0</v>
      </c>
      <c r="AV870" s="5">
        <v>0</v>
      </c>
      <c r="AW870" s="5">
        <v>0</v>
      </c>
      <c r="AX870" s="5">
        <v>0</v>
      </c>
      <c r="AY870" s="5">
        <v>0</v>
      </c>
      <c r="AZ870" s="5">
        <v>0</v>
      </c>
      <c r="BA870" s="5">
        <v>0</v>
      </c>
      <c r="BB870" s="5">
        <v>0</v>
      </c>
      <c r="BC870" s="5">
        <v>0</v>
      </c>
      <c r="BD870" s="5">
        <v>0</v>
      </c>
      <c r="BE870" s="5">
        <v>0</v>
      </c>
      <c r="BF870" s="5">
        <v>0</v>
      </c>
      <c r="BG870" s="5">
        <v>0</v>
      </c>
      <c r="BH870" s="5">
        <v>0</v>
      </c>
      <c r="BI870" s="5">
        <v>0</v>
      </c>
      <c r="BJ870" s="5">
        <v>0</v>
      </c>
      <c r="BK870" s="5">
        <v>0</v>
      </c>
      <c r="BL870" s="5">
        <v>0</v>
      </c>
      <c r="BM870" s="5">
        <v>0</v>
      </c>
      <c r="BN870" s="5">
        <v>0</v>
      </c>
      <c r="BO870" s="5">
        <v>0</v>
      </c>
      <c r="BP870" s="5">
        <v>0</v>
      </c>
      <c r="BQ870" s="5">
        <v>0</v>
      </c>
      <c r="BR870" s="5">
        <v>0</v>
      </c>
      <c r="BS870" s="5">
        <v>0</v>
      </c>
      <c r="BT870" s="5">
        <v>0</v>
      </c>
      <c r="BU870" s="5">
        <v>0</v>
      </c>
      <c r="BV870" s="5">
        <v>0</v>
      </c>
      <c r="BW870" s="5">
        <v>0</v>
      </c>
      <c r="BX870" s="5">
        <v>0</v>
      </c>
      <c r="BY870" s="5">
        <v>0</v>
      </c>
      <c r="BZ870" s="5">
        <v>0</v>
      </c>
      <c r="CA870" s="5">
        <v>0</v>
      </c>
      <c r="CB870" s="5">
        <v>0</v>
      </c>
      <c r="CC870" s="5">
        <v>0</v>
      </c>
      <c r="CD870" s="5">
        <v>0</v>
      </c>
      <c r="CE870" s="5">
        <v>0</v>
      </c>
      <c r="CF870" s="5">
        <v>0</v>
      </c>
      <c r="CG870" s="5">
        <v>0</v>
      </c>
      <c r="CH870" s="5">
        <v>0</v>
      </c>
      <c r="CI870" s="5">
        <v>0</v>
      </c>
      <c r="CJ870" s="5">
        <v>0</v>
      </c>
      <c r="CK870" s="5">
        <v>0</v>
      </c>
      <c r="CL870" s="5">
        <v>0</v>
      </c>
      <c r="CM870" s="5">
        <v>0</v>
      </c>
      <c r="CN870" s="5">
        <v>0</v>
      </c>
      <c r="CO870" s="5">
        <v>0</v>
      </c>
      <c r="CP870" s="5">
        <v>0</v>
      </c>
      <c r="CQ870" s="5">
        <v>0</v>
      </c>
      <c r="CR870" s="5">
        <v>0</v>
      </c>
      <c r="CS870" s="5">
        <v>0</v>
      </c>
      <c r="CT870" s="5">
        <v>0</v>
      </c>
      <c r="CU870" s="5">
        <v>0</v>
      </c>
      <c r="CV870" s="5">
        <v>0</v>
      </c>
      <c r="CW870" s="5">
        <v>0</v>
      </c>
      <c r="CX870" s="3">
        <v>0</v>
      </c>
    </row>
    <row r="871" spans="1:102" ht="15.75" x14ac:dyDescent="0.25">
      <c r="A871" s="5" t="s">
        <v>325</v>
      </c>
      <c r="B871" s="5" t="s">
        <v>326</v>
      </c>
      <c r="C871" s="5">
        <v>2021</v>
      </c>
      <c r="D871" s="5">
        <v>904</v>
      </c>
      <c r="E871" s="5">
        <v>0</v>
      </c>
      <c r="F871" s="5">
        <v>2</v>
      </c>
      <c r="G871" s="5">
        <v>2</v>
      </c>
      <c r="H871" s="5">
        <v>0</v>
      </c>
      <c r="I871" s="5">
        <v>6</v>
      </c>
      <c r="J871" s="5">
        <v>1</v>
      </c>
      <c r="K871" s="5">
        <v>4</v>
      </c>
      <c r="L871" s="5">
        <v>6</v>
      </c>
      <c r="M871" s="5">
        <v>8</v>
      </c>
      <c r="N871" s="5">
        <v>11</v>
      </c>
      <c r="O871" s="5">
        <v>24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1</v>
      </c>
      <c r="W871" s="5">
        <v>3</v>
      </c>
      <c r="X871" s="5">
        <v>1</v>
      </c>
      <c r="Y871" s="5">
        <v>0</v>
      </c>
      <c r="Z871" s="5">
        <v>0</v>
      </c>
      <c r="AA871" s="5">
        <v>3</v>
      </c>
      <c r="AB871" s="5">
        <v>0</v>
      </c>
      <c r="AC871" s="5">
        <v>0</v>
      </c>
      <c r="AD871" s="5">
        <v>0</v>
      </c>
      <c r="AE871" s="5">
        <v>1</v>
      </c>
      <c r="AF871" s="5">
        <v>0</v>
      </c>
      <c r="AG871" s="5">
        <v>1</v>
      </c>
      <c r="AH871" s="5">
        <v>1</v>
      </c>
      <c r="AI871" s="5">
        <v>7</v>
      </c>
      <c r="AJ871" s="5">
        <v>28</v>
      </c>
      <c r="AK871" s="5">
        <v>13</v>
      </c>
      <c r="AL871" s="5">
        <v>2</v>
      </c>
      <c r="AM871" s="5">
        <v>4</v>
      </c>
      <c r="AN871" s="5">
        <v>19</v>
      </c>
      <c r="AO871" s="5">
        <v>15</v>
      </c>
      <c r="AP871" s="5">
        <v>1</v>
      </c>
      <c r="AQ871" s="5">
        <v>5</v>
      </c>
      <c r="AR871" s="5">
        <v>1</v>
      </c>
      <c r="AS871" s="5">
        <v>7</v>
      </c>
      <c r="AT871" s="5">
        <v>8</v>
      </c>
      <c r="AU871" s="5">
        <v>12</v>
      </c>
      <c r="AV871" s="5">
        <v>5</v>
      </c>
      <c r="AW871" s="5">
        <v>2</v>
      </c>
      <c r="AX871" s="5">
        <v>19</v>
      </c>
      <c r="AY871" s="5">
        <v>0</v>
      </c>
      <c r="AZ871" s="5">
        <v>1</v>
      </c>
      <c r="BA871" s="5">
        <v>0</v>
      </c>
      <c r="BB871" s="5">
        <v>25</v>
      </c>
      <c r="BC871" s="5">
        <v>4</v>
      </c>
      <c r="BD871" s="5">
        <v>2</v>
      </c>
      <c r="BE871" s="5">
        <v>10</v>
      </c>
      <c r="BF871" s="5">
        <v>57</v>
      </c>
      <c r="BG871" s="5">
        <v>0</v>
      </c>
      <c r="BH871" s="5">
        <v>1</v>
      </c>
      <c r="BI871" s="5">
        <v>3</v>
      </c>
      <c r="BJ871" s="5">
        <v>14</v>
      </c>
      <c r="BK871" s="5">
        <v>38</v>
      </c>
      <c r="BL871" s="5">
        <v>0</v>
      </c>
      <c r="BM871" s="5">
        <v>1</v>
      </c>
      <c r="BN871" s="5">
        <v>4</v>
      </c>
      <c r="BO871" s="5">
        <v>0</v>
      </c>
      <c r="BP871" s="5">
        <v>2</v>
      </c>
      <c r="BQ871" s="5">
        <v>6</v>
      </c>
      <c r="BR871" s="5">
        <v>3</v>
      </c>
      <c r="BS871" s="5">
        <v>17</v>
      </c>
      <c r="BT871" s="5">
        <v>7</v>
      </c>
      <c r="BU871" s="5">
        <v>44</v>
      </c>
      <c r="BV871" s="5">
        <v>20</v>
      </c>
      <c r="BW871" s="5">
        <v>37</v>
      </c>
      <c r="BX871" s="5">
        <v>218</v>
      </c>
      <c r="BY871" s="5">
        <v>1</v>
      </c>
      <c r="BZ871" s="5">
        <v>0</v>
      </c>
      <c r="CA871" s="5">
        <v>11</v>
      </c>
      <c r="CB871" s="5">
        <v>30</v>
      </c>
      <c r="CC871" s="5">
        <v>0</v>
      </c>
      <c r="CD871" s="5">
        <v>4</v>
      </c>
      <c r="CE871" s="5">
        <v>1</v>
      </c>
      <c r="CF871" s="5">
        <v>5</v>
      </c>
      <c r="CG871" s="5">
        <v>0</v>
      </c>
      <c r="CH871" s="5">
        <v>1</v>
      </c>
      <c r="CI871" s="5">
        <v>2</v>
      </c>
      <c r="CJ871" s="5">
        <v>17</v>
      </c>
      <c r="CK871" s="5">
        <v>2</v>
      </c>
      <c r="CL871" s="5">
        <v>0</v>
      </c>
      <c r="CM871" s="5">
        <v>2</v>
      </c>
      <c r="CN871" s="5">
        <v>23</v>
      </c>
      <c r="CO871" s="5">
        <v>1</v>
      </c>
      <c r="CP871" s="5">
        <v>1</v>
      </c>
      <c r="CQ871" s="5">
        <v>0</v>
      </c>
      <c r="CR871" s="5">
        <v>3</v>
      </c>
      <c r="CS871" s="5">
        <v>3</v>
      </c>
      <c r="CT871" s="5">
        <v>9</v>
      </c>
      <c r="CU871" s="5">
        <v>1</v>
      </c>
      <c r="CV871" s="5">
        <v>44</v>
      </c>
      <c r="CW871" s="5">
        <v>9</v>
      </c>
      <c r="CX871" s="3">
        <v>9</v>
      </c>
    </row>
    <row r="872" spans="1:102" ht="15.75" x14ac:dyDescent="0.25">
      <c r="A872" s="5" t="s">
        <v>327</v>
      </c>
      <c r="B872" s="5" t="s">
        <v>328</v>
      </c>
      <c r="C872" s="5">
        <v>2021</v>
      </c>
      <c r="D872" s="5">
        <v>378</v>
      </c>
      <c r="E872" s="5">
        <v>3</v>
      </c>
      <c r="F872" s="5">
        <v>0</v>
      </c>
      <c r="G872" s="5">
        <v>1</v>
      </c>
      <c r="H872" s="5">
        <v>0</v>
      </c>
      <c r="I872" s="5">
        <v>7</v>
      </c>
      <c r="J872" s="5">
        <v>2</v>
      </c>
      <c r="K872" s="5">
        <v>0</v>
      </c>
      <c r="L872" s="5">
        <v>1</v>
      </c>
      <c r="M872" s="5">
        <v>0</v>
      </c>
      <c r="N872" s="5">
        <v>4</v>
      </c>
      <c r="O872" s="5">
        <v>4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1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1</v>
      </c>
      <c r="AH872" s="5">
        <v>0</v>
      </c>
      <c r="AI872" s="5">
        <v>2</v>
      </c>
      <c r="AJ872" s="5">
        <v>21</v>
      </c>
      <c r="AK872" s="5">
        <v>4</v>
      </c>
      <c r="AL872" s="5">
        <v>0</v>
      </c>
      <c r="AM872" s="5">
        <v>3</v>
      </c>
      <c r="AN872" s="5">
        <v>1</v>
      </c>
      <c r="AO872" s="5">
        <v>9</v>
      </c>
      <c r="AP872" s="5">
        <v>0</v>
      </c>
      <c r="AQ872" s="5">
        <v>2</v>
      </c>
      <c r="AR872" s="5">
        <v>1</v>
      </c>
      <c r="AS872" s="5">
        <v>1</v>
      </c>
      <c r="AT872" s="5">
        <v>1</v>
      </c>
      <c r="AU872" s="5">
        <v>1</v>
      </c>
      <c r="AV872" s="5">
        <v>2</v>
      </c>
      <c r="AW872" s="5">
        <v>5</v>
      </c>
      <c r="AX872" s="5">
        <v>9</v>
      </c>
      <c r="AY872" s="5">
        <v>0</v>
      </c>
      <c r="AZ872" s="5">
        <v>2</v>
      </c>
      <c r="BA872" s="5">
        <v>0</v>
      </c>
      <c r="BB872" s="5">
        <v>41</v>
      </c>
      <c r="BC872" s="5">
        <v>1</v>
      </c>
      <c r="BD872" s="5">
        <v>0</v>
      </c>
      <c r="BE872" s="5">
        <v>3</v>
      </c>
      <c r="BF872" s="5">
        <v>7</v>
      </c>
      <c r="BG872" s="5">
        <v>0</v>
      </c>
      <c r="BH872" s="5">
        <v>1</v>
      </c>
      <c r="BI872" s="5">
        <v>0</v>
      </c>
      <c r="BJ872" s="5">
        <v>21</v>
      </c>
      <c r="BK872" s="5">
        <v>23</v>
      </c>
      <c r="BL872" s="5">
        <v>0</v>
      </c>
      <c r="BM872" s="5">
        <v>1</v>
      </c>
      <c r="BN872" s="5">
        <v>5</v>
      </c>
      <c r="BO872" s="5">
        <v>0</v>
      </c>
      <c r="BP872" s="5">
        <v>1</v>
      </c>
      <c r="BQ872" s="5">
        <v>9</v>
      </c>
      <c r="BR872" s="5">
        <v>0</v>
      </c>
      <c r="BS872" s="5">
        <v>22</v>
      </c>
      <c r="BT872" s="5">
        <v>9</v>
      </c>
      <c r="BU872" s="5">
        <v>0</v>
      </c>
      <c r="BV872" s="5">
        <v>1</v>
      </c>
      <c r="BW872" s="5">
        <v>1</v>
      </c>
      <c r="BX872" s="5">
        <v>45</v>
      </c>
      <c r="BY872" s="5">
        <v>0</v>
      </c>
      <c r="BZ872" s="5">
        <v>0</v>
      </c>
      <c r="CA872" s="5">
        <v>42</v>
      </c>
      <c r="CB872" s="5">
        <v>0</v>
      </c>
      <c r="CC872" s="5">
        <v>0</v>
      </c>
      <c r="CD872" s="5">
        <v>2</v>
      </c>
      <c r="CE872" s="5">
        <v>0</v>
      </c>
      <c r="CF872" s="5">
        <v>1</v>
      </c>
      <c r="CG872" s="5">
        <v>0</v>
      </c>
      <c r="CH872" s="5">
        <v>0</v>
      </c>
      <c r="CI872" s="5">
        <v>1</v>
      </c>
      <c r="CJ872" s="5">
        <v>3</v>
      </c>
      <c r="CK872" s="5">
        <v>0</v>
      </c>
      <c r="CL872" s="5">
        <v>0</v>
      </c>
      <c r="CM872" s="5">
        <v>5</v>
      </c>
      <c r="CN872" s="5">
        <v>19</v>
      </c>
      <c r="CO872" s="5">
        <v>1</v>
      </c>
      <c r="CP872" s="5">
        <v>0</v>
      </c>
      <c r="CQ872" s="5">
        <v>0</v>
      </c>
      <c r="CR872" s="5">
        <v>11</v>
      </c>
      <c r="CS872" s="5">
        <v>1</v>
      </c>
      <c r="CT872" s="5">
        <v>1</v>
      </c>
      <c r="CU872" s="5">
        <v>0</v>
      </c>
      <c r="CV872" s="5">
        <v>5</v>
      </c>
      <c r="CW872" s="5">
        <v>3</v>
      </c>
      <c r="CX872" s="3">
        <v>3</v>
      </c>
    </row>
    <row r="873" spans="1:102" ht="15.75" x14ac:dyDescent="0.25">
      <c r="A873" s="5" t="s">
        <v>329</v>
      </c>
      <c r="B873" s="5" t="s">
        <v>330</v>
      </c>
      <c r="C873" s="5">
        <v>2021</v>
      </c>
      <c r="D873" s="5">
        <v>164</v>
      </c>
      <c r="E873" s="5">
        <v>0</v>
      </c>
      <c r="F873" s="5">
        <v>0</v>
      </c>
      <c r="G873" s="5">
        <v>0</v>
      </c>
      <c r="H873" s="5">
        <v>0</v>
      </c>
      <c r="I873" s="5">
        <v>1</v>
      </c>
      <c r="J873" s="5">
        <v>0</v>
      </c>
      <c r="K873" s="5">
        <v>0</v>
      </c>
      <c r="L873" s="5">
        <v>1</v>
      </c>
      <c r="M873" s="5">
        <v>0</v>
      </c>
      <c r="N873" s="5">
        <v>1</v>
      </c>
      <c r="O873" s="5">
        <v>88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0</v>
      </c>
      <c r="AH873" s="5">
        <v>0</v>
      </c>
      <c r="AI873" s="5">
        <v>1</v>
      </c>
      <c r="AJ873" s="5">
        <v>26</v>
      </c>
      <c r="AK873" s="5">
        <v>3</v>
      </c>
      <c r="AL873" s="5">
        <v>0</v>
      </c>
      <c r="AM873" s="5">
        <v>1</v>
      </c>
      <c r="AN873" s="5">
        <v>1</v>
      </c>
      <c r="AO873" s="5">
        <v>2</v>
      </c>
      <c r="AP873" s="5">
        <v>0</v>
      </c>
      <c r="AQ873" s="5">
        <v>1</v>
      </c>
      <c r="AR873" s="5">
        <v>0</v>
      </c>
      <c r="AS873" s="5">
        <v>0</v>
      </c>
      <c r="AT873" s="5">
        <v>0</v>
      </c>
      <c r="AU873" s="5">
        <v>0</v>
      </c>
      <c r="AV873" s="5">
        <v>0</v>
      </c>
      <c r="AW873" s="5">
        <v>0</v>
      </c>
      <c r="AX873" s="5">
        <v>3</v>
      </c>
      <c r="AY873" s="5">
        <v>0</v>
      </c>
      <c r="AZ873" s="5">
        <v>0</v>
      </c>
      <c r="BA873" s="5">
        <v>0</v>
      </c>
      <c r="BB873" s="5">
        <v>1</v>
      </c>
      <c r="BC873" s="5">
        <v>0</v>
      </c>
      <c r="BD873" s="5">
        <v>0</v>
      </c>
      <c r="BE873" s="5">
        <v>0</v>
      </c>
      <c r="BF873" s="5">
        <v>1</v>
      </c>
      <c r="BG873" s="5">
        <v>0</v>
      </c>
      <c r="BH873" s="5">
        <v>0</v>
      </c>
      <c r="BI873" s="5">
        <v>0</v>
      </c>
      <c r="BJ873" s="5">
        <v>2</v>
      </c>
      <c r="BK873" s="5">
        <v>6</v>
      </c>
      <c r="BL873" s="5">
        <v>0</v>
      </c>
      <c r="BM873" s="5">
        <v>0</v>
      </c>
      <c r="BN873" s="5">
        <v>1</v>
      </c>
      <c r="BO873" s="5">
        <v>0</v>
      </c>
      <c r="BP873" s="5">
        <v>0</v>
      </c>
      <c r="BQ873" s="5">
        <v>0</v>
      </c>
      <c r="BR873" s="5">
        <v>0</v>
      </c>
      <c r="BS873" s="5">
        <v>1</v>
      </c>
      <c r="BT873" s="5">
        <v>0</v>
      </c>
      <c r="BU873" s="5">
        <v>0</v>
      </c>
      <c r="BV873" s="5">
        <v>1</v>
      </c>
      <c r="BW873" s="5">
        <v>4</v>
      </c>
      <c r="BX873" s="5">
        <v>10</v>
      </c>
      <c r="BY873" s="5">
        <v>0</v>
      </c>
      <c r="BZ873" s="5">
        <v>0</v>
      </c>
      <c r="CA873" s="5">
        <v>1</v>
      </c>
      <c r="CB873" s="5">
        <v>1</v>
      </c>
      <c r="CC873" s="5">
        <v>0</v>
      </c>
      <c r="CD873" s="5">
        <v>0</v>
      </c>
      <c r="CE873" s="5">
        <v>0</v>
      </c>
      <c r="CF873" s="5">
        <v>0</v>
      </c>
      <c r="CG873" s="5">
        <v>0</v>
      </c>
      <c r="CH873" s="5">
        <v>0</v>
      </c>
      <c r="CI873" s="5">
        <v>0</v>
      </c>
      <c r="CJ873" s="5">
        <v>0</v>
      </c>
      <c r="CK873" s="5">
        <v>0</v>
      </c>
      <c r="CL873" s="5">
        <v>0</v>
      </c>
      <c r="CM873" s="5">
        <v>0</v>
      </c>
      <c r="CN873" s="5">
        <v>1</v>
      </c>
      <c r="CO873" s="5">
        <v>0</v>
      </c>
      <c r="CP873" s="5">
        <v>0</v>
      </c>
      <c r="CQ873" s="5">
        <v>0</v>
      </c>
      <c r="CR873" s="5">
        <v>0</v>
      </c>
      <c r="CS873" s="5">
        <v>0</v>
      </c>
      <c r="CT873" s="5">
        <v>1</v>
      </c>
      <c r="CU873" s="5">
        <v>0</v>
      </c>
      <c r="CV873" s="5">
        <v>1</v>
      </c>
      <c r="CW873" s="5">
        <v>1</v>
      </c>
      <c r="CX873" s="3">
        <v>1</v>
      </c>
    </row>
    <row r="874" spans="1:102" ht="15.75" x14ac:dyDescent="0.25">
      <c r="A874" s="5" t="s">
        <v>331</v>
      </c>
      <c r="B874" s="5" t="s">
        <v>332</v>
      </c>
      <c r="C874" s="5">
        <v>2021</v>
      </c>
      <c r="D874" s="5">
        <v>166</v>
      </c>
      <c r="E874" s="5">
        <v>0</v>
      </c>
      <c r="F874" s="5">
        <v>0</v>
      </c>
      <c r="G874" s="5">
        <v>2</v>
      </c>
      <c r="H874" s="5">
        <v>0</v>
      </c>
      <c r="I874" s="5">
        <v>0</v>
      </c>
      <c r="J874" s="5">
        <v>0</v>
      </c>
      <c r="K874" s="5">
        <v>0</v>
      </c>
      <c r="L874" s="5">
        <v>2</v>
      </c>
      <c r="M874" s="5">
        <v>0</v>
      </c>
      <c r="N874" s="5">
        <v>3</v>
      </c>
      <c r="O874" s="5">
        <v>22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1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5">
        <v>2</v>
      </c>
      <c r="AH874" s="5">
        <v>1</v>
      </c>
      <c r="AI874" s="5">
        <v>2</v>
      </c>
      <c r="AJ874" s="5">
        <v>13</v>
      </c>
      <c r="AK874" s="5">
        <v>5</v>
      </c>
      <c r="AL874" s="5">
        <v>1</v>
      </c>
      <c r="AM874" s="5">
        <v>8</v>
      </c>
      <c r="AN874" s="5">
        <v>1</v>
      </c>
      <c r="AO874" s="5">
        <v>7</v>
      </c>
      <c r="AP874" s="5">
        <v>0</v>
      </c>
      <c r="AQ874" s="5">
        <v>0</v>
      </c>
      <c r="AR874" s="5">
        <v>0</v>
      </c>
      <c r="AS874" s="5">
        <v>1</v>
      </c>
      <c r="AT874" s="5">
        <v>1</v>
      </c>
      <c r="AU874" s="5">
        <v>4</v>
      </c>
      <c r="AV874" s="5">
        <v>2</v>
      </c>
      <c r="AW874" s="5">
        <v>1</v>
      </c>
      <c r="AX874" s="5">
        <v>3</v>
      </c>
      <c r="AY874" s="5">
        <v>0</v>
      </c>
      <c r="AZ874" s="5">
        <v>1</v>
      </c>
      <c r="BA874" s="5">
        <v>0</v>
      </c>
      <c r="BB874" s="5">
        <v>14</v>
      </c>
      <c r="BC874" s="5">
        <v>5</v>
      </c>
      <c r="BD874" s="5">
        <v>0</v>
      </c>
      <c r="BE874" s="5">
        <v>4</v>
      </c>
      <c r="BF874" s="5">
        <v>8</v>
      </c>
      <c r="BG874" s="5">
        <v>0</v>
      </c>
      <c r="BH874" s="5">
        <v>0</v>
      </c>
      <c r="BI874" s="5">
        <v>0</v>
      </c>
      <c r="BJ874" s="5">
        <v>4</v>
      </c>
      <c r="BK874" s="5">
        <v>6</v>
      </c>
      <c r="BL874" s="5">
        <v>0</v>
      </c>
      <c r="BM874" s="5">
        <v>0</v>
      </c>
      <c r="BN874" s="5">
        <v>3</v>
      </c>
      <c r="BO874" s="5">
        <v>0</v>
      </c>
      <c r="BP874" s="5">
        <v>1</v>
      </c>
      <c r="BQ874" s="5">
        <v>1</v>
      </c>
      <c r="BR874" s="5">
        <v>1</v>
      </c>
      <c r="BS874" s="5">
        <v>3</v>
      </c>
      <c r="BT874" s="5">
        <v>1</v>
      </c>
      <c r="BU874" s="5">
        <v>0</v>
      </c>
      <c r="BV874" s="5">
        <v>2</v>
      </c>
      <c r="BW874" s="5">
        <v>0</v>
      </c>
      <c r="BX874" s="5">
        <v>13</v>
      </c>
      <c r="BY874" s="5">
        <v>0</v>
      </c>
      <c r="BZ874" s="5">
        <v>0</v>
      </c>
      <c r="CA874" s="5">
        <v>0</v>
      </c>
      <c r="CB874" s="5">
        <v>2</v>
      </c>
      <c r="CC874" s="5">
        <v>0</v>
      </c>
      <c r="CD874" s="5">
        <v>0</v>
      </c>
      <c r="CE874" s="5">
        <v>0</v>
      </c>
      <c r="CF874" s="5">
        <v>0</v>
      </c>
      <c r="CG874" s="5">
        <v>0</v>
      </c>
      <c r="CH874" s="5">
        <v>0</v>
      </c>
      <c r="CI874" s="5">
        <v>0</v>
      </c>
      <c r="CJ874" s="5">
        <v>0</v>
      </c>
      <c r="CK874" s="5">
        <v>0</v>
      </c>
      <c r="CL874" s="5">
        <v>0</v>
      </c>
      <c r="CM874" s="5">
        <v>1</v>
      </c>
      <c r="CN874" s="5">
        <v>6</v>
      </c>
      <c r="CO874" s="5">
        <v>0</v>
      </c>
      <c r="CP874" s="5">
        <v>0</v>
      </c>
      <c r="CQ874" s="5">
        <v>0</v>
      </c>
      <c r="CR874" s="5">
        <v>0</v>
      </c>
      <c r="CS874" s="5">
        <v>0</v>
      </c>
      <c r="CT874" s="5">
        <v>2</v>
      </c>
      <c r="CU874" s="5">
        <v>0</v>
      </c>
      <c r="CV874" s="5">
        <v>3</v>
      </c>
      <c r="CW874" s="5">
        <v>1</v>
      </c>
      <c r="CX874" s="3">
        <v>1</v>
      </c>
    </row>
    <row r="875" spans="1:102" ht="15.75" x14ac:dyDescent="0.25">
      <c r="A875" s="5" t="s">
        <v>333</v>
      </c>
      <c r="B875" s="5" t="s">
        <v>334</v>
      </c>
      <c r="C875" s="5">
        <v>2021</v>
      </c>
      <c r="D875" s="5">
        <v>5</v>
      </c>
      <c r="E875" s="5">
        <v>0</v>
      </c>
      <c r="F875" s="5">
        <v>1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  <c r="AH875" s="5">
        <v>0</v>
      </c>
      <c r="AI875" s="5">
        <v>0</v>
      </c>
      <c r="AJ875" s="5">
        <v>0</v>
      </c>
      <c r="AK875" s="5">
        <v>0</v>
      </c>
      <c r="AL875" s="5">
        <v>0</v>
      </c>
      <c r="AM875" s="5">
        <v>0</v>
      </c>
      <c r="AN875" s="5">
        <v>0</v>
      </c>
      <c r="AO875" s="5">
        <v>0</v>
      </c>
      <c r="AP875" s="5">
        <v>0</v>
      </c>
      <c r="AQ875" s="5">
        <v>0</v>
      </c>
      <c r="AR875" s="5">
        <v>0</v>
      </c>
      <c r="AS875" s="5">
        <v>0</v>
      </c>
      <c r="AT875" s="5">
        <v>0</v>
      </c>
      <c r="AU875" s="5">
        <v>0</v>
      </c>
      <c r="AV875" s="5">
        <v>0</v>
      </c>
      <c r="AW875" s="5">
        <v>0</v>
      </c>
      <c r="AX875" s="5">
        <v>0</v>
      </c>
      <c r="AY875" s="5">
        <v>0</v>
      </c>
      <c r="AZ875" s="5">
        <v>0</v>
      </c>
      <c r="BA875" s="5">
        <v>0</v>
      </c>
      <c r="BB875" s="5">
        <v>0</v>
      </c>
      <c r="BC875" s="5">
        <v>0</v>
      </c>
      <c r="BD875" s="5">
        <v>0</v>
      </c>
      <c r="BE875" s="5">
        <v>0</v>
      </c>
      <c r="BF875" s="5">
        <v>1</v>
      </c>
      <c r="BG875" s="5">
        <v>0</v>
      </c>
      <c r="BH875" s="5">
        <v>0</v>
      </c>
      <c r="BI875" s="5">
        <v>0</v>
      </c>
      <c r="BJ875" s="5">
        <v>0</v>
      </c>
      <c r="BK875" s="5">
        <v>0</v>
      </c>
      <c r="BL875" s="5">
        <v>0</v>
      </c>
      <c r="BM875" s="5">
        <v>0</v>
      </c>
      <c r="BN875" s="5">
        <v>0</v>
      </c>
      <c r="BO875" s="5">
        <v>0</v>
      </c>
      <c r="BP875" s="5">
        <v>0</v>
      </c>
      <c r="BQ875" s="5">
        <v>0</v>
      </c>
      <c r="BR875" s="5">
        <v>0</v>
      </c>
      <c r="BS875" s="5">
        <v>0</v>
      </c>
      <c r="BT875" s="5">
        <v>0</v>
      </c>
      <c r="BU875" s="5">
        <v>0</v>
      </c>
      <c r="BV875" s="5">
        <v>0</v>
      </c>
      <c r="BW875" s="5">
        <v>0</v>
      </c>
      <c r="BX875" s="5">
        <v>2</v>
      </c>
      <c r="BY875" s="5">
        <v>0</v>
      </c>
      <c r="BZ875" s="5">
        <v>0</v>
      </c>
      <c r="CA875" s="5">
        <v>0</v>
      </c>
      <c r="CB875" s="5">
        <v>0</v>
      </c>
      <c r="CC875" s="5">
        <v>0</v>
      </c>
      <c r="CD875" s="5">
        <v>0</v>
      </c>
      <c r="CE875" s="5">
        <v>0</v>
      </c>
      <c r="CF875" s="5">
        <v>0</v>
      </c>
      <c r="CG875" s="5">
        <v>0</v>
      </c>
      <c r="CH875" s="5">
        <v>0</v>
      </c>
      <c r="CI875" s="5">
        <v>0</v>
      </c>
      <c r="CJ875" s="5">
        <v>0</v>
      </c>
      <c r="CK875" s="5">
        <v>0</v>
      </c>
      <c r="CL875" s="5">
        <v>0</v>
      </c>
      <c r="CM875" s="5">
        <v>0</v>
      </c>
      <c r="CN875" s="5">
        <v>0</v>
      </c>
      <c r="CO875" s="5">
        <v>0</v>
      </c>
      <c r="CP875" s="5">
        <v>0</v>
      </c>
      <c r="CQ875" s="5">
        <v>0</v>
      </c>
      <c r="CR875" s="5">
        <v>0</v>
      </c>
      <c r="CS875" s="5">
        <v>0</v>
      </c>
      <c r="CT875" s="5">
        <v>0</v>
      </c>
      <c r="CU875" s="5">
        <v>0</v>
      </c>
      <c r="CV875" s="5">
        <v>0</v>
      </c>
      <c r="CW875" s="5">
        <v>0</v>
      </c>
      <c r="CX875" s="3">
        <v>0</v>
      </c>
    </row>
    <row r="876" spans="1:102" ht="15.75" x14ac:dyDescent="0.25">
      <c r="A876" s="5" t="s">
        <v>335</v>
      </c>
      <c r="B876" s="5" t="s">
        <v>336</v>
      </c>
      <c r="C876" s="5">
        <v>2021</v>
      </c>
      <c r="D876" s="5">
        <v>17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0</v>
      </c>
      <c r="AH876" s="5">
        <v>0</v>
      </c>
      <c r="AI876" s="5">
        <v>0</v>
      </c>
      <c r="AJ876" s="5">
        <v>0</v>
      </c>
      <c r="AK876" s="5">
        <v>0</v>
      </c>
      <c r="AL876" s="5">
        <v>0</v>
      </c>
      <c r="AM876" s="5">
        <v>0</v>
      </c>
      <c r="AN876" s="5">
        <v>0</v>
      </c>
      <c r="AO876" s="5">
        <v>3</v>
      </c>
      <c r="AP876" s="5">
        <v>0</v>
      </c>
      <c r="AQ876" s="5">
        <v>0</v>
      </c>
      <c r="AR876" s="5">
        <v>0</v>
      </c>
      <c r="AS876" s="5">
        <v>0</v>
      </c>
      <c r="AT876" s="5">
        <v>0</v>
      </c>
      <c r="AU876" s="5">
        <v>0</v>
      </c>
      <c r="AV876" s="5">
        <v>0</v>
      </c>
      <c r="AW876" s="5">
        <v>0</v>
      </c>
      <c r="AX876" s="5">
        <v>2</v>
      </c>
      <c r="AY876" s="5">
        <v>0</v>
      </c>
      <c r="AZ876" s="5">
        <v>0</v>
      </c>
      <c r="BA876" s="5">
        <v>0</v>
      </c>
      <c r="BB876" s="5">
        <v>1</v>
      </c>
      <c r="BC876" s="5">
        <v>0</v>
      </c>
      <c r="BD876" s="5">
        <v>0</v>
      </c>
      <c r="BE876" s="5">
        <v>1</v>
      </c>
      <c r="BF876" s="5">
        <v>1</v>
      </c>
      <c r="BG876" s="5">
        <v>0</v>
      </c>
      <c r="BH876" s="5">
        <v>0</v>
      </c>
      <c r="BI876" s="5">
        <v>0</v>
      </c>
      <c r="BJ876" s="5">
        <v>1</v>
      </c>
      <c r="BK876" s="5">
        <v>1</v>
      </c>
      <c r="BL876" s="5">
        <v>0</v>
      </c>
      <c r="BM876" s="5">
        <v>0</v>
      </c>
      <c r="BN876" s="5">
        <v>0</v>
      </c>
      <c r="BO876" s="5">
        <v>0</v>
      </c>
      <c r="BP876" s="5">
        <v>0</v>
      </c>
      <c r="BQ876" s="5">
        <v>0</v>
      </c>
      <c r="BR876" s="5">
        <v>0</v>
      </c>
      <c r="BS876" s="5">
        <v>0</v>
      </c>
      <c r="BT876" s="5">
        <v>0</v>
      </c>
      <c r="BU876" s="5">
        <v>0</v>
      </c>
      <c r="BV876" s="5">
        <v>0</v>
      </c>
      <c r="BW876" s="5">
        <v>0</v>
      </c>
      <c r="BX876" s="5">
        <v>0</v>
      </c>
      <c r="BY876" s="5">
        <v>0</v>
      </c>
      <c r="BZ876" s="5">
        <v>0</v>
      </c>
      <c r="CA876" s="5">
        <v>0</v>
      </c>
      <c r="CB876" s="5">
        <v>0</v>
      </c>
      <c r="CC876" s="5">
        <v>0</v>
      </c>
      <c r="CD876" s="5">
        <v>0</v>
      </c>
      <c r="CE876" s="5">
        <v>0</v>
      </c>
      <c r="CF876" s="5">
        <v>0</v>
      </c>
      <c r="CG876" s="5">
        <v>0</v>
      </c>
      <c r="CH876" s="5">
        <v>0</v>
      </c>
      <c r="CI876" s="5">
        <v>0</v>
      </c>
      <c r="CJ876" s="5">
        <v>0</v>
      </c>
      <c r="CK876" s="5">
        <v>0</v>
      </c>
      <c r="CL876" s="5">
        <v>0</v>
      </c>
      <c r="CM876" s="5">
        <v>0</v>
      </c>
      <c r="CN876" s="5">
        <v>1</v>
      </c>
      <c r="CO876" s="5">
        <v>0</v>
      </c>
      <c r="CP876" s="5">
        <v>0</v>
      </c>
      <c r="CQ876" s="5">
        <v>0</v>
      </c>
      <c r="CR876" s="5">
        <v>0</v>
      </c>
      <c r="CS876" s="5">
        <v>4</v>
      </c>
      <c r="CT876" s="5">
        <v>0</v>
      </c>
      <c r="CU876" s="5">
        <v>0</v>
      </c>
      <c r="CV876" s="5">
        <v>0</v>
      </c>
      <c r="CW876" s="5">
        <v>0</v>
      </c>
      <c r="CX876" s="3">
        <v>0</v>
      </c>
    </row>
    <row r="877" spans="1:102" ht="15.75" x14ac:dyDescent="0.25">
      <c r="A877" s="5" t="s">
        <v>337</v>
      </c>
      <c r="B877" s="5" t="s">
        <v>338</v>
      </c>
      <c r="C877" s="5">
        <v>2021</v>
      </c>
      <c r="D877" s="5">
        <v>445</v>
      </c>
      <c r="E877" s="5">
        <v>0</v>
      </c>
      <c r="F877" s="5">
        <v>53</v>
      </c>
      <c r="G877" s="5">
        <v>5</v>
      </c>
      <c r="H877" s="5">
        <v>9</v>
      </c>
      <c r="I877" s="5">
        <v>5</v>
      </c>
      <c r="J877" s="5">
        <v>2</v>
      </c>
      <c r="K877" s="5">
        <v>1</v>
      </c>
      <c r="L877" s="5">
        <v>3</v>
      </c>
      <c r="M877" s="5">
        <v>12</v>
      </c>
      <c r="N877" s="5">
        <v>2</v>
      </c>
      <c r="O877" s="5">
        <v>7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1</v>
      </c>
      <c r="V877" s="5">
        <v>1</v>
      </c>
      <c r="W877" s="5">
        <v>7</v>
      </c>
      <c r="X877" s="5">
        <v>2</v>
      </c>
      <c r="Y877" s="5">
        <v>0</v>
      </c>
      <c r="Z877" s="5">
        <v>0</v>
      </c>
      <c r="AA877" s="5">
        <v>1</v>
      </c>
      <c r="AB877" s="5">
        <v>0</v>
      </c>
      <c r="AC877" s="5">
        <v>0</v>
      </c>
      <c r="AD877" s="5">
        <v>1</v>
      </c>
      <c r="AE877" s="5">
        <v>1</v>
      </c>
      <c r="AF877" s="5">
        <v>0</v>
      </c>
      <c r="AG877" s="5">
        <v>8</v>
      </c>
      <c r="AH877" s="5">
        <v>0</v>
      </c>
      <c r="AI877" s="5">
        <v>7</v>
      </c>
      <c r="AJ877" s="5">
        <v>31</v>
      </c>
      <c r="AK877" s="5">
        <v>22</v>
      </c>
      <c r="AL877" s="5">
        <v>0</v>
      </c>
      <c r="AM877" s="5">
        <v>6</v>
      </c>
      <c r="AN877" s="5">
        <v>3</v>
      </c>
      <c r="AO877" s="5">
        <v>9</v>
      </c>
      <c r="AP877" s="5">
        <v>1</v>
      </c>
      <c r="AQ877" s="5">
        <v>1</v>
      </c>
      <c r="AR877" s="5">
        <v>0</v>
      </c>
      <c r="AS877" s="5">
        <v>4</v>
      </c>
      <c r="AT877" s="5">
        <v>5</v>
      </c>
      <c r="AU877" s="5">
        <v>2</v>
      </c>
      <c r="AV877" s="5">
        <v>2</v>
      </c>
      <c r="AW877" s="5">
        <v>1</v>
      </c>
      <c r="AX877" s="5">
        <v>6</v>
      </c>
      <c r="AY877" s="5">
        <v>1</v>
      </c>
      <c r="AZ877" s="5">
        <v>4</v>
      </c>
      <c r="BA877" s="5">
        <v>0</v>
      </c>
      <c r="BB877" s="5">
        <v>5</v>
      </c>
      <c r="BC877" s="5">
        <v>2</v>
      </c>
      <c r="BD877" s="5">
        <v>0</v>
      </c>
      <c r="BE877" s="5">
        <v>3</v>
      </c>
      <c r="BF877" s="5">
        <v>5</v>
      </c>
      <c r="BG877" s="5">
        <v>0</v>
      </c>
      <c r="BH877" s="5">
        <v>0</v>
      </c>
      <c r="BI877" s="5">
        <v>0</v>
      </c>
      <c r="BJ877" s="5">
        <v>12</v>
      </c>
      <c r="BK877" s="5">
        <v>11</v>
      </c>
      <c r="BL877" s="5">
        <v>0</v>
      </c>
      <c r="BM877" s="5">
        <v>1</v>
      </c>
      <c r="BN877" s="5">
        <v>4</v>
      </c>
      <c r="BO877" s="5">
        <v>0</v>
      </c>
      <c r="BP877" s="5">
        <v>1</v>
      </c>
      <c r="BQ877" s="5">
        <v>5</v>
      </c>
      <c r="BR877" s="5">
        <v>0</v>
      </c>
      <c r="BS877" s="5">
        <v>94</v>
      </c>
      <c r="BT877" s="5">
        <v>11</v>
      </c>
      <c r="BU877" s="5">
        <v>0</v>
      </c>
      <c r="BV877" s="5">
        <v>2</v>
      </c>
      <c r="BW877" s="5">
        <v>11</v>
      </c>
      <c r="BX877" s="5">
        <v>15</v>
      </c>
      <c r="BY877" s="5">
        <v>0</v>
      </c>
      <c r="BZ877" s="5">
        <v>0</v>
      </c>
      <c r="CA877" s="5">
        <v>6</v>
      </c>
      <c r="CB877" s="5">
        <v>0</v>
      </c>
      <c r="CC877" s="5">
        <v>0</v>
      </c>
      <c r="CD877" s="5">
        <v>0</v>
      </c>
      <c r="CE877" s="5">
        <v>0</v>
      </c>
      <c r="CF877" s="5">
        <v>1</v>
      </c>
      <c r="CG877" s="5">
        <v>1</v>
      </c>
      <c r="CH877" s="5">
        <v>0</v>
      </c>
      <c r="CI877" s="5">
        <v>0</v>
      </c>
      <c r="CJ877" s="5">
        <v>0</v>
      </c>
      <c r="CK877" s="5">
        <v>0</v>
      </c>
      <c r="CL877" s="5">
        <v>0</v>
      </c>
      <c r="CM877" s="5">
        <v>1</v>
      </c>
      <c r="CN877" s="5">
        <v>10</v>
      </c>
      <c r="CO877" s="5">
        <v>0</v>
      </c>
      <c r="CP877" s="5">
        <v>0</v>
      </c>
      <c r="CQ877" s="5">
        <v>0</v>
      </c>
      <c r="CR877" s="5">
        <v>1</v>
      </c>
      <c r="CS877" s="5">
        <v>0</v>
      </c>
      <c r="CT877" s="5">
        <v>2</v>
      </c>
      <c r="CU877" s="5">
        <v>1</v>
      </c>
      <c r="CV877" s="5">
        <v>10</v>
      </c>
      <c r="CW877" s="5">
        <v>2</v>
      </c>
      <c r="CX877" s="3">
        <v>2</v>
      </c>
    </row>
    <row r="878" spans="1:102" ht="15.75" x14ac:dyDescent="0.25">
      <c r="A878" s="5" t="s">
        <v>339</v>
      </c>
      <c r="B878" s="5" t="s">
        <v>340</v>
      </c>
      <c r="C878" s="5">
        <v>2021</v>
      </c>
      <c r="D878" s="5">
        <v>727</v>
      </c>
      <c r="E878" s="5">
        <v>3</v>
      </c>
      <c r="F878" s="5">
        <v>0</v>
      </c>
      <c r="G878" s="5">
        <v>9</v>
      </c>
      <c r="H878" s="5">
        <v>0</v>
      </c>
      <c r="I878" s="5">
        <v>3</v>
      </c>
      <c r="J878" s="5">
        <v>0</v>
      </c>
      <c r="K878" s="5">
        <v>1</v>
      </c>
      <c r="L878" s="5">
        <v>0</v>
      </c>
      <c r="M878" s="5">
        <v>1</v>
      </c>
      <c r="N878" s="5">
        <v>3</v>
      </c>
      <c r="O878" s="5">
        <v>0</v>
      </c>
      <c r="P878" s="5">
        <v>0</v>
      </c>
      <c r="Q878" s="5">
        <v>0</v>
      </c>
      <c r="R878" s="5">
        <v>1</v>
      </c>
      <c r="S878" s="5">
        <v>1</v>
      </c>
      <c r="T878" s="5">
        <v>5</v>
      </c>
      <c r="U878" s="5">
        <v>10</v>
      </c>
      <c r="V878" s="5">
        <v>1</v>
      </c>
      <c r="W878" s="5">
        <v>408</v>
      </c>
      <c r="X878" s="5">
        <v>0</v>
      </c>
      <c r="Y878" s="5">
        <v>0</v>
      </c>
      <c r="Z878" s="5">
        <v>0</v>
      </c>
      <c r="AA878" s="5">
        <v>1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5">
        <v>8</v>
      </c>
      <c r="AH878" s="5">
        <v>2</v>
      </c>
      <c r="AI878" s="5">
        <v>10</v>
      </c>
      <c r="AJ878" s="5">
        <v>15</v>
      </c>
      <c r="AK878" s="5">
        <v>14</v>
      </c>
      <c r="AL878" s="5">
        <v>0</v>
      </c>
      <c r="AM878" s="5">
        <v>7</v>
      </c>
      <c r="AN878" s="5">
        <v>2</v>
      </c>
      <c r="AO878" s="5">
        <v>23</v>
      </c>
      <c r="AP878" s="5">
        <v>1</v>
      </c>
      <c r="AQ878" s="5">
        <v>2</v>
      </c>
      <c r="AR878" s="5">
        <v>0</v>
      </c>
      <c r="AS878" s="5">
        <v>3</v>
      </c>
      <c r="AT878" s="5">
        <v>3</v>
      </c>
      <c r="AU878" s="5">
        <v>1</v>
      </c>
      <c r="AV878" s="5">
        <v>4</v>
      </c>
      <c r="AW878" s="5">
        <v>4</v>
      </c>
      <c r="AX878" s="5">
        <v>5</v>
      </c>
      <c r="AY878" s="5">
        <v>0</v>
      </c>
      <c r="AZ878" s="5">
        <v>6</v>
      </c>
      <c r="BA878" s="5">
        <v>0</v>
      </c>
      <c r="BB878" s="5">
        <v>4</v>
      </c>
      <c r="BC878" s="5">
        <v>4</v>
      </c>
      <c r="BD878" s="5">
        <v>0</v>
      </c>
      <c r="BE878" s="5">
        <v>3</v>
      </c>
      <c r="BF878" s="5">
        <v>8</v>
      </c>
      <c r="BG878" s="5">
        <v>1</v>
      </c>
      <c r="BH878" s="5">
        <v>2</v>
      </c>
      <c r="BI878" s="5">
        <v>0</v>
      </c>
      <c r="BJ878" s="5">
        <v>9</v>
      </c>
      <c r="BK878" s="5">
        <v>17</v>
      </c>
      <c r="BL878" s="5">
        <v>0</v>
      </c>
      <c r="BM878" s="5">
        <v>0</v>
      </c>
      <c r="BN878" s="5">
        <v>21</v>
      </c>
      <c r="BO878" s="5">
        <v>0</v>
      </c>
      <c r="BP878" s="5">
        <v>0</v>
      </c>
      <c r="BQ878" s="5">
        <v>12</v>
      </c>
      <c r="BR878" s="5">
        <v>0</v>
      </c>
      <c r="BS878" s="5">
        <v>6</v>
      </c>
      <c r="BT878" s="5">
        <v>4</v>
      </c>
      <c r="BU878" s="5">
        <v>0</v>
      </c>
      <c r="BV878" s="5">
        <v>2</v>
      </c>
      <c r="BW878" s="5">
        <v>1</v>
      </c>
      <c r="BX878" s="5">
        <v>21</v>
      </c>
      <c r="BY878" s="5">
        <v>0</v>
      </c>
      <c r="BZ878" s="5">
        <v>0</v>
      </c>
      <c r="CA878" s="5">
        <v>17</v>
      </c>
      <c r="CB878" s="5">
        <v>0</v>
      </c>
      <c r="CC878" s="5">
        <v>0</v>
      </c>
      <c r="CD878" s="5">
        <v>0</v>
      </c>
      <c r="CE878" s="5">
        <v>0</v>
      </c>
      <c r="CF878" s="5">
        <v>1</v>
      </c>
      <c r="CG878" s="5">
        <v>0</v>
      </c>
      <c r="CH878" s="5">
        <v>0</v>
      </c>
      <c r="CI878" s="5">
        <v>0</v>
      </c>
      <c r="CJ878" s="5">
        <v>1</v>
      </c>
      <c r="CK878" s="5">
        <v>1</v>
      </c>
      <c r="CL878" s="5">
        <v>0</v>
      </c>
      <c r="CM878" s="5">
        <v>1</v>
      </c>
      <c r="CN878" s="5">
        <v>12</v>
      </c>
      <c r="CO878" s="5">
        <v>0</v>
      </c>
      <c r="CP878" s="5">
        <v>0</v>
      </c>
      <c r="CQ878" s="5">
        <v>0</v>
      </c>
      <c r="CR878" s="5">
        <v>0</v>
      </c>
      <c r="CS878" s="5">
        <v>0</v>
      </c>
      <c r="CT878" s="5">
        <v>3</v>
      </c>
      <c r="CU878" s="5">
        <v>0</v>
      </c>
      <c r="CV878" s="5">
        <v>8</v>
      </c>
      <c r="CW878" s="5">
        <v>3</v>
      </c>
      <c r="CX878" s="3">
        <v>3</v>
      </c>
    </row>
    <row r="879" spans="1:102" ht="15.75" x14ac:dyDescent="0.25">
      <c r="A879" s="5" t="s">
        <v>341</v>
      </c>
      <c r="B879" s="5" t="s">
        <v>342</v>
      </c>
      <c r="C879" s="5">
        <v>2021</v>
      </c>
      <c r="D879" s="5">
        <v>4488</v>
      </c>
      <c r="E879" s="5">
        <v>8</v>
      </c>
      <c r="F879" s="5">
        <v>11</v>
      </c>
      <c r="G879" s="5">
        <v>23</v>
      </c>
      <c r="H879" s="5">
        <v>44</v>
      </c>
      <c r="I879" s="5">
        <v>18</v>
      </c>
      <c r="J879" s="5">
        <v>11</v>
      </c>
      <c r="K879" s="5">
        <v>12</v>
      </c>
      <c r="L879" s="5">
        <v>68</v>
      </c>
      <c r="M879" s="5">
        <v>30</v>
      </c>
      <c r="N879" s="5">
        <v>47</v>
      </c>
      <c r="O879" s="5">
        <v>464</v>
      </c>
      <c r="P879" s="5">
        <v>1</v>
      </c>
      <c r="Q879" s="5">
        <v>0</v>
      </c>
      <c r="R879" s="5">
        <v>4</v>
      </c>
      <c r="S879" s="5">
        <v>0</v>
      </c>
      <c r="T879" s="5">
        <v>3</v>
      </c>
      <c r="U879" s="5">
        <v>45</v>
      </c>
      <c r="V879" s="5">
        <v>11</v>
      </c>
      <c r="W879" s="5">
        <v>24</v>
      </c>
      <c r="X879" s="5">
        <v>9</v>
      </c>
      <c r="Y879" s="5">
        <v>0</v>
      </c>
      <c r="Z879" s="5">
        <v>134</v>
      </c>
      <c r="AA879" s="5">
        <v>13</v>
      </c>
      <c r="AB879" s="5">
        <v>28</v>
      </c>
      <c r="AC879" s="5">
        <v>0</v>
      </c>
      <c r="AD879" s="5">
        <v>2</v>
      </c>
      <c r="AE879" s="5">
        <v>3</v>
      </c>
      <c r="AF879" s="5">
        <v>3</v>
      </c>
      <c r="AG879" s="5">
        <v>59</v>
      </c>
      <c r="AH879" s="5">
        <v>66</v>
      </c>
      <c r="AI879" s="5">
        <v>101</v>
      </c>
      <c r="AJ879" s="5">
        <v>87</v>
      </c>
      <c r="AK879" s="5">
        <v>203</v>
      </c>
      <c r="AL879" s="5">
        <v>18</v>
      </c>
      <c r="AM879" s="5">
        <v>70</v>
      </c>
      <c r="AN879" s="5">
        <v>123</v>
      </c>
      <c r="AO879" s="5">
        <v>101</v>
      </c>
      <c r="AP879" s="5">
        <v>7</v>
      </c>
      <c r="AQ879" s="5">
        <v>44</v>
      </c>
      <c r="AR879" s="5">
        <v>9</v>
      </c>
      <c r="AS879" s="5">
        <v>32</v>
      </c>
      <c r="AT879" s="5">
        <v>124</v>
      </c>
      <c r="AU879" s="5">
        <v>44</v>
      </c>
      <c r="AV879" s="5">
        <v>65</v>
      </c>
      <c r="AW879" s="5">
        <v>228</v>
      </c>
      <c r="AX879" s="5">
        <v>145</v>
      </c>
      <c r="AY879" s="5">
        <v>1</v>
      </c>
      <c r="AZ879" s="5">
        <v>11</v>
      </c>
      <c r="BA879" s="5">
        <v>0</v>
      </c>
      <c r="BB879" s="5">
        <v>105</v>
      </c>
      <c r="BC879" s="5">
        <v>18</v>
      </c>
      <c r="BD879" s="5">
        <v>1</v>
      </c>
      <c r="BE879" s="5">
        <v>29</v>
      </c>
      <c r="BF879" s="5">
        <v>243</v>
      </c>
      <c r="BG879" s="5">
        <v>9</v>
      </c>
      <c r="BH879" s="5">
        <v>13</v>
      </c>
      <c r="BI879" s="5">
        <v>1</v>
      </c>
      <c r="BJ879" s="5">
        <v>101</v>
      </c>
      <c r="BK879" s="5">
        <v>142</v>
      </c>
      <c r="BL879" s="5">
        <v>0</v>
      </c>
      <c r="BM879" s="5">
        <v>10</v>
      </c>
      <c r="BN879" s="5">
        <v>74</v>
      </c>
      <c r="BO879" s="5">
        <v>34</v>
      </c>
      <c r="BP879" s="5">
        <v>14</v>
      </c>
      <c r="BQ879" s="5">
        <v>53</v>
      </c>
      <c r="BR879" s="5">
        <v>14</v>
      </c>
      <c r="BS879" s="5">
        <v>110</v>
      </c>
      <c r="BT879" s="5">
        <v>68</v>
      </c>
      <c r="BU879" s="5">
        <v>6</v>
      </c>
      <c r="BV879" s="5">
        <v>151</v>
      </c>
      <c r="BW879" s="5">
        <v>25</v>
      </c>
      <c r="BX879" s="5">
        <v>252</v>
      </c>
      <c r="BY879" s="5">
        <v>4</v>
      </c>
      <c r="BZ879" s="5">
        <v>4</v>
      </c>
      <c r="CA879" s="5">
        <v>40</v>
      </c>
      <c r="CB879" s="5">
        <v>5</v>
      </c>
      <c r="CC879" s="5">
        <v>0</v>
      </c>
      <c r="CD879" s="5">
        <v>12</v>
      </c>
      <c r="CE879" s="5">
        <v>2</v>
      </c>
      <c r="CF879" s="5">
        <v>7</v>
      </c>
      <c r="CG879" s="5">
        <v>2</v>
      </c>
      <c r="CH879" s="5">
        <v>6</v>
      </c>
      <c r="CI879" s="5">
        <v>5</v>
      </c>
      <c r="CJ879" s="5">
        <v>49</v>
      </c>
      <c r="CK879" s="5">
        <v>14</v>
      </c>
      <c r="CL879" s="5">
        <v>0</v>
      </c>
      <c r="CM879" s="5">
        <v>11</v>
      </c>
      <c r="CN879" s="5">
        <v>78</v>
      </c>
      <c r="CO879" s="5">
        <v>3</v>
      </c>
      <c r="CP879" s="5">
        <v>11</v>
      </c>
      <c r="CQ879" s="5">
        <v>0</v>
      </c>
      <c r="CR879" s="5">
        <v>7</v>
      </c>
      <c r="CS879" s="5">
        <v>1</v>
      </c>
      <c r="CT879" s="5">
        <v>70</v>
      </c>
      <c r="CU879" s="5">
        <v>17</v>
      </c>
      <c r="CV879" s="5">
        <v>85</v>
      </c>
      <c r="CW879" s="5">
        <v>35</v>
      </c>
      <c r="CX879" s="3">
        <v>35</v>
      </c>
    </row>
    <row r="880" spans="1:102" ht="15.75" x14ac:dyDescent="0.25">
      <c r="A880" s="5" t="s">
        <v>343</v>
      </c>
      <c r="B880" s="5" t="s">
        <v>344</v>
      </c>
      <c r="C880" s="5">
        <v>2021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0</v>
      </c>
      <c r="AI880" s="5">
        <v>0</v>
      </c>
      <c r="AJ880" s="5">
        <v>0</v>
      </c>
      <c r="AK880" s="5">
        <v>0</v>
      </c>
      <c r="AL880" s="5">
        <v>0</v>
      </c>
      <c r="AM880" s="5">
        <v>0</v>
      </c>
      <c r="AN880" s="5">
        <v>0</v>
      </c>
      <c r="AO880" s="5">
        <v>0</v>
      </c>
      <c r="AP880" s="5">
        <v>0</v>
      </c>
      <c r="AQ880" s="5">
        <v>0</v>
      </c>
      <c r="AR880" s="5">
        <v>0</v>
      </c>
      <c r="AS880" s="5">
        <v>0</v>
      </c>
      <c r="AT880" s="5">
        <v>0</v>
      </c>
      <c r="AU880" s="5">
        <v>0</v>
      </c>
      <c r="AV880" s="5">
        <v>0</v>
      </c>
      <c r="AW880" s="5">
        <v>0</v>
      </c>
      <c r="AX880" s="5">
        <v>0</v>
      </c>
      <c r="AY880" s="5">
        <v>0</v>
      </c>
      <c r="AZ880" s="5">
        <v>0</v>
      </c>
      <c r="BA880" s="5">
        <v>0</v>
      </c>
      <c r="BB880" s="5">
        <v>0</v>
      </c>
      <c r="BC880" s="5">
        <v>0</v>
      </c>
      <c r="BD880" s="5">
        <v>0</v>
      </c>
      <c r="BE880" s="5">
        <v>0</v>
      </c>
      <c r="BF880" s="5">
        <v>0</v>
      </c>
      <c r="BG880" s="5">
        <v>0</v>
      </c>
      <c r="BH880" s="5">
        <v>0</v>
      </c>
      <c r="BI880" s="5">
        <v>0</v>
      </c>
      <c r="BJ880" s="5">
        <v>0</v>
      </c>
      <c r="BK880" s="5">
        <v>0</v>
      </c>
      <c r="BL880" s="5">
        <v>0</v>
      </c>
      <c r="BM880" s="5">
        <v>0</v>
      </c>
      <c r="BN880" s="5">
        <v>0</v>
      </c>
      <c r="BO880" s="5">
        <v>0</v>
      </c>
      <c r="BP880" s="5">
        <v>0</v>
      </c>
      <c r="BQ880" s="5">
        <v>0</v>
      </c>
      <c r="BR880" s="5">
        <v>0</v>
      </c>
      <c r="BS880" s="5">
        <v>0</v>
      </c>
      <c r="BT880" s="5">
        <v>0</v>
      </c>
      <c r="BU880" s="5">
        <v>0</v>
      </c>
      <c r="BV880" s="5">
        <v>0</v>
      </c>
      <c r="BW880" s="5">
        <v>0</v>
      </c>
      <c r="BX880" s="5">
        <v>0</v>
      </c>
      <c r="BY880" s="5">
        <v>0</v>
      </c>
      <c r="BZ880" s="5">
        <v>0</v>
      </c>
      <c r="CA880" s="5">
        <v>0</v>
      </c>
      <c r="CB880" s="5">
        <v>0</v>
      </c>
      <c r="CC880" s="5">
        <v>0</v>
      </c>
      <c r="CD880" s="5">
        <v>0</v>
      </c>
      <c r="CE880" s="5">
        <v>0</v>
      </c>
      <c r="CF880" s="5">
        <v>0</v>
      </c>
      <c r="CG880" s="5">
        <v>0</v>
      </c>
      <c r="CH880" s="5">
        <v>0</v>
      </c>
      <c r="CI880" s="5">
        <v>0</v>
      </c>
      <c r="CJ880" s="5">
        <v>0</v>
      </c>
      <c r="CK880" s="5">
        <v>0</v>
      </c>
      <c r="CL880" s="5">
        <v>0</v>
      </c>
      <c r="CM880" s="5">
        <v>0</v>
      </c>
      <c r="CN880" s="5">
        <v>0</v>
      </c>
      <c r="CO880" s="5">
        <v>0</v>
      </c>
      <c r="CP880" s="5">
        <v>0</v>
      </c>
      <c r="CQ880" s="5">
        <v>0</v>
      </c>
      <c r="CR880" s="5">
        <v>0</v>
      </c>
      <c r="CS880" s="5">
        <v>0</v>
      </c>
      <c r="CT880" s="5">
        <v>0</v>
      </c>
      <c r="CU880" s="5">
        <v>0</v>
      </c>
      <c r="CV880" s="5">
        <v>0</v>
      </c>
      <c r="CW880" s="5">
        <v>0</v>
      </c>
      <c r="CX880" s="3">
        <v>0</v>
      </c>
    </row>
    <row r="881" spans="1:102" ht="15.75" x14ac:dyDescent="0.25">
      <c r="A881" s="5" t="s">
        <v>345</v>
      </c>
      <c r="B881" s="5" t="s">
        <v>346</v>
      </c>
      <c r="C881" s="5">
        <v>2021</v>
      </c>
      <c r="D881" s="5">
        <v>4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L881" s="5">
        <v>1</v>
      </c>
      <c r="M881" s="5">
        <v>0</v>
      </c>
      <c r="N881" s="5">
        <v>0</v>
      </c>
      <c r="O881" s="5">
        <v>1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5">
        <v>0</v>
      </c>
      <c r="AH881" s="5">
        <v>0</v>
      </c>
      <c r="AI881" s="5">
        <v>0</v>
      </c>
      <c r="AJ881" s="5">
        <v>0</v>
      </c>
      <c r="AK881" s="5">
        <v>0</v>
      </c>
      <c r="AL881" s="5">
        <v>0</v>
      </c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>
        <v>0</v>
      </c>
      <c r="AV881" s="5">
        <v>0</v>
      </c>
      <c r="AW881" s="5">
        <v>0</v>
      </c>
      <c r="AX881" s="5">
        <v>0</v>
      </c>
      <c r="AY881" s="5">
        <v>0</v>
      </c>
      <c r="AZ881" s="5">
        <v>0</v>
      </c>
      <c r="BA881" s="5">
        <v>0</v>
      </c>
      <c r="BB881" s="5">
        <v>0</v>
      </c>
      <c r="BC881" s="5">
        <v>0</v>
      </c>
      <c r="BD881" s="5">
        <v>0</v>
      </c>
      <c r="BE881" s="5">
        <v>0</v>
      </c>
      <c r="BF881" s="5">
        <v>0</v>
      </c>
      <c r="BG881" s="5">
        <v>0</v>
      </c>
      <c r="BH881" s="5">
        <v>0</v>
      </c>
      <c r="BI881" s="5">
        <v>0</v>
      </c>
      <c r="BJ881" s="5">
        <v>0</v>
      </c>
      <c r="BK881" s="5">
        <v>0</v>
      </c>
      <c r="BL881" s="5">
        <v>0</v>
      </c>
      <c r="BM881" s="5">
        <v>0</v>
      </c>
      <c r="BN881" s="5">
        <v>0</v>
      </c>
      <c r="BO881" s="5">
        <v>0</v>
      </c>
      <c r="BP881" s="5">
        <v>0</v>
      </c>
      <c r="BQ881" s="5">
        <v>0</v>
      </c>
      <c r="BR881" s="5">
        <v>0</v>
      </c>
      <c r="BS881" s="5">
        <v>0</v>
      </c>
      <c r="BT881" s="5">
        <v>0</v>
      </c>
      <c r="BU881" s="5">
        <v>0</v>
      </c>
      <c r="BV881" s="5">
        <v>0</v>
      </c>
      <c r="BW881" s="5">
        <v>0</v>
      </c>
      <c r="BX881" s="5">
        <v>2</v>
      </c>
      <c r="BY881" s="5">
        <v>0</v>
      </c>
      <c r="BZ881" s="5">
        <v>0</v>
      </c>
      <c r="CA881" s="5">
        <v>0</v>
      </c>
      <c r="CB881" s="5">
        <v>0</v>
      </c>
      <c r="CC881" s="5">
        <v>0</v>
      </c>
      <c r="CD881" s="5">
        <v>0</v>
      </c>
      <c r="CE881" s="5">
        <v>0</v>
      </c>
      <c r="CF881" s="5">
        <v>0</v>
      </c>
      <c r="CG881" s="5">
        <v>0</v>
      </c>
      <c r="CH881" s="5">
        <v>0</v>
      </c>
      <c r="CI881" s="5">
        <v>0</v>
      </c>
      <c r="CJ881" s="5">
        <v>0</v>
      </c>
      <c r="CK881" s="5">
        <v>0</v>
      </c>
      <c r="CL881" s="5">
        <v>0</v>
      </c>
      <c r="CM881" s="5">
        <v>0</v>
      </c>
      <c r="CN881" s="5">
        <v>0</v>
      </c>
      <c r="CO881" s="5">
        <v>0</v>
      </c>
      <c r="CP881" s="5">
        <v>0</v>
      </c>
      <c r="CQ881" s="5">
        <v>0</v>
      </c>
      <c r="CR881" s="5">
        <v>0</v>
      </c>
      <c r="CS881" s="5">
        <v>0</v>
      </c>
      <c r="CT881" s="5">
        <v>0</v>
      </c>
      <c r="CU881" s="5">
        <v>0</v>
      </c>
      <c r="CV881" s="5">
        <v>0</v>
      </c>
      <c r="CW881" s="5">
        <v>0</v>
      </c>
      <c r="CX881" s="3">
        <v>0</v>
      </c>
    </row>
    <row r="882" spans="1:102" ht="15.75" x14ac:dyDescent="0.25">
      <c r="A882" s="5" t="s">
        <v>347</v>
      </c>
      <c r="B882" s="5" t="s">
        <v>348</v>
      </c>
      <c r="C882" s="5">
        <v>2021</v>
      </c>
      <c r="D882" s="5">
        <v>1322</v>
      </c>
      <c r="E882" s="5">
        <v>0</v>
      </c>
      <c r="F882" s="5">
        <v>8</v>
      </c>
      <c r="G882" s="5">
        <v>1</v>
      </c>
      <c r="H882" s="5">
        <v>16</v>
      </c>
      <c r="I882" s="5">
        <v>31</v>
      </c>
      <c r="J882" s="5">
        <v>5</v>
      </c>
      <c r="K882" s="5">
        <v>1</v>
      </c>
      <c r="L882" s="5">
        <v>4</v>
      </c>
      <c r="M882" s="5">
        <v>2</v>
      </c>
      <c r="N882" s="5">
        <v>13</v>
      </c>
      <c r="O882" s="5">
        <v>92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2</v>
      </c>
      <c r="V882" s="5">
        <v>9</v>
      </c>
      <c r="W882" s="5">
        <v>83</v>
      </c>
      <c r="X882" s="5">
        <v>3</v>
      </c>
      <c r="Y882" s="5">
        <v>0</v>
      </c>
      <c r="Z882" s="5">
        <v>98</v>
      </c>
      <c r="AA882" s="5">
        <v>1</v>
      </c>
      <c r="AB882" s="5">
        <v>57</v>
      </c>
      <c r="AC882" s="5">
        <v>0</v>
      </c>
      <c r="AD882" s="5">
        <v>0</v>
      </c>
      <c r="AE882" s="5">
        <v>0</v>
      </c>
      <c r="AF882" s="5">
        <v>0</v>
      </c>
      <c r="AG882" s="5">
        <v>16</v>
      </c>
      <c r="AH882" s="5">
        <v>7</v>
      </c>
      <c r="AI882" s="5">
        <v>11</v>
      </c>
      <c r="AJ882" s="5">
        <v>11</v>
      </c>
      <c r="AK882" s="5">
        <v>14</v>
      </c>
      <c r="AL882" s="5">
        <v>0</v>
      </c>
      <c r="AM882" s="5">
        <v>25</v>
      </c>
      <c r="AN882" s="5">
        <v>14</v>
      </c>
      <c r="AO882" s="5">
        <v>24</v>
      </c>
      <c r="AP882" s="5">
        <v>4</v>
      </c>
      <c r="AQ882" s="5">
        <v>5</v>
      </c>
      <c r="AR882" s="5">
        <v>2</v>
      </c>
      <c r="AS882" s="5">
        <v>12</v>
      </c>
      <c r="AT882" s="5">
        <v>22</v>
      </c>
      <c r="AU882" s="5">
        <v>16</v>
      </c>
      <c r="AV882" s="5">
        <v>60</v>
      </c>
      <c r="AW882" s="5">
        <v>13</v>
      </c>
      <c r="AX882" s="5">
        <v>17</v>
      </c>
      <c r="AY882" s="5">
        <v>0</v>
      </c>
      <c r="AZ882" s="5">
        <v>2</v>
      </c>
      <c r="BA882" s="5">
        <v>0</v>
      </c>
      <c r="BB882" s="5">
        <v>181</v>
      </c>
      <c r="BC882" s="5">
        <v>4</v>
      </c>
      <c r="BD882" s="5">
        <v>0</v>
      </c>
      <c r="BE882" s="5">
        <v>10</v>
      </c>
      <c r="BF882" s="5">
        <v>34</v>
      </c>
      <c r="BG882" s="5">
        <v>1</v>
      </c>
      <c r="BH882" s="5">
        <v>2</v>
      </c>
      <c r="BI882" s="5">
        <v>0</v>
      </c>
      <c r="BJ882" s="5">
        <v>25</v>
      </c>
      <c r="BK882" s="5">
        <v>23</v>
      </c>
      <c r="BL882" s="5">
        <v>0</v>
      </c>
      <c r="BM882" s="5">
        <v>3</v>
      </c>
      <c r="BN882" s="5">
        <v>10</v>
      </c>
      <c r="BO882" s="5">
        <v>0</v>
      </c>
      <c r="BP882" s="5">
        <v>2</v>
      </c>
      <c r="BQ882" s="5">
        <v>10</v>
      </c>
      <c r="BR882" s="5">
        <v>2</v>
      </c>
      <c r="BS882" s="5">
        <v>22</v>
      </c>
      <c r="BT882" s="5">
        <v>9</v>
      </c>
      <c r="BU882" s="5">
        <v>0</v>
      </c>
      <c r="BV882" s="5">
        <v>15</v>
      </c>
      <c r="BW882" s="5">
        <v>8</v>
      </c>
      <c r="BX882" s="5">
        <v>111</v>
      </c>
      <c r="BY882" s="5">
        <v>0</v>
      </c>
      <c r="BZ882" s="5">
        <v>0</v>
      </c>
      <c r="CA882" s="5">
        <v>32</v>
      </c>
      <c r="CB882" s="5">
        <v>7</v>
      </c>
      <c r="CC882" s="5">
        <v>0</v>
      </c>
      <c r="CD882" s="5">
        <v>4</v>
      </c>
      <c r="CE882" s="5">
        <v>2</v>
      </c>
      <c r="CF882" s="5">
        <v>6</v>
      </c>
      <c r="CG882" s="5">
        <v>0</v>
      </c>
      <c r="CH882" s="5">
        <v>2</v>
      </c>
      <c r="CI882" s="5">
        <v>2</v>
      </c>
      <c r="CJ882" s="5">
        <v>9</v>
      </c>
      <c r="CK882" s="5">
        <v>2</v>
      </c>
      <c r="CL882" s="5">
        <v>0</v>
      </c>
      <c r="CM882" s="5">
        <v>4</v>
      </c>
      <c r="CN882" s="5">
        <v>16</v>
      </c>
      <c r="CO882" s="5">
        <v>0</v>
      </c>
      <c r="CP882" s="5">
        <v>2</v>
      </c>
      <c r="CQ882" s="5">
        <v>0</v>
      </c>
      <c r="CR882" s="5">
        <v>6</v>
      </c>
      <c r="CS882" s="5">
        <v>1</v>
      </c>
      <c r="CT882" s="5">
        <v>18</v>
      </c>
      <c r="CU882" s="5">
        <v>4</v>
      </c>
      <c r="CV882" s="5">
        <v>22</v>
      </c>
      <c r="CW882" s="5">
        <v>9</v>
      </c>
      <c r="CX882" s="3">
        <v>9</v>
      </c>
    </row>
    <row r="883" spans="1:102" ht="15.75" x14ac:dyDescent="0.25">
      <c r="A883" s="5" t="s">
        <v>349</v>
      </c>
      <c r="B883" s="5" t="s">
        <v>350</v>
      </c>
      <c r="C883" s="5">
        <v>2021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5">
        <v>0</v>
      </c>
      <c r="AI883" s="5">
        <v>0</v>
      </c>
      <c r="AJ883" s="5">
        <v>0</v>
      </c>
      <c r="AK883" s="5">
        <v>0</v>
      </c>
      <c r="AL883" s="5">
        <v>0</v>
      </c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>
        <v>0</v>
      </c>
      <c r="AV883" s="5">
        <v>0</v>
      </c>
      <c r="AW883" s="5">
        <v>0</v>
      </c>
      <c r="AX883" s="5">
        <v>0</v>
      </c>
      <c r="AY883" s="5">
        <v>0</v>
      </c>
      <c r="AZ883" s="5">
        <v>0</v>
      </c>
      <c r="BA883" s="5">
        <v>0</v>
      </c>
      <c r="BB883" s="5">
        <v>0</v>
      </c>
      <c r="BC883" s="5">
        <v>0</v>
      </c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>
        <v>0</v>
      </c>
      <c r="BK883" s="5">
        <v>0</v>
      </c>
      <c r="BL883" s="5">
        <v>0</v>
      </c>
      <c r="BM883" s="5">
        <v>0</v>
      </c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>
        <v>0</v>
      </c>
      <c r="BW883" s="5">
        <v>0</v>
      </c>
      <c r="BX883" s="5">
        <v>0</v>
      </c>
      <c r="BY883" s="5">
        <v>0</v>
      </c>
      <c r="BZ883" s="5">
        <v>0</v>
      </c>
      <c r="CA883" s="5">
        <v>0</v>
      </c>
      <c r="CB883" s="5">
        <v>0</v>
      </c>
      <c r="CC883" s="5">
        <v>0</v>
      </c>
      <c r="CD883" s="5">
        <v>0</v>
      </c>
      <c r="CE883" s="5">
        <v>0</v>
      </c>
      <c r="CF883" s="5">
        <v>0</v>
      </c>
      <c r="CG883" s="5">
        <v>0</v>
      </c>
      <c r="CH883" s="5">
        <v>0</v>
      </c>
      <c r="CI883" s="5">
        <v>0</v>
      </c>
      <c r="CJ883" s="5">
        <v>0</v>
      </c>
      <c r="CK883" s="5">
        <v>0</v>
      </c>
      <c r="CL883" s="5">
        <v>0</v>
      </c>
      <c r="CM883" s="5">
        <v>0</v>
      </c>
      <c r="CN883" s="5">
        <v>0</v>
      </c>
      <c r="CO883" s="5">
        <v>0</v>
      </c>
      <c r="CP883" s="5">
        <v>0</v>
      </c>
      <c r="CQ883" s="5">
        <v>0</v>
      </c>
      <c r="CR883" s="5">
        <v>0</v>
      </c>
      <c r="CS883" s="5">
        <v>0</v>
      </c>
      <c r="CT883" s="5">
        <v>0</v>
      </c>
      <c r="CU883" s="5">
        <v>0</v>
      </c>
      <c r="CV883" s="5">
        <v>0</v>
      </c>
      <c r="CW883" s="5">
        <v>0</v>
      </c>
      <c r="CX883" s="3">
        <v>0</v>
      </c>
    </row>
    <row r="884" spans="1:102" ht="15.75" x14ac:dyDescent="0.25">
      <c r="A884" s="5" t="s">
        <v>351</v>
      </c>
      <c r="B884" s="5" t="s">
        <v>352</v>
      </c>
      <c r="C884" s="5">
        <v>2021</v>
      </c>
      <c r="D884" s="5">
        <v>23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L884" s="5">
        <v>1</v>
      </c>
      <c r="M884" s="5">
        <v>0</v>
      </c>
      <c r="N884" s="5">
        <v>0</v>
      </c>
      <c r="O884" s="5">
        <v>11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0</v>
      </c>
      <c r="AG884" s="5">
        <v>1</v>
      </c>
      <c r="AH884" s="5">
        <v>0</v>
      </c>
      <c r="AI884" s="5">
        <v>0</v>
      </c>
      <c r="AJ884" s="5">
        <v>1</v>
      </c>
      <c r="AK884" s="5">
        <v>0</v>
      </c>
      <c r="AL884" s="5">
        <v>0</v>
      </c>
      <c r="AM884" s="5">
        <v>0</v>
      </c>
      <c r="AN884" s="5">
        <v>1</v>
      </c>
      <c r="AO884" s="5">
        <v>0</v>
      </c>
      <c r="AP884" s="5">
        <v>0</v>
      </c>
      <c r="AQ884" s="5">
        <v>0</v>
      </c>
      <c r="AR884" s="5">
        <v>0</v>
      </c>
      <c r="AS884" s="5">
        <v>0</v>
      </c>
      <c r="AT884" s="5">
        <v>0</v>
      </c>
      <c r="AU884" s="5">
        <v>0</v>
      </c>
      <c r="AV884" s="5">
        <v>0</v>
      </c>
      <c r="AW884" s="5">
        <v>0</v>
      </c>
      <c r="AX884" s="5">
        <v>0</v>
      </c>
      <c r="AY884" s="5">
        <v>0</v>
      </c>
      <c r="AZ884" s="5">
        <v>0</v>
      </c>
      <c r="BA884" s="5">
        <v>0</v>
      </c>
      <c r="BB884" s="5">
        <v>0</v>
      </c>
      <c r="BC884" s="5">
        <v>0</v>
      </c>
      <c r="BD884" s="5">
        <v>0</v>
      </c>
      <c r="BE884" s="5">
        <v>0</v>
      </c>
      <c r="BF884" s="5">
        <v>0</v>
      </c>
      <c r="BG884" s="5">
        <v>0</v>
      </c>
      <c r="BH884" s="5">
        <v>0</v>
      </c>
      <c r="BI884" s="5">
        <v>0</v>
      </c>
      <c r="BJ884" s="5">
        <v>0</v>
      </c>
      <c r="BK884" s="5">
        <v>0</v>
      </c>
      <c r="BL884" s="5">
        <v>0</v>
      </c>
      <c r="BM884" s="5">
        <v>0</v>
      </c>
      <c r="BN884" s="5">
        <v>0</v>
      </c>
      <c r="BO884" s="5">
        <v>0</v>
      </c>
      <c r="BP884" s="5">
        <v>0</v>
      </c>
      <c r="BQ884" s="5">
        <v>0</v>
      </c>
      <c r="BR884" s="5">
        <v>0</v>
      </c>
      <c r="BS884" s="5">
        <v>0</v>
      </c>
      <c r="BT884" s="5">
        <v>0</v>
      </c>
      <c r="BU884" s="5">
        <v>0</v>
      </c>
      <c r="BV884" s="5">
        <v>0</v>
      </c>
      <c r="BW884" s="5">
        <v>0</v>
      </c>
      <c r="BX884" s="5">
        <v>2</v>
      </c>
      <c r="BY884" s="5">
        <v>0</v>
      </c>
      <c r="BZ884" s="5">
        <v>0</v>
      </c>
      <c r="CA884" s="5">
        <v>0</v>
      </c>
      <c r="CB884" s="5">
        <v>0</v>
      </c>
      <c r="CC884" s="5">
        <v>0</v>
      </c>
      <c r="CD884" s="5">
        <v>0</v>
      </c>
      <c r="CE884" s="5">
        <v>0</v>
      </c>
      <c r="CF884" s="5">
        <v>0</v>
      </c>
      <c r="CG884" s="5">
        <v>0</v>
      </c>
      <c r="CH884" s="5">
        <v>0</v>
      </c>
      <c r="CI884" s="5">
        <v>0</v>
      </c>
      <c r="CJ884" s="5">
        <v>0</v>
      </c>
      <c r="CK884" s="5">
        <v>0</v>
      </c>
      <c r="CL884" s="5">
        <v>0</v>
      </c>
      <c r="CM884" s="5">
        <v>0</v>
      </c>
      <c r="CN884" s="5">
        <v>1</v>
      </c>
      <c r="CO884" s="5">
        <v>0</v>
      </c>
      <c r="CP884" s="5">
        <v>0</v>
      </c>
      <c r="CQ884" s="5">
        <v>0</v>
      </c>
      <c r="CR884" s="5">
        <v>0</v>
      </c>
      <c r="CS884" s="5">
        <v>0</v>
      </c>
      <c r="CT884" s="5">
        <v>0</v>
      </c>
      <c r="CU884" s="5">
        <v>0</v>
      </c>
      <c r="CV884" s="5">
        <v>1</v>
      </c>
      <c r="CW884" s="5">
        <v>0</v>
      </c>
      <c r="CX884" s="3">
        <v>0</v>
      </c>
    </row>
    <row r="885" spans="1:102" ht="15.75" x14ac:dyDescent="0.25">
      <c r="A885" s="5" t="s">
        <v>353</v>
      </c>
      <c r="B885" s="5" t="s">
        <v>354</v>
      </c>
      <c r="C885" s="5">
        <v>2021</v>
      </c>
      <c r="D885" s="5">
        <v>1644</v>
      </c>
      <c r="E885" s="5">
        <v>4</v>
      </c>
      <c r="F885" s="5">
        <v>1</v>
      </c>
      <c r="G885" s="5">
        <v>7</v>
      </c>
      <c r="H885" s="5">
        <v>0</v>
      </c>
      <c r="I885" s="5">
        <v>16</v>
      </c>
      <c r="J885" s="5">
        <v>3</v>
      </c>
      <c r="K885" s="5">
        <v>2</v>
      </c>
      <c r="L885" s="5">
        <v>11</v>
      </c>
      <c r="M885" s="5">
        <v>2</v>
      </c>
      <c r="N885" s="5">
        <v>8</v>
      </c>
      <c r="O885" s="5">
        <v>8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1</v>
      </c>
      <c r="W885" s="5">
        <v>0</v>
      </c>
      <c r="X885" s="5">
        <v>0</v>
      </c>
      <c r="Y885" s="5">
        <v>0</v>
      </c>
      <c r="Z885" s="5">
        <v>0</v>
      </c>
      <c r="AA885" s="5">
        <v>53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1</v>
      </c>
      <c r="AH885" s="5">
        <v>0</v>
      </c>
      <c r="AI885" s="5">
        <v>7</v>
      </c>
      <c r="AJ885" s="5">
        <v>47</v>
      </c>
      <c r="AK885" s="5">
        <v>12</v>
      </c>
      <c r="AL885" s="5">
        <v>0</v>
      </c>
      <c r="AM885" s="5">
        <v>4</v>
      </c>
      <c r="AN885" s="5">
        <v>5</v>
      </c>
      <c r="AO885" s="5">
        <v>15</v>
      </c>
      <c r="AP885" s="5">
        <v>1</v>
      </c>
      <c r="AQ885" s="5">
        <v>7</v>
      </c>
      <c r="AR885" s="5">
        <v>1</v>
      </c>
      <c r="AS885" s="5">
        <v>2</v>
      </c>
      <c r="AT885" s="5">
        <v>7</v>
      </c>
      <c r="AU885" s="5">
        <v>12</v>
      </c>
      <c r="AV885" s="5">
        <v>20</v>
      </c>
      <c r="AW885" s="5">
        <v>18</v>
      </c>
      <c r="AX885" s="5">
        <v>31</v>
      </c>
      <c r="AY885" s="5">
        <v>1</v>
      </c>
      <c r="AZ885" s="5">
        <v>13</v>
      </c>
      <c r="BA885" s="5">
        <v>0</v>
      </c>
      <c r="BB885" s="5">
        <v>584</v>
      </c>
      <c r="BC885" s="5">
        <v>5</v>
      </c>
      <c r="BD885" s="5">
        <v>0</v>
      </c>
      <c r="BE885" s="5">
        <v>8</v>
      </c>
      <c r="BF885" s="5">
        <v>7</v>
      </c>
      <c r="BG885" s="5">
        <v>1</v>
      </c>
      <c r="BH885" s="5">
        <v>1</v>
      </c>
      <c r="BI885" s="5">
        <v>0</v>
      </c>
      <c r="BJ885" s="5">
        <v>57</v>
      </c>
      <c r="BK885" s="5">
        <v>38</v>
      </c>
      <c r="BL885" s="5">
        <v>0</v>
      </c>
      <c r="BM885" s="5">
        <v>0</v>
      </c>
      <c r="BN885" s="5">
        <v>35</v>
      </c>
      <c r="BO885" s="5">
        <v>0</v>
      </c>
      <c r="BP885" s="5">
        <v>3</v>
      </c>
      <c r="BQ885" s="5">
        <v>37</v>
      </c>
      <c r="BR885" s="5">
        <v>2</v>
      </c>
      <c r="BS885" s="5">
        <v>59</v>
      </c>
      <c r="BT885" s="5">
        <v>22</v>
      </c>
      <c r="BU885" s="5">
        <v>0</v>
      </c>
      <c r="BV885" s="5">
        <v>7</v>
      </c>
      <c r="BW885" s="5">
        <v>4</v>
      </c>
      <c r="BX885" s="5">
        <v>128</v>
      </c>
      <c r="BY885" s="5">
        <v>0</v>
      </c>
      <c r="BZ885" s="5">
        <v>0</v>
      </c>
      <c r="CA885" s="5">
        <v>91</v>
      </c>
      <c r="CB885" s="5">
        <v>1</v>
      </c>
      <c r="CC885" s="5">
        <v>1</v>
      </c>
      <c r="CD885" s="5">
        <v>10</v>
      </c>
      <c r="CE885" s="5">
        <v>0</v>
      </c>
      <c r="CF885" s="5">
        <v>7</v>
      </c>
      <c r="CG885" s="5">
        <v>5</v>
      </c>
      <c r="CH885" s="5">
        <v>2</v>
      </c>
      <c r="CI885" s="5">
        <v>6</v>
      </c>
      <c r="CJ885" s="5">
        <v>20</v>
      </c>
      <c r="CK885" s="5">
        <v>4</v>
      </c>
      <c r="CL885" s="5">
        <v>0</v>
      </c>
      <c r="CM885" s="5">
        <v>18</v>
      </c>
      <c r="CN885" s="5">
        <v>82</v>
      </c>
      <c r="CO885" s="5">
        <v>11</v>
      </c>
      <c r="CP885" s="5">
        <v>1</v>
      </c>
      <c r="CQ885" s="5">
        <v>0</v>
      </c>
      <c r="CR885" s="5">
        <v>3</v>
      </c>
      <c r="CS885" s="5">
        <v>25</v>
      </c>
      <c r="CT885" s="5">
        <v>12</v>
      </c>
      <c r="CU885" s="5">
        <v>2</v>
      </c>
      <c r="CV885" s="5">
        <v>16</v>
      </c>
      <c r="CW885" s="5">
        <v>7</v>
      </c>
      <c r="CX885" s="3">
        <v>7</v>
      </c>
    </row>
    <row r="886" spans="1:102" ht="15.75" x14ac:dyDescent="0.25">
      <c r="A886" s="5" t="s">
        <v>355</v>
      </c>
      <c r="B886" s="5" t="s">
        <v>356</v>
      </c>
      <c r="C886" s="5">
        <v>2021</v>
      </c>
      <c r="D886" s="5">
        <v>1101</v>
      </c>
      <c r="E886" s="5">
        <v>0</v>
      </c>
      <c r="F886" s="5">
        <v>7</v>
      </c>
      <c r="G886" s="5">
        <v>3</v>
      </c>
      <c r="H886" s="5">
        <v>1</v>
      </c>
      <c r="I886" s="5">
        <v>5</v>
      </c>
      <c r="J886" s="5">
        <v>1</v>
      </c>
      <c r="K886" s="5">
        <v>2</v>
      </c>
      <c r="L886" s="5">
        <v>3</v>
      </c>
      <c r="M886" s="5">
        <v>2</v>
      </c>
      <c r="N886" s="5">
        <v>16</v>
      </c>
      <c r="O886" s="5">
        <v>177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3</v>
      </c>
      <c r="V886" s="5">
        <v>2</v>
      </c>
      <c r="W886" s="5">
        <v>1</v>
      </c>
      <c r="X886" s="5">
        <v>1</v>
      </c>
      <c r="Y886" s="5">
        <v>0</v>
      </c>
      <c r="Z886" s="5">
        <v>0</v>
      </c>
      <c r="AA886" s="5">
        <v>3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5">
        <v>3</v>
      </c>
      <c r="AH886" s="5">
        <v>1</v>
      </c>
      <c r="AI886" s="5">
        <v>10</v>
      </c>
      <c r="AJ886" s="5">
        <v>12</v>
      </c>
      <c r="AK886" s="5">
        <v>18</v>
      </c>
      <c r="AL886" s="5">
        <v>0</v>
      </c>
      <c r="AM886" s="5">
        <v>9</v>
      </c>
      <c r="AN886" s="5">
        <v>20</v>
      </c>
      <c r="AO886" s="5">
        <v>27</v>
      </c>
      <c r="AP886" s="5">
        <v>13</v>
      </c>
      <c r="AQ886" s="5">
        <v>15</v>
      </c>
      <c r="AR886" s="5">
        <v>1</v>
      </c>
      <c r="AS886" s="5">
        <v>3</v>
      </c>
      <c r="AT886" s="5">
        <v>49</v>
      </c>
      <c r="AU886" s="5">
        <v>7</v>
      </c>
      <c r="AV886" s="5">
        <v>17</v>
      </c>
      <c r="AW886" s="5">
        <v>18</v>
      </c>
      <c r="AX886" s="5">
        <v>36</v>
      </c>
      <c r="AY886" s="5">
        <v>7</v>
      </c>
      <c r="AZ886" s="5">
        <v>5</v>
      </c>
      <c r="BA886" s="5">
        <v>0</v>
      </c>
      <c r="BB886" s="5">
        <v>56</v>
      </c>
      <c r="BC886" s="5">
        <v>5</v>
      </c>
      <c r="BD886" s="5">
        <v>0</v>
      </c>
      <c r="BE886" s="5">
        <v>12</v>
      </c>
      <c r="BF886" s="5">
        <v>37</v>
      </c>
      <c r="BG886" s="5">
        <v>1</v>
      </c>
      <c r="BH886" s="5">
        <v>2</v>
      </c>
      <c r="BI886" s="5">
        <v>0</v>
      </c>
      <c r="BJ886" s="5">
        <v>39</v>
      </c>
      <c r="BK886" s="5">
        <v>23</v>
      </c>
      <c r="BL886" s="5">
        <v>0</v>
      </c>
      <c r="BM886" s="5">
        <v>1</v>
      </c>
      <c r="BN886" s="5">
        <v>29</v>
      </c>
      <c r="BO886" s="5">
        <v>0</v>
      </c>
      <c r="BP886" s="5">
        <v>3</v>
      </c>
      <c r="BQ886" s="5">
        <v>10</v>
      </c>
      <c r="BR886" s="5">
        <v>2</v>
      </c>
      <c r="BS886" s="5">
        <v>58</v>
      </c>
      <c r="BT886" s="5">
        <v>29</v>
      </c>
      <c r="BU886" s="5">
        <v>1</v>
      </c>
      <c r="BV886" s="5">
        <v>82</v>
      </c>
      <c r="BW886" s="5">
        <v>5</v>
      </c>
      <c r="BX886" s="5">
        <v>72</v>
      </c>
      <c r="BY886" s="5">
        <v>1</v>
      </c>
      <c r="BZ886" s="5">
        <v>0</v>
      </c>
      <c r="CA886" s="5">
        <v>10</v>
      </c>
      <c r="CB886" s="5">
        <v>0</v>
      </c>
      <c r="CC886" s="5">
        <v>0</v>
      </c>
      <c r="CD886" s="5">
        <v>1</v>
      </c>
      <c r="CE886" s="5">
        <v>0</v>
      </c>
      <c r="CF886" s="5">
        <v>2</v>
      </c>
      <c r="CG886" s="5">
        <v>1</v>
      </c>
      <c r="CH886" s="5">
        <v>2</v>
      </c>
      <c r="CI886" s="5">
        <v>2</v>
      </c>
      <c r="CJ886" s="5">
        <v>10</v>
      </c>
      <c r="CK886" s="5">
        <v>3</v>
      </c>
      <c r="CL886" s="5">
        <v>0</v>
      </c>
      <c r="CM886" s="5">
        <v>8</v>
      </c>
      <c r="CN886" s="5">
        <v>26</v>
      </c>
      <c r="CO886" s="5">
        <v>1</v>
      </c>
      <c r="CP886" s="5">
        <v>1</v>
      </c>
      <c r="CQ886" s="5">
        <v>0</v>
      </c>
      <c r="CR886" s="5">
        <v>0</v>
      </c>
      <c r="CS886" s="5">
        <v>1</v>
      </c>
      <c r="CT886" s="5">
        <v>15</v>
      </c>
      <c r="CU886" s="5">
        <v>3</v>
      </c>
      <c r="CV886" s="5">
        <v>34</v>
      </c>
      <c r="CW886" s="5">
        <v>7</v>
      </c>
      <c r="CX886" s="3">
        <v>7</v>
      </c>
    </row>
    <row r="887" spans="1:102" ht="15.75" x14ac:dyDescent="0.25">
      <c r="A887" s="5" t="s">
        <v>357</v>
      </c>
      <c r="B887" s="5" t="s">
        <v>358</v>
      </c>
      <c r="C887" s="5">
        <v>2021</v>
      </c>
      <c r="D887" s="5">
        <v>257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3</v>
      </c>
      <c r="M887" s="5">
        <v>0</v>
      </c>
      <c r="N887" s="5">
        <v>4</v>
      </c>
      <c r="O887" s="5">
        <v>70</v>
      </c>
      <c r="P887" s="5">
        <v>0</v>
      </c>
      <c r="Q887" s="5">
        <v>0</v>
      </c>
      <c r="R887" s="5">
        <v>1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1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3</v>
      </c>
      <c r="AH887" s="5">
        <v>18</v>
      </c>
      <c r="AI887" s="5">
        <v>6</v>
      </c>
      <c r="AJ887" s="5">
        <v>9</v>
      </c>
      <c r="AK887" s="5">
        <v>4</v>
      </c>
      <c r="AL887" s="5">
        <v>0</v>
      </c>
      <c r="AM887" s="5">
        <v>5</v>
      </c>
      <c r="AN887" s="5">
        <v>4</v>
      </c>
      <c r="AO887" s="5">
        <v>6</v>
      </c>
      <c r="AP887" s="5">
        <v>0</v>
      </c>
      <c r="AQ887" s="5">
        <v>4</v>
      </c>
      <c r="AR887" s="5">
        <v>0</v>
      </c>
      <c r="AS887" s="5">
        <v>1</v>
      </c>
      <c r="AT887" s="5">
        <v>3</v>
      </c>
      <c r="AU887" s="5">
        <v>1</v>
      </c>
      <c r="AV887" s="5">
        <v>0</v>
      </c>
      <c r="AW887" s="5">
        <v>1</v>
      </c>
      <c r="AX887" s="5">
        <v>6</v>
      </c>
      <c r="AY887" s="5">
        <v>0</v>
      </c>
      <c r="AZ887" s="5">
        <v>2</v>
      </c>
      <c r="BA887" s="5">
        <v>0</v>
      </c>
      <c r="BB887" s="5">
        <v>7</v>
      </c>
      <c r="BC887" s="5">
        <v>1</v>
      </c>
      <c r="BD887" s="5">
        <v>0</v>
      </c>
      <c r="BE887" s="5">
        <v>2</v>
      </c>
      <c r="BF887" s="5">
        <v>15</v>
      </c>
      <c r="BG887" s="5">
        <v>1</v>
      </c>
      <c r="BH887" s="5">
        <v>2</v>
      </c>
      <c r="BI887" s="5">
        <v>0</v>
      </c>
      <c r="BJ887" s="5">
        <v>4</v>
      </c>
      <c r="BK887" s="5">
        <v>7</v>
      </c>
      <c r="BL887" s="5">
        <v>0</v>
      </c>
      <c r="BM887" s="5">
        <v>1</v>
      </c>
      <c r="BN887" s="5">
        <v>7</v>
      </c>
      <c r="BO887" s="5">
        <v>0</v>
      </c>
      <c r="BP887" s="5">
        <v>0</v>
      </c>
      <c r="BQ887" s="5">
        <v>3</v>
      </c>
      <c r="BR887" s="5">
        <v>0</v>
      </c>
      <c r="BS887" s="5">
        <v>8</v>
      </c>
      <c r="BT887" s="5">
        <v>5</v>
      </c>
      <c r="BU887" s="5">
        <v>0</v>
      </c>
      <c r="BV887" s="5">
        <v>2</v>
      </c>
      <c r="BW887" s="5">
        <v>0</v>
      </c>
      <c r="BX887" s="5">
        <v>1</v>
      </c>
      <c r="BY887" s="5">
        <v>0</v>
      </c>
      <c r="BZ887" s="5">
        <v>0</v>
      </c>
      <c r="CA887" s="5">
        <v>5</v>
      </c>
      <c r="CB887" s="5">
        <v>0</v>
      </c>
      <c r="CC887" s="5">
        <v>0</v>
      </c>
      <c r="CD887" s="5">
        <v>3</v>
      </c>
      <c r="CE887" s="5">
        <v>0</v>
      </c>
      <c r="CF887" s="5">
        <v>0</v>
      </c>
      <c r="CG887" s="5">
        <v>0</v>
      </c>
      <c r="CH887" s="5">
        <v>2</v>
      </c>
      <c r="CI887" s="5">
        <v>1</v>
      </c>
      <c r="CJ887" s="5">
        <v>4</v>
      </c>
      <c r="CK887" s="5">
        <v>1</v>
      </c>
      <c r="CL887" s="5">
        <v>0</v>
      </c>
      <c r="CM887" s="5">
        <v>1</v>
      </c>
      <c r="CN887" s="5">
        <v>4</v>
      </c>
      <c r="CO887" s="5">
        <v>1</v>
      </c>
      <c r="CP887" s="5">
        <v>0</v>
      </c>
      <c r="CQ887" s="5">
        <v>0</v>
      </c>
      <c r="CR887" s="5">
        <v>0</v>
      </c>
      <c r="CS887" s="5">
        <v>0</v>
      </c>
      <c r="CT887" s="5">
        <v>4</v>
      </c>
      <c r="CU887" s="5">
        <v>0</v>
      </c>
      <c r="CV887" s="5">
        <v>7</v>
      </c>
      <c r="CW887" s="5">
        <v>1</v>
      </c>
      <c r="CX887" s="3">
        <v>1</v>
      </c>
    </row>
    <row r="888" spans="1:102" ht="15.75" x14ac:dyDescent="0.25">
      <c r="A888" s="5" t="s">
        <v>359</v>
      </c>
      <c r="B888" s="5" t="s">
        <v>360</v>
      </c>
      <c r="C888" s="5">
        <v>2021</v>
      </c>
      <c r="D888" s="5">
        <v>3173</v>
      </c>
      <c r="E888" s="5">
        <v>3</v>
      </c>
      <c r="F888" s="5">
        <v>0</v>
      </c>
      <c r="G888" s="5">
        <v>5</v>
      </c>
      <c r="H888" s="5">
        <v>0</v>
      </c>
      <c r="I888" s="5">
        <v>6</v>
      </c>
      <c r="J888" s="5">
        <v>6</v>
      </c>
      <c r="K888" s="5">
        <v>1</v>
      </c>
      <c r="L888" s="5">
        <v>36</v>
      </c>
      <c r="M888" s="5">
        <v>10</v>
      </c>
      <c r="N888" s="5">
        <v>39</v>
      </c>
      <c r="O888" s="5">
        <v>175</v>
      </c>
      <c r="P888" s="5">
        <v>0</v>
      </c>
      <c r="Q888" s="5">
        <v>0</v>
      </c>
      <c r="R888" s="5">
        <v>1</v>
      </c>
      <c r="S888" s="5">
        <v>0</v>
      </c>
      <c r="T888" s="5">
        <v>0</v>
      </c>
      <c r="U888" s="5">
        <v>2</v>
      </c>
      <c r="V888" s="5">
        <v>2</v>
      </c>
      <c r="W888" s="5">
        <v>54</v>
      </c>
      <c r="X888" s="5">
        <v>1</v>
      </c>
      <c r="Y888" s="5">
        <v>0</v>
      </c>
      <c r="Z888" s="5">
        <v>0</v>
      </c>
      <c r="AA888" s="5">
        <v>27</v>
      </c>
      <c r="AB888" s="5">
        <v>0</v>
      </c>
      <c r="AC888" s="5">
        <v>0</v>
      </c>
      <c r="AD888" s="5">
        <v>0</v>
      </c>
      <c r="AE888" s="5">
        <v>1</v>
      </c>
      <c r="AF888" s="5">
        <v>0</v>
      </c>
      <c r="AG888" s="5">
        <v>78</v>
      </c>
      <c r="AH888" s="5">
        <v>20</v>
      </c>
      <c r="AI888" s="5">
        <v>68</v>
      </c>
      <c r="AJ888" s="5">
        <v>301</v>
      </c>
      <c r="AK888" s="5">
        <v>113</v>
      </c>
      <c r="AL888" s="5">
        <v>1</v>
      </c>
      <c r="AM888" s="5">
        <v>39</v>
      </c>
      <c r="AN888" s="5">
        <v>25</v>
      </c>
      <c r="AO888" s="5">
        <v>59</v>
      </c>
      <c r="AP888" s="5">
        <v>0</v>
      </c>
      <c r="AQ888" s="5">
        <v>21</v>
      </c>
      <c r="AR888" s="5">
        <v>1</v>
      </c>
      <c r="AS888" s="5">
        <v>9</v>
      </c>
      <c r="AT888" s="5">
        <v>14</v>
      </c>
      <c r="AU888" s="5">
        <v>19</v>
      </c>
      <c r="AV888" s="5">
        <v>17</v>
      </c>
      <c r="AW888" s="5">
        <v>5</v>
      </c>
      <c r="AX888" s="5">
        <v>43</v>
      </c>
      <c r="AY888" s="5">
        <v>1</v>
      </c>
      <c r="AZ888" s="5">
        <v>26</v>
      </c>
      <c r="BA888" s="5">
        <v>0</v>
      </c>
      <c r="BB888" s="5">
        <v>220</v>
      </c>
      <c r="BC888" s="5">
        <v>73</v>
      </c>
      <c r="BD888" s="5">
        <v>0</v>
      </c>
      <c r="BE888" s="5">
        <v>51</v>
      </c>
      <c r="BF888" s="5">
        <v>236</v>
      </c>
      <c r="BG888" s="5">
        <v>11</v>
      </c>
      <c r="BH888" s="5">
        <v>10</v>
      </c>
      <c r="BI888" s="5">
        <v>0</v>
      </c>
      <c r="BJ888" s="5">
        <v>64</v>
      </c>
      <c r="BK888" s="5">
        <v>145</v>
      </c>
      <c r="BL888" s="5">
        <v>0</v>
      </c>
      <c r="BM888" s="5">
        <v>2</v>
      </c>
      <c r="BN888" s="5">
        <v>19</v>
      </c>
      <c r="BO888" s="5">
        <v>1</v>
      </c>
      <c r="BP888" s="5">
        <v>2</v>
      </c>
      <c r="BQ888" s="5">
        <v>34</v>
      </c>
      <c r="BR888" s="5">
        <v>7</v>
      </c>
      <c r="BS888" s="5">
        <v>79</v>
      </c>
      <c r="BT888" s="5">
        <v>42</v>
      </c>
      <c r="BU888" s="5">
        <v>3</v>
      </c>
      <c r="BV888" s="5">
        <v>58</v>
      </c>
      <c r="BW888" s="5">
        <v>32</v>
      </c>
      <c r="BX888" s="5">
        <v>422</v>
      </c>
      <c r="BY888" s="5">
        <v>0</v>
      </c>
      <c r="BZ888" s="5">
        <v>1</v>
      </c>
      <c r="CA888" s="5">
        <v>71</v>
      </c>
      <c r="CB888" s="5">
        <v>7</v>
      </c>
      <c r="CC888" s="5">
        <v>1</v>
      </c>
      <c r="CD888" s="5">
        <v>3</v>
      </c>
      <c r="CE888" s="5">
        <v>0</v>
      </c>
      <c r="CF888" s="5">
        <v>14</v>
      </c>
      <c r="CG888" s="5">
        <v>16</v>
      </c>
      <c r="CH888" s="5">
        <v>5</v>
      </c>
      <c r="CI888" s="5">
        <v>6</v>
      </c>
      <c r="CJ888" s="5">
        <v>52</v>
      </c>
      <c r="CK888" s="5">
        <v>7</v>
      </c>
      <c r="CL888" s="5">
        <v>0</v>
      </c>
      <c r="CM888" s="5">
        <v>25</v>
      </c>
      <c r="CN888" s="5">
        <v>91</v>
      </c>
      <c r="CO888" s="5">
        <v>16</v>
      </c>
      <c r="CP888" s="5">
        <v>3</v>
      </c>
      <c r="CQ888" s="5">
        <v>0</v>
      </c>
      <c r="CR888" s="5">
        <v>27</v>
      </c>
      <c r="CS888" s="5">
        <v>5</v>
      </c>
      <c r="CT888" s="5">
        <v>21</v>
      </c>
      <c r="CU888" s="5">
        <v>0</v>
      </c>
      <c r="CV888" s="5">
        <v>45</v>
      </c>
      <c r="CW888" s="5">
        <v>14</v>
      </c>
      <c r="CX888" s="3">
        <v>14</v>
      </c>
    </row>
    <row r="889" spans="1:102" ht="15.75" x14ac:dyDescent="0.25">
      <c r="A889" s="5" t="s">
        <v>361</v>
      </c>
      <c r="B889" s="5" t="s">
        <v>362</v>
      </c>
      <c r="C889" s="5">
        <v>2021</v>
      </c>
      <c r="D889" s="5">
        <v>19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  <c r="AH889" s="5">
        <v>0</v>
      </c>
      <c r="AI889" s="5">
        <v>1</v>
      </c>
      <c r="AJ889" s="5">
        <v>5</v>
      </c>
      <c r="AK889" s="5">
        <v>0</v>
      </c>
      <c r="AL889" s="5">
        <v>0</v>
      </c>
      <c r="AM889" s="5">
        <v>0</v>
      </c>
      <c r="AN889" s="5">
        <v>0</v>
      </c>
      <c r="AO889" s="5">
        <v>1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>
        <v>0</v>
      </c>
      <c r="AV889" s="5">
        <v>0</v>
      </c>
      <c r="AW889" s="5">
        <v>0</v>
      </c>
      <c r="AX889" s="5">
        <v>0</v>
      </c>
      <c r="AY889" s="5">
        <v>0</v>
      </c>
      <c r="AZ889" s="5">
        <v>0</v>
      </c>
      <c r="BA889" s="5">
        <v>0</v>
      </c>
      <c r="BB889" s="5">
        <v>0</v>
      </c>
      <c r="BC889" s="5">
        <v>0</v>
      </c>
      <c r="BD889" s="5">
        <v>0</v>
      </c>
      <c r="BE889" s="5">
        <v>0</v>
      </c>
      <c r="BF889" s="5">
        <v>0</v>
      </c>
      <c r="BG889" s="5">
        <v>0</v>
      </c>
      <c r="BH889" s="5">
        <v>0</v>
      </c>
      <c r="BI889" s="5">
        <v>0</v>
      </c>
      <c r="BJ889" s="5">
        <v>0</v>
      </c>
      <c r="BK889" s="5">
        <v>0</v>
      </c>
      <c r="BL889" s="5">
        <v>0</v>
      </c>
      <c r="BM889" s="5">
        <v>0</v>
      </c>
      <c r="BN889" s="5">
        <v>1</v>
      </c>
      <c r="BO889" s="5">
        <v>0</v>
      </c>
      <c r="BP889" s="5">
        <v>0</v>
      </c>
      <c r="BQ889" s="5">
        <v>1</v>
      </c>
      <c r="BR889" s="5">
        <v>0</v>
      </c>
      <c r="BS889" s="5">
        <v>0</v>
      </c>
      <c r="BT889" s="5">
        <v>0</v>
      </c>
      <c r="BU889" s="5">
        <v>0</v>
      </c>
      <c r="BV889" s="5">
        <v>0</v>
      </c>
      <c r="BW889" s="5">
        <v>1</v>
      </c>
      <c r="BX889" s="5">
        <v>0</v>
      </c>
      <c r="BY889" s="5">
        <v>0</v>
      </c>
      <c r="BZ889" s="5">
        <v>0</v>
      </c>
      <c r="CA889" s="5">
        <v>0</v>
      </c>
      <c r="CB889" s="5">
        <v>0</v>
      </c>
      <c r="CC889" s="5">
        <v>0</v>
      </c>
      <c r="CD889" s="5">
        <v>0</v>
      </c>
      <c r="CE889" s="5">
        <v>0</v>
      </c>
      <c r="CF889" s="5">
        <v>0</v>
      </c>
      <c r="CG889" s="5">
        <v>0</v>
      </c>
      <c r="CH889" s="5">
        <v>0</v>
      </c>
      <c r="CI889" s="5">
        <v>0</v>
      </c>
      <c r="CJ889" s="5">
        <v>0</v>
      </c>
      <c r="CK889" s="5">
        <v>0</v>
      </c>
      <c r="CL889" s="5">
        <v>0</v>
      </c>
      <c r="CM889" s="5">
        <v>0</v>
      </c>
      <c r="CN889" s="5">
        <v>2</v>
      </c>
      <c r="CO889" s="5">
        <v>2</v>
      </c>
      <c r="CP889" s="5">
        <v>0</v>
      </c>
      <c r="CQ889" s="5">
        <v>0</v>
      </c>
      <c r="CR889" s="5">
        <v>0</v>
      </c>
      <c r="CS889" s="5">
        <v>0</v>
      </c>
      <c r="CT889" s="5">
        <v>0</v>
      </c>
      <c r="CU889" s="5">
        <v>0</v>
      </c>
      <c r="CV889" s="5">
        <v>1</v>
      </c>
      <c r="CW889" s="5">
        <v>0</v>
      </c>
      <c r="CX889" s="3">
        <v>0</v>
      </c>
    </row>
    <row r="890" spans="1:102" ht="15.75" x14ac:dyDescent="0.25">
      <c r="A890" s="5" t="s">
        <v>363</v>
      </c>
      <c r="B890" s="5" t="s">
        <v>364</v>
      </c>
      <c r="C890" s="5">
        <v>2021</v>
      </c>
      <c r="D890" s="5">
        <v>3108</v>
      </c>
      <c r="E890" s="5">
        <v>21</v>
      </c>
      <c r="F890" s="5">
        <v>1</v>
      </c>
      <c r="G890" s="5">
        <v>23</v>
      </c>
      <c r="H890" s="5">
        <v>1</v>
      </c>
      <c r="I890" s="5">
        <v>69</v>
      </c>
      <c r="J890" s="5">
        <v>4</v>
      </c>
      <c r="K890" s="5">
        <v>4</v>
      </c>
      <c r="L890" s="5">
        <v>67</v>
      </c>
      <c r="M890" s="5">
        <v>12</v>
      </c>
      <c r="N890" s="5">
        <v>30</v>
      </c>
      <c r="O890" s="5">
        <v>3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7</v>
      </c>
      <c r="W890" s="5">
        <v>4</v>
      </c>
      <c r="X890" s="5">
        <v>0</v>
      </c>
      <c r="Y890" s="5">
        <v>13</v>
      </c>
      <c r="Z890" s="5">
        <v>0</v>
      </c>
      <c r="AA890" s="5">
        <v>7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18</v>
      </c>
      <c r="AH890" s="5">
        <v>6</v>
      </c>
      <c r="AI890" s="5">
        <v>38</v>
      </c>
      <c r="AJ890" s="5">
        <v>241</v>
      </c>
      <c r="AK890" s="5">
        <v>104</v>
      </c>
      <c r="AL890" s="5">
        <v>1</v>
      </c>
      <c r="AM890" s="5">
        <v>14</v>
      </c>
      <c r="AN890" s="5">
        <v>11</v>
      </c>
      <c r="AO890" s="5">
        <v>76</v>
      </c>
      <c r="AP890" s="5">
        <v>0</v>
      </c>
      <c r="AQ890" s="5">
        <v>39</v>
      </c>
      <c r="AR890" s="5">
        <v>1</v>
      </c>
      <c r="AS890" s="5">
        <v>7</v>
      </c>
      <c r="AT890" s="5">
        <v>15</v>
      </c>
      <c r="AU890" s="5">
        <v>9</v>
      </c>
      <c r="AV890" s="5">
        <v>21</v>
      </c>
      <c r="AW890" s="5">
        <v>14</v>
      </c>
      <c r="AX890" s="5">
        <v>162</v>
      </c>
      <c r="AY890" s="5">
        <v>4</v>
      </c>
      <c r="AZ890" s="5">
        <v>31</v>
      </c>
      <c r="BA890" s="5">
        <v>0</v>
      </c>
      <c r="BB890" s="5">
        <v>356</v>
      </c>
      <c r="BC890" s="5">
        <v>5</v>
      </c>
      <c r="BD890" s="5">
        <v>0</v>
      </c>
      <c r="BE890" s="5">
        <v>16</v>
      </c>
      <c r="BF890" s="5">
        <v>41</v>
      </c>
      <c r="BG890" s="5">
        <v>7</v>
      </c>
      <c r="BH890" s="5">
        <v>2</v>
      </c>
      <c r="BI890" s="5">
        <v>0</v>
      </c>
      <c r="BJ890" s="5">
        <v>127</v>
      </c>
      <c r="BK890" s="5">
        <v>76</v>
      </c>
      <c r="BL890" s="5">
        <v>0</v>
      </c>
      <c r="BM890" s="5">
        <v>4</v>
      </c>
      <c r="BN890" s="5">
        <v>50</v>
      </c>
      <c r="BO890" s="5">
        <v>0</v>
      </c>
      <c r="BP890" s="5">
        <v>16</v>
      </c>
      <c r="BQ890" s="5">
        <v>88</v>
      </c>
      <c r="BR890" s="5">
        <v>3</v>
      </c>
      <c r="BS890" s="5">
        <v>134</v>
      </c>
      <c r="BT890" s="5">
        <v>81</v>
      </c>
      <c r="BU890" s="5">
        <v>1</v>
      </c>
      <c r="BV890" s="5">
        <v>11</v>
      </c>
      <c r="BW890" s="5">
        <v>21</v>
      </c>
      <c r="BX890" s="5">
        <v>180</v>
      </c>
      <c r="BY890" s="5">
        <v>0</v>
      </c>
      <c r="BZ890" s="5">
        <v>0</v>
      </c>
      <c r="CA890" s="5">
        <v>91</v>
      </c>
      <c r="CB890" s="5">
        <v>0</v>
      </c>
      <c r="CC890" s="5">
        <v>1</v>
      </c>
      <c r="CD890" s="5">
        <v>8</v>
      </c>
      <c r="CE890" s="5">
        <v>0</v>
      </c>
      <c r="CF890" s="5">
        <v>6</v>
      </c>
      <c r="CG890" s="5">
        <v>9</v>
      </c>
      <c r="CH890" s="5">
        <v>6</v>
      </c>
      <c r="CI890" s="5">
        <v>7</v>
      </c>
      <c r="CJ890" s="5">
        <v>70</v>
      </c>
      <c r="CK890" s="5">
        <v>3</v>
      </c>
      <c r="CL890" s="5">
        <v>0</v>
      </c>
      <c r="CM890" s="5">
        <v>55</v>
      </c>
      <c r="CN890" s="5">
        <v>164</v>
      </c>
      <c r="CO890" s="5">
        <v>13</v>
      </c>
      <c r="CP890" s="5">
        <v>2</v>
      </c>
      <c r="CQ890" s="5">
        <v>0</v>
      </c>
      <c r="CR890" s="5">
        <v>5</v>
      </c>
      <c r="CS890" s="5">
        <v>256</v>
      </c>
      <c r="CT890" s="5">
        <v>16</v>
      </c>
      <c r="CU890" s="5">
        <v>15</v>
      </c>
      <c r="CV890" s="5">
        <v>54</v>
      </c>
      <c r="CW890" s="5">
        <v>30</v>
      </c>
      <c r="CX890" s="3">
        <v>30</v>
      </c>
    </row>
    <row r="891" spans="1:102" ht="15.75" x14ac:dyDescent="0.25">
      <c r="A891" s="5" t="s">
        <v>365</v>
      </c>
      <c r="B891" s="5" t="s">
        <v>366</v>
      </c>
      <c r="C891" s="5">
        <v>2021</v>
      </c>
      <c r="D891" s="5">
        <v>13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13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I891" s="5">
        <v>0</v>
      </c>
      <c r="AJ891" s="5">
        <v>0</v>
      </c>
      <c r="AK891" s="5">
        <v>0</v>
      </c>
      <c r="AL891" s="5">
        <v>0</v>
      </c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>
        <v>0</v>
      </c>
      <c r="AV891" s="5">
        <v>0</v>
      </c>
      <c r="AW891" s="5">
        <v>0</v>
      </c>
      <c r="AX891" s="5">
        <v>0</v>
      </c>
      <c r="AY891" s="5">
        <v>0</v>
      </c>
      <c r="AZ891" s="5">
        <v>0</v>
      </c>
      <c r="BA891" s="5">
        <v>0</v>
      </c>
      <c r="BB891" s="5">
        <v>0</v>
      </c>
      <c r="BC891" s="5">
        <v>0</v>
      </c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>
        <v>0</v>
      </c>
      <c r="BK891" s="5">
        <v>0</v>
      </c>
      <c r="BL891" s="5">
        <v>0</v>
      </c>
      <c r="BM891" s="5">
        <v>0</v>
      </c>
      <c r="BN891" s="5">
        <v>0</v>
      </c>
      <c r="BO891" s="5">
        <v>0</v>
      </c>
      <c r="BP891" s="5">
        <v>0</v>
      </c>
      <c r="BQ891" s="5">
        <v>0</v>
      </c>
      <c r="BR891" s="5">
        <v>0</v>
      </c>
      <c r="BS891" s="5">
        <v>0</v>
      </c>
      <c r="BT891" s="5">
        <v>0</v>
      </c>
      <c r="BU891" s="5">
        <v>0</v>
      </c>
      <c r="BV891" s="5">
        <v>0</v>
      </c>
      <c r="BW891" s="5">
        <v>0</v>
      </c>
      <c r="BX891" s="5">
        <v>0</v>
      </c>
      <c r="BY891" s="5">
        <v>0</v>
      </c>
      <c r="BZ891" s="5">
        <v>0</v>
      </c>
      <c r="CA891" s="5">
        <v>0</v>
      </c>
      <c r="CB891" s="5">
        <v>0</v>
      </c>
      <c r="CC891" s="5">
        <v>0</v>
      </c>
      <c r="CD891" s="5">
        <v>0</v>
      </c>
      <c r="CE891" s="5">
        <v>0</v>
      </c>
      <c r="CF891" s="5">
        <v>0</v>
      </c>
      <c r="CG891" s="5">
        <v>0</v>
      </c>
      <c r="CH891" s="5">
        <v>0</v>
      </c>
      <c r="CI891" s="5">
        <v>0</v>
      </c>
      <c r="CJ891" s="5">
        <v>0</v>
      </c>
      <c r="CK891" s="5">
        <v>0</v>
      </c>
      <c r="CL891" s="5">
        <v>0</v>
      </c>
      <c r="CM891" s="5">
        <v>0</v>
      </c>
      <c r="CN891" s="5">
        <v>0</v>
      </c>
      <c r="CO891" s="5">
        <v>0</v>
      </c>
      <c r="CP891" s="5">
        <v>0</v>
      </c>
      <c r="CQ891" s="5">
        <v>0</v>
      </c>
      <c r="CR891" s="5">
        <v>0</v>
      </c>
      <c r="CS891" s="5">
        <v>0</v>
      </c>
      <c r="CT891" s="5">
        <v>0</v>
      </c>
      <c r="CU891" s="5">
        <v>0</v>
      </c>
      <c r="CV891" s="5">
        <v>0</v>
      </c>
      <c r="CW891" s="5">
        <v>0</v>
      </c>
      <c r="CX891" s="3">
        <v>0</v>
      </c>
    </row>
    <row r="892" spans="1:102" ht="15.75" x14ac:dyDescent="0.25">
      <c r="A892" s="5" t="s">
        <v>367</v>
      </c>
      <c r="B892" s="5" t="s">
        <v>368</v>
      </c>
      <c r="C892" s="5">
        <v>2021</v>
      </c>
      <c r="D892" s="5">
        <v>20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1</v>
      </c>
      <c r="O892" s="5">
        <v>1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  <c r="AH892" s="5">
        <v>0</v>
      </c>
      <c r="AI892" s="5">
        <v>0</v>
      </c>
      <c r="AJ892" s="5">
        <v>1</v>
      </c>
      <c r="AK892" s="5">
        <v>1</v>
      </c>
      <c r="AL892" s="5">
        <v>0</v>
      </c>
      <c r="AM892" s="5">
        <v>0</v>
      </c>
      <c r="AN892" s="5">
        <v>0</v>
      </c>
      <c r="AO892" s="5">
        <v>0</v>
      </c>
      <c r="AP892" s="5">
        <v>0</v>
      </c>
      <c r="AQ892" s="5">
        <v>0</v>
      </c>
      <c r="AR892" s="5">
        <v>0</v>
      </c>
      <c r="AS892" s="5">
        <v>0</v>
      </c>
      <c r="AT892" s="5">
        <v>0</v>
      </c>
      <c r="AU892" s="5">
        <v>0</v>
      </c>
      <c r="AV892" s="5">
        <v>0</v>
      </c>
      <c r="AW892" s="5">
        <v>0</v>
      </c>
      <c r="AX892" s="5">
        <v>1</v>
      </c>
      <c r="AY892" s="5">
        <v>0</v>
      </c>
      <c r="AZ892" s="5">
        <v>0</v>
      </c>
      <c r="BA892" s="5">
        <v>0</v>
      </c>
      <c r="BB892" s="5">
        <v>1</v>
      </c>
      <c r="BC892" s="5">
        <v>0</v>
      </c>
      <c r="BD892" s="5">
        <v>0</v>
      </c>
      <c r="BE892" s="5">
        <v>0</v>
      </c>
      <c r="BF892" s="5">
        <v>2</v>
      </c>
      <c r="BG892" s="5">
        <v>0</v>
      </c>
      <c r="BH892" s="5">
        <v>0</v>
      </c>
      <c r="BI892" s="5">
        <v>0</v>
      </c>
      <c r="BJ892" s="5">
        <v>1</v>
      </c>
      <c r="BK892" s="5">
        <v>1</v>
      </c>
      <c r="BL892" s="5">
        <v>0</v>
      </c>
      <c r="BM892" s="5">
        <v>0</v>
      </c>
      <c r="BN892" s="5">
        <v>0</v>
      </c>
      <c r="BO892" s="5">
        <v>0</v>
      </c>
      <c r="BP892" s="5">
        <v>0</v>
      </c>
      <c r="BQ892" s="5">
        <v>1</v>
      </c>
      <c r="BR892" s="5">
        <v>0</v>
      </c>
      <c r="BS892" s="5">
        <v>0</v>
      </c>
      <c r="BT892" s="5">
        <v>0</v>
      </c>
      <c r="BU892" s="5">
        <v>0</v>
      </c>
      <c r="BV892" s="5">
        <v>0</v>
      </c>
      <c r="BW892" s="5">
        <v>0</v>
      </c>
      <c r="BX892" s="5">
        <v>1</v>
      </c>
      <c r="BY892" s="5">
        <v>0</v>
      </c>
      <c r="BZ892" s="5">
        <v>0</v>
      </c>
      <c r="CA892" s="5">
        <v>1</v>
      </c>
      <c r="CB892" s="5">
        <v>0</v>
      </c>
      <c r="CC892" s="5">
        <v>0</v>
      </c>
      <c r="CD892" s="5">
        <v>0</v>
      </c>
      <c r="CE892" s="5">
        <v>0</v>
      </c>
      <c r="CF892" s="5">
        <v>0</v>
      </c>
      <c r="CG892" s="5">
        <v>0</v>
      </c>
      <c r="CH892" s="5">
        <v>0</v>
      </c>
      <c r="CI892" s="5">
        <v>0</v>
      </c>
      <c r="CJ892" s="5">
        <v>0</v>
      </c>
      <c r="CK892" s="5">
        <v>0</v>
      </c>
      <c r="CL892" s="5">
        <v>0</v>
      </c>
      <c r="CM892" s="5">
        <v>0</v>
      </c>
      <c r="CN892" s="5">
        <v>0</v>
      </c>
      <c r="CO892" s="5">
        <v>0</v>
      </c>
      <c r="CP892" s="5">
        <v>0</v>
      </c>
      <c r="CQ892" s="5">
        <v>0</v>
      </c>
      <c r="CR892" s="5">
        <v>0</v>
      </c>
      <c r="CS892" s="5">
        <v>0</v>
      </c>
      <c r="CT892" s="5">
        <v>1</v>
      </c>
      <c r="CU892" s="5">
        <v>0</v>
      </c>
      <c r="CV892" s="5">
        <v>1</v>
      </c>
      <c r="CW892" s="5">
        <v>0</v>
      </c>
      <c r="CX892" s="3">
        <v>0</v>
      </c>
    </row>
    <row r="893" spans="1:102" ht="15.75" x14ac:dyDescent="0.25">
      <c r="A893" s="5" t="s">
        <v>369</v>
      </c>
      <c r="B893" s="5" t="s">
        <v>370</v>
      </c>
      <c r="C893" s="5">
        <v>2021</v>
      </c>
      <c r="D893" s="5">
        <v>56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1</v>
      </c>
      <c r="K893" s="5">
        <v>0</v>
      </c>
      <c r="L893" s="5">
        <v>0</v>
      </c>
      <c r="M893" s="5">
        <v>0</v>
      </c>
      <c r="N893" s="5">
        <v>2</v>
      </c>
      <c r="O893" s="5">
        <v>7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11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  <c r="AI893" s="5">
        <v>0</v>
      </c>
      <c r="AJ893" s="5">
        <v>2</v>
      </c>
      <c r="AK893" s="5">
        <v>1</v>
      </c>
      <c r="AL893" s="5">
        <v>0</v>
      </c>
      <c r="AM893" s="5">
        <v>0</v>
      </c>
      <c r="AN893" s="5">
        <v>1</v>
      </c>
      <c r="AO893" s="5">
        <v>4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>
        <v>0</v>
      </c>
      <c r="AV893" s="5">
        <v>0</v>
      </c>
      <c r="AW893" s="5">
        <v>0</v>
      </c>
      <c r="AX893" s="5">
        <v>2</v>
      </c>
      <c r="AY893" s="5">
        <v>0</v>
      </c>
      <c r="AZ893" s="5">
        <v>5</v>
      </c>
      <c r="BA893" s="5">
        <v>0</v>
      </c>
      <c r="BB893" s="5">
        <v>3</v>
      </c>
      <c r="BC893" s="5">
        <v>0</v>
      </c>
      <c r="BD893" s="5">
        <v>0</v>
      </c>
      <c r="BE893" s="5">
        <v>1</v>
      </c>
      <c r="BF893" s="5">
        <v>5</v>
      </c>
      <c r="BG893" s="5">
        <v>0</v>
      </c>
      <c r="BH893" s="5">
        <v>0</v>
      </c>
      <c r="BI893" s="5">
        <v>0</v>
      </c>
      <c r="BJ893" s="5">
        <v>1</v>
      </c>
      <c r="BK893" s="5">
        <v>1</v>
      </c>
      <c r="BL893" s="5">
        <v>0</v>
      </c>
      <c r="BM893" s="5">
        <v>0</v>
      </c>
      <c r="BN893" s="5">
        <v>0</v>
      </c>
      <c r="BO893" s="5">
        <v>0</v>
      </c>
      <c r="BP893" s="5">
        <v>0</v>
      </c>
      <c r="BQ893" s="5">
        <v>0</v>
      </c>
      <c r="BR893" s="5">
        <v>0</v>
      </c>
      <c r="BS893" s="5">
        <v>1</v>
      </c>
      <c r="BT893" s="5">
        <v>0</v>
      </c>
      <c r="BU893" s="5">
        <v>0</v>
      </c>
      <c r="BV893" s="5">
        <v>1</v>
      </c>
      <c r="BW893" s="5">
        <v>2</v>
      </c>
      <c r="BX893" s="5">
        <v>0</v>
      </c>
      <c r="BY893" s="5">
        <v>0</v>
      </c>
      <c r="BZ893" s="5">
        <v>0</v>
      </c>
      <c r="CA893" s="5">
        <v>0</v>
      </c>
      <c r="CB893" s="5">
        <v>0</v>
      </c>
      <c r="CC893" s="5">
        <v>0</v>
      </c>
      <c r="CD893" s="5">
        <v>0</v>
      </c>
      <c r="CE893" s="5">
        <v>0</v>
      </c>
      <c r="CF893" s="5">
        <v>0</v>
      </c>
      <c r="CG893" s="5">
        <v>0</v>
      </c>
      <c r="CH893" s="5">
        <v>0</v>
      </c>
      <c r="CI893" s="5">
        <v>0</v>
      </c>
      <c r="CJ893" s="5">
        <v>0</v>
      </c>
      <c r="CK893" s="5">
        <v>0</v>
      </c>
      <c r="CL893" s="5">
        <v>0</v>
      </c>
      <c r="CM893" s="5">
        <v>0</v>
      </c>
      <c r="CN893" s="5">
        <v>1</v>
      </c>
      <c r="CO893" s="5">
        <v>0</v>
      </c>
      <c r="CP893" s="5">
        <v>0</v>
      </c>
      <c r="CQ893" s="5">
        <v>0</v>
      </c>
      <c r="CR893" s="5">
        <v>0</v>
      </c>
      <c r="CS893" s="5">
        <v>0</v>
      </c>
      <c r="CT893" s="5">
        <v>0</v>
      </c>
      <c r="CU893" s="5">
        <v>0</v>
      </c>
      <c r="CV893" s="5">
        <v>1</v>
      </c>
      <c r="CW893" s="5">
        <v>0</v>
      </c>
      <c r="CX893" s="3">
        <v>0</v>
      </c>
    </row>
    <row r="894" spans="1:102" ht="15.75" x14ac:dyDescent="0.25">
      <c r="A894" s="5" t="s">
        <v>371</v>
      </c>
      <c r="B894" s="5" t="s">
        <v>372</v>
      </c>
      <c r="C894" s="5">
        <v>2021</v>
      </c>
      <c r="D894" s="5">
        <v>4568</v>
      </c>
      <c r="E894" s="5">
        <v>6</v>
      </c>
      <c r="F894" s="5">
        <v>4</v>
      </c>
      <c r="G894" s="5">
        <v>10</v>
      </c>
      <c r="H894" s="5">
        <v>5</v>
      </c>
      <c r="I894" s="5">
        <v>36</v>
      </c>
      <c r="J894" s="5">
        <v>6</v>
      </c>
      <c r="K894" s="5">
        <v>7</v>
      </c>
      <c r="L894" s="5">
        <v>18</v>
      </c>
      <c r="M894" s="5">
        <v>30</v>
      </c>
      <c r="N894" s="5">
        <v>35</v>
      </c>
      <c r="O894" s="5">
        <v>91</v>
      </c>
      <c r="P894" s="5">
        <v>0</v>
      </c>
      <c r="Q894" s="5">
        <v>8</v>
      </c>
      <c r="R894" s="5">
        <v>1</v>
      </c>
      <c r="S894" s="5">
        <v>1</v>
      </c>
      <c r="T894" s="5">
        <v>0</v>
      </c>
      <c r="U894" s="5">
        <v>1</v>
      </c>
      <c r="V894" s="5">
        <v>17</v>
      </c>
      <c r="W894" s="5">
        <v>25</v>
      </c>
      <c r="X894" s="5">
        <v>3</v>
      </c>
      <c r="Y894" s="5">
        <v>1</v>
      </c>
      <c r="Z894" s="5">
        <v>453</v>
      </c>
      <c r="AA894" s="5">
        <v>15</v>
      </c>
      <c r="AB894" s="5">
        <v>24</v>
      </c>
      <c r="AC894" s="5">
        <v>0</v>
      </c>
      <c r="AD894" s="5">
        <v>0</v>
      </c>
      <c r="AE894" s="5">
        <v>22</v>
      </c>
      <c r="AF894" s="5">
        <v>0</v>
      </c>
      <c r="AG894" s="5">
        <v>46</v>
      </c>
      <c r="AH894" s="5">
        <v>86</v>
      </c>
      <c r="AI894" s="5">
        <v>37</v>
      </c>
      <c r="AJ894" s="5">
        <v>144</v>
      </c>
      <c r="AK894" s="5">
        <v>73</v>
      </c>
      <c r="AL894" s="5">
        <v>4</v>
      </c>
      <c r="AM894" s="5">
        <v>58</v>
      </c>
      <c r="AN894" s="5">
        <v>80</v>
      </c>
      <c r="AO894" s="5">
        <v>116</v>
      </c>
      <c r="AP894" s="5">
        <v>2</v>
      </c>
      <c r="AQ894" s="5">
        <v>19</v>
      </c>
      <c r="AR894" s="5">
        <v>10</v>
      </c>
      <c r="AS894" s="5">
        <v>22</v>
      </c>
      <c r="AT894" s="5">
        <v>35</v>
      </c>
      <c r="AU894" s="5">
        <v>49</v>
      </c>
      <c r="AV894" s="5">
        <v>477</v>
      </c>
      <c r="AW894" s="5">
        <v>125</v>
      </c>
      <c r="AX894" s="5">
        <v>104</v>
      </c>
      <c r="AY894" s="5">
        <v>10</v>
      </c>
      <c r="AZ894" s="5">
        <v>11</v>
      </c>
      <c r="BA894" s="5">
        <v>0</v>
      </c>
      <c r="BB894" s="5">
        <v>183</v>
      </c>
      <c r="BC894" s="5">
        <v>18</v>
      </c>
      <c r="BD894" s="5">
        <v>32</v>
      </c>
      <c r="BE894" s="5">
        <v>41</v>
      </c>
      <c r="BF894" s="5">
        <v>90</v>
      </c>
      <c r="BG894" s="5">
        <v>7</v>
      </c>
      <c r="BH894" s="5">
        <v>9</v>
      </c>
      <c r="BI894" s="5">
        <v>1</v>
      </c>
      <c r="BJ894" s="5">
        <v>90</v>
      </c>
      <c r="BK894" s="5">
        <v>156</v>
      </c>
      <c r="BL894" s="5">
        <v>0</v>
      </c>
      <c r="BM894" s="5">
        <v>7</v>
      </c>
      <c r="BN894" s="5">
        <v>42</v>
      </c>
      <c r="BO894" s="5">
        <v>1</v>
      </c>
      <c r="BP894" s="5">
        <v>18</v>
      </c>
      <c r="BQ894" s="5">
        <v>65</v>
      </c>
      <c r="BR894" s="5">
        <v>27</v>
      </c>
      <c r="BS894" s="5">
        <v>164</v>
      </c>
      <c r="BT894" s="5">
        <v>50</v>
      </c>
      <c r="BU894" s="5">
        <v>3</v>
      </c>
      <c r="BV894" s="5">
        <v>218</v>
      </c>
      <c r="BW894" s="5">
        <v>34</v>
      </c>
      <c r="BX894" s="5">
        <v>428</v>
      </c>
      <c r="BY894" s="5">
        <v>5</v>
      </c>
      <c r="BZ894" s="5">
        <v>0</v>
      </c>
      <c r="CA894" s="5">
        <v>81</v>
      </c>
      <c r="CB894" s="5">
        <v>10</v>
      </c>
      <c r="CC894" s="5">
        <v>1</v>
      </c>
      <c r="CD894" s="5">
        <v>9</v>
      </c>
      <c r="CE894" s="5">
        <v>15</v>
      </c>
      <c r="CF894" s="5">
        <v>6</v>
      </c>
      <c r="CG894" s="5">
        <v>3</v>
      </c>
      <c r="CH894" s="5">
        <v>13</v>
      </c>
      <c r="CI894" s="5">
        <v>5</v>
      </c>
      <c r="CJ894" s="5">
        <v>49</v>
      </c>
      <c r="CK894" s="5">
        <v>13</v>
      </c>
      <c r="CL894" s="5">
        <v>0</v>
      </c>
      <c r="CM894" s="5">
        <v>19</v>
      </c>
      <c r="CN894" s="5">
        <v>96</v>
      </c>
      <c r="CO894" s="5">
        <v>4</v>
      </c>
      <c r="CP894" s="5">
        <v>6</v>
      </c>
      <c r="CQ894" s="5">
        <v>0</v>
      </c>
      <c r="CR894" s="5">
        <v>12</v>
      </c>
      <c r="CS894" s="5">
        <v>7</v>
      </c>
      <c r="CT894" s="5">
        <v>52</v>
      </c>
      <c r="CU894" s="5">
        <v>5</v>
      </c>
      <c r="CV894" s="5">
        <v>117</v>
      </c>
      <c r="CW894" s="5">
        <v>28</v>
      </c>
      <c r="CX894" s="3">
        <v>28</v>
      </c>
    </row>
    <row r="895" spans="1:102" ht="15.75" x14ac:dyDescent="0.25">
      <c r="A895" s="5" t="s">
        <v>373</v>
      </c>
      <c r="B895" s="5" t="s">
        <v>374</v>
      </c>
      <c r="C895" s="5">
        <v>2021</v>
      </c>
      <c r="D895" s="5">
        <v>4958</v>
      </c>
      <c r="E895" s="5">
        <v>0</v>
      </c>
      <c r="F895" s="5">
        <v>2</v>
      </c>
      <c r="G895" s="5">
        <v>11</v>
      </c>
      <c r="H895" s="5">
        <v>11</v>
      </c>
      <c r="I895" s="5">
        <v>17</v>
      </c>
      <c r="J895" s="5">
        <v>5</v>
      </c>
      <c r="K895" s="5">
        <v>3</v>
      </c>
      <c r="L895" s="5">
        <v>12</v>
      </c>
      <c r="M895" s="5">
        <v>4</v>
      </c>
      <c r="N895" s="5">
        <v>19</v>
      </c>
      <c r="O895" s="5">
        <v>298</v>
      </c>
      <c r="P895" s="5">
        <v>0</v>
      </c>
      <c r="Q895" s="5">
        <v>0</v>
      </c>
      <c r="R895" s="5">
        <v>5</v>
      </c>
      <c r="S895" s="5">
        <v>0</v>
      </c>
      <c r="T895" s="5">
        <v>0</v>
      </c>
      <c r="U895" s="5">
        <v>0</v>
      </c>
      <c r="V895" s="5">
        <v>4</v>
      </c>
      <c r="W895" s="5">
        <v>1</v>
      </c>
      <c r="X895" s="5">
        <v>1</v>
      </c>
      <c r="Y895" s="5">
        <v>0</v>
      </c>
      <c r="Z895" s="5">
        <v>0</v>
      </c>
      <c r="AA895" s="5">
        <v>93</v>
      </c>
      <c r="AB895" s="5">
        <v>0</v>
      </c>
      <c r="AC895" s="5">
        <v>0</v>
      </c>
      <c r="AD895" s="5">
        <v>0</v>
      </c>
      <c r="AE895" s="5">
        <v>4</v>
      </c>
      <c r="AF895" s="5">
        <v>0</v>
      </c>
      <c r="AG895" s="5">
        <v>27</v>
      </c>
      <c r="AH895" s="5">
        <v>3</v>
      </c>
      <c r="AI895" s="5">
        <v>10</v>
      </c>
      <c r="AJ895" s="5">
        <v>160</v>
      </c>
      <c r="AK895" s="5">
        <v>42</v>
      </c>
      <c r="AL895" s="5">
        <v>0</v>
      </c>
      <c r="AM895" s="5">
        <v>17</v>
      </c>
      <c r="AN895" s="5">
        <v>22</v>
      </c>
      <c r="AO895" s="5">
        <v>96</v>
      </c>
      <c r="AP895" s="5">
        <v>0</v>
      </c>
      <c r="AQ895" s="5">
        <v>11</v>
      </c>
      <c r="AR895" s="5">
        <v>1</v>
      </c>
      <c r="AS895" s="5">
        <v>7</v>
      </c>
      <c r="AT895" s="5">
        <v>8</v>
      </c>
      <c r="AU895" s="5">
        <v>22</v>
      </c>
      <c r="AV895" s="5">
        <v>33</v>
      </c>
      <c r="AW895" s="5">
        <v>31</v>
      </c>
      <c r="AX895" s="5">
        <v>100</v>
      </c>
      <c r="AY895" s="5">
        <v>4</v>
      </c>
      <c r="AZ895" s="5">
        <v>17</v>
      </c>
      <c r="BA895" s="5">
        <v>0</v>
      </c>
      <c r="BB895" s="5">
        <v>1575</v>
      </c>
      <c r="BC895" s="5">
        <v>17</v>
      </c>
      <c r="BD895" s="5">
        <v>0</v>
      </c>
      <c r="BE895" s="5">
        <v>28</v>
      </c>
      <c r="BF895" s="5">
        <v>22</v>
      </c>
      <c r="BG895" s="5">
        <v>2</v>
      </c>
      <c r="BH895" s="5">
        <v>4</v>
      </c>
      <c r="BI895" s="5">
        <v>0</v>
      </c>
      <c r="BJ895" s="5">
        <v>222</v>
      </c>
      <c r="BK895" s="5">
        <v>111</v>
      </c>
      <c r="BL895" s="5">
        <v>0</v>
      </c>
      <c r="BM895" s="5">
        <v>6</v>
      </c>
      <c r="BN895" s="5">
        <v>55</v>
      </c>
      <c r="BO895" s="5">
        <v>1</v>
      </c>
      <c r="BP895" s="5">
        <v>8</v>
      </c>
      <c r="BQ895" s="5">
        <v>51</v>
      </c>
      <c r="BR895" s="5">
        <v>3</v>
      </c>
      <c r="BS895" s="5">
        <v>183</v>
      </c>
      <c r="BT895" s="5">
        <v>69</v>
      </c>
      <c r="BU895" s="5">
        <v>13</v>
      </c>
      <c r="BV895" s="5">
        <v>14</v>
      </c>
      <c r="BW895" s="5">
        <v>9</v>
      </c>
      <c r="BX895" s="5">
        <v>216</v>
      </c>
      <c r="BY895" s="5">
        <v>2</v>
      </c>
      <c r="BZ895" s="5">
        <v>0</v>
      </c>
      <c r="CA895" s="5">
        <v>21</v>
      </c>
      <c r="CB895" s="5">
        <v>322</v>
      </c>
      <c r="CC895" s="5">
        <v>0</v>
      </c>
      <c r="CD895" s="5">
        <v>6</v>
      </c>
      <c r="CE895" s="5">
        <v>0</v>
      </c>
      <c r="CF895" s="5">
        <v>4</v>
      </c>
      <c r="CG895" s="5">
        <v>18</v>
      </c>
      <c r="CH895" s="5">
        <v>3</v>
      </c>
      <c r="CI895" s="5">
        <v>6</v>
      </c>
      <c r="CJ895" s="5">
        <v>19</v>
      </c>
      <c r="CK895" s="5">
        <v>4</v>
      </c>
      <c r="CL895" s="5">
        <v>0</v>
      </c>
      <c r="CM895" s="5">
        <v>20</v>
      </c>
      <c r="CN895" s="5">
        <v>134</v>
      </c>
      <c r="CO895" s="5">
        <v>21</v>
      </c>
      <c r="CP895" s="5">
        <v>6</v>
      </c>
      <c r="CQ895" s="5">
        <v>0</v>
      </c>
      <c r="CR895" s="5">
        <v>15</v>
      </c>
      <c r="CS895" s="5">
        <v>24</v>
      </c>
      <c r="CT895" s="5">
        <v>12</v>
      </c>
      <c r="CU895" s="5">
        <v>1</v>
      </c>
      <c r="CV895" s="5">
        <v>71</v>
      </c>
      <c r="CW895" s="5">
        <v>539</v>
      </c>
      <c r="CX895" s="3">
        <v>539</v>
      </c>
    </row>
    <row r="896" spans="1:102" ht="15.75" x14ac:dyDescent="0.25">
      <c r="A896" s="5" t="s">
        <v>375</v>
      </c>
      <c r="B896" s="5" t="s">
        <v>376</v>
      </c>
      <c r="C896" s="5">
        <v>2021</v>
      </c>
      <c r="D896" s="5">
        <v>20</v>
      </c>
      <c r="E896" s="5">
        <v>0</v>
      </c>
      <c r="F896" s="5">
        <v>0</v>
      </c>
      <c r="G896" s="5">
        <v>0</v>
      </c>
      <c r="H896" s="5">
        <v>0</v>
      </c>
      <c r="I896" s="5">
        <v>2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1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  <c r="AH896" s="5">
        <v>0</v>
      </c>
      <c r="AI896" s="5">
        <v>0</v>
      </c>
      <c r="AJ896" s="5">
        <v>1</v>
      </c>
      <c r="AK896" s="5">
        <v>0</v>
      </c>
      <c r="AL896" s="5">
        <v>0</v>
      </c>
      <c r="AM896" s="5">
        <v>0</v>
      </c>
      <c r="AN896" s="5">
        <v>0</v>
      </c>
      <c r="AO896" s="5">
        <v>0</v>
      </c>
      <c r="AP896" s="5">
        <v>0</v>
      </c>
      <c r="AQ896" s="5">
        <v>0</v>
      </c>
      <c r="AR896" s="5">
        <v>0</v>
      </c>
      <c r="AS896" s="5">
        <v>0</v>
      </c>
      <c r="AT896" s="5">
        <v>0</v>
      </c>
      <c r="AU896" s="5">
        <v>0</v>
      </c>
      <c r="AV896" s="5">
        <v>1</v>
      </c>
      <c r="AW896" s="5">
        <v>0</v>
      </c>
      <c r="AX896" s="5">
        <v>1</v>
      </c>
      <c r="AY896" s="5">
        <v>0</v>
      </c>
      <c r="AZ896" s="5">
        <v>0</v>
      </c>
      <c r="BA896" s="5">
        <v>0</v>
      </c>
      <c r="BB896" s="5">
        <v>0</v>
      </c>
      <c r="BC896" s="5">
        <v>0</v>
      </c>
      <c r="BD896" s="5">
        <v>0</v>
      </c>
      <c r="BE896" s="5">
        <v>0</v>
      </c>
      <c r="BF896" s="5">
        <v>0</v>
      </c>
      <c r="BG896" s="5">
        <v>0</v>
      </c>
      <c r="BH896" s="5">
        <v>0</v>
      </c>
      <c r="BI896" s="5">
        <v>0</v>
      </c>
      <c r="BJ896" s="5">
        <v>0</v>
      </c>
      <c r="BK896" s="5">
        <v>0</v>
      </c>
      <c r="BL896" s="5">
        <v>0</v>
      </c>
      <c r="BM896" s="5">
        <v>0</v>
      </c>
      <c r="BN896" s="5">
        <v>1</v>
      </c>
      <c r="BO896" s="5">
        <v>0</v>
      </c>
      <c r="BP896" s="5">
        <v>0</v>
      </c>
      <c r="BQ896" s="5">
        <v>0</v>
      </c>
      <c r="BR896" s="5">
        <v>0</v>
      </c>
      <c r="BS896" s="5">
        <v>0</v>
      </c>
      <c r="BT896" s="5">
        <v>0</v>
      </c>
      <c r="BU896" s="5">
        <v>0</v>
      </c>
      <c r="BV896" s="5">
        <v>1</v>
      </c>
      <c r="BW896" s="5">
        <v>0</v>
      </c>
      <c r="BX896" s="5">
        <v>1</v>
      </c>
      <c r="BY896" s="5">
        <v>0</v>
      </c>
      <c r="BZ896" s="5">
        <v>0</v>
      </c>
      <c r="CA896" s="5">
        <v>0</v>
      </c>
      <c r="CB896" s="5">
        <v>0</v>
      </c>
      <c r="CC896" s="5">
        <v>0</v>
      </c>
      <c r="CD896" s="5">
        <v>3</v>
      </c>
      <c r="CE896" s="5">
        <v>0</v>
      </c>
      <c r="CF896" s="5">
        <v>0</v>
      </c>
      <c r="CG896" s="5">
        <v>0</v>
      </c>
      <c r="CH896" s="5">
        <v>0</v>
      </c>
      <c r="CI896" s="5">
        <v>0</v>
      </c>
      <c r="CJ896" s="5">
        <v>0</v>
      </c>
      <c r="CK896" s="5">
        <v>0</v>
      </c>
      <c r="CL896" s="5">
        <v>0</v>
      </c>
      <c r="CM896" s="5">
        <v>0</v>
      </c>
      <c r="CN896" s="5">
        <v>0</v>
      </c>
      <c r="CO896" s="5">
        <v>0</v>
      </c>
      <c r="CP896" s="5">
        <v>0</v>
      </c>
      <c r="CQ896" s="5">
        <v>0</v>
      </c>
      <c r="CR896" s="5">
        <v>0</v>
      </c>
      <c r="CS896" s="5">
        <v>0</v>
      </c>
      <c r="CT896" s="5">
        <v>0</v>
      </c>
      <c r="CU896" s="5">
        <v>0</v>
      </c>
      <c r="CV896" s="5">
        <v>1</v>
      </c>
      <c r="CW896" s="5">
        <v>0</v>
      </c>
      <c r="CX896" s="3">
        <v>0</v>
      </c>
    </row>
    <row r="897" spans="1:102" ht="15.75" x14ac:dyDescent="0.25">
      <c r="A897" s="5" t="s">
        <v>377</v>
      </c>
      <c r="B897" s="5" t="s">
        <v>378</v>
      </c>
      <c r="C897" s="5">
        <v>2021</v>
      </c>
      <c r="D897" s="5">
        <v>262</v>
      </c>
      <c r="E897" s="5">
        <v>0</v>
      </c>
      <c r="F897" s="5">
        <v>0</v>
      </c>
      <c r="G897" s="5">
        <v>0</v>
      </c>
      <c r="H897" s="5">
        <v>0</v>
      </c>
      <c r="I897" s="5">
        <v>1</v>
      </c>
      <c r="J897" s="5">
        <v>0</v>
      </c>
      <c r="K897" s="5">
        <v>1</v>
      </c>
      <c r="L897" s="5">
        <v>0</v>
      </c>
      <c r="M897" s="5">
        <v>0</v>
      </c>
      <c r="N897" s="5">
        <v>6</v>
      </c>
      <c r="O897" s="5">
        <v>12</v>
      </c>
      <c r="P897" s="5">
        <v>0</v>
      </c>
      <c r="Q897" s="5">
        <v>0</v>
      </c>
      <c r="R897" s="5">
        <v>0</v>
      </c>
      <c r="S897" s="5">
        <v>0</v>
      </c>
      <c r="T897" s="5">
        <v>1</v>
      </c>
      <c r="U897" s="5">
        <v>1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1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6</v>
      </c>
      <c r="AH897" s="5">
        <v>1</v>
      </c>
      <c r="AI897" s="5">
        <v>4</v>
      </c>
      <c r="AJ897" s="5">
        <v>4</v>
      </c>
      <c r="AK897" s="5">
        <v>9</v>
      </c>
      <c r="AL897" s="5">
        <v>0</v>
      </c>
      <c r="AM897" s="5">
        <v>5</v>
      </c>
      <c r="AN897" s="5">
        <v>11</v>
      </c>
      <c r="AO897" s="5">
        <v>9</v>
      </c>
      <c r="AP897" s="5">
        <v>1</v>
      </c>
      <c r="AQ897" s="5">
        <v>1</v>
      </c>
      <c r="AR897" s="5">
        <v>0</v>
      </c>
      <c r="AS897" s="5">
        <v>2</v>
      </c>
      <c r="AT897" s="5">
        <v>3</v>
      </c>
      <c r="AU897" s="5">
        <v>5</v>
      </c>
      <c r="AV897" s="5">
        <v>6</v>
      </c>
      <c r="AW897" s="5">
        <v>5</v>
      </c>
      <c r="AX897" s="5">
        <v>4</v>
      </c>
      <c r="AY897" s="5">
        <v>0</v>
      </c>
      <c r="AZ897" s="5">
        <v>1</v>
      </c>
      <c r="BA897" s="5">
        <v>0</v>
      </c>
      <c r="BB897" s="5">
        <v>29</v>
      </c>
      <c r="BC897" s="5">
        <v>1</v>
      </c>
      <c r="BD897" s="5">
        <v>0</v>
      </c>
      <c r="BE897" s="5">
        <v>3</v>
      </c>
      <c r="BF897" s="5">
        <v>15</v>
      </c>
      <c r="BG897" s="5">
        <v>0</v>
      </c>
      <c r="BH897" s="5">
        <v>1</v>
      </c>
      <c r="BI897" s="5">
        <v>0</v>
      </c>
      <c r="BJ897" s="5">
        <v>4</v>
      </c>
      <c r="BK897" s="5">
        <v>7</v>
      </c>
      <c r="BL897" s="5">
        <v>0</v>
      </c>
      <c r="BM897" s="5">
        <v>1</v>
      </c>
      <c r="BN897" s="5">
        <v>3</v>
      </c>
      <c r="BO897" s="5">
        <v>0</v>
      </c>
      <c r="BP897" s="5">
        <v>0</v>
      </c>
      <c r="BQ897" s="5">
        <v>3</v>
      </c>
      <c r="BR897" s="5">
        <v>1</v>
      </c>
      <c r="BS897" s="5">
        <v>10</v>
      </c>
      <c r="BT897" s="5">
        <v>8</v>
      </c>
      <c r="BU897" s="5">
        <v>0</v>
      </c>
      <c r="BV897" s="5">
        <v>2</v>
      </c>
      <c r="BW897" s="5">
        <v>7</v>
      </c>
      <c r="BX897" s="5">
        <v>29</v>
      </c>
      <c r="BY897" s="5">
        <v>0</v>
      </c>
      <c r="BZ897" s="5">
        <v>0</v>
      </c>
      <c r="CA897" s="5">
        <v>6</v>
      </c>
      <c r="CB897" s="5">
        <v>0</v>
      </c>
      <c r="CC897" s="5">
        <v>0</v>
      </c>
      <c r="CD897" s="5">
        <v>1</v>
      </c>
      <c r="CE897" s="5">
        <v>2</v>
      </c>
      <c r="CF897" s="5">
        <v>0</v>
      </c>
      <c r="CG897" s="5">
        <v>0</v>
      </c>
      <c r="CH897" s="5">
        <v>0</v>
      </c>
      <c r="CI897" s="5">
        <v>0</v>
      </c>
      <c r="CJ897" s="5">
        <v>1</v>
      </c>
      <c r="CK897" s="5">
        <v>0</v>
      </c>
      <c r="CL897" s="5">
        <v>0</v>
      </c>
      <c r="CM897" s="5">
        <v>1</v>
      </c>
      <c r="CN897" s="5">
        <v>9</v>
      </c>
      <c r="CO897" s="5">
        <v>0</v>
      </c>
      <c r="CP897" s="5">
        <v>1</v>
      </c>
      <c r="CQ897" s="5">
        <v>0</v>
      </c>
      <c r="CR897" s="5">
        <v>0</v>
      </c>
      <c r="CS897" s="5">
        <v>0</v>
      </c>
      <c r="CT897" s="5">
        <v>3</v>
      </c>
      <c r="CU897" s="5">
        <v>1</v>
      </c>
      <c r="CV897" s="5">
        <v>8</v>
      </c>
      <c r="CW897" s="5">
        <v>2</v>
      </c>
      <c r="CX897" s="3">
        <v>2</v>
      </c>
    </row>
    <row r="898" spans="1:102" ht="15.75" x14ac:dyDescent="0.25">
      <c r="A898" s="5" t="s">
        <v>379</v>
      </c>
      <c r="B898" s="5" t="s">
        <v>380</v>
      </c>
      <c r="C898" s="5">
        <v>2021</v>
      </c>
      <c r="D898" s="5">
        <v>719</v>
      </c>
      <c r="E898" s="5">
        <v>2</v>
      </c>
      <c r="F898" s="5">
        <v>0</v>
      </c>
      <c r="G898" s="5">
        <v>1</v>
      </c>
      <c r="H898" s="5">
        <v>0</v>
      </c>
      <c r="I898" s="5">
        <v>1</v>
      </c>
      <c r="J898" s="5">
        <v>1</v>
      </c>
      <c r="K898" s="5">
        <v>0</v>
      </c>
      <c r="L898" s="5">
        <v>2</v>
      </c>
      <c r="M898" s="5">
        <v>0</v>
      </c>
      <c r="N898" s="5">
        <v>3</v>
      </c>
      <c r="O898" s="5">
        <v>16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1</v>
      </c>
      <c r="W898" s="5">
        <v>3</v>
      </c>
      <c r="X898" s="5">
        <v>0</v>
      </c>
      <c r="Y898" s="5">
        <v>0</v>
      </c>
      <c r="Z898" s="5">
        <v>0</v>
      </c>
      <c r="AA898" s="5">
        <v>1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16</v>
      </c>
      <c r="AH898" s="5">
        <v>2</v>
      </c>
      <c r="AI898" s="5">
        <v>7</v>
      </c>
      <c r="AJ898" s="5">
        <v>4</v>
      </c>
      <c r="AK898" s="5">
        <v>11</v>
      </c>
      <c r="AL898" s="5">
        <v>0</v>
      </c>
      <c r="AM898" s="5">
        <v>16</v>
      </c>
      <c r="AN898" s="5">
        <v>12</v>
      </c>
      <c r="AO898" s="5">
        <v>8</v>
      </c>
      <c r="AP898" s="5">
        <v>1</v>
      </c>
      <c r="AQ898" s="5">
        <v>24</v>
      </c>
      <c r="AR898" s="5">
        <v>1</v>
      </c>
      <c r="AS898" s="5">
        <v>4</v>
      </c>
      <c r="AT898" s="5">
        <v>6</v>
      </c>
      <c r="AU898" s="5">
        <v>6</v>
      </c>
      <c r="AV898" s="5">
        <v>14</v>
      </c>
      <c r="AW898" s="5">
        <v>5</v>
      </c>
      <c r="AX898" s="5">
        <v>27</v>
      </c>
      <c r="AY898" s="5">
        <v>0</v>
      </c>
      <c r="AZ898" s="5">
        <v>0</v>
      </c>
      <c r="BA898" s="5">
        <v>0</v>
      </c>
      <c r="BB898" s="5">
        <v>19</v>
      </c>
      <c r="BC898" s="5">
        <v>2</v>
      </c>
      <c r="BD898" s="5">
        <v>0</v>
      </c>
      <c r="BE898" s="5">
        <v>2</v>
      </c>
      <c r="BF898" s="5">
        <v>18</v>
      </c>
      <c r="BG898" s="5">
        <v>1</v>
      </c>
      <c r="BH898" s="5">
        <v>2</v>
      </c>
      <c r="BI898" s="5">
        <v>0</v>
      </c>
      <c r="BJ898" s="5">
        <v>16</v>
      </c>
      <c r="BK898" s="5">
        <v>26</v>
      </c>
      <c r="BL898" s="5">
        <v>0</v>
      </c>
      <c r="BM898" s="5">
        <v>1</v>
      </c>
      <c r="BN898" s="5">
        <v>9</v>
      </c>
      <c r="BO898" s="5">
        <v>0</v>
      </c>
      <c r="BP898" s="5">
        <v>18</v>
      </c>
      <c r="BQ898" s="5">
        <v>26</v>
      </c>
      <c r="BR898" s="5">
        <v>1</v>
      </c>
      <c r="BS898" s="5">
        <v>51</v>
      </c>
      <c r="BT898" s="5">
        <v>10</v>
      </c>
      <c r="BU898" s="5">
        <v>0</v>
      </c>
      <c r="BV898" s="5">
        <v>168</v>
      </c>
      <c r="BW898" s="5">
        <v>1</v>
      </c>
      <c r="BX898" s="5">
        <v>25</v>
      </c>
      <c r="BY898" s="5">
        <v>1</v>
      </c>
      <c r="BZ898" s="5">
        <v>0</v>
      </c>
      <c r="CA898" s="5">
        <v>7</v>
      </c>
      <c r="CB898" s="5">
        <v>0</v>
      </c>
      <c r="CC898" s="5">
        <v>0</v>
      </c>
      <c r="CD898" s="5">
        <v>1</v>
      </c>
      <c r="CE898" s="5">
        <v>0</v>
      </c>
      <c r="CF898" s="5">
        <v>1</v>
      </c>
      <c r="CG898" s="5">
        <v>5</v>
      </c>
      <c r="CH898" s="5">
        <v>0</v>
      </c>
      <c r="CI898" s="5">
        <v>0</v>
      </c>
      <c r="CJ898" s="5">
        <v>5</v>
      </c>
      <c r="CK898" s="5">
        <v>0</v>
      </c>
      <c r="CL898" s="5">
        <v>0</v>
      </c>
      <c r="CM898" s="5">
        <v>34</v>
      </c>
      <c r="CN898" s="5">
        <v>8</v>
      </c>
      <c r="CO898" s="5">
        <v>0</v>
      </c>
      <c r="CP898" s="5">
        <v>1</v>
      </c>
      <c r="CQ898" s="5">
        <v>0</v>
      </c>
      <c r="CR898" s="5">
        <v>0</v>
      </c>
      <c r="CS898" s="5">
        <v>0</v>
      </c>
      <c r="CT898" s="5">
        <v>25</v>
      </c>
      <c r="CU898" s="5">
        <v>1</v>
      </c>
      <c r="CV898" s="5">
        <v>32</v>
      </c>
      <c r="CW898" s="5">
        <v>7</v>
      </c>
      <c r="CX898" s="3">
        <v>7</v>
      </c>
    </row>
    <row r="899" spans="1:102" ht="15.75" x14ac:dyDescent="0.25">
      <c r="A899" s="5" t="s">
        <v>381</v>
      </c>
      <c r="B899" s="5" t="s">
        <v>382</v>
      </c>
      <c r="C899" s="5">
        <v>2021</v>
      </c>
      <c r="D899" s="5">
        <v>35</v>
      </c>
      <c r="E899" s="5">
        <v>0</v>
      </c>
      <c r="F899" s="5">
        <v>1</v>
      </c>
      <c r="G899" s="5">
        <v>0</v>
      </c>
      <c r="H899" s="5">
        <v>0</v>
      </c>
      <c r="I899" s="5">
        <v>1</v>
      </c>
      <c r="J899" s="5">
        <v>1</v>
      </c>
      <c r="K899" s="5">
        <v>0</v>
      </c>
      <c r="L899" s="5">
        <v>0</v>
      </c>
      <c r="M899" s="5">
        <v>0</v>
      </c>
      <c r="N899" s="5">
        <v>1</v>
      </c>
      <c r="O899" s="5">
        <v>1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0</v>
      </c>
      <c r="AH899" s="5">
        <v>0</v>
      </c>
      <c r="AI899" s="5">
        <v>0</v>
      </c>
      <c r="AJ899" s="5">
        <v>2</v>
      </c>
      <c r="AK899" s="5">
        <v>2</v>
      </c>
      <c r="AL899" s="5">
        <v>0</v>
      </c>
      <c r="AM899" s="5">
        <v>0</v>
      </c>
      <c r="AN899" s="5">
        <v>0</v>
      </c>
      <c r="AO899" s="5">
        <v>1</v>
      </c>
      <c r="AP899" s="5">
        <v>0</v>
      </c>
      <c r="AQ899" s="5">
        <v>0</v>
      </c>
      <c r="AR899" s="5">
        <v>0</v>
      </c>
      <c r="AS899" s="5">
        <v>0</v>
      </c>
      <c r="AT899" s="5">
        <v>1</v>
      </c>
      <c r="AU899" s="5">
        <v>0</v>
      </c>
      <c r="AV899" s="5">
        <v>1</v>
      </c>
      <c r="AW899" s="5">
        <v>0</v>
      </c>
      <c r="AX899" s="5">
        <v>1</v>
      </c>
      <c r="AY899" s="5">
        <v>0</v>
      </c>
      <c r="AZ899" s="5">
        <v>0</v>
      </c>
      <c r="BA899" s="5">
        <v>0</v>
      </c>
      <c r="BB899" s="5">
        <v>0</v>
      </c>
      <c r="BC899" s="5">
        <v>0</v>
      </c>
      <c r="BD899" s="5">
        <v>0</v>
      </c>
      <c r="BE899" s="5">
        <v>1</v>
      </c>
      <c r="BF899" s="5">
        <v>1</v>
      </c>
      <c r="BG899" s="5">
        <v>0</v>
      </c>
      <c r="BH899" s="5">
        <v>0</v>
      </c>
      <c r="BI899" s="5">
        <v>0</v>
      </c>
      <c r="BJ899" s="5">
        <v>1</v>
      </c>
      <c r="BK899" s="5">
        <v>1</v>
      </c>
      <c r="BL899" s="5">
        <v>0</v>
      </c>
      <c r="BM899" s="5">
        <v>1</v>
      </c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3</v>
      </c>
      <c r="BT899" s="5">
        <v>0</v>
      </c>
      <c r="BU899" s="5">
        <v>0</v>
      </c>
      <c r="BV899" s="5">
        <v>0</v>
      </c>
      <c r="BW899" s="5">
        <v>1</v>
      </c>
      <c r="BX899" s="5">
        <v>3</v>
      </c>
      <c r="BY899" s="5">
        <v>0</v>
      </c>
      <c r="BZ899" s="5">
        <v>0</v>
      </c>
      <c r="CA899" s="5">
        <v>0</v>
      </c>
      <c r="CB899" s="5">
        <v>0</v>
      </c>
      <c r="CC899" s="5">
        <v>0</v>
      </c>
      <c r="CD899" s="5">
        <v>0</v>
      </c>
      <c r="CE899" s="5">
        <v>0</v>
      </c>
      <c r="CF899" s="5">
        <v>1</v>
      </c>
      <c r="CG899" s="5">
        <v>0</v>
      </c>
      <c r="CH899" s="5">
        <v>1</v>
      </c>
      <c r="CI899" s="5">
        <v>0</v>
      </c>
      <c r="CJ899" s="5">
        <v>0</v>
      </c>
      <c r="CK899" s="5">
        <v>0</v>
      </c>
      <c r="CL899" s="5">
        <v>0</v>
      </c>
      <c r="CM899" s="5">
        <v>0</v>
      </c>
      <c r="CN899" s="5">
        <v>1</v>
      </c>
      <c r="CO899" s="5">
        <v>0</v>
      </c>
      <c r="CP899" s="5">
        <v>0</v>
      </c>
      <c r="CQ899" s="5">
        <v>0</v>
      </c>
      <c r="CR899" s="5">
        <v>0</v>
      </c>
      <c r="CS899" s="5">
        <v>1</v>
      </c>
      <c r="CT899" s="5">
        <v>0</v>
      </c>
      <c r="CU899" s="5">
        <v>0</v>
      </c>
      <c r="CV899" s="5">
        <v>2</v>
      </c>
      <c r="CW899" s="5">
        <v>0</v>
      </c>
      <c r="CX899" s="3">
        <v>0</v>
      </c>
    </row>
    <row r="900" spans="1:102" ht="15.75" x14ac:dyDescent="0.25">
      <c r="A900" s="5" t="s">
        <v>383</v>
      </c>
      <c r="B900" s="5" t="s">
        <v>384</v>
      </c>
      <c r="C900" s="5">
        <v>2021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0</v>
      </c>
      <c r="AI900" s="5">
        <v>0</v>
      </c>
      <c r="AJ900" s="5">
        <v>0</v>
      </c>
      <c r="AK900" s="5">
        <v>0</v>
      </c>
      <c r="AL900" s="5">
        <v>0</v>
      </c>
      <c r="AM900" s="5">
        <v>0</v>
      </c>
      <c r="AN900" s="5">
        <v>0</v>
      </c>
      <c r="AO900" s="5">
        <v>0</v>
      </c>
      <c r="AP900" s="5">
        <v>0</v>
      </c>
      <c r="AQ900" s="5">
        <v>0</v>
      </c>
      <c r="AR900" s="5">
        <v>0</v>
      </c>
      <c r="AS900" s="5">
        <v>0</v>
      </c>
      <c r="AT900" s="5">
        <v>0</v>
      </c>
      <c r="AU900" s="5">
        <v>0</v>
      </c>
      <c r="AV900" s="5">
        <v>0</v>
      </c>
      <c r="AW900" s="5">
        <v>0</v>
      </c>
      <c r="AX900" s="5">
        <v>0</v>
      </c>
      <c r="AY900" s="5">
        <v>0</v>
      </c>
      <c r="AZ900" s="5">
        <v>0</v>
      </c>
      <c r="BA900" s="5">
        <v>0</v>
      </c>
      <c r="BB900" s="5">
        <v>0</v>
      </c>
      <c r="BC900" s="5">
        <v>0</v>
      </c>
      <c r="BD900" s="5">
        <v>0</v>
      </c>
      <c r="BE900" s="5">
        <v>0</v>
      </c>
      <c r="BF900" s="5">
        <v>0</v>
      </c>
      <c r="BG900" s="5">
        <v>0</v>
      </c>
      <c r="BH900" s="5">
        <v>0</v>
      </c>
      <c r="BI900" s="5">
        <v>0</v>
      </c>
      <c r="BJ900" s="5">
        <v>0</v>
      </c>
      <c r="BK900" s="5">
        <v>0</v>
      </c>
      <c r="BL900" s="5">
        <v>0</v>
      </c>
      <c r="BM900" s="5">
        <v>0</v>
      </c>
      <c r="BN900" s="5">
        <v>0</v>
      </c>
      <c r="BO900" s="5">
        <v>0</v>
      </c>
      <c r="BP900" s="5">
        <v>0</v>
      </c>
      <c r="BQ900" s="5">
        <v>0</v>
      </c>
      <c r="BR900" s="5">
        <v>0</v>
      </c>
      <c r="BS900" s="5">
        <v>0</v>
      </c>
      <c r="BT900" s="5">
        <v>0</v>
      </c>
      <c r="BU900" s="5">
        <v>0</v>
      </c>
      <c r="BV900" s="5">
        <v>0</v>
      </c>
      <c r="BW900" s="5">
        <v>0</v>
      </c>
      <c r="BX900" s="5">
        <v>0</v>
      </c>
      <c r="BY900" s="5">
        <v>0</v>
      </c>
      <c r="BZ900" s="5">
        <v>0</v>
      </c>
      <c r="CA900" s="5">
        <v>0</v>
      </c>
      <c r="CB900" s="5">
        <v>0</v>
      </c>
      <c r="CC900" s="5">
        <v>0</v>
      </c>
      <c r="CD900" s="5">
        <v>0</v>
      </c>
      <c r="CE900" s="5">
        <v>0</v>
      </c>
      <c r="CF900" s="5">
        <v>0</v>
      </c>
      <c r="CG900" s="5">
        <v>0</v>
      </c>
      <c r="CH900" s="5">
        <v>0</v>
      </c>
      <c r="CI900" s="5">
        <v>0</v>
      </c>
      <c r="CJ900" s="5">
        <v>0</v>
      </c>
      <c r="CK900" s="5">
        <v>0</v>
      </c>
      <c r="CL900" s="5">
        <v>0</v>
      </c>
      <c r="CM900" s="5">
        <v>0</v>
      </c>
      <c r="CN900" s="5">
        <v>0</v>
      </c>
      <c r="CO900" s="5">
        <v>0</v>
      </c>
      <c r="CP900" s="5">
        <v>0</v>
      </c>
      <c r="CQ900" s="5">
        <v>0</v>
      </c>
      <c r="CR900" s="5">
        <v>0</v>
      </c>
      <c r="CS900" s="5">
        <v>0</v>
      </c>
      <c r="CT900" s="5">
        <v>0</v>
      </c>
      <c r="CU900" s="5">
        <v>0</v>
      </c>
      <c r="CV900" s="5">
        <v>0</v>
      </c>
      <c r="CW900" s="5">
        <v>0</v>
      </c>
      <c r="CX900" s="3">
        <v>0</v>
      </c>
    </row>
    <row r="901" spans="1:102" ht="15.75" x14ac:dyDescent="0.25">
      <c r="A901" s="5" t="s">
        <v>385</v>
      </c>
      <c r="B901" s="5" t="s">
        <v>386</v>
      </c>
      <c r="C901" s="5">
        <v>2021</v>
      </c>
      <c r="D901" s="5">
        <v>170</v>
      </c>
      <c r="E901" s="5">
        <v>0</v>
      </c>
      <c r="F901" s="5">
        <v>2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1</v>
      </c>
      <c r="O901" s="5">
        <v>1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1</v>
      </c>
      <c r="V901" s="5">
        <v>0</v>
      </c>
      <c r="W901" s="5">
        <v>0</v>
      </c>
      <c r="X901" s="5">
        <v>1</v>
      </c>
      <c r="Y901" s="5">
        <v>0</v>
      </c>
      <c r="Z901" s="5">
        <v>0</v>
      </c>
      <c r="AA901" s="5">
        <v>68</v>
      </c>
      <c r="AB901" s="5">
        <v>17</v>
      </c>
      <c r="AC901" s="5">
        <v>0</v>
      </c>
      <c r="AD901" s="5">
        <v>0</v>
      </c>
      <c r="AE901" s="5">
        <v>0</v>
      </c>
      <c r="AF901" s="5">
        <v>0</v>
      </c>
      <c r="AG901" s="5">
        <v>1</v>
      </c>
      <c r="AH901" s="5">
        <v>0</v>
      </c>
      <c r="AI901" s="5">
        <v>1</v>
      </c>
      <c r="AJ901" s="5">
        <v>0</v>
      </c>
      <c r="AK901" s="5">
        <v>1</v>
      </c>
      <c r="AL901" s="5">
        <v>0</v>
      </c>
      <c r="AM901" s="5">
        <v>0</v>
      </c>
      <c r="AN901" s="5">
        <v>0</v>
      </c>
      <c r="AO901" s="5">
        <v>2</v>
      </c>
      <c r="AP901" s="5">
        <v>0</v>
      </c>
      <c r="AQ901" s="5">
        <v>1</v>
      </c>
      <c r="AR901" s="5">
        <v>0</v>
      </c>
      <c r="AS901" s="5">
        <v>0</v>
      </c>
      <c r="AT901" s="5">
        <v>2</v>
      </c>
      <c r="AU901" s="5">
        <v>0</v>
      </c>
      <c r="AV901" s="5">
        <v>2</v>
      </c>
      <c r="AW901" s="5">
        <v>1</v>
      </c>
      <c r="AX901" s="5">
        <v>10</v>
      </c>
      <c r="AY901" s="5">
        <v>0</v>
      </c>
      <c r="AZ901" s="5">
        <v>1</v>
      </c>
      <c r="BA901" s="5">
        <v>0</v>
      </c>
      <c r="BB901" s="5">
        <v>1</v>
      </c>
      <c r="BC901" s="5">
        <v>1</v>
      </c>
      <c r="BD901" s="5">
        <v>0</v>
      </c>
      <c r="BE901" s="5">
        <v>5</v>
      </c>
      <c r="BF901" s="5">
        <v>6</v>
      </c>
      <c r="BG901" s="5">
        <v>0</v>
      </c>
      <c r="BH901" s="5">
        <v>0</v>
      </c>
      <c r="BI901" s="5">
        <v>0</v>
      </c>
      <c r="BJ901" s="5">
        <v>4</v>
      </c>
      <c r="BK901" s="5">
        <v>5</v>
      </c>
      <c r="BL901" s="5">
        <v>0</v>
      </c>
      <c r="BM901" s="5">
        <v>0</v>
      </c>
      <c r="BN901" s="5">
        <v>1</v>
      </c>
      <c r="BO901" s="5">
        <v>0</v>
      </c>
      <c r="BP901" s="5">
        <v>1</v>
      </c>
      <c r="BQ901" s="5">
        <v>5</v>
      </c>
      <c r="BR901" s="5">
        <v>0</v>
      </c>
      <c r="BS901" s="5">
        <v>2</v>
      </c>
      <c r="BT901" s="5">
        <v>1</v>
      </c>
      <c r="BU901" s="5">
        <v>0</v>
      </c>
      <c r="BV901" s="5">
        <v>1</v>
      </c>
      <c r="BW901" s="5">
        <v>10</v>
      </c>
      <c r="BX901" s="5">
        <v>2</v>
      </c>
      <c r="BY901" s="5">
        <v>0</v>
      </c>
      <c r="BZ901" s="5">
        <v>0</v>
      </c>
      <c r="CA901" s="5">
        <v>0</v>
      </c>
      <c r="CB901" s="5">
        <v>0</v>
      </c>
      <c r="CC901" s="5">
        <v>0</v>
      </c>
      <c r="CD901" s="5">
        <v>0</v>
      </c>
      <c r="CE901" s="5">
        <v>0</v>
      </c>
      <c r="CF901" s="5">
        <v>1</v>
      </c>
      <c r="CG901" s="5">
        <v>0</v>
      </c>
      <c r="CH901" s="5">
        <v>0</v>
      </c>
      <c r="CI901" s="5">
        <v>0</v>
      </c>
      <c r="CJ901" s="5">
        <v>0</v>
      </c>
      <c r="CK901" s="5">
        <v>0</v>
      </c>
      <c r="CL901" s="5">
        <v>0</v>
      </c>
      <c r="CM901" s="5">
        <v>1</v>
      </c>
      <c r="CN901" s="5">
        <v>6</v>
      </c>
      <c r="CO901" s="5">
        <v>1</v>
      </c>
      <c r="CP901" s="5">
        <v>0</v>
      </c>
      <c r="CQ901" s="5">
        <v>0</v>
      </c>
      <c r="CR901" s="5">
        <v>0</v>
      </c>
      <c r="CS901" s="5">
        <v>0</v>
      </c>
      <c r="CT901" s="5">
        <v>1</v>
      </c>
      <c r="CU901" s="5">
        <v>0</v>
      </c>
      <c r="CV901" s="5">
        <v>1</v>
      </c>
      <c r="CW901" s="5">
        <v>1</v>
      </c>
      <c r="CX901" s="3">
        <v>1</v>
      </c>
    </row>
    <row r="902" spans="1:102" ht="15.75" x14ac:dyDescent="0.25">
      <c r="A902" s="5" t="s">
        <v>387</v>
      </c>
      <c r="B902" s="5" t="s">
        <v>388</v>
      </c>
      <c r="C902" s="5">
        <v>2021</v>
      </c>
      <c r="D902" s="5">
        <v>14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2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0</v>
      </c>
      <c r="AG902" s="5">
        <v>0</v>
      </c>
      <c r="AH902" s="5">
        <v>0</v>
      </c>
      <c r="AI902" s="5">
        <v>0</v>
      </c>
      <c r="AJ902" s="5">
        <v>2</v>
      </c>
      <c r="AK902" s="5">
        <v>0</v>
      </c>
      <c r="AL902" s="5">
        <v>0</v>
      </c>
      <c r="AM902" s="5">
        <v>0</v>
      </c>
      <c r="AN902" s="5">
        <v>0</v>
      </c>
      <c r="AO902" s="5">
        <v>0</v>
      </c>
      <c r="AP902" s="5">
        <v>0</v>
      </c>
      <c r="AQ902" s="5">
        <v>0</v>
      </c>
      <c r="AR902" s="5">
        <v>0</v>
      </c>
      <c r="AS902" s="5">
        <v>0</v>
      </c>
      <c r="AT902" s="5">
        <v>0</v>
      </c>
      <c r="AU902" s="5">
        <v>0</v>
      </c>
      <c r="AV902" s="5">
        <v>0</v>
      </c>
      <c r="AW902" s="5">
        <v>0</v>
      </c>
      <c r="AX902" s="5">
        <v>1</v>
      </c>
      <c r="AY902" s="5">
        <v>0</v>
      </c>
      <c r="AZ902" s="5">
        <v>0</v>
      </c>
      <c r="BA902" s="5">
        <v>0</v>
      </c>
      <c r="BB902" s="5">
        <v>0</v>
      </c>
      <c r="BC902" s="5">
        <v>0</v>
      </c>
      <c r="BD902" s="5">
        <v>0</v>
      </c>
      <c r="BE902" s="5">
        <v>0</v>
      </c>
      <c r="BF902" s="5">
        <v>0</v>
      </c>
      <c r="BG902" s="5">
        <v>0</v>
      </c>
      <c r="BH902" s="5">
        <v>0</v>
      </c>
      <c r="BI902" s="5">
        <v>0</v>
      </c>
      <c r="BJ902" s="5">
        <v>0</v>
      </c>
      <c r="BK902" s="5">
        <v>0</v>
      </c>
      <c r="BL902" s="5">
        <v>0</v>
      </c>
      <c r="BM902" s="5">
        <v>0</v>
      </c>
      <c r="BN902" s="5">
        <v>0</v>
      </c>
      <c r="BO902" s="5">
        <v>0</v>
      </c>
      <c r="BP902" s="5">
        <v>0</v>
      </c>
      <c r="BQ902" s="5">
        <v>1</v>
      </c>
      <c r="BR902" s="5">
        <v>0</v>
      </c>
      <c r="BS902" s="5">
        <v>0</v>
      </c>
      <c r="BT902" s="5">
        <v>0</v>
      </c>
      <c r="BU902" s="5">
        <v>0</v>
      </c>
      <c r="BV902" s="5">
        <v>0</v>
      </c>
      <c r="BW902" s="5">
        <v>1</v>
      </c>
      <c r="BX902" s="5">
        <v>1</v>
      </c>
      <c r="BY902" s="5">
        <v>0</v>
      </c>
      <c r="BZ902" s="5">
        <v>0</v>
      </c>
      <c r="CA902" s="5">
        <v>0</v>
      </c>
      <c r="CB902" s="5">
        <v>0</v>
      </c>
      <c r="CC902" s="5">
        <v>0</v>
      </c>
      <c r="CD902" s="5">
        <v>0</v>
      </c>
      <c r="CE902" s="5">
        <v>0</v>
      </c>
      <c r="CF902" s="5">
        <v>0</v>
      </c>
      <c r="CG902" s="5">
        <v>0</v>
      </c>
      <c r="CH902" s="5">
        <v>0</v>
      </c>
      <c r="CI902" s="5">
        <v>0</v>
      </c>
      <c r="CJ902" s="5">
        <v>0</v>
      </c>
      <c r="CK902" s="5">
        <v>0</v>
      </c>
      <c r="CL902" s="5">
        <v>0</v>
      </c>
      <c r="CM902" s="5">
        <v>0</v>
      </c>
      <c r="CN902" s="5">
        <v>1</v>
      </c>
      <c r="CO902" s="5">
        <v>0</v>
      </c>
      <c r="CP902" s="5">
        <v>0</v>
      </c>
      <c r="CQ902" s="5">
        <v>0</v>
      </c>
      <c r="CR902" s="5">
        <v>0</v>
      </c>
      <c r="CS902" s="5">
        <v>0</v>
      </c>
      <c r="CT902" s="5">
        <v>0</v>
      </c>
      <c r="CU902" s="5">
        <v>0</v>
      </c>
      <c r="CV902" s="5">
        <v>0</v>
      </c>
      <c r="CW902" s="5">
        <v>0</v>
      </c>
      <c r="CX902" s="3">
        <v>0</v>
      </c>
    </row>
    <row r="903" spans="1:102" ht="15.75" x14ac:dyDescent="0.25">
      <c r="A903" s="5" t="s">
        <v>389</v>
      </c>
      <c r="B903" s="5" t="s">
        <v>390</v>
      </c>
      <c r="C903" s="5">
        <v>2021</v>
      </c>
      <c r="D903" s="5">
        <v>10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1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5">
        <v>0</v>
      </c>
      <c r="AH903" s="5">
        <v>0</v>
      </c>
      <c r="AI903" s="5">
        <v>1</v>
      </c>
      <c r="AJ903" s="5">
        <v>0</v>
      </c>
      <c r="AK903" s="5">
        <v>0</v>
      </c>
      <c r="AL903" s="5">
        <v>0</v>
      </c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>
        <v>0</v>
      </c>
      <c r="AV903" s="5">
        <v>0</v>
      </c>
      <c r="AW903" s="5">
        <v>0</v>
      </c>
      <c r="AX903" s="5">
        <v>0</v>
      </c>
      <c r="AY903" s="5">
        <v>0</v>
      </c>
      <c r="AZ903" s="5">
        <v>0</v>
      </c>
      <c r="BA903" s="5">
        <v>0</v>
      </c>
      <c r="BB903" s="5">
        <v>0</v>
      </c>
      <c r="BC903" s="5">
        <v>0</v>
      </c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>
        <v>0</v>
      </c>
      <c r="BK903" s="5">
        <v>3</v>
      </c>
      <c r="BL903" s="5">
        <v>0</v>
      </c>
      <c r="BM903" s="5">
        <v>0</v>
      </c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>
        <v>0</v>
      </c>
      <c r="BW903" s="5">
        <v>2</v>
      </c>
      <c r="BX903" s="5">
        <v>1</v>
      </c>
      <c r="BY903" s="5">
        <v>0</v>
      </c>
      <c r="BZ903" s="5">
        <v>0</v>
      </c>
      <c r="CA903" s="5">
        <v>0</v>
      </c>
      <c r="CB903" s="5">
        <v>0</v>
      </c>
      <c r="CC903" s="5">
        <v>0</v>
      </c>
      <c r="CD903" s="5">
        <v>0</v>
      </c>
      <c r="CE903" s="5">
        <v>0</v>
      </c>
      <c r="CF903" s="5">
        <v>0</v>
      </c>
      <c r="CG903" s="5">
        <v>0</v>
      </c>
      <c r="CH903" s="5">
        <v>0</v>
      </c>
      <c r="CI903" s="5">
        <v>0</v>
      </c>
      <c r="CJ903" s="5">
        <v>0</v>
      </c>
      <c r="CK903" s="5">
        <v>0</v>
      </c>
      <c r="CL903" s="5">
        <v>0</v>
      </c>
      <c r="CM903" s="5">
        <v>0</v>
      </c>
      <c r="CN903" s="5">
        <v>0</v>
      </c>
      <c r="CO903" s="5">
        <v>0</v>
      </c>
      <c r="CP903" s="5">
        <v>0</v>
      </c>
      <c r="CQ903" s="5">
        <v>0</v>
      </c>
      <c r="CR903" s="5">
        <v>0</v>
      </c>
      <c r="CS903" s="5">
        <v>0</v>
      </c>
      <c r="CT903" s="5">
        <v>0</v>
      </c>
      <c r="CU903" s="5">
        <v>0</v>
      </c>
      <c r="CV903" s="5">
        <v>0</v>
      </c>
      <c r="CW903" s="5">
        <v>0</v>
      </c>
      <c r="CX903" s="3">
        <v>0</v>
      </c>
    </row>
    <row r="904" spans="1:102" ht="15.75" x14ac:dyDescent="0.25">
      <c r="A904" s="5" t="s">
        <v>391</v>
      </c>
      <c r="B904" s="5" t="s">
        <v>392</v>
      </c>
      <c r="C904" s="5">
        <v>2021</v>
      </c>
      <c r="D904" s="5">
        <v>6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5">
        <v>0</v>
      </c>
      <c r="AG904" s="5">
        <v>0</v>
      </c>
      <c r="AH904" s="5">
        <v>0</v>
      </c>
      <c r="AI904" s="5">
        <v>0</v>
      </c>
      <c r="AJ904" s="5">
        <v>0</v>
      </c>
      <c r="AK904" s="5">
        <v>0</v>
      </c>
      <c r="AL904" s="5">
        <v>0</v>
      </c>
      <c r="AM904" s="5">
        <v>0</v>
      </c>
      <c r="AN904" s="5">
        <v>0</v>
      </c>
      <c r="AO904" s="5">
        <v>1</v>
      </c>
      <c r="AP904" s="5">
        <v>0</v>
      </c>
      <c r="AQ904" s="5">
        <v>0</v>
      </c>
      <c r="AR904" s="5">
        <v>0</v>
      </c>
      <c r="AS904" s="5">
        <v>0</v>
      </c>
      <c r="AT904" s="5">
        <v>0</v>
      </c>
      <c r="AU904" s="5">
        <v>0</v>
      </c>
      <c r="AV904" s="5">
        <v>0</v>
      </c>
      <c r="AW904" s="5">
        <v>0</v>
      </c>
      <c r="AX904" s="5">
        <v>0</v>
      </c>
      <c r="AY904" s="5">
        <v>0</v>
      </c>
      <c r="AZ904" s="5">
        <v>0</v>
      </c>
      <c r="BA904" s="5">
        <v>0</v>
      </c>
      <c r="BB904" s="5">
        <v>0</v>
      </c>
      <c r="BC904" s="5">
        <v>0</v>
      </c>
      <c r="BD904" s="5">
        <v>0</v>
      </c>
      <c r="BE904" s="5">
        <v>0</v>
      </c>
      <c r="BF904" s="5">
        <v>0</v>
      </c>
      <c r="BG904" s="5">
        <v>0</v>
      </c>
      <c r="BH904" s="5">
        <v>0</v>
      </c>
      <c r="BI904" s="5">
        <v>0</v>
      </c>
      <c r="BJ904" s="5">
        <v>0</v>
      </c>
      <c r="BK904" s="5">
        <v>1</v>
      </c>
      <c r="BL904" s="5">
        <v>0</v>
      </c>
      <c r="BM904" s="5">
        <v>0</v>
      </c>
      <c r="BN904" s="5">
        <v>0</v>
      </c>
      <c r="BO904" s="5">
        <v>0</v>
      </c>
      <c r="BP904" s="5">
        <v>0</v>
      </c>
      <c r="BQ904" s="5">
        <v>0</v>
      </c>
      <c r="BR904" s="5">
        <v>0</v>
      </c>
      <c r="BS904" s="5">
        <v>0</v>
      </c>
      <c r="BT904" s="5">
        <v>0</v>
      </c>
      <c r="BU904" s="5">
        <v>0</v>
      </c>
      <c r="BV904" s="5">
        <v>0</v>
      </c>
      <c r="BW904" s="5">
        <v>1</v>
      </c>
      <c r="BX904" s="5">
        <v>0</v>
      </c>
      <c r="BY904" s="5">
        <v>0</v>
      </c>
      <c r="BZ904" s="5">
        <v>0</v>
      </c>
      <c r="CA904" s="5">
        <v>0</v>
      </c>
      <c r="CB904" s="5">
        <v>0</v>
      </c>
      <c r="CC904" s="5">
        <v>0</v>
      </c>
      <c r="CD904" s="5">
        <v>0</v>
      </c>
      <c r="CE904" s="5">
        <v>0</v>
      </c>
      <c r="CF904" s="5">
        <v>0</v>
      </c>
      <c r="CG904" s="5">
        <v>0</v>
      </c>
      <c r="CH904" s="5">
        <v>0</v>
      </c>
      <c r="CI904" s="5">
        <v>0</v>
      </c>
      <c r="CJ904" s="5">
        <v>0</v>
      </c>
      <c r="CK904" s="5">
        <v>0</v>
      </c>
      <c r="CL904" s="5">
        <v>0</v>
      </c>
      <c r="CM904" s="5">
        <v>0</v>
      </c>
      <c r="CN904" s="5">
        <v>1</v>
      </c>
      <c r="CO904" s="5">
        <v>0</v>
      </c>
      <c r="CP904" s="5">
        <v>0</v>
      </c>
      <c r="CQ904" s="5">
        <v>0</v>
      </c>
      <c r="CR904" s="5">
        <v>0</v>
      </c>
      <c r="CS904" s="5">
        <v>0</v>
      </c>
      <c r="CT904" s="5">
        <v>0</v>
      </c>
      <c r="CU904" s="5">
        <v>0</v>
      </c>
      <c r="CV904" s="5">
        <v>0</v>
      </c>
      <c r="CW904" s="5">
        <v>0</v>
      </c>
      <c r="CX904" s="3">
        <v>0</v>
      </c>
    </row>
    <row r="905" spans="1:102" ht="15.75" x14ac:dyDescent="0.25">
      <c r="A905" s="5" t="s">
        <v>393</v>
      </c>
      <c r="B905" s="5" t="s">
        <v>394</v>
      </c>
      <c r="C905" s="5">
        <v>2021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0</v>
      </c>
      <c r="AH905" s="5">
        <v>0</v>
      </c>
      <c r="AI905" s="5">
        <v>0</v>
      </c>
      <c r="AJ905" s="5">
        <v>0</v>
      </c>
      <c r="AK905" s="5">
        <v>0</v>
      </c>
      <c r="AL905" s="5">
        <v>0</v>
      </c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>
        <v>0</v>
      </c>
      <c r="AV905" s="5">
        <v>0</v>
      </c>
      <c r="AW905" s="5">
        <v>0</v>
      </c>
      <c r="AX905" s="5">
        <v>0</v>
      </c>
      <c r="AY905" s="5">
        <v>0</v>
      </c>
      <c r="AZ905" s="5">
        <v>0</v>
      </c>
      <c r="BA905" s="5">
        <v>0</v>
      </c>
      <c r="BB905" s="5">
        <v>0</v>
      </c>
      <c r="BC905" s="5">
        <v>0</v>
      </c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>
        <v>0</v>
      </c>
      <c r="BK905" s="5">
        <v>0</v>
      </c>
      <c r="BL905" s="5">
        <v>0</v>
      </c>
      <c r="BM905" s="5">
        <v>0</v>
      </c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>
        <v>0</v>
      </c>
      <c r="BW905" s="5">
        <v>0</v>
      </c>
      <c r="BX905" s="5">
        <v>0</v>
      </c>
      <c r="BY905" s="5">
        <v>0</v>
      </c>
      <c r="BZ905" s="5">
        <v>0</v>
      </c>
      <c r="CA905" s="5">
        <v>0</v>
      </c>
      <c r="CB905" s="5">
        <v>0</v>
      </c>
      <c r="CC905" s="5">
        <v>0</v>
      </c>
      <c r="CD905" s="5">
        <v>0</v>
      </c>
      <c r="CE905" s="5">
        <v>0</v>
      </c>
      <c r="CF905" s="5">
        <v>0</v>
      </c>
      <c r="CG905" s="5">
        <v>0</v>
      </c>
      <c r="CH905" s="5">
        <v>0</v>
      </c>
      <c r="CI905" s="5">
        <v>0</v>
      </c>
      <c r="CJ905" s="5">
        <v>0</v>
      </c>
      <c r="CK905" s="5">
        <v>0</v>
      </c>
      <c r="CL905" s="5">
        <v>0</v>
      </c>
      <c r="CM905" s="5">
        <v>0</v>
      </c>
      <c r="CN905" s="5">
        <v>0</v>
      </c>
      <c r="CO905" s="5">
        <v>0</v>
      </c>
      <c r="CP905" s="5">
        <v>0</v>
      </c>
      <c r="CQ905" s="5">
        <v>0</v>
      </c>
      <c r="CR905" s="5">
        <v>0</v>
      </c>
      <c r="CS905" s="5">
        <v>0</v>
      </c>
      <c r="CT905" s="5">
        <v>0</v>
      </c>
      <c r="CU905" s="5">
        <v>0</v>
      </c>
      <c r="CV905" s="5">
        <v>0</v>
      </c>
      <c r="CW905" s="5">
        <v>0</v>
      </c>
      <c r="CX905" s="3">
        <v>0</v>
      </c>
    </row>
    <row r="906" spans="1:102" ht="15.75" x14ac:dyDescent="0.25">
      <c r="A906" s="5" t="s">
        <v>395</v>
      </c>
      <c r="B906" s="5" t="s">
        <v>396</v>
      </c>
      <c r="C906" s="5">
        <v>2021</v>
      </c>
      <c r="D906" s="5">
        <v>26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L906" s="5">
        <v>1</v>
      </c>
      <c r="M906" s="5">
        <v>0</v>
      </c>
      <c r="N906" s="5">
        <v>1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5">
        <v>0</v>
      </c>
      <c r="AG906" s="5">
        <v>0</v>
      </c>
      <c r="AH906" s="5">
        <v>0</v>
      </c>
      <c r="AI906" s="5">
        <v>0</v>
      </c>
      <c r="AJ906" s="5">
        <v>1</v>
      </c>
      <c r="AK906" s="5">
        <v>0</v>
      </c>
      <c r="AL906" s="5">
        <v>0</v>
      </c>
      <c r="AM906" s="5">
        <v>1</v>
      </c>
      <c r="AN906" s="5">
        <v>2</v>
      </c>
      <c r="AO906" s="5">
        <v>0</v>
      </c>
      <c r="AP906" s="5">
        <v>0</v>
      </c>
      <c r="AQ906" s="5">
        <v>0</v>
      </c>
      <c r="AR906" s="5">
        <v>0</v>
      </c>
      <c r="AS906" s="5">
        <v>1</v>
      </c>
      <c r="AT906" s="5">
        <v>0</v>
      </c>
      <c r="AU906" s="5">
        <v>0</v>
      </c>
      <c r="AV906" s="5">
        <v>0</v>
      </c>
      <c r="AW906" s="5">
        <v>0</v>
      </c>
      <c r="AX906" s="5">
        <v>1</v>
      </c>
      <c r="AY906" s="5">
        <v>0</v>
      </c>
      <c r="AZ906" s="5">
        <v>0</v>
      </c>
      <c r="BA906" s="5">
        <v>0</v>
      </c>
      <c r="BB906" s="5">
        <v>0</v>
      </c>
      <c r="BC906" s="5">
        <v>0</v>
      </c>
      <c r="BD906" s="5">
        <v>0</v>
      </c>
      <c r="BE906" s="5">
        <v>0</v>
      </c>
      <c r="BF906" s="5">
        <v>0</v>
      </c>
      <c r="BG906" s="5">
        <v>0</v>
      </c>
      <c r="BH906" s="5">
        <v>0</v>
      </c>
      <c r="BI906" s="5">
        <v>0</v>
      </c>
      <c r="BJ906" s="5">
        <v>0</v>
      </c>
      <c r="BK906" s="5">
        <v>0</v>
      </c>
      <c r="BL906" s="5">
        <v>0</v>
      </c>
      <c r="BM906" s="5">
        <v>0</v>
      </c>
      <c r="BN906" s="5">
        <v>0</v>
      </c>
      <c r="BO906" s="5">
        <v>0</v>
      </c>
      <c r="BP906" s="5">
        <v>0</v>
      </c>
      <c r="BQ906" s="5">
        <v>0</v>
      </c>
      <c r="BR906" s="5">
        <v>0</v>
      </c>
      <c r="BS906" s="5">
        <v>10</v>
      </c>
      <c r="BT906" s="5">
        <v>0</v>
      </c>
      <c r="BU906" s="5">
        <v>0</v>
      </c>
      <c r="BV906" s="5">
        <v>0</v>
      </c>
      <c r="BW906" s="5">
        <v>0</v>
      </c>
      <c r="BX906" s="5">
        <v>0</v>
      </c>
      <c r="BY906" s="5">
        <v>0</v>
      </c>
      <c r="BZ906" s="5">
        <v>0</v>
      </c>
      <c r="CA906" s="5">
        <v>0</v>
      </c>
      <c r="CB906" s="5">
        <v>0</v>
      </c>
      <c r="CC906" s="5">
        <v>0</v>
      </c>
      <c r="CD906" s="5">
        <v>0</v>
      </c>
      <c r="CE906" s="5">
        <v>0</v>
      </c>
      <c r="CF906" s="5">
        <v>0</v>
      </c>
      <c r="CG906" s="5">
        <v>1</v>
      </c>
      <c r="CH906" s="5">
        <v>0</v>
      </c>
      <c r="CI906" s="5">
        <v>0</v>
      </c>
      <c r="CJ906" s="5">
        <v>0</v>
      </c>
      <c r="CK906" s="5">
        <v>0</v>
      </c>
      <c r="CL906" s="5">
        <v>0</v>
      </c>
      <c r="CM906" s="5">
        <v>0</v>
      </c>
      <c r="CN906" s="5">
        <v>1</v>
      </c>
      <c r="CO906" s="5">
        <v>0</v>
      </c>
      <c r="CP906" s="5">
        <v>0</v>
      </c>
      <c r="CQ906" s="5">
        <v>0</v>
      </c>
      <c r="CR906" s="5">
        <v>0</v>
      </c>
      <c r="CS906" s="5">
        <v>0</v>
      </c>
      <c r="CT906" s="5">
        <v>0</v>
      </c>
      <c r="CU906" s="5">
        <v>0</v>
      </c>
      <c r="CV906" s="5">
        <v>0</v>
      </c>
      <c r="CW906" s="5">
        <v>0</v>
      </c>
      <c r="CX906" s="3">
        <v>0</v>
      </c>
    </row>
    <row r="907" spans="1:102" ht="15.75" x14ac:dyDescent="0.25">
      <c r="A907" s="5" t="s">
        <v>397</v>
      </c>
      <c r="B907" s="5" t="s">
        <v>398</v>
      </c>
      <c r="C907" s="5">
        <v>2021</v>
      </c>
      <c r="D907" s="5">
        <v>9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5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0</v>
      </c>
      <c r="AH907" s="5">
        <v>0</v>
      </c>
      <c r="AI907" s="5">
        <v>0</v>
      </c>
      <c r="AJ907" s="5">
        <v>0</v>
      </c>
      <c r="AK907" s="5">
        <v>0</v>
      </c>
      <c r="AL907" s="5">
        <v>0</v>
      </c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>
        <v>0</v>
      </c>
      <c r="AV907" s="5">
        <v>0</v>
      </c>
      <c r="AW907" s="5">
        <v>0</v>
      </c>
      <c r="AX907" s="5">
        <v>0</v>
      </c>
      <c r="AY907" s="5">
        <v>0</v>
      </c>
      <c r="AZ907" s="5">
        <v>0</v>
      </c>
      <c r="BA907" s="5">
        <v>0</v>
      </c>
      <c r="BB907" s="5">
        <v>0</v>
      </c>
      <c r="BC907" s="5">
        <v>0</v>
      </c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>
        <v>0</v>
      </c>
      <c r="BK907" s="5">
        <v>0</v>
      </c>
      <c r="BL907" s="5">
        <v>0</v>
      </c>
      <c r="BM907" s="5">
        <v>0</v>
      </c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>
        <v>0</v>
      </c>
      <c r="BW907" s="5">
        <v>0</v>
      </c>
      <c r="BX907" s="5">
        <v>0</v>
      </c>
      <c r="BY907" s="5">
        <v>0</v>
      </c>
      <c r="BZ907" s="5">
        <v>0</v>
      </c>
      <c r="CA907" s="5">
        <v>0</v>
      </c>
      <c r="CB907" s="5">
        <v>0</v>
      </c>
      <c r="CC907" s="5">
        <v>0</v>
      </c>
      <c r="CD907" s="5">
        <v>0</v>
      </c>
      <c r="CE907" s="5">
        <v>0</v>
      </c>
      <c r="CF907" s="5">
        <v>0</v>
      </c>
      <c r="CG907" s="5">
        <v>0</v>
      </c>
      <c r="CH907" s="5">
        <v>0</v>
      </c>
      <c r="CI907" s="5">
        <v>0</v>
      </c>
      <c r="CJ907" s="5">
        <v>0</v>
      </c>
      <c r="CK907" s="5">
        <v>0</v>
      </c>
      <c r="CL907" s="5">
        <v>0</v>
      </c>
      <c r="CM907" s="5">
        <v>0</v>
      </c>
      <c r="CN907" s="5">
        <v>0</v>
      </c>
      <c r="CO907" s="5">
        <v>0</v>
      </c>
      <c r="CP907" s="5">
        <v>0</v>
      </c>
      <c r="CQ907" s="5">
        <v>0</v>
      </c>
      <c r="CR907" s="5">
        <v>0</v>
      </c>
      <c r="CS907" s="5">
        <v>0</v>
      </c>
      <c r="CT907" s="5">
        <v>0</v>
      </c>
      <c r="CU907" s="5">
        <v>0</v>
      </c>
      <c r="CV907" s="5">
        <v>0</v>
      </c>
      <c r="CW907" s="5">
        <v>0</v>
      </c>
      <c r="CX907" s="3">
        <v>0</v>
      </c>
    </row>
    <row r="908" spans="1:102" ht="15.75" x14ac:dyDescent="0.25">
      <c r="A908" s="5" t="s">
        <v>399</v>
      </c>
      <c r="B908" s="5" t="s">
        <v>400</v>
      </c>
      <c r="C908" s="5">
        <v>2021</v>
      </c>
      <c r="D908" s="5">
        <v>2</v>
      </c>
      <c r="E908" s="5">
        <v>0</v>
      </c>
      <c r="F908" s="5">
        <v>0</v>
      </c>
      <c r="G908" s="5">
        <v>1</v>
      </c>
      <c r="H908" s="5">
        <v>0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0</v>
      </c>
      <c r="AG908" s="5">
        <v>0</v>
      </c>
      <c r="AH908" s="5">
        <v>0</v>
      </c>
      <c r="AI908" s="5">
        <v>0</v>
      </c>
      <c r="AJ908" s="5">
        <v>0</v>
      </c>
      <c r="AK908" s="5">
        <v>0</v>
      </c>
      <c r="AL908" s="5">
        <v>0</v>
      </c>
      <c r="AM908" s="5">
        <v>0</v>
      </c>
      <c r="AN908" s="5">
        <v>0</v>
      </c>
      <c r="AO908" s="5">
        <v>0</v>
      </c>
      <c r="AP908" s="5">
        <v>0</v>
      </c>
      <c r="AQ908" s="5">
        <v>0</v>
      </c>
      <c r="AR908" s="5">
        <v>0</v>
      </c>
      <c r="AS908" s="5">
        <v>0</v>
      </c>
      <c r="AT908" s="5">
        <v>0</v>
      </c>
      <c r="AU908" s="5">
        <v>0</v>
      </c>
      <c r="AV908" s="5">
        <v>0</v>
      </c>
      <c r="AW908" s="5">
        <v>0</v>
      </c>
      <c r="AX908" s="5">
        <v>0</v>
      </c>
      <c r="AY908" s="5">
        <v>0</v>
      </c>
      <c r="AZ908" s="5">
        <v>0</v>
      </c>
      <c r="BA908" s="5">
        <v>0</v>
      </c>
      <c r="BB908" s="5">
        <v>0</v>
      </c>
      <c r="BC908" s="5">
        <v>0</v>
      </c>
      <c r="BD908" s="5">
        <v>0</v>
      </c>
      <c r="BE908" s="5">
        <v>0</v>
      </c>
      <c r="BF908" s="5">
        <v>0</v>
      </c>
      <c r="BG908" s="5">
        <v>0</v>
      </c>
      <c r="BH908" s="5">
        <v>0</v>
      </c>
      <c r="BI908" s="5">
        <v>0</v>
      </c>
      <c r="BJ908" s="5">
        <v>0</v>
      </c>
      <c r="BK908" s="5">
        <v>0</v>
      </c>
      <c r="BL908" s="5">
        <v>0</v>
      </c>
      <c r="BM908" s="5">
        <v>0</v>
      </c>
      <c r="BN908" s="5">
        <v>0</v>
      </c>
      <c r="BO908" s="5">
        <v>0</v>
      </c>
      <c r="BP908" s="5">
        <v>0</v>
      </c>
      <c r="BQ908" s="5">
        <v>0</v>
      </c>
      <c r="BR908" s="5">
        <v>0</v>
      </c>
      <c r="BS908" s="5">
        <v>0</v>
      </c>
      <c r="BT908" s="5">
        <v>0</v>
      </c>
      <c r="BU908" s="5">
        <v>0</v>
      </c>
      <c r="BV908" s="5">
        <v>0</v>
      </c>
      <c r="BW908" s="5">
        <v>0</v>
      </c>
      <c r="BX908" s="5">
        <v>0</v>
      </c>
      <c r="BY908" s="5">
        <v>0</v>
      </c>
      <c r="BZ908" s="5">
        <v>0</v>
      </c>
      <c r="CA908" s="5">
        <v>0</v>
      </c>
      <c r="CB908" s="5">
        <v>0</v>
      </c>
      <c r="CC908" s="5">
        <v>0</v>
      </c>
      <c r="CD908" s="5">
        <v>0</v>
      </c>
      <c r="CE908" s="5">
        <v>0</v>
      </c>
      <c r="CF908" s="5">
        <v>0</v>
      </c>
      <c r="CG908" s="5">
        <v>0</v>
      </c>
      <c r="CH908" s="5">
        <v>0</v>
      </c>
      <c r="CI908" s="5">
        <v>0</v>
      </c>
      <c r="CJ908" s="5">
        <v>0</v>
      </c>
      <c r="CK908" s="5">
        <v>0</v>
      </c>
      <c r="CL908" s="5">
        <v>0</v>
      </c>
      <c r="CM908" s="5">
        <v>0</v>
      </c>
      <c r="CN908" s="5">
        <v>0</v>
      </c>
      <c r="CO908" s="5">
        <v>0</v>
      </c>
      <c r="CP908" s="5">
        <v>0</v>
      </c>
      <c r="CQ908" s="5">
        <v>0</v>
      </c>
      <c r="CR908" s="5">
        <v>0</v>
      </c>
      <c r="CS908" s="5">
        <v>0</v>
      </c>
      <c r="CT908" s="5">
        <v>0</v>
      </c>
      <c r="CU908" s="5">
        <v>0</v>
      </c>
      <c r="CV908" s="5">
        <v>0</v>
      </c>
      <c r="CW908" s="5">
        <v>0</v>
      </c>
      <c r="CX908" s="3">
        <v>0</v>
      </c>
    </row>
    <row r="909" spans="1:102" ht="15.75" x14ac:dyDescent="0.25">
      <c r="A909" s="5" t="s">
        <v>401</v>
      </c>
      <c r="B909" s="5" t="s">
        <v>402</v>
      </c>
      <c r="C909" s="5">
        <v>2021</v>
      </c>
      <c r="D909" s="5">
        <v>6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0</v>
      </c>
      <c r="AH909" s="5">
        <v>0</v>
      </c>
      <c r="AI909" s="5">
        <v>0</v>
      </c>
      <c r="AJ909" s="5">
        <v>2</v>
      </c>
      <c r="AK909" s="5">
        <v>0</v>
      </c>
      <c r="AL909" s="5">
        <v>0</v>
      </c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>
        <v>0</v>
      </c>
      <c r="AV909" s="5">
        <v>0</v>
      </c>
      <c r="AW909" s="5">
        <v>0</v>
      </c>
      <c r="AX909" s="5">
        <v>0</v>
      </c>
      <c r="AY909" s="5">
        <v>0</v>
      </c>
      <c r="AZ909" s="5">
        <v>0</v>
      </c>
      <c r="BA909" s="5">
        <v>0</v>
      </c>
      <c r="BB909" s="5">
        <v>0</v>
      </c>
      <c r="BC909" s="5">
        <v>0</v>
      </c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>
        <v>1</v>
      </c>
      <c r="BK909" s="5">
        <v>0</v>
      </c>
      <c r="BL909" s="5">
        <v>0</v>
      </c>
      <c r="BM909" s="5">
        <v>0</v>
      </c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>
        <v>0</v>
      </c>
      <c r="BW909" s="5">
        <v>0</v>
      </c>
      <c r="BX909" s="5">
        <v>0</v>
      </c>
      <c r="BY909" s="5">
        <v>0</v>
      </c>
      <c r="BZ909" s="5">
        <v>0</v>
      </c>
      <c r="CA909" s="5">
        <v>0</v>
      </c>
      <c r="CB909" s="5">
        <v>0</v>
      </c>
      <c r="CC909" s="5">
        <v>0</v>
      </c>
      <c r="CD909" s="5">
        <v>0</v>
      </c>
      <c r="CE909" s="5">
        <v>0</v>
      </c>
      <c r="CF909" s="5">
        <v>0</v>
      </c>
      <c r="CG909" s="5">
        <v>0</v>
      </c>
      <c r="CH909" s="5">
        <v>0</v>
      </c>
      <c r="CI909" s="5">
        <v>0</v>
      </c>
      <c r="CJ909" s="5">
        <v>0</v>
      </c>
      <c r="CK909" s="5">
        <v>0</v>
      </c>
      <c r="CL909" s="5">
        <v>0</v>
      </c>
      <c r="CM909" s="5">
        <v>0</v>
      </c>
      <c r="CN909" s="5">
        <v>0</v>
      </c>
      <c r="CO909" s="5">
        <v>0</v>
      </c>
      <c r="CP909" s="5">
        <v>0</v>
      </c>
      <c r="CQ909" s="5">
        <v>0</v>
      </c>
      <c r="CR909" s="5">
        <v>0</v>
      </c>
      <c r="CS909" s="5">
        <v>0</v>
      </c>
      <c r="CT909" s="5">
        <v>0</v>
      </c>
      <c r="CU909" s="5">
        <v>0</v>
      </c>
      <c r="CV909" s="5">
        <v>0</v>
      </c>
      <c r="CW909" s="5">
        <v>0</v>
      </c>
      <c r="CX909" s="3">
        <v>0</v>
      </c>
    </row>
    <row r="910" spans="1:102" ht="15.75" x14ac:dyDescent="0.25">
      <c r="A910" s="5" t="s">
        <v>403</v>
      </c>
      <c r="B910" s="5" t="s">
        <v>404</v>
      </c>
      <c r="C910" s="5">
        <v>2021</v>
      </c>
      <c r="D910" s="5">
        <v>8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0</v>
      </c>
      <c r="AG910" s="5">
        <v>0</v>
      </c>
      <c r="AH910" s="5">
        <v>0</v>
      </c>
      <c r="AI910" s="5">
        <v>0</v>
      </c>
      <c r="AJ910" s="5">
        <v>4</v>
      </c>
      <c r="AK910" s="5">
        <v>0</v>
      </c>
      <c r="AL910" s="5">
        <v>0</v>
      </c>
      <c r="AM910" s="5">
        <v>0</v>
      </c>
      <c r="AN910" s="5">
        <v>0</v>
      </c>
      <c r="AO910" s="5">
        <v>0</v>
      </c>
      <c r="AP910" s="5">
        <v>0</v>
      </c>
      <c r="AQ910" s="5">
        <v>0</v>
      </c>
      <c r="AR910" s="5">
        <v>0</v>
      </c>
      <c r="AS910" s="5">
        <v>0</v>
      </c>
      <c r="AT910" s="5">
        <v>0</v>
      </c>
      <c r="AU910" s="5">
        <v>0</v>
      </c>
      <c r="AV910" s="5">
        <v>0</v>
      </c>
      <c r="AW910" s="5">
        <v>0</v>
      </c>
      <c r="AX910" s="5">
        <v>0</v>
      </c>
      <c r="AY910" s="5">
        <v>0</v>
      </c>
      <c r="AZ910" s="5">
        <v>0</v>
      </c>
      <c r="BA910" s="5">
        <v>0</v>
      </c>
      <c r="BB910" s="5">
        <v>0</v>
      </c>
      <c r="BC910" s="5">
        <v>0</v>
      </c>
      <c r="BD910" s="5">
        <v>0</v>
      </c>
      <c r="BE910" s="5">
        <v>0</v>
      </c>
      <c r="BF910" s="5">
        <v>0</v>
      </c>
      <c r="BG910" s="5">
        <v>0</v>
      </c>
      <c r="BH910" s="5">
        <v>0</v>
      </c>
      <c r="BI910" s="5">
        <v>0</v>
      </c>
      <c r="BJ910" s="5">
        <v>0</v>
      </c>
      <c r="BK910" s="5">
        <v>0</v>
      </c>
      <c r="BL910" s="5">
        <v>0</v>
      </c>
      <c r="BM910" s="5">
        <v>0</v>
      </c>
      <c r="BN910" s="5">
        <v>0</v>
      </c>
      <c r="BO910" s="5">
        <v>0</v>
      </c>
      <c r="BP910" s="5">
        <v>0</v>
      </c>
      <c r="BQ910" s="5">
        <v>0</v>
      </c>
      <c r="BR910" s="5">
        <v>0</v>
      </c>
      <c r="BS910" s="5">
        <v>0</v>
      </c>
      <c r="BT910" s="5">
        <v>0</v>
      </c>
      <c r="BU910" s="5">
        <v>0</v>
      </c>
      <c r="BV910" s="5">
        <v>0</v>
      </c>
      <c r="BW910" s="5">
        <v>0</v>
      </c>
      <c r="BX910" s="5">
        <v>0</v>
      </c>
      <c r="BY910" s="5">
        <v>0</v>
      </c>
      <c r="BZ910" s="5">
        <v>0</v>
      </c>
      <c r="CA910" s="5">
        <v>0</v>
      </c>
      <c r="CB910" s="5">
        <v>0</v>
      </c>
      <c r="CC910" s="5">
        <v>0</v>
      </c>
      <c r="CD910" s="5">
        <v>0</v>
      </c>
      <c r="CE910" s="5">
        <v>0</v>
      </c>
      <c r="CF910" s="5">
        <v>0</v>
      </c>
      <c r="CG910" s="5">
        <v>0</v>
      </c>
      <c r="CH910" s="5">
        <v>0</v>
      </c>
      <c r="CI910" s="5">
        <v>0</v>
      </c>
      <c r="CJ910" s="5">
        <v>0</v>
      </c>
      <c r="CK910" s="5">
        <v>0</v>
      </c>
      <c r="CL910" s="5">
        <v>0</v>
      </c>
      <c r="CM910" s="5">
        <v>0</v>
      </c>
      <c r="CN910" s="5">
        <v>0</v>
      </c>
      <c r="CO910" s="5">
        <v>0</v>
      </c>
      <c r="CP910" s="5">
        <v>0</v>
      </c>
      <c r="CQ910" s="5">
        <v>0</v>
      </c>
      <c r="CR910" s="5">
        <v>0</v>
      </c>
      <c r="CS910" s="5">
        <v>0</v>
      </c>
      <c r="CT910" s="5">
        <v>0</v>
      </c>
      <c r="CU910" s="5">
        <v>0</v>
      </c>
      <c r="CV910" s="5">
        <v>0</v>
      </c>
      <c r="CW910" s="5">
        <v>0</v>
      </c>
      <c r="CX910" s="3">
        <v>0</v>
      </c>
    </row>
    <row r="911" spans="1:102" ht="15.75" x14ac:dyDescent="0.25">
      <c r="A911" s="5" t="s">
        <v>405</v>
      </c>
      <c r="B911" s="5" t="s">
        <v>406</v>
      </c>
      <c r="C911" s="5">
        <v>2021</v>
      </c>
      <c r="D911" s="5">
        <v>10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>
        <v>0</v>
      </c>
      <c r="AI911" s="5">
        <v>5</v>
      </c>
      <c r="AJ911" s="5">
        <v>0</v>
      </c>
      <c r="AK911" s="5">
        <v>0</v>
      </c>
      <c r="AL911" s="5">
        <v>0</v>
      </c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>
        <v>0</v>
      </c>
      <c r="AV911" s="5">
        <v>0</v>
      </c>
      <c r="AW911" s="5">
        <v>0</v>
      </c>
      <c r="AX911" s="5">
        <v>0</v>
      </c>
      <c r="AY911" s="5">
        <v>0</v>
      </c>
      <c r="AZ911" s="5">
        <v>0</v>
      </c>
      <c r="BA911" s="5">
        <v>0</v>
      </c>
      <c r="BB911" s="5">
        <v>0</v>
      </c>
      <c r="BC911" s="5">
        <v>0</v>
      </c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>
        <v>0</v>
      </c>
      <c r="BK911" s="5">
        <v>0</v>
      </c>
      <c r="BL911" s="5">
        <v>0</v>
      </c>
      <c r="BM911" s="5">
        <v>0</v>
      </c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>
        <v>0</v>
      </c>
      <c r="BW911" s="5">
        <v>0</v>
      </c>
      <c r="BX911" s="5">
        <v>0</v>
      </c>
      <c r="BY911" s="5">
        <v>0</v>
      </c>
      <c r="BZ911" s="5">
        <v>0</v>
      </c>
      <c r="CA911" s="5">
        <v>0</v>
      </c>
      <c r="CB911" s="5">
        <v>0</v>
      </c>
      <c r="CC911" s="5">
        <v>0</v>
      </c>
      <c r="CD911" s="5">
        <v>0</v>
      </c>
      <c r="CE911" s="5">
        <v>0</v>
      </c>
      <c r="CF911" s="5">
        <v>0</v>
      </c>
      <c r="CG911" s="5">
        <v>0</v>
      </c>
      <c r="CH911" s="5">
        <v>0</v>
      </c>
      <c r="CI911" s="5">
        <v>0</v>
      </c>
      <c r="CJ911" s="5">
        <v>0</v>
      </c>
      <c r="CK911" s="5">
        <v>0</v>
      </c>
      <c r="CL911" s="5">
        <v>0</v>
      </c>
      <c r="CM911" s="5">
        <v>0</v>
      </c>
      <c r="CN911" s="5">
        <v>0</v>
      </c>
      <c r="CO911" s="5">
        <v>0</v>
      </c>
      <c r="CP911" s="5">
        <v>0</v>
      </c>
      <c r="CQ911" s="5">
        <v>0</v>
      </c>
      <c r="CR911" s="5">
        <v>0</v>
      </c>
      <c r="CS911" s="5">
        <v>0</v>
      </c>
      <c r="CT911" s="5">
        <v>0</v>
      </c>
      <c r="CU911" s="5">
        <v>0</v>
      </c>
      <c r="CV911" s="5">
        <v>0</v>
      </c>
      <c r="CW911" s="5">
        <v>0</v>
      </c>
      <c r="CX911" s="3">
        <v>0</v>
      </c>
    </row>
    <row r="912" spans="1:102" ht="15.75" x14ac:dyDescent="0.25">
      <c r="A912" s="5" t="s">
        <v>407</v>
      </c>
      <c r="B912" s="5" t="s">
        <v>408</v>
      </c>
      <c r="C912" s="5">
        <v>2021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0</v>
      </c>
      <c r="AH912" s="5">
        <v>0</v>
      </c>
      <c r="AI912" s="5">
        <v>0</v>
      </c>
      <c r="AJ912" s="5">
        <v>0</v>
      </c>
      <c r="AK912" s="5">
        <v>0</v>
      </c>
      <c r="AL912" s="5">
        <v>0</v>
      </c>
      <c r="AM912" s="5">
        <v>0</v>
      </c>
      <c r="AN912" s="5">
        <v>0</v>
      </c>
      <c r="AO912" s="5">
        <v>0</v>
      </c>
      <c r="AP912" s="5">
        <v>0</v>
      </c>
      <c r="AQ912" s="5">
        <v>0</v>
      </c>
      <c r="AR912" s="5">
        <v>0</v>
      </c>
      <c r="AS912" s="5">
        <v>0</v>
      </c>
      <c r="AT912" s="5">
        <v>0</v>
      </c>
      <c r="AU912" s="5">
        <v>0</v>
      </c>
      <c r="AV912" s="5">
        <v>0</v>
      </c>
      <c r="AW912" s="5">
        <v>0</v>
      </c>
      <c r="AX912" s="5">
        <v>0</v>
      </c>
      <c r="AY912" s="5">
        <v>0</v>
      </c>
      <c r="AZ912" s="5">
        <v>0</v>
      </c>
      <c r="BA912" s="5">
        <v>0</v>
      </c>
      <c r="BB912" s="5">
        <v>0</v>
      </c>
      <c r="BC912" s="5">
        <v>0</v>
      </c>
      <c r="BD912" s="5">
        <v>0</v>
      </c>
      <c r="BE912" s="5">
        <v>0</v>
      </c>
      <c r="BF912" s="5">
        <v>0</v>
      </c>
      <c r="BG912" s="5">
        <v>0</v>
      </c>
      <c r="BH912" s="5">
        <v>0</v>
      </c>
      <c r="BI912" s="5">
        <v>0</v>
      </c>
      <c r="BJ912" s="5">
        <v>0</v>
      </c>
      <c r="BK912" s="5">
        <v>0</v>
      </c>
      <c r="BL912" s="5">
        <v>0</v>
      </c>
      <c r="BM912" s="5">
        <v>0</v>
      </c>
      <c r="BN912" s="5">
        <v>0</v>
      </c>
      <c r="BO912" s="5">
        <v>0</v>
      </c>
      <c r="BP912" s="5">
        <v>0</v>
      </c>
      <c r="BQ912" s="5">
        <v>0</v>
      </c>
      <c r="BR912" s="5">
        <v>0</v>
      </c>
      <c r="BS912" s="5">
        <v>0</v>
      </c>
      <c r="BT912" s="5">
        <v>0</v>
      </c>
      <c r="BU912" s="5">
        <v>0</v>
      </c>
      <c r="BV912" s="5">
        <v>0</v>
      </c>
      <c r="BW912" s="5">
        <v>0</v>
      </c>
      <c r="BX912" s="5">
        <v>0</v>
      </c>
      <c r="BY912" s="5">
        <v>0</v>
      </c>
      <c r="BZ912" s="5">
        <v>0</v>
      </c>
      <c r="CA912" s="5">
        <v>0</v>
      </c>
      <c r="CB912" s="5">
        <v>0</v>
      </c>
      <c r="CC912" s="5">
        <v>0</v>
      </c>
      <c r="CD912" s="5">
        <v>0</v>
      </c>
      <c r="CE912" s="5">
        <v>0</v>
      </c>
      <c r="CF912" s="5">
        <v>0</v>
      </c>
      <c r="CG912" s="5">
        <v>0</v>
      </c>
      <c r="CH912" s="5">
        <v>0</v>
      </c>
      <c r="CI912" s="5">
        <v>0</v>
      </c>
      <c r="CJ912" s="5">
        <v>0</v>
      </c>
      <c r="CK912" s="5">
        <v>0</v>
      </c>
      <c r="CL912" s="5">
        <v>0</v>
      </c>
      <c r="CM912" s="5">
        <v>0</v>
      </c>
      <c r="CN912" s="5">
        <v>0</v>
      </c>
      <c r="CO912" s="5">
        <v>0</v>
      </c>
      <c r="CP912" s="5">
        <v>0</v>
      </c>
      <c r="CQ912" s="5">
        <v>0</v>
      </c>
      <c r="CR912" s="5">
        <v>0</v>
      </c>
      <c r="CS912" s="5">
        <v>0</v>
      </c>
      <c r="CT912" s="5">
        <v>0</v>
      </c>
      <c r="CU912" s="5">
        <v>0</v>
      </c>
      <c r="CV912" s="5">
        <v>0</v>
      </c>
      <c r="CW912" s="5">
        <v>0</v>
      </c>
      <c r="CX912" s="3">
        <v>0</v>
      </c>
    </row>
    <row r="913" spans="1:102" ht="15.75" x14ac:dyDescent="0.25">
      <c r="A913" s="5" t="s">
        <v>409</v>
      </c>
      <c r="B913" s="5" t="s">
        <v>410</v>
      </c>
      <c r="C913" s="5">
        <v>2021</v>
      </c>
      <c r="D913" s="5">
        <v>53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5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4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34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  <c r="AH913" s="5">
        <v>0</v>
      </c>
      <c r="AI913" s="5">
        <v>1</v>
      </c>
      <c r="AJ913" s="5">
        <v>0</v>
      </c>
      <c r="AK913" s="5">
        <v>1</v>
      </c>
      <c r="AL913" s="5">
        <v>0</v>
      </c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>
        <v>0</v>
      </c>
      <c r="AV913" s="5">
        <v>0</v>
      </c>
      <c r="AW913" s="5">
        <v>0</v>
      </c>
      <c r="AX913" s="5">
        <v>0</v>
      </c>
      <c r="AY913" s="5">
        <v>0</v>
      </c>
      <c r="AZ913" s="5">
        <v>0</v>
      </c>
      <c r="BA913" s="5">
        <v>0</v>
      </c>
      <c r="BB913" s="5">
        <v>0</v>
      </c>
      <c r="BC913" s="5">
        <v>0</v>
      </c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>
        <v>0</v>
      </c>
      <c r="BK913" s="5">
        <v>0</v>
      </c>
      <c r="BL913" s="5">
        <v>0</v>
      </c>
      <c r="BM913" s="5">
        <v>0</v>
      </c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>
        <v>0</v>
      </c>
      <c r="BW913" s="5">
        <v>1</v>
      </c>
      <c r="BX913" s="5">
        <v>0</v>
      </c>
      <c r="BY913" s="5">
        <v>0</v>
      </c>
      <c r="BZ913" s="5">
        <v>0</v>
      </c>
      <c r="CA913" s="5">
        <v>0</v>
      </c>
      <c r="CB913" s="5">
        <v>0</v>
      </c>
      <c r="CC913" s="5">
        <v>0</v>
      </c>
      <c r="CD913" s="5">
        <v>0</v>
      </c>
      <c r="CE913" s="5">
        <v>0</v>
      </c>
      <c r="CF913" s="5">
        <v>0</v>
      </c>
      <c r="CG913" s="5">
        <v>0</v>
      </c>
      <c r="CH913" s="5">
        <v>0</v>
      </c>
      <c r="CI913" s="5">
        <v>0</v>
      </c>
      <c r="CJ913" s="5">
        <v>0</v>
      </c>
      <c r="CK913" s="5">
        <v>0</v>
      </c>
      <c r="CL913" s="5">
        <v>0</v>
      </c>
      <c r="CM913" s="5">
        <v>0</v>
      </c>
      <c r="CN913" s="5">
        <v>0</v>
      </c>
      <c r="CO913" s="5">
        <v>0</v>
      </c>
      <c r="CP913" s="5">
        <v>0</v>
      </c>
      <c r="CQ913" s="5">
        <v>0</v>
      </c>
      <c r="CR913" s="5">
        <v>0</v>
      </c>
      <c r="CS913" s="5">
        <v>0</v>
      </c>
      <c r="CT913" s="5">
        <v>0</v>
      </c>
      <c r="CU913" s="5">
        <v>0</v>
      </c>
      <c r="CV913" s="5">
        <v>0</v>
      </c>
      <c r="CW913" s="5">
        <v>0</v>
      </c>
      <c r="CX913" s="3">
        <v>0</v>
      </c>
    </row>
    <row r="914" spans="1:102" ht="15.75" x14ac:dyDescent="0.25">
      <c r="A914" s="5" t="s">
        <v>411</v>
      </c>
      <c r="B914" s="5" t="s">
        <v>412</v>
      </c>
      <c r="C914" s="5">
        <v>2021</v>
      </c>
      <c r="D914" s="5">
        <v>1291</v>
      </c>
      <c r="E914" s="5">
        <v>2</v>
      </c>
      <c r="F914" s="5">
        <v>1</v>
      </c>
      <c r="G914" s="5">
        <v>4</v>
      </c>
      <c r="H914" s="5">
        <v>4</v>
      </c>
      <c r="I914" s="5">
        <v>11</v>
      </c>
      <c r="J914" s="5">
        <v>4</v>
      </c>
      <c r="K914" s="5">
        <v>1</v>
      </c>
      <c r="L914" s="5">
        <v>6</v>
      </c>
      <c r="M914" s="5">
        <v>24</v>
      </c>
      <c r="N914" s="5">
        <v>14</v>
      </c>
      <c r="O914" s="5">
        <v>18</v>
      </c>
      <c r="P914" s="5">
        <v>1</v>
      </c>
      <c r="Q914" s="5">
        <v>0</v>
      </c>
      <c r="R914" s="5">
        <v>4</v>
      </c>
      <c r="S914" s="5">
        <v>0</v>
      </c>
      <c r="T914" s="5">
        <v>97</v>
      </c>
      <c r="U914" s="5">
        <v>2</v>
      </c>
      <c r="V914" s="5">
        <v>10</v>
      </c>
      <c r="W914" s="5">
        <v>77</v>
      </c>
      <c r="X914" s="5">
        <v>10</v>
      </c>
      <c r="Y914" s="5">
        <v>1</v>
      </c>
      <c r="Z914" s="5">
        <v>0</v>
      </c>
      <c r="AA914" s="5">
        <v>2</v>
      </c>
      <c r="AB914" s="5">
        <v>0</v>
      </c>
      <c r="AC914" s="5">
        <v>0</v>
      </c>
      <c r="AD914" s="5">
        <v>0</v>
      </c>
      <c r="AE914" s="5">
        <v>1</v>
      </c>
      <c r="AF914" s="5">
        <v>0</v>
      </c>
      <c r="AG914" s="5">
        <v>11</v>
      </c>
      <c r="AH914" s="5">
        <v>6</v>
      </c>
      <c r="AI914" s="5">
        <v>14</v>
      </c>
      <c r="AJ914" s="5">
        <v>43</v>
      </c>
      <c r="AK914" s="5">
        <v>31</v>
      </c>
      <c r="AL914" s="5">
        <v>1</v>
      </c>
      <c r="AM914" s="5">
        <v>19</v>
      </c>
      <c r="AN914" s="5">
        <v>11</v>
      </c>
      <c r="AO914" s="5">
        <v>28</v>
      </c>
      <c r="AP914" s="5">
        <v>4</v>
      </c>
      <c r="AQ914" s="5">
        <v>5</v>
      </c>
      <c r="AR914" s="5">
        <v>0</v>
      </c>
      <c r="AS914" s="5">
        <v>7</v>
      </c>
      <c r="AT914" s="5">
        <v>16</v>
      </c>
      <c r="AU914" s="5">
        <v>21</v>
      </c>
      <c r="AV914" s="5">
        <v>8</v>
      </c>
      <c r="AW914" s="5">
        <v>12</v>
      </c>
      <c r="AX914" s="5">
        <v>24</v>
      </c>
      <c r="AY914" s="5">
        <v>1</v>
      </c>
      <c r="AZ914" s="5">
        <v>3</v>
      </c>
      <c r="BA914" s="5">
        <v>0</v>
      </c>
      <c r="BB914" s="5">
        <v>35</v>
      </c>
      <c r="BC914" s="5">
        <v>4</v>
      </c>
      <c r="BD914" s="5">
        <v>0</v>
      </c>
      <c r="BE914" s="5">
        <v>7</v>
      </c>
      <c r="BF914" s="5">
        <v>23</v>
      </c>
      <c r="BG914" s="5">
        <v>3</v>
      </c>
      <c r="BH914" s="5">
        <v>1</v>
      </c>
      <c r="BI914" s="5">
        <v>0</v>
      </c>
      <c r="BJ914" s="5">
        <v>29</v>
      </c>
      <c r="BK914" s="5">
        <v>57</v>
      </c>
      <c r="BL914" s="5">
        <v>0</v>
      </c>
      <c r="BM914" s="5">
        <v>3</v>
      </c>
      <c r="BN914" s="5">
        <v>5</v>
      </c>
      <c r="BO914" s="5">
        <v>0</v>
      </c>
      <c r="BP914" s="5">
        <v>3</v>
      </c>
      <c r="BQ914" s="5">
        <v>11</v>
      </c>
      <c r="BR914" s="5">
        <v>0</v>
      </c>
      <c r="BS914" s="5">
        <v>34</v>
      </c>
      <c r="BT914" s="5">
        <v>248</v>
      </c>
      <c r="BU914" s="5">
        <v>2</v>
      </c>
      <c r="BV914" s="5">
        <v>11</v>
      </c>
      <c r="BW914" s="5">
        <v>0</v>
      </c>
      <c r="BX914" s="5">
        <v>159</v>
      </c>
      <c r="BY914" s="5">
        <v>0</v>
      </c>
      <c r="BZ914" s="5">
        <v>0</v>
      </c>
      <c r="CA914" s="5">
        <v>6</v>
      </c>
      <c r="CB914" s="5">
        <v>2</v>
      </c>
      <c r="CC914" s="5">
        <v>0</v>
      </c>
      <c r="CD914" s="5">
        <v>0</v>
      </c>
      <c r="CE914" s="5">
        <v>0</v>
      </c>
      <c r="CF914" s="5">
        <v>1</v>
      </c>
      <c r="CG914" s="5">
        <v>0</v>
      </c>
      <c r="CH914" s="5">
        <v>0</v>
      </c>
      <c r="CI914" s="5">
        <v>1</v>
      </c>
      <c r="CJ914" s="5">
        <v>2</v>
      </c>
      <c r="CK914" s="5">
        <v>0</v>
      </c>
      <c r="CL914" s="5">
        <v>0</v>
      </c>
      <c r="CM914" s="5">
        <v>6</v>
      </c>
      <c r="CN914" s="5">
        <v>35</v>
      </c>
      <c r="CO914" s="5">
        <v>6</v>
      </c>
      <c r="CP914" s="5">
        <v>1</v>
      </c>
      <c r="CQ914" s="5">
        <v>0</v>
      </c>
      <c r="CR914" s="5">
        <v>2</v>
      </c>
      <c r="CS914" s="5">
        <v>8</v>
      </c>
      <c r="CT914" s="5">
        <v>5</v>
      </c>
      <c r="CU914" s="5">
        <v>2</v>
      </c>
      <c r="CV914" s="5">
        <v>13</v>
      </c>
      <c r="CW914" s="5">
        <v>7</v>
      </c>
      <c r="CX914" s="3">
        <v>7</v>
      </c>
    </row>
    <row r="915" spans="1:102" ht="15.75" x14ac:dyDescent="0.25">
      <c r="A915" s="5" t="s">
        <v>413</v>
      </c>
      <c r="B915" s="5" t="s">
        <v>414</v>
      </c>
      <c r="C915" s="5">
        <v>2021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  <c r="AH915" s="5">
        <v>0</v>
      </c>
      <c r="AI915" s="5">
        <v>0</v>
      </c>
      <c r="AJ915" s="5">
        <v>0</v>
      </c>
      <c r="AK915" s="5">
        <v>0</v>
      </c>
      <c r="AL915" s="5">
        <v>0</v>
      </c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>
        <v>0</v>
      </c>
      <c r="AV915" s="5">
        <v>0</v>
      </c>
      <c r="AW915" s="5">
        <v>0</v>
      </c>
      <c r="AX915" s="5">
        <v>0</v>
      </c>
      <c r="AY915" s="5">
        <v>0</v>
      </c>
      <c r="AZ915" s="5">
        <v>0</v>
      </c>
      <c r="BA915" s="5">
        <v>0</v>
      </c>
      <c r="BB915" s="5">
        <v>0</v>
      </c>
      <c r="BC915" s="5">
        <v>0</v>
      </c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>
        <v>0</v>
      </c>
      <c r="BK915" s="5">
        <v>0</v>
      </c>
      <c r="BL915" s="5">
        <v>0</v>
      </c>
      <c r="BM915" s="5">
        <v>0</v>
      </c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>
        <v>0</v>
      </c>
      <c r="BW915" s="5">
        <v>0</v>
      </c>
      <c r="BX915" s="5">
        <v>0</v>
      </c>
      <c r="BY915" s="5">
        <v>0</v>
      </c>
      <c r="BZ915" s="5">
        <v>0</v>
      </c>
      <c r="CA915" s="5">
        <v>0</v>
      </c>
      <c r="CB915" s="5">
        <v>0</v>
      </c>
      <c r="CC915" s="5">
        <v>0</v>
      </c>
      <c r="CD915" s="5">
        <v>0</v>
      </c>
      <c r="CE915" s="5">
        <v>0</v>
      </c>
      <c r="CF915" s="5">
        <v>0</v>
      </c>
      <c r="CG915" s="5">
        <v>0</v>
      </c>
      <c r="CH915" s="5">
        <v>0</v>
      </c>
      <c r="CI915" s="5">
        <v>0</v>
      </c>
      <c r="CJ915" s="5">
        <v>0</v>
      </c>
      <c r="CK915" s="5">
        <v>0</v>
      </c>
      <c r="CL915" s="5">
        <v>0</v>
      </c>
      <c r="CM915" s="5">
        <v>0</v>
      </c>
      <c r="CN915" s="5">
        <v>0</v>
      </c>
      <c r="CO915" s="5">
        <v>0</v>
      </c>
      <c r="CP915" s="5">
        <v>0</v>
      </c>
      <c r="CQ915" s="5">
        <v>0</v>
      </c>
      <c r="CR915" s="5">
        <v>0</v>
      </c>
      <c r="CS915" s="5">
        <v>0</v>
      </c>
      <c r="CT915" s="5">
        <v>0</v>
      </c>
      <c r="CU915" s="5">
        <v>0</v>
      </c>
      <c r="CV915" s="5">
        <v>0</v>
      </c>
      <c r="CW915" s="5">
        <v>0</v>
      </c>
      <c r="CX915" s="3">
        <v>0</v>
      </c>
    </row>
    <row r="916" spans="1:102" ht="15.75" x14ac:dyDescent="0.25">
      <c r="A916" s="5" t="s">
        <v>415</v>
      </c>
      <c r="B916" s="5" t="s">
        <v>416</v>
      </c>
      <c r="C916" s="5">
        <v>2021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0</v>
      </c>
      <c r="AH916" s="5">
        <v>0</v>
      </c>
      <c r="AI916" s="5">
        <v>0</v>
      </c>
      <c r="AJ916" s="5">
        <v>0</v>
      </c>
      <c r="AK916" s="5">
        <v>0</v>
      </c>
      <c r="AL916" s="5">
        <v>0</v>
      </c>
      <c r="AM916" s="5">
        <v>0</v>
      </c>
      <c r="AN916" s="5">
        <v>0</v>
      </c>
      <c r="AO916" s="5">
        <v>0</v>
      </c>
      <c r="AP916" s="5">
        <v>0</v>
      </c>
      <c r="AQ916" s="5">
        <v>0</v>
      </c>
      <c r="AR916" s="5">
        <v>0</v>
      </c>
      <c r="AS916" s="5">
        <v>0</v>
      </c>
      <c r="AT916" s="5">
        <v>0</v>
      </c>
      <c r="AU916" s="5">
        <v>0</v>
      </c>
      <c r="AV916" s="5">
        <v>0</v>
      </c>
      <c r="AW916" s="5">
        <v>0</v>
      </c>
      <c r="AX916" s="5">
        <v>0</v>
      </c>
      <c r="AY916" s="5">
        <v>0</v>
      </c>
      <c r="AZ916" s="5">
        <v>0</v>
      </c>
      <c r="BA916" s="5">
        <v>0</v>
      </c>
      <c r="BB916" s="5">
        <v>0</v>
      </c>
      <c r="BC916" s="5">
        <v>0</v>
      </c>
      <c r="BD916" s="5">
        <v>0</v>
      </c>
      <c r="BE916" s="5">
        <v>0</v>
      </c>
      <c r="BF916" s="5">
        <v>0</v>
      </c>
      <c r="BG916" s="5">
        <v>0</v>
      </c>
      <c r="BH916" s="5">
        <v>0</v>
      </c>
      <c r="BI916" s="5">
        <v>0</v>
      </c>
      <c r="BJ916" s="5">
        <v>0</v>
      </c>
      <c r="BK916" s="5">
        <v>0</v>
      </c>
      <c r="BL916" s="5">
        <v>0</v>
      </c>
      <c r="BM916" s="5">
        <v>0</v>
      </c>
      <c r="BN916" s="5">
        <v>0</v>
      </c>
      <c r="BO916" s="5">
        <v>0</v>
      </c>
      <c r="BP916" s="5">
        <v>0</v>
      </c>
      <c r="BQ916" s="5">
        <v>0</v>
      </c>
      <c r="BR916" s="5">
        <v>0</v>
      </c>
      <c r="BS916" s="5">
        <v>0</v>
      </c>
      <c r="BT916" s="5">
        <v>0</v>
      </c>
      <c r="BU916" s="5">
        <v>0</v>
      </c>
      <c r="BV916" s="5">
        <v>0</v>
      </c>
      <c r="BW916" s="5">
        <v>0</v>
      </c>
      <c r="BX916" s="5">
        <v>0</v>
      </c>
      <c r="BY916" s="5">
        <v>0</v>
      </c>
      <c r="BZ916" s="5">
        <v>0</v>
      </c>
      <c r="CA916" s="5">
        <v>0</v>
      </c>
      <c r="CB916" s="5">
        <v>0</v>
      </c>
      <c r="CC916" s="5">
        <v>0</v>
      </c>
      <c r="CD916" s="5">
        <v>0</v>
      </c>
      <c r="CE916" s="5">
        <v>0</v>
      </c>
      <c r="CF916" s="5">
        <v>0</v>
      </c>
      <c r="CG916" s="5">
        <v>0</v>
      </c>
      <c r="CH916" s="5">
        <v>0</v>
      </c>
      <c r="CI916" s="5">
        <v>0</v>
      </c>
      <c r="CJ916" s="5">
        <v>0</v>
      </c>
      <c r="CK916" s="5">
        <v>0</v>
      </c>
      <c r="CL916" s="5">
        <v>0</v>
      </c>
      <c r="CM916" s="5">
        <v>0</v>
      </c>
      <c r="CN916" s="5">
        <v>0</v>
      </c>
      <c r="CO916" s="5">
        <v>0</v>
      </c>
      <c r="CP916" s="5">
        <v>0</v>
      </c>
      <c r="CQ916" s="5">
        <v>0</v>
      </c>
      <c r="CR916" s="5">
        <v>0</v>
      </c>
      <c r="CS916" s="5">
        <v>0</v>
      </c>
      <c r="CT916" s="5">
        <v>0</v>
      </c>
      <c r="CU916" s="5">
        <v>0</v>
      </c>
      <c r="CV916" s="5">
        <v>0</v>
      </c>
      <c r="CW916" s="5">
        <v>0</v>
      </c>
      <c r="CX916" s="3">
        <v>0</v>
      </c>
    </row>
    <row r="917" spans="1:102" ht="15.75" x14ac:dyDescent="0.25">
      <c r="A917" s="5" t="s">
        <v>417</v>
      </c>
      <c r="B917" s="5" t="s">
        <v>418</v>
      </c>
      <c r="C917" s="5">
        <v>2021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5">
        <v>0</v>
      </c>
      <c r="AH917" s="5">
        <v>0</v>
      </c>
      <c r="AI917" s="5">
        <v>0</v>
      </c>
      <c r="AJ917" s="5">
        <v>0</v>
      </c>
      <c r="AK917" s="5">
        <v>0</v>
      </c>
      <c r="AL917" s="5">
        <v>0</v>
      </c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>
        <v>0</v>
      </c>
      <c r="AV917" s="5">
        <v>0</v>
      </c>
      <c r="AW917" s="5">
        <v>0</v>
      </c>
      <c r="AX917" s="5">
        <v>0</v>
      </c>
      <c r="AY917" s="5">
        <v>0</v>
      </c>
      <c r="AZ917" s="5">
        <v>0</v>
      </c>
      <c r="BA917" s="5">
        <v>0</v>
      </c>
      <c r="BB917" s="5">
        <v>0</v>
      </c>
      <c r="BC917" s="5">
        <v>0</v>
      </c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>
        <v>0</v>
      </c>
      <c r="BK917" s="5">
        <v>0</v>
      </c>
      <c r="BL917" s="5">
        <v>0</v>
      </c>
      <c r="BM917" s="5">
        <v>0</v>
      </c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>
        <v>0</v>
      </c>
      <c r="BW917" s="5">
        <v>0</v>
      </c>
      <c r="BX917" s="5">
        <v>0</v>
      </c>
      <c r="BY917" s="5">
        <v>0</v>
      </c>
      <c r="BZ917" s="5">
        <v>0</v>
      </c>
      <c r="CA917" s="5">
        <v>0</v>
      </c>
      <c r="CB917" s="5">
        <v>0</v>
      </c>
      <c r="CC917" s="5">
        <v>0</v>
      </c>
      <c r="CD917" s="5">
        <v>0</v>
      </c>
      <c r="CE917" s="5">
        <v>0</v>
      </c>
      <c r="CF917" s="5">
        <v>0</v>
      </c>
      <c r="CG917" s="5">
        <v>0</v>
      </c>
      <c r="CH917" s="5">
        <v>0</v>
      </c>
      <c r="CI917" s="5">
        <v>0</v>
      </c>
      <c r="CJ917" s="5">
        <v>0</v>
      </c>
      <c r="CK917" s="5">
        <v>0</v>
      </c>
      <c r="CL917" s="5">
        <v>0</v>
      </c>
      <c r="CM917" s="5">
        <v>0</v>
      </c>
      <c r="CN917" s="5">
        <v>0</v>
      </c>
      <c r="CO917" s="5">
        <v>0</v>
      </c>
      <c r="CP917" s="5">
        <v>0</v>
      </c>
      <c r="CQ917" s="5">
        <v>0</v>
      </c>
      <c r="CR917" s="5">
        <v>0</v>
      </c>
      <c r="CS917" s="5">
        <v>0</v>
      </c>
      <c r="CT917" s="5">
        <v>0</v>
      </c>
      <c r="CU917" s="5">
        <v>0</v>
      </c>
      <c r="CV917" s="5">
        <v>0</v>
      </c>
      <c r="CW917" s="5">
        <v>0</v>
      </c>
      <c r="CX917" s="3">
        <v>0</v>
      </c>
    </row>
    <row r="918" spans="1:102" ht="15.75" x14ac:dyDescent="0.25">
      <c r="A918" s="5" t="s">
        <v>419</v>
      </c>
      <c r="B918" s="5" t="s">
        <v>420</v>
      </c>
      <c r="C918" s="5">
        <v>2021</v>
      </c>
      <c r="D918" s="5">
        <v>11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0</v>
      </c>
      <c r="AG918" s="5">
        <v>0</v>
      </c>
      <c r="AH918" s="5">
        <v>0</v>
      </c>
      <c r="AI918" s="5">
        <v>0</v>
      </c>
      <c r="AJ918" s="5">
        <v>0</v>
      </c>
      <c r="AK918" s="5">
        <v>0</v>
      </c>
      <c r="AL918" s="5">
        <v>0</v>
      </c>
      <c r="AM918" s="5">
        <v>0</v>
      </c>
      <c r="AN918" s="5">
        <v>0</v>
      </c>
      <c r="AO918" s="5">
        <v>3</v>
      </c>
      <c r="AP918" s="5">
        <v>0</v>
      </c>
      <c r="AQ918" s="5">
        <v>0</v>
      </c>
      <c r="AR918" s="5">
        <v>0</v>
      </c>
      <c r="AS918" s="5">
        <v>0</v>
      </c>
      <c r="AT918" s="5">
        <v>0</v>
      </c>
      <c r="AU918" s="5">
        <v>0</v>
      </c>
      <c r="AV918" s="5">
        <v>0</v>
      </c>
      <c r="AW918" s="5">
        <v>0</v>
      </c>
      <c r="AX918" s="5">
        <v>0</v>
      </c>
      <c r="AY918" s="5">
        <v>0</v>
      </c>
      <c r="AZ918" s="5">
        <v>0</v>
      </c>
      <c r="BA918" s="5">
        <v>0</v>
      </c>
      <c r="BB918" s="5">
        <v>3</v>
      </c>
      <c r="BC918" s="5">
        <v>1</v>
      </c>
      <c r="BD918" s="5">
        <v>0</v>
      </c>
      <c r="BE918" s="5">
        <v>0</v>
      </c>
      <c r="BF918" s="5">
        <v>0</v>
      </c>
      <c r="BG918" s="5">
        <v>0</v>
      </c>
      <c r="BH918" s="5">
        <v>0</v>
      </c>
      <c r="BI918" s="5">
        <v>0</v>
      </c>
      <c r="BJ918" s="5">
        <v>1</v>
      </c>
      <c r="BK918" s="5">
        <v>1</v>
      </c>
      <c r="BL918" s="5">
        <v>0</v>
      </c>
      <c r="BM918" s="5">
        <v>0</v>
      </c>
      <c r="BN918" s="5">
        <v>0</v>
      </c>
      <c r="BO918" s="5">
        <v>0</v>
      </c>
      <c r="BP918" s="5">
        <v>0</v>
      </c>
      <c r="BQ918" s="5">
        <v>0</v>
      </c>
      <c r="BR918" s="5">
        <v>0</v>
      </c>
      <c r="BS918" s="5">
        <v>0</v>
      </c>
      <c r="BT918" s="5">
        <v>0</v>
      </c>
      <c r="BU918" s="5">
        <v>0</v>
      </c>
      <c r="BV918" s="5">
        <v>0</v>
      </c>
      <c r="BW918" s="5">
        <v>0</v>
      </c>
      <c r="BX918" s="5">
        <v>0</v>
      </c>
      <c r="BY918" s="5">
        <v>0</v>
      </c>
      <c r="BZ918" s="5">
        <v>0</v>
      </c>
      <c r="CA918" s="5">
        <v>0</v>
      </c>
      <c r="CB918" s="5">
        <v>0</v>
      </c>
      <c r="CC918" s="5">
        <v>0</v>
      </c>
      <c r="CD918" s="5">
        <v>0</v>
      </c>
      <c r="CE918" s="5">
        <v>0</v>
      </c>
      <c r="CF918" s="5">
        <v>0</v>
      </c>
      <c r="CG918" s="5">
        <v>0</v>
      </c>
      <c r="CH918" s="5">
        <v>0</v>
      </c>
      <c r="CI918" s="5">
        <v>0</v>
      </c>
      <c r="CJ918" s="5">
        <v>0</v>
      </c>
      <c r="CK918" s="5">
        <v>0</v>
      </c>
      <c r="CL918" s="5">
        <v>0</v>
      </c>
      <c r="CM918" s="5">
        <v>0</v>
      </c>
      <c r="CN918" s="5">
        <v>0</v>
      </c>
      <c r="CO918" s="5">
        <v>0</v>
      </c>
      <c r="CP918" s="5">
        <v>0</v>
      </c>
      <c r="CQ918" s="5">
        <v>0</v>
      </c>
      <c r="CR918" s="5">
        <v>0</v>
      </c>
      <c r="CS918" s="5">
        <v>0</v>
      </c>
      <c r="CT918" s="5">
        <v>0</v>
      </c>
      <c r="CU918" s="5">
        <v>0</v>
      </c>
      <c r="CV918" s="5">
        <v>0</v>
      </c>
      <c r="CW918" s="5">
        <v>0</v>
      </c>
      <c r="CX918" s="3">
        <v>0</v>
      </c>
    </row>
    <row r="919" spans="1:102" ht="15.75" x14ac:dyDescent="0.25">
      <c r="A919" s="5" t="s">
        <v>421</v>
      </c>
      <c r="B919" s="5" t="s">
        <v>422</v>
      </c>
      <c r="C919" s="5">
        <v>2021</v>
      </c>
      <c r="D919" s="5">
        <v>211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7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1</v>
      </c>
      <c r="V919" s="5">
        <v>2</v>
      </c>
      <c r="W919" s="5">
        <v>0</v>
      </c>
      <c r="X919" s="5">
        <v>0</v>
      </c>
      <c r="Y919" s="5">
        <v>0</v>
      </c>
      <c r="Z919" s="5">
        <v>0</v>
      </c>
      <c r="AA919" s="5">
        <v>58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1</v>
      </c>
      <c r="AH919" s="5">
        <v>0</v>
      </c>
      <c r="AI919" s="5">
        <v>4</v>
      </c>
      <c r="AJ919" s="5">
        <v>15</v>
      </c>
      <c r="AK919" s="5">
        <v>4</v>
      </c>
      <c r="AL919" s="5">
        <v>0</v>
      </c>
      <c r="AM919" s="5">
        <v>1</v>
      </c>
      <c r="AN919" s="5">
        <v>1</v>
      </c>
      <c r="AO919" s="5">
        <v>4</v>
      </c>
      <c r="AP919" s="5">
        <v>0</v>
      </c>
      <c r="AQ919" s="5">
        <v>1</v>
      </c>
      <c r="AR919" s="5">
        <v>0</v>
      </c>
      <c r="AS919" s="5">
        <v>1</v>
      </c>
      <c r="AT919" s="5">
        <v>18</v>
      </c>
      <c r="AU919" s="5">
        <v>0</v>
      </c>
      <c r="AV919" s="5">
        <v>1</v>
      </c>
      <c r="AW919" s="5">
        <v>7</v>
      </c>
      <c r="AX919" s="5">
        <v>4</v>
      </c>
      <c r="AY919" s="5">
        <v>0</v>
      </c>
      <c r="AZ919" s="5">
        <v>0</v>
      </c>
      <c r="BA919" s="5">
        <v>0</v>
      </c>
      <c r="BB919" s="5">
        <v>6</v>
      </c>
      <c r="BC919" s="5">
        <v>0</v>
      </c>
      <c r="BD919" s="5">
        <v>0</v>
      </c>
      <c r="BE919" s="5">
        <v>1</v>
      </c>
      <c r="BF919" s="5">
        <v>13</v>
      </c>
      <c r="BG919" s="5">
        <v>0</v>
      </c>
      <c r="BH919" s="5">
        <v>0</v>
      </c>
      <c r="BI919" s="5">
        <v>0</v>
      </c>
      <c r="BJ919" s="5">
        <v>2</v>
      </c>
      <c r="BK919" s="5">
        <v>5</v>
      </c>
      <c r="BL919" s="5">
        <v>0</v>
      </c>
      <c r="BM919" s="5">
        <v>0</v>
      </c>
      <c r="BN919" s="5">
        <v>1</v>
      </c>
      <c r="BO919" s="5">
        <v>0</v>
      </c>
      <c r="BP919" s="5">
        <v>0</v>
      </c>
      <c r="BQ919" s="5">
        <v>2</v>
      </c>
      <c r="BR919" s="5">
        <v>0</v>
      </c>
      <c r="BS919" s="5">
        <v>15</v>
      </c>
      <c r="BT919" s="5">
        <v>3</v>
      </c>
      <c r="BU919" s="5">
        <v>0</v>
      </c>
      <c r="BV919" s="5">
        <v>6</v>
      </c>
      <c r="BW919" s="5">
        <v>0</v>
      </c>
      <c r="BX919" s="5">
        <v>12</v>
      </c>
      <c r="BY919" s="5">
        <v>0</v>
      </c>
      <c r="BZ919" s="5">
        <v>0</v>
      </c>
      <c r="CA919" s="5">
        <v>1</v>
      </c>
      <c r="CB919" s="5">
        <v>0</v>
      </c>
      <c r="CC919" s="5">
        <v>0</v>
      </c>
      <c r="CD919" s="5">
        <v>0</v>
      </c>
      <c r="CE919" s="5">
        <v>0</v>
      </c>
      <c r="CF919" s="5">
        <v>0</v>
      </c>
      <c r="CG919" s="5">
        <v>0</v>
      </c>
      <c r="CH919" s="5">
        <v>0</v>
      </c>
      <c r="CI919" s="5">
        <v>0</v>
      </c>
      <c r="CJ919" s="5">
        <v>0</v>
      </c>
      <c r="CK919" s="5">
        <v>0</v>
      </c>
      <c r="CL919" s="5">
        <v>0</v>
      </c>
      <c r="CM919" s="5">
        <v>2</v>
      </c>
      <c r="CN919" s="5">
        <v>3</v>
      </c>
      <c r="CO919" s="5">
        <v>0</v>
      </c>
      <c r="CP919" s="5">
        <v>0</v>
      </c>
      <c r="CQ919" s="5">
        <v>0</v>
      </c>
      <c r="CR919" s="5">
        <v>0</v>
      </c>
      <c r="CS919" s="5">
        <v>0</v>
      </c>
      <c r="CT919" s="5">
        <v>1</v>
      </c>
      <c r="CU919" s="5">
        <v>0</v>
      </c>
      <c r="CV919" s="5">
        <v>2</v>
      </c>
      <c r="CW919" s="5">
        <v>1</v>
      </c>
      <c r="CX919" s="3">
        <v>1</v>
      </c>
    </row>
    <row r="920" spans="1:102" ht="15.75" x14ac:dyDescent="0.25">
      <c r="A920" s="5" t="s">
        <v>423</v>
      </c>
      <c r="B920" s="5" t="s">
        <v>424</v>
      </c>
      <c r="C920" s="5">
        <v>2021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0</v>
      </c>
      <c r="AH920" s="5">
        <v>0</v>
      </c>
      <c r="AI920" s="5">
        <v>0</v>
      </c>
      <c r="AJ920" s="5">
        <v>0</v>
      </c>
      <c r="AK920" s="5">
        <v>0</v>
      </c>
      <c r="AL920" s="5">
        <v>0</v>
      </c>
      <c r="AM920" s="5">
        <v>0</v>
      </c>
      <c r="AN920" s="5">
        <v>0</v>
      </c>
      <c r="AO920" s="5">
        <v>0</v>
      </c>
      <c r="AP920" s="5">
        <v>0</v>
      </c>
      <c r="AQ920" s="5">
        <v>0</v>
      </c>
      <c r="AR920" s="5">
        <v>0</v>
      </c>
      <c r="AS920" s="5">
        <v>0</v>
      </c>
      <c r="AT920" s="5">
        <v>0</v>
      </c>
      <c r="AU920" s="5">
        <v>0</v>
      </c>
      <c r="AV920" s="5">
        <v>0</v>
      </c>
      <c r="AW920" s="5">
        <v>0</v>
      </c>
      <c r="AX920" s="5">
        <v>0</v>
      </c>
      <c r="AY920" s="5">
        <v>0</v>
      </c>
      <c r="AZ920" s="5">
        <v>0</v>
      </c>
      <c r="BA920" s="5">
        <v>0</v>
      </c>
      <c r="BB920" s="5">
        <v>0</v>
      </c>
      <c r="BC920" s="5">
        <v>0</v>
      </c>
      <c r="BD920" s="5">
        <v>0</v>
      </c>
      <c r="BE920" s="5">
        <v>0</v>
      </c>
      <c r="BF920" s="5">
        <v>0</v>
      </c>
      <c r="BG920" s="5">
        <v>0</v>
      </c>
      <c r="BH920" s="5">
        <v>0</v>
      </c>
      <c r="BI920" s="5">
        <v>0</v>
      </c>
      <c r="BJ920" s="5">
        <v>0</v>
      </c>
      <c r="BK920" s="5">
        <v>0</v>
      </c>
      <c r="BL920" s="5">
        <v>0</v>
      </c>
      <c r="BM920" s="5">
        <v>0</v>
      </c>
      <c r="BN920" s="5">
        <v>0</v>
      </c>
      <c r="BO920" s="5">
        <v>0</v>
      </c>
      <c r="BP920" s="5">
        <v>0</v>
      </c>
      <c r="BQ920" s="5">
        <v>0</v>
      </c>
      <c r="BR920" s="5">
        <v>0</v>
      </c>
      <c r="BS920" s="5">
        <v>0</v>
      </c>
      <c r="BT920" s="5">
        <v>0</v>
      </c>
      <c r="BU920" s="5">
        <v>0</v>
      </c>
      <c r="BV920" s="5">
        <v>0</v>
      </c>
      <c r="BW920" s="5">
        <v>0</v>
      </c>
      <c r="BX920" s="5">
        <v>0</v>
      </c>
      <c r="BY920" s="5">
        <v>0</v>
      </c>
      <c r="BZ920" s="5">
        <v>0</v>
      </c>
      <c r="CA920" s="5">
        <v>0</v>
      </c>
      <c r="CB920" s="5">
        <v>0</v>
      </c>
      <c r="CC920" s="5">
        <v>0</v>
      </c>
      <c r="CD920" s="5">
        <v>0</v>
      </c>
      <c r="CE920" s="5">
        <v>0</v>
      </c>
      <c r="CF920" s="5">
        <v>0</v>
      </c>
      <c r="CG920" s="5">
        <v>0</v>
      </c>
      <c r="CH920" s="5">
        <v>0</v>
      </c>
      <c r="CI920" s="5">
        <v>0</v>
      </c>
      <c r="CJ920" s="5">
        <v>0</v>
      </c>
      <c r="CK920" s="5">
        <v>0</v>
      </c>
      <c r="CL920" s="5">
        <v>0</v>
      </c>
      <c r="CM920" s="5">
        <v>0</v>
      </c>
      <c r="CN920" s="5">
        <v>0</v>
      </c>
      <c r="CO920" s="5">
        <v>0</v>
      </c>
      <c r="CP920" s="5">
        <v>0</v>
      </c>
      <c r="CQ920" s="5">
        <v>0</v>
      </c>
      <c r="CR920" s="5">
        <v>0</v>
      </c>
      <c r="CS920" s="5">
        <v>0</v>
      </c>
      <c r="CT920" s="5">
        <v>0</v>
      </c>
      <c r="CU920" s="5">
        <v>0</v>
      </c>
      <c r="CV920" s="5">
        <v>0</v>
      </c>
      <c r="CW920" s="5">
        <v>0</v>
      </c>
      <c r="CX920" s="3">
        <v>0</v>
      </c>
    </row>
    <row r="921" spans="1:102" ht="15.75" x14ac:dyDescent="0.25">
      <c r="A921" s="5" t="s">
        <v>425</v>
      </c>
      <c r="B921" s="5" t="s">
        <v>426</v>
      </c>
      <c r="C921" s="5">
        <v>2021</v>
      </c>
      <c r="D921" s="5">
        <v>5118</v>
      </c>
      <c r="E921" s="5">
        <v>0</v>
      </c>
      <c r="F921" s="5">
        <v>0</v>
      </c>
      <c r="G921" s="5">
        <v>19</v>
      </c>
      <c r="H921" s="5">
        <v>0</v>
      </c>
      <c r="I921" s="5">
        <v>3</v>
      </c>
      <c r="J921" s="5">
        <v>3</v>
      </c>
      <c r="K921" s="5">
        <v>3</v>
      </c>
      <c r="L921" s="5">
        <v>8</v>
      </c>
      <c r="M921" s="5">
        <v>6</v>
      </c>
      <c r="N921" s="5">
        <v>23</v>
      </c>
      <c r="O921" s="5">
        <v>270</v>
      </c>
      <c r="P921" s="5">
        <v>5</v>
      </c>
      <c r="Q921" s="5">
        <v>0</v>
      </c>
      <c r="R921" s="5">
        <v>16</v>
      </c>
      <c r="S921" s="5">
        <v>0</v>
      </c>
      <c r="T921" s="5">
        <v>88</v>
      </c>
      <c r="U921" s="5">
        <v>4</v>
      </c>
      <c r="V921" s="5">
        <v>25</v>
      </c>
      <c r="W921" s="5">
        <v>819</v>
      </c>
      <c r="X921" s="5">
        <v>1</v>
      </c>
      <c r="Y921" s="5">
        <v>9</v>
      </c>
      <c r="Z921" s="5">
        <v>0</v>
      </c>
      <c r="AA921" s="5">
        <v>6</v>
      </c>
      <c r="AB921" s="5">
        <v>6</v>
      </c>
      <c r="AC921" s="5">
        <v>0</v>
      </c>
      <c r="AD921" s="5">
        <v>1</v>
      </c>
      <c r="AE921" s="5">
        <v>2</v>
      </c>
      <c r="AF921" s="5">
        <v>0</v>
      </c>
      <c r="AG921" s="5">
        <v>56</v>
      </c>
      <c r="AH921" s="5">
        <v>9</v>
      </c>
      <c r="AI921" s="5">
        <v>73</v>
      </c>
      <c r="AJ921" s="5">
        <v>211</v>
      </c>
      <c r="AK921" s="5">
        <v>57</v>
      </c>
      <c r="AL921" s="5">
        <v>2</v>
      </c>
      <c r="AM921" s="5">
        <v>116</v>
      </c>
      <c r="AN921" s="5">
        <v>36</v>
      </c>
      <c r="AO921" s="5">
        <v>72</v>
      </c>
      <c r="AP921" s="5">
        <v>2</v>
      </c>
      <c r="AQ921" s="5">
        <v>24</v>
      </c>
      <c r="AR921" s="5">
        <v>0</v>
      </c>
      <c r="AS921" s="5">
        <v>31</v>
      </c>
      <c r="AT921" s="5">
        <v>26</v>
      </c>
      <c r="AU921" s="5">
        <v>32</v>
      </c>
      <c r="AV921" s="5">
        <v>115</v>
      </c>
      <c r="AW921" s="5">
        <v>50</v>
      </c>
      <c r="AX921" s="5">
        <v>66</v>
      </c>
      <c r="AY921" s="5">
        <v>1</v>
      </c>
      <c r="AZ921" s="5">
        <v>22</v>
      </c>
      <c r="BA921" s="5">
        <v>0</v>
      </c>
      <c r="BB921" s="5">
        <v>1399</v>
      </c>
      <c r="BC921" s="5">
        <v>104</v>
      </c>
      <c r="BD921" s="5">
        <v>0</v>
      </c>
      <c r="BE921" s="5">
        <v>26</v>
      </c>
      <c r="BF921" s="5">
        <v>110</v>
      </c>
      <c r="BG921" s="5">
        <v>7</v>
      </c>
      <c r="BH921" s="5">
        <v>15</v>
      </c>
      <c r="BI921" s="5">
        <v>0</v>
      </c>
      <c r="BJ921" s="5">
        <v>72</v>
      </c>
      <c r="BK921" s="5">
        <v>114</v>
      </c>
      <c r="BL921" s="5">
        <v>0</v>
      </c>
      <c r="BM921" s="5">
        <v>3</v>
      </c>
      <c r="BN921" s="5">
        <v>26</v>
      </c>
      <c r="BO921" s="5">
        <v>0</v>
      </c>
      <c r="BP921" s="5">
        <v>4</v>
      </c>
      <c r="BQ921" s="5">
        <v>43</v>
      </c>
      <c r="BR921" s="5">
        <v>4</v>
      </c>
      <c r="BS921" s="5">
        <v>71</v>
      </c>
      <c r="BT921" s="5">
        <v>65</v>
      </c>
      <c r="BU921" s="5">
        <v>2</v>
      </c>
      <c r="BV921" s="5">
        <v>108</v>
      </c>
      <c r="BW921" s="5">
        <v>18</v>
      </c>
      <c r="BX921" s="5">
        <v>250</v>
      </c>
      <c r="BY921" s="5">
        <v>0</v>
      </c>
      <c r="BZ921" s="5">
        <v>0</v>
      </c>
      <c r="CA921" s="5">
        <v>60</v>
      </c>
      <c r="CB921" s="5">
        <v>32</v>
      </c>
      <c r="CC921" s="5">
        <v>0</v>
      </c>
      <c r="CD921" s="5">
        <v>3</v>
      </c>
      <c r="CE921" s="5">
        <v>2</v>
      </c>
      <c r="CF921" s="5">
        <v>2</v>
      </c>
      <c r="CG921" s="5">
        <v>5</v>
      </c>
      <c r="CH921" s="5">
        <v>1</v>
      </c>
      <c r="CI921" s="5">
        <v>1</v>
      </c>
      <c r="CJ921" s="5">
        <v>11</v>
      </c>
      <c r="CK921" s="5">
        <v>1</v>
      </c>
      <c r="CL921" s="5">
        <v>0</v>
      </c>
      <c r="CM921" s="5">
        <v>17</v>
      </c>
      <c r="CN921" s="5">
        <v>94</v>
      </c>
      <c r="CO921" s="5">
        <v>4</v>
      </c>
      <c r="CP921" s="5">
        <v>4</v>
      </c>
      <c r="CQ921" s="5">
        <v>0</v>
      </c>
      <c r="CR921" s="5">
        <v>2</v>
      </c>
      <c r="CS921" s="5">
        <v>1</v>
      </c>
      <c r="CT921" s="5">
        <v>42</v>
      </c>
      <c r="CU921" s="5">
        <v>22</v>
      </c>
      <c r="CV921" s="5">
        <v>39</v>
      </c>
      <c r="CW921" s="5">
        <v>14</v>
      </c>
      <c r="CX921" s="3">
        <v>14</v>
      </c>
    </row>
    <row r="922" spans="1:102" ht="15.75" x14ac:dyDescent="0.25">
      <c r="A922" s="5" t="s">
        <v>427</v>
      </c>
      <c r="B922" s="5" t="s">
        <v>428</v>
      </c>
      <c r="C922" s="5">
        <v>2021</v>
      </c>
      <c r="D922" s="5">
        <v>116</v>
      </c>
      <c r="E922" s="5">
        <v>0</v>
      </c>
      <c r="F922" s="5">
        <v>3</v>
      </c>
      <c r="G922" s="5">
        <v>2</v>
      </c>
      <c r="H922" s="5">
        <v>0</v>
      </c>
      <c r="I922" s="5">
        <v>5</v>
      </c>
      <c r="J922" s="5">
        <v>1</v>
      </c>
      <c r="K922" s="5">
        <v>0</v>
      </c>
      <c r="L922" s="5">
        <v>3</v>
      </c>
      <c r="M922" s="5">
        <v>0</v>
      </c>
      <c r="N922" s="5">
        <v>1</v>
      </c>
      <c r="O922" s="5">
        <v>4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0</v>
      </c>
      <c r="AH922" s="5">
        <v>1</v>
      </c>
      <c r="AI922" s="5">
        <v>4</v>
      </c>
      <c r="AJ922" s="5">
        <v>3</v>
      </c>
      <c r="AK922" s="5">
        <v>5</v>
      </c>
      <c r="AL922" s="5">
        <v>0</v>
      </c>
      <c r="AM922" s="5">
        <v>1</v>
      </c>
      <c r="AN922" s="5">
        <v>0</v>
      </c>
      <c r="AO922" s="5">
        <v>9</v>
      </c>
      <c r="AP922" s="5">
        <v>0</v>
      </c>
      <c r="AQ922" s="5">
        <v>2</v>
      </c>
      <c r="AR922" s="5">
        <v>0</v>
      </c>
      <c r="AS922" s="5">
        <v>0</v>
      </c>
      <c r="AT922" s="5">
        <v>1</v>
      </c>
      <c r="AU922" s="5">
        <v>1</v>
      </c>
      <c r="AV922" s="5">
        <v>2</v>
      </c>
      <c r="AW922" s="5">
        <v>0</v>
      </c>
      <c r="AX922" s="5">
        <v>5</v>
      </c>
      <c r="AY922" s="5">
        <v>0</v>
      </c>
      <c r="AZ922" s="5">
        <v>0</v>
      </c>
      <c r="BA922" s="5">
        <v>0</v>
      </c>
      <c r="BB922" s="5">
        <v>0</v>
      </c>
      <c r="BC922" s="5">
        <v>0</v>
      </c>
      <c r="BD922" s="5">
        <v>0</v>
      </c>
      <c r="BE922" s="5">
        <v>2</v>
      </c>
      <c r="BF922" s="5">
        <v>5</v>
      </c>
      <c r="BG922" s="5">
        <v>0</v>
      </c>
      <c r="BH922" s="5">
        <v>0</v>
      </c>
      <c r="BI922" s="5">
        <v>0</v>
      </c>
      <c r="BJ922" s="5">
        <v>9</v>
      </c>
      <c r="BK922" s="5">
        <v>3</v>
      </c>
      <c r="BL922" s="5">
        <v>0</v>
      </c>
      <c r="BM922" s="5">
        <v>0</v>
      </c>
      <c r="BN922" s="5">
        <v>1</v>
      </c>
      <c r="BO922" s="5">
        <v>0</v>
      </c>
      <c r="BP922" s="5">
        <v>0</v>
      </c>
      <c r="BQ922" s="5">
        <v>1</v>
      </c>
      <c r="BR922" s="5">
        <v>0</v>
      </c>
      <c r="BS922" s="5">
        <v>6</v>
      </c>
      <c r="BT922" s="5">
        <v>1</v>
      </c>
      <c r="BU922" s="5">
        <v>0</v>
      </c>
      <c r="BV922" s="5">
        <v>2</v>
      </c>
      <c r="BW922" s="5">
        <v>3</v>
      </c>
      <c r="BX922" s="5">
        <v>7</v>
      </c>
      <c r="BY922" s="5">
        <v>0</v>
      </c>
      <c r="BZ922" s="5">
        <v>0</v>
      </c>
      <c r="CA922" s="5">
        <v>0</v>
      </c>
      <c r="CB922" s="5">
        <v>0</v>
      </c>
      <c r="CC922" s="5">
        <v>0</v>
      </c>
      <c r="CD922" s="5">
        <v>0</v>
      </c>
      <c r="CE922" s="5">
        <v>0</v>
      </c>
      <c r="CF922" s="5">
        <v>0</v>
      </c>
      <c r="CG922" s="5">
        <v>0</v>
      </c>
      <c r="CH922" s="5">
        <v>0</v>
      </c>
      <c r="CI922" s="5">
        <v>0</v>
      </c>
      <c r="CJ922" s="5">
        <v>0</v>
      </c>
      <c r="CK922" s="5">
        <v>0</v>
      </c>
      <c r="CL922" s="5">
        <v>0</v>
      </c>
      <c r="CM922" s="5">
        <v>1</v>
      </c>
      <c r="CN922" s="5">
        <v>3</v>
      </c>
      <c r="CO922" s="5">
        <v>0</v>
      </c>
      <c r="CP922" s="5">
        <v>0</v>
      </c>
      <c r="CQ922" s="5">
        <v>0</v>
      </c>
      <c r="CR922" s="5">
        <v>0</v>
      </c>
      <c r="CS922" s="5">
        <v>0</v>
      </c>
      <c r="CT922" s="5">
        <v>12</v>
      </c>
      <c r="CU922" s="5">
        <v>0</v>
      </c>
      <c r="CV922" s="5">
        <v>4</v>
      </c>
      <c r="CW922" s="5">
        <v>1</v>
      </c>
      <c r="CX922" s="3">
        <v>1</v>
      </c>
    </row>
    <row r="923" spans="1:102" ht="15.75" x14ac:dyDescent="0.25">
      <c r="A923" s="5" t="s">
        <v>429</v>
      </c>
      <c r="B923" s="5" t="s">
        <v>430</v>
      </c>
      <c r="C923" s="5">
        <v>2021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0</v>
      </c>
      <c r="AH923" s="5">
        <v>0</v>
      </c>
      <c r="AI923" s="5">
        <v>0</v>
      </c>
      <c r="AJ923" s="5">
        <v>0</v>
      </c>
      <c r="AK923" s="5">
        <v>0</v>
      </c>
      <c r="AL923" s="5">
        <v>0</v>
      </c>
      <c r="AM923" s="5">
        <v>0</v>
      </c>
      <c r="AN923" s="5">
        <v>0</v>
      </c>
      <c r="AO923" s="5">
        <v>0</v>
      </c>
      <c r="AP923" s="5">
        <v>0</v>
      </c>
      <c r="AQ923" s="5">
        <v>0</v>
      </c>
      <c r="AR923" s="5">
        <v>0</v>
      </c>
      <c r="AS923" s="5">
        <v>0</v>
      </c>
      <c r="AT923" s="5">
        <v>0</v>
      </c>
      <c r="AU923" s="5">
        <v>0</v>
      </c>
      <c r="AV923" s="5">
        <v>0</v>
      </c>
      <c r="AW923" s="5">
        <v>0</v>
      </c>
      <c r="AX923" s="5">
        <v>0</v>
      </c>
      <c r="AY923" s="5">
        <v>0</v>
      </c>
      <c r="AZ923" s="5">
        <v>0</v>
      </c>
      <c r="BA923" s="5">
        <v>0</v>
      </c>
      <c r="BB923" s="5">
        <v>0</v>
      </c>
      <c r="BC923" s="5">
        <v>0</v>
      </c>
      <c r="BD923" s="5">
        <v>0</v>
      </c>
      <c r="BE923" s="5">
        <v>0</v>
      </c>
      <c r="BF923" s="5">
        <v>0</v>
      </c>
      <c r="BG923" s="5">
        <v>0</v>
      </c>
      <c r="BH923" s="5">
        <v>0</v>
      </c>
      <c r="BI923" s="5">
        <v>0</v>
      </c>
      <c r="BJ923" s="5">
        <v>0</v>
      </c>
      <c r="BK923" s="5">
        <v>0</v>
      </c>
      <c r="BL923" s="5">
        <v>0</v>
      </c>
      <c r="BM923" s="5">
        <v>0</v>
      </c>
      <c r="BN923" s="5">
        <v>0</v>
      </c>
      <c r="BO923" s="5">
        <v>0</v>
      </c>
      <c r="BP923" s="5">
        <v>0</v>
      </c>
      <c r="BQ923" s="5">
        <v>0</v>
      </c>
      <c r="BR923" s="5">
        <v>0</v>
      </c>
      <c r="BS923" s="5">
        <v>0</v>
      </c>
      <c r="BT923" s="5">
        <v>0</v>
      </c>
      <c r="BU923" s="5">
        <v>0</v>
      </c>
      <c r="BV923" s="5">
        <v>0</v>
      </c>
      <c r="BW923" s="5">
        <v>0</v>
      </c>
      <c r="BX923" s="5">
        <v>0</v>
      </c>
      <c r="BY923" s="5">
        <v>0</v>
      </c>
      <c r="BZ923" s="5">
        <v>0</v>
      </c>
      <c r="CA923" s="5">
        <v>0</v>
      </c>
      <c r="CB923" s="5">
        <v>0</v>
      </c>
      <c r="CC923" s="5">
        <v>0</v>
      </c>
      <c r="CD923" s="5">
        <v>0</v>
      </c>
      <c r="CE923" s="5">
        <v>0</v>
      </c>
      <c r="CF923" s="5">
        <v>0</v>
      </c>
      <c r="CG923" s="5">
        <v>0</v>
      </c>
      <c r="CH923" s="5">
        <v>0</v>
      </c>
      <c r="CI923" s="5">
        <v>0</v>
      </c>
      <c r="CJ923" s="5">
        <v>0</v>
      </c>
      <c r="CK923" s="5">
        <v>0</v>
      </c>
      <c r="CL923" s="5">
        <v>0</v>
      </c>
      <c r="CM923" s="5">
        <v>0</v>
      </c>
      <c r="CN923" s="5">
        <v>0</v>
      </c>
      <c r="CO923" s="5">
        <v>0</v>
      </c>
      <c r="CP923" s="5">
        <v>0</v>
      </c>
      <c r="CQ923" s="5">
        <v>0</v>
      </c>
      <c r="CR923" s="5">
        <v>0</v>
      </c>
      <c r="CS923" s="5">
        <v>0</v>
      </c>
      <c r="CT923" s="5">
        <v>0</v>
      </c>
      <c r="CU923" s="5">
        <v>0</v>
      </c>
      <c r="CV923" s="5">
        <v>0</v>
      </c>
      <c r="CW923" s="5">
        <v>0</v>
      </c>
      <c r="CX923" s="3">
        <v>0</v>
      </c>
    </row>
    <row r="924" spans="1:102" ht="15.75" x14ac:dyDescent="0.25">
      <c r="A924" s="5" t="s">
        <v>431</v>
      </c>
      <c r="B924" s="5" t="s">
        <v>432</v>
      </c>
      <c r="C924" s="5">
        <v>2021</v>
      </c>
      <c r="D924" s="5">
        <v>1494</v>
      </c>
      <c r="E924" s="5">
        <v>0</v>
      </c>
      <c r="F924" s="5">
        <v>1</v>
      </c>
      <c r="G924" s="5">
        <v>3</v>
      </c>
      <c r="H924" s="5">
        <v>15</v>
      </c>
      <c r="I924" s="5">
        <v>5</v>
      </c>
      <c r="J924" s="5">
        <v>1</v>
      </c>
      <c r="K924" s="5">
        <v>1</v>
      </c>
      <c r="L924" s="5">
        <v>5</v>
      </c>
      <c r="M924" s="5">
        <v>5</v>
      </c>
      <c r="N924" s="5">
        <v>3</v>
      </c>
      <c r="O924" s="5">
        <v>272</v>
      </c>
      <c r="P924" s="5">
        <v>0</v>
      </c>
      <c r="Q924" s="5">
        <v>0</v>
      </c>
      <c r="R924" s="5">
        <v>2</v>
      </c>
      <c r="S924" s="5">
        <v>0</v>
      </c>
      <c r="T924" s="5">
        <v>5</v>
      </c>
      <c r="U924" s="5">
        <v>2</v>
      </c>
      <c r="V924" s="5">
        <v>1</v>
      </c>
      <c r="W924" s="5">
        <v>32</v>
      </c>
      <c r="X924" s="5">
        <v>2</v>
      </c>
      <c r="Y924" s="5">
        <v>0</v>
      </c>
      <c r="Z924" s="5">
        <v>0</v>
      </c>
      <c r="AA924" s="5">
        <v>4</v>
      </c>
      <c r="AB924" s="5">
        <v>0</v>
      </c>
      <c r="AC924" s="5">
        <v>0</v>
      </c>
      <c r="AD924" s="5">
        <v>0</v>
      </c>
      <c r="AE924" s="5">
        <v>3</v>
      </c>
      <c r="AF924" s="5">
        <v>0</v>
      </c>
      <c r="AG924" s="5">
        <v>8</v>
      </c>
      <c r="AH924" s="5">
        <v>5</v>
      </c>
      <c r="AI924" s="5">
        <v>16</v>
      </c>
      <c r="AJ924" s="5">
        <v>106</v>
      </c>
      <c r="AK924" s="5">
        <v>25</v>
      </c>
      <c r="AL924" s="5">
        <v>0</v>
      </c>
      <c r="AM924" s="5">
        <v>19</v>
      </c>
      <c r="AN924" s="5">
        <v>12</v>
      </c>
      <c r="AO924" s="5">
        <v>92</v>
      </c>
      <c r="AP924" s="5">
        <v>0</v>
      </c>
      <c r="AQ924" s="5">
        <v>4</v>
      </c>
      <c r="AR924" s="5">
        <v>1</v>
      </c>
      <c r="AS924" s="5">
        <v>8</v>
      </c>
      <c r="AT924" s="5">
        <v>7</v>
      </c>
      <c r="AU924" s="5">
        <v>10</v>
      </c>
      <c r="AV924" s="5">
        <v>47</v>
      </c>
      <c r="AW924" s="5">
        <v>62</v>
      </c>
      <c r="AX924" s="5">
        <v>26</v>
      </c>
      <c r="AY924" s="5">
        <v>1</v>
      </c>
      <c r="AZ924" s="5">
        <v>10</v>
      </c>
      <c r="BA924" s="5">
        <v>0</v>
      </c>
      <c r="BB924" s="5">
        <v>16</v>
      </c>
      <c r="BC924" s="5">
        <v>6</v>
      </c>
      <c r="BD924" s="5">
        <v>0</v>
      </c>
      <c r="BE924" s="5">
        <v>6</v>
      </c>
      <c r="BF924" s="5">
        <v>34</v>
      </c>
      <c r="BG924" s="5">
        <v>2</v>
      </c>
      <c r="BH924" s="5">
        <v>3</v>
      </c>
      <c r="BI924" s="5">
        <v>0</v>
      </c>
      <c r="BJ924" s="5">
        <v>31</v>
      </c>
      <c r="BK924" s="5">
        <v>35</v>
      </c>
      <c r="BL924" s="5">
        <v>0</v>
      </c>
      <c r="BM924" s="5">
        <v>3</v>
      </c>
      <c r="BN924" s="5">
        <v>16</v>
      </c>
      <c r="BO924" s="5">
        <v>0</v>
      </c>
      <c r="BP924" s="5">
        <v>2</v>
      </c>
      <c r="BQ924" s="5">
        <v>32</v>
      </c>
      <c r="BR924" s="5">
        <v>1</v>
      </c>
      <c r="BS924" s="5">
        <v>45</v>
      </c>
      <c r="BT924" s="5">
        <v>30</v>
      </c>
      <c r="BU924" s="5">
        <v>1</v>
      </c>
      <c r="BV924" s="5">
        <v>11</v>
      </c>
      <c r="BW924" s="5">
        <v>20</v>
      </c>
      <c r="BX924" s="5">
        <v>140</v>
      </c>
      <c r="BY924" s="5">
        <v>1</v>
      </c>
      <c r="BZ924" s="5">
        <v>0</v>
      </c>
      <c r="CA924" s="5">
        <v>14</v>
      </c>
      <c r="CB924" s="5">
        <v>10</v>
      </c>
      <c r="CC924" s="5">
        <v>0</v>
      </c>
      <c r="CD924" s="5">
        <v>1</v>
      </c>
      <c r="CE924" s="5">
        <v>0</v>
      </c>
      <c r="CF924" s="5">
        <v>2</v>
      </c>
      <c r="CG924" s="5">
        <v>1</v>
      </c>
      <c r="CH924" s="5">
        <v>1</v>
      </c>
      <c r="CI924" s="5">
        <v>7</v>
      </c>
      <c r="CJ924" s="5">
        <v>25</v>
      </c>
      <c r="CK924" s="5">
        <v>5</v>
      </c>
      <c r="CL924" s="5">
        <v>0</v>
      </c>
      <c r="CM924" s="5">
        <v>8</v>
      </c>
      <c r="CN924" s="5">
        <v>65</v>
      </c>
      <c r="CO924" s="5">
        <v>7</v>
      </c>
      <c r="CP924" s="5">
        <v>8</v>
      </c>
      <c r="CQ924" s="5">
        <v>0</v>
      </c>
      <c r="CR924" s="5">
        <v>27</v>
      </c>
      <c r="CS924" s="5">
        <v>15</v>
      </c>
      <c r="CT924" s="5">
        <v>3</v>
      </c>
      <c r="CU924" s="5">
        <v>18</v>
      </c>
      <c r="CV924" s="5">
        <v>19</v>
      </c>
      <c r="CW924" s="5">
        <v>5</v>
      </c>
      <c r="CX924" s="3">
        <v>5</v>
      </c>
    </row>
    <row r="925" spans="1:102" ht="15.75" x14ac:dyDescent="0.25">
      <c r="A925" s="5" t="s">
        <v>433</v>
      </c>
      <c r="B925" s="5" t="s">
        <v>434</v>
      </c>
      <c r="C925" s="5">
        <v>2021</v>
      </c>
      <c r="D925" s="5">
        <v>97</v>
      </c>
      <c r="E925" s="5">
        <v>1</v>
      </c>
      <c r="F925" s="5">
        <v>0</v>
      </c>
      <c r="G925" s="5">
        <v>0</v>
      </c>
      <c r="H925" s="5">
        <v>0</v>
      </c>
      <c r="I925" s="5">
        <v>1</v>
      </c>
      <c r="J925" s="5">
        <v>0</v>
      </c>
      <c r="K925" s="5">
        <v>0</v>
      </c>
      <c r="L925" s="5">
        <v>0</v>
      </c>
      <c r="M925" s="5">
        <v>0</v>
      </c>
      <c r="N925" s="5">
        <v>2</v>
      </c>
      <c r="O925" s="5">
        <v>2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1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0</v>
      </c>
      <c r="AH925" s="5">
        <v>0</v>
      </c>
      <c r="AI925" s="5">
        <v>2</v>
      </c>
      <c r="AJ925" s="5">
        <v>1</v>
      </c>
      <c r="AK925" s="5">
        <v>2</v>
      </c>
      <c r="AL925" s="5">
        <v>0</v>
      </c>
      <c r="AM925" s="5">
        <v>0</v>
      </c>
      <c r="AN925" s="5">
        <v>0</v>
      </c>
      <c r="AO925" s="5">
        <v>2</v>
      </c>
      <c r="AP925" s="5">
        <v>0</v>
      </c>
      <c r="AQ925" s="5">
        <v>1</v>
      </c>
      <c r="AR925" s="5">
        <v>0</v>
      </c>
      <c r="AS925" s="5">
        <v>0</v>
      </c>
      <c r="AT925" s="5">
        <v>0</v>
      </c>
      <c r="AU925" s="5">
        <v>0</v>
      </c>
      <c r="AV925" s="5">
        <v>0</v>
      </c>
      <c r="AW925" s="5">
        <v>0</v>
      </c>
      <c r="AX925" s="5">
        <v>2</v>
      </c>
      <c r="AY925" s="5">
        <v>0</v>
      </c>
      <c r="AZ925" s="5">
        <v>0</v>
      </c>
      <c r="BA925" s="5">
        <v>0</v>
      </c>
      <c r="BB925" s="5">
        <v>0</v>
      </c>
      <c r="BC925" s="5">
        <v>0</v>
      </c>
      <c r="BD925" s="5">
        <v>0</v>
      </c>
      <c r="BE925" s="5">
        <v>2</v>
      </c>
      <c r="BF925" s="5">
        <v>4</v>
      </c>
      <c r="BG925" s="5">
        <v>0</v>
      </c>
      <c r="BH925" s="5">
        <v>0</v>
      </c>
      <c r="BI925" s="5">
        <v>0</v>
      </c>
      <c r="BJ925" s="5">
        <v>2</v>
      </c>
      <c r="BK925" s="5">
        <v>4</v>
      </c>
      <c r="BL925" s="5">
        <v>0</v>
      </c>
      <c r="BM925" s="5">
        <v>0</v>
      </c>
      <c r="BN925" s="5">
        <v>2</v>
      </c>
      <c r="BO925" s="5">
        <v>0</v>
      </c>
      <c r="BP925" s="5">
        <v>0</v>
      </c>
      <c r="BQ925" s="5">
        <v>2</v>
      </c>
      <c r="BR925" s="5">
        <v>5</v>
      </c>
      <c r="BS925" s="5">
        <v>3</v>
      </c>
      <c r="BT925" s="5">
        <v>1</v>
      </c>
      <c r="BU925" s="5">
        <v>0</v>
      </c>
      <c r="BV925" s="5">
        <v>2</v>
      </c>
      <c r="BW925" s="5">
        <v>34</v>
      </c>
      <c r="BX925" s="5">
        <v>7</v>
      </c>
      <c r="BY925" s="5">
        <v>0</v>
      </c>
      <c r="BZ925" s="5">
        <v>0</v>
      </c>
      <c r="CA925" s="5">
        <v>1</v>
      </c>
      <c r="CB925" s="5">
        <v>0</v>
      </c>
      <c r="CC925" s="5">
        <v>0</v>
      </c>
      <c r="CD925" s="5">
        <v>0</v>
      </c>
      <c r="CE925" s="5">
        <v>0</v>
      </c>
      <c r="CF925" s="5">
        <v>1</v>
      </c>
      <c r="CG925" s="5">
        <v>0</v>
      </c>
      <c r="CH925" s="5">
        <v>1</v>
      </c>
      <c r="CI925" s="5">
        <v>0</v>
      </c>
      <c r="CJ925" s="5">
        <v>4</v>
      </c>
      <c r="CK925" s="5">
        <v>0</v>
      </c>
      <c r="CL925" s="5">
        <v>0</v>
      </c>
      <c r="CM925" s="5">
        <v>0</v>
      </c>
      <c r="CN925" s="5">
        <v>2</v>
      </c>
      <c r="CO925" s="5">
        <v>0</v>
      </c>
      <c r="CP925" s="5">
        <v>0</v>
      </c>
      <c r="CQ925" s="5">
        <v>0</v>
      </c>
      <c r="CR925" s="5">
        <v>0</v>
      </c>
      <c r="CS925" s="5">
        <v>0</v>
      </c>
      <c r="CT925" s="5">
        <v>0</v>
      </c>
      <c r="CU925" s="5">
        <v>0</v>
      </c>
      <c r="CV925" s="5">
        <v>2</v>
      </c>
      <c r="CW925" s="5">
        <v>0</v>
      </c>
      <c r="CX925" s="3">
        <v>0</v>
      </c>
    </row>
    <row r="926" spans="1:102" ht="15.75" x14ac:dyDescent="0.25">
      <c r="A926" s="5" t="s">
        <v>435</v>
      </c>
      <c r="B926" s="5" t="s">
        <v>436</v>
      </c>
      <c r="C926" s="5">
        <v>2021</v>
      </c>
      <c r="D926" s="5">
        <v>835</v>
      </c>
      <c r="E926" s="5">
        <v>0</v>
      </c>
      <c r="F926" s="5">
        <v>0</v>
      </c>
      <c r="G926" s="5">
        <v>1</v>
      </c>
      <c r="H926" s="5">
        <v>13</v>
      </c>
      <c r="I926" s="5">
        <v>2</v>
      </c>
      <c r="J926" s="5">
        <v>0</v>
      </c>
      <c r="K926" s="5">
        <v>0</v>
      </c>
      <c r="L926" s="5">
        <v>8</v>
      </c>
      <c r="M926" s="5">
        <v>2</v>
      </c>
      <c r="N926" s="5">
        <v>6</v>
      </c>
      <c r="O926" s="5">
        <v>146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47</v>
      </c>
      <c r="V926" s="5">
        <v>1</v>
      </c>
      <c r="W926" s="5">
        <v>1</v>
      </c>
      <c r="X926" s="5">
        <v>0</v>
      </c>
      <c r="Y926" s="5">
        <v>0</v>
      </c>
      <c r="Z926" s="5">
        <v>0</v>
      </c>
      <c r="AA926" s="5">
        <v>2</v>
      </c>
      <c r="AB926" s="5">
        <v>1</v>
      </c>
      <c r="AC926" s="5">
        <v>0</v>
      </c>
      <c r="AD926" s="5">
        <v>0</v>
      </c>
      <c r="AE926" s="5">
        <v>0</v>
      </c>
      <c r="AF926" s="5">
        <v>0</v>
      </c>
      <c r="AG926" s="5">
        <v>5</v>
      </c>
      <c r="AH926" s="5">
        <v>0</v>
      </c>
      <c r="AI926" s="5">
        <v>9</v>
      </c>
      <c r="AJ926" s="5">
        <v>85</v>
      </c>
      <c r="AK926" s="5">
        <v>15</v>
      </c>
      <c r="AL926" s="5">
        <v>2</v>
      </c>
      <c r="AM926" s="5">
        <v>5</v>
      </c>
      <c r="AN926" s="5">
        <v>8</v>
      </c>
      <c r="AO926" s="5">
        <v>60</v>
      </c>
      <c r="AP926" s="5">
        <v>0</v>
      </c>
      <c r="AQ926" s="5">
        <v>3</v>
      </c>
      <c r="AR926" s="5">
        <v>0</v>
      </c>
      <c r="AS926" s="5">
        <v>4</v>
      </c>
      <c r="AT926" s="5">
        <v>3</v>
      </c>
      <c r="AU926" s="5">
        <v>3</v>
      </c>
      <c r="AV926" s="5">
        <v>1</v>
      </c>
      <c r="AW926" s="5">
        <v>2</v>
      </c>
      <c r="AX926" s="5">
        <v>3</v>
      </c>
      <c r="AY926" s="5">
        <v>0</v>
      </c>
      <c r="AZ926" s="5">
        <v>1</v>
      </c>
      <c r="BA926" s="5">
        <v>0</v>
      </c>
      <c r="BB926" s="5">
        <v>4</v>
      </c>
      <c r="BC926" s="5">
        <v>10</v>
      </c>
      <c r="BD926" s="5">
        <v>0</v>
      </c>
      <c r="BE926" s="5">
        <v>6</v>
      </c>
      <c r="BF926" s="5">
        <v>108</v>
      </c>
      <c r="BG926" s="5">
        <v>1</v>
      </c>
      <c r="BH926" s="5">
        <v>0</v>
      </c>
      <c r="BI926" s="5">
        <v>0</v>
      </c>
      <c r="BJ926" s="5">
        <v>7</v>
      </c>
      <c r="BK926" s="5">
        <v>31</v>
      </c>
      <c r="BL926" s="5">
        <v>0</v>
      </c>
      <c r="BM926" s="5">
        <v>0</v>
      </c>
      <c r="BN926" s="5">
        <v>2</v>
      </c>
      <c r="BO926" s="5">
        <v>0</v>
      </c>
      <c r="BP926" s="5">
        <v>1</v>
      </c>
      <c r="BQ926" s="5">
        <v>5</v>
      </c>
      <c r="BR926" s="5">
        <v>0</v>
      </c>
      <c r="BS926" s="5">
        <v>12</v>
      </c>
      <c r="BT926" s="5">
        <v>11</v>
      </c>
      <c r="BU926" s="5">
        <v>0</v>
      </c>
      <c r="BV926" s="5">
        <v>7</v>
      </c>
      <c r="BW926" s="5">
        <v>10</v>
      </c>
      <c r="BX926" s="5">
        <v>120</v>
      </c>
      <c r="BY926" s="5">
        <v>0</v>
      </c>
      <c r="BZ926" s="5">
        <v>0</v>
      </c>
      <c r="CA926" s="5">
        <v>3</v>
      </c>
      <c r="CB926" s="5">
        <v>0</v>
      </c>
      <c r="CC926" s="5">
        <v>0</v>
      </c>
      <c r="CD926" s="5">
        <v>0</v>
      </c>
      <c r="CE926" s="5">
        <v>0</v>
      </c>
      <c r="CF926" s="5">
        <v>1</v>
      </c>
      <c r="CG926" s="5">
        <v>0</v>
      </c>
      <c r="CH926" s="5">
        <v>1</v>
      </c>
      <c r="CI926" s="5">
        <v>1</v>
      </c>
      <c r="CJ926" s="5">
        <v>21</v>
      </c>
      <c r="CK926" s="5">
        <v>3</v>
      </c>
      <c r="CL926" s="5">
        <v>0</v>
      </c>
      <c r="CM926" s="5">
        <v>1</v>
      </c>
      <c r="CN926" s="5">
        <v>10</v>
      </c>
      <c r="CO926" s="5">
        <v>3</v>
      </c>
      <c r="CP926" s="5">
        <v>2</v>
      </c>
      <c r="CQ926" s="5">
        <v>0</v>
      </c>
      <c r="CR926" s="5">
        <v>0</v>
      </c>
      <c r="CS926" s="5">
        <v>0</v>
      </c>
      <c r="CT926" s="5">
        <v>3</v>
      </c>
      <c r="CU926" s="5">
        <v>1</v>
      </c>
      <c r="CV926" s="5">
        <v>9</v>
      </c>
      <c r="CW926" s="5">
        <v>2</v>
      </c>
      <c r="CX926" s="3">
        <v>2</v>
      </c>
    </row>
    <row r="927" spans="1:102" ht="15.75" x14ac:dyDescent="0.25">
      <c r="A927" s="5" t="s">
        <v>437</v>
      </c>
      <c r="B927" s="5" t="s">
        <v>438</v>
      </c>
      <c r="C927" s="5">
        <v>2021</v>
      </c>
      <c r="D927" s="5">
        <v>51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1</v>
      </c>
      <c r="O927" s="5">
        <v>2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1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  <c r="AG927" s="5">
        <v>0</v>
      </c>
      <c r="AH927" s="5">
        <v>0</v>
      </c>
      <c r="AI927" s="5">
        <v>0</v>
      </c>
      <c r="AJ927" s="5">
        <v>4</v>
      </c>
      <c r="AK927" s="5">
        <v>1</v>
      </c>
      <c r="AL927" s="5">
        <v>0</v>
      </c>
      <c r="AM927" s="5">
        <v>1</v>
      </c>
      <c r="AN927" s="5">
        <v>0</v>
      </c>
      <c r="AO927" s="5">
        <v>4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>
        <v>0</v>
      </c>
      <c r="AV927" s="5">
        <v>0</v>
      </c>
      <c r="AW927" s="5">
        <v>0</v>
      </c>
      <c r="AX927" s="5">
        <v>2</v>
      </c>
      <c r="AY927" s="5">
        <v>0</v>
      </c>
      <c r="AZ927" s="5">
        <v>0</v>
      </c>
      <c r="BA927" s="5">
        <v>0</v>
      </c>
      <c r="BB927" s="5">
        <v>1</v>
      </c>
      <c r="BC927" s="5">
        <v>0</v>
      </c>
      <c r="BD927" s="5">
        <v>0</v>
      </c>
      <c r="BE927" s="5">
        <v>1</v>
      </c>
      <c r="BF927" s="5">
        <v>1</v>
      </c>
      <c r="BG927" s="5">
        <v>0</v>
      </c>
      <c r="BH927" s="5">
        <v>0</v>
      </c>
      <c r="BI927" s="5">
        <v>0</v>
      </c>
      <c r="BJ927" s="5">
        <v>3</v>
      </c>
      <c r="BK927" s="5">
        <v>2</v>
      </c>
      <c r="BL927" s="5">
        <v>0</v>
      </c>
      <c r="BM927" s="5">
        <v>0</v>
      </c>
      <c r="BN927" s="5">
        <v>1</v>
      </c>
      <c r="BO927" s="5">
        <v>0</v>
      </c>
      <c r="BP927" s="5">
        <v>0</v>
      </c>
      <c r="BQ927" s="5">
        <v>1</v>
      </c>
      <c r="BR927" s="5">
        <v>0</v>
      </c>
      <c r="BS927" s="5">
        <v>2</v>
      </c>
      <c r="BT927" s="5">
        <v>1</v>
      </c>
      <c r="BU927" s="5">
        <v>0</v>
      </c>
      <c r="BV927" s="5">
        <v>0</v>
      </c>
      <c r="BW927" s="5">
        <v>4</v>
      </c>
      <c r="BX927" s="5">
        <v>3</v>
      </c>
      <c r="BY927" s="5">
        <v>0</v>
      </c>
      <c r="BZ927" s="5">
        <v>0</v>
      </c>
      <c r="CA927" s="5">
        <v>1</v>
      </c>
      <c r="CB927" s="5">
        <v>0</v>
      </c>
      <c r="CC927" s="5">
        <v>0</v>
      </c>
      <c r="CD927" s="5">
        <v>0</v>
      </c>
      <c r="CE927" s="5">
        <v>0</v>
      </c>
      <c r="CF927" s="5">
        <v>0</v>
      </c>
      <c r="CG927" s="5">
        <v>0</v>
      </c>
      <c r="CH927" s="5">
        <v>0</v>
      </c>
      <c r="CI927" s="5">
        <v>0</v>
      </c>
      <c r="CJ927" s="5">
        <v>0</v>
      </c>
      <c r="CK927" s="5">
        <v>0</v>
      </c>
      <c r="CL927" s="5">
        <v>0</v>
      </c>
      <c r="CM927" s="5">
        <v>0</v>
      </c>
      <c r="CN927" s="5">
        <v>5</v>
      </c>
      <c r="CO927" s="5">
        <v>0</v>
      </c>
      <c r="CP927" s="5">
        <v>0</v>
      </c>
      <c r="CQ927" s="5">
        <v>0</v>
      </c>
      <c r="CR927" s="5">
        <v>0</v>
      </c>
      <c r="CS927" s="5">
        <v>0</v>
      </c>
      <c r="CT927" s="5">
        <v>1</v>
      </c>
      <c r="CU927" s="5">
        <v>0</v>
      </c>
      <c r="CV927" s="5">
        <v>3</v>
      </c>
      <c r="CW927" s="5">
        <v>1</v>
      </c>
      <c r="CX927" s="3">
        <v>1</v>
      </c>
    </row>
    <row r="928" spans="1:102" ht="15.75" x14ac:dyDescent="0.25">
      <c r="A928" s="5" t="s">
        <v>439</v>
      </c>
      <c r="B928" s="5" t="s">
        <v>440</v>
      </c>
      <c r="C928" s="5">
        <v>2021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5">
        <v>0</v>
      </c>
      <c r="AH928" s="5">
        <v>0</v>
      </c>
      <c r="AI928" s="5">
        <v>0</v>
      </c>
      <c r="AJ928" s="5">
        <v>0</v>
      </c>
      <c r="AK928" s="5">
        <v>0</v>
      </c>
      <c r="AL928" s="5">
        <v>0</v>
      </c>
      <c r="AM928" s="5">
        <v>0</v>
      </c>
      <c r="AN928" s="5">
        <v>0</v>
      </c>
      <c r="AO928" s="5">
        <v>0</v>
      </c>
      <c r="AP928" s="5">
        <v>0</v>
      </c>
      <c r="AQ928" s="5">
        <v>0</v>
      </c>
      <c r="AR928" s="5">
        <v>0</v>
      </c>
      <c r="AS928" s="5">
        <v>0</v>
      </c>
      <c r="AT928" s="5">
        <v>0</v>
      </c>
      <c r="AU928" s="5">
        <v>0</v>
      </c>
      <c r="AV928" s="5">
        <v>0</v>
      </c>
      <c r="AW928" s="5">
        <v>0</v>
      </c>
      <c r="AX928" s="5">
        <v>0</v>
      </c>
      <c r="AY928" s="5">
        <v>0</v>
      </c>
      <c r="AZ928" s="5">
        <v>0</v>
      </c>
      <c r="BA928" s="5">
        <v>0</v>
      </c>
      <c r="BB928" s="5">
        <v>0</v>
      </c>
      <c r="BC928" s="5">
        <v>0</v>
      </c>
      <c r="BD928" s="5">
        <v>0</v>
      </c>
      <c r="BE928" s="5">
        <v>0</v>
      </c>
      <c r="BF928" s="5">
        <v>0</v>
      </c>
      <c r="BG928" s="5">
        <v>0</v>
      </c>
      <c r="BH928" s="5">
        <v>0</v>
      </c>
      <c r="BI928" s="5">
        <v>0</v>
      </c>
      <c r="BJ928" s="5">
        <v>0</v>
      </c>
      <c r="BK928" s="5">
        <v>0</v>
      </c>
      <c r="BL928" s="5">
        <v>0</v>
      </c>
      <c r="BM928" s="5">
        <v>0</v>
      </c>
      <c r="BN928" s="5">
        <v>0</v>
      </c>
      <c r="BO928" s="5">
        <v>0</v>
      </c>
      <c r="BP928" s="5">
        <v>0</v>
      </c>
      <c r="BQ928" s="5">
        <v>0</v>
      </c>
      <c r="BR928" s="5">
        <v>0</v>
      </c>
      <c r="BS928" s="5">
        <v>0</v>
      </c>
      <c r="BT928" s="5">
        <v>0</v>
      </c>
      <c r="BU928" s="5">
        <v>0</v>
      </c>
      <c r="BV928" s="5">
        <v>0</v>
      </c>
      <c r="BW928" s="5">
        <v>0</v>
      </c>
      <c r="BX928" s="5">
        <v>0</v>
      </c>
      <c r="BY928" s="5">
        <v>0</v>
      </c>
      <c r="BZ928" s="5">
        <v>0</v>
      </c>
      <c r="CA928" s="5">
        <v>0</v>
      </c>
      <c r="CB928" s="5">
        <v>0</v>
      </c>
      <c r="CC928" s="5">
        <v>0</v>
      </c>
      <c r="CD928" s="5">
        <v>0</v>
      </c>
      <c r="CE928" s="5">
        <v>0</v>
      </c>
      <c r="CF928" s="5">
        <v>0</v>
      </c>
      <c r="CG928" s="5">
        <v>0</v>
      </c>
      <c r="CH928" s="5">
        <v>0</v>
      </c>
      <c r="CI928" s="5">
        <v>0</v>
      </c>
      <c r="CJ928" s="5">
        <v>0</v>
      </c>
      <c r="CK928" s="5">
        <v>0</v>
      </c>
      <c r="CL928" s="5">
        <v>0</v>
      </c>
      <c r="CM928" s="5">
        <v>0</v>
      </c>
      <c r="CN928" s="5">
        <v>0</v>
      </c>
      <c r="CO928" s="5">
        <v>0</v>
      </c>
      <c r="CP928" s="5">
        <v>0</v>
      </c>
      <c r="CQ928" s="5">
        <v>0</v>
      </c>
      <c r="CR928" s="5">
        <v>0</v>
      </c>
      <c r="CS928" s="5">
        <v>0</v>
      </c>
      <c r="CT928" s="5">
        <v>0</v>
      </c>
      <c r="CU928" s="5">
        <v>0</v>
      </c>
      <c r="CV928" s="5">
        <v>0</v>
      </c>
      <c r="CW928" s="5">
        <v>0</v>
      </c>
      <c r="CX928" s="3">
        <v>0</v>
      </c>
    </row>
    <row r="929" spans="1:102" ht="15.75" x14ac:dyDescent="0.25">
      <c r="A929" s="5" t="s">
        <v>441</v>
      </c>
      <c r="B929" s="5" t="s">
        <v>442</v>
      </c>
      <c r="C929" s="5">
        <v>2021</v>
      </c>
      <c r="D929" s="5">
        <v>49720</v>
      </c>
      <c r="E929" s="5">
        <v>44</v>
      </c>
      <c r="F929" s="5">
        <v>42</v>
      </c>
      <c r="G929" s="5">
        <v>78</v>
      </c>
      <c r="H929" s="5">
        <v>226</v>
      </c>
      <c r="I929" s="5">
        <v>124</v>
      </c>
      <c r="J929" s="5">
        <v>23</v>
      </c>
      <c r="K929" s="5">
        <v>23</v>
      </c>
      <c r="L929" s="5">
        <v>83</v>
      </c>
      <c r="M929" s="5">
        <v>45</v>
      </c>
      <c r="N929" s="5">
        <v>110</v>
      </c>
      <c r="O929" s="5">
        <v>1474</v>
      </c>
      <c r="P929" s="5">
        <v>0</v>
      </c>
      <c r="Q929" s="5">
        <v>2</v>
      </c>
      <c r="R929" s="5">
        <v>18</v>
      </c>
      <c r="S929" s="5">
        <v>2</v>
      </c>
      <c r="T929" s="5">
        <v>0</v>
      </c>
      <c r="U929" s="5">
        <v>10</v>
      </c>
      <c r="V929" s="5">
        <v>20</v>
      </c>
      <c r="W929" s="5">
        <v>799</v>
      </c>
      <c r="X929" s="5">
        <v>19</v>
      </c>
      <c r="Y929" s="5">
        <v>0</v>
      </c>
      <c r="Z929" s="5">
        <v>1321</v>
      </c>
      <c r="AA929" s="5">
        <v>1943</v>
      </c>
      <c r="AB929" s="5">
        <v>1</v>
      </c>
      <c r="AC929" s="5">
        <v>0</v>
      </c>
      <c r="AD929" s="5">
        <v>4</v>
      </c>
      <c r="AE929" s="5">
        <v>6</v>
      </c>
      <c r="AF929" s="5">
        <v>0</v>
      </c>
      <c r="AG929" s="5">
        <v>2233</v>
      </c>
      <c r="AH929" s="5">
        <v>398</v>
      </c>
      <c r="AI929" s="5">
        <v>155</v>
      </c>
      <c r="AJ929" s="5">
        <v>4999</v>
      </c>
      <c r="AK929" s="5">
        <v>476</v>
      </c>
      <c r="AL929" s="5">
        <v>15</v>
      </c>
      <c r="AM929" s="5">
        <v>317</v>
      </c>
      <c r="AN929" s="5">
        <v>379</v>
      </c>
      <c r="AO929" s="5">
        <v>1081</v>
      </c>
      <c r="AP929" s="5">
        <v>35</v>
      </c>
      <c r="AQ929" s="5">
        <v>155</v>
      </c>
      <c r="AR929" s="5">
        <v>28</v>
      </c>
      <c r="AS929" s="5">
        <v>242</v>
      </c>
      <c r="AT929" s="5">
        <v>262</v>
      </c>
      <c r="AU929" s="5">
        <v>482</v>
      </c>
      <c r="AV929" s="5">
        <v>438</v>
      </c>
      <c r="AW929" s="5">
        <v>1714</v>
      </c>
      <c r="AX929" s="5">
        <v>720</v>
      </c>
      <c r="AY929" s="5">
        <v>34</v>
      </c>
      <c r="AZ929" s="5">
        <v>157</v>
      </c>
      <c r="BA929" s="5">
        <v>0</v>
      </c>
      <c r="BB929" s="5">
        <v>3051</v>
      </c>
      <c r="BC929" s="5">
        <v>507</v>
      </c>
      <c r="BD929" s="5">
        <v>9</v>
      </c>
      <c r="BE929" s="5">
        <v>367</v>
      </c>
      <c r="BF929" s="5">
        <v>1154</v>
      </c>
      <c r="BG929" s="5">
        <v>99</v>
      </c>
      <c r="BH929" s="5">
        <v>136</v>
      </c>
      <c r="BI929" s="5">
        <v>3</v>
      </c>
      <c r="BJ929" s="5">
        <v>1031</v>
      </c>
      <c r="BK929" s="5">
        <v>1605</v>
      </c>
      <c r="BL929" s="5">
        <v>0</v>
      </c>
      <c r="BM929" s="5">
        <v>84</v>
      </c>
      <c r="BN929" s="5">
        <v>499</v>
      </c>
      <c r="BO929" s="5">
        <v>6</v>
      </c>
      <c r="BP929" s="5">
        <v>133</v>
      </c>
      <c r="BQ929" s="5">
        <v>638</v>
      </c>
      <c r="BR929" s="5">
        <v>33</v>
      </c>
      <c r="BS929" s="5">
        <v>1385</v>
      </c>
      <c r="BT929" s="5">
        <v>735</v>
      </c>
      <c r="BU929" s="5">
        <v>22</v>
      </c>
      <c r="BV929" s="5">
        <v>490</v>
      </c>
      <c r="BW929" s="5">
        <v>374</v>
      </c>
      <c r="BX929" s="5">
        <v>6803</v>
      </c>
      <c r="BY929" s="5">
        <v>7</v>
      </c>
      <c r="BZ929" s="5">
        <v>10</v>
      </c>
      <c r="CA929" s="5">
        <v>1985</v>
      </c>
      <c r="CB929" s="5">
        <v>411</v>
      </c>
      <c r="CC929" s="5">
        <v>3</v>
      </c>
      <c r="CD929" s="5">
        <v>63</v>
      </c>
      <c r="CE929" s="5">
        <v>22</v>
      </c>
      <c r="CF929" s="5">
        <v>100</v>
      </c>
      <c r="CG929" s="5">
        <v>192</v>
      </c>
      <c r="CH929" s="5">
        <v>77</v>
      </c>
      <c r="CI929" s="5">
        <v>47</v>
      </c>
      <c r="CJ929" s="5">
        <v>603</v>
      </c>
      <c r="CK929" s="5">
        <v>55</v>
      </c>
      <c r="CL929" s="5">
        <v>0</v>
      </c>
      <c r="CM929" s="5">
        <v>266</v>
      </c>
      <c r="CN929" s="5">
        <v>2117</v>
      </c>
      <c r="CO929" s="5">
        <v>179</v>
      </c>
      <c r="CP929" s="5">
        <v>95</v>
      </c>
      <c r="CQ929" s="5">
        <v>1</v>
      </c>
      <c r="CR929" s="5">
        <v>1426</v>
      </c>
      <c r="CS929" s="5">
        <v>240</v>
      </c>
      <c r="CT929" s="5">
        <v>184</v>
      </c>
      <c r="CU929" s="5">
        <v>48</v>
      </c>
      <c r="CV929" s="5">
        <v>1434</v>
      </c>
      <c r="CW929" s="5">
        <v>253</v>
      </c>
      <c r="CX929" s="3">
        <v>253</v>
      </c>
    </row>
    <row r="930" spans="1:102" ht="15.75" x14ac:dyDescent="0.25">
      <c r="A930" s="5" t="s">
        <v>443</v>
      </c>
      <c r="B930" s="5" t="s">
        <v>444</v>
      </c>
      <c r="C930" s="5">
        <v>2021</v>
      </c>
      <c r="D930" s="5">
        <v>99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L930" s="5">
        <v>1</v>
      </c>
      <c r="M930" s="5">
        <v>0</v>
      </c>
      <c r="N930" s="5">
        <v>1</v>
      </c>
      <c r="O930" s="5">
        <v>23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5">
        <v>1</v>
      </c>
      <c r="AH930" s="5">
        <v>0</v>
      </c>
      <c r="AI930" s="5">
        <v>1</v>
      </c>
      <c r="AJ930" s="5">
        <v>19</v>
      </c>
      <c r="AK930" s="5">
        <v>3</v>
      </c>
      <c r="AL930" s="5">
        <v>0</v>
      </c>
      <c r="AM930" s="5">
        <v>0</v>
      </c>
      <c r="AN930" s="5">
        <v>1</v>
      </c>
      <c r="AO930" s="5">
        <v>8</v>
      </c>
      <c r="AP930" s="5">
        <v>0</v>
      </c>
      <c r="AQ930" s="5">
        <v>0</v>
      </c>
      <c r="AR930" s="5">
        <v>0</v>
      </c>
      <c r="AS930" s="5">
        <v>0</v>
      </c>
      <c r="AT930" s="5">
        <v>0</v>
      </c>
      <c r="AU930" s="5">
        <v>0</v>
      </c>
      <c r="AV930" s="5">
        <v>12</v>
      </c>
      <c r="AW930" s="5">
        <v>0</v>
      </c>
      <c r="AX930" s="5">
        <v>2</v>
      </c>
      <c r="AY930" s="5">
        <v>0</v>
      </c>
      <c r="AZ930" s="5">
        <v>0</v>
      </c>
      <c r="BA930" s="5">
        <v>0</v>
      </c>
      <c r="BB930" s="5">
        <v>4</v>
      </c>
      <c r="BC930" s="5">
        <v>0</v>
      </c>
      <c r="BD930" s="5">
        <v>0</v>
      </c>
      <c r="BE930" s="5">
        <v>1</v>
      </c>
      <c r="BF930" s="5">
        <v>4</v>
      </c>
      <c r="BG930" s="5">
        <v>0</v>
      </c>
      <c r="BH930" s="5">
        <v>0</v>
      </c>
      <c r="BI930" s="5">
        <v>0</v>
      </c>
      <c r="BJ930" s="5">
        <v>1</v>
      </c>
      <c r="BK930" s="5">
        <v>2</v>
      </c>
      <c r="BL930" s="5">
        <v>0</v>
      </c>
      <c r="BM930" s="5">
        <v>0</v>
      </c>
      <c r="BN930" s="5">
        <v>1</v>
      </c>
      <c r="BO930" s="5">
        <v>0</v>
      </c>
      <c r="BP930" s="5">
        <v>0</v>
      </c>
      <c r="BQ930" s="5">
        <v>0</v>
      </c>
      <c r="BR930" s="5">
        <v>0</v>
      </c>
      <c r="BS930" s="5">
        <v>1</v>
      </c>
      <c r="BT930" s="5">
        <v>1</v>
      </c>
      <c r="BU930" s="5">
        <v>0</v>
      </c>
      <c r="BV930" s="5">
        <v>1</v>
      </c>
      <c r="BW930" s="5">
        <v>0</v>
      </c>
      <c r="BX930" s="5">
        <v>3</v>
      </c>
      <c r="BY930" s="5">
        <v>0</v>
      </c>
      <c r="BZ930" s="5">
        <v>0</v>
      </c>
      <c r="CA930" s="5">
        <v>0</v>
      </c>
      <c r="CB930" s="5">
        <v>0</v>
      </c>
      <c r="CC930" s="5">
        <v>0</v>
      </c>
      <c r="CD930" s="5">
        <v>0</v>
      </c>
      <c r="CE930" s="5">
        <v>0</v>
      </c>
      <c r="CF930" s="5">
        <v>0</v>
      </c>
      <c r="CG930" s="5">
        <v>0</v>
      </c>
      <c r="CH930" s="5">
        <v>0</v>
      </c>
      <c r="CI930" s="5">
        <v>0</v>
      </c>
      <c r="CJ930" s="5">
        <v>0</v>
      </c>
      <c r="CK930" s="5">
        <v>0</v>
      </c>
      <c r="CL930" s="5">
        <v>0</v>
      </c>
      <c r="CM930" s="5">
        <v>0</v>
      </c>
      <c r="CN930" s="5">
        <v>2</v>
      </c>
      <c r="CO930" s="5">
        <v>0</v>
      </c>
      <c r="CP930" s="5">
        <v>0</v>
      </c>
      <c r="CQ930" s="5">
        <v>0</v>
      </c>
      <c r="CR930" s="5">
        <v>0</v>
      </c>
      <c r="CS930" s="5">
        <v>0</v>
      </c>
      <c r="CT930" s="5">
        <v>0</v>
      </c>
      <c r="CU930" s="5">
        <v>0</v>
      </c>
      <c r="CV930" s="5">
        <v>1</v>
      </c>
      <c r="CW930" s="5">
        <v>0</v>
      </c>
      <c r="CX930" s="3">
        <v>0</v>
      </c>
    </row>
    <row r="931" spans="1:102" ht="15.75" x14ac:dyDescent="0.25">
      <c r="A931" s="5" t="s">
        <v>445</v>
      </c>
      <c r="B931" s="5" t="s">
        <v>446</v>
      </c>
      <c r="C931" s="5">
        <v>2021</v>
      </c>
      <c r="D931" s="5">
        <v>80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25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0</v>
      </c>
      <c r="AH931" s="5">
        <v>0</v>
      </c>
      <c r="AI931" s="5">
        <v>0</v>
      </c>
      <c r="AJ931" s="5">
        <v>0</v>
      </c>
      <c r="AK931" s="5">
        <v>2</v>
      </c>
      <c r="AL931" s="5">
        <v>0</v>
      </c>
      <c r="AM931" s="5">
        <v>0</v>
      </c>
      <c r="AN931" s="5">
        <v>0</v>
      </c>
      <c r="AO931" s="5">
        <v>1</v>
      </c>
      <c r="AP931" s="5">
        <v>0</v>
      </c>
      <c r="AQ931" s="5">
        <v>0</v>
      </c>
      <c r="AR931" s="5">
        <v>0</v>
      </c>
      <c r="AS931" s="5">
        <v>0</v>
      </c>
      <c r="AT931" s="5">
        <v>0</v>
      </c>
      <c r="AU931" s="5">
        <v>0</v>
      </c>
      <c r="AV931" s="5">
        <v>3</v>
      </c>
      <c r="AW931" s="5">
        <v>0</v>
      </c>
      <c r="AX931" s="5">
        <v>0</v>
      </c>
      <c r="AY931" s="5">
        <v>0</v>
      </c>
      <c r="AZ931" s="5">
        <v>0</v>
      </c>
      <c r="BA931" s="5">
        <v>0</v>
      </c>
      <c r="BB931" s="5">
        <v>23</v>
      </c>
      <c r="BC931" s="5">
        <v>4</v>
      </c>
      <c r="BD931" s="5">
        <v>0</v>
      </c>
      <c r="BE931" s="5">
        <v>0</v>
      </c>
      <c r="BF931" s="5">
        <v>2</v>
      </c>
      <c r="BG931" s="5">
        <v>0</v>
      </c>
      <c r="BH931" s="5">
        <v>0</v>
      </c>
      <c r="BI931" s="5">
        <v>0</v>
      </c>
      <c r="BJ931" s="5">
        <v>3</v>
      </c>
      <c r="BK931" s="5">
        <v>3</v>
      </c>
      <c r="BL931" s="5">
        <v>0</v>
      </c>
      <c r="BM931" s="5">
        <v>0</v>
      </c>
      <c r="BN931" s="5">
        <v>1</v>
      </c>
      <c r="BO931" s="5">
        <v>0</v>
      </c>
      <c r="BP931" s="5">
        <v>0</v>
      </c>
      <c r="BQ931" s="5">
        <v>0</v>
      </c>
      <c r="BR931" s="5">
        <v>0</v>
      </c>
      <c r="BS931" s="5">
        <v>1</v>
      </c>
      <c r="BT931" s="5">
        <v>0</v>
      </c>
      <c r="BU931" s="5">
        <v>0</v>
      </c>
      <c r="BV931" s="5">
        <v>0</v>
      </c>
      <c r="BW931" s="5">
        <v>0</v>
      </c>
      <c r="BX931" s="5">
        <v>0</v>
      </c>
      <c r="BY931" s="5">
        <v>1</v>
      </c>
      <c r="BZ931" s="5">
        <v>0</v>
      </c>
      <c r="CA931" s="5">
        <v>1</v>
      </c>
      <c r="CB931" s="5">
        <v>0</v>
      </c>
      <c r="CC931" s="5">
        <v>0</v>
      </c>
      <c r="CD931" s="5">
        <v>0</v>
      </c>
      <c r="CE931" s="5">
        <v>0</v>
      </c>
      <c r="CF931" s="5">
        <v>0</v>
      </c>
      <c r="CG931" s="5">
        <v>0</v>
      </c>
      <c r="CH931" s="5">
        <v>0</v>
      </c>
      <c r="CI931" s="5">
        <v>0</v>
      </c>
      <c r="CJ931" s="5">
        <v>1</v>
      </c>
      <c r="CK931" s="5">
        <v>0</v>
      </c>
      <c r="CL931" s="5">
        <v>0</v>
      </c>
      <c r="CM931" s="5">
        <v>0</v>
      </c>
      <c r="CN931" s="5">
        <v>1</v>
      </c>
      <c r="CO931" s="5">
        <v>0</v>
      </c>
      <c r="CP931" s="5">
        <v>0</v>
      </c>
      <c r="CQ931" s="5">
        <v>0</v>
      </c>
      <c r="CR931" s="5">
        <v>0</v>
      </c>
      <c r="CS931" s="5">
        <v>0</v>
      </c>
      <c r="CT931" s="5">
        <v>0</v>
      </c>
      <c r="CU931" s="5">
        <v>0</v>
      </c>
      <c r="CV931" s="5">
        <v>2</v>
      </c>
      <c r="CW931" s="5">
        <v>0</v>
      </c>
      <c r="CX931" s="3">
        <v>0</v>
      </c>
    </row>
    <row r="932" spans="1:102" ht="15.75" x14ac:dyDescent="0.25">
      <c r="A932" s="5" t="s">
        <v>447</v>
      </c>
      <c r="B932" s="5" t="s">
        <v>448</v>
      </c>
      <c r="C932" s="5">
        <v>2021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0</v>
      </c>
      <c r="AH932" s="5">
        <v>0</v>
      </c>
      <c r="AI932" s="5">
        <v>0</v>
      </c>
      <c r="AJ932" s="5">
        <v>0</v>
      </c>
      <c r="AK932" s="5">
        <v>0</v>
      </c>
      <c r="AL932" s="5">
        <v>0</v>
      </c>
      <c r="AM932" s="5">
        <v>0</v>
      </c>
      <c r="AN932" s="5">
        <v>0</v>
      </c>
      <c r="AO932" s="5">
        <v>0</v>
      </c>
      <c r="AP932" s="5">
        <v>0</v>
      </c>
      <c r="AQ932" s="5">
        <v>0</v>
      </c>
      <c r="AR932" s="5">
        <v>0</v>
      </c>
      <c r="AS932" s="5">
        <v>0</v>
      </c>
      <c r="AT932" s="5">
        <v>0</v>
      </c>
      <c r="AU932" s="5">
        <v>0</v>
      </c>
      <c r="AV932" s="5">
        <v>0</v>
      </c>
      <c r="AW932" s="5">
        <v>0</v>
      </c>
      <c r="AX932" s="5">
        <v>0</v>
      </c>
      <c r="AY932" s="5">
        <v>0</v>
      </c>
      <c r="AZ932" s="5">
        <v>0</v>
      </c>
      <c r="BA932" s="5">
        <v>0</v>
      </c>
      <c r="BB932" s="5">
        <v>0</v>
      </c>
      <c r="BC932" s="5">
        <v>0</v>
      </c>
      <c r="BD932" s="5">
        <v>0</v>
      </c>
      <c r="BE932" s="5">
        <v>0</v>
      </c>
      <c r="BF932" s="5">
        <v>0</v>
      </c>
      <c r="BG932" s="5">
        <v>0</v>
      </c>
      <c r="BH932" s="5">
        <v>0</v>
      </c>
      <c r="BI932" s="5">
        <v>0</v>
      </c>
      <c r="BJ932" s="5">
        <v>0</v>
      </c>
      <c r="BK932" s="5">
        <v>0</v>
      </c>
      <c r="BL932" s="5">
        <v>0</v>
      </c>
      <c r="BM932" s="5">
        <v>0</v>
      </c>
      <c r="BN932" s="5">
        <v>0</v>
      </c>
      <c r="BO932" s="5">
        <v>0</v>
      </c>
      <c r="BP932" s="5">
        <v>0</v>
      </c>
      <c r="BQ932" s="5">
        <v>0</v>
      </c>
      <c r="BR932" s="5">
        <v>0</v>
      </c>
      <c r="BS932" s="5">
        <v>0</v>
      </c>
      <c r="BT932" s="5">
        <v>0</v>
      </c>
      <c r="BU932" s="5">
        <v>0</v>
      </c>
      <c r="BV932" s="5">
        <v>0</v>
      </c>
      <c r="BW932" s="5">
        <v>0</v>
      </c>
      <c r="BX932" s="5">
        <v>0</v>
      </c>
      <c r="BY932" s="5">
        <v>0</v>
      </c>
      <c r="BZ932" s="5">
        <v>0</v>
      </c>
      <c r="CA932" s="5">
        <v>0</v>
      </c>
      <c r="CB932" s="5">
        <v>0</v>
      </c>
      <c r="CC932" s="5">
        <v>0</v>
      </c>
      <c r="CD932" s="5">
        <v>0</v>
      </c>
      <c r="CE932" s="5">
        <v>0</v>
      </c>
      <c r="CF932" s="5">
        <v>0</v>
      </c>
      <c r="CG932" s="5">
        <v>0</v>
      </c>
      <c r="CH932" s="5">
        <v>0</v>
      </c>
      <c r="CI932" s="5">
        <v>0</v>
      </c>
      <c r="CJ932" s="5">
        <v>0</v>
      </c>
      <c r="CK932" s="5">
        <v>0</v>
      </c>
      <c r="CL932" s="5">
        <v>0</v>
      </c>
      <c r="CM932" s="5">
        <v>0</v>
      </c>
      <c r="CN932" s="5">
        <v>0</v>
      </c>
      <c r="CO932" s="5">
        <v>0</v>
      </c>
      <c r="CP932" s="5">
        <v>0</v>
      </c>
      <c r="CQ932" s="5">
        <v>0</v>
      </c>
      <c r="CR932" s="5">
        <v>0</v>
      </c>
      <c r="CS932" s="5">
        <v>0</v>
      </c>
      <c r="CT932" s="5">
        <v>0</v>
      </c>
      <c r="CU932" s="5">
        <v>0</v>
      </c>
      <c r="CV932" s="5">
        <v>0</v>
      </c>
      <c r="CW932" s="5">
        <v>0</v>
      </c>
      <c r="CX932" s="3">
        <v>0</v>
      </c>
    </row>
    <row r="933" spans="1:102" ht="15.75" x14ac:dyDescent="0.25">
      <c r="A933" s="5" t="s">
        <v>449</v>
      </c>
      <c r="B933" s="5" t="s">
        <v>450</v>
      </c>
      <c r="C933" s="5">
        <v>2021</v>
      </c>
      <c r="D933" s="5">
        <v>14</v>
      </c>
      <c r="E933" s="5">
        <v>0</v>
      </c>
      <c r="F933" s="5">
        <v>3</v>
      </c>
      <c r="G933" s="5">
        <v>2</v>
      </c>
      <c r="H933" s="5">
        <v>0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5">
        <v>0</v>
      </c>
      <c r="AH933" s="5">
        <v>0</v>
      </c>
      <c r="AI933" s="5">
        <v>0</v>
      </c>
      <c r="AJ933" s="5">
        <v>1</v>
      </c>
      <c r="AK933" s="5">
        <v>0</v>
      </c>
      <c r="AL933" s="5">
        <v>0</v>
      </c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>
        <v>1</v>
      </c>
      <c r="AV933" s="5">
        <v>0</v>
      </c>
      <c r="AW933" s="5">
        <v>0</v>
      </c>
      <c r="AX933" s="5">
        <v>1</v>
      </c>
      <c r="AY933" s="5">
        <v>0</v>
      </c>
      <c r="AZ933" s="5">
        <v>0</v>
      </c>
      <c r="BA933" s="5">
        <v>0</v>
      </c>
      <c r="BB933" s="5">
        <v>0</v>
      </c>
      <c r="BC933" s="5">
        <v>0</v>
      </c>
      <c r="BD933" s="5">
        <v>0</v>
      </c>
      <c r="BE933" s="5">
        <v>0</v>
      </c>
      <c r="BF933" s="5">
        <v>0</v>
      </c>
      <c r="BG933" s="5">
        <v>0</v>
      </c>
      <c r="BH933" s="5">
        <v>0</v>
      </c>
      <c r="BI933" s="5">
        <v>0</v>
      </c>
      <c r="BJ933" s="5">
        <v>0</v>
      </c>
      <c r="BK933" s="5">
        <v>0</v>
      </c>
      <c r="BL933" s="5">
        <v>0</v>
      </c>
      <c r="BM933" s="5">
        <v>0</v>
      </c>
      <c r="BN933" s="5">
        <v>0</v>
      </c>
      <c r="BO933" s="5">
        <v>0</v>
      </c>
      <c r="BP933" s="5">
        <v>0</v>
      </c>
      <c r="BQ933" s="5">
        <v>0</v>
      </c>
      <c r="BR933" s="5">
        <v>0</v>
      </c>
      <c r="BS933" s="5">
        <v>2</v>
      </c>
      <c r="BT933" s="5">
        <v>0</v>
      </c>
      <c r="BU933" s="5">
        <v>0</v>
      </c>
      <c r="BV933" s="5">
        <v>0</v>
      </c>
      <c r="BW933" s="5">
        <v>0</v>
      </c>
      <c r="BX933" s="5">
        <v>0</v>
      </c>
      <c r="BY933" s="5">
        <v>0</v>
      </c>
      <c r="BZ933" s="5">
        <v>0</v>
      </c>
      <c r="CA933" s="5">
        <v>0</v>
      </c>
      <c r="CB933" s="5">
        <v>0</v>
      </c>
      <c r="CC933" s="5">
        <v>0</v>
      </c>
      <c r="CD933" s="5">
        <v>0</v>
      </c>
      <c r="CE933" s="5">
        <v>0</v>
      </c>
      <c r="CF933" s="5">
        <v>0</v>
      </c>
      <c r="CG933" s="5">
        <v>0</v>
      </c>
      <c r="CH933" s="5">
        <v>0</v>
      </c>
      <c r="CI933" s="5">
        <v>0</v>
      </c>
      <c r="CJ933" s="5">
        <v>0</v>
      </c>
      <c r="CK933" s="5">
        <v>0</v>
      </c>
      <c r="CL933" s="5">
        <v>0</v>
      </c>
      <c r="CM933" s="5">
        <v>0</v>
      </c>
      <c r="CN933" s="5">
        <v>0</v>
      </c>
      <c r="CO933" s="5">
        <v>0</v>
      </c>
      <c r="CP933" s="5">
        <v>0</v>
      </c>
      <c r="CQ933" s="5">
        <v>0</v>
      </c>
      <c r="CR933" s="5">
        <v>0</v>
      </c>
      <c r="CS933" s="5">
        <v>0</v>
      </c>
      <c r="CT933" s="5">
        <v>0</v>
      </c>
      <c r="CU933" s="5">
        <v>0</v>
      </c>
      <c r="CV933" s="5">
        <v>1</v>
      </c>
      <c r="CW933" s="5">
        <v>0</v>
      </c>
      <c r="CX933" s="3">
        <v>0</v>
      </c>
    </row>
    <row r="934" spans="1:102" ht="15.75" x14ac:dyDescent="0.25">
      <c r="A934" s="5" t="s">
        <v>451</v>
      </c>
      <c r="B934" s="5" t="s">
        <v>452</v>
      </c>
      <c r="C934" s="5">
        <v>2021</v>
      </c>
      <c r="D934" s="5">
        <v>15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11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5">
        <v>0</v>
      </c>
      <c r="AH934" s="5">
        <v>0</v>
      </c>
      <c r="AI934" s="5">
        <v>0</v>
      </c>
      <c r="AJ934" s="5">
        <v>0</v>
      </c>
      <c r="AK934" s="5">
        <v>0</v>
      </c>
      <c r="AL934" s="5">
        <v>0</v>
      </c>
      <c r="AM934" s="5">
        <v>0</v>
      </c>
      <c r="AN934" s="5">
        <v>0</v>
      </c>
      <c r="AO934" s="5">
        <v>0</v>
      </c>
      <c r="AP934" s="5">
        <v>0</v>
      </c>
      <c r="AQ934" s="5">
        <v>0</v>
      </c>
      <c r="AR934" s="5">
        <v>0</v>
      </c>
      <c r="AS934" s="5">
        <v>0</v>
      </c>
      <c r="AT934" s="5">
        <v>0</v>
      </c>
      <c r="AU934" s="5">
        <v>0</v>
      </c>
      <c r="AV934" s="5">
        <v>0</v>
      </c>
      <c r="AW934" s="5">
        <v>0</v>
      </c>
      <c r="AX934" s="5">
        <v>0</v>
      </c>
      <c r="AY934" s="5">
        <v>0</v>
      </c>
      <c r="AZ934" s="5">
        <v>0</v>
      </c>
      <c r="BA934" s="5">
        <v>0</v>
      </c>
      <c r="BB934" s="5">
        <v>0</v>
      </c>
      <c r="BC934" s="5">
        <v>0</v>
      </c>
      <c r="BD934" s="5">
        <v>0</v>
      </c>
      <c r="BE934" s="5">
        <v>1</v>
      </c>
      <c r="BF934" s="5">
        <v>0</v>
      </c>
      <c r="BG934" s="5">
        <v>0</v>
      </c>
      <c r="BH934" s="5">
        <v>0</v>
      </c>
      <c r="BI934" s="5">
        <v>0</v>
      </c>
      <c r="BJ934" s="5">
        <v>0</v>
      </c>
      <c r="BK934" s="5">
        <v>1</v>
      </c>
      <c r="BL934" s="5">
        <v>0</v>
      </c>
      <c r="BM934" s="5">
        <v>0</v>
      </c>
      <c r="BN934" s="5">
        <v>0</v>
      </c>
      <c r="BO934" s="5">
        <v>0</v>
      </c>
      <c r="BP934" s="5">
        <v>0</v>
      </c>
      <c r="BQ934" s="5">
        <v>0</v>
      </c>
      <c r="BR934" s="5">
        <v>0</v>
      </c>
      <c r="BS934" s="5">
        <v>0</v>
      </c>
      <c r="BT934" s="5">
        <v>0</v>
      </c>
      <c r="BU934" s="5">
        <v>0</v>
      </c>
      <c r="BV934" s="5">
        <v>0</v>
      </c>
      <c r="BW934" s="5">
        <v>0</v>
      </c>
      <c r="BX934" s="5">
        <v>0</v>
      </c>
      <c r="BY934" s="5">
        <v>0</v>
      </c>
      <c r="BZ934" s="5">
        <v>0</v>
      </c>
      <c r="CA934" s="5">
        <v>0</v>
      </c>
      <c r="CB934" s="5">
        <v>0</v>
      </c>
      <c r="CC934" s="5">
        <v>0</v>
      </c>
      <c r="CD934" s="5">
        <v>0</v>
      </c>
      <c r="CE934" s="5">
        <v>0</v>
      </c>
      <c r="CF934" s="5">
        <v>0</v>
      </c>
      <c r="CG934" s="5">
        <v>0</v>
      </c>
      <c r="CH934" s="5">
        <v>0</v>
      </c>
      <c r="CI934" s="5">
        <v>0</v>
      </c>
      <c r="CJ934" s="5">
        <v>0</v>
      </c>
      <c r="CK934" s="5">
        <v>0</v>
      </c>
      <c r="CL934" s="5">
        <v>0</v>
      </c>
      <c r="CM934" s="5">
        <v>0</v>
      </c>
      <c r="CN934" s="5">
        <v>0</v>
      </c>
      <c r="CO934" s="5">
        <v>0</v>
      </c>
      <c r="CP934" s="5">
        <v>0</v>
      </c>
      <c r="CQ934" s="5">
        <v>0</v>
      </c>
      <c r="CR934" s="5">
        <v>0</v>
      </c>
      <c r="CS934" s="5">
        <v>0</v>
      </c>
      <c r="CT934" s="5">
        <v>0</v>
      </c>
      <c r="CU934" s="5">
        <v>0</v>
      </c>
      <c r="CV934" s="5">
        <v>0</v>
      </c>
      <c r="CW934" s="5">
        <v>0</v>
      </c>
      <c r="CX934" s="3">
        <v>0</v>
      </c>
    </row>
    <row r="935" spans="1:102" ht="15.75" x14ac:dyDescent="0.25">
      <c r="A935" s="5" t="s">
        <v>453</v>
      </c>
      <c r="B935" s="5" t="s">
        <v>454</v>
      </c>
      <c r="C935" s="5">
        <v>2021</v>
      </c>
      <c r="D935" s="5">
        <v>7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1</v>
      </c>
      <c r="O935" s="5">
        <v>1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  <c r="AH935" s="5">
        <v>0</v>
      </c>
      <c r="AI935" s="5">
        <v>0</v>
      </c>
      <c r="AJ935" s="5">
        <v>1</v>
      </c>
      <c r="AK935" s="5">
        <v>0</v>
      </c>
      <c r="AL935" s="5">
        <v>0</v>
      </c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>
        <v>0</v>
      </c>
      <c r="AV935" s="5">
        <v>0</v>
      </c>
      <c r="AW935" s="5">
        <v>0</v>
      </c>
      <c r="AX935" s="5">
        <v>0</v>
      </c>
      <c r="AY935" s="5">
        <v>0</v>
      </c>
      <c r="AZ935" s="5">
        <v>0</v>
      </c>
      <c r="BA935" s="5">
        <v>0</v>
      </c>
      <c r="BB935" s="5">
        <v>0</v>
      </c>
      <c r="BC935" s="5">
        <v>0</v>
      </c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>
        <v>0</v>
      </c>
      <c r="BK935" s="5">
        <v>0</v>
      </c>
      <c r="BL935" s="5">
        <v>0</v>
      </c>
      <c r="BM935" s="5">
        <v>0</v>
      </c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>
        <v>0</v>
      </c>
      <c r="BW935" s="5">
        <v>0</v>
      </c>
      <c r="BX935" s="5">
        <v>0</v>
      </c>
      <c r="BY935" s="5">
        <v>0</v>
      </c>
      <c r="BZ935" s="5">
        <v>0</v>
      </c>
      <c r="CA935" s="5">
        <v>0</v>
      </c>
      <c r="CB935" s="5">
        <v>1</v>
      </c>
      <c r="CC935" s="5">
        <v>0</v>
      </c>
      <c r="CD935" s="5">
        <v>0</v>
      </c>
      <c r="CE935" s="5">
        <v>0</v>
      </c>
      <c r="CF935" s="5">
        <v>0</v>
      </c>
      <c r="CG935" s="5">
        <v>0</v>
      </c>
      <c r="CH935" s="5">
        <v>0</v>
      </c>
      <c r="CI935" s="5">
        <v>0</v>
      </c>
      <c r="CJ935" s="5">
        <v>0</v>
      </c>
      <c r="CK935" s="5">
        <v>0</v>
      </c>
      <c r="CL935" s="5">
        <v>0</v>
      </c>
      <c r="CM935" s="5">
        <v>0</v>
      </c>
      <c r="CN935" s="5">
        <v>0</v>
      </c>
      <c r="CO935" s="5">
        <v>0</v>
      </c>
      <c r="CP935" s="5">
        <v>0</v>
      </c>
      <c r="CQ935" s="5">
        <v>0</v>
      </c>
      <c r="CR935" s="5">
        <v>1</v>
      </c>
      <c r="CS935" s="5">
        <v>0</v>
      </c>
      <c r="CT935" s="5">
        <v>0</v>
      </c>
      <c r="CU935" s="5">
        <v>0</v>
      </c>
      <c r="CV935" s="5">
        <v>0</v>
      </c>
      <c r="CW935" s="5">
        <v>0</v>
      </c>
      <c r="CX935" s="3">
        <v>0</v>
      </c>
    </row>
    <row r="936" spans="1:102" ht="15.75" x14ac:dyDescent="0.25">
      <c r="A936" s="5" t="s">
        <v>455</v>
      </c>
      <c r="B936" s="5" t="s">
        <v>456</v>
      </c>
      <c r="C936" s="5">
        <v>2021</v>
      </c>
      <c r="D936" s="5">
        <v>2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2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5">
        <v>0</v>
      </c>
      <c r="AH936" s="5">
        <v>0</v>
      </c>
      <c r="AI936" s="5">
        <v>0</v>
      </c>
      <c r="AJ936" s="5">
        <v>0</v>
      </c>
      <c r="AK936" s="5">
        <v>0</v>
      </c>
      <c r="AL936" s="5">
        <v>0</v>
      </c>
      <c r="AM936" s="5">
        <v>0</v>
      </c>
      <c r="AN936" s="5">
        <v>0</v>
      </c>
      <c r="AO936" s="5">
        <v>0</v>
      </c>
      <c r="AP936" s="5">
        <v>0</v>
      </c>
      <c r="AQ936" s="5">
        <v>0</v>
      </c>
      <c r="AR936" s="5">
        <v>0</v>
      </c>
      <c r="AS936" s="5">
        <v>0</v>
      </c>
      <c r="AT936" s="5">
        <v>0</v>
      </c>
      <c r="AU936" s="5">
        <v>0</v>
      </c>
      <c r="AV936" s="5">
        <v>0</v>
      </c>
      <c r="AW936" s="5">
        <v>0</v>
      </c>
      <c r="AX936" s="5">
        <v>0</v>
      </c>
      <c r="AY936" s="5">
        <v>0</v>
      </c>
      <c r="AZ936" s="5">
        <v>0</v>
      </c>
      <c r="BA936" s="5">
        <v>0</v>
      </c>
      <c r="BB936" s="5">
        <v>0</v>
      </c>
      <c r="BC936" s="5">
        <v>0</v>
      </c>
      <c r="BD936" s="5">
        <v>0</v>
      </c>
      <c r="BE936" s="5">
        <v>0</v>
      </c>
      <c r="BF936" s="5">
        <v>0</v>
      </c>
      <c r="BG936" s="5">
        <v>0</v>
      </c>
      <c r="BH936" s="5">
        <v>0</v>
      </c>
      <c r="BI936" s="5">
        <v>0</v>
      </c>
      <c r="BJ936" s="5">
        <v>0</v>
      </c>
      <c r="BK936" s="5">
        <v>0</v>
      </c>
      <c r="BL936" s="5">
        <v>0</v>
      </c>
      <c r="BM936" s="5">
        <v>0</v>
      </c>
      <c r="BN936" s="5">
        <v>0</v>
      </c>
      <c r="BO936" s="5">
        <v>0</v>
      </c>
      <c r="BP936" s="5">
        <v>0</v>
      </c>
      <c r="BQ936" s="5">
        <v>0</v>
      </c>
      <c r="BR936" s="5">
        <v>0</v>
      </c>
      <c r="BS936" s="5">
        <v>0</v>
      </c>
      <c r="BT936" s="5">
        <v>0</v>
      </c>
      <c r="BU936" s="5">
        <v>0</v>
      </c>
      <c r="BV936" s="5">
        <v>0</v>
      </c>
      <c r="BW936" s="5">
        <v>0</v>
      </c>
      <c r="BX936" s="5">
        <v>0</v>
      </c>
      <c r="BY936" s="5">
        <v>0</v>
      </c>
      <c r="BZ936" s="5">
        <v>0</v>
      </c>
      <c r="CA936" s="5">
        <v>0</v>
      </c>
      <c r="CB936" s="5">
        <v>0</v>
      </c>
      <c r="CC936" s="5">
        <v>0</v>
      </c>
      <c r="CD936" s="5">
        <v>0</v>
      </c>
      <c r="CE936" s="5">
        <v>0</v>
      </c>
      <c r="CF936" s="5">
        <v>0</v>
      </c>
      <c r="CG936" s="5">
        <v>0</v>
      </c>
      <c r="CH936" s="5">
        <v>0</v>
      </c>
      <c r="CI936" s="5">
        <v>0</v>
      </c>
      <c r="CJ936" s="5">
        <v>0</v>
      </c>
      <c r="CK936" s="5">
        <v>0</v>
      </c>
      <c r="CL936" s="5">
        <v>0</v>
      </c>
      <c r="CM936" s="5">
        <v>0</v>
      </c>
      <c r="CN936" s="5">
        <v>0</v>
      </c>
      <c r="CO936" s="5">
        <v>0</v>
      </c>
      <c r="CP936" s="5">
        <v>0</v>
      </c>
      <c r="CQ936" s="5">
        <v>0</v>
      </c>
      <c r="CR936" s="5">
        <v>0</v>
      </c>
      <c r="CS936" s="5">
        <v>0</v>
      </c>
      <c r="CT936" s="5">
        <v>0</v>
      </c>
      <c r="CU936" s="5">
        <v>0</v>
      </c>
      <c r="CV936" s="5">
        <v>0</v>
      </c>
      <c r="CW936" s="5">
        <v>0</v>
      </c>
      <c r="CX936" s="3">
        <v>0</v>
      </c>
    </row>
    <row r="937" spans="1:102" ht="15.75" x14ac:dyDescent="0.25">
      <c r="A937" s="5" t="s">
        <v>457</v>
      </c>
      <c r="B937" s="5" t="s">
        <v>458</v>
      </c>
      <c r="C937" s="5">
        <v>2021</v>
      </c>
      <c r="D937" s="5">
        <v>618</v>
      </c>
      <c r="E937" s="5">
        <v>3</v>
      </c>
      <c r="F937" s="5">
        <v>0</v>
      </c>
      <c r="G937" s="5">
        <v>1</v>
      </c>
      <c r="H937" s="5">
        <v>4</v>
      </c>
      <c r="I937" s="5">
        <v>2</v>
      </c>
      <c r="J937" s="5">
        <v>1</v>
      </c>
      <c r="K937" s="5">
        <v>0</v>
      </c>
      <c r="L937" s="5">
        <v>1</v>
      </c>
      <c r="M937" s="5">
        <v>17</v>
      </c>
      <c r="N937" s="5">
        <v>11</v>
      </c>
      <c r="O937" s="5">
        <v>39</v>
      </c>
      <c r="P937" s="5">
        <v>0</v>
      </c>
      <c r="Q937" s="5">
        <v>0</v>
      </c>
      <c r="R937" s="5">
        <v>0</v>
      </c>
      <c r="S937" s="5">
        <v>1</v>
      </c>
      <c r="T937" s="5">
        <v>66</v>
      </c>
      <c r="U937" s="5">
        <v>0</v>
      </c>
      <c r="V937" s="5">
        <v>2</v>
      </c>
      <c r="W937" s="5">
        <v>36</v>
      </c>
      <c r="X937" s="5">
        <v>1</v>
      </c>
      <c r="Y937" s="5">
        <v>0</v>
      </c>
      <c r="Z937" s="5">
        <v>0</v>
      </c>
      <c r="AA937" s="5">
        <v>2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4</v>
      </c>
      <c r="AH937" s="5">
        <v>1</v>
      </c>
      <c r="AI937" s="5">
        <v>12</v>
      </c>
      <c r="AJ937" s="5">
        <v>60</v>
      </c>
      <c r="AK937" s="5">
        <v>16</v>
      </c>
      <c r="AL937" s="5">
        <v>1</v>
      </c>
      <c r="AM937" s="5">
        <v>9</v>
      </c>
      <c r="AN937" s="5">
        <v>21</v>
      </c>
      <c r="AO937" s="5">
        <v>22</v>
      </c>
      <c r="AP937" s="5">
        <v>7</v>
      </c>
      <c r="AQ937" s="5">
        <v>1</v>
      </c>
      <c r="AR937" s="5">
        <v>0</v>
      </c>
      <c r="AS937" s="5">
        <v>2</v>
      </c>
      <c r="AT937" s="5">
        <v>13</v>
      </c>
      <c r="AU937" s="5">
        <v>2</v>
      </c>
      <c r="AV937" s="5">
        <v>1</v>
      </c>
      <c r="AW937" s="5">
        <v>6</v>
      </c>
      <c r="AX937" s="5">
        <v>7</v>
      </c>
      <c r="AY937" s="5">
        <v>0</v>
      </c>
      <c r="AZ937" s="5">
        <v>8</v>
      </c>
      <c r="BA937" s="5">
        <v>0</v>
      </c>
      <c r="BB937" s="5">
        <v>8</v>
      </c>
      <c r="BC937" s="5">
        <v>3</v>
      </c>
      <c r="BD937" s="5">
        <v>0</v>
      </c>
      <c r="BE937" s="5">
        <v>4</v>
      </c>
      <c r="BF937" s="5">
        <v>9</v>
      </c>
      <c r="BG937" s="5">
        <v>3</v>
      </c>
      <c r="BH937" s="5">
        <v>8</v>
      </c>
      <c r="BI937" s="5">
        <v>0</v>
      </c>
      <c r="BJ937" s="5">
        <v>7</v>
      </c>
      <c r="BK937" s="5">
        <v>10</v>
      </c>
      <c r="BL937" s="5">
        <v>0</v>
      </c>
      <c r="BM937" s="5">
        <v>4</v>
      </c>
      <c r="BN937" s="5">
        <v>2</v>
      </c>
      <c r="BO937" s="5">
        <v>0</v>
      </c>
      <c r="BP937" s="5">
        <v>1</v>
      </c>
      <c r="BQ937" s="5">
        <v>29</v>
      </c>
      <c r="BR937" s="5">
        <v>0</v>
      </c>
      <c r="BS937" s="5">
        <v>11</v>
      </c>
      <c r="BT937" s="5">
        <v>25</v>
      </c>
      <c r="BU937" s="5">
        <v>0</v>
      </c>
      <c r="BV937" s="5">
        <v>1</v>
      </c>
      <c r="BW937" s="5">
        <v>1</v>
      </c>
      <c r="BX937" s="5">
        <v>14</v>
      </c>
      <c r="BY937" s="5">
        <v>0</v>
      </c>
      <c r="BZ937" s="5">
        <v>0</v>
      </c>
      <c r="CA937" s="5">
        <v>2</v>
      </c>
      <c r="CB937" s="5">
        <v>19</v>
      </c>
      <c r="CC937" s="5">
        <v>0</v>
      </c>
      <c r="CD937" s="5">
        <v>1</v>
      </c>
      <c r="CE937" s="5">
        <v>0</v>
      </c>
      <c r="CF937" s="5">
        <v>0</v>
      </c>
      <c r="CG937" s="5">
        <v>0</v>
      </c>
      <c r="CH937" s="5">
        <v>0</v>
      </c>
      <c r="CI937" s="5">
        <v>3</v>
      </c>
      <c r="CJ937" s="5">
        <v>8</v>
      </c>
      <c r="CK937" s="5">
        <v>2</v>
      </c>
      <c r="CL937" s="5">
        <v>0</v>
      </c>
      <c r="CM937" s="5">
        <v>6</v>
      </c>
      <c r="CN937" s="5">
        <v>29</v>
      </c>
      <c r="CO937" s="5">
        <v>0</v>
      </c>
      <c r="CP937" s="5">
        <v>0</v>
      </c>
      <c r="CQ937" s="5">
        <v>0</v>
      </c>
      <c r="CR937" s="5">
        <v>0</v>
      </c>
      <c r="CS937" s="5">
        <v>0</v>
      </c>
      <c r="CT937" s="5">
        <v>2</v>
      </c>
      <c r="CU937" s="5">
        <v>4</v>
      </c>
      <c r="CV937" s="5">
        <v>16</v>
      </c>
      <c r="CW937" s="5">
        <v>2</v>
      </c>
      <c r="CX937" s="3">
        <v>2</v>
      </c>
    </row>
    <row r="938" spans="1:102" ht="15.75" x14ac:dyDescent="0.25">
      <c r="A938" s="5" t="s">
        <v>459</v>
      </c>
      <c r="B938" s="5" t="s">
        <v>460</v>
      </c>
      <c r="C938" s="5">
        <v>2021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  <c r="AH938" s="5">
        <v>0</v>
      </c>
      <c r="AI938" s="5">
        <v>0</v>
      </c>
      <c r="AJ938" s="5">
        <v>0</v>
      </c>
      <c r="AK938" s="5">
        <v>0</v>
      </c>
      <c r="AL938" s="5">
        <v>0</v>
      </c>
      <c r="AM938" s="5">
        <v>0</v>
      </c>
      <c r="AN938" s="5">
        <v>0</v>
      </c>
      <c r="AO938" s="5">
        <v>0</v>
      </c>
      <c r="AP938" s="5">
        <v>0</v>
      </c>
      <c r="AQ938" s="5">
        <v>0</v>
      </c>
      <c r="AR938" s="5">
        <v>0</v>
      </c>
      <c r="AS938" s="5">
        <v>0</v>
      </c>
      <c r="AT938" s="5">
        <v>0</v>
      </c>
      <c r="AU938" s="5">
        <v>0</v>
      </c>
      <c r="AV938" s="5">
        <v>0</v>
      </c>
      <c r="AW938" s="5">
        <v>0</v>
      </c>
      <c r="AX938" s="5">
        <v>0</v>
      </c>
      <c r="AY938" s="5">
        <v>0</v>
      </c>
      <c r="AZ938" s="5">
        <v>0</v>
      </c>
      <c r="BA938" s="5">
        <v>0</v>
      </c>
      <c r="BB938" s="5">
        <v>0</v>
      </c>
      <c r="BC938" s="5">
        <v>0</v>
      </c>
      <c r="BD938" s="5">
        <v>0</v>
      </c>
      <c r="BE938" s="5">
        <v>0</v>
      </c>
      <c r="BF938" s="5">
        <v>0</v>
      </c>
      <c r="BG938" s="5">
        <v>0</v>
      </c>
      <c r="BH938" s="5">
        <v>0</v>
      </c>
      <c r="BI938" s="5">
        <v>0</v>
      </c>
      <c r="BJ938" s="5">
        <v>0</v>
      </c>
      <c r="BK938" s="5">
        <v>0</v>
      </c>
      <c r="BL938" s="5">
        <v>0</v>
      </c>
      <c r="BM938" s="5">
        <v>0</v>
      </c>
      <c r="BN938" s="5">
        <v>0</v>
      </c>
      <c r="BO938" s="5">
        <v>0</v>
      </c>
      <c r="BP938" s="5">
        <v>0</v>
      </c>
      <c r="BQ938" s="5">
        <v>0</v>
      </c>
      <c r="BR938" s="5">
        <v>0</v>
      </c>
      <c r="BS938" s="5">
        <v>0</v>
      </c>
      <c r="BT938" s="5">
        <v>0</v>
      </c>
      <c r="BU938" s="5">
        <v>0</v>
      </c>
      <c r="BV938" s="5">
        <v>0</v>
      </c>
      <c r="BW938" s="5">
        <v>0</v>
      </c>
      <c r="BX938" s="5">
        <v>0</v>
      </c>
      <c r="BY938" s="5">
        <v>0</v>
      </c>
      <c r="BZ938" s="5">
        <v>0</v>
      </c>
      <c r="CA938" s="5">
        <v>0</v>
      </c>
      <c r="CB938" s="5">
        <v>0</v>
      </c>
      <c r="CC938" s="5">
        <v>0</v>
      </c>
      <c r="CD938" s="5">
        <v>0</v>
      </c>
      <c r="CE938" s="5">
        <v>0</v>
      </c>
      <c r="CF938" s="5">
        <v>0</v>
      </c>
      <c r="CG938" s="5">
        <v>0</v>
      </c>
      <c r="CH938" s="5">
        <v>0</v>
      </c>
      <c r="CI938" s="5">
        <v>0</v>
      </c>
      <c r="CJ938" s="5">
        <v>0</v>
      </c>
      <c r="CK938" s="5">
        <v>0</v>
      </c>
      <c r="CL938" s="5">
        <v>0</v>
      </c>
      <c r="CM938" s="5">
        <v>0</v>
      </c>
      <c r="CN938" s="5">
        <v>0</v>
      </c>
      <c r="CO938" s="5">
        <v>0</v>
      </c>
      <c r="CP938" s="5">
        <v>0</v>
      </c>
      <c r="CQ938" s="5">
        <v>0</v>
      </c>
      <c r="CR938" s="5">
        <v>0</v>
      </c>
      <c r="CS938" s="5">
        <v>0</v>
      </c>
      <c r="CT938" s="5">
        <v>0</v>
      </c>
      <c r="CU938" s="5">
        <v>0</v>
      </c>
      <c r="CV938" s="5">
        <v>0</v>
      </c>
      <c r="CW938" s="5">
        <v>0</v>
      </c>
      <c r="CX938" s="3">
        <v>0</v>
      </c>
    </row>
    <row r="939" spans="1:102" ht="15.75" x14ac:dyDescent="0.25">
      <c r="A939" s="5" t="s">
        <v>461</v>
      </c>
      <c r="B939" s="5" t="s">
        <v>462</v>
      </c>
      <c r="C939" s="5">
        <v>2021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5">
        <v>0</v>
      </c>
      <c r="AH939" s="5">
        <v>0</v>
      </c>
      <c r="AI939" s="5">
        <v>0</v>
      </c>
      <c r="AJ939" s="5">
        <v>0</v>
      </c>
      <c r="AK939" s="5">
        <v>0</v>
      </c>
      <c r="AL939" s="5">
        <v>0</v>
      </c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>
        <v>0</v>
      </c>
      <c r="AV939" s="5">
        <v>0</v>
      </c>
      <c r="AW939" s="5">
        <v>0</v>
      </c>
      <c r="AX939" s="5">
        <v>0</v>
      </c>
      <c r="AY939" s="5">
        <v>0</v>
      </c>
      <c r="AZ939" s="5">
        <v>0</v>
      </c>
      <c r="BA939" s="5">
        <v>0</v>
      </c>
      <c r="BB939" s="5">
        <v>0</v>
      </c>
      <c r="BC939" s="5">
        <v>0</v>
      </c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>
        <v>0</v>
      </c>
      <c r="BK939" s="5">
        <v>0</v>
      </c>
      <c r="BL939" s="5">
        <v>0</v>
      </c>
      <c r="BM939" s="5">
        <v>0</v>
      </c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>
        <v>0</v>
      </c>
      <c r="BW939" s="5">
        <v>0</v>
      </c>
      <c r="BX939" s="5">
        <v>0</v>
      </c>
      <c r="BY939" s="5">
        <v>0</v>
      </c>
      <c r="BZ939" s="5">
        <v>0</v>
      </c>
      <c r="CA939" s="5">
        <v>0</v>
      </c>
      <c r="CB939" s="5">
        <v>0</v>
      </c>
      <c r="CC939" s="5">
        <v>0</v>
      </c>
      <c r="CD939" s="5">
        <v>0</v>
      </c>
      <c r="CE939" s="5">
        <v>0</v>
      </c>
      <c r="CF939" s="5">
        <v>0</v>
      </c>
      <c r="CG939" s="5">
        <v>0</v>
      </c>
      <c r="CH939" s="5">
        <v>0</v>
      </c>
      <c r="CI939" s="5">
        <v>0</v>
      </c>
      <c r="CJ939" s="5">
        <v>0</v>
      </c>
      <c r="CK939" s="5">
        <v>0</v>
      </c>
      <c r="CL939" s="5">
        <v>0</v>
      </c>
      <c r="CM939" s="5">
        <v>0</v>
      </c>
      <c r="CN939" s="5">
        <v>0</v>
      </c>
      <c r="CO939" s="5">
        <v>0</v>
      </c>
      <c r="CP939" s="5">
        <v>0</v>
      </c>
      <c r="CQ939" s="5">
        <v>0</v>
      </c>
      <c r="CR939" s="5">
        <v>0</v>
      </c>
      <c r="CS939" s="5">
        <v>0</v>
      </c>
      <c r="CT939" s="5">
        <v>0</v>
      </c>
      <c r="CU939" s="5">
        <v>0</v>
      </c>
      <c r="CV939" s="5">
        <v>0</v>
      </c>
      <c r="CW939" s="5">
        <v>0</v>
      </c>
      <c r="CX939" s="3">
        <v>0</v>
      </c>
    </row>
    <row r="940" spans="1:102" ht="15.75" x14ac:dyDescent="0.25">
      <c r="A940" s="5" t="s">
        <v>463</v>
      </c>
      <c r="B940" s="5" t="s">
        <v>464</v>
      </c>
      <c r="C940" s="5">
        <v>2021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0</v>
      </c>
      <c r="AH940" s="5">
        <v>0</v>
      </c>
      <c r="AI940" s="5">
        <v>0</v>
      </c>
      <c r="AJ940" s="5">
        <v>0</v>
      </c>
      <c r="AK940" s="5">
        <v>0</v>
      </c>
      <c r="AL940" s="5">
        <v>0</v>
      </c>
      <c r="AM940" s="5">
        <v>0</v>
      </c>
      <c r="AN940" s="5">
        <v>0</v>
      </c>
      <c r="AO940" s="5">
        <v>0</v>
      </c>
      <c r="AP940" s="5">
        <v>0</v>
      </c>
      <c r="AQ940" s="5">
        <v>0</v>
      </c>
      <c r="AR940" s="5">
        <v>0</v>
      </c>
      <c r="AS940" s="5">
        <v>0</v>
      </c>
      <c r="AT940" s="5">
        <v>0</v>
      </c>
      <c r="AU940" s="5">
        <v>0</v>
      </c>
      <c r="AV940" s="5">
        <v>0</v>
      </c>
      <c r="AW940" s="5">
        <v>0</v>
      </c>
      <c r="AX940" s="5">
        <v>0</v>
      </c>
      <c r="AY940" s="5">
        <v>0</v>
      </c>
      <c r="AZ940" s="5">
        <v>0</v>
      </c>
      <c r="BA940" s="5">
        <v>0</v>
      </c>
      <c r="BB940" s="5">
        <v>0</v>
      </c>
      <c r="BC940" s="5">
        <v>0</v>
      </c>
      <c r="BD940" s="5">
        <v>0</v>
      </c>
      <c r="BE940" s="5">
        <v>0</v>
      </c>
      <c r="BF940" s="5">
        <v>0</v>
      </c>
      <c r="BG940" s="5">
        <v>0</v>
      </c>
      <c r="BH940" s="5">
        <v>0</v>
      </c>
      <c r="BI940" s="5">
        <v>0</v>
      </c>
      <c r="BJ940" s="5">
        <v>0</v>
      </c>
      <c r="BK940" s="5">
        <v>0</v>
      </c>
      <c r="BL940" s="5">
        <v>0</v>
      </c>
      <c r="BM940" s="5">
        <v>0</v>
      </c>
      <c r="BN940" s="5">
        <v>0</v>
      </c>
      <c r="BO940" s="5">
        <v>0</v>
      </c>
      <c r="BP940" s="5">
        <v>0</v>
      </c>
      <c r="BQ940" s="5">
        <v>0</v>
      </c>
      <c r="BR940" s="5">
        <v>0</v>
      </c>
      <c r="BS940" s="5">
        <v>0</v>
      </c>
      <c r="BT940" s="5">
        <v>0</v>
      </c>
      <c r="BU940" s="5">
        <v>0</v>
      </c>
      <c r="BV940" s="5">
        <v>0</v>
      </c>
      <c r="BW940" s="5">
        <v>0</v>
      </c>
      <c r="BX940" s="5">
        <v>0</v>
      </c>
      <c r="BY940" s="5">
        <v>0</v>
      </c>
      <c r="BZ940" s="5">
        <v>0</v>
      </c>
      <c r="CA940" s="5">
        <v>0</v>
      </c>
      <c r="CB940" s="5">
        <v>0</v>
      </c>
      <c r="CC940" s="5">
        <v>0</v>
      </c>
      <c r="CD940" s="5">
        <v>0</v>
      </c>
      <c r="CE940" s="5">
        <v>0</v>
      </c>
      <c r="CF940" s="5">
        <v>0</v>
      </c>
      <c r="CG940" s="5">
        <v>0</v>
      </c>
      <c r="CH940" s="5">
        <v>0</v>
      </c>
      <c r="CI940" s="5">
        <v>0</v>
      </c>
      <c r="CJ940" s="5">
        <v>0</v>
      </c>
      <c r="CK940" s="5">
        <v>0</v>
      </c>
      <c r="CL940" s="5">
        <v>0</v>
      </c>
      <c r="CM940" s="5">
        <v>0</v>
      </c>
      <c r="CN940" s="5">
        <v>0</v>
      </c>
      <c r="CO940" s="5">
        <v>0</v>
      </c>
      <c r="CP940" s="5">
        <v>0</v>
      </c>
      <c r="CQ940" s="5">
        <v>0</v>
      </c>
      <c r="CR940" s="5">
        <v>0</v>
      </c>
      <c r="CS940" s="5">
        <v>0</v>
      </c>
      <c r="CT940" s="5">
        <v>0</v>
      </c>
      <c r="CU940" s="5">
        <v>0</v>
      </c>
      <c r="CV940" s="5">
        <v>0</v>
      </c>
      <c r="CW940" s="5">
        <v>0</v>
      </c>
      <c r="CX940" s="3">
        <v>0</v>
      </c>
    </row>
    <row r="941" spans="1:102" ht="15.75" x14ac:dyDescent="0.25">
      <c r="A941" s="5" t="s">
        <v>465</v>
      </c>
      <c r="B941" s="5" t="s">
        <v>466</v>
      </c>
      <c r="C941" s="5">
        <v>2021</v>
      </c>
      <c r="D941" s="5">
        <v>13</v>
      </c>
      <c r="E941" s="5">
        <v>0</v>
      </c>
      <c r="F941" s="5">
        <v>6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1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  <c r="AH941" s="5">
        <v>0</v>
      </c>
      <c r="AI941" s="5">
        <v>0</v>
      </c>
      <c r="AJ941" s="5">
        <v>1</v>
      </c>
      <c r="AK941" s="5">
        <v>0</v>
      </c>
      <c r="AL941" s="5">
        <v>0</v>
      </c>
      <c r="AM941" s="5">
        <v>0</v>
      </c>
      <c r="AN941" s="5">
        <v>0</v>
      </c>
      <c r="AO941" s="5">
        <v>0</v>
      </c>
      <c r="AP941" s="5">
        <v>0</v>
      </c>
      <c r="AQ941" s="5">
        <v>0</v>
      </c>
      <c r="AR941" s="5">
        <v>0</v>
      </c>
      <c r="AS941" s="5">
        <v>0</v>
      </c>
      <c r="AT941" s="5">
        <v>0</v>
      </c>
      <c r="AU941" s="5">
        <v>0</v>
      </c>
      <c r="AV941" s="5">
        <v>0</v>
      </c>
      <c r="AW941" s="5">
        <v>0</v>
      </c>
      <c r="AX941" s="5">
        <v>0</v>
      </c>
      <c r="AY941" s="5">
        <v>0</v>
      </c>
      <c r="AZ941" s="5">
        <v>0</v>
      </c>
      <c r="BA941" s="5">
        <v>0</v>
      </c>
      <c r="BB941" s="5">
        <v>0</v>
      </c>
      <c r="BC941" s="5">
        <v>0</v>
      </c>
      <c r="BD941" s="5">
        <v>0</v>
      </c>
      <c r="BE941" s="5">
        <v>0</v>
      </c>
      <c r="BF941" s="5">
        <v>0</v>
      </c>
      <c r="BG941" s="5">
        <v>0</v>
      </c>
      <c r="BH941" s="5">
        <v>0</v>
      </c>
      <c r="BI941" s="5">
        <v>0</v>
      </c>
      <c r="BJ941" s="5">
        <v>0</v>
      </c>
      <c r="BK941" s="5">
        <v>0</v>
      </c>
      <c r="BL941" s="5">
        <v>0</v>
      </c>
      <c r="BM941" s="5">
        <v>0</v>
      </c>
      <c r="BN941" s="5">
        <v>0</v>
      </c>
      <c r="BO941" s="5">
        <v>0</v>
      </c>
      <c r="BP941" s="5">
        <v>0</v>
      </c>
      <c r="BQ941" s="5">
        <v>0</v>
      </c>
      <c r="BR941" s="5">
        <v>0</v>
      </c>
      <c r="BS941" s="5">
        <v>0</v>
      </c>
      <c r="BT941" s="5">
        <v>1</v>
      </c>
      <c r="BU941" s="5">
        <v>0</v>
      </c>
      <c r="BV941" s="5">
        <v>0</v>
      </c>
      <c r="BW941" s="5">
        <v>0</v>
      </c>
      <c r="BX941" s="5">
        <v>0</v>
      </c>
      <c r="BY941" s="5">
        <v>0</v>
      </c>
      <c r="BZ941" s="5">
        <v>0</v>
      </c>
      <c r="CA941" s="5">
        <v>0</v>
      </c>
      <c r="CB941" s="5">
        <v>0</v>
      </c>
      <c r="CC941" s="5">
        <v>0</v>
      </c>
      <c r="CD941" s="5">
        <v>0</v>
      </c>
      <c r="CE941" s="5">
        <v>0</v>
      </c>
      <c r="CF941" s="5">
        <v>0</v>
      </c>
      <c r="CG941" s="5">
        <v>0</v>
      </c>
      <c r="CH941" s="5">
        <v>0</v>
      </c>
      <c r="CI941" s="5">
        <v>0</v>
      </c>
      <c r="CJ941" s="5">
        <v>0</v>
      </c>
      <c r="CK941" s="5">
        <v>0</v>
      </c>
      <c r="CL941" s="5">
        <v>0</v>
      </c>
      <c r="CM941" s="5">
        <v>0</v>
      </c>
      <c r="CN941" s="5">
        <v>0</v>
      </c>
      <c r="CO941" s="5">
        <v>0</v>
      </c>
      <c r="CP941" s="5">
        <v>0</v>
      </c>
      <c r="CQ941" s="5">
        <v>0</v>
      </c>
      <c r="CR941" s="5">
        <v>0</v>
      </c>
      <c r="CS941" s="5">
        <v>0</v>
      </c>
      <c r="CT941" s="5">
        <v>0</v>
      </c>
      <c r="CU941" s="5">
        <v>0</v>
      </c>
      <c r="CV941" s="5">
        <v>1</v>
      </c>
      <c r="CW941" s="5">
        <v>0</v>
      </c>
      <c r="CX941" s="3">
        <v>0</v>
      </c>
    </row>
    <row r="942" spans="1:102" ht="15.75" x14ac:dyDescent="0.25">
      <c r="A942" s="5" t="s">
        <v>467</v>
      </c>
      <c r="B942" s="5" t="s">
        <v>468</v>
      </c>
      <c r="C942" s="5">
        <v>2021</v>
      </c>
      <c r="D942" s="5">
        <v>45</v>
      </c>
      <c r="E942" s="5">
        <v>0</v>
      </c>
      <c r="F942" s="5">
        <v>0</v>
      </c>
      <c r="G942" s="5">
        <v>1</v>
      </c>
      <c r="H942" s="5">
        <v>0</v>
      </c>
      <c r="I942" s="5">
        <v>1</v>
      </c>
      <c r="J942" s="5">
        <v>3</v>
      </c>
      <c r="K942" s="5">
        <v>1</v>
      </c>
      <c r="L942" s="5">
        <v>0</v>
      </c>
      <c r="M942" s="5">
        <v>0</v>
      </c>
      <c r="N942" s="5">
        <v>4</v>
      </c>
      <c r="O942" s="5">
        <v>1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0</v>
      </c>
      <c r="AH942" s="5">
        <v>0</v>
      </c>
      <c r="AI942" s="5">
        <v>1</v>
      </c>
      <c r="AJ942" s="5">
        <v>1</v>
      </c>
      <c r="AK942" s="5">
        <v>0</v>
      </c>
      <c r="AL942" s="5">
        <v>0</v>
      </c>
      <c r="AM942" s="5">
        <v>0</v>
      </c>
      <c r="AN942" s="5">
        <v>0</v>
      </c>
      <c r="AO942" s="5">
        <v>1</v>
      </c>
      <c r="AP942" s="5">
        <v>0</v>
      </c>
      <c r="AQ942" s="5">
        <v>0</v>
      </c>
      <c r="AR942" s="5">
        <v>0</v>
      </c>
      <c r="AS942" s="5">
        <v>0</v>
      </c>
      <c r="AT942" s="5">
        <v>0</v>
      </c>
      <c r="AU942" s="5">
        <v>0</v>
      </c>
      <c r="AV942" s="5">
        <v>0</v>
      </c>
      <c r="AW942" s="5">
        <v>0</v>
      </c>
      <c r="AX942" s="5">
        <v>0</v>
      </c>
      <c r="AY942" s="5">
        <v>0</v>
      </c>
      <c r="AZ942" s="5">
        <v>4</v>
      </c>
      <c r="BA942" s="5">
        <v>0</v>
      </c>
      <c r="BB942" s="5">
        <v>7</v>
      </c>
      <c r="BC942" s="5">
        <v>0</v>
      </c>
      <c r="BD942" s="5">
        <v>0</v>
      </c>
      <c r="BE942" s="5">
        <v>0</v>
      </c>
      <c r="BF942" s="5">
        <v>0</v>
      </c>
      <c r="BG942" s="5">
        <v>0</v>
      </c>
      <c r="BH942" s="5">
        <v>0</v>
      </c>
      <c r="BI942" s="5">
        <v>0</v>
      </c>
      <c r="BJ942" s="5">
        <v>2</v>
      </c>
      <c r="BK942" s="5">
        <v>2</v>
      </c>
      <c r="BL942" s="5">
        <v>0</v>
      </c>
      <c r="BM942" s="5">
        <v>0</v>
      </c>
      <c r="BN942" s="5">
        <v>0</v>
      </c>
      <c r="BO942" s="5">
        <v>0</v>
      </c>
      <c r="BP942" s="5">
        <v>0</v>
      </c>
      <c r="BQ942" s="5">
        <v>0</v>
      </c>
      <c r="BR942" s="5">
        <v>0</v>
      </c>
      <c r="BS942" s="5">
        <v>0</v>
      </c>
      <c r="BT942" s="5">
        <v>2</v>
      </c>
      <c r="BU942" s="5">
        <v>0</v>
      </c>
      <c r="BV942" s="5">
        <v>0</v>
      </c>
      <c r="BW942" s="5">
        <v>0</v>
      </c>
      <c r="BX942" s="5">
        <v>11</v>
      </c>
      <c r="BY942" s="5">
        <v>0</v>
      </c>
      <c r="BZ942" s="5">
        <v>0</v>
      </c>
      <c r="CA942" s="5">
        <v>0</v>
      </c>
      <c r="CB942" s="5">
        <v>0</v>
      </c>
      <c r="CC942" s="5">
        <v>0</v>
      </c>
      <c r="CD942" s="5">
        <v>0</v>
      </c>
      <c r="CE942" s="5">
        <v>0</v>
      </c>
      <c r="CF942" s="5">
        <v>0</v>
      </c>
      <c r="CG942" s="5">
        <v>0</v>
      </c>
      <c r="CH942" s="5">
        <v>0</v>
      </c>
      <c r="CI942" s="5">
        <v>0</v>
      </c>
      <c r="CJ942" s="5">
        <v>0</v>
      </c>
      <c r="CK942" s="5">
        <v>0</v>
      </c>
      <c r="CL942" s="5">
        <v>0</v>
      </c>
      <c r="CM942" s="5">
        <v>0</v>
      </c>
      <c r="CN942" s="5">
        <v>1</v>
      </c>
      <c r="CO942" s="5">
        <v>0</v>
      </c>
      <c r="CP942" s="5">
        <v>0</v>
      </c>
      <c r="CQ942" s="5">
        <v>0</v>
      </c>
      <c r="CR942" s="5">
        <v>0</v>
      </c>
      <c r="CS942" s="5">
        <v>0</v>
      </c>
      <c r="CT942" s="5">
        <v>0</v>
      </c>
      <c r="CU942" s="5">
        <v>0</v>
      </c>
      <c r="CV942" s="5">
        <v>0</v>
      </c>
      <c r="CW942" s="5">
        <v>0</v>
      </c>
      <c r="CX942" s="3">
        <v>0</v>
      </c>
    </row>
    <row r="943" spans="1:102" ht="15.75" x14ac:dyDescent="0.25">
      <c r="A943" s="5" t="s">
        <v>469</v>
      </c>
      <c r="B943" s="5" t="s">
        <v>470</v>
      </c>
      <c r="C943" s="5">
        <v>2021</v>
      </c>
      <c r="D943" s="5">
        <v>1716</v>
      </c>
      <c r="E943" s="5">
        <v>9</v>
      </c>
      <c r="F943" s="5">
        <v>15</v>
      </c>
      <c r="G943" s="5">
        <v>8</v>
      </c>
      <c r="H943" s="5">
        <v>0</v>
      </c>
      <c r="I943" s="5">
        <v>20</v>
      </c>
      <c r="J943" s="5">
        <v>2</v>
      </c>
      <c r="K943" s="5">
        <v>5</v>
      </c>
      <c r="L943" s="5">
        <v>12</v>
      </c>
      <c r="M943" s="5">
        <v>18</v>
      </c>
      <c r="N943" s="5">
        <v>13</v>
      </c>
      <c r="O943" s="5">
        <v>102</v>
      </c>
      <c r="P943" s="5">
        <v>0</v>
      </c>
      <c r="Q943" s="5">
        <v>0</v>
      </c>
      <c r="R943" s="5">
        <v>6</v>
      </c>
      <c r="S943" s="5">
        <v>0</v>
      </c>
      <c r="T943" s="5">
        <v>0</v>
      </c>
      <c r="U943" s="5">
        <v>1</v>
      </c>
      <c r="V943" s="5">
        <v>4</v>
      </c>
      <c r="W943" s="5">
        <v>2</v>
      </c>
      <c r="X943" s="5">
        <v>1</v>
      </c>
      <c r="Y943" s="5">
        <v>0</v>
      </c>
      <c r="Z943" s="5">
        <v>35</v>
      </c>
      <c r="AA943" s="5">
        <v>138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16</v>
      </c>
      <c r="AH943" s="5">
        <v>8</v>
      </c>
      <c r="AI943" s="5">
        <v>18</v>
      </c>
      <c r="AJ943" s="5">
        <v>62</v>
      </c>
      <c r="AK943" s="5">
        <v>41</v>
      </c>
      <c r="AL943" s="5">
        <v>1</v>
      </c>
      <c r="AM943" s="5">
        <v>15</v>
      </c>
      <c r="AN943" s="5">
        <v>29</v>
      </c>
      <c r="AO943" s="5">
        <v>40</v>
      </c>
      <c r="AP943" s="5">
        <v>0</v>
      </c>
      <c r="AQ943" s="5">
        <v>8</v>
      </c>
      <c r="AR943" s="5">
        <v>0</v>
      </c>
      <c r="AS943" s="5">
        <v>15</v>
      </c>
      <c r="AT943" s="5">
        <v>11</v>
      </c>
      <c r="AU943" s="5">
        <v>24</v>
      </c>
      <c r="AV943" s="5">
        <v>9</v>
      </c>
      <c r="AW943" s="5">
        <v>11</v>
      </c>
      <c r="AX943" s="5">
        <v>31</v>
      </c>
      <c r="AY943" s="5">
        <v>4</v>
      </c>
      <c r="AZ943" s="5">
        <v>10</v>
      </c>
      <c r="BA943" s="5">
        <v>0</v>
      </c>
      <c r="BB943" s="5">
        <v>68</v>
      </c>
      <c r="BC943" s="5">
        <v>18</v>
      </c>
      <c r="BD943" s="5">
        <v>0</v>
      </c>
      <c r="BE943" s="5">
        <v>20</v>
      </c>
      <c r="BF943" s="5">
        <v>71</v>
      </c>
      <c r="BG943" s="5">
        <v>6</v>
      </c>
      <c r="BH943" s="5">
        <v>4</v>
      </c>
      <c r="BI943" s="5">
        <v>1</v>
      </c>
      <c r="BJ943" s="5">
        <v>59</v>
      </c>
      <c r="BK943" s="5">
        <v>43</v>
      </c>
      <c r="BL943" s="5">
        <v>0</v>
      </c>
      <c r="BM943" s="5">
        <v>4</v>
      </c>
      <c r="BN943" s="5">
        <v>38</v>
      </c>
      <c r="BO943" s="5">
        <v>0</v>
      </c>
      <c r="BP943" s="5">
        <v>6</v>
      </c>
      <c r="BQ943" s="5">
        <v>54</v>
      </c>
      <c r="BR943" s="5">
        <v>2</v>
      </c>
      <c r="BS943" s="5">
        <v>139</v>
      </c>
      <c r="BT943" s="5">
        <v>35</v>
      </c>
      <c r="BU943" s="5">
        <v>0</v>
      </c>
      <c r="BV943" s="5">
        <v>37</v>
      </c>
      <c r="BW943" s="5">
        <v>20</v>
      </c>
      <c r="BX943" s="5">
        <v>147</v>
      </c>
      <c r="BY943" s="5">
        <v>1</v>
      </c>
      <c r="BZ943" s="5">
        <v>0</v>
      </c>
      <c r="CA943" s="5">
        <v>8</v>
      </c>
      <c r="CB943" s="5">
        <v>5</v>
      </c>
      <c r="CC943" s="5">
        <v>0</v>
      </c>
      <c r="CD943" s="5">
        <v>3</v>
      </c>
      <c r="CE943" s="5">
        <v>0</v>
      </c>
      <c r="CF943" s="5">
        <v>2</v>
      </c>
      <c r="CG943" s="5">
        <v>3</v>
      </c>
      <c r="CH943" s="5">
        <v>2</v>
      </c>
      <c r="CI943" s="5">
        <v>1</v>
      </c>
      <c r="CJ943" s="5">
        <v>6</v>
      </c>
      <c r="CK943" s="5">
        <v>1</v>
      </c>
      <c r="CL943" s="5">
        <v>0</v>
      </c>
      <c r="CM943" s="5">
        <v>11</v>
      </c>
      <c r="CN943" s="5">
        <v>49</v>
      </c>
      <c r="CO943" s="5">
        <v>6</v>
      </c>
      <c r="CP943" s="5">
        <v>2</v>
      </c>
      <c r="CQ943" s="5">
        <v>0</v>
      </c>
      <c r="CR943" s="5">
        <v>2</v>
      </c>
      <c r="CS943" s="5">
        <v>1</v>
      </c>
      <c r="CT943" s="5">
        <v>18</v>
      </c>
      <c r="CU943" s="5">
        <v>2</v>
      </c>
      <c r="CV943" s="5">
        <v>65</v>
      </c>
      <c r="CW943" s="5">
        <v>9</v>
      </c>
      <c r="CX943" s="3">
        <v>9</v>
      </c>
    </row>
    <row r="944" spans="1:102" ht="15.75" x14ac:dyDescent="0.25">
      <c r="A944" s="5" t="s">
        <v>471</v>
      </c>
      <c r="B944" s="5" t="s">
        <v>472</v>
      </c>
      <c r="C944" s="5">
        <v>2021</v>
      </c>
      <c r="D944" s="5">
        <v>63</v>
      </c>
      <c r="E944" s="5">
        <v>2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1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  <c r="AH944" s="5">
        <v>0</v>
      </c>
      <c r="AI944" s="5">
        <v>0</v>
      </c>
      <c r="AJ944" s="5">
        <v>1</v>
      </c>
      <c r="AK944" s="5">
        <v>0</v>
      </c>
      <c r="AL944" s="5">
        <v>0</v>
      </c>
      <c r="AM944" s="5">
        <v>5</v>
      </c>
      <c r="AN944" s="5">
        <v>0</v>
      </c>
      <c r="AO944" s="5">
        <v>2</v>
      </c>
      <c r="AP944" s="5">
        <v>0</v>
      </c>
      <c r="AQ944" s="5">
        <v>0</v>
      </c>
      <c r="AR944" s="5">
        <v>0</v>
      </c>
      <c r="AS944" s="5">
        <v>0</v>
      </c>
      <c r="AT944" s="5">
        <v>0</v>
      </c>
      <c r="AU944" s="5">
        <v>0</v>
      </c>
      <c r="AV944" s="5">
        <v>0</v>
      </c>
      <c r="AW944" s="5">
        <v>0</v>
      </c>
      <c r="AX944" s="5">
        <v>1</v>
      </c>
      <c r="AY944" s="5">
        <v>0</v>
      </c>
      <c r="AZ944" s="5">
        <v>0</v>
      </c>
      <c r="BA944" s="5">
        <v>0</v>
      </c>
      <c r="BB944" s="5">
        <v>3</v>
      </c>
      <c r="BC944" s="5">
        <v>0</v>
      </c>
      <c r="BD944" s="5">
        <v>0</v>
      </c>
      <c r="BE944" s="5">
        <v>1</v>
      </c>
      <c r="BF944" s="5">
        <v>1</v>
      </c>
      <c r="BG944" s="5">
        <v>0</v>
      </c>
      <c r="BH944" s="5">
        <v>0</v>
      </c>
      <c r="BI944" s="5">
        <v>0</v>
      </c>
      <c r="BJ944" s="5">
        <v>2</v>
      </c>
      <c r="BK944" s="5">
        <v>1</v>
      </c>
      <c r="BL944" s="5">
        <v>0</v>
      </c>
      <c r="BM944" s="5">
        <v>0</v>
      </c>
      <c r="BN944" s="5">
        <v>2</v>
      </c>
      <c r="BO944" s="5">
        <v>0</v>
      </c>
      <c r="BP944" s="5">
        <v>0</v>
      </c>
      <c r="BQ944" s="5">
        <v>1</v>
      </c>
      <c r="BR944" s="5">
        <v>0</v>
      </c>
      <c r="BS944" s="5">
        <v>3</v>
      </c>
      <c r="BT944" s="5">
        <v>1</v>
      </c>
      <c r="BU944" s="5">
        <v>0</v>
      </c>
      <c r="BV944" s="5">
        <v>5</v>
      </c>
      <c r="BW944" s="5">
        <v>17</v>
      </c>
      <c r="BX944" s="5">
        <v>2</v>
      </c>
      <c r="BY944" s="5">
        <v>0</v>
      </c>
      <c r="BZ944" s="5">
        <v>0</v>
      </c>
      <c r="CA944" s="5">
        <v>0</v>
      </c>
      <c r="CB944" s="5">
        <v>0</v>
      </c>
      <c r="CC944" s="5">
        <v>0</v>
      </c>
      <c r="CD944" s="5">
        <v>0</v>
      </c>
      <c r="CE944" s="5">
        <v>0</v>
      </c>
      <c r="CF944" s="5">
        <v>0</v>
      </c>
      <c r="CG944" s="5">
        <v>0</v>
      </c>
      <c r="CH944" s="5">
        <v>0</v>
      </c>
      <c r="CI944" s="5">
        <v>0</v>
      </c>
      <c r="CJ944" s="5">
        <v>1</v>
      </c>
      <c r="CK944" s="5">
        <v>0</v>
      </c>
      <c r="CL944" s="5">
        <v>0</v>
      </c>
      <c r="CM944" s="5">
        <v>0</v>
      </c>
      <c r="CN944" s="5">
        <v>7</v>
      </c>
      <c r="CO944" s="5">
        <v>1</v>
      </c>
      <c r="CP944" s="5">
        <v>0</v>
      </c>
      <c r="CQ944" s="5">
        <v>0</v>
      </c>
      <c r="CR944" s="5">
        <v>0</v>
      </c>
      <c r="CS944" s="5">
        <v>0</v>
      </c>
      <c r="CT944" s="5">
        <v>1</v>
      </c>
      <c r="CU944" s="5">
        <v>0</v>
      </c>
      <c r="CV944" s="5">
        <v>1</v>
      </c>
      <c r="CW944" s="5">
        <v>0</v>
      </c>
      <c r="CX944" s="3">
        <v>0</v>
      </c>
    </row>
    <row r="945" spans="1:102" ht="15.75" x14ac:dyDescent="0.25">
      <c r="A945" s="5" t="s">
        <v>473</v>
      </c>
      <c r="B945" s="5" t="s">
        <v>474</v>
      </c>
      <c r="C945" s="5">
        <v>2021</v>
      </c>
      <c r="D945" s="5">
        <v>51</v>
      </c>
      <c r="E945" s="5">
        <v>1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5">
        <v>0</v>
      </c>
      <c r="AI945" s="5">
        <v>0</v>
      </c>
      <c r="AJ945" s="5">
        <v>1</v>
      </c>
      <c r="AK945" s="5">
        <v>0</v>
      </c>
      <c r="AL945" s="5">
        <v>0</v>
      </c>
      <c r="AM945" s="5">
        <v>0</v>
      </c>
      <c r="AN945" s="5">
        <v>0</v>
      </c>
      <c r="AO945" s="5">
        <v>1</v>
      </c>
      <c r="AP945" s="5">
        <v>0</v>
      </c>
      <c r="AQ945" s="5">
        <v>0</v>
      </c>
      <c r="AR945" s="5">
        <v>0</v>
      </c>
      <c r="AS945" s="5">
        <v>0</v>
      </c>
      <c r="AT945" s="5">
        <v>0</v>
      </c>
      <c r="AU945" s="5">
        <v>0</v>
      </c>
      <c r="AV945" s="5">
        <v>0</v>
      </c>
      <c r="AW945" s="5">
        <v>0</v>
      </c>
      <c r="AX945" s="5">
        <v>0</v>
      </c>
      <c r="AY945" s="5">
        <v>0</v>
      </c>
      <c r="AZ945" s="5">
        <v>0</v>
      </c>
      <c r="BA945" s="5">
        <v>0</v>
      </c>
      <c r="BB945" s="5">
        <v>0</v>
      </c>
      <c r="BC945" s="5">
        <v>0</v>
      </c>
      <c r="BD945" s="5">
        <v>0</v>
      </c>
      <c r="BE945" s="5">
        <v>1</v>
      </c>
      <c r="BF945" s="5">
        <v>2</v>
      </c>
      <c r="BG945" s="5">
        <v>0</v>
      </c>
      <c r="BH945" s="5">
        <v>0</v>
      </c>
      <c r="BI945" s="5">
        <v>0</v>
      </c>
      <c r="BJ945" s="5">
        <v>1</v>
      </c>
      <c r="BK945" s="5">
        <v>1</v>
      </c>
      <c r="BL945" s="5">
        <v>0</v>
      </c>
      <c r="BM945" s="5">
        <v>0</v>
      </c>
      <c r="BN945" s="5">
        <v>1</v>
      </c>
      <c r="BO945" s="5">
        <v>0</v>
      </c>
      <c r="BP945" s="5">
        <v>0</v>
      </c>
      <c r="BQ945" s="5">
        <v>1</v>
      </c>
      <c r="BR945" s="5">
        <v>0</v>
      </c>
      <c r="BS945" s="5">
        <v>1</v>
      </c>
      <c r="BT945" s="5">
        <v>0</v>
      </c>
      <c r="BU945" s="5">
        <v>0</v>
      </c>
      <c r="BV945" s="5">
        <v>1</v>
      </c>
      <c r="BW945" s="5">
        <v>20</v>
      </c>
      <c r="BX945" s="5">
        <v>11</v>
      </c>
      <c r="BY945" s="5">
        <v>0</v>
      </c>
      <c r="BZ945" s="5">
        <v>0</v>
      </c>
      <c r="CA945" s="5">
        <v>0</v>
      </c>
      <c r="CB945" s="5">
        <v>0</v>
      </c>
      <c r="CC945" s="5">
        <v>0</v>
      </c>
      <c r="CD945" s="5">
        <v>0</v>
      </c>
      <c r="CE945" s="5">
        <v>0</v>
      </c>
      <c r="CF945" s="5">
        <v>0</v>
      </c>
      <c r="CG945" s="5">
        <v>0</v>
      </c>
      <c r="CH945" s="5">
        <v>0</v>
      </c>
      <c r="CI945" s="5">
        <v>0</v>
      </c>
      <c r="CJ945" s="5">
        <v>0</v>
      </c>
      <c r="CK945" s="5">
        <v>0</v>
      </c>
      <c r="CL945" s="5">
        <v>0</v>
      </c>
      <c r="CM945" s="5">
        <v>0</v>
      </c>
      <c r="CN945" s="5">
        <v>1</v>
      </c>
      <c r="CO945" s="5">
        <v>0</v>
      </c>
      <c r="CP945" s="5">
        <v>0</v>
      </c>
      <c r="CQ945" s="5">
        <v>0</v>
      </c>
      <c r="CR945" s="5">
        <v>0</v>
      </c>
      <c r="CS945" s="5">
        <v>0</v>
      </c>
      <c r="CT945" s="5">
        <v>0</v>
      </c>
      <c r="CU945" s="5">
        <v>0</v>
      </c>
      <c r="CV945" s="5">
        <v>1</v>
      </c>
      <c r="CW945" s="5">
        <v>0</v>
      </c>
      <c r="CX945" s="3">
        <v>0</v>
      </c>
    </row>
    <row r="946" spans="1:102" ht="15.75" x14ac:dyDescent="0.25">
      <c r="A946" s="5" t="s">
        <v>3</v>
      </c>
      <c r="B946" s="5" t="s">
        <v>4</v>
      </c>
      <c r="C946" s="5">
        <v>2022</v>
      </c>
      <c r="D946" s="5">
        <v>12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5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  <c r="AH946" s="5">
        <v>0</v>
      </c>
      <c r="AI946" s="5">
        <v>0</v>
      </c>
      <c r="AJ946" s="5">
        <v>0</v>
      </c>
      <c r="AK946" s="5">
        <v>0</v>
      </c>
      <c r="AL946" s="5">
        <v>0</v>
      </c>
      <c r="AM946" s="5">
        <v>0</v>
      </c>
      <c r="AN946" s="5">
        <v>0</v>
      </c>
      <c r="AO946" s="5">
        <v>0</v>
      </c>
      <c r="AP946" s="5">
        <v>0</v>
      </c>
      <c r="AQ946" s="5">
        <v>0</v>
      </c>
      <c r="AR946" s="5">
        <v>0</v>
      </c>
      <c r="AS946" s="5">
        <v>0</v>
      </c>
      <c r="AT946" s="5">
        <v>0</v>
      </c>
      <c r="AU946" s="5">
        <v>0</v>
      </c>
      <c r="AV946" s="5">
        <v>0</v>
      </c>
      <c r="AW946" s="5">
        <v>0</v>
      </c>
      <c r="AX946" s="5">
        <v>0</v>
      </c>
      <c r="AY946" s="5">
        <v>0</v>
      </c>
      <c r="AZ946" s="5">
        <v>0</v>
      </c>
      <c r="BA946" s="5">
        <v>0</v>
      </c>
      <c r="BB946" s="5">
        <v>0</v>
      </c>
      <c r="BC946" s="5">
        <v>0</v>
      </c>
      <c r="BD946" s="5">
        <v>0</v>
      </c>
      <c r="BE946" s="5">
        <v>0</v>
      </c>
      <c r="BF946" s="5">
        <v>1</v>
      </c>
      <c r="BG946" s="5">
        <v>0</v>
      </c>
      <c r="BH946" s="5">
        <v>0</v>
      </c>
      <c r="BI946" s="5">
        <v>0</v>
      </c>
      <c r="BJ946" s="5">
        <v>1</v>
      </c>
      <c r="BK946" s="5">
        <v>2</v>
      </c>
      <c r="BL946" s="5">
        <v>0</v>
      </c>
      <c r="BM946" s="5">
        <v>0</v>
      </c>
      <c r="BN946" s="5">
        <v>0</v>
      </c>
      <c r="BO946" s="5">
        <v>0</v>
      </c>
      <c r="BP946" s="5">
        <v>0</v>
      </c>
      <c r="BQ946" s="5">
        <v>0</v>
      </c>
      <c r="BR946" s="5">
        <v>0</v>
      </c>
      <c r="BS946" s="5">
        <v>0</v>
      </c>
      <c r="BT946" s="5">
        <v>0</v>
      </c>
      <c r="BU946" s="5">
        <v>0</v>
      </c>
      <c r="BV946" s="5">
        <v>0</v>
      </c>
      <c r="BW946" s="5">
        <v>0</v>
      </c>
      <c r="BX946" s="5">
        <v>0</v>
      </c>
      <c r="BY946" s="5">
        <v>0</v>
      </c>
      <c r="BZ946" s="5">
        <v>0</v>
      </c>
      <c r="CA946" s="5">
        <v>0</v>
      </c>
      <c r="CB946" s="5">
        <v>0</v>
      </c>
      <c r="CC946" s="5">
        <v>0</v>
      </c>
      <c r="CD946" s="5">
        <v>0</v>
      </c>
      <c r="CE946" s="5">
        <v>0</v>
      </c>
      <c r="CF946" s="5">
        <v>0</v>
      </c>
      <c r="CG946" s="5">
        <v>0</v>
      </c>
      <c r="CH946" s="5">
        <v>0</v>
      </c>
      <c r="CI946" s="5">
        <v>0</v>
      </c>
      <c r="CJ946" s="5">
        <v>0</v>
      </c>
      <c r="CK946" s="5">
        <v>0</v>
      </c>
      <c r="CL946" s="5">
        <v>0</v>
      </c>
      <c r="CM946" s="5">
        <v>0</v>
      </c>
      <c r="CN946" s="5">
        <v>0</v>
      </c>
      <c r="CO946" s="5">
        <v>0</v>
      </c>
      <c r="CP946" s="5">
        <v>0</v>
      </c>
      <c r="CQ946" s="5">
        <v>0</v>
      </c>
      <c r="CR946" s="5">
        <v>0</v>
      </c>
      <c r="CS946" s="5">
        <v>0</v>
      </c>
      <c r="CT946" s="5">
        <v>0</v>
      </c>
      <c r="CU946" s="5">
        <v>0</v>
      </c>
      <c r="CV946" s="5">
        <v>0</v>
      </c>
      <c r="CW946" s="5">
        <v>0</v>
      </c>
      <c r="CX946" s="3">
        <v>0</v>
      </c>
    </row>
    <row r="947" spans="1:102" ht="15.75" x14ac:dyDescent="0.25">
      <c r="A947" s="5" t="s">
        <v>5</v>
      </c>
      <c r="B947" s="5" t="s">
        <v>6</v>
      </c>
      <c r="C947" s="5">
        <v>2022</v>
      </c>
      <c r="D947" s="5">
        <v>8996</v>
      </c>
      <c r="E947" s="5">
        <v>9</v>
      </c>
      <c r="F947" s="5">
        <v>3</v>
      </c>
      <c r="G947" s="5">
        <v>28</v>
      </c>
      <c r="H947" s="5">
        <v>7</v>
      </c>
      <c r="I947" s="5">
        <v>85</v>
      </c>
      <c r="J947" s="5">
        <v>25</v>
      </c>
      <c r="K947" s="5">
        <v>11</v>
      </c>
      <c r="L947" s="5">
        <v>92</v>
      </c>
      <c r="M947" s="5">
        <v>11</v>
      </c>
      <c r="N947" s="5">
        <v>52</v>
      </c>
      <c r="O947" s="5">
        <v>293</v>
      </c>
      <c r="P947" s="5">
        <v>0</v>
      </c>
      <c r="Q947" s="5">
        <v>0</v>
      </c>
      <c r="R947" s="5">
        <v>0</v>
      </c>
      <c r="S947" s="5">
        <v>2</v>
      </c>
      <c r="T947" s="5">
        <v>0</v>
      </c>
      <c r="U947" s="5">
        <v>53</v>
      </c>
      <c r="V947" s="5">
        <v>13</v>
      </c>
      <c r="W947" s="5">
        <v>5</v>
      </c>
      <c r="X947" s="5">
        <v>5</v>
      </c>
      <c r="Y947" s="5">
        <v>0</v>
      </c>
      <c r="Z947" s="5">
        <v>0</v>
      </c>
      <c r="AA947" s="5">
        <v>53</v>
      </c>
      <c r="AB947" s="5">
        <v>0</v>
      </c>
      <c r="AC947" s="5">
        <v>0</v>
      </c>
      <c r="AD947" s="5">
        <v>0</v>
      </c>
      <c r="AE947" s="5">
        <v>1</v>
      </c>
      <c r="AF947" s="5">
        <v>0</v>
      </c>
      <c r="AG947" s="5">
        <v>22</v>
      </c>
      <c r="AH947" s="5">
        <v>5</v>
      </c>
      <c r="AI947" s="5">
        <v>41</v>
      </c>
      <c r="AJ947" s="5">
        <v>248</v>
      </c>
      <c r="AK947" s="5">
        <v>149</v>
      </c>
      <c r="AL947" s="5">
        <v>1</v>
      </c>
      <c r="AM947" s="5">
        <v>19</v>
      </c>
      <c r="AN947" s="5">
        <v>32</v>
      </c>
      <c r="AO947" s="5">
        <v>48</v>
      </c>
      <c r="AP947" s="5">
        <v>5</v>
      </c>
      <c r="AQ947" s="5">
        <v>38</v>
      </c>
      <c r="AR947" s="5">
        <v>2</v>
      </c>
      <c r="AS947" s="5">
        <v>21</v>
      </c>
      <c r="AT947" s="5">
        <v>31</v>
      </c>
      <c r="AU947" s="5">
        <v>39</v>
      </c>
      <c r="AV947" s="5">
        <v>34</v>
      </c>
      <c r="AW947" s="5">
        <v>38</v>
      </c>
      <c r="AX947" s="5">
        <v>102</v>
      </c>
      <c r="AY947" s="5">
        <v>4</v>
      </c>
      <c r="AZ947" s="5">
        <v>48</v>
      </c>
      <c r="BA947" s="5">
        <v>0</v>
      </c>
      <c r="BB947" s="5">
        <v>1270</v>
      </c>
      <c r="BC947" s="5">
        <v>102</v>
      </c>
      <c r="BD947" s="5">
        <v>1</v>
      </c>
      <c r="BE947" s="5">
        <v>36</v>
      </c>
      <c r="BF947" s="5">
        <v>39</v>
      </c>
      <c r="BG947" s="5">
        <v>4</v>
      </c>
      <c r="BH947" s="5">
        <v>5</v>
      </c>
      <c r="BI947" s="5">
        <v>1</v>
      </c>
      <c r="BJ947" s="5">
        <v>162</v>
      </c>
      <c r="BK947" s="5">
        <v>200</v>
      </c>
      <c r="BL947" s="5">
        <v>0</v>
      </c>
      <c r="BM947" s="5">
        <v>4</v>
      </c>
      <c r="BN947" s="5">
        <v>187</v>
      </c>
      <c r="BO947" s="5">
        <v>1</v>
      </c>
      <c r="BP947" s="5">
        <v>13</v>
      </c>
      <c r="BQ947" s="5">
        <v>456</v>
      </c>
      <c r="BR947" s="5">
        <v>30</v>
      </c>
      <c r="BS947" s="5">
        <v>190</v>
      </c>
      <c r="BT947" s="5">
        <v>72</v>
      </c>
      <c r="BU947" s="5">
        <v>3</v>
      </c>
      <c r="BV947" s="5">
        <v>44</v>
      </c>
      <c r="BW947" s="5">
        <v>11</v>
      </c>
      <c r="BX947" s="5">
        <v>675</v>
      </c>
      <c r="BY947" s="5">
        <v>1</v>
      </c>
      <c r="BZ947" s="5">
        <v>0</v>
      </c>
      <c r="CA947" s="5">
        <v>115</v>
      </c>
      <c r="CB947" s="5">
        <v>81</v>
      </c>
      <c r="CC947" s="5">
        <v>1</v>
      </c>
      <c r="CD947" s="5">
        <v>22</v>
      </c>
      <c r="CE947" s="5">
        <v>0</v>
      </c>
      <c r="CF947" s="5">
        <v>21</v>
      </c>
      <c r="CG947" s="5">
        <v>22</v>
      </c>
      <c r="CH947" s="5">
        <v>10</v>
      </c>
      <c r="CI947" s="5">
        <v>13</v>
      </c>
      <c r="CJ947" s="5">
        <v>106</v>
      </c>
      <c r="CK947" s="5">
        <v>14</v>
      </c>
      <c r="CL947" s="5">
        <v>0</v>
      </c>
      <c r="CM947" s="5">
        <v>25</v>
      </c>
      <c r="CN947" s="5">
        <v>200</v>
      </c>
      <c r="CO947" s="5">
        <v>42</v>
      </c>
      <c r="CP947" s="5">
        <v>6</v>
      </c>
      <c r="CQ947" s="5">
        <v>0</v>
      </c>
      <c r="CR947" s="5">
        <v>52</v>
      </c>
      <c r="CS947" s="5">
        <v>292</v>
      </c>
      <c r="CT947" s="5">
        <v>25</v>
      </c>
      <c r="CU947" s="5">
        <v>9</v>
      </c>
      <c r="CV947" s="5">
        <v>179</v>
      </c>
      <c r="CW947" s="5">
        <v>2582</v>
      </c>
      <c r="CX947" s="3">
        <v>2540</v>
      </c>
    </row>
    <row r="948" spans="1:102" ht="15.75" x14ac:dyDescent="0.25">
      <c r="A948" s="5" t="s">
        <v>7</v>
      </c>
      <c r="B948" s="5" t="s">
        <v>8</v>
      </c>
      <c r="C948" s="5">
        <v>2022</v>
      </c>
      <c r="D948" s="5">
        <v>1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0</v>
      </c>
      <c r="AH948" s="5">
        <v>0</v>
      </c>
      <c r="AI948" s="5">
        <v>0</v>
      </c>
      <c r="AJ948" s="5">
        <v>0</v>
      </c>
      <c r="AK948" s="5">
        <v>1</v>
      </c>
      <c r="AL948" s="5">
        <v>0</v>
      </c>
      <c r="AM948" s="5">
        <v>0</v>
      </c>
      <c r="AN948" s="5">
        <v>0</v>
      </c>
      <c r="AO948" s="5">
        <v>1</v>
      </c>
      <c r="AP948" s="5">
        <v>0</v>
      </c>
      <c r="AQ948" s="5">
        <v>0</v>
      </c>
      <c r="AR948" s="5">
        <v>0</v>
      </c>
      <c r="AS948" s="5">
        <v>0</v>
      </c>
      <c r="AT948" s="5">
        <v>0</v>
      </c>
      <c r="AU948" s="5">
        <v>0</v>
      </c>
      <c r="AV948" s="5">
        <v>0</v>
      </c>
      <c r="AW948" s="5">
        <v>0</v>
      </c>
      <c r="AX948" s="5">
        <v>0</v>
      </c>
      <c r="AY948" s="5">
        <v>0</v>
      </c>
      <c r="AZ948" s="5">
        <v>0</v>
      </c>
      <c r="BA948" s="5">
        <v>0</v>
      </c>
      <c r="BB948" s="5">
        <v>0</v>
      </c>
      <c r="BC948" s="5">
        <v>0</v>
      </c>
      <c r="BD948" s="5">
        <v>0</v>
      </c>
      <c r="BE948" s="5">
        <v>0</v>
      </c>
      <c r="BF948" s="5">
        <v>0</v>
      </c>
      <c r="BG948" s="5">
        <v>0</v>
      </c>
      <c r="BH948" s="5">
        <v>0</v>
      </c>
      <c r="BI948" s="5">
        <v>0</v>
      </c>
      <c r="BJ948" s="5">
        <v>0</v>
      </c>
      <c r="BK948" s="5">
        <v>0</v>
      </c>
      <c r="BL948" s="5">
        <v>0</v>
      </c>
      <c r="BM948" s="5">
        <v>0</v>
      </c>
      <c r="BN948" s="5">
        <v>0</v>
      </c>
      <c r="BO948" s="5">
        <v>0</v>
      </c>
      <c r="BP948" s="5">
        <v>0</v>
      </c>
      <c r="BQ948" s="5">
        <v>0</v>
      </c>
      <c r="BR948" s="5">
        <v>0</v>
      </c>
      <c r="BS948" s="5">
        <v>0</v>
      </c>
      <c r="BT948" s="5">
        <v>0</v>
      </c>
      <c r="BU948" s="5">
        <v>0</v>
      </c>
      <c r="BV948" s="5">
        <v>0</v>
      </c>
      <c r="BW948" s="5">
        <v>0</v>
      </c>
      <c r="BX948" s="5">
        <v>0</v>
      </c>
      <c r="BY948" s="5">
        <v>0</v>
      </c>
      <c r="BZ948" s="5">
        <v>0</v>
      </c>
      <c r="CA948" s="5">
        <v>0</v>
      </c>
      <c r="CB948" s="5">
        <v>0</v>
      </c>
      <c r="CC948" s="5">
        <v>0</v>
      </c>
      <c r="CD948" s="5">
        <v>0</v>
      </c>
      <c r="CE948" s="5">
        <v>0</v>
      </c>
      <c r="CF948" s="5">
        <v>0</v>
      </c>
      <c r="CG948" s="5">
        <v>0</v>
      </c>
      <c r="CH948" s="5">
        <v>0</v>
      </c>
      <c r="CI948" s="5">
        <v>0</v>
      </c>
      <c r="CJ948" s="5">
        <v>0</v>
      </c>
      <c r="CK948" s="5">
        <v>0</v>
      </c>
      <c r="CL948" s="5">
        <v>0</v>
      </c>
      <c r="CM948" s="5">
        <v>0</v>
      </c>
      <c r="CN948" s="5">
        <v>0</v>
      </c>
      <c r="CO948" s="5">
        <v>0</v>
      </c>
      <c r="CP948" s="5">
        <v>0</v>
      </c>
      <c r="CQ948" s="5">
        <v>0</v>
      </c>
      <c r="CR948" s="5">
        <v>0</v>
      </c>
      <c r="CS948" s="5">
        <v>0</v>
      </c>
      <c r="CT948" s="5">
        <v>0</v>
      </c>
      <c r="CU948" s="5">
        <v>0</v>
      </c>
      <c r="CV948" s="5">
        <v>0</v>
      </c>
      <c r="CW948" s="5">
        <v>0</v>
      </c>
      <c r="CX948" s="3">
        <v>0</v>
      </c>
    </row>
    <row r="949" spans="1:102" ht="15.75" x14ac:dyDescent="0.25">
      <c r="A949" s="5" t="s">
        <v>9</v>
      </c>
      <c r="B949" s="5" t="s">
        <v>10</v>
      </c>
      <c r="C949" s="5">
        <v>2022</v>
      </c>
      <c r="D949" s="5">
        <v>23</v>
      </c>
      <c r="E949" s="5">
        <v>0</v>
      </c>
      <c r="F949" s="5">
        <v>0</v>
      </c>
      <c r="G949" s="5">
        <v>3</v>
      </c>
      <c r="H949" s="5">
        <v>0</v>
      </c>
      <c r="I949" s="5">
        <v>0</v>
      </c>
      <c r="J949" s="5">
        <v>1</v>
      </c>
      <c r="K949" s="5">
        <v>0</v>
      </c>
      <c r="L949" s="5">
        <v>0</v>
      </c>
      <c r="M949" s="5">
        <v>0</v>
      </c>
      <c r="N949" s="5">
        <v>1</v>
      </c>
      <c r="O949" s="5">
        <v>1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0</v>
      </c>
      <c r="AH949" s="5">
        <v>0</v>
      </c>
      <c r="AI949" s="5">
        <v>0</v>
      </c>
      <c r="AJ949" s="5">
        <v>2</v>
      </c>
      <c r="AK949" s="5">
        <v>1</v>
      </c>
      <c r="AL949" s="5">
        <v>0</v>
      </c>
      <c r="AM949" s="5">
        <v>0</v>
      </c>
      <c r="AN949" s="5">
        <v>0</v>
      </c>
      <c r="AO949" s="5">
        <v>0</v>
      </c>
      <c r="AP949" s="5">
        <v>0</v>
      </c>
      <c r="AQ949" s="5">
        <v>0</v>
      </c>
      <c r="AR949" s="5">
        <v>0</v>
      </c>
      <c r="AS949" s="5">
        <v>0</v>
      </c>
      <c r="AT949" s="5">
        <v>1</v>
      </c>
      <c r="AU949" s="5">
        <v>0</v>
      </c>
      <c r="AV949" s="5">
        <v>0</v>
      </c>
      <c r="AW949" s="5">
        <v>0</v>
      </c>
      <c r="AX949" s="5">
        <v>1</v>
      </c>
      <c r="AY949" s="5">
        <v>0</v>
      </c>
      <c r="AZ949" s="5">
        <v>0</v>
      </c>
      <c r="BA949" s="5">
        <v>0</v>
      </c>
      <c r="BB949" s="5">
        <v>1</v>
      </c>
      <c r="BC949" s="5">
        <v>0</v>
      </c>
      <c r="BD949" s="5">
        <v>0</v>
      </c>
      <c r="BE949" s="5">
        <v>0</v>
      </c>
      <c r="BF949" s="5">
        <v>1</v>
      </c>
      <c r="BG949" s="5">
        <v>0</v>
      </c>
      <c r="BH949" s="5">
        <v>0</v>
      </c>
      <c r="BI949" s="5">
        <v>0</v>
      </c>
      <c r="BJ949" s="5">
        <v>1</v>
      </c>
      <c r="BK949" s="5">
        <v>0</v>
      </c>
      <c r="BL949" s="5">
        <v>0</v>
      </c>
      <c r="BM949" s="5">
        <v>0</v>
      </c>
      <c r="BN949" s="5">
        <v>0</v>
      </c>
      <c r="BO949" s="5">
        <v>0</v>
      </c>
      <c r="BP949" s="5">
        <v>0</v>
      </c>
      <c r="BQ949" s="5">
        <v>0</v>
      </c>
      <c r="BR949" s="5">
        <v>0</v>
      </c>
      <c r="BS949" s="5">
        <v>0</v>
      </c>
      <c r="BT949" s="5">
        <v>0</v>
      </c>
      <c r="BU949" s="5">
        <v>0</v>
      </c>
      <c r="BV949" s="5">
        <v>0</v>
      </c>
      <c r="BW949" s="5">
        <v>1</v>
      </c>
      <c r="BX949" s="5">
        <v>0</v>
      </c>
      <c r="BY949" s="5">
        <v>0</v>
      </c>
      <c r="BZ949" s="5">
        <v>0</v>
      </c>
      <c r="CA949" s="5">
        <v>0</v>
      </c>
      <c r="CB949" s="5">
        <v>5</v>
      </c>
      <c r="CC949" s="5">
        <v>0</v>
      </c>
      <c r="CD949" s="5">
        <v>0</v>
      </c>
      <c r="CE949" s="5">
        <v>0</v>
      </c>
      <c r="CF949" s="5">
        <v>0</v>
      </c>
      <c r="CG949" s="5">
        <v>0</v>
      </c>
      <c r="CH949" s="5">
        <v>0</v>
      </c>
      <c r="CI949" s="5">
        <v>0</v>
      </c>
      <c r="CJ949" s="5">
        <v>0</v>
      </c>
      <c r="CK949" s="5">
        <v>0</v>
      </c>
      <c r="CL949" s="5">
        <v>0</v>
      </c>
      <c r="CM949" s="5">
        <v>0</v>
      </c>
      <c r="CN949" s="5">
        <v>0</v>
      </c>
      <c r="CO949" s="5">
        <v>0</v>
      </c>
      <c r="CP949" s="5">
        <v>0</v>
      </c>
      <c r="CQ949" s="5">
        <v>0</v>
      </c>
      <c r="CR949" s="5">
        <v>0</v>
      </c>
      <c r="CS949" s="5">
        <v>0</v>
      </c>
      <c r="CT949" s="5">
        <v>0</v>
      </c>
      <c r="CU949" s="5">
        <v>0</v>
      </c>
      <c r="CV949" s="5">
        <v>1</v>
      </c>
      <c r="CW949" s="5">
        <v>0</v>
      </c>
      <c r="CX949" s="3">
        <v>0</v>
      </c>
    </row>
    <row r="950" spans="1:102" ht="15.75" x14ac:dyDescent="0.25">
      <c r="A950" s="5" t="s">
        <v>11</v>
      </c>
      <c r="B950" s="5" t="s">
        <v>12</v>
      </c>
      <c r="C950" s="5">
        <v>2022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0</v>
      </c>
      <c r="AH950" s="5">
        <v>0</v>
      </c>
      <c r="AI950" s="5">
        <v>0</v>
      </c>
      <c r="AJ950" s="5">
        <v>0</v>
      </c>
      <c r="AK950" s="5">
        <v>0</v>
      </c>
      <c r="AL950" s="5">
        <v>0</v>
      </c>
      <c r="AM950" s="5">
        <v>0</v>
      </c>
      <c r="AN950" s="5">
        <v>0</v>
      </c>
      <c r="AO950" s="5">
        <v>0</v>
      </c>
      <c r="AP950" s="5">
        <v>0</v>
      </c>
      <c r="AQ950" s="5">
        <v>0</v>
      </c>
      <c r="AR950" s="5">
        <v>0</v>
      </c>
      <c r="AS950" s="5">
        <v>0</v>
      </c>
      <c r="AT950" s="5">
        <v>0</v>
      </c>
      <c r="AU950" s="5">
        <v>0</v>
      </c>
      <c r="AV950" s="5">
        <v>0</v>
      </c>
      <c r="AW950" s="5">
        <v>0</v>
      </c>
      <c r="AX950" s="5">
        <v>0</v>
      </c>
      <c r="AY950" s="5">
        <v>0</v>
      </c>
      <c r="AZ950" s="5">
        <v>0</v>
      </c>
      <c r="BA950" s="5">
        <v>0</v>
      </c>
      <c r="BB950" s="5">
        <v>0</v>
      </c>
      <c r="BC950" s="5">
        <v>0</v>
      </c>
      <c r="BD950" s="5">
        <v>0</v>
      </c>
      <c r="BE950" s="5">
        <v>0</v>
      </c>
      <c r="BF950" s="5">
        <v>0</v>
      </c>
      <c r="BG950" s="5">
        <v>0</v>
      </c>
      <c r="BH950" s="5">
        <v>0</v>
      </c>
      <c r="BI950" s="5">
        <v>0</v>
      </c>
      <c r="BJ950" s="5">
        <v>0</v>
      </c>
      <c r="BK950" s="5">
        <v>0</v>
      </c>
      <c r="BL950" s="5">
        <v>0</v>
      </c>
      <c r="BM950" s="5">
        <v>0</v>
      </c>
      <c r="BN950" s="5">
        <v>0</v>
      </c>
      <c r="BO950" s="5">
        <v>0</v>
      </c>
      <c r="BP950" s="5">
        <v>0</v>
      </c>
      <c r="BQ950" s="5">
        <v>0</v>
      </c>
      <c r="BR950" s="5">
        <v>0</v>
      </c>
      <c r="BS950" s="5">
        <v>0</v>
      </c>
      <c r="BT950" s="5">
        <v>0</v>
      </c>
      <c r="BU950" s="5">
        <v>0</v>
      </c>
      <c r="BV950" s="5">
        <v>0</v>
      </c>
      <c r="BW950" s="5">
        <v>0</v>
      </c>
      <c r="BX950" s="5">
        <v>0</v>
      </c>
      <c r="BY950" s="5">
        <v>0</v>
      </c>
      <c r="BZ950" s="5">
        <v>0</v>
      </c>
      <c r="CA950" s="5">
        <v>0</v>
      </c>
      <c r="CB950" s="5">
        <v>0</v>
      </c>
      <c r="CC950" s="5">
        <v>0</v>
      </c>
      <c r="CD950" s="5">
        <v>0</v>
      </c>
      <c r="CE950" s="5">
        <v>0</v>
      </c>
      <c r="CF950" s="5">
        <v>0</v>
      </c>
      <c r="CG950" s="5">
        <v>0</v>
      </c>
      <c r="CH950" s="5">
        <v>0</v>
      </c>
      <c r="CI950" s="5">
        <v>0</v>
      </c>
      <c r="CJ950" s="5">
        <v>0</v>
      </c>
      <c r="CK950" s="5">
        <v>0</v>
      </c>
      <c r="CL950" s="5">
        <v>0</v>
      </c>
      <c r="CM950" s="5">
        <v>0</v>
      </c>
      <c r="CN950" s="5">
        <v>0</v>
      </c>
      <c r="CO950" s="5">
        <v>0</v>
      </c>
      <c r="CP950" s="5">
        <v>0</v>
      </c>
      <c r="CQ950" s="5">
        <v>0</v>
      </c>
      <c r="CR950" s="5">
        <v>0</v>
      </c>
      <c r="CS950" s="5">
        <v>0</v>
      </c>
      <c r="CT950" s="5">
        <v>0</v>
      </c>
      <c r="CU950" s="5">
        <v>0</v>
      </c>
      <c r="CV950" s="5">
        <v>0</v>
      </c>
      <c r="CW950" s="5">
        <v>0</v>
      </c>
      <c r="CX950" s="3">
        <v>0</v>
      </c>
    </row>
    <row r="951" spans="1:102" ht="15.75" x14ac:dyDescent="0.25">
      <c r="A951" s="5" t="s">
        <v>13</v>
      </c>
      <c r="B951" s="5" t="s">
        <v>14</v>
      </c>
      <c r="C951" s="5">
        <v>2022</v>
      </c>
      <c r="D951" s="5">
        <v>38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1</v>
      </c>
      <c r="O951" s="5">
        <v>3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0</v>
      </c>
      <c r="AH951" s="5">
        <v>0</v>
      </c>
      <c r="AI951" s="5">
        <v>1</v>
      </c>
      <c r="AJ951" s="5">
        <v>1</v>
      </c>
      <c r="AK951" s="5">
        <v>1</v>
      </c>
      <c r="AL951" s="5">
        <v>0</v>
      </c>
      <c r="AM951" s="5">
        <v>0</v>
      </c>
      <c r="AN951" s="5">
        <v>0</v>
      </c>
      <c r="AO951" s="5">
        <v>0</v>
      </c>
      <c r="AP951" s="5">
        <v>2</v>
      </c>
      <c r="AQ951" s="5">
        <v>0</v>
      </c>
      <c r="AR951" s="5">
        <v>0</v>
      </c>
      <c r="AS951" s="5">
        <v>0</v>
      </c>
      <c r="AT951" s="5">
        <v>0</v>
      </c>
      <c r="AU951" s="5">
        <v>0</v>
      </c>
      <c r="AV951" s="5">
        <v>0</v>
      </c>
      <c r="AW951" s="5">
        <v>0</v>
      </c>
      <c r="AX951" s="5">
        <v>0</v>
      </c>
      <c r="AY951" s="5">
        <v>0</v>
      </c>
      <c r="AZ951" s="5">
        <v>1</v>
      </c>
      <c r="BA951" s="5">
        <v>0</v>
      </c>
      <c r="BB951" s="5">
        <v>0</v>
      </c>
      <c r="BC951" s="5">
        <v>1</v>
      </c>
      <c r="BD951" s="5">
        <v>0</v>
      </c>
      <c r="BE951" s="5">
        <v>4</v>
      </c>
      <c r="BF951" s="5">
        <v>1</v>
      </c>
      <c r="BG951" s="5">
        <v>0</v>
      </c>
      <c r="BH951" s="5">
        <v>0</v>
      </c>
      <c r="BI951" s="5">
        <v>0</v>
      </c>
      <c r="BJ951" s="5">
        <v>1</v>
      </c>
      <c r="BK951" s="5">
        <v>0</v>
      </c>
      <c r="BL951" s="5">
        <v>0</v>
      </c>
      <c r="BM951" s="5">
        <v>0</v>
      </c>
      <c r="BN951" s="5">
        <v>1</v>
      </c>
      <c r="BO951" s="5">
        <v>0</v>
      </c>
      <c r="BP951" s="5">
        <v>0</v>
      </c>
      <c r="BQ951" s="5">
        <v>2</v>
      </c>
      <c r="BR951" s="5">
        <v>0</v>
      </c>
      <c r="BS951" s="5">
        <v>2</v>
      </c>
      <c r="BT951" s="5">
        <v>1</v>
      </c>
      <c r="BU951" s="5">
        <v>0</v>
      </c>
      <c r="BV951" s="5">
        <v>1</v>
      </c>
      <c r="BW951" s="5">
        <v>0</v>
      </c>
      <c r="BX951" s="5">
        <v>1</v>
      </c>
      <c r="BY951" s="5">
        <v>0</v>
      </c>
      <c r="BZ951" s="5">
        <v>0</v>
      </c>
      <c r="CA951" s="5">
        <v>0</v>
      </c>
      <c r="CB951" s="5">
        <v>0</v>
      </c>
      <c r="CC951" s="5">
        <v>0</v>
      </c>
      <c r="CD951" s="5">
        <v>0</v>
      </c>
      <c r="CE951" s="5">
        <v>0</v>
      </c>
      <c r="CF951" s="5">
        <v>0</v>
      </c>
      <c r="CG951" s="5">
        <v>0</v>
      </c>
      <c r="CH951" s="5">
        <v>0</v>
      </c>
      <c r="CI951" s="5">
        <v>0</v>
      </c>
      <c r="CJ951" s="5">
        <v>0</v>
      </c>
      <c r="CK951" s="5">
        <v>0</v>
      </c>
      <c r="CL951" s="5">
        <v>0</v>
      </c>
      <c r="CM951" s="5">
        <v>2</v>
      </c>
      <c r="CN951" s="5">
        <v>4</v>
      </c>
      <c r="CO951" s="5">
        <v>0</v>
      </c>
      <c r="CP951" s="5">
        <v>0</v>
      </c>
      <c r="CQ951" s="5">
        <v>0</v>
      </c>
      <c r="CR951" s="5">
        <v>0</v>
      </c>
      <c r="CS951" s="5">
        <v>0</v>
      </c>
      <c r="CT951" s="5">
        <v>0</v>
      </c>
      <c r="CU951" s="5">
        <v>0</v>
      </c>
      <c r="CV951" s="5">
        <v>2</v>
      </c>
      <c r="CW951" s="5">
        <v>0</v>
      </c>
      <c r="CX951" s="3">
        <v>0</v>
      </c>
    </row>
    <row r="952" spans="1:102" ht="15.75" x14ac:dyDescent="0.25">
      <c r="A952" s="5" t="s">
        <v>15</v>
      </c>
      <c r="B952" s="5" t="s">
        <v>16</v>
      </c>
      <c r="C952" s="5">
        <v>2022</v>
      </c>
      <c r="D952" s="5">
        <v>43</v>
      </c>
      <c r="E952" s="5">
        <v>0</v>
      </c>
      <c r="F952" s="5">
        <v>0</v>
      </c>
      <c r="G952" s="5">
        <v>0</v>
      </c>
      <c r="H952" s="5">
        <v>2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5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1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0</v>
      </c>
      <c r="AH952" s="5">
        <v>0</v>
      </c>
      <c r="AI952" s="5">
        <v>0</v>
      </c>
      <c r="AJ952" s="5">
        <v>1</v>
      </c>
      <c r="AK952" s="5">
        <v>1</v>
      </c>
      <c r="AL952" s="5">
        <v>0</v>
      </c>
      <c r="AM952" s="5">
        <v>0</v>
      </c>
      <c r="AN952" s="5">
        <v>0</v>
      </c>
      <c r="AO952" s="5">
        <v>1</v>
      </c>
      <c r="AP952" s="5">
        <v>0</v>
      </c>
      <c r="AQ952" s="5">
        <v>0</v>
      </c>
      <c r="AR952" s="5">
        <v>0</v>
      </c>
      <c r="AS952" s="5">
        <v>0</v>
      </c>
      <c r="AT952" s="5">
        <v>0</v>
      </c>
      <c r="AU952" s="5">
        <v>0</v>
      </c>
      <c r="AV952" s="5">
        <v>0</v>
      </c>
      <c r="AW952" s="5">
        <v>0</v>
      </c>
      <c r="AX952" s="5">
        <v>0</v>
      </c>
      <c r="AY952" s="5">
        <v>0</v>
      </c>
      <c r="AZ952" s="5">
        <v>0</v>
      </c>
      <c r="BA952" s="5">
        <v>0</v>
      </c>
      <c r="BB952" s="5">
        <v>0</v>
      </c>
      <c r="BC952" s="5">
        <v>0</v>
      </c>
      <c r="BD952" s="5">
        <v>0</v>
      </c>
      <c r="BE952" s="5">
        <v>0</v>
      </c>
      <c r="BF952" s="5">
        <v>9</v>
      </c>
      <c r="BG952" s="5">
        <v>0</v>
      </c>
      <c r="BH952" s="5">
        <v>0</v>
      </c>
      <c r="BI952" s="5">
        <v>0</v>
      </c>
      <c r="BJ952" s="5">
        <v>2</v>
      </c>
      <c r="BK952" s="5">
        <v>1</v>
      </c>
      <c r="BL952" s="5">
        <v>0</v>
      </c>
      <c r="BM952" s="5">
        <v>0</v>
      </c>
      <c r="BN952" s="5">
        <v>1</v>
      </c>
      <c r="BO952" s="5">
        <v>0</v>
      </c>
      <c r="BP952" s="5">
        <v>1</v>
      </c>
      <c r="BQ952" s="5">
        <v>3</v>
      </c>
      <c r="BR952" s="5">
        <v>0</v>
      </c>
      <c r="BS952" s="5">
        <v>1</v>
      </c>
      <c r="BT952" s="5">
        <v>1</v>
      </c>
      <c r="BU952" s="5">
        <v>0</v>
      </c>
      <c r="BV952" s="5">
        <v>1</v>
      </c>
      <c r="BW952" s="5">
        <v>0</v>
      </c>
      <c r="BX952" s="5">
        <v>3</v>
      </c>
      <c r="BY952" s="5">
        <v>0</v>
      </c>
      <c r="BZ952" s="5">
        <v>0</v>
      </c>
      <c r="CA952" s="5">
        <v>0</v>
      </c>
      <c r="CB952" s="5">
        <v>0</v>
      </c>
      <c r="CC952" s="5">
        <v>0</v>
      </c>
      <c r="CD952" s="5">
        <v>0</v>
      </c>
      <c r="CE952" s="5">
        <v>0</v>
      </c>
      <c r="CF952" s="5">
        <v>0</v>
      </c>
      <c r="CG952" s="5">
        <v>0</v>
      </c>
      <c r="CH952" s="5">
        <v>0</v>
      </c>
      <c r="CI952" s="5">
        <v>0</v>
      </c>
      <c r="CJ952" s="5">
        <v>1</v>
      </c>
      <c r="CK952" s="5">
        <v>0</v>
      </c>
      <c r="CL952" s="5">
        <v>0</v>
      </c>
      <c r="CM952" s="5">
        <v>0</v>
      </c>
      <c r="CN952" s="5">
        <v>2</v>
      </c>
      <c r="CO952" s="5">
        <v>0</v>
      </c>
      <c r="CP952" s="5">
        <v>0</v>
      </c>
      <c r="CQ952" s="5">
        <v>0</v>
      </c>
      <c r="CR952" s="5">
        <v>0</v>
      </c>
      <c r="CS952" s="5">
        <v>0</v>
      </c>
      <c r="CT952" s="5">
        <v>0</v>
      </c>
      <c r="CU952" s="5">
        <v>0</v>
      </c>
      <c r="CV952" s="5">
        <v>1</v>
      </c>
      <c r="CW952" s="5">
        <v>0</v>
      </c>
      <c r="CX952" s="3">
        <v>0</v>
      </c>
    </row>
    <row r="953" spans="1:102" ht="15.75" x14ac:dyDescent="0.25">
      <c r="A953" s="5" t="s">
        <v>17</v>
      </c>
      <c r="B953" s="5" t="s">
        <v>18</v>
      </c>
      <c r="C953" s="5">
        <v>2022</v>
      </c>
      <c r="D953" s="5">
        <v>352</v>
      </c>
      <c r="E953" s="5">
        <v>0</v>
      </c>
      <c r="F953" s="5">
        <v>5</v>
      </c>
      <c r="G953" s="5">
        <v>3</v>
      </c>
      <c r="H953" s="5">
        <v>0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8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1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5">
        <v>2</v>
      </c>
      <c r="AH953" s="5">
        <v>2</v>
      </c>
      <c r="AI953" s="5">
        <v>4</v>
      </c>
      <c r="AJ953" s="5">
        <v>0</v>
      </c>
      <c r="AK953" s="5">
        <v>1</v>
      </c>
      <c r="AL953" s="5">
        <v>1</v>
      </c>
      <c r="AM953" s="5">
        <v>4</v>
      </c>
      <c r="AN953" s="5">
        <v>2</v>
      </c>
      <c r="AO953" s="5">
        <v>10</v>
      </c>
      <c r="AP953" s="5">
        <v>0</v>
      </c>
      <c r="AQ953" s="5">
        <v>4</v>
      </c>
      <c r="AR953" s="5">
        <v>0</v>
      </c>
      <c r="AS953" s="5">
        <v>0</v>
      </c>
      <c r="AT953" s="5">
        <v>1</v>
      </c>
      <c r="AU953" s="5">
        <v>1</v>
      </c>
      <c r="AV953" s="5">
        <v>20</v>
      </c>
      <c r="AW953" s="5">
        <v>1</v>
      </c>
      <c r="AX953" s="5">
        <v>52</v>
      </c>
      <c r="AY953" s="5">
        <v>0</v>
      </c>
      <c r="AZ953" s="5">
        <v>1</v>
      </c>
      <c r="BA953" s="5">
        <v>0</v>
      </c>
      <c r="BB953" s="5">
        <v>21</v>
      </c>
      <c r="BC953" s="5">
        <v>3</v>
      </c>
      <c r="BD953" s="5">
        <v>0</v>
      </c>
      <c r="BE953" s="5">
        <v>9</v>
      </c>
      <c r="BF953" s="5">
        <v>8</v>
      </c>
      <c r="BG953" s="5">
        <v>0</v>
      </c>
      <c r="BH953" s="5">
        <v>0</v>
      </c>
      <c r="BI953" s="5">
        <v>0</v>
      </c>
      <c r="BJ953" s="5">
        <v>100</v>
      </c>
      <c r="BK953" s="5">
        <v>18</v>
      </c>
      <c r="BL953" s="5">
        <v>0</v>
      </c>
      <c r="BM953" s="5">
        <v>0</v>
      </c>
      <c r="BN953" s="5">
        <v>2</v>
      </c>
      <c r="BO953" s="5">
        <v>0</v>
      </c>
      <c r="BP953" s="5">
        <v>1</v>
      </c>
      <c r="BQ953" s="5">
        <v>5</v>
      </c>
      <c r="BR953" s="5">
        <v>0</v>
      </c>
      <c r="BS953" s="5">
        <v>9</v>
      </c>
      <c r="BT953" s="5">
        <v>4</v>
      </c>
      <c r="BU953" s="5">
        <v>0</v>
      </c>
      <c r="BV953" s="5">
        <v>1</v>
      </c>
      <c r="BW953" s="5">
        <v>7</v>
      </c>
      <c r="BX953" s="5">
        <v>1</v>
      </c>
      <c r="BY953" s="5">
        <v>0</v>
      </c>
      <c r="BZ953" s="5">
        <v>0</v>
      </c>
      <c r="CA953" s="5">
        <v>1</v>
      </c>
      <c r="CB953" s="5">
        <v>1</v>
      </c>
      <c r="CC953" s="5">
        <v>0</v>
      </c>
      <c r="CD953" s="5">
        <v>1</v>
      </c>
      <c r="CE953" s="5">
        <v>0</v>
      </c>
      <c r="CF953" s="5">
        <v>0</v>
      </c>
      <c r="CG953" s="5">
        <v>0</v>
      </c>
      <c r="CH953" s="5">
        <v>0</v>
      </c>
      <c r="CI953" s="5">
        <v>0</v>
      </c>
      <c r="CJ953" s="5">
        <v>1</v>
      </c>
      <c r="CK953" s="5">
        <v>0</v>
      </c>
      <c r="CL953" s="5">
        <v>0</v>
      </c>
      <c r="CM953" s="5">
        <v>3</v>
      </c>
      <c r="CN953" s="5">
        <v>17</v>
      </c>
      <c r="CO953" s="5">
        <v>0</v>
      </c>
      <c r="CP953" s="5">
        <v>0</v>
      </c>
      <c r="CQ953" s="5">
        <v>0</v>
      </c>
      <c r="CR953" s="5">
        <v>0</v>
      </c>
      <c r="CS953" s="5">
        <v>0</v>
      </c>
      <c r="CT953" s="5">
        <v>1</v>
      </c>
      <c r="CU953" s="5">
        <v>0</v>
      </c>
      <c r="CV953" s="5">
        <v>2</v>
      </c>
      <c r="CW953" s="5">
        <v>5</v>
      </c>
      <c r="CX953" s="3">
        <v>5</v>
      </c>
    </row>
    <row r="954" spans="1:102" ht="15.75" x14ac:dyDescent="0.25">
      <c r="A954" s="5" t="s">
        <v>19</v>
      </c>
      <c r="B954" s="5" t="s">
        <v>20</v>
      </c>
      <c r="C954" s="5">
        <v>2022</v>
      </c>
      <c r="D954" s="5">
        <v>9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5">
        <v>0</v>
      </c>
      <c r="AH954" s="5">
        <v>0</v>
      </c>
      <c r="AI954" s="5">
        <v>0</v>
      </c>
      <c r="AJ954" s="5">
        <v>0</v>
      </c>
      <c r="AK954" s="5">
        <v>0</v>
      </c>
      <c r="AL954" s="5">
        <v>0</v>
      </c>
      <c r="AM954" s="5">
        <v>0</v>
      </c>
      <c r="AN954" s="5">
        <v>0</v>
      </c>
      <c r="AO954" s="5">
        <v>0</v>
      </c>
      <c r="AP954" s="5">
        <v>0</v>
      </c>
      <c r="AQ954" s="5">
        <v>0</v>
      </c>
      <c r="AR954" s="5">
        <v>0</v>
      </c>
      <c r="AS954" s="5">
        <v>0</v>
      </c>
      <c r="AT954" s="5">
        <v>0</v>
      </c>
      <c r="AU954" s="5">
        <v>0</v>
      </c>
      <c r="AV954" s="5">
        <v>0</v>
      </c>
      <c r="AW954" s="5">
        <v>0</v>
      </c>
      <c r="AX954" s="5">
        <v>0</v>
      </c>
      <c r="AY954" s="5">
        <v>0</v>
      </c>
      <c r="AZ954" s="5">
        <v>0</v>
      </c>
      <c r="BA954" s="5">
        <v>0</v>
      </c>
      <c r="BB954" s="5">
        <v>0</v>
      </c>
      <c r="BC954" s="5">
        <v>0</v>
      </c>
      <c r="BD954" s="5">
        <v>0</v>
      </c>
      <c r="BE954" s="5">
        <v>0</v>
      </c>
      <c r="BF954" s="5">
        <v>0</v>
      </c>
      <c r="BG954" s="5">
        <v>0</v>
      </c>
      <c r="BH954" s="5">
        <v>0</v>
      </c>
      <c r="BI954" s="5">
        <v>0</v>
      </c>
      <c r="BJ954" s="5">
        <v>0</v>
      </c>
      <c r="BK954" s="5">
        <v>0</v>
      </c>
      <c r="BL954" s="5">
        <v>0</v>
      </c>
      <c r="BM954" s="5">
        <v>0</v>
      </c>
      <c r="BN954" s="5">
        <v>0</v>
      </c>
      <c r="BO954" s="5">
        <v>0</v>
      </c>
      <c r="BP954" s="5">
        <v>0</v>
      </c>
      <c r="BQ954" s="5">
        <v>0</v>
      </c>
      <c r="BR954" s="5">
        <v>0</v>
      </c>
      <c r="BS954" s="5">
        <v>0</v>
      </c>
      <c r="BT954" s="5">
        <v>0</v>
      </c>
      <c r="BU954" s="5">
        <v>0</v>
      </c>
      <c r="BV954" s="5">
        <v>0</v>
      </c>
      <c r="BW954" s="5">
        <v>0</v>
      </c>
      <c r="BX954" s="5">
        <v>0</v>
      </c>
      <c r="BY954" s="5">
        <v>0</v>
      </c>
      <c r="BZ954" s="5">
        <v>0</v>
      </c>
      <c r="CA954" s="5">
        <v>0</v>
      </c>
      <c r="CB954" s="5">
        <v>0</v>
      </c>
      <c r="CC954" s="5">
        <v>0</v>
      </c>
      <c r="CD954" s="5">
        <v>0</v>
      </c>
      <c r="CE954" s="5">
        <v>0</v>
      </c>
      <c r="CF954" s="5">
        <v>0</v>
      </c>
      <c r="CG954" s="5">
        <v>0</v>
      </c>
      <c r="CH954" s="5">
        <v>0</v>
      </c>
      <c r="CI954" s="5">
        <v>0</v>
      </c>
      <c r="CJ954" s="5">
        <v>0</v>
      </c>
      <c r="CK954" s="5">
        <v>0</v>
      </c>
      <c r="CL954" s="5">
        <v>0</v>
      </c>
      <c r="CM954" s="5">
        <v>0</v>
      </c>
      <c r="CN954" s="5">
        <v>7</v>
      </c>
      <c r="CO954" s="5">
        <v>0</v>
      </c>
      <c r="CP954" s="5">
        <v>0</v>
      </c>
      <c r="CQ954" s="5">
        <v>0</v>
      </c>
      <c r="CR954" s="5">
        <v>0</v>
      </c>
      <c r="CS954" s="5">
        <v>0</v>
      </c>
      <c r="CT954" s="5">
        <v>0</v>
      </c>
      <c r="CU954" s="5">
        <v>0</v>
      </c>
      <c r="CV954" s="5">
        <v>0</v>
      </c>
      <c r="CW954" s="5">
        <v>0</v>
      </c>
      <c r="CX954" s="3">
        <v>0</v>
      </c>
    </row>
    <row r="955" spans="1:102" ht="15.75" x14ac:dyDescent="0.25">
      <c r="A955" s="5" t="s">
        <v>21</v>
      </c>
      <c r="B955" s="5" t="s">
        <v>22</v>
      </c>
      <c r="C955" s="5">
        <v>2022</v>
      </c>
      <c r="D955" s="5">
        <v>566</v>
      </c>
      <c r="E955" s="5">
        <v>0</v>
      </c>
      <c r="F955" s="5">
        <v>0</v>
      </c>
      <c r="G955" s="5">
        <v>0</v>
      </c>
      <c r="H955" s="5">
        <v>0</v>
      </c>
      <c r="I955" s="5">
        <v>2</v>
      </c>
      <c r="J955" s="5">
        <v>0</v>
      </c>
      <c r="K955" s="5">
        <v>0</v>
      </c>
      <c r="L955" s="5">
        <v>4</v>
      </c>
      <c r="M955" s="5">
        <v>1</v>
      </c>
      <c r="N955" s="5">
        <v>2</v>
      </c>
      <c r="O955" s="5">
        <v>32</v>
      </c>
      <c r="P955" s="5">
        <v>1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3</v>
      </c>
      <c r="W955" s="5">
        <v>0</v>
      </c>
      <c r="X955" s="5">
        <v>1</v>
      </c>
      <c r="Y955" s="5">
        <v>0</v>
      </c>
      <c r="Z955" s="5">
        <v>0</v>
      </c>
      <c r="AA955" s="5">
        <v>71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23</v>
      </c>
      <c r="AH955" s="5">
        <v>2</v>
      </c>
      <c r="AI955" s="5">
        <v>4</v>
      </c>
      <c r="AJ955" s="5">
        <v>79</v>
      </c>
      <c r="AK955" s="5">
        <v>14</v>
      </c>
      <c r="AL955" s="5">
        <v>2</v>
      </c>
      <c r="AM955" s="5">
        <v>12</v>
      </c>
      <c r="AN955" s="5">
        <v>3</v>
      </c>
      <c r="AO955" s="5">
        <v>31</v>
      </c>
      <c r="AP955" s="5">
        <v>0</v>
      </c>
      <c r="AQ955" s="5">
        <v>2</v>
      </c>
      <c r="AR955" s="5">
        <v>0</v>
      </c>
      <c r="AS955" s="5">
        <v>2</v>
      </c>
      <c r="AT955" s="5">
        <v>1</v>
      </c>
      <c r="AU955" s="5">
        <v>2</v>
      </c>
      <c r="AV955" s="5">
        <v>11</v>
      </c>
      <c r="AW955" s="5">
        <v>112</v>
      </c>
      <c r="AX955" s="5">
        <v>6</v>
      </c>
      <c r="AY955" s="5">
        <v>0</v>
      </c>
      <c r="AZ955" s="5">
        <v>6</v>
      </c>
      <c r="BA955" s="5">
        <v>0</v>
      </c>
      <c r="BB955" s="5">
        <v>36</v>
      </c>
      <c r="BC955" s="5">
        <v>5</v>
      </c>
      <c r="BD955" s="5">
        <v>0</v>
      </c>
      <c r="BE955" s="5">
        <v>4</v>
      </c>
      <c r="BF955" s="5">
        <v>13</v>
      </c>
      <c r="BG955" s="5">
        <v>1</v>
      </c>
      <c r="BH955" s="5">
        <v>3</v>
      </c>
      <c r="BI955" s="5">
        <v>0</v>
      </c>
      <c r="BJ955" s="5">
        <v>8</v>
      </c>
      <c r="BK955" s="5">
        <v>11</v>
      </c>
      <c r="BL955" s="5">
        <v>0</v>
      </c>
      <c r="BM955" s="5">
        <v>0</v>
      </c>
      <c r="BN955" s="5">
        <v>1</v>
      </c>
      <c r="BO955" s="5">
        <v>0</v>
      </c>
      <c r="BP955" s="5">
        <v>0</v>
      </c>
      <c r="BQ955" s="5">
        <v>4</v>
      </c>
      <c r="BR955" s="5">
        <v>1</v>
      </c>
      <c r="BS955" s="5">
        <v>7</v>
      </c>
      <c r="BT955" s="5">
        <v>4</v>
      </c>
      <c r="BU955" s="5">
        <v>0</v>
      </c>
      <c r="BV955" s="5">
        <v>6</v>
      </c>
      <c r="BW955" s="5">
        <v>0</v>
      </c>
      <c r="BX955" s="5">
        <v>3</v>
      </c>
      <c r="BY955" s="5">
        <v>1</v>
      </c>
      <c r="BZ955" s="5">
        <v>0</v>
      </c>
      <c r="CA955" s="5">
        <v>1</v>
      </c>
      <c r="CB955" s="5">
        <v>1</v>
      </c>
      <c r="CC955" s="5">
        <v>0</v>
      </c>
      <c r="CD955" s="5">
        <v>0</v>
      </c>
      <c r="CE955" s="5">
        <v>0</v>
      </c>
      <c r="CF955" s="5">
        <v>0</v>
      </c>
      <c r="CG955" s="5">
        <v>0</v>
      </c>
      <c r="CH955" s="5">
        <v>0</v>
      </c>
      <c r="CI955" s="5">
        <v>0</v>
      </c>
      <c r="CJ955" s="5">
        <v>0</v>
      </c>
      <c r="CK955" s="5">
        <v>0</v>
      </c>
      <c r="CL955" s="5">
        <v>0</v>
      </c>
      <c r="CM955" s="5">
        <v>1</v>
      </c>
      <c r="CN955" s="5">
        <v>13</v>
      </c>
      <c r="CO955" s="5">
        <v>0</v>
      </c>
      <c r="CP955" s="5">
        <v>0</v>
      </c>
      <c r="CQ955" s="5">
        <v>0</v>
      </c>
      <c r="CR955" s="5">
        <v>1</v>
      </c>
      <c r="CS955" s="5">
        <v>0</v>
      </c>
      <c r="CT955" s="5">
        <v>3</v>
      </c>
      <c r="CU955" s="5">
        <v>0</v>
      </c>
      <c r="CV955" s="5">
        <v>9</v>
      </c>
      <c r="CW955" s="5">
        <v>1</v>
      </c>
      <c r="CX955" s="3">
        <v>1</v>
      </c>
    </row>
    <row r="956" spans="1:102" ht="15.75" x14ac:dyDescent="0.25">
      <c r="A956" s="5" t="s">
        <v>23</v>
      </c>
      <c r="B956" s="5" t="s">
        <v>24</v>
      </c>
      <c r="C956" s="5">
        <v>2022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5">
        <v>0</v>
      </c>
      <c r="AG956" s="5">
        <v>0</v>
      </c>
      <c r="AH956" s="5">
        <v>0</v>
      </c>
      <c r="AI956" s="5">
        <v>0</v>
      </c>
      <c r="AJ956" s="5">
        <v>0</v>
      </c>
      <c r="AK956" s="5">
        <v>0</v>
      </c>
      <c r="AL956" s="5">
        <v>0</v>
      </c>
      <c r="AM956" s="5">
        <v>0</v>
      </c>
      <c r="AN956" s="5">
        <v>0</v>
      </c>
      <c r="AO956" s="5">
        <v>0</v>
      </c>
      <c r="AP956" s="5">
        <v>0</v>
      </c>
      <c r="AQ956" s="5">
        <v>0</v>
      </c>
      <c r="AR956" s="5">
        <v>0</v>
      </c>
      <c r="AS956" s="5">
        <v>0</v>
      </c>
      <c r="AT956" s="5">
        <v>0</v>
      </c>
      <c r="AU956" s="5">
        <v>0</v>
      </c>
      <c r="AV956" s="5">
        <v>0</v>
      </c>
      <c r="AW956" s="5">
        <v>0</v>
      </c>
      <c r="AX956" s="5">
        <v>0</v>
      </c>
      <c r="AY956" s="5">
        <v>0</v>
      </c>
      <c r="AZ956" s="5">
        <v>0</v>
      </c>
      <c r="BA956" s="5">
        <v>0</v>
      </c>
      <c r="BB956" s="5">
        <v>0</v>
      </c>
      <c r="BC956" s="5">
        <v>0</v>
      </c>
      <c r="BD956" s="5">
        <v>0</v>
      </c>
      <c r="BE956" s="5">
        <v>0</v>
      </c>
      <c r="BF956" s="5">
        <v>0</v>
      </c>
      <c r="BG956" s="5">
        <v>0</v>
      </c>
      <c r="BH956" s="5">
        <v>0</v>
      </c>
      <c r="BI956" s="5">
        <v>0</v>
      </c>
      <c r="BJ956" s="5">
        <v>0</v>
      </c>
      <c r="BK956" s="5">
        <v>0</v>
      </c>
      <c r="BL956" s="5">
        <v>0</v>
      </c>
      <c r="BM956" s="5">
        <v>0</v>
      </c>
      <c r="BN956" s="5">
        <v>0</v>
      </c>
      <c r="BO956" s="5">
        <v>0</v>
      </c>
      <c r="BP956" s="5">
        <v>0</v>
      </c>
      <c r="BQ956" s="5">
        <v>0</v>
      </c>
      <c r="BR956" s="5">
        <v>0</v>
      </c>
      <c r="BS956" s="5">
        <v>0</v>
      </c>
      <c r="BT956" s="5">
        <v>0</v>
      </c>
      <c r="BU956" s="5">
        <v>0</v>
      </c>
      <c r="BV956" s="5">
        <v>0</v>
      </c>
      <c r="BW956" s="5">
        <v>0</v>
      </c>
      <c r="BX956" s="5">
        <v>0</v>
      </c>
      <c r="BY956" s="5">
        <v>0</v>
      </c>
      <c r="BZ956" s="5">
        <v>0</v>
      </c>
      <c r="CA956" s="5">
        <v>0</v>
      </c>
      <c r="CB956" s="5">
        <v>0</v>
      </c>
      <c r="CC956" s="5">
        <v>0</v>
      </c>
      <c r="CD956" s="5">
        <v>0</v>
      </c>
      <c r="CE956" s="5">
        <v>0</v>
      </c>
      <c r="CF956" s="5">
        <v>0</v>
      </c>
      <c r="CG956" s="5">
        <v>0</v>
      </c>
      <c r="CH956" s="5">
        <v>0</v>
      </c>
      <c r="CI956" s="5">
        <v>0</v>
      </c>
      <c r="CJ956" s="5">
        <v>0</v>
      </c>
      <c r="CK956" s="5">
        <v>0</v>
      </c>
      <c r="CL956" s="5">
        <v>0</v>
      </c>
      <c r="CM956" s="5">
        <v>0</v>
      </c>
      <c r="CN956" s="5">
        <v>0</v>
      </c>
      <c r="CO956" s="5">
        <v>0</v>
      </c>
      <c r="CP956" s="5">
        <v>0</v>
      </c>
      <c r="CQ956" s="5">
        <v>0</v>
      </c>
      <c r="CR956" s="5">
        <v>0</v>
      </c>
      <c r="CS956" s="5">
        <v>0</v>
      </c>
      <c r="CT956" s="5">
        <v>0</v>
      </c>
      <c r="CU956" s="5">
        <v>0</v>
      </c>
      <c r="CV956" s="5">
        <v>0</v>
      </c>
      <c r="CW956" s="5">
        <v>0</v>
      </c>
      <c r="CX956" s="3">
        <v>0</v>
      </c>
    </row>
    <row r="957" spans="1:102" ht="15.75" x14ac:dyDescent="0.25">
      <c r="A957" s="5" t="s">
        <v>25</v>
      </c>
      <c r="B957" s="5" t="s">
        <v>26</v>
      </c>
      <c r="C957" s="5">
        <v>2022</v>
      </c>
      <c r="D957" s="5">
        <v>1837</v>
      </c>
      <c r="E957" s="5">
        <v>0</v>
      </c>
      <c r="F957" s="5">
        <v>6</v>
      </c>
      <c r="G957" s="5">
        <v>7</v>
      </c>
      <c r="H957" s="5">
        <v>1</v>
      </c>
      <c r="I957" s="5">
        <v>3</v>
      </c>
      <c r="J957" s="5">
        <v>1</v>
      </c>
      <c r="K957" s="5">
        <v>4</v>
      </c>
      <c r="L957" s="5">
        <v>4</v>
      </c>
      <c r="M957" s="5">
        <v>2</v>
      </c>
      <c r="N957" s="5">
        <v>7</v>
      </c>
      <c r="O957" s="5">
        <v>35</v>
      </c>
      <c r="P957" s="5">
        <v>0</v>
      </c>
      <c r="Q957" s="5">
        <v>0</v>
      </c>
      <c r="R957" s="5">
        <v>0</v>
      </c>
      <c r="S957" s="5">
        <v>0</v>
      </c>
      <c r="T957" s="5">
        <v>3</v>
      </c>
      <c r="U957" s="5">
        <v>1</v>
      </c>
      <c r="V957" s="5">
        <v>1</v>
      </c>
      <c r="W957" s="5">
        <v>18</v>
      </c>
      <c r="X957" s="5">
        <v>2</v>
      </c>
      <c r="Y957" s="5">
        <v>0</v>
      </c>
      <c r="Z957" s="5">
        <v>0</v>
      </c>
      <c r="AA957" s="5">
        <v>2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13</v>
      </c>
      <c r="AH957" s="5">
        <v>5</v>
      </c>
      <c r="AI957" s="5">
        <v>22</v>
      </c>
      <c r="AJ957" s="5">
        <v>109</v>
      </c>
      <c r="AK957" s="5">
        <v>12</v>
      </c>
      <c r="AL957" s="5">
        <v>2</v>
      </c>
      <c r="AM957" s="5">
        <v>32</v>
      </c>
      <c r="AN957" s="5">
        <v>17</v>
      </c>
      <c r="AO957" s="5">
        <v>29</v>
      </c>
      <c r="AP957" s="5">
        <v>0</v>
      </c>
      <c r="AQ957" s="5">
        <v>7</v>
      </c>
      <c r="AR957" s="5">
        <v>1</v>
      </c>
      <c r="AS957" s="5">
        <v>7</v>
      </c>
      <c r="AT957" s="5">
        <v>11</v>
      </c>
      <c r="AU957" s="5">
        <v>24</v>
      </c>
      <c r="AV957" s="5">
        <v>32</v>
      </c>
      <c r="AW957" s="5">
        <v>106</v>
      </c>
      <c r="AX957" s="5">
        <v>53</v>
      </c>
      <c r="AY957" s="5">
        <v>0</v>
      </c>
      <c r="AZ957" s="5">
        <v>6</v>
      </c>
      <c r="BA957" s="5">
        <v>0</v>
      </c>
      <c r="BB957" s="5">
        <v>62</v>
      </c>
      <c r="BC957" s="5">
        <v>21</v>
      </c>
      <c r="BD957" s="5">
        <v>0</v>
      </c>
      <c r="BE957" s="5">
        <v>18</v>
      </c>
      <c r="BF957" s="5">
        <v>110</v>
      </c>
      <c r="BG957" s="5">
        <v>3</v>
      </c>
      <c r="BH957" s="5">
        <v>2</v>
      </c>
      <c r="BI957" s="5">
        <v>0</v>
      </c>
      <c r="BJ957" s="5">
        <v>37</v>
      </c>
      <c r="BK957" s="5">
        <v>38</v>
      </c>
      <c r="BL957" s="5">
        <v>0</v>
      </c>
      <c r="BM957" s="5">
        <v>4</v>
      </c>
      <c r="BN957" s="5">
        <v>18</v>
      </c>
      <c r="BO957" s="5">
        <v>0</v>
      </c>
      <c r="BP957" s="5">
        <v>16</v>
      </c>
      <c r="BQ957" s="5">
        <v>24</v>
      </c>
      <c r="BR957" s="5">
        <v>1</v>
      </c>
      <c r="BS957" s="5">
        <v>55</v>
      </c>
      <c r="BT957" s="5">
        <v>43</v>
      </c>
      <c r="BU957" s="5">
        <v>2</v>
      </c>
      <c r="BV957" s="5">
        <v>48</v>
      </c>
      <c r="BW957" s="5">
        <v>17</v>
      </c>
      <c r="BX957" s="5">
        <v>192</v>
      </c>
      <c r="BY957" s="5">
        <v>4</v>
      </c>
      <c r="BZ957" s="5">
        <v>0</v>
      </c>
      <c r="CA957" s="5">
        <v>23</v>
      </c>
      <c r="CB957" s="5">
        <v>1</v>
      </c>
      <c r="CC957" s="5">
        <v>0</v>
      </c>
      <c r="CD957" s="5">
        <v>57</v>
      </c>
      <c r="CE957" s="5">
        <v>0</v>
      </c>
      <c r="CF957" s="5">
        <v>3</v>
      </c>
      <c r="CG957" s="5">
        <v>3</v>
      </c>
      <c r="CH957" s="5">
        <v>2</v>
      </c>
      <c r="CI957" s="5">
        <v>1</v>
      </c>
      <c r="CJ957" s="5">
        <v>9</v>
      </c>
      <c r="CK957" s="5">
        <v>5</v>
      </c>
      <c r="CL957" s="5">
        <v>2</v>
      </c>
      <c r="CM957" s="5">
        <v>11</v>
      </c>
      <c r="CN957" s="5">
        <v>75</v>
      </c>
      <c r="CO957" s="5">
        <v>1</v>
      </c>
      <c r="CP957" s="5">
        <v>3</v>
      </c>
      <c r="CQ957" s="5">
        <v>0</v>
      </c>
      <c r="CR957" s="5">
        <v>124</v>
      </c>
      <c r="CS957" s="5">
        <v>1</v>
      </c>
      <c r="CT957" s="5">
        <v>14</v>
      </c>
      <c r="CU957" s="5">
        <v>4</v>
      </c>
      <c r="CV957" s="5">
        <v>22</v>
      </c>
      <c r="CW957" s="5">
        <v>171</v>
      </c>
      <c r="CX957" s="3">
        <v>173</v>
      </c>
    </row>
    <row r="958" spans="1:102" ht="15.75" x14ac:dyDescent="0.25">
      <c r="A958" s="5" t="s">
        <v>27</v>
      </c>
      <c r="B958" s="5" t="s">
        <v>28</v>
      </c>
      <c r="C958" s="5">
        <v>2022</v>
      </c>
      <c r="D958" s="5">
        <v>4870</v>
      </c>
      <c r="E958" s="5">
        <v>28</v>
      </c>
      <c r="F958" s="5">
        <v>8</v>
      </c>
      <c r="G958" s="5">
        <v>23</v>
      </c>
      <c r="H958" s="5">
        <v>11</v>
      </c>
      <c r="I958" s="5">
        <v>92</v>
      </c>
      <c r="J958" s="5">
        <v>15</v>
      </c>
      <c r="K958" s="5">
        <v>16</v>
      </c>
      <c r="L958" s="5">
        <v>53</v>
      </c>
      <c r="M958" s="5">
        <v>7</v>
      </c>
      <c r="N958" s="5">
        <v>62</v>
      </c>
      <c r="O958" s="5">
        <v>255</v>
      </c>
      <c r="P958" s="5">
        <v>0</v>
      </c>
      <c r="Q958" s="5">
        <v>3</v>
      </c>
      <c r="R958" s="5">
        <v>3</v>
      </c>
      <c r="S958" s="5">
        <v>1</v>
      </c>
      <c r="T958" s="5">
        <v>0</v>
      </c>
      <c r="U958" s="5">
        <v>1</v>
      </c>
      <c r="V958" s="5">
        <v>4</v>
      </c>
      <c r="W958" s="5">
        <v>15</v>
      </c>
      <c r="X958" s="5">
        <v>6</v>
      </c>
      <c r="Y958" s="5">
        <v>3</v>
      </c>
      <c r="Z958" s="5">
        <v>0</v>
      </c>
      <c r="AA958" s="5">
        <v>10</v>
      </c>
      <c r="AB958" s="5">
        <v>1</v>
      </c>
      <c r="AC958" s="5">
        <v>0</v>
      </c>
      <c r="AD958" s="5">
        <v>0</v>
      </c>
      <c r="AE958" s="5">
        <v>6</v>
      </c>
      <c r="AF958" s="5">
        <v>0</v>
      </c>
      <c r="AG958" s="5">
        <v>32</v>
      </c>
      <c r="AH958" s="5">
        <v>16</v>
      </c>
      <c r="AI958" s="5">
        <v>31</v>
      </c>
      <c r="AJ958" s="5">
        <v>520</v>
      </c>
      <c r="AK958" s="5">
        <v>122</v>
      </c>
      <c r="AL958" s="5">
        <v>2</v>
      </c>
      <c r="AM958" s="5">
        <v>26</v>
      </c>
      <c r="AN958" s="5">
        <v>52</v>
      </c>
      <c r="AO958" s="5">
        <v>79</v>
      </c>
      <c r="AP958" s="5">
        <v>3</v>
      </c>
      <c r="AQ958" s="5">
        <v>21</v>
      </c>
      <c r="AR958" s="5">
        <v>12</v>
      </c>
      <c r="AS958" s="5">
        <v>23</v>
      </c>
      <c r="AT958" s="5">
        <v>37</v>
      </c>
      <c r="AU958" s="5">
        <v>31</v>
      </c>
      <c r="AV958" s="5">
        <v>39</v>
      </c>
      <c r="AW958" s="5">
        <v>77</v>
      </c>
      <c r="AX958" s="5">
        <v>167</v>
      </c>
      <c r="AY958" s="5">
        <v>2</v>
      </c>
      <c r="AZ958" s="5">
        <v>30</v>
      </c>
      <c r="BA958" s="5">
        <v>0</v>
      </c>
      <c r="BB958" s="5">
        <v>97</v>
      </c>
      <c r="BC958" s="5">
        <v>16</v>
      </c>
      <c r="BD958" s="5">
        <v>4</v>
      </c>
      <c r="BE958" s="5">
        <v>49</v>
      </c>
      <c r="BF958" s="5">
        <v>286</v>
      </c>
      <c r="BG958" s="5">
        <v>7</v>
      </c>
      <c r="BH958" s="5">
        <v>12</v>
      </c>
      <c r="BI958" s="5">
        <v>1</v>
      </c>
      <c r="BJ958" s="5">
        <v>144</v>
      </c>
      <c r="BK958" s="5">
        <v>245</v>
      </c>
      <c r="BL958" s="5">
        <v>0</v>
      </c>
      <c r="BM958" s="5">
        <v>4</v>
      </c>
      <c r="BN958" s="5">
        <v>45</v>
      </c>
      <c r="BO958" s="5">
        <v>2</v>
      </c>
      <c r="BP958" s="5">
        <v>10</v>
      </c>
      <c r="BQ958" s="5">
        <v>77</v>
      </c>
      <c r="BR958" s="5">
        <v>12</v>
      </c>
      <c r="BS958" s="5">
        <v>128</v>
      </c>
      <c r="BT958" s="5">
        <v>66</v>
      </c>
      <c r="BU958" s="5">
        <v>6</v>
      </c>
      <c r="BV958" s="5">
        <v>127</v>
      </c>
      <c r="BW958" s="5">
        <v>128</v>
      </c>
      <c r="BX958" s="5">
        <v>498</v>
      </c>
      <c r="BY958" s="5">
        <v>4</v>
      </c>
      <c r="BZ958" s="5">
        <v>0</v>
      </c>
      <c r="CA958" s="5">
        <v>29</v>
      </c>
      <c r="CB958" s="5">
        <v>13</v>
      </c>
      <c r="CC958" s="5">
        <v>0</v>
      </c>
      <c r="CD958" s="5">
        <v>18</v>
      </c>
      <c r="CE958" s="5">
        <v>2</v>
      </c>
      <c r="CF958" s="5">
        <v>11</v>
      </c>
      <c r="CG958" s="5">
        <v>5</v>
      </c>
      <c r="CH958" s="5">
        <v>8</v>
      </c>
      <c r="CI958" s="5">
        <v>9</v>
      </c>
      <c r="CJ958" s="5">
        <v>141</v>
      </c>
      <c r="CK958" s="5">
        <v>14</v>
      </c>
      <c r="CL958" s="5">
        <v>0</v>
      </c>
      <c r="CM958" s="5">
        <v>19</v>
      </c>
      <c r="CN958" s="5">
        <v>170</v>
      </c>
      <c r="CO958" s="5">
        <v>22</v>
      </c>
      <c r="CP958" s="5">
        <v>6</v>
      </c>
      <c r="CQ958" s="5">
        <v>0</v>
      </c>
      <c r="CR958" s="5">
        <v>29</v>
      </c>
      <c r="CS958" s="5">
        <v>10</v>
      </c>
      <c r="CT958" s="5">
        <v>32</v>
      </c>
      <c r="CU958" s="5">
        <v>39</v>
      </c>
      <c r="CV958" s="5">
        <v>343</v>
      </c>
      <c r="CW958" s="5">
        <v>44</v>
      </c>
      <c r="CX958" s="3">
        <v>44</v>
      </c>
    </row>
    <row r="959" spans="1:102" ht="15.75" x14ac:dyDescent="0.25">
      <c r="A959" s="5" t="s">
        <v>29</v>
      </c>
      <c r="B959" s="5" t="s">
        <v>30</v>
      </c>
      <c r="C959" s="5">
        <v>2022</v>
      </c>
      <c r="D959" s="5">
        <v>8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5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  <c r="AH959" s="5">
        <v>0</v>
      </c>
      <c r="AI959" s="5">
        <v>0</v>
      </c>
      <c r="AJ959" s="5">
        <v>0</v>
      </c>
      <c r="AK959" s="5">
        <v>0</v>
      </c>
      <c r="AL959" s="5">
        <v>0</v>
      </c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>
        <v>0</v>
      </c>
      <c r="AV959" s="5">
        <v>0</v>
      </c>
      <c r="AW959" s="5">
        <v>0</v>
      </c>
      <c r="AX959" s="5">
        <v>0</v>
      </c>
      <c r="AY959" s="5">
        <v>0</v>
      </c>
      <c r="AZ959" s="5">
        <v>0</v>
      </c>
      <c r="BA959" s="5">
        <v>0</v>
      </c>
      <c r="BB959" s="5">
        <v>0</v>
      </c>
      <c r="BC959" s="5">
        <v>0</v>
      </c>
      <c r="BD959" s="5">
        <v>0</v>
      </c>
      <c r="BE959" s="5">
        <v>0</v>
      </c>
      <c r="BF959" s="5">
        <v>0</v>
      </c>
      <c r="BG959" s="5">
        <v>0</v>
      </c>
      <c r="BH959" s="5">
        <v>0</v>
      </c>
      <c r="BI959" s="5">
        <v>0</v>
      </c>
      <c r="BJ959" s="5">
        <v>0</v>
      </c>
      <c r="BK959" s="5">
        <v>0</v>
      </c>
      <c r="BL959" s="5">
        <v>0</v>
      </c>
      <c r="BM959" s="5">
        <v>0</v>
      </c>
      <c r="BN959" s="5">
        <v>0</v>
      </c>
      <c r="BO959" s="5">
        <v>0</v>
      </c>
      <c r="BP959" s="5">
        <v>0</v>
      </c>
      <c r="BQ959" s="5">
        <v>0</v>
      </c>
      <c r="BR959" s="5">
        <v>0</v>
      </c>
      <c r="BS959" s="5">
        <v>0</v>
      </c>
      <c r="BT959" s="5">
        <v>0</v>
      </c>
      <c r="BU959" s="5">
        <v>0</v>
      </c>
      <c r="BV959" s="5">
        <v>0</v>
      </c>
      <c r="BW959" s="5">
        <v>0</v>
      </c>
      <c r="BX959" s="5">
        <v>0</v>
      </c>
      <c r="BY959" s="5">
        <v>0</v>
      </c>
      <c r="BZ959" s="5">
        <v>0</v>
      </c>
      <c r="CA959" s="5">
        <v>0</v>
      </c>
      <c r="CB959" s="5">
        <v>0</v>
      </c>
      <c r="CC959" s="5">
        <v>0</v>
      </c>
      <c r="CD959" s="5">
        <v>0</v>
      </c>
      <c r="CE959" s="5">
        <v>0</v>
      </c>
      <c r="CF959" s="5">
        <v>0</v>
      </c>
      <c r="CG959" s="5">
        <v>0</v>
      </c>
      <c r="CH959" s="5">
        <v>0</v>
      </c>
      <c r="CI959" s="5">
        <v>0</v>
      </c>
      <c r="CJ959" s="5">
        <v>0</v>
      </c>
      <c r="CK959" s="5">
        <v>0</v>
      </c>
      <c r="CL959" s="5">
        <v>0</v>
      </c>
      <c r="CM959" s="5">
        <v>0</v>
      </c>
      <c r="CN959" s="5">
        <v>0</v>
      </c>
      <c r="CO959" s="5">
        <v>0</v>
      </c>
      <c r="CP959" s="5">
        <v>0</v>
      </c>
      <c r="CQ959" s="5">
        <v>0</v>
      </c>
      <c r="CR959" s="5">
        <v>0</v>
      </c>
      <c r="CS959" s="5">
        <v>0</v>
      </c>
      <c r="CT959" s="5">
        <v>0</v>
      </c>
      <c r="CU959" s="5">
        <v>0</v>
      </c>
      <c r="CV959" s="5">
        <v>0</v>
      </c>
      <c r="CW959" s="5">
        <v>0</v>
      </c>
      <c r="CX959" s="3">
        <v>0</v>
      </c>
    </row>
    <row r="960" spans="1:102" ht="15.75" x14ac:dyDescent="0.25">
      <c r="A960" s="5" t="s">
        <v>31</v>
      </c>
      <c r="B960" s="5" t="s">
        <v>32</v>
      </c>
      <c r="C960" s="5">
        <v>2022</v>
      </c>
      <c r="D960" s="5">
        <v>457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31</v>
      </c>
      <c r="P960" s="5">
        <v>0</v>
      </c>
      <c r="Q960" s="5">
        <v>0</v>
      </c>
      <c r="R960" s="5">
        <v>1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1</v>
      </c>
      <c r="AH960" s="5">
        <v>1</v>
      </c>
      <c r="AI960" s="5">
        <v>1</v>
      </c>
      <c r="AJ960" s="5">
        <v>1</v>
      </c>
      <c r="AK960" s="5">
        <v>2</v>
      </c>
      <c r="AL960" s="5">
        <v>0</v>
      </c>
      <c r="AM960" s="5">
        <v>2</v>
      </c>
      <c r="AN960" s="5">
        <v>1</v>
      </c>
      <c r="AO960" s="5">
        <v>5</v>
      </c>
      <c r="AP960" s="5">
        <v>0</v>
      </c>
      <c r="AQ960" s="5">
        <v>3</v>
      </c>
      <c r="AR960" s="5">
        <v>0</v>
      </c>
      <c r="AS960" s="5">
        <v>0</v>
      </c>
      <c r="AT960" s="5">
        <v>1</v>
      </c>
      <c r="AU960" s="5">
        <v>1</v>
      </c>
      <c r="AV960" s="5">
        <v>13</v>
      </c>
      <c r="AW960" s="5">
        <v>1</v>
      </c>
      <c r="AX960" s="5">
        <v>13</v>
      </c>
      <c r="AY960" s="5">
        <v>0</v>
      </c>
      <c r="AZ960" s="5">
        <v>1</v>
      </c>
      <c r="BA960" s="5">
        <v>0</v>
      </c>
      <c r="BB960" s="5">
        <v>70</v>
      </c>
      <c r="BC960" s="5">
        <v>1</v>
      </c>
      <c r="BD960" s="5">
        <v>0</v>
      </c>
      <c r="BE960" s="5">
        <v>4</v>
      </c>
      <c r="BF960" s="5">
        <v>7</v>
      </c>
      <c r="BG960" s="5">
        <v>0</v>
      </c>
      <c r="BH960" s="5">
        <v>0</v>
      </c>
      <c r="BI960" s="5">
        <v>0</v>
      </c>
      <c r="BJ960" s="5">
        <v>22</v>
      </c>
      <c r="BK960" s="5">
        <v>10</v>
      </c>
      <c r="BL960" s="5">
        <v>0</v>
      </c>
      <c r="BM960" s="5">
        <v>0</v>
      </c>
      <c r="BN960" s="5">
        <v>2</v>
      </c>
      <c r="BO960" s="5">
        <v>0</v>
      </c>
      <c r="BP960" s="5">
        <v>0</v>
      </c>
      <c r="BQ960" s="5">
        <v>3</v>
      </c>
      <c r="BR960" s="5">
        <v>0</v>
      </c>
      <c r="BS960" s="5">
        <v>9</v>
      </c>
      <c r="BT960" s="5">
        <v>3</v>
      </c>
      <c r="BU960" s="5">
        <v>0</v>
      </c>
      <c r="BV960" s="5">
        <v>1</v>
      </c>
      <c r="BW960" s="5">
        <v>1</v>
      </c>
      <c r="BX960" s="5">
        <v>208</v>
      </c>
      <c r="BY960" s="5">
        <v>0</v>
      </c>
      <c r="BZ960" s="5">
        <v>0</v>
      </c>
      <c r="CA960" s="5">
        <v>3</v>
      </c>
      <c r="CB960" s="5">
        <v>1</v>
      </c>
      <c r="CC960" s="5">
        <v>0</v>
      </c>
      <c r="CD960" s="5">
        <v>1</v>
      </c>
      <c r="CE960" s="5">
        <v>0</v>
      </c>
      <c r="CF960" s="5">
        <v>0</v>
      </c>
      <c r="CG960" s="5">
        <v>0</v>
      </c>
      <c r="CH960" s="5">
        <v>0</v>
      </c>
      <c r="CI960" s="5">
        <v>1</v>
      </c>
      <c r="CJ960" s="5">
        <v>3</v>
      </c>
      <c r="CK960" s="5">
        <v>2</v>
      </c>
      <c r="CL960" s="5">
        <v>0</v>
      </c>
      <c r="CM960" s="5">
        <v>3</v>
      </c>
      <c r="CN960" s="5">
        <v>10</v>
      </c>
      <c r="CO960" s="5">
        <v>0</v>
      </c>
      <c r="CP960" s="5">
        <v>0</v>
      </c>
      <c r="CQ960" s="5">
        <v>0</v>
      </c>
      <c r="CR960" s="5">
        <v>0</v>
      </c>
      <c r="CS960" s="5">
        <v>3</v>
      </c>
      <c r="CT960" s="5">
        <v>6</v>
      </c>
      <c r="CU960" s="5">
        <v>1</v>
      </c>
      <c r="CV960" s="5">
        <v>2</v>
      </c>
      <c r="CW960" s="5">
        <v>2</v>
      </c>
      <c r="CX960" s="3">
        <v>2</v>
      </c>
    </row>
    <row r="961" spans="1:102" ht="15.75" x14ac:dyDescent="0.25">
      <c r="A961" s="5" t="s">
        <v>33</v>
      </c>
      <c r="B961" s="5" t="s">
        <v>34</v>
      </c>
      <c r="C961" s="5">
        <v>2022</v>
      </c>
      <c r="D961" s="5">
        <v>35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1</v>
      </c>
      <c r="O961" s="5">
        <v>1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  <c r="AH961" s="5">
        <v>0</v>
      </c>
      <c r="AI961" s="5">
        <v>0</v>
      </c>
      <c r="AJ961" s="5">
        <v>1</v>
      </c>
      <c r="AK961" s="5">
        <v>0</v>
      </c>
      <c r="AL961" s="5">
        <v>0</v>
      </c>
      <c r="AM961" s="5">
        <v>1</v>
      </c>
      <c r="AN961" s="5">
        <v>0</v>
      </c>
      <c r="AO961" s="5">
        <v>1</v>
      </c>
      <c r="AP961" s="5">
        <v>3</v>
      </c>
      <c r="AQ961" s="5">
        <v>0</v>
      </c>
      <c r="AR961" s="5">
        <v>0</v>
      </c>
      <c r="AS961" s="5">
        <v>0</v>
      </c>
      <c r="AT961" s="5">
        <v>0</v>
      </c>
      <c r="AU961" s="5">
        <v>0</v>
      </c>
      <c r="AV961" s="5">
        <v>0</v>
      </c>
      <c r="AW961" s="5">
        <v>0</v>
      </c>
      <c r="AX961" s="5">
        <v>2</v>
      </c>
      <c r="AY961" s="5">
        <v>0</v>
      </c>
      <c r="AZ961" s="5">
        <v>0</v>
      </c>
      <c r="BA961" s="5">
        <v>0</v>
      </c>
      <c r="BB961" s="5">
        <v>0</v>
      </c>
      <c r="BC961" s="5">
        <v>0</v>
      </c>
      <c r="BD961" s="5">
        <v>0</v>
      </c>
      <c r="BE961" s="5">
        <v>0</v>
      </c>
      <c r="BF961" s="5">
        <v>1</v>
      </c>
      <c r="BG961" s="5">
        <v>0</v>
      </c>
      <c r="BH961" s="5">
        <v>0</v>
      </c>
      <c r="BI961" s="5">
        <v>0</v>
      </c>
      <c r="BJ961" s="5">
        <v>1</v>
      </c>
      <c r="BK961" s="5">
        <v>1</v>
      </c>
      <c r="BL961" s="5">
        <v>0</v>
      </c>
      <c r="BM961" s="5">
        <v>0</v>
      </c>
      <c r="BN961" s="5">
        <v>1</v>
      </c>
      <c r="BO961" s="5">
        <v>0</v>
      </c>
      <c r="BP961" s="5">
        <v>0</v>
      </c>
      <c r="BQ961" s="5">
        <v>0</v>
      </c>
      <c r="BR961" s="5">
        <v>0</v>
      </c>
      <c r="BS961" s="5">
        <v>1</v>
      </c>
      <c r="BT961" s="5">
        <v>1</v>
      </c>
      <c r="BU961" s="5">
        <v>0</v>
      </c>
      <c r="BV961" s="5">
        <v>1</v>
      </c>
      <c r="BW961" s="5">
        <v>1</v>
      </c>
      <c r="BX961" s="5">
        <v>2</v>
      </c>
      <c r="BY961" s="5">
        <v>0</v>
      </c>
      <c r="BZ961" s="5">
        <v>0</v>
      </c>
      <c r="CA961" s="5">
        <v>0</v>
      </c>
      <c r="CB961" s="5">
        <v>0</v>
      </c>
      <c r="CC961" s="5">
        <v>0</v>
      </c>
      <c r="CD961" s="5">
        <v>0</v>
      </c>
      <c r="CE961" s="5">
        <v>0</v>
      </c>
      <c r="CF961" s="5">
        <v>0</v>
      </c>
      <c r="CG961" s="5">
        <v>0</v>
      </c>
      <c r="CH961" s="5">
        <v>0</v>
      </c>
      <c r="CI961" s="5">
        <v>0</v>
      </c>
      <c r="CJ961" s="5">
        <v>0</v>
      </c>
      <c r="CK961" s="5">
        <v>0</v>
      </c>
      <c r="CL961" s="5">
        <v>0</v>
      </c>
      <c r="CM961" s="5">
        <v>0</v>
      </c>
      <c r="CN961" s="5">
        <v>1</v>
      </c>
      <c r="CO961" s="5">
        <v>0</v>
      </c>
      <c r="CP961" s="5">
        <v>0</v>
      </c>
      <c r="CQ961" s="5">
        <v>0</v>
      </c>
      <c r="CR961" s="5">
        <v>9</v>
      </c>
      <c r="CS961" s="5">
        <v>0</v>
      </c>
      <c r="CT961" s="5">
        <v>0</v>
      </c>
      <c r="CU961" s="5">
        <v>0</v>
      </c>
      <c r="CV961" s="5">
        <v>1</v>
      </c>
      <c r="CW961" s="5">
        <v>0</v>
      </c>
      <c r="CX961" s="3">
        <v>0</v>
      </c>
    </row>
    <row r="962" spans="1:102" ht="15.75" x14ac:dyDescent="0.25">
      <c r="A962" s="5" t="s">
        <v>35</v>
      </c>
      <c r="B962" s="5" t="s">
        <v>36</v>
      </c>
      <c r="C962" s="5">
        <v>2022</v>
      </c>
      <c r="D962" s="5">
        <v>76</v>
      </c>
      <c r="E962" s="5">
        <v>0</v>
      </c>
      <c r="F962" s="5">
        <v>2</v>
      </c>
      <c r="G962" s="5">
        <v>3</v>
      </c>
      <c r="H962" s="5">
        <v>1</v>
      </c>
      <c r="I962" s="5">
        <v>2</v>
      </c>
      <c r="J962" s="5">
        <v>3</v>
      </c>
      <c r="K962" s="5">
        <v>4</v>
      </c>
      <c r="L962" s="5">
        <v>1</v>
      </c>
      <c r="M962" s="5">
        <v>0</v>
      </c>
      <c r="N962" s="5">
        <v>3</v>
      </c>
      <c r="O962" s="5">
        <v>3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2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0</v>
      </c>
      <c r="AI962" s="5">
        <v>0</v>
      </c>
      <c r="AJ962" s="5">
        <v>4</v>
      </c>
      <c r="AK962" s="5">
        <v>2</v>
      </c>
      <c r="AL962" s="5">
        <v>0</v>
      </c>
      <c r="AM962" s="5">
        <v>0</v>
      </c>
      <c r="AN962" s="5">
        <v>0</v>
      </c>
      <c r="AO962" s="5">
        <v>1</v>
      </c>
      <c r="AP962" s="5">
        <v>0</v>
      </c>
      <c r="AQ962" s="5">
        <v>0</v>
      </c>
      <c r="AR962" s="5">
        <v>0</v>
      </c>
      <c r="AS962" s="5">
        <v>1</v>
      </c>
      <c r="AT962" s="5">
        <v>1</v>
      </c>
      <c r="AU962" s="5">
        <v>1</v>
      </c>
      <c r="AV962" s="5">
        <v>2</v>
      </c>
      <c r="AW962" s="5">
        <v>0</v>
      </c>
      <c r="AX962" s="5">
        <v>4</v>
      </c>
      <c r="AY962" s="5">
        <v>0</v>
      </c>
      <c r="AZ962" s="5">
        <v>0</v>
      </c>
      <c r="BA962" s="5">
        <v>0</v>
      </c>
      <c r="BB962" s="5">
        <v>0</v>
      </c>
      <c r="BC962" s="5">
        <v>0</v>
      </c>
      <c r="BD962" s="5">
        <v>0</v>
      </c>
      <c r="BE962" s="5">
        <v>1</v>
      </c>
      <c r="BF962" s="5">
        <v>4</v>
      </c>
      <c r="BG962" s="5">
        <v>0</v>
      </c>
      <c r="BH962" s="5">
        <v>0</v>
      </c>
      <c r="BI962" s="5">
        <v>0</v>
      </c>
      <c r="BJ962" s="5">
        <v>1</v>
      </c>
      <c r="BK962" s="5">
        <v>1</v>
      </c>
      <c r="BL962" s="5">
        <v>0</v>
      </c>
      <c r="BM962" s="5">
        <v>0</v>
      </c>
      <c r="BN962" s="5">
        <v>0</v>
      </c>
      <c r="BO962" s="5">
        <v>0</v>
      </c>
      <c r="BP962" s="5">
        <v>0</v>
      </c>
      <c r="BQ962" s="5">
        <v>0</v>
      </c>
      <c r="BR962" s="5">
        <v>1</v>
      </c>
      <c r="BS962" s="5">
        <v>4</v>
      </c>
      <c r="BT962" s="5">
        <v>1</v>
      </c>
      <c r="BU962" s="5">
        <v>0</v>
      </c>
      <c r="BV962" s="5">
        <v>1</v>
      </c>
      <c r="BW962" s="5">
        <v>1</v>
      </c>
      <c r="BX962" s="5">
        <v>10</v>
      </c>
      <c r="BY962" s="5">
        <v>0</v>
      </c>
      <c r="BZ962" s="5">
        <v>0</v>
      </c>
      <c r="CA962" s="5">
        <v>0</v>
      </c>
      <c r="CB962" s="5">
        <v>0</v>
      </c>
      <c r="CC962" s="5">
        <v>0</v>
      </c>
      <c r="CD962" s="5">
        <v>0</v>
      </c>
      <c r="CE962" s="5">
        <v>0</v>
      </c>
      <c r="CF962" s="5">
        <v>1</v>
      </c>
      <c r="CG962" s="5">
        <v>0</v>
      </c>
      <c r="CH962" s="5">
        <v>0</v>
      </c>
      <c r="CI962" s="5">
        <v>0</v>
      </c>
      <c r="CJ962" s="5">
        <v>1</v>
      </c>
      <c r="CK962" s="5">
        <v>0</v>
      </c>
      <c r="CL962" s="5">
        <v>0</v>
      </c>
      <c r="CM962" s="5">
        <v>0</v>
      </c>
      <c r="CN962" s="5">
        <v>0</v>
      </c>
      <c r="CO962" s="5">
        <v>0</v>
      </c>
      <c r="CP962" s="5">
        <v>0</v>
      </c>
      <c r="CQ962" s="5">
        <v>0</v>
      </c>
      <c r="CR962" s="5">
        <v>0</v>
      </c>
      <c r="CS962" s="5">
        <v>0</v>
      </c>
      <c r="CT962" s="5">
        <v>3</v>
      </c>
      <c r="CU962" s="5">
        <v>0</v>
      </c>
      <c r="CV962" s="5">
        <v>3</v>
      </c>
      <c r="CW962" s="5">
        <v>1</v>
      </c>
      <c r="CX962" s="3">
        <v>1</v>
      </c>
    </row>
    <row r="963" spans="1:102" ht="15.75" x14ac:dyDescent="0.25">
      <c r="A963" s="5" t="s">
        <v>37</v>
      </c>
      <c r="B963" s="5" t="s">
        <v>38</v>
      </c>
      <c r="C963" s="5">
        <v>2022</v>
      </c>
      <c r="D963" s="5">
        <v>569</v>
      </c>
      <c r="E963" s="5">
        <v>1</v>
      </c>
      <c r="F963" s="5">
        <v>0</v>
      </c>
      <c r="G963" s="5">
        <v>2</v>
      </c>
      <c r="H963" s="5">
        <v>0</v>
      </c>
      <c r="I963" s="5">
        <v>0</v>
      </c>
      <c r="J963" s="5">
        <v>1</v>
      </c>
      <c r="K963" s="5">
        <v>0</v>
      </c>
      <c r="L963" s="5">
        <v>1</v>
      </c>
      <c r="M963" s="5">
        <v>1</v>
      </c>
      <c r="N963" s="5">
        <v>1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1</v>
      </c>
      <c r="U963" s="5">
        <v>1</v>
      </c>
      <c r="V963" s="5">
        <v>4</v>
      </c>
      <c r="W963" s="5">
        <v>323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2</v>
      </c>
      <c r="AH963" s="5">
        <v>1</v>
      </c>
      <c r="AI963" s="5">
        <v>2</v>
      </c>
      <c r="AJ963" s="5">
        <v>9</v>
      </c>
      <c r="AK963" s="5">
        <v>3</v>
      </c>
      <c r="AL963" s="5">
        <v>0</v>
      </c>
      <c r="AM963" s="5">
        <v>2</v>
      </c>
      <c r="AN963" s="5">
        <v>1</v>
      </c>
      <c r="AO963" s="5">
        <v>5</v>
      </c>
      <c r="AP963" s="5">
        <v>0</v>
      </c>
      <c r="AQ963" s="5">
        <v>1</v>
      </c>
      <c r="AR963" s="5">
        <v>0</v>
      </c>
      <c r="AS963" s="5">
        <v>0</v>
      </c>
      <c r="AT963" s="5">
        <v>4</v>
      </c>
      <c r="AU963" s="5">
        <v>0</v>
      </c>
      <c r="AV963" s="5">
        <v>2</v>
      </c>
      <c r="AW963" s="5">
        <v>0</v>
      </c>
      <c r="AX963" s="5">
        <v>5</v>
      </c>
      <c r="AY963" s="5">
        <v>0</v>
      </c>
      <c r="AZ963" s="5">
        <v>23</v>
      </c>
      <c r="BA963" s="5">
        <v>0</v>
      </c>
      <c r="BB963" s="5">
        <v>33</v>
      </c>
      <c r="BC963" s="5">
        <v>6</v>
      </c>
      <c r="BD963" s="5">
        <v>0</v>
      </c>
      <c r="BE963" s="5">
        <v>2</v>
      </c>
      <c r="BF963" s="5">
        <v>12</v>
      </c>
      <c r="BG963" s="5">
        <v>0</v>
      </c>
      <c r="BH963" s="5">
        <v>0</v>
      </c>
      <c r="BI963" s="5">
        <v>0</v>
      </c>
      <c r="BJ963" s="5">
        <v>6</v>
      </c>
      <c r="BK963" s="5">
        <v>24</v>
      </c>
      <c r="BL963" s="5">
        <v>0</v>
      </c>
      <c r="BM963" s="5">
        <v>0</v>
      </c>
      <c r="BN963" s="5">
        <v>7</v>
      </c>
      <c r="BO963" s="5">
        <v>0</v>
      </c>
      <c r="BP963" s="5">
        <v>0</v>
      </c>
      <c r="BQ963" s="5">
        <v>2</v>
      </c>
      <c r="BR963" s="5">
        <v>0</v>
      </c>
      <c r="BS963" s="5">
        <v>7</v>
      </c>
      <c r="BT963" s="5">
        <v>3</v>
      </c>
      <c r="BU963" s="5">
        <v>0</v>
      </c>
      <c r="BV963" s="5">
        <v>0</v>
      </c>
      <c r="BW963" s="5">
        <v>1</v>
      </c>
      <c r="BX963" s="5">
        <v>14</v>
      </c>
      <c r="BY963" s="5">
        <v>0</v>
      </c>
      <c r="BZ963" s="5">
        <v>0</v>
      </c>
      <c r="CA963" s="5">
        <v>29</v>
      </c>
      <c r="CB963" s="5">
        <v>0</v>
      </c>
      <c r="CC963" s="5">
        <v>0</v>
      </c>
      <c r="CD963" s="5">
        <v>0</v>
      </c>
      <c r="CE963" s="5">
        <v>0</v>
      </c>
      <c r="CF963" s="5">
        <v>0</v>
      </c>
      <c r="CG963" s="5">
        <v>0</v>
      </c>
      <c r="CH963" s="5">
        <v>0</v>
      </c>
      <c r="CI963" s="5">
        <v>0</v>
      </c>
      <c r="CJ963" s="5">
        <v>0</v>
      </c>
      <c r="CK963" s="5">
        <v>0</v>
      </c>
      <c r="CL963" s="5">
        <v>0</v>
      </c>
      <c r="CM963" s="5">
        <v>1</v>
      </c>
      <c r="CN963" s="5">
        <v>16</v>
      </c>
      <c r="CO963" s="5">
        <v>0</v>
      </c>
      <c r="CP963" s="5">
        <v>0</v>
      </c>
      <c r="CQ963" s="5">
        <v>0</v>
      </c>
      <c r="CR963" s="5">
        <v>0</v>
      </c>
      <c r="CS963" s="5">
        <v>0</v>
      </c>
      <c r="CT963" s="5">
        <v>1</v>
      </c>
      <c r="CU963" s="5">
        <v>0</v>
      </c>
      <c r="CV963" s="5">
        <v>4</v>
      </c>
      <c r="CW963" s="5">
        <v>2</v>
      </c>
      <c r="CX963" s="3">
        <v>2</v>
      </c>
    </row>
    <row r="964" spans="1:102" ht="15.75" x14ac:dyDescent="0.25">
      <c r="A964" s="5" t="s">
        <v>39</v>
      </c>
      <c r="B964" s="5" t="s">
        <v>40</v>
      </c>
      <c r="C964" s="5">
        <v>2022</v>
      </c>
      <c r="D964" s="5">
        <v>29133</v>
      </c>
      <c r="E964" s="5">
        <v>3</v>
      </c>
      <c r="F964" s="5">
        <v>88</v>
      </c>
      <c r="G964" s="5">
        <v>151</v>
      </c>
      <c r="H964" s="5">
        <v>9</v>
      </c>
      <c r="I964" s="5">
        <v>128</v>
      </c>
      <c r="J964" s="5">
        <v>25</v>
      </c>
      <c r="K964" s="5">
        <v>10</v>
      </c>
      <c r="L964" s="5">
        <v>66</v>
      </c>
      <c r="M964" s="5">
        <v>38</v>
      </c>
      <c r="N964" s="5">
        <v>42</v>
      </c>
      <c r="O964" s="5">
        <v>340</v>
      </c>
      <c r="P964" s="5">
        <v>0</v>
      </c>
      <c r="Q964" s="5">
        <v>4</v>
      </c>
      <c r="R964" s="5">
        <v>145</v>
      </c>
      <c r="S964" s="5">
        <v>3</v>
      </c>
      <c r="T964" s="5">
        <v>9</v>
      </c>
      <c r="U964" s="5">
        <v>6</v>
      </c>
      <c r="V964" s="5">
        <v>36</v>
      </c>
      <c r="W964" s="5">
        <v>615</v>
      </c>
      <c r="X964" s="5">
        <v>14</v>
      </c>
      <c r="Y964" s="5">
        <v>7</v>
      </c>
      <c r="Z964" s="5">
        <v>195</v>
      </c>
      <c r="AA964" s="5">
        <v>2584</v>
      </c>
      <c r="AB964" s="5">
        <v>12259</v>
      </c>
      <c r="AC964" s="5">
        <v>494</v>
      </c>
      <c r="AD964" s="5">
        <v>31</v>
      </c>
      <c r="AE964" s="5">
        <v>47</v>
      </c>
      <c r="AF964" s="5">
        <v>24</v>
      </c>
      <c r="AG964" s="5">
        <v>899</v>
      </c>
      <c r="AH964" s="5">
        <v>106</v>
      </c>
      <c r="AI964" s="5">
        <v>170</v>
      </c>
      <c r="AJ964" s="5">
        <v>3025</v>
      </c>
      <c r="AK964" s="5">
        <v>476</v>
      </c>
      <c r="AL964" s="5">
        <v>5</v>
      </c>
      <c r="AM964" s="5">
        <v>529</v>
      </c>
      <c r="AN964" s="5">
        <v>202</v>
      </c>
      <c r="AO964" s="5">
        <v>237</v>
      </c>
      <c r="AP964" s="5">
        <v>6</v>
      </c>
      <c r="AQ964" s="5">
        <v>154</v>
      </c>
      <c r="AR964" s="5">
        <v>35</v>
      </c>
      <c r="AS964" s="5">
        <v>111</v>
      </c>
      <c r="AT964" s="5">
        <v>66</v>
      </c>
      <c r="AU964" s="5">
        <v>319</v>
      </c>
      <c r="AV964" s="5">
        <v>226</v>
      </c>
      <c r="AW964" s="5">
        <v>298</v>
      </c>
      <c r="AX964" s="5">
        <v>211</v>
      </c>
      <c r="AY964" s="5">
        <v>3</v>
      </c>
      <c r="AZ964" s="5">
        <v>11</v>
      </c>
      <c r="BA964" s="5">
        <v>0</v>
      </c>
      <c r="BB964" s="5">
        <v>206</v>
      </c>
      <c r="BC964" s="5">
        <v>24</v>
      </c>
      <c r="BD964" s="5">
        <v>1</v>
      </c>
      <c r="BE964" s="5">
        <v>61</v>
      </c>
      <c r="BF964" s="5">
        <v>351</v>
      </c>
      <c r="BG964" s="5">
        <v>23</v>
      </c>
      <c r="BH964" s="5">
        <v>96</v>
      </c>
      <c r="BI964" s="5">
        <v>0</v>
      </c>
      <c r="BJ964" s="5">
        <v>241</v>
      </c>
      <c r="BK964" s="5">
        <v>495</v>
      </c>
      <c r="BL964" s="5">
        <v>0</v>
      </c>
      <c r="BM964" s="5">
        <v>8</v>
      </c>
      <c r="BN964" s="5">
        <v>48</v>
      </c>
      <c r="BO964" s="5">
        <v>2</v>
      </c>
      <c r="BP964" s="5">
        <v>7</v>
      </c>
      <c r="BQ964" s="5">
        <v>62</v>
      </c>
      <c r="BR964" s="5">
        <v>15</v>
      </c>
      <c r="BS964" s="5">
        <v>179</v>
      </c>
      <c r="BT964" s="5">
        <v>67</v>
      </c>
      <c r="BU964" s="5">
        <v>24</v>
      </c>
      <c r="BV964" s="5">
        <v>119</v>
      </c>
      <c r="BW964" s="5">
        <v>92</v>
      </c>
      <c r="BX964" s="5">
        <v>1270</v>
      </c>
      <c r="BY964" s="5">
        <v>5</v>
      </c>
      <c r="BZ964" s="5">
        <v>0</v>
      </c>
      <c r="CA964" s="5">
        <v>89</v>
      </c>
      <c r="CB964" s="5">
        <v>6</v>
      </c>
      <c r="CC964" s="5">
        <v>0</v>
      </c>
      <c r="CD964" s="5">
        <v>11</v>
      </c>
      <c r="CE964" s="5">
        <v>2</v>
      </c>
      <c r="CF964" s="5">
        <v>9</v>
      </c>
      <c r="CG964" s="5">
        <v>23</v>
      </c>
      <c r="CH964" s="5">
        <v>13</v>
      </c>
      <c r="CI964" s="5">
        <v>10</v>
      </c>
      <c r="CJ964" s="5">
        <v>110</v>
      </c>
      <c r="CK964" s="5">
        <v>38</v>
      </c>
      <c r="CL964" s="5">
        <v>0</v>
      </c>
      <c r="CM964" s="5">
        <v>14</v>
      </c>
      <c r="CN964" s="5">
        <v>428</v>
      </c>
      <c r="CO964" s="5">
        <v>56</v>
      </c>
      <c r="CP964" s="5">
        <v>17</v>
      </c>
      <c r="CQ964" s="5">
        <v>0</v>
      </c>
      <c r="CR964" s="5">
        <v>105</v>
      </c>
      <c r="CS964" s="5">
        <v>7</v>
      </c>
      <c r="CT964" s="5">
        <v>87</v>
      </c>
      <c r="CU964" s="5">
        <v>7</v>
      </c>
      <c r="CV964" s="5">
        <v>210</v>
      </c>
      <c r="CW964" s="5">
        <v>32</v>
      </c>
      <c r="CX964" s="3">
        <v>33</v>
      </c>
    </row>
    <row r="965" spans="1:102" ht="15.75" x14ac:dyDescent="0.25">
      <c r="A965" s="5" t="s">
        <v>41</v>
      </c>
      <c r="B965" s="5" t="s">
        <v>42</v>
      </c>
      <c r="C965" s="5">
        <v>2022</v>
      </c>
      <c r="D965" s="5">
        <v>13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0</v>
      </c>
      <c r="AH965" s="5">
        <v>0</v>
      </c>
      <c r="AI965" s="5">
        <v>0</v>
      </c>
      <c r="AJ965" s="5">
        <v>1</v>
      </c>
      <c r="AK965" s="5">
        <v>0</v>
      </c>
      <c r="AL965" s="5">
        <v>0</v>
      </c>
      <c r="AM965" s="5">
        <v>0</v>
      </c>
      <c r="AN965" s="5">
        <v>0</v>
      </c>
      <c r="AO965" s="5">
        <v>1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>
        <v>0</v>
      </c>
      <c r="AV965" s="5">
        <v>0</v>
      </c>
      <c r="AW965" s="5">
        <v>0</v>
      </c>
      <c r="AX965" s="5">
        <v>1</v>
      </c>
      <c r="AY965" s="5">
        <v>0</v>
      </c>
      <c r="AZ965" s="5">
        <v>0</v>
      </c>
      <c r="BA965" s="5">
        <v>0</v>
      </c>
      <c r="BB965" s="5">
        <v>1</v>
      </c>
      <c r="BC965" s="5">
        <v>0</v>
      </c>
      <c r="BD965" s="5">
        <v>0</v>
      </c>
      <c r="BE965" s="5">
        <v>1</v>
      </c>
      <c r="BF965" s="5">
        <v>0</v>
      </c>
      <c r="BG965" s="5">
        <v>0</v>
      </c>
      <c r="BH965" s="5">
        <v>0</v>
      </c>
      <c r="BI965" s="5">
        <v>0</v>
      </c>
      <c r="BJ965" s="5">
        <v>1</v>
      </c>
      <c r="BK965" s="5">
        <v>1</v>
      </c>
      <c r="BL965" s="5">
        <v>0</v>
      </c>
      <c r="BM965" s="5">
        <v>0</v>
      </c>
      <c r="BN965" s="5">
        <v>0</v>
      </c>
      <c r="BO965" s="5">
        <v>0</v>
      </c>
      <c r="BP965" s="5">
        <v>0</v>
      </c>
      <c r="BQ965" s="5">
        <v>1</v>
      </c>
      <c r="BR965" s="5">
        <v>0</v>
      </c>
      <c r="BS965" s="5">
        <v>0</v>
      </c>
      <c r="BT965" s="5">
        <v>0</v>
      </c>
      <c r="BU965" s="5">
        <v>0</v>
      </c>
      <c r="BV965" s="5">
        <v>0</v>
      </c>
      <c r="BW965" s="5">
        <v>0</v>
      </c>
      <c r="BX965" s="5">
        <v>0</v>
      </c>
      <c r="BY965" s="5">
        <v>0</v>
      </c>
      <c r="BZ965" s="5">
        <v>0</v>
      </c>
      <c r="CA965" s="5">
        <v>0</v>
      </c>
      <c r="CB965" s="5">
        <v>0</v>
      </c>
      <c r="CC965" s="5">
        <v>0</v>
      </c>
      <c r="CD965" s="5">
        <v>0</v>
      </c>
      <c r="CE965" s="5">
        <v>0</v>
      </c>
      <c r="CF965" s="5">
        <v>0</v>
      </c>
      <c r="CG965" s="5">
        <v>0</v>
      </c>
      <c r="CH965" s="5">
        <v>0</v>
      </c>
      <c r="CI965" s="5">
        <v>0</v>
      </c>
      <c r="CJ965" s="5">
        <v>0</v>
      </c>
      <c r="CK965" s="5">
        <v>0</v>
      </c>
      <c r="CL965" s="5">
        <v>0</v>
      </c>
      <c r="CM965" s="5">
        <v>0</v>
      </c>
      <c r="CN965" s="5">
        <v>1</v>
      </c>
      <c r="CO965" s="5">
        <v>0</v>
      </c>
      <c r="CP965" s="5">
        <v>0</v>
      </c>
      <c r="CQ965" s="5">
        <v>0</v>
      </c>
      <c r="CR965" s="5">
        <v>0</v>
      </c>
      <c r="CS965" s="5">
        <v>0</v>
      </c>
      <c r="CT965" s="5">
        <v>0</v>
      </c>
      <c r="CU965" s="5">
        <v>0</v>
      </c>
      <c r="CV965" s="5">
        <v>0</v>
      </c>
      <c r="CW965" s="5">
        <v>0</v>
      </c>
      <c r="CX965" s="3">
        <v>0</v>
      </c>
    </row>
    <row r="966" spans="1:102" ht="15.75" x14ac:dyDescent="0.25">
      <c r="A966" s="5" t="s">
        <v>43</v>
      </c>
      <c r="B966" s="5" t="s">
        <v>44</v>
      </c>
      <c r="C966" s="5">
        <v>2022</v>
      </c>
      <c r="D966" s="5">
        <v>389</v>
      </c>
      <c r="E966" s="5">
        <v>0</v>
      </c>
      <c r="F966" s="5">
        <v>0</v>
      </c>
      <c r="G966" s="5">
        <v>1</v>
      </c>
      <c r="H966" s="5">
        <v>0</v>
      </c>
      <c r="I966" s="5">
        <v>1</v>
      </c>
      <c r="J966" s="5">
        <v>1</v>
      </c>
      <c r="K966" s="5">
        <v>0</v>
      </c>
      <c r="L966" s="5">
        <v>3</v>
      </c>
      <c r="M966" s="5">
        <v>1</v>
      </c>
      <c r="N966" s="5">
        <v>3</v>
      </c>
      <c r="O966" s="5">
        <v>41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1</v>
      </c>
      <c r="V966" s="5">
        <v>4</v>
      </c>
      <c r="W966" s="5">
        <v>9</v>
      </c>
      <c r="X966" s="5">
        <v>1</v>
      </c>
      <c r="Y966" s="5">
        <v>0</v>
      </c>
      <c r="Z966" s="5">
        <v>0</v>
      </c>
      <c r="AA966" s="5">
        <v>1</v>
      </c>
      <c r="AB966" s="5">
        <v>0</v>
      </c>
      <c r="AC966" s="5">
        <v>0</v>
      </c>
      <c r="AD966" s="5">
        <v>0</v>
      </c>
      <c r="AE966" s="5">
        <v>0</v>
      </c>
      <c r="AF966" s="5">
        <v>1</v>
      </c>
      <c r="AG966" s="5">
        <v>4</v>
      </c>
      <c r="AH966" s="5">
        <v>2</v>
      </c>
      <c r="AI966" s="5">
        <v>4</v>
      </c>
      <c r="AJ966" s="5">
        <v>9</v>
      </c>
      <c r="AK966" s="5">
        <v>8</v>
      </c>
      <c r="AL966" s="5">
        <v>2</v>
      </c>
      <c r="AM966" s="5">
        <v>5</v>
      </c>
      <c r="AN966" s="5">
        <v>5</v>
      </c>
      <c r="AO966" s="5">
        <v>9</v>
      </c>
      <c r="AP966" s="5">
        <v>0</v>
      </c>
      <c r="AQ966" s="5">
        <v>1</v>
      </c>
      <c r="AR966" s="5">
        <v>0</v>
      </c>
      <c r="AS966" s="5">
        <v>2</v>
      </c>
      <c r="AT966" s="5">
        <v>8</v>
      </c>
      <c r="AU966" s="5">
        <v>2</v>
      </c>
      <c r="AV966" s="5">
        <v>1</v>
      </c>
      <c r="AW966" s="5">
        <v>3</v>
      </c>
      <c r="AX966" s="5">
        <v>5</v>
      </c>
      <c r="AY966" s="5">
        <v>0</v>
      </c>
      <c r="AZ966" s="5">
        <v>1</v>
      </c>
      <c r="BA966" s="5">
        <v>0</v>
      </c>
      <c r="BB966" s="5">
        <v>48</v>
      </c>
      <c r="BC966" s="5">
        <v>2</v>
      </c>
      <c r="BD966" s="5">
        <v>0</v>
      </c>
      <c r="BE966" s="5">
        <v>2</v>
      </c>
      <c r="BF966" s="5">
        <v>60</v>
      </c>
      <c r="BG966" s="5">
        <v>0</v>
      </c>
      <c r="BH966" s="5">
        <v>1</v>
      </c>
      <c r="BI966" s="5">
        <v>0</v>
      </c>
      <c r="BJ966" s="5">
        <v>6</v>
      </c>
      <c r="BK966" s="5">
        <v>14</v>
      </c>
      <c r="BL966" s="5">
        <v>0</v>
      </c>
      <c r="BM966" s="5">
        <v>0</v>
      </c>
      <c r="BN966" s="5">
        <v>7</v>
      </c>
      <c r="BO966" s="5">
        <v>0</v>
      </c>
      <c r="BP966" s="5">
        <v>3</v>
      </c>
      <c r="BQ966" s="5">
        <v>4</v>
      </c>
      <c r="BR966" s="5">
        <v>0</v>
      </c>
      <c r="BS966" s="5">
        <v>8</v>
      </c>
      <c r="BT966" s="5">
        <v>6</v>
      </c>
      <c r="BU966" s="5">
        <v>0</v>
      </c>
      <c r="BV966" s="5">
        <v>2</v>
      </c>
      <c r="BW966" s="5">
        <v>5</v>
      </c>
      <c r="BX966" s="5">
        <v>21</v>
      </c>
      <c r="BY966" s="5">
        <v>0</v>
      </c>
      <c r="BZ966" s="5">
        <v>0</v>
      </c>
      <c r="CA966" s="5">
        <v>17</v>
      </c>
      <c r="CB966" s="5">
        <v>5</v>
      </c>
      <c r="CC966" s="5">
        <v>0</v>
      </c>
      <c r="CD966" s="5">
        <v>2</v>
      </c>
      <c r="CE966" s="5">
        <v>0</v>
      </c>
      <c r="CF966" s="5">
        <v>1</v>
      </c>
      <c r="CG966" s="5">
        <v>0</v>
      </c>
      <c r="CH966" s="5">
        <v>1</v>
      </c>
      <c r="CI966" s="5">
        <v>0</v>
      </c>
      <c r="CJ966" s="5">
        <v>2</v>
      </c>
      <c r="CK966" s="5">
        <v>0</v>
      </c>
      <c r="CL966" s="5">
        <v>0</v>
      </c>
      <c r="CM966" s="5">
        <v>2</v>
      </c>
      <c r="CN966" s="5">
        <v>10</v>
      </c>
      <c r="CO966" s="5">
        <v>1</v>
      </c>
      <c r="CP966" s="5">
        <v>1</v>
      </c>
      <c r="CQ966" s="5">
        <v>0</v>
      </c>
      <c r="CR966" s="5">
        <v>0</v>
      </c>
      <c r="CS966" s="5">
        <v>0</v>
      </c>
      <c r="CT966" s="5">
        <v>2</v>
      </c>
      <c r="CU966" s="5">
        <v>2</v>
      </c>
      <c r="CV966" s="5">
        <v>9</v>
      </c>
      <c r="CW966" s="5">
        <v>2</v>
      </c>
      <c r="CX966" s="3">
        <v>2</v>
      </c>
    </row>
    <row r="967" spans="1:102" ht="15.75" x14ac:dyDescent="0.25">
      <c r="A967" s="5" t="s">
        <v>45</v>
      </c>
      <c r="B967" s="5" t="s">
        <v>46</v>
      </c>
      <c r="C967" s="5">
        <v>2022</v>
      </c>
      <c r="D967" s="5">
        <v>402</v>
      </c>
      <c r="E967" s="5">
        <v>2</v>
      </c>
      <c r="F967" s="5">
        <v>1</v>
      </c>
      <c r="G967" s="5">
        <v>4</v>
      </c>
      <c r="H967" s="5">
        <v>1</v>
      </c>
      <c r="I967" s="5">
        <v>8</v>
      </c>
      <c r="J967" s="5">
        <v>3</v>
      </c>
      <c r="K967" s="5">
        <v>1</v>
      </c>
      <c r="L967" s="5">
        <v>4</v>
      </c>
      <c r="M967" s="5">
        <v>1</v>
      </c>
      <c r="N967" s="5">
        <v>5</v>
      </c>
      <c r="O967" s="5">
        <v>8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1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5">
        <v>0</v>
      </c>
      <c r="AH967" s="5">
        <v>0</v>
      </c>
      <c r="AI967" s="5">
        <v>2</v>
      </c>
      <c r="AJ967" s="5">
        <v>7</v>
      </c>
      <c r="AK967" s="5">
        <v>3</v>
      </c>
      <c r="AL967" s="5">
        <v>0</v>
      </c>
      <c r="AM967" s="5">
        <v>0</v>
      </c>
      <c r="AN967" s="5">
        <v>3</v>
      </c>
      <c r="AO967" s="5">
        <v>6</v>
      </c>
      <c r="AP967" s="5">
        <v>0</v>
      </c>
      <c r="AQ967" s="5">
        <v>2</v>
      </c>
      <c r="AR967" s="5">
        <v>0</v>
      </c>
      <c r="AS967" s="5">
        <v>1</v>
      </c>
      <c r="AT967" s="5">
        <v>2</v>
      </c>
      <c r="AU967" s="5">
        <v>3</v>
      </c>
      <c r="AV967" s="5">
        <v>1</v>
      </c>
      <c r="AW967" s="5">
        <v>1</v>
      </c>
      <c r="AX967" s="5">
        <v>5</v>
      </c>
      <c r="AY967" s="5">
        <v>0</v>
      </c>
      <c r="AZ967" s="5">
        <v>7</v>
      </c>
      <c r="BA967" s="5">
        <v>0</v>
      </c>
      <c r="BB967" s="5">
        <v>61</v>
      </c>
      <c r="BC967" s="5">
        <v>1</v>
      </c>
      <c r="BD967" s="5">
        <v>0</v>
      </c>
      <c r="BE967" s="5">
        <v>1</v>
      </c>
      <c r="BF967" s="5">
        <v>2</v>
      </c>
      <c r="BG967" s="5">
        <v>0</v>
      </c>
      <c r="BH967" s="5">
        <v>0</v>
      </c>
      <c r="BI967" s="5">
        <v>0</v>
      </c>
      <c r="BJ967" s="5">
        <v>10</v>
      </c>
      <c r="BK967" s="5">
        <v>9</v>
      </c>
      <c r="BL967" s="5">
        <v>0</v>
      </c>
      <c r="BM967" s="5">
        <v>1</v>
      </c>
      <c r="BN967" s="5">
        <v>3</v>
      </c>
      <c r="BO967" s="5">
        <v>0</v>
      </c>
      <c r="BP967" s="5">
        <v>0</v>
      </c>
      <c r="BQ967" s="5">
        <v>3</v>
      </c>
      <c r="BR967" s="5">
        <v>1</v>
      </c>
      <c r="BS967" s="5">
        <v>11</v>
      </c>
      <c r="BT967" s="5">
        <v>4</v>
      </c>
      <c r="BU967" s="5">
        <v>0</v>
      </c>
      <c r="BV967" s="5">
        <v>2</v>
      </c>
      <c r="BW967" s="5">
        <v>0</v>
      </c>
      <c r="BX967" s="5">
        <v>54</v>
      </c>
      <c r="BY967" s="5">
        <v>0</v>
      </c>
      <c r="BZ967" s="5">
        <v>0</v>
      </c>
      <c r="CA967" s="5">
        <v>5</v>
      </c>
      <c r="CB967" s="5">
        <v>0</v>
      </c>
      <c r="CC967" s="5">
        <v>0</v>
      </c>
      <c r="CD967" s="5">
        <v>2</v>
      </c>
      <c r="CE967" s="5">
        <v>0</v>
      </c>
      <c r="CF967" s="5">
        <v>2</v>
      </c>
      <c r="CG967" s="5">
        <v>0</v>
      </c>
      <c r="CH967" s="5">
        <v>1</v>
      </c>
      <c r="CI967" s="5">
        <v>1</v>
      </c>
      <c r="CJ967" s="5">
        <v>3</v>
      </c>
      <c r="CK967" s="5">
        <v>1</v>
      </c>
      <c r="CL967" s="5">
        <v>0</v>
      </c>
      <c r="CM967" s="5">
        <v>2</v>
      </c>
      <c r="CN967" s="5">
        <v>8</v>
      </c>
      <c r="CO967" s="5">
        <v>2</v>
      </c>
      <c r="CP967" s="5">
        <v>0</v>
      </c>
      <c r="CQ967" s="5">
        <v>0</v>
      </c>
      <c r="CR967" s="5">
        <v>4</v>
      </c>
      <c r="CS967" s="5">
        <v>113</v>
      </c>
      <c r="CT967" s="5">
        <v>3</v>
      </c>
      <c r="CU967" s="5">
        <v>0</v>
      </c>
      <c r="CV967" s="5">
        <v>5</v>
      </c>
      <c r="CW967" s="5">
        <v>1</v>
      </c>
      <c r="CX967" s="3">
        <v>1</v>
      </c>
    </row>
    <row r="968" spans="1:102" ht="15.75" x14ac:dyDescent="0.25">
      <c r="A968" s="5" t="s">
        <v>47</v>
      </c>
      <c r="B968" s="5" t="s">
        <v>48</v>
      </c>
      <c r="C968" s="5">
        <v>2022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5">
        <v>0</v>
      </c>
      <c r="AG968" s="5">
        <v>0</v>
      </c>
      <c r="AH968" s="5">
        <v>0</v>
      </c>
      <c r="AI968" s="5">
        <v>0</v>
      </c>
      <c r="AJ968" s="5">
        <v>0</v>
      </c>
      <c r="AK968" s="5">
        <v>0</v>
      </c>
      <c r="AL968" s="5">
        <v>0</v>
      </c>
      <c r="AM968" s="5">
        <v>0</v>
      </c>
      <c r="AN968" s="5">
        <v>0</v>
      </c>
      <c r="AO968" s="5">
        <v>0</v>
      </c>
      <c r="AP968" s="5">
        <v>0</v>
      </c>
      <c r="AQ968" s="5">
        <v>0</v>
      </c>
      <c r="AR968" s="5">
        <v>0</v>
      </c>
      <c r="AS968" s="5">
        <v>0</v>
      </c>
      <c r="AT968" s="5">
        <v>0</v>
      </c>
      <c r="AU968" s="5">
        <v>0</v>
      </c>
      <c r="AV968" s="5">
        <v>0</v>
      </c>
      <c r="AW968" s="5">
        <v>0</v>
      </c>
      <c r="AX968" s="5">
        <v>0</v>
      </c>
      <c r="AY968" s="5">
        <v>0</v>
      </c>
      <c r="AZ968" s="5">
        <v>0</v>
      </c>
      <c r="BA968" s="5">
        <v>0</v>
      </c>
      <c r="BB968" s="5">
        <v>0</v>
      </c>
      <c r="BC968" s="5">
        <v>0</v>
      </c>
      <c r="BD968" s="5">
        <v>0</v>
      </c>
      <c r="BE968" s="5">
        <v>0</v>
      </c>
      <c r="BF968" s="5">
        <v>0</v>
      </c>
      <c r="BG968" s="5">
        <v>0</v>
      </c>
      <c r="BH968" s="5">
        <v>0</v>
      </c>
      <c r="BI968" s="5">
        <v>0</v>
      </c>
      <c r="BJ968" s="5">
        <v>0</v>
      </c>
      <c r="BK968" s="5">
        <v>0</v>
      </c>
      <c r="BL968" s="5">
        <v>0</v>
      </c>
      <c r="BM968" s="5">
        <v>0</v>
      </c>
      <c r="BN968" s="5">
        <v>0</v>
      </c>
      <c r="BO968" s="5">
        <v>0</v>
      </c>
      <c r="BP968" s="5">
        <v>0</v>
      </c>
      <c r="BQ968" s="5">
        <v>0</v>
      </c>
      <c r="BR968" s="5">
        <v>0</v>
      </c>
      <c r="BS968" s="5">
        <v>0</v>
      </c>
      <c r="BT968" s="5">
        <v>0</v>
      </c>
      <c r="BU968" s="5">
        <v>0</v>
      </c>
      <c r="BV968" s="5">
        <v>0</v>
      </c>
      <c r="BW968" s="5">
        <v>1</v>
      </c>
      <c r="BX968" s="5">
        <v>0</v>
      </c>
      <c r="BY968" s="5">
        <v>0</v>
      </c>
      <c r="BZ968" s="5">
        <v>0</v>
      </c>
      <c r="CA968" s="5">
        <v>0</v>
      </c>
      <c r="CB968" s="5">
        <v>0</v>
      </c>
      <c r="CC968" s="5">
        <v>0</v>
      </c>
      <c r="CD968" s="5">
        <v>0</v>
      </c>
      <c r="CE968" s="5">
        <v>0</v>
      </c>
      <c r="CF968" s="5">
        <v>0</v>
      </c>
      <c r="CG968" s="5">
        <v>0</v>
      </c>
      <c r="CH968" s="5">
        <v>0</v>
      </c>
      <c r="CI968" s="5">
        <v>0</v>
      </c>
      <c r="CJ968" s="5">
        <v>0</v>
      </c>
      <c r="CK968" s="5">
        <v>0</v>
      </c>
      <c r="CL968" s="5">
        <v>0</v>
      </c>
      <c r="CM968" s="5">
        <v>0</v>
      </c>
      <c r="CN968" s="5">
        <v>0</v>
      </c>
      <c r="CO968" s="5">
        <v>0</v>
      </c>
      <c r="CP968" s="5">
        <v>0</v>
      </c>
      <c r="CQ968" s="5">
        <v>0</v>
      </c>
      <c r="CR968" s="5">
        <v>0</v>
      </c>
      <c r="CS968" s="5">
        <v>0</v>
      </c>
      <c r="CT968" s="5">
        <v>0</v>
      </c>
      <c r="CU968" s="5">
        <v>0</v>
      </c>
      <c r="CV968" s="5">
        <v>0</v>
      </c>
      <c r="CW968" s="5">
        <v>0</v>
      </c>
      <c r="CX968" s="3">
        <v>0</v>
      </c>
    </row>
    <row r="969" spans="1:102" ht="15.75" x14ac:dyDescent="0.25">
      <c r="A969" s="5" t="s">
        <v>49</v>
      </c>
      <c r="B969" s="5" t="s">
        <v>50</v>
      </c>
      <c r="C969" s="5">
        <v>2022</v>
      </c>
      <c r="D969" s="5">
        <v>47</v>
      </c>
      <c r="E969" s="5">
        <v>0</v>
      </c>
      <c r="F969" s="5">
        <v>18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1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19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  <c r="AH969" s="5">
        <v>0</v>
      </c>
      <c r="AI969" s="5">
        <v>0</v>
      </c>
      <c r="AJ969" s="5">
        <v>0</v>
      </c>
      <c r="AK969" s="5">
        <v>0</v>
      </c>
      <c r="AL969" s="5">
        <v>0</v>
      </c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>
        <v>0</v>
      </c>
      <c r="AV969" s="5">
        <v>0</v>
      </c>
      <c r="AW969" s="5">
        <v>0</v>
      </c>
      <c r="AX969" s="5">
        <v>1</v>
      </c>
      <c r="AY969" s="5">
        <v>0</v>
      </c>
      <c r="AZ969" s="5">
        <v>0</v>
      </c>
      <c r="BA969" s="5">
        <v>0</v>
      </c>
      <c r="BB969" s="5">
        <v>0</v>
      </c>
      <c r="BC969" s="5">
        <v>0</v>
      </c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>
        <v>1</v>
      </c>
      <c r="BK969" s="5">
        <v>1</v>
      </c>
      <c r="BL969" s="5">
        <v>0</v>
      </c>
      <c r="BM969" s="5">
        <v>0</v>
      </c>
      <c r="BN969" s="5">
        <v>0</v>
      </c>
      <c r="BO969" s="5">
        <v>0</v>
      </c>
      <c r="BP969" s="5">
        <v>0</v>
      </c>
      <c r="BQ969" s="5">
        <v>1</v>
      </c>
      <c r="BR969" s="5">
        <v>0</v>
      </c>
      <c r="BS969" s="5">
        <v>0</v>
      </c>
      <c r="BT969" s="5">
        <v>0</v>
      </c>
      <c r="BU969" s="5">
        <v>0</v>
      </c>
      <c r="BV969" s="5">
        <v>0</v>
      </c>
      <c r="BW969" s="5">
        <v>0</v>
      </c>
      <c r="BX969" s="5">
        <v>0</v>
      </c>
      <c r="BY969" s="5">
        <v>0</v>
      </c>
      <c r="BZ969" s="5">
        <v>0</v>
      </c>
      <c r="CA969" s="5">
        <v>0</v>
      </c>
      <c r="CB969" s="5">
        <v>0</v>
      </c>
      <c r="CC969" s="5">
        <v>0</v>
      </c>
      <c r="CD969" s="5">
        <v>0</v>
      </c>
      <c r="CE969" s="5">
        <v>0</v>
      </c>
      <c r="CF969" s="5">
        <v>0</v>
      </c>
      <c r="CG969" s="5">
        <v>0</v>
      </c>
      <c r="CH969" s="5">
        <v>0</v>
      </c>
      <c r="CI969" s="5">
        <v>0</v>
      </c>
      <c r="CJ969" s="5">
        <v>0</v>
      </c>
      <c r="CK969" s="5">
        <v>0</v>
      </c>
      <c r="CL969" s="5">
        <v>0</v>
      </c>
      <c r="CM969" s="5">
        <v>0</v>
      </c>
      <c r="CN969" s="5">
        <v>0</v>
      </c>
      <c r="CO969" s="5">
        <v>0</v>
      </c>
      <c r="CP969" s="5">
        <v>0</v>
      </c>
      <c r="CQ969" s="5">
        <v>0</v>
      </c>
      <c r="CR969" s="5">
        <v>0</v>
      </c>
      <c r="CS969" s="5">
        <v>0</v>
      </c>
      <c r="CT969" s="5">
        <v>0</v>
      </c>
      <c r="CU969" s="5">
        <v>0</v>
      </c>
      <c r="CV969" s="5">
        <v>0</v>
      </c>
      <c r="CW969" s="5">
        <v>0</v>
      </c>
      <c r="CX969" s="3">
        <v>0</v>
      </c>
    </row>
    <row r="970" spans="1:102" ht="15.75" x14ac:dyDescent="0.25">
      <c r="A970" s="5" t="s">
        <v>51</v>
      </c>
      <c r="B970" s="5" t="s">
        <v>52</v>
      </c>
      <c r="C970" s="5">
        <v>2022</v>
      </c>
      <c r="D970" s="5">
        <v>37</v>
      </c>
      <c r="E970" s="5">
        <v>0</v>
      </c>
      <c r="F970" s="5">
        <v>1</v>
      </c>
      <c r="G970" s="5">
        <v>0</v>
      </c>
      <c r="H970" s="5">
        <v>0</v>
      </c>
      <c r="I970" s="5">
        <v>1</v>
      </c>
      <c r="J970" s="5">
        <v>0</v>
      </c>
      <c r="K970" s="5">
        <v>1</v>
      </c>
      <c r="L970" s="5">
        <v>1</v>
      </c>
      <c r="M970" s="5">
        <v>0</v>
      </c>
      <c r="N970" s="5">
        <v>2</v>
      </c>
      <c r="O970" s="5">
        <v>2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5">
        <v>0</v>
      </c>
      <c r="AH970" s="5">
        <v>0</v>
      </c>
      <c r="AI970" s="5">
        <v>0</v>
      </c>
      <c r="AJ970" s="5">
        <v>14</v>
      </c>
      <c r="AK970" s="5">
        <v>0</v>
      </c>
      <c r="AL970" s="5">
        <v>0</v>
      </c>
      <c r="AM970" s="5">
        <v>0</v>
      </c>
      <c r="AN970" s="5">
        <v>0</v>
      </c>
      <c r="AO970" s="5">
        <v>0</v>
      </c>
      <c r="AP970" s="5">
        <v>0</v>
      </c>
      <c r="AQ970" s="5">
        <v>0</v>
      </c>
      <c r="AR970" s="5">
        <v>0</v>
      </c>
      <c r="AS970" s="5">
        <v>0</v>
      </c>
      <c r="AT970" s="5">
        <v>0</v>
      </c>
      <c r="AU970" s="5">
        <v>1</v>
      </c>
      <c r="AV970" s="5">
        <v>0</v>
      </c>
      <c r="AW970" s="5">
        <v>0</v>
      </c>
      <c r="AX970" s="5">
        <v>0</v>
      </c>
      <c r="AY970" s="5">
        <v>0</v>
      </c>
      <c r="AZ970" s="5">
        <v>0</v>
      </c>
      <c r="BA970" s="5">
        <v>0</v>
      </c>
      <c r="BB970" s="5">
        <v>0</v>
      </c>
      <c r="BC970" s="5">
        <v>0</v>
      </c>
      <c r="BD970" s="5">
        <v>0</v>
      </c>
      <c r="BE970" s="5">
        <v>0</v>
      </c>
      <c r="BF970" s="5">
        <v>0</v>
      </c>
      <c r="BG970" s="5">
        <v>0</v>
      </c>
      <c r="BH970" s="5">
        <v>0</v>
      </c>
      <c r="BI970" s="5">
        <v>0</v>
      </c>
      <c r="BJ970" s="5">
        <v>0</v>
      </c>
      <c r="BK970" s="5">
        <v>1</v>
      </c>
      <c r="BL970" s="5">
        <v>0</v>
      </c>
      <c r="BM970" s="5">
        <v>0</v>
      </c>
      <c r="BN970" s="5">
        <v>0</v>
      </c>
      <c r="BO970" s="5">
        <v>0</v>
      </c>
      <c r="BP970" s="5">
        <v>0</v>
      </c>
      <c r="BQ970" s="5">
        <v>0</v>
      </c>
      <c r="BR970" s="5">
        <v>0</v>
      </c>
      <c r="BS970" s="5">
        <v>2</v>
      </c>
      <c r="BT970" s="5">
        <v>0</v>
      </c>
      <c r="BU970" s="5">
        <v>0</v>
      </c>
      <c r="BV970" s="5">
        <v>1</v>
      </c>
      <c r="BW970" s="5">
        <v>1</v>
      </c>
      <c r="BX970" s="5">
        <v>1</v>
      </c>
      <c r="BY970" s="5">
        <v>0</v>
      </c>
      <c r="BZ970" s="5">
        <v>0</v>
      </c>
      <c r="CA970" s="5">
        <v>0</v>
      </c>
      <c r="CB970" s="5">
        <v>0</v>
      </c>
      <c r="CC970" s="5">
        <v>0</v>
      </c>
      <c r="CD970" s="5">
        <v>0</v>
      </c>
      <c r="CE970" s="5">
        <v>0</v>
      </c>
      <c r="CF970" s="5">
        <v>0</v>
      </c>
      <c r="CG970" s="5">
        <v>0</v>
      </c>
      <c r="CH970" s="5">
        <v>0</v>
      </c>
      <c r="CI970" s="5">
        <v>0</v>
      </c>
      <c r="CJ970" s="5">
        <v>1</v>
      </c>
      <c r="CK970" s="5">
        <v>0</v>
      </c>
      <c r="CL970" s="5">
        <v>0</v>
      </c>
      <c r="CM970" s="5">
        <v>0</v>
      </c>
      <c r="CN970" s="5">
        <v>0</v>
      </c>
      <c r="CO970" s="5">
        <v>0</v>
      </c>
      <c r="CP970" s="5">
        <v>0</v>
      </c>
      <c r="CQ970" s="5">
        <v>0</v>
      </c>
      <c r="CR970" s="5">
        <v>1</v>
      </c>
      <c r="CS970" s="5">
        <v>1</v>
      </c>
      <c r="CT970" s="5">
        <v>1</v>
      </c>
      <c r="CU970" s="5">
        <v>0</v>
      </c>
      <c r="CV970" s="5">
        <v>1</v>
      </c>
      <c r="CW970" s="5">
        <v>0</v>
      </c>
      <c r="CX970" s="3">
        <v>0</v>
      </c>
    </row>
    <row r="971" spans="1:102" ht="15.75" x14ac:dyDescent="0.25">
      <c r="A971" s="5" t="s">
        <v>53</v>
      </c>
      <c r="B971" s="5" t="s">
        <v>54</v>
      </c>
      <c r="C971" s="5">
        <v>2022</v>
      </c>
      <c r="D971" s="5">
        <v>53</v>
      </c>
      <c r="E971" s="5">
        <v>0</v>
      </c>
      <c r="F971" s="5">
        <v>1</v>
      </c>
      <c r="G971" s="5">
        <v>0</v>
      </c>
      <c r="H971" s="5">
        <v>0</v>
      </c>
      <c r="I971" s="5">
        <v>1</v>
      </c>
      <c r="J971" s="5">
        <v>0</v>
      </c>
      <c r="K971" s="5">
        <v>0</v>
      </c>
      <c r="L971" s="5">
        <v>1</v>
      </c>
      <c r="M971" s="5">
        <v>0</v>
      </c>
      <c r="N971" s="5">
        <v>1</v>
      </c>
      <c r="O971" s="5">
        <v>1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0</v>
      </c>
      <c r="AH971" s="5">
        <v>0</v>
      </c>
      <c r="AI971" s="5">
        <v>0</v>
      </c>
      <c r="AJ971" s="5">
        <v>2</v>
      </c>
      <c r="AK971" s="5">
        <v>0</v>
      </c>
      <c r="AL971" s="5">
        <v>0</v>
      </c>
      <c r="AM971" s="5">
        <v>0</v>
      </c>
      <c r="AN971" s="5">
        <v>0</v>
      </c>
      <c r="AO971" s="5">
        <v>1</v>
      </c>
      <c r="AP971" s="5">
        <v>0</v>
      </c>
      <c r="AQ971" s="5">
        <v>1</v>
      </c>
      <c r="AR971" s="5">
        <v>0</v>
      </c>
      <c r="AS971" s="5">
        <v>0</v>
      </c>
      <c r="AT971" s="5">
        <v>0</v>
      </c>
      <c r="AU971" s="5">
        <v>0</v>
      </c>
      <c r="AV971" s="5">
        <v>1</v>
      </c>
      <c r="AW971" s="5">
        <v>0</v>
      </c>
      <c r="AX971" s="5">
        <v>1</v>
      </c>
      <c r="AY971" s="5">
        <v>0</v>
      </c>
      <c r="AZ971" s="5">
        <v>0</v>
      </c>
      <c r="BA971" s="5">
        <v>0</v>
      </c>
      <c r="BB971" s="5">
        <v>3</v>
      </c>
      <c r="BC971" s="5">
        <v>0</v>
      </c>
      <c r="BD971" s="5">
        <v>0</v>
      </c>
      <c r="BE971" s="5">
        <v>0</v>
      </c>
      <c r="BF971" s="5">
        <v>1</v>
      </c>
      <c r="BG971" s="5">
        <v>0</v>
      </c>
      <c r="BH971" s="5">
        <v>0</v>
      </c>
      <c r="BI971" s="5">
        <v>0</v>
      </c>
      <c r="BJ971" s="5">
        <v>3</v>
      </c>
      <c r="BK971" s="5">
        <v>1</v>
      </c>
      <c r="BL971" s="5">
        <v>0</v>
      </c>
      <c r="BM971" s="5">
        <v>0</v>
      </c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4</v>
      </c>
      <c r="BT971" s="5">
        <v>0</v>
      </c>
      <c r="BU971" s="5">
        <v>0</v>
      </c>
      <c r="BV971" s="5">
        <v>0</v>
      </c>
      <c r="BW971" s="5">
        <v>0</v>
      </c>
      <c r="BX971" s="5">
        <v>20</v>
      </c>
      <c r="BY971" s="5">
        <v>0</v>
      </c>
      <c r="BZ971" s="5">
        <v>0</v>
      </c>
      <c r="CA971" s="5">
        <v>0</v>
      </c>
      <c r="CB971" s="5">
        <v>0</v>
      </c>
      <c r="CC971" s="5">
        <v>0</v>
      </c>
      <c r="CD971" s="5">
        <v>0</v>
      </c>
      <c r="CE971" s="5">
        <v>0</v>
      </c>
      <c r="CF971" s="5">
        <v>0</v>
      </c>
      <c r="CG971" s="5">
        <v>0</v>
      </c>
      <c r="CH971" s="5">
        <v>0</v>
      </c>
      <c r="CI971" s="5">
        <v>1</v>
      </c>
      <c r="CJ971" s="5">
        <v>0</v>
      </c>
      <c r="CK971" s="5">
        <v>0</v>
      </c>
      <c r="CL971" s="5">
        <v>0</v>
      </c>
      <c r="CM971" s="5">
        <v>0</v>
      </c>
      <c r="CN971" s="5">
        <v>2</v>
      </c>
      <c r="CO971" s="5">
        <v>0</v>
      </c>
      <c r="CP971" s="5">
        <v>0</v>
      </c>
      <c r="CQ971" s="5">
        <v>0</v>
      </c>
      <c r="CR971" s="5">
        <v>0</v>
      </c>
      <c r="CS971" s="5">
        <v>2</v>
      </c>
      <c r="CT971" s="5">
        <v>0</v>
      </c>
      <c r="CU971" s="5">
        <v>0</v>
      </c>
      <c r="CV971" s="5">
        <v>1</v>
      </c>
      <c r="CW971" s="5">
        <v>0</v>
      </c>
      <c r="CX971" s="3">
        <v>0</v>
      </c>
    </row>
    <row r="972" spans="1:102" ht="15.75" x14ac:dyDescent="0.25">
      <c r="A972" s="5" t="s">
        <v>55</v>
      </c>
      <c r="B972" s="5" t="s">
        <v>56</v>
      </c>
      <c r="C972" s="5">
        <v>2022</v>
      </c>
      <c r="D972" s="5">
        <v>17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5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0</v>
      </c>
      <c r="AG972" s="5">
        <v>0</v>
      </c>
      <c r="AH972" s="5">
        <v>0</v>
      </c>
      <c r="AI972" s="5">
        <v>0</v>
      </c>
      <c r="AJ972" s="5">
        <v>0</v>
      </c>
      <c r="AK972" s="5">
        <v>0</v>
      </c>
      <c r="AL972" s="5">
        <v>0</v>
      </c>
      <c r="AM972" s="5">
        <v>0</v>
      </c>
      <c r="AN972" s="5">
        <v>1</v>
      </c>
      <c r="AO972" s="5">
        <v>1</v>
      </c>
      <c r="AP972" s="5">
        <v>0</v>
      </c>
      <c r="AQ972" s="5">
        <v>0</v>
      </c>
      <c r="AR972" s="5">
        <v>0</v>
      </c>
      <c r="AS972" s="5">
        <v>0</v>
      </c>
      <c r="AT972" s="5">
        <v>0</v>
      </c>
      <c r="AU972" s="5">
        <v>0</v>
      </c>
      <c r="AV972" s="5">
        <v>0</v>
      </c>
      <c r="AW972" s="5">
        <v>0</v>
      </c>
      <c r="AX972" s="5">
        <v>0</v>
      </c>
      <c r="AY972" s="5">
        <v>0</v>
      </c>
      <c r="AZ972" s="5">
        <v>0</v>
      </c>
      <c r="BA972" s="5">
        <v>0</v>
      </c>
      <c r="BB972" s="5">
        <v>0</v>
      </c>
      <c r="BC972" s="5">
        <v>1</v>
      </c>
      <c r="BD972" s="5">
        <v>0</v>
      </c>
      <c r="BE972" s="5">
        <v>0</v>
      </c>
      <c r="BF972" s="5">
        <v>0</v>
      </c>
      <c r="BG972" s="5">
        <v>0</v>
      </c>
      <c r="BH972" s="5">
        <v>0</v>
      </c>
      <c r="BI972" s="5">
        <v>0</v>
      </c>
      <c r="BJ972" s="5">
        <v>1</v>
      </c>
      <c r="BK972" s="5">
        <v>0</v>
      </c>
      <c r="BL972" s="5">
        <v>0</v>
      </c>
      <c r="BM972" s="5">
        <v>0</v>
      </c>
      <c r="BN972" s="5">
        <v>0</v>
      </c>
      <c r="BO972" s="5">
        <v>0</v>
      </c>
      <c r="BP972" s="5">
        <v>0</v>
      </c>
      <c r="BQ972" s="5">
        <v>0</v>
      </c>
      <c r="BR972" s="5">
        <v>0</v>
      </c>
      <c r="BS972" s="5">
        <v>0</v>
      </c>
      <c r="BT972" s="5">
        <v>0</v>
      </c>
      <c r="BU972" s="5">
        <v>0</v>
      </c>
      <c r="BV972" s="5">
        <v>1</v>
      </c>
      <c r="BW972" s="5">
        <v>0</v>
      </c>
      <c r="BX972" s="5">
        <v>0</v>
      </c>
      <c r="BY972" s="5">
        <v>0</v>
      </c>
      <c r="BZ972" s="5">
        <v>0</v>
      </c>
      <c r="CA972" s="5">
        <v>0</v>
      </c>
      <c r="CB972" s="5">
        <v>0</v>
      </c>
      <c r="CC972" s="5">
        <v>0</v>
      </c>
      <c r="CD972" s="5">
        <v>0</v>
      </c>
      <c r="CE972" s="5">
        <v>0</v>
      </c>
      <c r="CF972" s="5">
        <v>0</v>
      </c>
      <c r="CG972" s="5">
        <v>0</v>
      </c>
      <c r="CH972" s="5">
        <v>0</v>
      </c>
      <c r="CI972" s="5">
        <v>0</v>
      </c>
      <c r="CJ972" s="5">
        <v>0</v>
      </c>
      <c r="CK972" s="5">
        <v>0</v>
      </c>
      <c r="CL972" s="5">
        <v>0</v>
      </c>
      <c r="CM972" s="5">
        <v>0</v>
      </c>
      <c r="CN972" s="5">
        <v>1</v>
      </c>
      <c r="CO972" s="5">
        <v>0</v>
      </c>
      <c r="CP972" s="5">
        <v>0</v>
      </c>
      <c r="CQ972" s="5">
        <v>0</v>
      </c>
      <c r="CR972" s="5">
        <v>0</v>
      </c>
      <c r="CS972" s="5">
        <v>0</v>
      </c>
      <c r="CT972" s="5">
        <v>0</v>
      </c>
      <c r="CU972" s="5">
        <v>0</v>
      </c>
      <c r="CV972" s="5">
        <v>0</v>
      </c>
      <c r="CW972" s="5">
        <v>0</v>
      </c>
      <c r="CX972" s="3">
        <v>0</v>
      </c>
    </row>
    <row r="973" spans="1:102" ht="15.75" x14ac:dyDescent="0.25">
      <c r="A973" s="5" t="s">
        <v>57</v>
      </c>
      <c r="B973" s="5" t="s">
        <v>58</v>
      </c>
      <c r="C973" s="5">
        <v>2022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5">
        <v>0</v>
      </c>
      <c r="AH973" s="5">
        <v>0</v>
      </c>
      <c r="AI973" s="5">
        <v>0</v>
      </c>
      <c r="AJ973" s="5">
        <v>0</v>
      </c>
      <c r="AK973" s="5">
        <v>0</v>
      </c>
      <c r="AL973" s="5">
        <v>0</v>
      </c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>
        <v>0</v>
      </c>
      <c r="AV973" s="5">
        <v>0</v>
      </c>
      <c r="AW973" s="5">
        <v>0</v>
      </c>
      <c r="AX973" s="5">
        <v>0</v>
      </c>
      <c r="AY973" s="5">
        <v>0</v>
      </c>
      <c r="AZ973" s="5">
        <v>0</v>
      </c>
      <c r="BA973" s="5">
        <v>0</v>
      </c>
      <c r="BB973" s="5">
        <v>0</v>
      </c>
      <c r="BC973" s="5">
        <v>0</v>
      </c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>
        <v>0</v>
      </c>
      <c r="BK973" s="5">
        <v>0</v>
      </c>
      <c r="BL973" s="5">
        <v>0</v>
      </c>
      <c r="BM973" s="5">
        <v>0</v>
      </c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>
        <v>0</v>
      </c>
      <c r="BW973" s="5">
        <v>0</v>
      </c>
      <c r="BX973" s="5">
        <v>0</v>
      </c>
      <c r="BY973" s="5">
        <v>0</v>
      </c>
      <c r="BZ973" s="5">
        <v>0</v>
      </c>
      <c r="CA973" s="5">
        <v>0</v>
      </c>
      <c r="CB973" s="5">
        <v>0</v>
      </c>
      <c r="CC973" s="5">
        <v>0</v>
      </c>
      <c r="CD973" s="5">
        <v>0</v>
      </c>
      <c r="CE973" s="5">
        <v>0</v>
      </c>
      <c r="CF973" s="5">
        <v>0</v>
      </c>
      <c r="CG973" s="5">
        <v>0</v>
      </c>
      <c r="CH973" s="5">
        <v>0</v>
      </c>
      <c r="CI973" s="5">
        <v>0</v>
      </c>
      <c r="CJ973" s="5">
        <v>0</v>
      </c>
      <c r="CK973" s="5">
        <v>0</v>
      </c>
      <c r="CL973" s="5">
        <v>0</v>
      </c>
      <c r="CM973" s="5">
        <v>0</v>
      </c>
      <c r="CN973" s="5">
        <v>0</v>
      </c>
      <c r="CO973" s="5">
        <v>0</v>
      </c>
      <c r="CP973" s="5">
        <v>0</v>
      </c>
      <c r="CQ973" s="5">
        <v>0</v>
      </c>
      <c r="CR973" s="5">
        <v>0</v>
      </c>
      <c r="CS973" s="5">
        <v>0</v>
      </c>
      <c r="CT973" s="5">
        <v>0</v>
      </c>
      <c r="CU973" s="5">
        <v>0</v>
      </c>
      <c r="CV973" s="5">
        <v>0</v>
      </c>
      <c r="CW973" s="5">
        <v>0</v>
      </c>
      <c r="CX973" s="3">
        <v>0</v>
      </c>
    </row>
    <row r="974" spans="1:102" ht="15.75" x14ac:dyDescent="0.25">
      <c r="A974" s="5" t="s">
        <v>59</v>
      </c>
      <c r="B974" s="5" t="s">
        <v>60</v>
      </c>
      <c r="C974" s="5">
        <v>2022</v>
      </c>
      <c r="D974" s="5">
        <v>2726</v>
      </c>
      <c r="E974" s="5">
        <v>1</v>
      </c>
      <c r="F974" s="5">
        <v>0</v>
      </c>
      <c r="G974" s="5">
        <v>1</v>
      </c>
      <c r="H974" s="5">
        <v>0</v>
      </c>
      <c r="I974" s="5">
        <v>3</v>
      </c>
      <c r="J974" s="5">
        <v>11</v>
      </c>
      <c r="K974" s="5">
        <v>0</v>
      </c>
      <c r="L974" s="5">
        <v>5</v>
      </c>
      <c r="M974" s="5">
        <v>6</v>
      </c>
      <c r="N974" s="5">
        <v>12</v>
      </c>
      <c r="O974" s="5">
        <v>179</v>
      </c>
      <c r="P974" s="5">
        <v>0</v>
      </c>
      <c r="Q974" s="5">
        <v>0</v>
      </c>
      <c r="R974" s="5">
        <v>7</v>
      </c>
      <c r="S974" s="5">
        <v>0</v>
      </c>
      <c r="T974" s="5">
        <v>0</v>
      </c>
      <c r="U974" s="5">
        <v>1</v>
      </c>
      <c r="V974" s="5">
        <v>5</v>
      </c>
      <c r="W974" s="5">
        <v>0</v>
      </c>
      <c r="X974" s="5">
        <v>5</v>
      </c>
      <c r="Y974" s="5">
        <v>0</v>
      </c>
      <c r="Z974" s="5">
        <v>0</v>
      </c>
      <c r="AA974" s="5">
        <v>22</v>
      </c>
      <c r="AB974" s="5">
        <v>0</v>
      </c>
      <c r="AC974" s="5">
        <v>0</v>
      </c>
      <c r="AD974" s="5">
        <v>1</v>
      </c>
      <c r="AE974" s="5">
        <v>0</v>
      </c>
      <c r="AF974" s="5">
        <v>0</v>
      </c>
      <c r="AG974" s="5">
        <v>148</v>
      </c>
      <c r="AH974" s="5">
        <v>75</v>
      </c>
      <c r="AI974" s="5">
        <v>17</v>
      </c>
      <c r="AJ974" s="5">
        <v>271</v>
      </c>
      <c r="AK974" s="5">
        <v>9</v>
      </c>
      <c r="AL974" s="5">
        <v>79</v>
      </c>
      <c r="AM974" s="5">
        <v>55</v>
      </c>
      <c r="AN974" s="5">
        <v>34</v>
      </c>
      <c r="AO974" s="5">
        <v>145</v>
      </c>
      <c r="AP974" s="5">
        <v>0</v>
      </c>
      <c r="AQ974" s="5">
        <v>14</v>
      </c>
      <c r="AR974" s="5">
        <v>0</v>
      </c>
      <c r="AS974" s="5">
        <v>3</v>
      </c>
      <c r="AT974" s="5">
        <v>6</v>
      </c>
      <c r="AU974" s="5">
        <v>13</v>
      </c>
      <c r="AV974" s="5">
        <v>82</v>
      </c>
      <c r="AW974" s="5">
        <v>38</v>
      </c>
      <c r="AX974" s="5">
        <v>59</v>
      </c>
      <c r="AY974" s="5">
        <v>6</v>
      </c>
      <c r="AZ974" s="5">
        <v>17</v>
      </c>
      <c r="BA974" s="5">
        <v>0</v>
      </c>
      <c r="BB974" s="5">
        <v>386</v>
      </c>
      <c r="BC974" s="5">
        <v>38</v>
      </c>
      <c r="BD974" s="5">
        <v>0</v>
      </c>
      <c r="BE974" s="5">
        <v>74</v>
      </c>
      <c r="BF974" s="5">
        <v>50</v>
      </c>
      <c r="BG974" s="5">
        <v>8</v>
      </c>
      <c r="BH974" s="5">
        <v>22</v>
      </c>
      <c r="BI974" s="5">
        <v>0</v>
      </c>
      <c r="BJ974" s="5">
        <v>118</v>
      </c>
      <c r="BK974" s="5">
        <v>101</v>
      </c>
      <c r="BL974" s="5">
        <v>0</v>
      </c>
      <c r="BM974" s="5">
        <v>2</v>
      </c>
      <c r="BN974" s="5">
        <v>7</v>
      </c>
      <c r="BO974" s="5">
        <v>0</v>
      </c>
      <c r="BP974" s="5">
        <v>2</v>
      </c>
      <c r="BQ974" s="5">
        <v>18</v>
      </c>
      <c r="BR974" s="5">
        <v>1</v>
      </c>
      <c r="BS974" s="5">
        <v>64</v>
      </c>
      <c r="BT974" s="5">
        <v>19</v>
      </c>
      <c r="BU974" s="5">
        <v>0</v>
      </c>
      <c r="BV974" s="5">
        <v>48</v>
      </c>
      <c r="BW974" s="5">
        <v>4</v>
      </c>
      <c r="BX974" s="5">
        <v>115</v>
      </c>
      <c r="BY974" s="5">
        <v>0</v>
      </c>
      <c r="BZ974" s="5">
        <v>0</v>
      </c>
      <c r="CA974" s="5">
        <v>52</v>
      </c>
      <c r="CB974" s="5">
        <v>98</v>
      </c>
      <c r="CC974" s="5">
        <v>0</v>
      </c>
      <c r="CD974" s="5">
        <v>3</v>
      </c>
      <c r="CE974" s="5">
        <v>0</v>
      </c>
      <c r="CF974" s="5">
        <v>0</v>
      </c>
      <c r="CG974" s="5">
        <v>4</v>
      </c>
      <c r="CH974" s="5">
        <v>2</v>
      </c>
      <c r="CI974" s="5">
        <v>1</v>
      </c>
      <c r="CJ974" s="5">
        <v>1</v>
      </c>
      <c r="CK974" s="5">
        <v>0</v>
      </c>
      <c r="CL974" s="5">
        <v>0</v>
      </c>
      <c r="CM974" s="5">
        <v>23</v>
      </c>
      <c r="CN974" s="5">
        <v>78</v>
      </c>
      <c r="CO974" s="5">
        <v>1</v>
      </c>
      <c r="CP974" s="5">
        <v>1</v>
      </c>
      <c r="CQ974" s="5">
        <v>0</v>
      </c>
      <c r="CR974" s="5">
        <v>4</v>
      </c>
      <c r="CS974" s="5">
        <v>0</v>
      </c>
      <c r="CT974" s="5">
        <v>10</v>
      </c>
      <c r="CU974" s="5">
        <v>0</v>
      </c>
      <c r="CV974" s="5">
        <v>32</v>
      </c>
      <c r="CW974" s="5">
        <v>9</v>
      </c>
      <c r="CX974" s="3">
        <v>9</v>
      </c>
    </row>
    <row r="975" spans="1:102" ht="15.75" x14ac:dyDescent="0.25">
      <c r="A975" s="5" t="s">
        <v>61</v>
      </c>
      <c r="B975" s="5" t="s">
        <v>62</v>
      </c>
      <c r="C975" s="5">
        <v>2022</v>
      </c>
      <c r="D975" s="5">
        <v>27</v>
      </c>
      <c r="E975" s="5">
        <v>0</v>
      </c>
      <c r="F975" s="5">
        <v>0</v>
      </c>
      <c r="G975" s="5">
        <v>0</v>
      </c>
      <c r="H975" s="5">
        <v>0</v>
      </c>
      <c r="I975" s="5">
        <v>3</v>
      </c>
      <c r="J975" s="5">
        <v>0</v>
      </c>
      <c r="K975" s="5">
        <v>1</v>
      </c>
      <c r="L975" s="5">
        <v>0</v>
      </c>
      <c r="M975" s="5">
        <v>0</v>
      </c>
      <c r="N975" s="5">
        <v>1</v>
      </c>
      <c r="O975" s="5">
        <v>2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0</v>
      </c>
      <c r="AH975" s="5">
        <v>0</v>
      </c>
      <c r="AI975" s="5">
        <v>0</v>
      </c>
      <c r="AJ975" s="5">
        <v>4</v>
      </c>
      <c r="AK975" s="5">
        <v>1</v>
      </c>
      <c r="AL975" s="5">
        <v>0</v>
      </c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1</v>
      </c>
      <c r="AU975" s="5">
        <v>0</v>
      </c>
      <c r="AV975" s="5">
        <v>0</v>
      </c>
      <c r="AW975" s="5">
        <v>0</v>
      </c>
      <c r="AX975" s="5">
        <v>1</v>
      </c>
      <c r="AY975" s="5">
        <v>0</v>
      </c>
      <c r="AZ975" s="5">
        <v>0</v>
      </c>
      <c r="BA975" s="5">
        <v>0</v>
      </c>
      <c r="BB975" s="5">
        <v>1</v>
      </c>
      <c r="BC975" s="5">
        <v>0</v>
      </c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>
        <v>0</v>
      </c>
      <c r="BK975" s="5">
        <v>0</v>
      </c>
      <c r="BL975" s="5">
        <v>0</v>
      </c>
      <c r="BM975" s="5">
        <v>0</v>
      </c>
      <c r="BN975" s="5">
        <v>0</v>
      </c>
      <c r="BO975" s="5">
        <v>0</v>
      </c>
      <c r="BP975" s="5">
        <v>0</v>
      </c>
      <c r="BQ975" s="5">
        <v>0</v>
      </c>
      <c r="BR975" s="5">
        <v>0</v>
      </c>
      <c r="BS975" s="5">
        <v>1</v>
      </c>
      <c r="BT975" s="5">
        <v>1</v>
      </c>
      <c r="BU975" s="5">
        <v>0</v>
      </c>
      <c r="BV975" s="5">
        <v>0</v>
      </c>
      <c r="BW975" s="5">
        <v>0</v>
      </c>
      <c r="BX975" s="5">
        <v>1</v>
      </c>
      <c r="BY975" s="5">
        <v>0</v>
      </c>
      <c r="BZ975" s="5">
        <v>0</v>
      </c>
      <c r="CA975" s="5">
        <v>0</v>
      </c>
      <c r="CB975" s="5">
        <v>0</v>
      </c>
      <c r="CC975" s="5">
        <v>0</v>
      </c>
      <c r="CD975" s="5">
        <v>0</v>
      </c>
      <c r="CE975" s="5">
        <v>0</v>
      </c>
      <c r="CF975" s="5">
        <v>1</v>
      </c>
      <c r="CG975" s="5">
        <v>0</v>
      </c>
      <c r="CH975" s="5">
        <v>0</v>
      </c>
      <c r="CI975" s="5">
        <v>0</v>
      </c>
      <c r="CJ975" s="5">
        <v>0</v>
      </c>
      <c r="CK975" s="5">
        <v>0</v>
      </c>
      <c r="CL975" s="5">
        <v>0</v>
      </c>
      <c r="CM975" s="5">
        <v>0</v>
      </c>
      <c r="CN975" s="5">
        <v>0</v>
      </c>
      <c r="CO975" s="5">
        <v>0</v>
      </c>
      <c r="CP975" s="5">
        <v>0</v>
      </c>
      <c r="CQ975" s="5">
        <v>0</v>
      </c>
      <c r="CR975" s="5">
        <v>2</v>
      </c>
      <c r="CS975" s="5">
        <v>0</v>
      </c>
      <c r="CT975" s="5">
        <v>1</v>
      </c>
      <c r="CU975" s="5">
        <v>0</v>
      </c>
      <c r="CV975" s="5">
        <v>1</v>
      </c>
      <c r="CW975" s="5">
        <v>0</v>
      </c>
      <c r="CX975" s="3">
        <v>0</v>
      </c>
    </row>
    <row r="976" spans="1:102" ht="15.75" x14ac:dyDescent="0.25">
      <c r="A976" s="5" t="s">
        <v>63</v>
      </c>
      <c r="B976" s="5" t="s">
        <v>64</v>
      </c>
      <c r="C976" s="5">
        <v>2022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1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5">
        <v>0</v>
      </c>
      <c r="AG976" s="5">
        <v>0</v>
      </c>
      <c r="AH976" s="5">
        <v>0</v>
      </c>
      <c r="AI976" s="5">
        <v>0</v>
      </c>
      <c r="AJ976" s="5">
        <v>0</v>
      </c>
      <c r="AK976" s="5">
        <v>0</v>
      </c>
      <c r="AL976" s="5">
        <v>0</v>
      </c>
      <c r="AM976" s="5">
        <v>0</v>
      </c>
      <c r="AN976" s="5">
        <v>0</v>
      </c>
      <c r="AO976" s="5">
        <v>0</v>
      </c>
      <c r="AP976" s="5">
        <v>0</v>
      </c>
      <c r="AQ976" s="5">
        <v>0</v>
      </c>
      <c r="AR976" s="5">
        <v>0</v>
      </c>
      <c r="AS976" s="5">
        <v>0</v>
      </c>
      <c r="AT976" s="5">
        <v>0</v>
      </c>
      <c r="AU976" s="5">
        <v>0</v>
      </c>
      <c r="AV976" s="5">
        <v>0</v>
      </c>
      <c r="AW976" s="5">
        <v>0</v>
      </c>
      <c r="AX976" s="5">
        <v>0</v>
      </c>
      <c r="AY976" s="5">
        <v>0</v>
      </c>
      <c r="AZ976" s="5">
        <v>0</v>
      </c>
      <c r="BA976" s="5">
        <v>0</v>
      </c>
      <c r="BB976" s="5">
        <v>0</v>
      </c>
      <c r="BC976" s="5">
        <v>0</v>
      </c>
      <c r="BD976" s="5">
        <v>0</v>
      </c>
      <c r="BE976" s="5">
        <v>0</v>
      </c>
      <c r="BF976" s="5">
        <v>0</v>
      </c>
      <c r="BG976" s="5">
        <v>0</v>
      </c>
      <c r="BH976" s="5">
        <v>0</v>
      </c>
      <c r="BI976" s="5">
        <v>0</v>
      </c>
      <c r="BJ976" s="5">
        <v>0</v>
      </c>
      <c r="BK976" s="5">
        <v>0</v>
      </c>
      <c r="BL976" s="5">
        <v>0</v>
      </c>
      <c r="BM976" s="5">
        <v>0</v>
      </c>
      <c r="BN976" s="5">
        <v>0</v>
      </c>
      <c r="BO976" s="5">
        <v>0</v>
      </c>
      <c r="BP976" s="5">
        <v>0</v>
      </c>
      <c r="BQ976" s="5">
        <v>0</v>
      </c>
      <c r="BR976" s="5">
        <v>0</v>
      </c>
      <c r="BS976" s="5">
        <v>0</v>
      </c>
      <c r="BT976" s="5">
        <v>0</v>
      </c>
      <c r="BU976" s="5">
        <v>0</v>
      </c>
      <c r="BV976" s="5">
        <v>0</v>
      </c>
      <c r="BW976" s="5">
        <v>0</v>
      </c>
      <c r="BX976" s="5">
        <v>0</v>
      </c>
      <c r="BY976" s="5">
        <v>0</v>
      </c>
      <c r="BZ976" s="5">
        <v>0</v>
      </c>
      <c r="CA976" s="5">
        <v>0</v>
      </c>
      <c r="CB976" s="5">
        <v>0</v>
      </c>
      <c r="CC976" s="5">
        <v>0</v>
      </c>
      <c r="CD976" s="5">
        <v>0</v>
      </c>
      <c r="CE976" s="5">
        <v>0</v>
      </c>
      <c r="CF976" s="5">
        <v>0</v>
      </c>
      <c r="CG976" s="5">
        <v>0</v>
      </c>
      <c r="CH976" s="5">
        <v>0</v>
      </c>
      <c r="CI976" s="5">
        <v>0</v>
      </c>
      <c r="CJ976" s="5">
        <v>0</v>
      </c>
      <c r="CK976" s="5">
        <v>0</v>
      </c>
      <c r="CL976" s="5">
        <v>0</v>
      </c>
      <c r="CM976" s="5">
        <v>0</v>
      </c>
      <c r="CN976" s="5">
        <v>0</v>
      </c>
      <c r="CO976" s="5">
        <v>0</v>
      </c>
      <c r="CP976" s="5">
        <v>0</v>
      </c>
      <c r="CQ976" s="5">
        <v>0</v>
      </c>
      <c r="CR976" s="5">
        <v>0</v>
      </c>
      <c r="CS976" s="5">
        <v>0</v>
      </c>
      <c r="CT976" s="5">
        <v>0</v>
      </c>
      <c r="CU976" s="5">
        <v>0</v>
      </c>
      <c r="CV976" s="5">
        <v>0</v>
      </c>
      <c r="CW976" s="5">
        <v>0</v>
      </c>
      <c r="CX976" s="3">
        <v>0</v>
      </c>
    </row>
    <row r="977" spans="1:102" ht="15.75" x14ac:dyDescent="0.25">
      <c r="A977" s="5" t="s">
        <v>65</v>
      </c>
      <c r="B977" s="5" t="s">
        <v>66</v>
      </c>
      <c r="C977" s="5">
        <v>2022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5">
        <v>0</v>
      </c>
      <c r="AH977" s="5">
        <v>0</v>
      </c>
      <c r="AI977" s="5">
        <v>0</v>
      </c>
      <c r="AJ977" s="5">
        <v>0</v>
      </c>
      <c r="AK977" s="5">
        <v>0</v>
      </c>
      <c r="AL977" s="5">
        <v>0</v>
      </c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>
        <v>0</v>
      </c>
      <c r="AV977" s="5">
        <v>0</v>
      </c>
      <c r="AW977" s="5">
        <v>0</v>
      </c>
      <c r="AX977" s="5">
        <v>0</v>
      </c>
      <c r="AY977" s="5">
        <v>0</v>
      </c>
      <c r="AZ977" s="5">
        <v>0</v>
      </c>
      <c r="BA977" s="5">
        <v>0</v>
      </c>
      <c r="BB977" s="5">
        <v>0</v>
      </c>
      <c r="BC977" s="5">
        <v>0</v>
      </c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>
        <v>0</v>
      </c>
      <c r="BK977" s="5">
        <v>0</v>
      </c>
      <c r="BL977" s="5">
        <v>0</v>
      </c>
      <c r="BM977" s="5">
        <v>0</v>
      </c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>
        <v>0</v>
      </c>
      <c r="BW977" s="5">
        <v>0</v>
      </c>
      <c r="BX977" s="5">
        <v>0</v>
      </c>
      <c r="BY977" s="5">
        <v>0</v>
      </c>
      <c r="BZ977" s="5">
        <v>0</v>
      </c>
      <c r="CA977" s="5">
        <v>0</v>
      </c>
      <c r="CB977" s="5">
        <v>0</v>
      </c>
      <c r="CC977" s="5">
        <v>0</v>
      </c>
      <c r="CD977" s="5">
        <v>0</v>
      </c>
      <c r="CE977" s="5">
        <v>0</v>
      </c>
      <c r="CF977" s="5">
        <v>0</v>
      </c>
      <c r="CG977" s="5">
        <v>0</v>
      </c>
      <c r="CH977" s="5">
        <v>0</v>
      </c>
      <c r="CI977" s="5">
        <v>0</v>
      </c>
      <c r="CJ977" s="5">
        <v>0</v>
      </c>
      <c r="CK977" s="5">
        <v>0</v>
      </c>
      <c r="CL977" s="5">
        <v>0</v>
      </c>
      <c r="CM977" s="5">
        <v>0</v>
      </c>
      <c r="CN977" s="5">
        <v>0</v>
      </c>
      <c r="CO977" s="5">
        <v>0</v>
      </c>
      <c r="CP977" s="5">
        <v>0</v>
      </c>
      <c r="CQ977" s="5">
        <v>0</v>
      </c>
      <c r="CR977" s="5">
        <v>0</v>
      </c>
      <c r="CS977" s="5">
        <v>0</v>
      </c>
      <c r="CT977" s="5">
        <v>0</v>
      </c>
      <c r="CU977" s="5">
        <v>0</v>
      </c>
      <c r="CV977" s="5">
        <v>0</v>
      </c>
      <c r="CW977" s="5">
        <v>0</v>
      </c>
      <c r="CX977" s="3">
        <v>0</v>
      </c>
    </row>
    <row r="978" spans="1:102" ht="15.75" x14ac:dyDescent="0.25">
      <c r="A978" s="5" t="s">
        <v>67</v>
      </c>
      <c r="B978" s="5" t="s">
        <v>68</v>
      </c>
      <c r="C978" s="5">
        <v>2022</v>
      </c>
      <c r="D978" s="5">
        <v>21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1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5">
        <v>0</v>
      </c>
      <c r="AH978" s="5">
        <v>0</v>
      </c>
      <c r="AI978" s="5">
        <v>0</v>
      </c>
      <c r="AJ978" s="5">
        <v>0</v>
      </c>
      <c r="AK978" s="5">
        <v>0</v>
      </c>
      <c r="AL978" s="5">
        <v>0</v>
      </c>
      <c r="AM978" s="5">
        <v>0</v>
      </c>
      <c r="AN978" s="5">
        <v>0</v>
      </c>
      <c r="AO978" s="5">
        <v>0</v>
      </c>
      <c r="AP978" s="5">
        <v>0</v>
      </c>
      <c r="AQ978" s="5">
        <v>0</v>
      </c>
      <c r="AR978" s="5">
        <v>0</v>
      </c>
      <c r="AS978" s="5">
        <v>0</v>
      </c>
      <c r="AT978" s="5">
        <v>0</v>
      </c>
      <c r="AU978" s="5">
        <v>10</v>
      </c>
      <c r="AV978" s="5">
        <v>0</v>
      </c>
      <c r="AW978" s="5">
        <v>0</v>
      </c>
      <c r="AX978" s="5">
        <v>0</v>
      </c>
      <c r="AY978" s="5">
        <v>0</v>
      </c>
      <c r="AZ978" s="5">
        <v>0</v>
      </c>
      <c r="BA978" s="5">
        <v>0</v>
      </c>
      <c r="BB978" s="5">
        <v>0</v>
      </c>
      <c r="BC978" s="5">
        <v>0</v>
      </c>
      <c r="BD978" s="5">
        <v>0</v>
      </c>
      <c r="BE978" s="5">
        <v>0</v>
      </c>
      <c r="BF978" s="5">
        <v>0</v>
      </c>
      <c r="BG978" s="5">
        <v>0</v>
      </c>
      <c r="BH978" s="5">
        <v>0</v>
      </c>
      <c r="BI978" s="5">
        <v>0</v>
      </c>
      <c r="BJ978" s="5">
        <v>0</v>
      </c>
      <c r="BK978" s="5">
        <v>0</v>
      </c>
      <c r="BL978" s="5">
        <v>0</v>
      </c>
      <c r="BM978" s="5">
        <v>0</v>
      </c>
      <c r="BN978" s="5">
        <v>0</v>
      </c>
      <c r="BO978" s="5">
        <v>0</v>
      </c>
      <c r="BP978" s="5">
        <v>0</v>
      </c>
      <c r="BQ978" s="5">
        <v>2</v>
      </c>
      <c r="BR978" s="5">
        <v>0</v>
      </c>
      <c r="BS978" s="5">
        <v>0</v>
      </c>
      <c r="BT978" s="5">
        <v>0</v>
      </c>
      <c r="BU978" s="5">
        <v>0</v>
      </c>
      <c r="BV978" s="5">
        <v>0</v>
      </c>
      <c r="BW978" s="5">
        <v>1</v>
      </c>
      <c r="BX978" s="5">
        <v>0</v>
      </c>
      <c r="BY978" s="5">
        <v>0</v>
      </c>
      <c r="BZ978" s="5">
        <v>0</v>
      </c>
      <c r="CA978" s="5">
        <v>0</v>
      </c>
      <c r="CB978" s="5">
        <v>0</v>
      </c>
      <c r="CC978" s="5">
        <v>0</v>
      </c>
      <c r="CD978" s="5">
        <v>0</v>
      </c>
      <c r="CE978" s="5">
        <v>0</v>
      </c>
      <c r="CF978" s="5">
        <v>0</v>
      </c>
      <c r="CG978" s="5">
        <v>0</v>
      </c>
      <c r="CH978" s="5">
        <v>0</v>
      </c>
      <c r="CI978" s="5">
        <v>0</v>
      </c>
      <c r="CJ978" s="5">
        <v>0</v>
      </c>
      <c r="CK978" s="5">
        <v>0</v>
      </c>
      <c r="CL978" s="5">
        <v>0</v>
      </c>
      <c r="CM978" s="5">
        <v>0</v>
      </c>
      <c r="CN978" s="5">
        <v>1</v>
      </c>
      <c r="CO978" s="5">
        <v>0</v>
      </c>
      <c r="CP978" s="5">
        <v>0</v>
      </c>
      <c r="CQ978" s="5">
        <v>0</v>
      </c>
      <c r="CR978" s="5">
        <v>0</v>
      </c>
      <c r="CS978" s="5">
        <v>0</v>
      </c>
      <c r="CT978" s="5">
        <v>0</v>
      </c>
      <c r="CU978" s="5">
        <v>0</v>
      </c>
      <c r="CV978" s="5">
        <v>1</v>
      </c>
      <c r="CW978" s="5">
        <v>0</v>
      </c>
      <c r="CX978" s="3">
        <v>0</v>
      </c>
    </row>
    <row r="979" spans="1:102" ht="15.75" x14ac:dyDescent="0.25">
      <c r="A979" s="5" t="s">
        <v>69</v>
      </c>
      <c r="B979" s="5" t="s">
        <v>70</v>
      </c>
      <c r="C979" s="5">
        <v>2022</v>
      </c>
      <c r="D979" s="5">
        <v>30</v>
      </c>
      <c r="E979" s="5">
        <v>1</v>
      </c>
      <c r="F979" s="5">
        <v>0</v>
      </c>
      <c r="G979" s="5">
        <v>0</v>
      </c>
      <c r="H979" s="5">
        <v>1</v>
      </c>
      <c r="I979" s="5">
        <v>0</v>
      </c>
      <c r="J979" s="5">
        <v>1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0</v>
      </c>
      <c r="AG979" s="5">
        <v>0</v>
      </c>
      <c r="AH979" s="5">
        <v>0</v>
      </c>
      <c r="AI979" s="5">
        <v>3</v>
      </c>
      <c r="AJ979" s="5">
        <v>1</v>
      </c>
      <c r="AK979" s="5">
        <v>1</v>
      </c>
      <c r="AL979" s="5">
        <v>0</v>
      </c>
      <c r="AM979" s="5">
        <v>3</v>
      </c>
      <c r="AN979" s="5">
        <v>0</v>
      </c>
      <c r="AO979" s="5">
        <v>2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>
        <v>0</v>
      </c>
      <c r="AV979" s="5">
        <v>0</v>
      </c>
      <c r="AW979" s="5">
        <v>0</v>
      </c>
      <c r="AX979" s="5">
        <v>0</v>
      </c>
      <c r="AY979" s="5">
        <v>0</v>
      </c>
      <c r="AZ979" s="5">
        <v>0</v>
      </c>
      <c r="BA979" s="5">
        <v>0</v>
      </c>
      <c r="BB979" s="5">
        <v>2</v>
      </c>
      <c r="BC979" s="5">
        <v>0</v>
      </c>
      <c r="BD979" s="5">
        <v>0</v>
      </c>
      <c r="BE979" s="5">
        <v>0</v>
      </c>
      <c r="BF979" s="5">
        <v>1</v>
      </c>
      <c r="BG979" s="5">
        <v>0</v>
      </c>
      <c r="BH979" s="5">
        <v>0</v>
      </c>
      <c r="BI979" s="5">
        <v>0</v>
      </c>
      <c r="BJ979" s="5">
        <v>1</v>
      </c>
      <c r="BK979" s="5">
        <v>1</v>
      </c>
      <c r="BL979" s="5">
        <v>0</v>
      </c>
      <c r="BM979" s="5">
        <v>0</v>
      </c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>
        <v>4</v>
      </c>
      <c r="BW979" s="5">
        <v>1</v>
      </c>
      <c r="BX979" s="5">
        <v>1</v>
      </c>
      <c r="BY979" s="5">
        <v>0</v>
      </c>
      <c r="BZ979" s="5">
        <v>0</v>
      </c>
      <c r="CA979" s="5">
        <v>0</v>
      </c>
      <c r="CB979" s="5">
        <v>0</v>
      </c>
      <c r="CC979" s="5">
        <v>0</v>
      </c>
      <c r="CD979" s="5">
        <v>0</v>
      </c>
      <c r="CE979" s="5">
        <v>0</v>
      </c>
      <c r="CF979" s="5">
        <v>0</v>
      </c>
      <c r="CG979" s="5">
        <v>0</v>
      </c>
      <c r="CH979" s="5">
        <v>0</v>
      </c>
      <c r="CI979" s="5">
        <v>0</v>
      </c>
      <c r="CJ979" s="5">
        <v>1</v>
      </c>
      <c r="CK979" s="5">
        <v>0</v>
      </c>
      <c r="CL979" s="5">
        <v>0</v>
      </c>
      <c r="CM979" s="5">
        <v>0</v>
      </c>
      <c r="CN979" s="5">
        <v>0</v>
      </c>
      <c r="CO979" s="5">
        <v>1</v>
      </c>
      <c r="CP979" s="5">
        <v>0</v>
      </c>
      <c r="CQ979" s="5">
        <v>0</v>
      </c>
      <c r="CR979" s="5">
        <v>0</v>
      </c>
      <c r="CS979" s="5">
        <v>0</v>
      </c>
      <c r="CT979" s="5">
        <v>0</v>
      </c>
      <c r="CU979" s="5">
        <v>0</v>
      </c>
      <c r="CV979" s="5">
        <v>0</v>
      </c>
      <c r="CW979" s="5">
        <v>0</v>
      </c>
      <c r="CX979" s="3">
        <v>0</v>
      </c>
    </row>
    <row r="980" spans="1:102" ht="15.75" x14ac:dyDescent="0.25">
      <c r="A980" s="5" t="s">
        <v>71</v>
      </c>
      <c r="B980" s="5" t="s">
        <v>72</v>
      </c>
      <c r="C980" s="5">
        <v>2022</v>
      </c>
      <c r="D980" s="5">
        <v>8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  <c r="AE980" s="5">
        <v>0</v>
      </c>
      <c r="AF980" s="5">
        <v>0</v>
      </c>
      <c r="AG980" s="5">
        <v>0</v>
      </c>
      <c r="AH980" s="5">
        <v>0</v>
      </c>
      <c r="AI980" s="5">
        <v>0</v>
      </c>
      <c r="AJ980" s="5">
        <v>1</v>
      </c>
      <c r="AK980" s="5">
        <v>0</v>
      </c>
      <c r="AL980" s="5">
        <v>0</v>
      </c>
      <c r="AM980" s="5">
        <v>0</v>
      </c>
      <c r="AN980" s="5">
        <v>0</v>
      </c>
      <c r="AO980" s="5">
        <v>0</v>
      </c>
      <c r="AP980" s="5">
        <v>0</v>
      </c>
      <c r="AQ980" s="5">
        <v>0</v>
      </c>
      <c r="AR980" s="5">
        <v>0</v>
      </c>
      <c r="AS980" s="5">
        <v>0</v>
      </c>
      <c r="AT980" s="5">
        <v>0</v>
      </c>
      <c r="AU980" s="5">
        <v>0</v>
      </c>
      <c r="AV980" s="5">
        <v>0</v>
      </c>
      <c r="AW980" s="5">
        <v>0</v>
      </c>
      <c r="AX980" s="5">
        <v>0</v>
      </c>
      <c r="AY980" s="5">
        <v>0</v>
      </c>
      <c r="AZ980" s="5">
        <v>0</v>
      </c>
      <c r="BA980" s="5">
        <v>0</v>
      </c>
      <c r="BB980" s="5">
        <v>0</v>
      </c>
      <c r="BC980" s="5">
        <v>0</v>
      </c>
      <c r="BD980" s="5">
        <v>0</v>
      </c>
      <c r="BE980" s="5">
        <v>1</v>
      </c>
      <c r="BF980" s="5">
        <v>1</v>
      </c>
      <c r="BG980" s="5">
        <v>0</v>
      </c>
      <c r="BH980" s="5">
        <v>0</v>
      </c>
      <c r="BI980" s="5">
        <v>0</v>
      </c>
      <c r="BJ980" s="5">
        <v>0</v>
      </c>
      <c r="BK980" s="5">
        <v>0</v>
      </c>
      <c r="BL980" s="5">
        <v>0</v>
      </c>
      <c r="BM980" s="5">
        <v>0</v>
      </c>
      <c r="BN980" s="5">
        <v>0</v>
      </c>
      <c r="BO980" s="5">
        <v>0</v>
      </c>
      <c r="BP980" s="5">
        <v>0</v>
      </c>
      <c r="BQ980" s="5">
        <v>0</v>
      </c>
      <c r="BR980" s="5">
        <v>0</v>
      </c>
      <c r="BS980" s="5">
        <v>0</v>
      </c>
      <c r="BT980" s="5">
        <v>0</v>
      </c>
      <c r="BU980" s="5">
        <v>0</v>
      </c>
      <c r="BV980" s="5">
        <v>0</v>
      </c>
      <c r="BW980" s="5">
        <v>0</v>
      </c>
      <c r="BX980" s="5">
        <v>0</v>
      </c>
      <c r="BY980" s="5">
        <v>0</v>
      </c>
      <c r="BZ980" s="5">
        <v>0</v>
      </c>
      <c r="CA980" s="5">
        <v>0</v>
      </c>
      <c r="CB980" s="5">
        <v>2</v>
      </c>
      <c r="CC980" s="5">
        <v>0</v>
      </c>
      <c r="CD980" s="5">
        <v>0</v>
      </c>
      <c r="CE980" s="5">
        <v>0</v>
      </c>
      <c r="CF980" s="5">
        <v>0</v>
      </c>
      <c r="CG980" s="5">
        <v>0</v>
      </c>
      <c r="CH980" s="5">
        <v>0</v>
      </c>
      <c r="CI980" s="5">
        <v>0</v>
      </c>
      <c r="CJ980" s="5">
        <v>0</v>
      </c>
      <c r="CK980" s="5">
        <v>0</v>
      </c>
      <c r="CL980" s="5">
        <v>0</v>
      </c>
      <c r="CM980" s="5">
        <v>0</v>
      </c>
      <c r="CN980" s="5">
        <v>0</v>
      </c>
      <c r="CO980" s="5">
        <v>0</v>
      </c>
      <c r="CP980" s="5">
        <v>0</v>
      </c>
      <c r="CQ980" s="5">
        <v>0</v>
      </c>
      <c r="CR980" s="5">
        <v>1</v>
      </c>
      <c r="CS980" s="5">
        <v>0</v>
      </c>
      <c r="CT980" s="5">
        <v>1</v>
      </c>
      <c r="CU980" s="5">
        <v>0</v>
      </c>
      <c r="CV980" s="5">
        <v>0</v>
      </c>
      <c r="CW980" s="5">
        <v>0</v>
      </c>
      <c r="CX980" s="3">
        <v>0</v>
      </c>
    </row>
    <row r="981" spans="1:102" ht="15.75" x14ac:dyDescent="0.25">
      <c r="A981" s="5" t="s">
        <v>73</v>
      </c>
      <c r="B981" s="5" t="s">
        <v>74</v>
      </c>
      <c r="C981" s="5">
        <v>2022</v>
      </c>
      <c r="D981" s="5">
        <v>5909</v>
      </c>
      <c r="E981" s="5">
        <v>4</v>
      </c>
      <c r="F981" s="5">
        <v>33</v>
      </c>
      <c r="G981" s="5">
        <v>21</v>
      </c>
      <c r="H981" s="5">
        <v>22</v>
      </c>
      <c r="I981" s="5">
        <v>55</v>
      </c>
      <c r="J981" s="5">
        <v>9</v>
      </c>
      <c r="K981" s="5">
        <v>25</v>
      </c>
      <c r="L981" s="5">
        <v>97</v>
      </c>
      <c r="M981" s="5">
        <v>12</v>
      </c>
      <c r="N981" s="5">
        <v>28</v>
      </c>
      <c r="O981" s="5">
        <v>241</v>
      </c>
      <c r="P981" s="5">
        <v>0</v>
      </c>
      <c r="Q981" s="5">
        <v>1</v>
      </c>
      <c r="R981" s="5">
        <v>1</v>
      </c>
      <c r="S981" s="5">
        <v>1</v>
      </c>
      <c r="T981" s="5">
        <v>0</v>
      </c>
      <c r="U981" s="5">
        <v>1</v>
      </c>
      <c r="V981" s="5">
        <v>3</v>
      </c>
      <c r="W981" s="5">
        <v>71</v>
      </c>
      <c r="X981" s="5">
        <v>4</v>
      </c>
      <c r="Y981" s="5">
        <v>0</v>
      </c>
      <c r="Z981" s="5">
        <v>0</v>
      </c>
      <c r="AA981" s="5">
        <v>519</v>
      </c>
      <c r="AB981" s="5">
        <v>0</v>
      </c>
      <c r="AC981" s="5">
        <v>0</v>
      </c>
      <c r="AD981" s="5">
        <v>1</v>
      </c>
      <c r="AE981" s="5">
        <v>6</v>
      </c>
      <c r="AF981" s="5">
        <v>0</v>
      </c>
      <c r="AG981" s="5">
        <v>59</v>
      </c>
      <c r="AH981" s="5">
        <v>232</v>
      </c>
      <c r="AI981" s="5">
        <v>18</v>
      </c>
      <c r="AJ981" s="5">
        <v>395</v>
      </c>
      <c r="AK981" s="5">
        <v>61</v>
      </c>
      <c r="AL981" s="5">
        <v>9</v>
      </c>
      <c r="AM981" s="5">
        <v>45</v>
      </c>
      <c r="AN981" s="5">
        <v>30</v>
      </c>
      <c r="AO981" s="5">
        <v>111</v>
      </c>
      <c r="AP981" s="5">
        <v>2</v>
      </c>
      <c r="AQ981" s="5">
        <v>29</v>
      </c>
      <c r="AR981" s="5">
        <v>3</v>
      </c>
      <c r="AS981" s="5">
        <v>26</v>
      </c>
      <c r="AT981" s="5">
        <v>30</v>
      </c>
      <c r="AU981" s="5">
        <v>23</v>
      </c>
      <c r="AV981" s="5">
        <v>101</v>
      </c>
      <c r="AW981" s="5">
        <v>574</v>
      </c>
      <c r="AX981" s="5">
        <v>111</v>
      </c>
      <c r="AY981" s="5">
        <v>4</v>
      </c>
      <c r="AZ981" s="5">
        <v>13</v>
      </c>
      <c r="BA981" s="5">
        <v>0</v>
      </c>
      <c r="BB981" s="5">
        <v>284</v>
      </c>
      <c r="BC981" s="5">
        <v>54</v>
      </c>
      <c r="BD981" s="5">
        <v>2</v>
      </c>
      <c r="BE981" s="5">
        <v>44</v>
      </c>
      <c r="BF981" s="5">
        <v>134</v>
      </c>
      <c r="BG981" s="5">
        <v>6</v>
      </c>
      <c r="BH981" s="5">
        <v>11</v>
      </c>
      <c r="BI981" s="5">
        <v>0</v>
      </c>
      <c r="BJ981" s="5">
        <v>141</v>
      </c>
      <c r="BK981" s="5">
        <v>119</v>
      </c>
      <c r="BL981" s="5">
        <v>0</v>
      </c>
      <c r="BM981" s="5">
        <v>4</v>
      </c>
      <c r="BN981" s="5">
        <v>38</v>
      </c>
      <c r="BO981" s="5">
        <v>2</v>
      </c>
      <c r="BP981" s="5">
        <v>13</v>
      </c>
      <c r="BQ981" s="5">
        <v>58</v>
      </c>
      <c r="BR981" s="5">
        <v>14</v>
      </c>
      <c r="BS981" s="5">
        <v>117</v>
      </c>
      <c r="BT981" s="5">
        <v>68</v>
      </c>
      <c r="BU981" s="5">
        <v>3</v>
      </c>
      <c r="BV981" s="5">
        <v>62</v>
      </c>
      <c r="BW981" s="5">
        <v>23</v>
      </c>
      <c r="BX981" s="5">
        <v>595</v>
      </c>
      <c r="BY981" s="5">
        <v>10</v>
      </c>
      <c r="BZ981" s="5">
        <v>0</v>
      </c>
      <c r="CA981" s="5">
        <v>564</v>
      </c>
      <c r="CB981" s="5">
        <v>4</v>
      </c>
      <c r="CC981" s="5">
        <v>0</v>
      </c>
      <c r="CD981" s="5">
        <v>4</v>
      </c>
      <c r="CE981" s="5">
        <v>1</v>
      </c>
      <c r="CF981" s="5">
        <v>7</v>
      </c>
      <c r="CG981" s="5">
        <v>17</v>
      </c>
      <c r="CH981" s="5">
        <v>4</v>
      </c>
      <c r="CI981" s="5">
        <v>6</v>
      </c>
      <c r="CJ981" s="5">
        <v>40</v>
      </c>
      <c r="CK981" s="5">
        <v>5</v>
      </c>
      <c r="CL981" s="5">
        <v>0</v>
      </c>
      <c r="CM981" s="5">
        <v>31</v>
      </c>
      <c r="CN981" s="5">
        <v>150</v>
      </c>
      <c r="CO981" s="5">
        <v>9</v>
      </c>
      <c r="CP981" s="5">
        <v>14</v>
      </c>
      <c r="CQ981" s="5">
        <v>0</v>
      </c>
      <c r="CR981" s="5">
        <v>62</v>
      </c>
      <c r="CS981" s="5">
        <v>9</v>
      </c>
      <c r="CT981" s="5">
        <v>20</v>
      </c>
      <c r="CU981" s="5">
        <v>7</v>
      </c>
      <c r="CV981" s="5">
        <v>75</v>
      </c>
      <c r="CW981" s="5">
        <v>53</v>
      </c>
      <c r="CX981" s="3">
        <v>52</v>
      </c>
    </row>
    <row r="982" spans="1:102" ht="15.75" x14ac:dyDescent="0.25">
      <c r="A982" s="5" t="s">
        <v>75</v>
      </c>
      <c r="B982" s="5" t="s">
        <v>76</v>
      </c>
      <c r="C982" s="5">
        <v>2022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5">
        <v>0</v>
      </c>
      <c r="AH982" s="5">
        <v>0</v>
      </c>
      <c r="AI982" s="5">
        <v>0</v>
      </c>
      <c r="AJ982" s="5">
        <v>0</v>
      </c>
      <c r="AK982" s="5">
        <v>0</v>
      </c>
      <c r="AL982" s="5">
        <v>0</v>
      </c>
      <c r="AM982" s="5">
        <v>0</v>
      </c>
      <c r="AN982" s="5">
        <v>0</v>
      </c>
      <c r="AO982" s="5">
        <v>0</v>
      </c>
      <c r="AP982" s="5">
        <v>0</v>
      </c>
      <c r="AQ982" s="5">
        <v>0</v>
      </c>
      <c r="AR982" s="5">
        <v>0</v>
      </c>
      <c r="AS982" s="5">
        <v>0</v>
      </c>
      <c r="AT982" s="5">
        <v>0</v>
      </c>
      <c r="AU982" s="5">
        <v>0</v>
      </c>
      <c r="AV982" s="5">
        <v>0</v>
      </c>
      <c r="AW982" s="5">
        <v>0</v>
      </c>
      <c r="AX982" s="5">
        <v>0</v>
      </c>
      <c r="AY982" s="5">
        <v>0</v>
      </c>
      <c r="AZ982" s="5">
        <v>0</v>
      </c>
      <c r="BA982" s="5">
        <v>0</v>
      </c>
      <c r="BB982" s="5">
        <v>0</v>
      </c>
      <c r="BC982" s="5">
        <v>0</v>
      </c>
      <c r="BD982" s="5">
        <v>0</v>
      </c>
      <c r="BE982" s="5">
        <v>0</v>
      </c>
      <c r="BF982" s="5">
        <v>0</v>
      </c>
      <c r="BG982" s="5">
        <v>0</v>
      </c>
      <c r="BH982" s="5">
        <v>0</v>
      </c>
      <c r="BI982" s="5">
        <v>0</v>
      </c>
      <c r="BJ982" s="5">
        <v>0</v>
      </c>
      <c r="BK982" s="5">
        <v>0</v>
      </c>
      <c r="BL982" s="5">
        <v>0</v>
      </c>
      <c r="BM982" s="5">
        <v>0</v>
      </c>
      <c r="BN982" s="5">
        <v>0</v>
      </c>
      <c r="BO982" s="5">
        <v>0</v>
      </c>
      <c r="BP982" s="5">
        <v>0</v>
      </c>
      <c r="BQ982" s="5">
        <v>0</v>
      </c>
      <c r="BR982" s="5">
        <v>0</v>
      </c>
      <c r="BS982" s="5">
        <v>0</v>
      </c>
      <c r="BT982" s="5">
        <v>0</v>
      </c>
      <c r="BU982" s="5">
        <v>0</v>
      </c>
      <c r="BV982" s="5">
        <v>0</v>
      </c>
      <c r="BW982" s="5">
        <v>0</v>
      </c>
      <c r="BX982" s="5">
        <v>0</v>
      </c>
      <c r="BY982" s="5">
        <v>0</v>
      </c>
      <c r="BZ982" s="5">
        <v>0</v>
      </c>
      <c r="CA982" s="5">
        <v>0</v>
      </c>
      <c r="CB982" s="5">
        <v>0</v>
      </c>
      <c r="CC982" s="5">
        <v>0</v>
      </c>
      <c r="CD982" s="5">
        <v>0</v>
      </c>
      <c r="CE982" s="5">
        <v>0</v>
      </c>
      <c r="CF982" s="5">
        <v>0</v>
      </c>
      <c r="CG982" s="5">
        <v>0</v>
      </c>
      <c r="CH982" s="5">
        <v>0</v>
      </c>
      <c r="CI982" s="5">
        <v>0</v>
      </c>
      <c r="CJ982" s="5">
        <v>0</v>
      </c>
      <c r="CK982" s="5">
        <v>0</v>
      </c>
      <c r="CL982" s="5">
        <v>0</v>
      </c>
      <c r="CM982" s="5">
        <v>0</v>
      </c>
      <c r="CN982" s="5">
        <v>0</v>
      </c>
      <c r="CO982" s="5">
        <v>0</v>
      </c>
      <c r="CP982" s="5">
        <v>0</v>
      </c>
      <c r="CQ982" s="5">
        <v>0</v>
      </c>
      <c r="CR982" s="5">
        <v>0</v>
      </c>
      <c r="CS982" s="5">
        <v>0</v>
      </c>
      <c r="CT982" s="5">
        <v>0</v>
      </c>
      <c r="CU982" s="5">
        <v>0</v>
      </c>
      <c r="CV982" s="5">
        <v>0</v>
      </c>
      <c r="CW982" s="5">
        <v>0</v>
      </c>
      <c r="CX982" s="3">
        <v>0</v>
      </c>
    </row>
    <row r="983" spans="1:102" ht="15.75" x14ac:dyDescent="0.25">
      <c r="A983" s="5" t="s">
        <v>77</v>
      </c>
      <c r="B983" s="5" t="s">
        <v>78</v>
      </c>
      <c r="C983" s="5">
        <v>2022</v>
      </c>
      <c r="D983" s="5">
        <v>47</v>
      </c>
      <c r="E983" s="5">
        <v>0</v>
      </c>
      <c r="F983" s="5">
        <v>2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6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1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>
        <v>0</v>
      </c>
      <c r="AG983" s="5">
        <v>0</v>
      </c>
      <c r="AH983" s="5">
        <v>0</v>
      </c>
      <c r="AI983" s="5">
        <v>0</v>
      </c>
      <c r="AJ983" s="5">
        <v>0</v>
      </c>
      <c r="AK983" s="5">
        <v>3</v>
      </c>
      <c r="AL983" s="5">
        <v>0</v>
      </c>
      <c r="AM983" s="5">
        <v>7</v>
      </c>
      <c r="AN983" s="5">
        <v>0</v>
      </c>
      <c r="AO983" s="5">
        <v>1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>
        <v>1</v>
      </c>
      <c r="AV983" s="5">
        <v>0</v>
      </c>
      <c r="AW983" s="5">
        <v>1</v>
      </c>
      <c r="AX983" s="5">
        <v>0</v>
      </c>
      <c r="AY983" s="5">
        <v>0</v>
      </c>
      <c r="AZ983" s="5">
        <v>0</v>
      </c>
      <c r="BA983" s="5">
        <v>0</v>
      </c>
      <c r="BB983" s="5">
        <v>0</v>
      </c>
      <c r="BC983" s="5">
        <v>0</v>
      </c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>
        <v>0</v>
      </c>
      <c r="BK983" s="5">
        <v>0</v>
      </c>
      <c r="BL983" s="5">
        <v>0</v>
      </c>
      <c r="BM983" s="5">
        <v>0</v>
      </c>
      <c r="BN983" s="5">
        <v>0</v>
      </c>
      <c r="BO983" s="5">
        <v>0</v>
      </c>
      <c r="BP983" s="5">
        <v>0</v>
      </c>
      <c r="BQ983" s="5">
        <v>2</v>
      </c>
      <c r="BR983" s="5">
        <v>0</v>
      </c>
      <c r="BS983" s="5">
        <v>0</v>
      </c>
      <c r="BT983" s="5">
        <v>0</v>
      </c>
      <c r="BU983" s="5">
        <v>0</v>
      </c>
      <c r="BV983" s="5">
        <v>1</v>
      </c>
      <c r="BW983" s="5">
        <v>5</v>
      </c>
      <c r="BX983" s="5">
        <v>7</v>
      </c>
      <c r="BY983" s="5">
        <v>0</v>
      </c>
      <c r="BZ983" s="5">
        <v>0</v>
      </c>
      <c r="CA983" s="5">
        <v>0</v>
      </c>
      <c r="CB983" s="5">
        <v>0</v>
      </c>
      <c r="CC983" s="5">
        <v>0</v>
      </c>
      <c r="CD983" s="5">
        <v>0</v>
      </c>
      <c r="CE983" s="5">
        <v>0</v>
      </c>
      <c r="CF983" s="5">
        <v>1</v>
      </c>
      <c r="CG983" s="5">
        <v>0</v>
      </c>
      <c r="CH983" s="5">
        <v>0</v>
      </c>
      <c r="CI983" s="5">
        <v>0</v>
      </c>
      <c r="CJ983" s="5">
        <v>0</v>
      </c>
      <c r="CK983" s="5">
        <v>0</v>
      </c>
      <c r="CL983" s="5">
        <v>0</v>
      </c>
      <c r="CM983" s="5">
        <v>0</v>
      </c>
      <c r="CN983" s="5">
        <v>1</v>
      </c>
      <c r="CO983" s="5">
        <v>0</v>
      </c>
      <c r="CP983" s="5">
        <v>0</v>
      </c>
      <c r="CQ983" s="5">
        <v>0</v>
      </c>
      <c r="CR983" s="5">
        <v>0</v>
      </c>
      <c r="CS983" s="5">
        <v>0</v>
      </c>
      <c r="CT983" s="5">
        <v>2</v>
      </c>
      <c r="CU983" s="5">
        <v>0</v>
      </c>
      <c r="CV983" s="5">
        <v>1</v>
      </c>
      <c r="CW983" s="5">
        <v>0</v>
      </c>
      <c r="CX983" s="3">
        <v>0</v>
      </c>
    </row>
    <row r="984" spans="1:102" ht="15.75" x14ac:dyDescent="0.25">
      <c r="A984" s="5" t="s">
        <v>79</v>
      </c>
      <c r="B984" s="5" t="s">
        <v>80</v>
      </c>
      <c r="C984" s="5">
        <v>2022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5">
        <v>0</v>
      </c>
      <c r="AH984" s="5">
        <v>0</v>
      </c>
      <c r="AI984" s="5">
        <v>0</v>
      </c>
      <c r="AJ984" s="5">
        <v>0</v>
      </c>
      <c r="AK984" s="5">
        <v>0</v>
      </c>
      <c r="AL984" s="5">
        <v>0</v>
      </c>
      <c r="AM984" s="5">
        <v>0</v>
      </c>
      <c r="AN984" s="5">
        <v>0</v>
      </c>
      <c r="AO984" s="5">
        <v>0</v>
      </c>
      <c r="AP984" s="5">
        <v>0</v>
      </c>
      <c r="AQ984" s="5">
        <v>0</v>
      </c>
      <c r="AR984" s="5">
        <v>0</v>
      </c>
      <c r="AS984" s="5">
        <v>0</v>
      </c>
      <c r="AT984" s="5">
        <v>0</v>
      </c>
      <c r="AU984" s="5">
        <v>0</v>
      </c>
      <c r="AV984" s="5">
        <v>0</v>
      </c>
      <c r="AW984" s="5">
        <v>0</v>
      </c>
      <c r="AX984" s="5">
        <v>0</v>
      </c>
      <c r="AY984" s="5">
        <v>0</v>
      </c>
      <c r="AZ984" s="5">
        <v>0</v>
      </c>
      <c r="BA984" s="5">
        <v>0</v>
      </c>
      <c r="BB984" s="5">
        <v>0</v>
      </c>
      <c r="BC984" s="5">
        <v>0</v>
      </c>
      <c r="BD984" s="5">
        <v>0</v>
      </c>
      <c r="BE984" s="5">
        <v>0</v>
      </c>
      <c r="BF984" s="5">
        <v>0</v>
      </c>
      <c r="BG984" s="5">
        <v>0</v>
      </c>
      <c r="BH984" s="5">
        <v>0</v>
      </c>
      <c r="BI984" s="5">
        <v>0</v>
      </c>
      <c r="BJ984" s="5">
        <v>0</v>
      </c>
      <c r="BK984" s="5">
        <v>0</v>
      </c>
      <c r="BL984" s="5">
        <v>0</v>
      </c>
      <c r="BM984" s="5">
        <v>0</v>
      </c>
      <c r="BN984" s="5">
        <v>0</v>
      </c>
      <c r="BO984" s="5">
        <v>0</v>
      </c>
      <c r="BP984" s="5">
        <v>0</v>
      </c>
      <c r="BQ984" s="5">
        <v>0</v>
      </c>
      <c r="BR984" s="5">
        <v>0</v>
      </c>
      <c r="BS984" s="5">
        <v>0</v>
      </c>
      <c r="BT984" s="5">
        <v>0</v>
      </c>
      <c r="BU984" s="5">
        <v>0</v>
      </c>
      <c r="BV984" s="5">
        <v>0</v>
      </c>
      <c r="BW984" s="5">
        <v>0</v>
      </c>
      <c r="BX984" s="5">
        <v>0</v>
      </c>
      <c r="BY984" s="5">
        <v>0</v>
      </c>
      <c r="BZ984" s="5">
        <v>0</v>
      </c>
      <c r="CA984" s="5">
        <v>0</v>
      </c>
      <c r="CB984" s="5">
        <v>0</v>
      </c>
      <c r="CC984" s="5">
        <v>0</v>
      </c>
      <c r="CD984" s="5">
        <v>0</v>
      </c>
      <c r="CE984" s="5">
        <v>0</v>
      </c>
      <c r="CF984" s="5">
        <v>0</v>
      </c>
      <c r="CG984" s="5">
        <v>0</v>
      </c>
      <c r="CH984" s="5">
        <v>0</v>
      </c>
      <c r="CI984" s="5">
        <v>0</v>
      </c>
      <c r="CJ984" s="5">
        <v>0</v>
      </c>
      <c r="CK984" s="5">
        <v>0</v>
      </c>
      <c r="CL984" s="5">
        <v>0</v>
      </c>
      <c r="CM984" s="5">
        <v>0</v>
      </c>
      <c r="CN984" s="5">
        <v>0</v>
      </c>
      <c r="CO984" s="5">
        <v>0</v>
      </c>
      <c r="CP984" s="5">
        <v>0</v>
      </c>
      <c r="CQ984" s="5">
        <v>0</v>
      </c>
      <c r="CR984" s="5">
        <v>0</v>
      </c>
      <c r="CS984" s="5">
        <v>0</v>
      </c>
      <c r="CT984" s="5">
        <v>0</v>
      </c>
      <c r="CU984" s="5">
        <v>0</v>
      </c>
      <c r="CV984" s="5">
        <v>0</v>
      </c>
      <c r="CW984" s="5">
        <v>0</v>
      </c>
      <c r="CX984" s="3">
        <v>0</v>
      </c>
    </row>
    <row r="985" spans="1:102" ht="15.75" x14ac:dyDescent="0.25">
      <c r="A985" s="5" t="s">
        <v>81</v>
      </c>
      <c r="B985" s="5" t="s">
        <v>82</v>
      </c>
      <c r="C985" s="5">
        <v>2022</v>
      </c>
      <c r="D985" s="5">
        <v>34</v>
      </c>
      <c r="E985" s="5">
        <v>0</v>
      </c>
      <c r="F985" s="5">
        <v>3</v>
      </c>
      <c r="G985" s="5">
        <v>3</v>
      </c>
      <c r="H985" s="5">
        <v>0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1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5">
        <v>0</v>
      </c>
      <c r="AH985" s="5">
        <v>0</v>
      </c>
      <c r="AI985" s="5">
        <v>1</v>
      </c>
      <c r="AJ985" s="5">
        <v>0</v>
      </c>
      <c r="AK985" s="5">
        <v>0</v>
      </c>
      <c r="AL985" s="5">
        <v>0</v>
      </c>
      <c r="AM985" s="5">
        <v>0</v>
      </c>
      <c r="AN985" s="5">
        <v>0</v>
      </c>
      <c r="AO985" s="5">
        <v>5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>
        <v>0</v>
      </c>
      <c r="AV985" s="5">
        <v>0</v>
      </c>
      <c r="AW985" s="5">
        <v>0</v>
      </c>
      <c r="AX985" s="5">
        <v>1</v>
      </c>
      <c r="AY985" s="5">
        <v>0</v>
      </c>
      <c r="AZ985" s="5">
        <v>0</v>
      </c>
      <c r="BA985" s="5">
        <v>0</v>
      </c>
      <c r="BB985" s="5">
        <v>0</v>
      </c>
      <c r="BC985" s="5">
        <v>0</v>
      </c>
      <c r="BD985" s="5">
        <v>0</v>
      </c>
      <c r="BE985" s="5">
        <v>1</v>
      </c>
      <c r="BF985" s="5">
        <v>4</v>
      </c>
      <c r="BG985" s="5">
        <v>0</v>
      </c>
      <c r="BH985" s="5">
        <v>0</v>
      </c>
      <c r="BI985" s="5">
        <v>0</v>
      </c>
      <c r="BJ985" s="5">
        <v>2</v>
      </c>
      <c r="BK985" s="5">
        <v>0</v>
      </c>
      <c r="BL985" s="5">
        <v>0</v>
      </c>
      <c r="BM985" s="5">
        <v>0</v>
      </c>
      <c r="BN985" s="5">
        <v>0</v>
      </c>
      <c r="BO985" s="5">
        <v>0</v>
      </c>
      <c r="BP985" s="5">
        <v>0</v>
      </c>
      <c r="BQ985" s="5">
        <v>2</v>
      </c>
      <c r="BR985" s="5">
        <v>0</v>
      </c>
      <c r="BS985" s="5">
        <v>1</v>
      </c>
      <c r="BT985" s="5">
        <v>1</v>
      </c>
      <c r="BU985" s="5">
        <v>0</v>
      </c>
      <c r="BV985" s="5">
        <v>0</v>
      </c>
      <c r="BW985" s="5">
        <v>0</v>
      </c>
      <c r="BX985" s="5">
        <v>2</v>
      </c>
      <c r="BY985" s="5">
        <v>0</v>
      </c>
      <c r="BZ985" s="5">
        <v>0</v>
      </c>
      <c r="CA985" s="5">
        <v>0</v>
      </c>
      <c r="CB985" s="5">
        <v>0</v>
      </c>
      <c r="CC985" s="5">
        <v>0</v>
      </c>
      <c r="CD985" s="5">
        <v>0</v>
      </c>
      <c r="CE985" s="5">
        <v>0</v>
      </c>
      <c r="CF985" s="5">
        <v>0</v>
      </c>
      <c r="CG985" s="5">
        <v>0</v>
      </c>
      <c r="CH985" s="5">
        <v>0</v>
      </c>
      <c r="CI985" s="5">
        <v>0</v>
      </c>
      <c r="CJ985" s="5">
        <v>0</v>
      </c>
      <c r="CK985" s="5">
        <v>0</v>
      </c>
      <c r="CL985" s="5">
        <v>0</v>
      </c>
      <c r="CM985" s="5">
        <v>0</v>
      </c>
      <c r="CN985" s="5">
        <v>1</v>
      </c>
      <c r="CO985" s="5">
        <v>0</v>
      </c>
      <c r="CP985" s="5">
        <v>0</v>
      </c>
      <c r="CQ985" s="5">
        <v>0</v>
      </c>
      <c r="CR985" s="5">
        <v>0</v>
      </c>
      <c r="CS985" s="5">
        <v>0</v>
      </c>
      <c r="CT985" s="5">
        <v>0</v>
      </c>
      <c r="CU985" s="5">
        <v>0</v>
      </c>
      <c r="CV985" s="5">
        <v>0</v>
      </c>
      <c r="CW985" s="5">
        <v>0</v>
      </c>
      <c r="CX985" s="3">
        <v>0</v>
      </c>
    </row>
    <row r="986" spans="1:102" ht="15.75" x14ac:dyDescent="0.25">
      <c r="A986" s="5" t="s">
        <v>83</v>
      </c>
      <c r="B986" s="5" t="s">
        <v>84</v>
      </c>
      <c r="C986" s="5">
        <v>2022</v>
      </c>
      <c r="D986" s="5">
        <v>18420</v>
      </c>
      <c r="E986" s="5">
        <v>1</v>
      </c>
      <c r="F986" s="5">
        <v>6</v>
      </c>
      <c r="G986" s="5">
        <v>10</v>
      </c>
      <c r="H986" s="5">
        <v>5</v>
      </c>
      <c r="I986" s="5">
        <v>16</v>
      </c>
      <c r="J986" s="5">
        <v>5</v>
      </c>
      <c r="K986" s="5">
        <v>8</v>
      </c>
      <c r="L986" s="5">
        <v>16</v>
      </c>
      <c r="M986" s="5">
        <v>10</v>
      </c>
      <c r="N986" s="5">
        <v>31</v>
      </c>
      <c r="O986" s="5">
        <v>155</v>
      </c>
      <c r="P986" s="5">
        <v>0</v>
      </c>
      <c r="Q986" s="5">
        <v>0</v>
      </c>
      <c r="R986" s="5">
        <v>1</v>
      </c>
      <c r="S986" s="5">
        <v>0</v>
      </c>
      <c r="T986" s="5">
        <v>0</v>
      </c>
      <c r="U986" s="5">
        <v>1</v>
      </c>
      <c r="V986" s="5">
        <v>10</v>
      </c>
      <c r="W986" s="5">
        <v>54</v>
      </c>
      <c r="X986" s="5">
        <v>2</v>
      </c>
      <c r="Y986" s="5">
        <v>0</v>
      </c>
      <c r="Z986" s="5">
        <v>0</v>
      </c>
      <c r="AA986" s="5">
        <v>2</v>
      </c>
      <c r="AB986" s="5">
        <v>0</v>
      </c>
      <c r="AC986" s="5">
        <v>0</v>
      </c>
      <c r="AD986" s="5">
        <v>0</v>
      </c>
      <c r="AE986" s="5">
        <v>5</v>
      </c>
      <c r="AF986" s="5">
        <v>0</v>
      </c>
      <c r="AG986" s="5">
        <v>376</v>
      </c>
      <c r="AH986" s="5">
        <v>29</v>
      </c>
      <c r="AI986" s="5">
        <v>22</v>
      </c>
      <c r="AJ986" s="5">
        <v>694</v>
      </c>
      <c r="AK986" s="5">
        <v>75</v>
      </c>
      <c r="AL986" s="5">
        <v>0</v>
      </c>
      <c r="AM986" s="5">
        <v>28</v>
      </c>
      <c r="AN986" s="5">
        <v>63</v>
      </c>
      <c r="AO986" s="5">
        <v>95</v>
      </c>
      <c r="AP986" s="5">
        <v>1</v>
      </c>
      <c r="AQ986" s="5">
        <v>15</v>
      </c>
      <c r="AR986" s="5">
        <v>3</v>
      </c>
      <c r="AS986" s="5">
        <v>19</v>
      </c>
      <c r="AT986" s="5">
        <v>22</v>
      </c>
      <c r="AU986" s="5">
        <v>95</v>
      </c>
      <c r="AV986" s="5">
        <v>27</v>
      </c>
      <c r="AW986" s="5">
        <v>824</v>
      </c>
      <c r="AX986" s="5">
        <v>59</v>
      </c>
      <c r="AY986" s="5">
        <v>11</v>
      </c>
      <c r="AZ986" s="5">
        <v>12</v>
      </c>
      <c r="BA986" s="5">
        <v>0</v>
      </c>
      <c r="BB986" s="5">
        <v>147</v>
      </c>
      <c r="BC986" s="5">
        <v>17</v>
      </c>
      <c r="BD986" s="5">
        <v>0</v>
      </c>
      <c r="BE986" s="5">
        <v>15</v>
      </c>
      <c r="BF986" s="5">
        <v>63</v>
      </c>
      <c r="BG986" s="5">
        <v>4</v>
      </c>
      <c r="BH986" s="5">
        <v>4</v>
      </c>
      <c r="BI986" s="5">
        <v>0</v>
      </c>
      <c r="BJ986" s="5">
        <v>52</v>
      </c>
      <c r="BK986" s="5">
        <v>134</v>
      </c>
      <c r="BL986" s="5">
        <v>0</v>
      </c>
      <c r="BM986" s="5">
        <v>12</v>
      </c>
      <c r="BN986" s="5">
        <v>69</v>
      </c>
      <c r="BO986" s="5">
        <v>1</v>
      </c>
      <c r="BP986" s="5">
        <v>6</v>
      </c>
      <c r="BQ986" s="5">
        <v>70</v>
      </c>
      <c r="BR986" s="5">
        <v>4</v>
      </c>
      <c r="BS986" s="5">
        <v>129</v>
      </c>
      <c r="BT986" s="5">
        <v>57</v>
      </c>
      <c r="BU986" s="5">
        <v>5</v>
      </c>
      <c r="BV986" s="5">
        <v>42</v>
      </c>
      <c r="BW986" s="5">
        <v>13</v>
      </c>
      <c r="BX986" s="5">
        <v>347</v>
      </c>
      <c r="BY986" s="5">
        <v>2</v>
      </c>
      <c r="BZ986" s="5">
        <v>0</v>
      </c>
      <c r="CA986" s="5">
        <v>83</v>
      </c>
      <c r="CB986" s="5">
        <v>536</v>
      </c>
      <c r="CC986" s="5">
        <v>1</v>
      </c>
      <c r="CD986" s="5">
        <v>7</v>
      </c>
      <c r="CE986" s="5">
        <v>0</v>
      </c>
      <c r="CF986" s="5">
        <v>14</v>
      </c>
      <c r="CG986" s="5">
        <v>5</v>
      </c>
      <c r="CH986" s="5">
        <v>9</v>
      </c>
      <c r="CI986" s="5">
        <v>15</v>
      </c>
      <c r="CJ986" s="5">
        <v>58</v>
      </c>
      <c r="CK986" s="5">
        <v>22</v>
      </c>
      <c r="CL986" s="5">
        <v>0</v>
      </c>
      <c r="CM986" s="5">
        <v>13</v>
      </c>
      <c r="CN986" s="5">
        <v>108</v>
      </c>
      <c r="CO986" s="5">
        <v>150</v>
      </c>
      <c r="CP986" s="5">
        <v>11</v>
      </c>
      <c r="CQ986" s="5">
        <v>0</v>
      </c>
      <c r="CR986" s="5">
        <v>663</v>
      </c>
      <c r="CS986" s="5">
        <v>452</v>
      </c>
      <c r="CT986" s="5">
        <v>31</v>
      </c>
      <c r="CU986" s="5">
        <v>4</v>
      </c>
      <c r="CV986" s="5">
        <v>113</v>
      </c>
      <c r="CW986" s="5">
        <v>12127</v>
      </c>
      <c r="CX986" s="3">
        <v>12018</v>
      </c>
    </row>
    <row r="987" spans="1:102" ht="15.75" x14ac:dyDescent="0.25">
      <c r="A987" s="5" t="s">
        <v>85</v>
      </c>
      <c r="B987" s="5" t="s">
        <v>86</v>
      </c>
      <c r="C987" s="5">
        <v>2022</v>
      </c>
      <c r="D987" s="5">
        <v>143</v>
      </c>
      <c r="E987" s="5">
        <v>0</v>
      </c>
      <c r="F987" s="5">
        <v>3</v>
      </c>
      <c r="G987" s="5">
        <v>4</v>
      </c>
      <c r="H987" s="5">
        <v>0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1</v>
      </c>
      <c r="O987" s="5">
        <v>4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8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15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0</v>
      </c>
      <c r="AH987" s="5">
        <v>0</v>
      </c>
      <c r="AI987" s="5">
        <v>1</v>
      </c>
      <c r="AJ987" s="5">
        <v>2</v>
      </c>
      <c r="AK987" s="5">
        <v>1</v>
      </c>
      <c r="AL987" s="5">
        <v>0</v>
      </c>
      <c r="AM987" s="5">
        <v>1</v>
      </c>
      <c r="AN987" s="5">
        <v>2</v>
      </c>
      <c r="AO987" s="5">
        <v>2</v>
      </c>
      <c r="AP987" s="5">
        <v>0</v>
      </c>
      <c r="AQ987" s="5">
        <v>1</v>
      </c>
      <c r="AR987" s="5">
        <v>0</v>
      </c>
      <c r="AS987" s="5">
        <v>0</v>
      </c>
      <c r="AT987" s="5">
        <v>0</v>
      </c>
      <c r="AU987" s="5">
        <v>0</v>
      </c>
      <c r="AV987" s="5">
        <v>2</v>
      </c>
      <c r="AW987" s="5">
        <v>0</v>
      </c>
      <c r="AX987" s="5">
        <v>6</v>
      </c>
      <c r="AY987" s="5">
        <v>0</v>
      </c>
      <c r="AZ987" s="5">
        <v>10</v>
      </c>
      <c r="BA987" s="5">
        <v>0</v>
      </c>
      <c r="BB987" s="5">
        <v>0</v>
      </c>
      <c r="BC987" s="5">
        <v>1</v>
      </c>
      <c r="BD987" s="5">
        <v>0</v>
      </c>
      <c r="BE987" s="5">
        <v>4</v>
      </c>
      <c r="BF987" s="5">
        <v>5</v>
      </c>
      <c r="BG987" s="5">
        <v>0</v>
      </c>
      <c r="BH987" s="5">
        <v>0</v>
      </c>
      <c r="BI987" s="5">
        <v>0</v>
      </c>
      <c r="BJ987" s="5">
        <v>20</v>
      </c>
      <c r="BK987" s="5">
        <v>7</v>
      </c>
      <c r="BL987" s="5">
        <v>0</v>
      </c>
      <c r="BM987" s="5">
        <v>0</v>
      </c>
      <c r="BN987" s="5">
        <v>1</v>
      </c>
      <c r="BO987" s="5">
        <v>0</v>
      </c>
      <c r="BP987" s="5">
        <v>0</v>
      </c>
      <c r="BQ987" s="5">
        <v>5</v>
      </c>
      <c r="BR987" s="5">
        <v>0</v>
      </c>
      <c r="BS987" s="5">
        <v>2</v>
      </c>
      <c r="BT987" s="5">
        <v>2</v>
      </c>
      <c r="BU987" s="5">
        <v>0</v>
      </c>
      <c r="BV987" s="5">
        <v>2</v>
      </c>
      <c r="BW987" s="5">
        <v>1</v>
      </c>
      <c r="BX987" s="5">
        <v>7</v>
      </c>
      <c r="BY987" s="5">
        <v>0</v>
      </c>
      <c r="BZ987" s="5">
        <v>0</v>
      </c>
      <c r="CA987" s="5">
        <v>0</v>
      </c>
      <c r="CB987" s="5">
        <v>0</v>
      </c>
      <c r="CC987" s="5">
        <v>0</v>
      </c>
      <c r="CD987" s="5">
        <v>0</v>
      </c>
      <c r="CE987" s="5">
        <v>0</v>
      </c>
      <c r="CF987" s="5">
        <v>1</v>
      </c>
      <c r="CG987" s="5">
        <v>0</v>
      </c>
      <c r="CH987" s="5">
        <v>0</v>
      </c>
      <c r="CI987" s="5">
        <v>0</v>
      </c>
      <c r="CJ987" s="5">
        <v>0</v>
      </c>
      <c r="CK987" s="5">
        <v>0</v>
      </c>
      <c r="CL987" s="5">
        <v>0</v>
      </c>
      <c r="CM987" s="5">
        <v>1</v>
      </c>
      <c r="CN987" s="5">
        <v>9</v>
      </c>
      <c r="CO987" s="5">
        <v>0</v>
      </c>
      <c r="CP987" s="5">
        <v>0</v>
      </c>
      <c r="CQ987" s="5">
        <v>0</v>
      </c>
      <c r="CR987" s="5">
        <v>0</v>
      </c>
      <c r="CS987" s="5">
        <v>0</v>
      </c>
      <c r="CT987" s="5">
        <v>1</v>
      </c>
      <c r="CU987" s="5">
        <v>0</v>
      </c>
      <c r="CV987" s="5">
        <v>2</v>
      </c>
      <c r="CW987" s="5">
        <v>1</v>
      </c>
      <c r="CX987" s="3">
        <v>1</v>
      </c>
    </row>
    <row r="988" spans="1:102" ht="15.75" x14ac:dyDescent="0.25">
      <c r="A988" s="5" t="s">
        <v>87</v>
      </c>
      <c r="B988" s="5" t="s">
        <v>88</v>
      </c>
      <c r="C988" s="5">
        <v>2022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5">
        <v>0</v>
      </c>
      <c r="AG988" s="5">
        <v>0</v>
      </c>
      <c r="AH988" s="5">
        <v>0</v>
      </c>
      <c r="AI988" s="5">
        <v>0</v>
      </c>
      <c r="AJ988" s="5">
        <v>0</v>
      </c>
      <c r="AK988" s="5">
        <v>0</v>
      </c>
      <c r="AL988" s="5">
        <v>0</v>
      </c>
      <c r="AM988" s="5">
        <v>0</v>
      </c>
      <c r="AN988" s="5">
        <v>0</v>
      </c>
      <c r="AO988" s="5">
        <v>0</v>
      </c>
      <c r="AP988" s="5">
        <v>0</v>
      </c>
      <c r="AQ988" s="5">
        <v>0</v>
      </c>
      <c r="AR988" s="5">
        <v>0</v>
      </c>
      <c r="AS988" s="5">
        <v>0</v>
      </c>
      <c r="AT988" s="5">
        <v>0</v>
      </c>
      <c r="AU988" s="5">
        <v>0</v>
      </c>
      <c r="AV988" s="5">
        <v>0</v>
      </c>
      <c r="AW988" s="5">
        <v>0</v>
      </c>
      <c r="AX988" s="5">
        <v>0</v>
      </c>
      <c r="AY988" s="5">
        <v>0</v>
      </c>
      <c r="AZ988" s="5">
        <v>0</v>
      </c>
      <c r="BA988" s="5">
        <v>0</v>
      </c>
      <c r="BB988" s="5">
        <v>0</v>
      </c>
      <c r="BC988" s="5">
        <v>0</v>
      </c>
      <c r="BD988" s="5">
        <v>0</v>
      </c>
      <c r="BE988" s="5">
        <v>0</v>
      </c>
      <c r="BF988" s="5">
        <v>0</v>
      </c>
      <c r="BG988" s="5">
        <v>0</v>
      </c>
      <c r="BH988" s="5">
        <v>0</v>
      </c>
      <c r="BI988" s="5">
        <v>0</v>
      </c>
      <c r="BJ988" s="5">
        <v>0</v>
      </c>
      <c r="BK988" s="5">
        <v>0</v>
      </c>
      <c r="BL988" s="5">
        <v>0</v>
      </c>
      <c r="BM988" s="5">
        <v>0</v>
      </c>
      <c r="BN988" s="5">
        <v>0</v>
      </c>
      <c r="BO988" s="5">
        <v>0</v>
      </c>
      <c r="BP988" s="5">
        <v>0</v>
      </c>
      <c r="BQ988" s="5">
        <v>0</v>
      </c>
      <c r="BR988" s="5">
        <v>0</v>
      </c>
      <c r="BS988" s="5">
        <v>0</v>
      </c>
      <c r="BT988" s="5">
        <v>0</v>
      </c>
      <c r="BU988" s="5">
        <v>0</v>
      </c>
      <c r="BV988" s="5">
        <v>0</v>
      </c>
      <c r="BW988" s="5">
        <v>0</v>
      </c>
      <c r="BX988" s="5">
        <v>0</v>
      </c>
      <c r="BY988" s="5">
        <v>0</v>
      </c>
      <c r="BZ988" s="5">
        <v>0</v>
      </c>
      <c r="CA988" s="5">
        <v>0</v>
      </c>
      <c r="CB988" s="5">
        <v>0</v>
      </c>
      <c r="CC988" s="5">
        <v>0</v>
      </c>
      <c r="CD988" s="5">
        <v>0</v>
      </c>
      <c r="CE988" s="5">
        <v>0</v>
      </c>
      <c r="CF988" s="5">
        <v>0</v>
      </c>
      <c r="CG988" s="5">
        <v>0</v>
      </c>
      <c r="CH988" s="5">
        <v>0</v>
      </c>
      <c r="CI988" s="5">
        <v>0</v>
      </c>
      <c r="CJ988" s="5">
        <v>0</v>
      </c>
      <c r="CK988" s="5">
        <v>0</v>
      </c>
      <c r="CL988" s="5">
        <v>0</v>
      </c>
      <c r="CM988" s="5">
        <v>0</v>
      </c>
      <c r="CN988" s="5">
        <v>0</v>
      </c>
      <c r="CO988" s="5">
        <v>0</v>
      </c>
      <c r="CP988" s="5">
        <v>0</v>
      </c>
      <c r="CQ988" s="5">
        <v>0</v>
      </c>
      <c r="CR988" s="5">
        <v>0</v>
      </c>
      <c r="CS988" s="5">
        <v>0</v>
      </c>
      <c r="CT988" s="5">
        <v>0</v>
      </c>
      <c r="CU988" s="5">
        <v>0</v>
      </c>
      <c r="CV988" s="5">
        <v>0</v>
      </c>
      <c r="CW988" s="5">
        <v>0</v>
      </c>
      <c r="CX988" s="3">
        <v>0</v>
      </c>
    </row>
    <row r="989" spans="1:102" ht="15.75" x14ac:dyDescent="0.25">
      <c r="A989" s="5" t="s">
        <v>89</v>
      </c>
      <c r="B989" s="5" t="s">
        <v>90</v>
      </c>
      <c r="C989" s="5">
        <v>2022</v>
      </c>
      <c r="D989" s="5">
        <v>498</v>
      </c>
      <c r="E989" s="5">
        <v>0</v>
      </c>
      <c r="F989" s="5">
        <v>0</v>
      </c>
      <c r="G989" s="5">
        <v>0</v>
      </c>
      <c r="H989" s="5">
        <v>0</v>
      </c>
      <c r="I989" s="5">
        <v>1</v>
      </c>
      <c r="J989" s="5">
        <v>1</v>
      </c>
      <c r="K989" s="5">
        <v>0</v>
      </c>
      <c r="L989" s="5">
        <v>18</v>
      </c>
      <c r="M989" s="5">
        <v>11</v>
      </c>
      <c r="N989" s="5">
        <v>3</v>
      </c>
      <c r="O989" s="5">
        <v>53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1</v>
      </c>
      <c r="V989" s="5">
        <v>1</v>
      </c>
      <c r="W989" s="5">
        <v>0</v>
      </c>
      <c r="X989" s="5">
        <v>5</v>
      </c>
      <c r="Y989" s="5">
        <v>0</v>
      </c>
      <c r="Z989" s="5">
        <v>0</v>
      </c>
      <c r="AA989" s="5">
        <v>1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2</v>
      </c>
      <c r="AH989" s="5">
        <v>1</v>
      </c>
      <c r="AI989" s="5">
        <v>5</v>
      </c>
      <c r="AJ989" s="5">
        <v>53</v>
      </c>
      <c r="AK989" s="5">
        <v>14</v>
      </c>
      <c r="AL989" s="5">
        <v>2</v>
      </c>
      <c r="AM989" s="5">
        <v>13</v>
      </c>
      <c r="AN989" s="5">
        <v>4</v>
      </c>
      <c r="AO989" s="5">
        <v>17</v>
      </c>
      <c r="AP989" s="5">
        <v>0</v>
      </c>
      <c r="AQ989" s="5">
        <v>4</v>
      </c>
      <c r="AR989" s="5">
        <v>0</v>
      </c>
      <c r="AS989" s="5">
        <v>3</v>
      </c>
      <c r="AT989" s="5">
        <v>3</v>
      </c>
      <c r="AU989" s="5">
        <v>3</v>
      </c>
      <c r="AV989" s="5">
        <v>1</v>
      </c>
      <c r="AW989" s="5">
        <v>6</v>
      </c>
      <c r="AX989" s="5">
        <v>13</v>
      </c>
      <c r="AY989" s="5">
        <v>1</v>
      </c>
      <c r="AZ989" s="5">
        <v>6</v>
      </c>
      <c r="BA989" s="5">
        <v>0</v>
      </c>
      <c r="BB989" s="5">
        <v>24</v>
      </c>
      <c r="BC989" s="5">
        <v>34</v>
      </c>
      <c r="BD989" s="5">
        <v>0</v>
      </c>
      <c r="BE989" s="5">
        <v>10</v>
      </c>
      <c r="BF989" s="5">
        <v>24</v>
      </c>
      <c r="BG989" s="5">
        <v>0</v>
      </c>
      <c r="BH989" s="5">
        <v>0</v>
      </c>
      <c r="BI989" s="5">
        <v>1</v>
      </c>
      <c r="BJ989" s="5">
        <v>14</v>
      </c>
      <c r="BK989" s="5">
        <v>17</v>
      </c>
      <c r="BL989" s="5">
        <v>0</v>
      </c>
      <c r="BM989" s="5">
        <v>0</v>
      </c>
      <c r="BN989" s="5">
        <v>2</v>
      </c>
      <c r="BO989" s="5">
        <v>0</v>
      </c>
      <c r="BP989" s="5">
        <v>2</v>
      </c>
      <c r="BQ989" s="5">
        <v>4</v>
      </c>
      <c r="BR989" s="5">
        <v>1</v>
      </c>
      <c r="BS989" s="5">
        <v>7</v>
      </c>
      <c r="BT989" s="5">
        <v>6</v>
      </c>
      <c r="BU989" s="5">
        <v>1</v>
      </c>
      <c r="BV989" s="5">
        <v>5</v>
      </c>
      <c r="BW989" s="5">
        <v>3</v>
      </c>
      <c r="BX989" s="5">
        <v>38</v>
      </c>
      <c r="BY989" s="5">
        <v>1</v>
      </c>
      <c r="BZ989" s="5">
        <v>0</v>
      </c>
      <c r="CA989" s="5">
        <v>3</v>
      </c>
      <c r="CB989" s="5">
        <v>1</v>
      </c>
      <c r="CC989" s="5">
        <v>0</v>
      </c>
      <c r="CD989" s="5">
        <v>0</v>
      </c>
      <c r="CE989" s="5">
        <v>0</v>
      </c>
      <c r="CF989" s="5">
        <v>3</v>
      </c>
      <c r="CG989" s="5">
        <v>0</v>
      </c>
      <c r="CH989" s="5">
        <v>0</v>
      </c>
      <c r="CI989" s="5">
        <v>0</v>
      </c>
      <c r="CJ989" s="5">
        <v>3</v>
      </c>
      <c r="CK989" s="5">
        <v>0</v>
      </c>
      <c r="CL989" s="5">
        <v>0</v>
      </c>
      <c r="CM989" s="5">
        <v>2</v>
      </c>
      <c r="CN989" s="5">
        <v>16</v>
      </c>
      <c r="CO989" s="5">
        <v>0</v>
      </c>
      <c r="CP989" s="5">
        <v>0</v>
      </c>
      <c r="CQ989" s="5">
        <v>0</v>
      </c>
      <c r="CR989" s="5">
        <v>1</v>
      </c>
      <c r="CS989" s="5">
        <v>0</v>
      </c>
      <c r="CT989" s="5">
        <v>3</v>
      </c>
      <c r="CU989" s="5">
        <v>15</v>
      </c>
      <c r="CV989" s="5">
        <v>8</v>
      </c>
      <c r="CW989" s="5">
        <v>2</v>
      </c>
      <c r="CX989" s="3">
        <v>2</v>
      </c>
    </row>
    <row r="990" spans="1:102" ht="15.75" x14ac:dyDescent="0.25">
      <c r="A990" s="5" t="s">
        <v>91</v>
      </c>
      <c r="B990" s="5" t="s">
        <v>92</v>
      </c>
      <c r="C990" s="5">
        <v>2022</v>
      </c>
      <c r="D990" s="5">
        <v>45</v>
      </c>
      <c r="E990" s="5">
        <v>0</v>
      </c>
      <c r="F990" s="5">
        <v>0</v>
      </c>
      <c r="G990" s="5">
        <v>1</v>
      </c>
      <c r="H990" s="5">
        <v>0</v>
      </c>
      <c r="I990" s="5">
        <v>1</v>
      </c>
      <c r="J990" s="5">
        <v>0</v>
      </c>
      <c r="K990" s="5">
        <v>0</v>
      </c>
      <c r="L990" s="5">
        <v>0</v>
      </c>
      <c r="M990" s="5">
        <v>0</v>
      </c>
      <c r="N990" s="5">
        <v>2</v>
      </c>
      <c r="O990" s="5">
        <v>5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1</v>
      </c>
      <c r="V990" s="5">
        <v>0</v>
      </c>
      <c r="W990" s="5">
        <v>0</v>
      </c>
      <c r="X990" s="5">
        <v>1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5">
        <v>0</v>
      </c>
      <c r="AH990" s="5">
        <v>0</v>
      </c>
      <c r="AI990" s="5">
        <v>6</v>
      </c>
      <c r="AJ990" s="5">
        <v>0</v>
      </c>
      <c r="AK990" s="5">
        <v>0</v>
      </c>
      <c r="AL990" s="5">
        <v>0</v>
      </c>
      <c r="AM990" s="5">
        <v>0</v>
      </c>
      <c r="AN990" s="5">
        <v>0</v>
      </c>
      <c r="AO990" s="5">
        <v>1</v>
      </c>
      <c r="AP990" s="5">
        <v>0</v>
      </c>
      <c r="AQ990" s="5">
        <v>0</v>
      </c>
      <c r="AR990" s="5">
        <v>0</v>
      </c>
      <c r="AS990" s="5">
        <v>0</v>
      </c>
      <c r="AT990" s="5">
        <v>0</v>
      </c>
      <c r="AU990" s="5">
        <v>0</v>
      </c>
      <c r="AV990" s="5">
        <v>0</v>
      </c>
      <c r="AW990" s="5">
        <v>0</v>
      </c>
      <c r="AX990" s="5">
        <v>2</v>
      </c>
      <c r="AY990" s="5">
        <v>0</v>
      </c>
      <c r="AZ990" s="5">
        <v>1</v>
      </c>
      <c r="BA990" s="5">
        <v>0</v>
      </c>
      <c r="BB990" s="5">
        <v>0</v>
      </c>
      <c r="BC990" s="5">
        <v>0</v>
      </c>
      <c r="BD990" s="5">
        <v>0</v>
      </c>
      <c r="BE990" s="5">
        <v>1</v>
      </c>
      <c r="BF990" s="5">
        <v>1</v>
      </c>
      <c r="BG990" s="5">
        <v>0</v>
      </c>
      <c r="BH990" s="5">
        <v>0</v>
      </c>
      <c r="BI990" s="5">
        <v>0</v>
      </c>
      <c r="BJ990" s="5">
        <v>2</v>
      </c>
      <c r="BK990" s="5">
        <v>1</v>
      </c>
      <c r="BL990" s="5">
        <v>0</v>
      </c>
      <c r="BM990" s="5">
        <v>0</v>
      </c>
      <c r="BN990" s="5">
        <v>1</v>
      </c>
      <c r="BO990" s="5">
        <v>0</v>
      </c>
      <c r="BP990" s="5">
        <v>0</v>
      </c>
      <c r="BQ990" s="5">
        <v>1</v>
      </c>
      <c r="BR990" s="5">
        <v>0</v>
      </c>
      <c r="BS990" s="5">
        <v>2</v>
      </c>
      <c r="BT990" s="5">
        <v>0</v>
      </c>
      <c r="BU990" s="5">
        <v>0</v>
      </c>
      <c r="BV990" s="5">
        <v>0</v>
      </c>
      <c r="BW990" s="5">
        <v>0</v>
      </c>
      <c r="BX990" s="5">
        <v>3</v>
      </c>
      <c r="BY990" s="5">
        <v>0</v>
      </c>
      <c r="BZ990" s="5">
        <v>0</v>
      </c>
      <c r="CA990" s="5">
        <v>0</v>
      </c>
      <c r="CB990" s="5">
        <v>0</v>
      </c>
      <c r="CC990" s="5">
        <v>0</v>
      </c>
      <c r="CD990" s="5">
        <v>0</v>
      </c>
      <c r="CE990" s="5">
        <v>0</v>
      </c>
      <c r="CF990" s="5">
        <v>2</v>
      </c>
      <c r="CG990" s="5">
        <v>0</v>
      </c>
      <c r="CH990" s="5">
        <v>1</v>
      </c>
      <c r="CI990" s="5">
        <v>0</v>
      </c>
      <c r="CJ990" s="5">
        <v>0</v>
      </c>
      <c r="CK990" s="5">
        <v>0</v>
      </c>
      <c r="CL990" s="5">
        <v>0</v>
      </c>
      <c r="CM990" s="5">
        <v>1</v>
      </c>
      <c r="CN990" s="5">
        <v>1</v>
      </c>
      <c r="CO990" s="5">
        <v>0</v>
      </c>
      <c r="CP990" s="5">
        <v>0</v>
      </c>
      <c r="CQ990" s="5">
        <v>0</v>
      </c>
      <c r="CR990" s="5">
        <v>0</v>
      </c>
      <c r="CS990" s="5">
        <v>0</v>
      </c>
      <c r="CT990" s="5">
        <v>2</v>
      </c>
      <c r="CU990" s="5">
        <v>0</v>
      </c>
      <c r="CV990" s="5">
        <v>1</v>
      </c>
      <c r="CW990" s="5">
        <v>0</v>
      </c>
      <c r="CX990" s="3">
        <v>0</v>
      </c>
    </row>
    <row r="991" spans="1:102" ht="15.75" x14ac:dyDescent="0.25">
      <c r="A991" s="5" t="s">
        <v>93</v>
      </c>
      <c r="B991" s="5" t="s">
        <v>94</v>
      </c>
      <c r="C991" s="5">
        <v>2022</v>
      </c>
      <c r="D991" s="5">
        <v>29369</v>
      </c>
      <c r="E991" s="5">
        <v>0</v>
      </c>
      <c r="F991" s="5">
        <v>217</v>
      </c>
      <c r="G991" s="5">
        <v>39</v>
      </c>
      <c r="H991" s="5">
        <v>74</v>
      </c>
      <c r="I991" s="5">
        <v>9</v>
      </c>
      <c r="J991" s="5">
        <v>6</v>
      </c>
      <c r="K991" s="5">
        <v>1</v>
      </c>
      <c r="L991" s="5">
        <v>31</v>
      </c>
      <c r="M991" s="5">
        <v>2</v>
      </c>
      <c r="N991" s="5">
        <v>150</v>
      </c>
      <c r="O991" s="5">
        <v>290</v>
      </c>
      <c r="P991" s="5">
        <v>29</v>
      </c>
      <c r="Q991" s="5">
        <v>0</v>
      </c>
      <c r="R991" s="5">
        <v>16</v>
      </c>
      <c r="S991" s="5">
        <v>0</v>
      </c>
      <c r="T991" s="5">
        <v>1</v>
      </c>
      <c r="U991" s="5">
        <v>90</v>
      </c>
      <c r="V991" s="5">
        <v>22</v>
      </c>
      <c r="W991" s="5">
        <v>516</v>
      </c>
      <c r="X991" s="5">
        <v>7</v>
      </c>
      <c r="Y991" s="5">
        <v>0</v>
      </c>
      <c r="Z991" s="5">
        <v>3524</v>
      </c>
      <c r="AA991" s="5">
        <v>245</v>
      </c>
      <c r="AB991" s="5">
        <v>0</v>
      </c>
      <c r="AC991" s="5">
        <v>0</v>
      </c>
      <c r="AD991" s="5">
        <v>0</v>
      </c>
      <c r="AE991" s="5">
        <v>2</v>
      </c>
      <c r="AF991" s="5">
        <v>0</v>
      </c>
      <c r="AG991" s="5">
        <v>80</v>
      </c>
      <c r="AH991" s="5">
        <v>114</v>
      </c>
      <c r="AI991" s="5">
        <v>79</v>
      </c>
      <c r="AJ991" s="5">
        <v>1491</v>
      </c>
      <c r="AK991" s="5">
        <v>140</v>
      </c>
      <c r="AL991" s="5">
        <v>13</v>
      </c>
      <c r="AM991" s="5">
        <v>142</v>
      </c>
      <c r="AN991" s="5">
        <v>192</v>
      </c>
      <c r="AO991" s="5">
        <v>257</v>
      </c>
      <c r="AP991" s="5">
        <v>5</v>
      </c>
      <c r="AQ991" s="5">
        <v>55</v>
      </c>
      <c r="AR991" s="5">
        <v>2</v>
      </c>
      <c r="AS991" s="5">
        <v>34</v>
      </c>
      <c r="AT991" s="5">
        <v>79</v>
      </c>
      <c r="AU991" s="5">
        <v>102</v>
      </c>
      <c r="AV991" s="5">
        <v>84</v>
      </c>
      <c r="AW991" s="5">
        <v>762</v>
      </c>
      <c r="AX991" s="5">
        <v>216</v>
      </c>
      <c r="AY991" s="5">
        <v>7</v>
      </c>
      <c r="AZ991" s="5">
        <v>10</v>
      </c>
      <c r="BA991" s="5">
        <v>0</v>
      </c>
      <c r="BB991" s="5">
        <v>620</v>
      </c>
      <c r="BC991" s="5">
        <v>282</v>
      </c>
      <c r="BD991" s="5">
        <v>2</v>
      </c>
      <c r="BE991" s="5">
        <v>75</v>
      </c>
      <c r="BF991" s="5">
        <v>352</v>
      </c>
      <c r="BG991" s="5">
        <v>27</v>
      </c>
      <c r="BH991" s="5">
        <v>51</v>
      </c>
      <c r="BI991" s="5">
        <v>1</v>
      </c>
      <c r="BJ991" s="5">
        <v>422</v>
      </c>
      <c r="BK991" s="5">
        <v>368</v>
      </c>
      <c r="BL991" s="5">
        <v>0</v>
      </c>
      <c r="BM991" s="5">
        <v>33</v>
      </c>
      <c r="BN991" s="5">
        <v>98</v>
      </c>
      <c r="BO991" s="5">
        <v>1</v>
      </c>
      <c r="BP991" s="5">
        <v>12</v>
      </c>
      <c r="BQ991" s="5">
        <v>174</v>
      </c>
      <c r="BR991" s="5">
        <v>8</v>
      </c>
      <c r="BS991" s="5">
        <v>486</v>
      </c>
      <c r="BT991" s="5">
        <v>195</v>
      </c>
      <c r="BU991" s="5">
        <v>12</v>
      </c>
      <c r="BV991" s="5">
        <v>291</v>
      </c>
      <c r="BW991" s="5">
        <v>2</v>
      </c>
      <c r="BX991" s="5">
        <v>4571</v>
      </c>
      <c r="BY991" s="5">
        <v>6</v>
      </c>
      <c r="BZ991" s="5">
        <v>0</v>
      </c>
      <c r="CA991" s="5">
        <v>108</v>
      </c>
      <c r="CB991" s="5">
        <v>495</v>
      </c>
      <c r="CC991" s="5">
        <v>0</v>
      </c>
      <c r="CD991" s="5">
        <v>7</v>
      </c>
      <c r="CE991" s="5">
        <v>0</v>
      </c>
      <c r="CF991" s="5">
        <v>21</v>
      </c>
      <c r="CG991" s="5">
        <v>36</v>
      </c>
      <c r="CH991" s="5">
        <v>4</v>
      </c>
      <c r="CI991" s="5">
        <v>10</v>
      </c>
      <c r="CJ991" s="5">
        <v>29</v>
      </c>
      <c r="CK991" s="5">
        <v>18</v>
      </c>
      <c r="CL991" s="5">
        <v>0</v>
      </c>
      <c r="CM991" s="5">
        <v>83</v>
      </c>
      <c r="CN991" s="5">
        <v>754</v>
      </c>
      <c r="CO991" s="5">
        <v>10</v>
      </c>
      <c r="CP991" s="5">
        <v>17</v>
      </c>
      <c r="CQ991" s="5">
        <v>0</v>
      </c>
      <c r="CR991" s="5">
        <v>46</v>
      </c>
      <c r="CS991" s="5">
        <v>43</v>
      </c>
      <c r="CT991" s="5">
        <v>29</v>
      </c>
      <c r="CU991" s="5">
        <v>1</v>
      </c>
      <c r="CV991" s="5">
        <v>163</v>
      </c>
      <c r="CW991" s="5">
        <v>10271</v>
      </c>
      <c r="CX991" s="3">
        <v>10163</v>
      </c>
    </row>
    <row r="992" spans="1:102" ht="15.75" x14ac:dyDescent="0.25">
      <c r="A992" s="5" t="s">
        <v>95</v>
      </c>
      <c r="B992" s="5" t="s">
        <v>96</v>
      </c>
      <c r="C992" s="5">
        <v>2022</v>
      </c>
      <c r="D992" s="5">
        <v>717</v>
      </c>
      <c r="E992" s="5">
        <v>0</v>
      </c>
      <c r="F992" s="5">
        <v>0</v>
      </c>
      <c r="G992" s="5">
        <v>0</v>
      </c>
      <c r="H992" s="5">
        <v>0</v>
      </c>
      <c r="I992" s="5">
        <v>2</v>
      </c>
      <c r="J992" s="5">
        <v>0</v>
      </c>
      <c r="K992" s="5">
        <v>0</v>
      </c>
      <c r="L992" s="5">
        <v>1</v>
      </c>
      <c r="M992" s="5">
        <v>5</v>
      </c>
      <c r="N992" s="5">
        <v>4</v>
      </c>
      <c r="O992" s="5">
        <v>106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2</v>
      </c>
      <c r="W992" s="5">
        <v>0</v>
      </c>
      <c r="X992" s="5">
        <v>0</v>
      </c>
      <c r="Y992" s="5">
        <v>0</v>
      </c>
      <c r="Z992" s="5">
        <v>0</v>
      </c>
      <c r="AA992" s="5">
        <v>285</v>
      </c>
      <c r="AB992" s="5">
        <v>0</v>
      </c>
      <c r="AC992" s="5">
        <v>0</v>
      </c>
      <c r="AD992" s="5">
        <v>0</v>
      </c>
      <c r="AE992" s="5">
        <v>0</v>
      </c>
      <c r="AF992" s="5">
        <v>0</v>
      </c>
      <c r="AG992" s="5">
        <v>10</v>
      </c>
      <c r="AH992" s="5">
        <v>0</v>
      </c>
      <c r="AI992" s="5">
        <v>4</v>
      </c>
      <c r="AJ992" s="5">
        <v>64</v>
      </c>
      <c r="AK992" s="5">
        <v>12</v>
      </c>
      <c r="AL992" s="5">
        <v>3</v>
      </c>
      <c r="AM992" s="5">
        <v>5</v>
      </c>
      <c r="AN992" s="5">
        <v>2</v>
      </c>
      <c r="AO992" s="5">
        <v>32</v>
      </c>
      <c r="AP992" s="5">
        <v>0</v>
      </c>
      <c r="AQ992" s="5">
        <v>5</v>
      </c>
      <c r="AR992" s="5">
        <v>0</v>
      </c>
      <c r="AS992" s="5">
        <v>4</v>
      </c>
      <c r="AT992" s="5">
        <v>1</v>
      </c>
      <c r="AU992" s="5">
        <v>1</v>
      </c>
      <c r="AV992" s="5">
        <v>2</v>
      </c>
      <c r="AW992" s="5">
        <v>0</v>
      </c>
      <c r="AX992" s="5">
        <v>6</v>
      </c>
      <c r="AY992" s="5">
        <v>0</v>
      </c>
      <c r="AZ992" s="5">
        <v>5</v>
      </c>
      <c r="BA992" s="5">
        <v>0</v>
      </c>
      <c r="BB992" s="5">
        <v>17</v>
      </c>
      <c r="BC992" s="5">
        <v>3</v>
      </c>
      <c r="BD992" s="5">
        <v>0</v>
      </c>
      <c r="BE992" s="5">
        <v>3</v>
      </c>
      <c r="BF992" s="5">
        <v>10</v>
      </c>
      <c r="BG992" s="5">
        <v>0</v>
      </c>
      <c r="BH992" s="5">
        <v>1</v>
      </c>
      <c r="BI992" s="5">
        <v>0</v>
      </c>
      <c r="BJ992" s="5">
        <v>7</v>
      </c>
      <c r="BK992" s="5">
        <v>10</v>
      </c>
      <c r="BL992" s="5">
        <v>0</v>
      </c>
      <c r="BM992" s="5">
        <v>1</v>
      </c>
      <c r="BN992" s="5">
        <v>3</v>
      </c>
      <c r="BO992" s="5">
        <v>0</v>
      </c>
      <c r="BP992" s="5">
        <v>1</v>
      </c>
      <c r="BQ992" s="5">
        <v>3</v>
      </c>
      <c r="BR992" s="5">
        <v>0</v>
      </c>
      <c r="BS992" s="5">
        <v>7</v>
      </c>
      <c r="BT992" s="5">
        <v>5</v>
      </c>
      <c r="BU992" s="5">
        <v>0</v>
      </c>
      <c r="BV992" s="5">
        <v>2</v>
      </c>
      <c r="BW992" s="5">
        <v>6</v>
      </c>
      <c r="BX992" s="5">
        <v>34</v>
      </c>
      <c r="BY992" s="5">
        <v>0</v>
      </c>
      <c r="BZ992" s="5">
        <v>0</v>
      </c>
      <c r="CA992" s="5">
        <v>2</v>
      </c>
      <c r="CB992" s="5">
        <v>0</v>
      </c>
      <c r="CC992" s="5">
        <v>0</v>
      </c>
      <c r="CD992" s="5">
        <v>0</v>
      </c>
      <c r="CE992" s="5">
        <v>0</v>
      </c>
      <c r="CF992" s="5">
        <v>0</v>
      </c>
      <c r="CG992" s="5">
        <v>0</v>
      </c>
      <c r="CH992" s="5">
        <v>0</v>
      </c>
      <c r="CI992" s="5">
        <v>0</v>
      </c>
      <c r="CJ992" s="5">
        <v>1</v>
      </c>
      <c r="CK992" s="5">
        <v>0</v>
      </c>
      <c r="CL992" s="5">
        <v>0</v>
      </c>
      <c r="CM992" s="5">
        <v>4</v>
      </c>
      <c r="CN992" s="5">
        <v>15</v>
      </c>
      <c r="CO992" s="5">
        <v>0</v>
      </c>
      <c r="CP992" s="5">
        <v>1</v>
      </c>
      <c r="CQ992" s="5">
        <v>0</v>
      </c>
      <c r="CR992" s="5">
        <v>0</v>
      </c>
      <c r="CS992" s="5">
        <v>0</v>
      </c>
      <c r="CT992" s="5">
        <v>6</v>
      </c>
      <c r="CU992" s="5">
        <v>0</v>
      </c>
      <c r="CV992" s="5">
        <v>10</v>
      </c>
      <c r="CW992" s="5">
        <v>1</v>
      </c>
      <c r="CX992" s="3">
        <v>1</v>
      </c>
    </row>
    <row r="993" spans="1:102" ht="15.75" x14ac:dyDescent="0.25">
      <c r="A993" s="5" t="s">
        <v>97</v>
      </c>
      <c r="B993" s="5" t="s">
        <v>98</v>
      </c>
      <c r="C993" s="5">
        <v>2022</v>
      </c>
      <c r="D993" s="5">
        <v>93</v>
      </c>
      <c r="E993" s="5">
        <v>0</v>
      </c>
      <c r="F993" s="5">
        <v>0</v>
      </c>
      <c r="G993" s="5">
        <v>0</v>
      </c>
      <c r="H993" s="5">
        <v>0</v>
      </c>
      <c r="I993" s="5">
        <v>1</v>
      </c>
      <c r="J993" s="5">
        <v>0</v>
      </c>
      <c r="K993" s="5">
        <v>1</v>
      </c>
      <c r="L993" s="5">
        <v>1</v>
      </c>
      <c r="M993" s="5">
        <v>0</v>
      </c>
      <c r="N993" s="5">
        <v>0</v>
      </c>
      <c r="O993" s="5">
        <v>3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1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>
        <v>0</v>
      </c>
      <c r="AG993" s="5">
        <v>1</v>
      </c>
      <c r="AH993" s="5">
        <v>0</v>
      </c>
      <c r="AI993" s="5">
        <v>0</v>
      </c>
      <c r="AJ993" s="5">
        <v>4</v>
      </c>
      <c r="AK993" s="5">
        <v>1</v>
      </c>
      <c r="AL993" s="5">
        <v>2</v>
      </c>
      <c r="AM993" s="5">
        <v>1</v>
      </c>
      <c r="AN993" s="5">
        <v>4</v>
      </c>
      <c r="AO993" s="5">
        <v>3</v>
      </c>
      <c r="AP993" s="5">
        <v>0</v>
      </c>
      <c r="AQ993" s="5">
        <v>0</v>
      </c>
      <c r="AR993" s="5">
        <v>0</v>
      </c>
      <c r="AS993" s="5">
        <v>0</v>
      </c>
      <c r="AT993" s="5">
        <v>1</v>
      </c>
      <c r="AU993" s="5">
        <v>1</v>
      </c>
      <c r="AV993" s="5">
        <v>0</v>
      </c>
      <c r="AW993" s="5">
        <v>1</v>
      </c>
      <c r="AX993" s="5">
        <v>3</v>
      </c>
      <c r="AY993" s="5">
        <v>0</v>
      </c>
      <c r="AZ993" s="5">
        <v>0</v>
      </c>
      <c r="BA993" s="5">
        <v>0</v>
      </c>
      <c r="BB993" s="5">
        <v>1</v>
      </c>
      <c r="BC993" s="5">
        <v>0</v>
      </c>
      <c r="BD993" s="5">
        <v>0</v>
      </c>
      <c r="BE993" s="5">
        <v>1</v>
      </c>
      <c r="BF993" s="5">
        <v>10</v>
      </c>
      <c r="BG993" s="5">
        <v>0</v>
      </c>
      <c r="BH993" s="5">
        <v>0</v>
      </c>
      <c r="BI993" s="5">
        <v>0</v>
      </c>
      <c r="BJ993" s="5">
        <v>1</v>
      </c>
      <c r="BK993" s="5">
        <v>2</v>
      </c>
      <c r="BL993" s="5">
        <v>0</v>
      </c>
      <c r="BM993" s="5">
        <v>1</v>
      </c>
      <c r="BN993" s="5">
        <v>1</v>
      </c>
      <c r="BO993" s="5">
        <v>0</v>
      </c>
      <c r="BP993" s="5">
        <v>0</v>
      </c>
      <c r="BQ993" s="5">
        <v>2</v>
      </c>
      <c r="BR993" s="5">
        <v>0</v>
      </c>
      <c r="BS993" s="5">
        <v>1</v>
      </c>
      <c r="BT993" s="5">
        <v>1</v>
      </c>
      <c r="BU993" s="5">
        <v>0</v>
      </c>
      <c r="BV993" s="5">
        <v>1</v>
      </c>
      <c r="BW993" s="5">
        <v>0</v>
      </c>
      <c r="BX993" s="5">
        <v>28</v>
      </c>
      <c r="BY993" s="5">
        <v>0</v>
      </c>
      <c r="BZ993" s="5">
        <v>0</v>
      </c>
      <c r="CA993" s="5">
        <v>0</v>
      </c>
      <c r="CB993" s="5">
        <v>0</v>
      </c>
      <c r="CC993" s="5">
        <v>0</v>
      </c>
      <c r="CD993" s="5">
        <v>0</v>
      </c>
      <c r="CE993" s="5">
        <v>0</v>
      </c>
      <c r="CF993" s="5">
        <v>0</v>
      </c>
      <c r="CG993" s="5">
        <v>0</v>
      </c>
      <c r="CH993" s="5">
        <v>0</v>
      </c>
      <c r="CI993" s="5">
        <v>0</v>
      </c>
      <c r="CJ993" s="5">
        <v>0</v>
      </c>
      <c r="CK993" s="5">
        <v>0</v>
      </c>
      <c r="CL993" s="5">
        <v>0</v>
      </c>
      <c r="CM993" s="5">
        <v>0</v>
      </c>
      <c r="CN993" s="5">
        <v>3</v>
      </c>
      <c r="CO993" s="5">
        <v>0</v>
      </c>
      <c r="CP993" s="5">
        <v>2</v>
      </c>
      <c r="CQ993" s="5">
        <v>0</v>
      </c>
      <c r="CR993" s="5">
        <v>0</v>
      </c>
      <c r="CS993" s="5">
        <v>0</v>
      </c>
      <c r="CT993" s="5">
        <v>2</v>
      </c>
      <c r="CU993" s="5">
        <v>0</v>
      </c>
      <c r="CV993" s="5">
        <v>3</v>
      </c>
      <c r="CW993" s="5">
        <v>0</v>
      </c>
      <c r="CX993" s="3">
        <v>0</v>
      </c>
    </row>
    <row r="994" spans="1:102" ht="15.75" x14ac:dyDescent="0.25">
      <c r="A994" s="5" t="s">
        <v>99</v>
      </c>
      <c r="B994" s="5" t="s">
        <v>100</v>
      </c>
      <c r="C994" s="5">
        <v>2022</v>
      </c>
      <c r="D994" s="5">
        <v>7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2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>
        <v>0</v>
      </c>
      <c r="AF994" s="5">
        <v>0</v>
      </c>
      <c r="AG994" s="5">
        <v>0</v>
      </c>
      <c r="AH994" s="5">
        <v>0</v>
      </c>
      <c r="AI994" s="5">
        <v>0</v>
      </c>
      <c r="AJ994" s="5">
        <v>0</v>
      </c>
      <c r="AK994" s="5">
        <v>0</v>
      </c>
      <c r="AL994" s="5">
        <v>0</v>
      </c>
      <c r="AM994" s="5">
        <v>0</v>
      </c>
      <c r="AN994" s="5">
        <v>0</v>
      </c>
      <c r="AO994" s="5">
        <v>0</v>
      </c>
      <c r="AP994" s="5">
        <v>0</v>
      </c>
      <c r="AQ994" s="5">
        <v>0</v>
      </c>
      <c r="AR994" s="5">
        <v>0</v>
      </c>
      <c r="AS994" s="5">
        <v>0</v>
      </c>
      <c r="AT994" s="5">
        <v>0</v>
      </c>
      <c r="AU994" s="5">
        <v>0</v>
      </c>
      <c r="AV994" s="5">
        <v>0</v>
      </c>
      <c r="AW994" s="5">
        <v>0</v>
      </c>
      <c r="AX994" s="5">
        <v>0</v>
      </c>
      <c r="AY994" s="5">
        <v>0</v>
      </c>
      <c r="AZ994" s="5">
        <v>0</v>
      </c>
      <c r="BA994" s="5">
        <v>0</v>
      </c>
      <c r="BB994" s="5">
        <v>0</v>
      </c>
      <c r="BC994" s="5">
        <v>0</v>
      </c>
      <c r="BD994" s="5">
        <v>0</v>
      </c>
      <c r="BE994" s="5">
        <v>2</v>
      </c>
      <c r="BF994" s="5">
        <v>0</v>
      </c>
      <c r="BG994" s="5">
        <v>0</v>
      </c>
      <c r="BH994" s="5">
        <v>0</v>
      </c>
      <c r="BI994" s="5">
        <v>0</v>
      </c>
      <c r="BJ994" s="5">
        <v>0</v>
      </c>
      <c r="BK994" s="5">
        <v>0</v>
      </c>
      <c r="BL994" s="5">
        <v>0</v>
      </c>
      <c r="BM994" s="5">
        <v>0</v>
      </c>
      <c r="BN994" s="5">
        <v>0</v>
      </c>
      <c r="BO994" s="5">
        <v>0</v>
      </c>
      <c r="BP994" s="5">
        <v>0</v>
      </c>
      <c r="BQ994" s="5">
        <v>0</v>
      </c>
      <c r="BR994" s="5">
        <v>0</v>
      </c>
      <c r="BS994" s="5">
        <v>0</v>
      </c>
      <c r="BT994" s="5">
        <v>0</v>
      </c>
      <c r="BU994" s="5">
        <v>0</v>
      </c>
      <c r="BV994" s="5">
        <v>0</v>
      </c>
      <c r="BW994" s="5">
        <v>0</v>
      </c>
      <c r="BX994" s="5">
        <v>0</v>
      </c>
      <c r="BY994" s="5">
        <v>0</v>
      </c>
      <c r="BZ994" s="5">
        <v>0</v>
      </c>
      <c r="CA994" s="5">
        <v>0</v>
      </c>
      <c r="CB994" s="5">
        <v>0</v>
      </c>
      <c r="CC994" s="5">
        <v>0</v>
      </c>
      <c r="CD994" s="5">
        <v>0</v>
      </c>
      <c r="CE994" s="5">
        <v>0</v>
      </c>
      <c r="CF994" s="5">
        <v>0</v>
      </c>
      <c r="CG994" s="5">
        <v>0</v>
      </c>
      <c r="CH994" s="5">
        <v>0</v>
      </c>
      <c r="CI994" s="5">
        <v>0</v>
      </c>
      <c r="CJ994" s="5">
        <v>0</v>
      </c>
      <c r="CK994" s="5">
        <v>0</v>
      </c>
      <c r="CL994" s="5">
        <v>0</v>
      </c>
      <c r="CM994" s="5">
        <v>0</v>
      </c>
      <c r="CN994" s="5">
        <v>0</v>
      </c>
      <c r="CO994" s="5">
        <v>0</v>
      </c>
      <c r="CP994" s="5">
        <v>0</v>
      </c>
      <c r="CQ994" s="5">
        <v>0</v>
      </c>
      <c r="CR994" s="5">
        <v>0</v>
      </c>
      <c r="CS994" s="5">
        <v>0</v>
      </c>
      <c r="CT994" s="5">
        <v>0</v>
      </c>
      <c r="CU994" s="5">
        <v>0</v>
      </c>
      <c r="CV994" s="5">
        <v>1</v>
      </c>
      <c r="CW994" s="5">
        <v>0</v>
      </c>
      <c r="CX994" s="3">
        <v>0</v>
      </c>
    </row>
    <row r="995" spans="1:102" ht="15.75" x14ac:dyDescent="0.25">
      <c r="A995" s="5" t="s">
        <v>101</v>
      </c>
      <c r="B995" s="5" t="s">
        <v>102</v>
      </c>
      <c r="C995" s="5">
        <v>2022</v>
      </c>
      <c r="D995" s="5">
        <v>1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1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>
        <v>0</v>
      </c>
      <c r="AG995" s="5">
        <v>0</v>
      </c>
      <c r="AH995" s="5">
        <v>0</v>
      </c>
      <c r="AI995" s="5">
        <v>0</v>
      </c>
      <c r="AJ995" s="5">
        <v>0</v>
      </c>
      <c r="AK995" s="5">
        <v>0</v>
      </c>
      <c r="AL995" s="5">
        <v>0</v>
      </c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>
        <v>0</v>
      </c>
      <c r="AV995" s="5">
        <v>0</v>
      </c>
      <c r="AW995" s="5">
        <v>0</v>
      </c>
      <c r="AX995" s="5">
        <v>0</v>
      </c>
      <c r="AY995" s="5">
        <v>0</v>
      </c>
      <c r="AZ995" s="5">
        <v>0</v>
      </c>
      <c r="BA995" s="5">
        <v>0</v>
      </c>
      <c r="BB995" s="5">
        <v>0</v>
      </c>
      <c r="BC995" s="5">
        <v>0</v>
      </c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>
        <v>0</v>
      </c>
      <c r="BK995" s="5">
        <v>0</v>
      </c>
      <c r="BL995" s="5">
        <v>0</v>
      </c>
      <c r="BM995" s="5">
        <v>0</v>
      </c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>
        <v>0</v>
      </c>
      <c r="BW995" s="5">
        <v>0</v>
      </c>
      <c r="BX995" s="5">
        <v>0</v>
      </c>
      <c r="BY995" s="5">
        <v>0</v>
      </c>
      <c r="BZ995" s="5">
        <v>0</v>
      </c>
      <c r="CA995" s="5">
        <v>0</v>
      </c>
      <c r="CB995" s="5">
        <v>0</v>
      </c>
      <c r="CC995" s="5">
        <v>0</v>
      </c>
      <c r="CD995" s="5">
        <v>0</v>
      </c>
      <c r="CE995" s="5">
        <v>0</v>
      </c>
      <c r="CF995" s="5">
        <v>0</v>
      </c>
      <c r="CG995" s="5">
        <v>0</v>
      </c>
      <c r="CH995" s="5">
        <v>0</v>
      </c>
      <c r="CI995" s="5">
        <v>0</v>
      </c>
      <c r="CJ995" s="5">
        <v>0</v>
      </c>
      <c r="CK995" s="5">
        <v>0</v>
      </c>
      <c r="CL995" s="5">
        <v>0</v>
      </c>
      <c r="CM995" s="5">
        <v>0</v>
      </c>
      <c r="CN995" s="5">
        <v>0</v>
      </c>
      <c r="CO995" s="5">
        <v>0</v>
      </c>
      <c r="CP995" s="5">
        <v>0</v>
      </c>
      <c r="CQ995" s="5">
        <v>0</v>
      </c>
      <c r="CR995" s="5">
        <v>0</v>
      </c>
      <c r="CS995" s="5">
        <v>0</v>
      </c>
      <c r="CT995" s="5">
        <v>0</v>
      </c>
      <c r="CU995" s="5">
        <v>0</v>
      </c>
      <c r="CV995" s="5">
        <v>0</v>
      </c>
      <c r="CW995" s="5">
        <v>0</v>
      </c>
      <c r="CX995" s="3">
        <v>0</v>
      </c>
    </row>
    <row r="996" spans="1:102" ht="15.75" x14ac:dyDescent="0.25">
      <c r="A996" s="5" t="s">
        <v>103</v>
      </c>
      <c r="B996" s="5" t="s">
        <v>104</v>
      </c>
      <c r="C996" s="5">
        <v>2022</v>
      </c>
      <c r="D996" s="5">
        <v>10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2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5">
        <v>0</v>
      </c>
      <c r="AG996" s="5">
        <v>0</v>
      </c>
      <c r="AH996" s="5">
        <v>0</v>
      </c>
      <c r="AI996" s="5">
        <v>0</v>
      </c>
      <c r="AJ996" s="5">
        <v>2</v>
      </c>
      <c r="AK996" s="5">
        <v>0</v>
      </c>
      <c r="AL996" s="5">
        <v>0</v>
      </c>
      <c r="AM996" s="5">
        <v>0</v>
      </c>
      <c r="AN996" s="5">
        <v>0</v>
      </c>
      <c r="AO996" s="5">
        <v>0</v>
      </c>
      <c r="AP996" s="5">
        <v>0</v>
      </c>
      <c r="AQ996" s="5">
        <v>0</v>
      </c>
      <c r="AR996" s="5">
        <v>0</v>
      </c>
      <c r="AS996" s="5">
        <v>0</v>
      </c>
      <c r="AT996" s="5">
        <v>0</v>
      </c>
      <c r="AU996" s="5">
        <v>0</v>
      </c>
      <c r="AV996" s="5">
        <v>0</v>
      </c>
      <c r="AW996" s="5">
        <v>0</v>
      </c>
      <c r="AX996" s="5">
        <v>0</v>
      </c>
      <c r="AY996" s="5">
        <v>0</v>
      </c>
      <c r="AZ996" s="5">
        <v>0</v>
      </c>
      <c r="BA996" s="5">
        <v>0</v>
      </c>
      <c r="BB996" s="5">
        <v>1</v>
      </c>
      <c r="BC996" s="5">
        <v>0</v>
      </c>
      <c r="BD996" s="5">
        <v>0</v>
      </c>
      <c r="BE996" s="5">
        <v>0</v>
      </c>
      <c r="BF996" s="5">
        <v>0</v>
      </c>
      <c r="BG996" s="5">
        <v>0</v>
      </c>
      <c r="BH996" s="5">
        <v>0</v>
      </c>
      <c r="BI996" s="5">
        <v>0</v>
      </c>
      <c r="BJ996" s="5">
        <v>0</v>
      </c>
      <c r="BK996" s="5">
        <v>0</v>
      </c>
      <c r="BL996" s="5">
        <v>0</v>
      </c>
      <c r="BM996" s="5">
        <v>0</v>
      </c>
      <c r="BN996" s="5">
        <v>0</v>
      </c>
      <c r="BO996" s="5">
        <v>0</v>
      </c>
      <c r="BP996" s="5">
        <v>0</v>
      </c>
      <c r="BQ996" s="5">
        <v>0</v>
      </c>
      <c r="BR996" s="5">
        <v>0</v>
      </c>
      <c r="BS996" s="5">
        <v>0</v>
      </c>
      <c r="BT996" s="5">
        <v>0</v>
      </c>
      <c r="BU996" s="5">
        <v>0</v>
      </c>
      <c r="BV996" s="5">
        <v>0</v>
      </c>
      <c r="BW996" s="5">
        <v>0</v>
      </c>
      <c r="BX996" s="5">
        <v>0</v>
      </c>
      <c r="BY996" s="5">
        <v>0</v>
      </c>
      <c r="BZ996" s="5">
        <v>0</v>
      </c>
      <c r="CA996" s="5">
        <v>0</v>
      </c>
      <c r="CB996" s="5">
        <v>0</v>
      </c>
      <c r="CC996" s="5">
        <v>0</v>
      </c>
      <c r="CD996" s="5">
        <v>0</v>
      </c>
      <c r="CE996" s="5">
        <v>0</v>
      </c>
      <c r="CF996" s="5">
        <v>0</v>
      </c>
      <c r="CG996" s="5">
        <v>0</v>
      </c>
      <c r="CH996" s="5">
        <v>0</v>
      </c>
      <c r="CI996" s="5">
        <v>0</v>
      </c>
      <c r="CJ996" s="5">
        <v>0</v>
      </c>
      <c r="CK996" s="5">
        <v>0</v>
      </c>
      <c r="CL996" s="5">
        <v>0</v>
      </c>
      <c r="CM996" s="5">
        <v>0</v>
      </c>
      <c r="CN996" s="5">
        <v>0</v>
      </c>
      <c r="CO996" s="5">
        <v>0</v>
      </c>
      <c r="CP996" s="5">
        <v>0</v>
      </c>
      <c r="CQ996" s="5">
        <v>0</v>
      </c>
      <c r="CR996" s="5">
        <v>0</v>
      </c>
      <c r="CS996" s="5">
        <v>0</v>
      </c>
      <c r="CT996" s="5">
        <v>0</v>
      </c>
      <c r="CU996" s="5">
        <v>0</v>
      </c>
      <c r="CV996" s="5">
        <v>0</v>
      </c>
      <c r="CW996" s="5">
        <v>0</v>
      </c>
      <c r="CX996" s="3">
        <v>0</v>
      </c>
    </row>
    <row r="997" spans="1:102" ht="15.75" x14ac:dyDescent="0.25">
      <c r="A997" s="5" t="s">
        <v>105</v>
      </c>
      <c r="B997" s="5" t="s">
        <v>106</v>
      </c>
      <c r="C997" s="5">
        <v>2022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>
        <v>0</v>
      </c>
      <c r="AG997" s="5">
        <v>0</v>
      </c>
      <c r="AH997" s="5">
        <v>0</v>
      </c>
      <c r="AI997" s="5">
        <v>0</v>
      </c>
      <c r="AJ997" s="5">
        <v>0</v>
      </c>
      <c r="AK997" s="5">
        <v>0</v>
      </c>
      <c r="AL997" s="5">
        <v>0</v>
      </c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>
        <v>0</v>
      </c>
      <c r="AV997" s="5">
        <v>0</v>
      </c>
      <c r="AW997" s="5">
        <v>0</v>
      </c>
      <c r="AX997" s="5">
        <v>0</v>
      </c>
      <c r="AY997" s="5">
        <v>0</v>
      </c>
      <c r="AZ997" s="5">
        <v>0</v>
      </c>
      <c r="BA997" s="5">
        <v>0</v>
      </c>
      <c r="BB997" s="5">
        <v>0</v>
      </c>
      <c r="BC997" s="5">
        <v>0</v>
      </c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>
        <v>0</v>
      </c>
      <c r="BK997" s="5">
        <v>0</v>
      </c>
      <c r="BL997" s="5">
        <v>0</v>
      </c>
      <c r="BM997" s="5">
        <v>0</v>
      </c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>
        <v>0</v>
      </c>
      <c r="BW997" s="5">
        <v>0</v>
      </c>
      <c r="BX997" s="5">
        <v>0</v>
      </c>
      <c r="BY997" s="5">
        <v>0</v>
      </c>
      <c r="BZ997" s="5">
        <v>0</v>
      </c>
      <c r="CA997" s="5">
        <v>0</v>
      </c>
      <c r="CB997" s="5">
        <v>0</v>
      </c>
      <c r="CC997" s="5">
        <v>0</v>
      </c>
      <c r="CD997" s="5">
        <v>0</v>
      </c>
      <c r="CE997" s="5">
        <v>0</v>
      </c>
      <c r="CF997" s="5">
        <v>0</v>
      </c>
      <c r="CG997" s="5">
        <v>0</v>
      </c>
      <c r="CH997" s="5">
        <v>0</v>
      </c>
      <c r="CI997" s="5">
        <v>0</v>
      </c>
      <c r="CJ997" s="5">
        <v>0</v>
      </c>
      <c r="CK997" s="5">
        <v>0</v>
      </c>
      <c r="CL997" s="5">
        <v>0</v>
      </c>
      <c r="CM997" s="5">
        <v>0</v>
      </c>
      <c r="CN997" s="5">
        <v>0</v>
      </c>
      <c r="CO997" s="5">
        <v>0</v>
      </c>
      <c r="CP997" s="5">
        <v>0</v>
      </c>
      <c r="CQ997" s="5">
        <v>0</v>
      </c>
      <c r="CR997" s="5">
        <v>0</v>
      </c>
      <c r="CS997" s="5">
        <v>0</v>
      </c>
      <c r="CT997" s="5">
        <v>0</v>
      </c>
      <c r="CU997" s="5">
        <v>0</v>
      </c>
      <c r="CV997" s="5">
        <v>0</v>
      </c>
      <c r="CW997" s="5">
        <v>0</v>
      </c>
      <c r="CX997" s="3">
        <v>0</v>
      </c>
    </row>
    <row r="998" spans="1:102" ht="15.75" x14ac:dyDescent="0.25">
      <c r="A998" s="5" t="s">
        <v>107</v>
      </c>
      <c r="B998" s="5" t="s">
        <v>108</v>
      </c>
      <c r="C998" s="5">
        <v>2022</v>
      </c>
      <c r="D998" s="5">
        <v>356</v>
      </c>
      <c r="E998" s="5">
        <v>0</v>
      </c>
      <c r="F998" s="5">
        <v>1</v>
      </c>
      <c r="G998" s="5">
        <v>4</v>
      </c>
      <c r="H998" s="5">
        <v>2</v>
      </c>
      <c r="I998" s="5">
        <v>11</v>
      </c>
      <c r="J998" s="5">
        <v>2</v>
      </c>
      <c r="K998" s="5">
        <v>1</v>
      </c>
      <c r="L998" s="5">
        <v>7</v>
      </c>
      <c r="M998" s="5">
        <v>1</v>
      </c>
      <c r="N998" s="5">
        <v>11</v>
      </c>
      <c r="O998" s="5">
        <v>24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1</v>
      </c>
      <c r="AB998" s="5">
        <v>0</v>
      </c>
      <c r="AC998" s="5">
        <v>0</v>
      </c>
      <c r="AD998" s="5">
        <v>0</v>
      </c>
      <c r="AE998" s="5">
        <v>2</v>
      </c>
      <c r="AF998" s="5">
        <v>0</v>
      </c>
      <c r="AG998" s="5">
        <v>2</v>
      </c>
      <c r="AH998" s="5">
        <v>1</v>
      </c>
      <c r="AI998" s="5">
        <v>2</v>
      </c>
      <c r="AJ998" s="5">
        <v>7</v>
      </c>
      <c r="AK998" s="5">
        <v>6</v>
      </c>
      <c r="AL998" s="5">
        <v>0</v>
      </c>
      <c r="AM998" s="5">
        <v>1</v>
      </c>
      <c r="AN998" s="5">
        <v>2</v>
      </c>
      <c r="AO998" s="5">
        <v>7</v>
      </c>
      <c r="AP998" s="5">
        <v>0</v>
      </c>
      <c r="AQ998" s="5">
        <v>1</v>
      </c>
      <c r="AR998" s="5">
        <v>1</v>
      </c>
      <c r="AS998" s="5">
        <v>3</v>
      </c>
      <c r="AT998" s="5">
        <v>3</v>
      </c>
      <c r="AU998" s="5">
        <v>2</v>
      </c>
      <c r="AV998" s="5">
        <v>2</v>
      </c>
      <c r="AW998" s="5">
        <v>1</v>
      </c>
      <c r="AX998" s="5">
        <v>8</v>
      </c>
      <c r="AY998" s="5">
        <v>0</v>
      </c>
      <c r="AZ998" s="5">
        <v>1</v>
      </c>
      <c r="BA998" s="5">
        <v>0</v>
      </c>
      <c r="BB998" s="5">
        <v>4</v>
      </c>
      <c r="BC998" s="5">
        <v>1</v>
      </c>
      <c r="BD998" s="5">
        <v>0</v>
      </c>
      <c r="BE998" s="5">
        <v>4</v>
      </c>
      <c r="BF998" s="5">
        <v>9</v>
      </c>
      <c r="BG998" s="5">
        <v>0</v>
      </c>
      <c r="BH998" s="5">
        <v>0</v>
      </c>
      <c r="BI998" s="5">
        <v>0</v>
      </c>
      <c r="BJ998" s="5">
        <v>5</v>
      </c>
      <c r="BK998" s="5">
        <v>10</v>
      </c>
      <c r="BL998" s="5">
        <v>0</v>
      </c>
      <c r="BM998" s="5">
        <v>0</v>
      </c>
      <c r="BN998" s="5">
        <v>4</v>
      </c>
      <c r="BO998" s="5">
        <v>0</v>
      </c>
      <c r="BP998" s="5">
        <v>2</v>
      </c>
      <c r="BQ998" s="5">
        <v>7</v>
      </c>
      <c r="BR998" s="5">
        <v>2</v>
      </c>
      <c r="BS998" s="5">
        <v>18</v>
      </c>
      <c r="BT998" s="5">
        <v>4</v>
      </c>
      <c r="BU998" s="5">
        <v>0</v>
      </c>
      <c r="BV998" s="5">
        <v>4</v>
      </c>
      <c r="BW998" s="5">
        <v>7</v>
      </c>
      <c r="BX998" s="5">
        <v>110</v>
      </c>
      <c r="BY998" s="5">
        <v>0</v>
      </c>
      <c r="BZ998" s="5">
        <v>2</v>
      </c>
      <c r="CA998" s="5">
        <v>1</v>
      </c>
      <c r="CB998" s="5">
        <v>1</v>
      </c>
      <c r="CC998" s="5">
        <v>0</v>
      </c>
      <c r="CD998" s="5">
        <v>1</v>
      </c>
      <c r="CE998" s="5">
        <v>0</v>
      </c>
      <c r="CF998" s="5">
        <v>1</v>
      </c>
      <c r="CG998" s="5">
        <v>0</v>
      </c>
      <c r="CH998" s="5">
        <v>1</v>
      </c>
      <c r="CI998" s="5">
        <v>1</v>
      </c>
      <c r="CJ998" s="5">
        <v>3</v>
      </c>
      <c r="CK998" s="5">
        <v>0</v>
      </c>
      <c r="CL998" s="5">
        <v>0</v>
      </c>
      <c r="CM998" s="5">
        <v>4</v>
      </c>
      <c r="CN998" s="5">
        <v>7</v>
      </c>
      <c r="CO998" s="5">
        <v>1</v>
      </c>
      <c r="CP998" s="5">
        <v>0</v>
      </c>
      <c r="CQ998" s="5">
        <v>0</v>
      </c>
      <c r="CR998" s="5">
        <v>2</v>
      </c>
      <c r="CS998" s="5">
        <v>2</v>
      </c>
      <c r="CT998" s="5">
        <v>3</v>
      </c>
      <c r="CU998" s="5">
        <v>3</v>
      </c>
      <c r="CV998" s="5">
        <v>11</v>
      </c>
      <c r="CW998" s="5">
        <v>2</v>
      </c>
      <c r="CX998" s="3">
        <v>2</v>
      </c>
    </row>
    <row r="999" spans="1:102" ht="15.75" x14ac:dyDescent="0.25">
      <c r="A999" s="5" t="s">
        <v>109</v>
      </c>
      <c r="B999" s="5" t="s">
        <v>110</v>
      </c>
      <c r="C999" s="5">
        <v>2022</v>
      </c>
      <c r="D999" s="5">
        <v>2268</v>
      </c>
      <c r="E999" s="5">
        <v>0</v>
      </c>
      <c r="F999" s="5">
        <v>3</v>
      </c>
      <c r="G999" s="5">
        <v>10</v>
      </c>
      <c r="H999" s="5">
        <v>1</v>
      </c>
      <c r="I999" s="5">
        <v>6</v>
      </c>
      <c r="J999" s="5">
        <v>3</v>
      </c>
      <c r="K999" s="5">
        <v>3</v>
      </c>
      <c r="L999" s="5">
        <v>27</v>
      </c>
      <c r="M999" s="5">
        <v>9</v>
      </c>
      <c r="N999" s="5">
        <v>11</v>
      </c>
      <c r="O999" s="5">
        <v>126</v>
      </c>
      <c r="P999" s="5">
        <v>2</v>
      </c>
      <c r="Q999" s="5">
        <v>0</v>
      </c>
      <c r="R999" s="5">
        <v>1</v>
      </c>
      <c r="S999" s="5">
        <v>4</v>
      </c>
      <c r="T999" s="5">
        <v>0</v>
      </c>
      <c r="U999" s="5">
        <v>7</v>
      </c>
      <c r="V999" s="5">
        <v>2</v>
      </c>
      <c r="W999" s="5">
        <v>6</v>
      </c>
      <c r="X999" s="5">
        <v>2</v>
      </c>
      <c r="Y999" s="5">
        <v>0</v>
      </c>
      <c r="Z999" s="5">
        <v>0</v>
      </c>
      <c r="AA999" s="5">
        <v>4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  <c r="AG999" s="5">
        <v>9</v>
      </c>
      <c r="AH999" s="5">
        <v>4</v>
      </c>
      <c r="AI999" s="5">
        <v>26</v>
      </c>
      <c r="AJ999" s="5">
        <v>18</v>
      </c>
      <c r="AK999" s="5">
        <v>220</v>
      </c>
      <c r="AL999" s="5">
        <v>2</v>
      </c>
      <c r="AM999" s="5">
        <v>46</v>
      </c>
      <c r="AN999" s="5">
        <v>46</v>
      </c>
      <c r="AO999" s="5">
        <v>93</v>
      </c>
      <c r="AP999" s="5">
        <v>9</v>
      </c>
      <c r="AQ999" s="5">
        <v>15</v>
      </c>
      <c r="AR999" s="5">
        <v>3</v>
      </c>
      <c r="AS999" s="5">
        <v>23</v>
      </c>
      <c r="AT999" s="5">
        <v>28</v>
      </c>
      <c r="AU999" s="5">
        <v>20</v>
      </c>
      <c r="AV999" s="5">
        <v>63</v>
      </c>
      <c r="AW999" s="5">
        <v>26</v>
      </c>
      <c r="AX999" s="5">
        <v>150</v>
      </c>
      <c r="AY999" s="5">
        <v>1</v>
      </c>
      <c r="AZ999" s="5">
        <v>4</v>
      </c>
      <c r="BA999" s="5">
        <v>0</v>
      </c>
      <c r="BB999" s="5">
        <v>102</v>
      </c>
      <c r="BC999" s="5">
        <v>16</v>
      </c>
      <c r="BD999" s="5">
        <v>7</v>
      </c>
      <c r="BE999" s="5">
        <v>27</v>
      </c>
      <c r="BF999" s="5">
        <v>80</v>
      </c>
      <c r="BG999" s="5">
        <v>4</v>
      </c>
      <c r="BH999" s="5">
        <v>10</v>
      </c>
      <c r="BI999" s="5">
        <v>0</v>
      </c>
      <c r="BJ999" s="5">
        <v>61</v>
      </c>
      <c r="BK999" s="5">
        <v>138</v>
      </c>
      <c r="BL999" s="5">
        <v>0</v>
      </c>
      <c r="BM999" s="5">
        <v>13</v>
      </c>
      <c r="BN999" s="5">
        <v>73</v>
      </c>
      <c r="BO999" s="5">
        <v>1</v>
      </c>
      <c r="BP999" s="5">
        <v>7</v>
      </c>
      <c r="BQ999" s="5">
        <v>68</v>
      </c>
      <c r="BR999" s="5">
        <v>3</v>
      </c>
      <c r="BS999" s="5">
        <v>134</v>
      </c>
      <c r="BT999" s="5">
        <v>51</v>
      </c>
      <c r="BU999" s="5">
        <v>10</v>
      </c>
      <c r="BV999" s="5">
        <v>76</v>
      </c>
      <c r="BW999" s="5">
        <v>11</v>
      </c>
      <c r="BX999" s="5">
        <v>34</v>
      </c>
      <c r="BY999" s="5">
        <v>4</v>
      </c>
      <c r="BZ999" s="5">
        <v>0</v>
      </c>
      <c r="CA999" s="5">
        <v>27</v>
      </c>
      <c r="CB999" s="5">
        <v>0</v>
      </c>
      <c r="CC999" s="5">
        <v>0</v>
      </c>
      <c r="CD999" s="5">
        <v>2</v>
      </c>
      <c r="CE999" s="5">
        <v>0</v>
      </c>
      <c r="CF999" s="5">
        <v>6</v>
      </c>
      <c r="CG999" s="5">
        <v>2</v>
      </c>
      <c r="CH999" s="5">
        <v>31</v>
      </c>
      <c r="CI999" s="5">
        <v>3</v>
      </c>
      <c r="CJ999" s="5">
        <v>11</v>
      </c>
      <c r="CK999" s="5">
        <v>2</v>
      </c>
      <c r="CL999" s="5">
        <v>0</v>
      </c>
      <c r="CM999" s="5">
        <v>14</v>
      </c>
      <c r="CN999" s="5">
        <v>58</v>
      </c>
      <c r="CO999" s="5">
        <v>1</v>
      </c>
      <c r="CP999" s="5">
        <v>3</v>
      </c>
      <c r="CQ999" s="5">
        <v>0</v>
      </c>
      <c r="CR999" s="5">
        <v>7</v>
      </c>
      <c r="CS999" s="5">
        <v>1</v>
      </c>
      <c r="CT999" s="5">
        <v>47</v>
      </c>
      <c r="CU999" s="5">
        <v>3</v>
      </c>
      <c r="CV999" s="5">
        <v>70</v>
      </c>
      <c r="CW999" s="5">
        <v>16</v>
      </c>
      <c r="CX999" s="3">
        <v>16</v>
      </c>
    </row>
    <row r="1000" spans="1:102" ht="15.75" x14ac:dyDescent="0.25">
      <c r="A1000" s="5" t="s">
        <v>111</v>
      </c>
      <c r="B1000" s="5" t="s">
        <v>112</v>
      </c>
      <c r="C1000" s="5">
        <v>2022</v>
      </c>
      <c r="D1000" s="5">
        <v>33879</v>
      </c>
      <c r="E1000" s="5">
        <v>26</v>
      </c>
      <c r="F1000" s="5">
        <v>151</v>
      </c>
      <c r="G1000" s="5">
        <v>55</v>
      </c>
      <c r="H1000" s="5">
        <v>22</v>
      </c>
      <c r="I1000" s="5">
        <v>106</v>
      </c>
      <c r="J1000" s="5">
        <v>26</v>
      </c>
      <c r="K1000" s="5">
        <v>24</v>
      </c>
      <c r="L1000" s="5">
        <v>74</v>
      </c>
      <c r="M1000" s="5">
        <v>42</v>
      </c>
      <c r="N1000" s="5">
        <v>126</v>
      </c>
      <c r="O1000" s="5">
        <v>593</v>
      </c>
      <c r="P1000" s="5">
        <v>3</v>
      </c>
      <c r="Q1000" s="5">
        <v>7</v>
      </c>
      <c r="R1000" s="5">
        <v>28</v>
      </c>
      <c r="S1000" s="5">
        <v>4</v>
      </c>
      <c r="T1000" s="5">
        <v>74</v>
      </c>
      <c r="U1000" s="5">
        <v>14</v>
      </c>
      <c r="V1000" s="5">
        <v>43</v>
      </c>
      <c r="W1000" s="5">
        <v>513</v>
      </c>
      <c r="X1000" s="5">
        <v>35</v>
      </c>
      <c r="Y1000" s="5">
        <v>2</v>
      </c>
      <c r="Z1000" s="5">
        <v>2175</v>
      </c>
      <c r="AA1000" s="5">
        <v>131</v>
      </c>
      <c r="AB1000" s="5">
        <v>71</v>
      </c>
      <c r="AC1000" s="5">
        <v>0</v>
      </c>
      <c r="AD1000" s="5">
        <v>10</v>
      </c>
      <c r="AE1000" s="5">
        <v>31</v>
      </c>
      <c r="AF1000" s="5">
        <v>6</v>
      </c>
      <c r="AG1000" s="5">
        <v>448</v>
      </c>
      <c r="AH1000" s="5">
        <v>261</v>
      </c>
      <c r="AI1000" s="5">
        <v>233</v>
      </c>
      <c r="AJ1000" s="5">
        <v>3149</v>
      </c>
      <c r="AK1000" s="5">
        <v>339</v>
      </c>
      <c r="AL1000" s="5">
        <v>15</v>
      </c>
      <c r="AM1000" s="5">
        <v>566</v>
      </c>
      <c r="AN1000" s="5">
        <v>408</v>
      </c>
      <c r="AO1000" s="5">
        <v>521</v>
      </c>
      <c r="AP1000" s="5">
        <v>15</v>
      </c>
      <c r="AQ1000" s="5">
        <v>155</v>
      </c>
      <c r="AR1000" s="5">
        <v>31</v>
      </c>
      <c r="AS1000" s="5">
        <v>267</v>
      </c>
      <c r="AT1000" s="5">
        <v>262</v>
      </c>
      <c r="AU1000" s="5">
        <v>263</v>
      </c>
      <c r="AV1000" s="5">
        <v>476</v>
      </c>
      <c r="AW1000" s="5">
        <v>2232</v>
      </c>
      <c r="AX1000" s="5">
        <v>812</v>
      </c>
      <c r="AY1000" s="5">
        <v>15</v>
      </c>
      <c r="AZ1000" s="5">
        <v>118</v>
      </c>
      <c r="BA1000" s="5">
        <v>0</v>
      </c>
      <c r="BB1000" s="5">
        <v>2503</v>
      </c>
      <c r="BC1000" s="5">
        <v>255</v>
      </c>
      <c r="BD1000" s="5">
        <v>45</v>
      </c>
      <c r="BE1000" s="5">
        <v>179</v>
      </c>
      <c r="BF1000" s="5">
        <v>582</v>
      </c>
      <c r="BG1000" s="5">
        <v>42</v>
      </c>
      <c r="BH1000" s="5">
        <v>65</v>
      </c>
      <c r="BI1000" s="5">
        <v>4</v>
      </c>
      <c r="BJ1000" s="5">
        <v>645</v>
      </c>
      <c r="BK1000" s="5">
        <v>770</v>
      </c>
      <c r="BL1000" s="5">
        <v>0</v>
      </c>
      <c r="BM1000" s="5">
        <v>85</v>
      </c>
      <c r="BN1000" s="5">
        <v>812</v>
      </c>
      <c r="BO1000" s="5">
        <v>10</v>
      </c>
      <c r="BP1000" s="5">
        <v>65</v>
      </c>
      <c r="BQ1000" s="5">
        <v>645</v>
      </c>
      <c r="BR1000" s="5">
        <v>108</v>
      </c>
      <c r="BS1000" s="5">
        <v>1392</v>
      </c>
      <c r="BT1000" s="5">
        <v>953</v>
      </c>
      <c r="BU1000" s="5">
        <v>22</v>
      </c>
      <c r="BV1000" s="5">
        <v>624</v>
      </c>
      <c r="BW1000" s="5">
        <v>218</v>
      </c>
      <c r="BX1000" s="5">
        <v>2233</v>
      </c>
      <c r="BY1000" s="5">
        <v>20</v>
      </c>
      <c r="BZ1000" s="5">
        <v>3</v>
      </c>
      <c r="CA1000" s="5">
        <v>2310</v>
      </c>
      <c r="CB1000" s="5">
        <v>106</v>
      </c>
      <c r="CC1000" s="5">
        <v>2</v>
      </c>
      <c r="CD1000" s="5">
        <v>78</v>
      </c>
      <c r="CE1000" s="5">
        <v>6</v>
      </c>
      <c r="CF1000" s="5">
        <v>47</v>
      </c>
      <c r="CG1000" s="5">
        <v>70</v>
      </c>
      <c r="CH1000" s="5">
        <v>68</v>
      </c>
      <c r="CI1000" s="5">
        <v>32</v>
      </c>
      <c r="CJ1000" s="5">
        <v>313</v>
      </c>
      <c r="CK1000" s="5">
        <v>66</v>
      </c>
      <c r="CL1000" s="5">
        <v>1</v>
      </c>
      <c r="CM1000" s="5">
        <v>292</v>
      </c>
      <c r="CN1000" s="5">
        <v>1261</v>
      </c>
      <c r="CO1000" s="5">
        <v>46</v>
      </c>
      <c r="CP1000" s="5">
        <v>84</v>
      </c>
      <c r="CQ1000" s="5">
        <v>0</v>
      </c>
      <c r="CR1000" s="5">
        <v>176</v>
      </c>
      <c r="CS1000" s="5">
        <v>29</v>
      </c>
      <c r="CT1000" s="5">
        <v>321</v>
      </c>
      <c r="CU1000" s="5">
        <v>42</v>
      </c>
      <c r="CV1000" s="5">
        <v>823</v>
      </c>
      <c r="CW1000" s="5">
        <v>448</v>
      </c>
      <c r="CX1000" s="3">
        <v>468</v>
      </c>
    </row>
    <row r="1001" spans="1:102" ht="15.75" x14ac:dyDescent="0.25">
      <c r="A1001" s="5" t="s">
        <v>113</v>
      </c>
      <c r="B1001" s="5" t="s">
        <v>114</v>
      </c>
      <c r="C1001" s="5">
        <v>2022</v>
      </c>
      <c r="D1001" s="5">
        <v>33</v>
      </c>
      <c r="E1001" s="5">
        <v>0</v>
      </c>
      <c r="F1001" s="5">
        <v>0</v>
      </c>
      <c r="G1001" s="5">
        <v>0</v>
      </c>
      <c r="H1001" s="5">
        <v>0</v>
      </c>
      <c r="I1001" s="5">
        <v>3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17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>
        <v>0</v>
      </c>
      <c r="AG1001" s="5">
        <v>0</v>
      </c>
      <c r="AH1001" s="5">
        <v>0</v>
      </c>
      <c r="AI1001" s="5">
        <v>0</v>
      </c>
      <c r="AJ1001" s="5">
        <v>0</v>
      </c>
      <c r="AK1001" s="5">
        <v>0</v>
      </c>
      <c r="AL1001" s="5">
        <v>0</v>
      </c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1</v>
      </c>
      <c r="AT1001" s="5">
        <v>1</v>
      </c>
      <c r="AU1001" s="5">
        <v>0</v>
      </c>
      <c r="AV1001" s="5">
        <v>0</v>
      </c>
      <c r="AW1001" s="5">
        <v>0</v>
      </c>
      <c r="AX1001" s="5">
        <v>1</v>
      </c>
      <c r="AY1001" s="5">
        <v>0</v>
      </c>
      <c r="AZ1001" s="5">
        <v>0</v>
      </c>
      <c r="BA1001" s="5">
        <v>0</v>
      </c>
      <c r="BB1001" s="5">
        <v>0</v>
      </c>
      <c r="BC1001" s="5">
        <v>1</v>
      </c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>
        <v>0</v>
      </c>
      <c r="BK1001" s="5">
        <v>3</v>
      </c>
      <c r="BL1001" s="5">
        <v>0</v>
      </c>
      <c r="BM1001" s="5">
        <v>0</v>
      </c>
      <c r="BN1001" s="5">
        <v>0</v>
      </c>
      <c r="BO1001" s="5">
        <v>0</v>
      </c>
      <c r="BP1001" s="5">
        <v>0</v>
      </c>
      <c r="BQ1001" s="5">
        <v>0</v>
      </c>
      <c r="BR1001" s="5">
        <v>0</v>
      </c>
      <c r="BS1001" s="5">
        <v>1</v>
      </c>
      <c r="BT1001" s="5">
        <v>0</v>
      </c>
      <c r="BU1001" s="5">
        <v>0</v>
      </c>
      <c r="BV1001" s="5">
        <v>0</v>
      </c>
      <c r="BW1001" s="5">
        <v>0</v>
      </c>
      <c r="BX1001" s="5">
        <v>0</v>
      </c>
      <c r="BY1001" s="5">
        <v>0</v>
      </c>
      <c r="BZ1001" s="5">
        <v>0</v>
      </c>
      <c r="CA1001" s="5">
        <v>0</v>
      </c>
      <c r="CB1001" s="5">
        <v>0</v>
      </c>
      <c r="CC1001" s="5">
        <v>0</v>
      </c>
      <c r="CD1001" s="5">
        <v>0</v>
      </c>
      <c r="CE1001" s="5">
        <v>0</v>
      </c>
      <c r="CF1001" s="5">
        <v>0</v>
      </c>
      <c r="CG1001" s="5">
        <v>0</v>
      </c>
      <c r="CH1001" s="5">
        <v>0</v>
      </c>
      <c r="CI1001" s="5">
        <v>0</v>
      </c>
      <c r="CJ1001" s="5">
        <v>0</v>
      </c>
      <c r="CK1001" s="5">
        <v>0</v>
      </c>
      <c r="CL1001" s="5">
        <v>0</v>
      </c>
      <c r="CM1001" s="5">
        <v>0</v>
      </c>
      <c r="CN1001" s="5">
        <v>0</v>
      </c>
      <c r="CO1001" s="5">
        <v>0</v>
      </c>
      <c r="CP1001" s="5">
        <v>0</v>
      </c>
      <c r="CQ1001" s="5">
        <v>0</v>
      </c>
      <c r="CR1001" s="5">
        <v>0</v>
      </c>
      <c r="CS1001" s="5">
        <v>0</v>
      </c>
      <c r="CT1001" s="5">
        <v>0</v>
      </c>
      <c r="CU1001" s="5">
        <v>0</v>
      </c>
      <c r="CV1001" s="5">
        <v>1</v>
      </c>
      <c r="CW1001" s="5">
        <v>0</v>
      </c>
      <c r="CX1001" s="3">
        <v>0</v>
      </c>
    </row>
    <row r="1002" spans="1:102" ht="15.75" x14ac:dyDescent="0.25">
      <c r="A1002" s="5" t="s">
        <v>115</v>
      </c>
      <c r="B1002" s="5" t="s">
        <v>116</v>
      </c>
      <c r="C1002" s="5">
        <v>2022</v>
      </c>
      <c r="D1002" s="5">
        <v>3128</v>
      </c>
      <c r="E1002" s="5">
        <v>3</v>
      </c>
      <c r="F1002" s="5">
        <v>18</v>
      </c>
      <c r="G1002" s="5">
        <v>67</v>
      </c>
      <c r="H1002" s="5">
        <v>12</v>
      </c>
      <c r="I1002" s="5">
        <v>12</v>
      </c>
      <c r="J1002" s="5">
        <v>17</v>
      </c>
      <c r="K1002" s="5">
        <v>9</v>
      </c>
      <c r="L1002" s="5">
        <v>10</v>
      </c>
      <c r="M1002" s="5">
        <v>18</v>
      </c>
      <c r="N1002" s="5">
        <v>33</v>
      </c>
      <c r="O1002" s="5">
        <v>77</v>
      </c>
      <c r="P1002" s="5">
        <v>0</v>
      </c>
      <c r="Q1002" s="5">
        <v>1</v>
      </c>
      <c r="R1002" s="5">
        <v>0</v>
      </c>
      <c r="S1002" s="5">
        <v>4</v>
      </c>
      <c r="T1002" s="5">
        <v>0</v>
      </c>
      <c r="U1002" s="5">
        <v>1</v>
      </c>
      <c r="V1002" s="5">
        <v>7</v>
      </c>
      <c r="W1002" s="5">
        <v>9</v>
      </c>
      <c r="X1002" s="5">
        <v>12</v>
      </c>
      <c r="Y1002" s="5">
        <v>0</v>
      </c>
      <c r="Z1002" s="5">
        <v>361</v>
      </c>
      <c r="AA1002" s="5">
        <v>293</v>
      </c>
      <c r="AB1002" s="5">
        <v>7</v>
      </c>
      <c r="AC1002" s="5">
        <v>0</v>
      </c>
      <c r="AD1002" s="5">
        <v>0</v>
      </c>
      <c r="AE1002" s="5">
        <v>2</v>
      </c>
      <c r="AF1002" s="5">
        <v>6</v>
      </c>
      <c r="AG1002" s="5">
        <v>48</v>
      </c>
      <c r="AH1002" s="5">
        <v>18</v>
      </c>
      <c r="AI1002" s="5">
        <v>21</v>
      </c>
      <c r="AJ1002" s="5">
        <v>92</v>
      </c>
      <c r="AK1002" s="5">
        <v>54</v>
      </c>
      <c r="AL1002" s="5">
        <v>3</v>
      </c>
      <c r="AM1002" s="5">
        <v>37</v>
      </c>
      <c r="AN1002" s="5">
        <v>52</v>
      </c>
      <c r="AO1002" s="5">
        <v>82</v>
      </c>
      <c r="AP1002" s="5">
        <v>2</v>
      </c>
      <c r="AQ1002" s="5">
        <v>14</v>
      </c>
      <c r="AR1002" s="5">
        <v>7</v>
      </c>
      <c r="AS1002" s="5">
        <v>15</v>
      </c>
      <c r="AT1002" s="5">
        <v>69</v>
      </c>
      <c r="AU1002" s="5">
        <v>70</v>
      </c>
      <c r="AV1002" s="5">
        <v>56</v>
      </c>
      <c r="AW1002" s="5">
        <v>20</v>
      </c>
      <c r="AX1002" s="5">
        <v>147</v>
      </c>
      <c r="AY1002" s="5">
        <v>4</v>
      </c>
      <c r="AZ1002" s="5">
        <v>10</v>
      </c>
      <c r="BA1002" s="5">
        <v>0</v>
      </c>
      <c r="BB1002" s="5">
        <v>53</v>
      </c>
      <c r="BC1002" s="5">
        <v>9</v>
      </c>
      <c r="BD1002" s="5">
        <v>1</v>
      </c>
      <c r="BE1002" s="5">
        <v>31</v>
      </c>
      <c r="BF1002" s="5">
        <v>98</v>
      </c>
      <c r="BG1002" s="5">
        <v>2</v>
      </c>
      <c r="BH1002" s="5">
        <v>4</v>
      </c>
      <c r="BI1002" s="5">
        <v>1</v>
      </c>
      <c r="BJ1002" s="5">
        <v>82</v>
      </c>
      <c r="BK1002" s="5">
        <v>94</v>
      </c>
      <c r="BL1002" s="5">
        <v>0</v>
      </c>
      <c r="BM1002" s="5">
        <v>6</v>
      </c>
      <c r="BN1002" s="5">
        <v>66</v>
      </c>
      <c r="BO1002" s="5">
        <v>0</v>
      </c>
      <c r="BP1002" s="5">
        <v>6</v>
      </c>
      <c r="BQ1002" s="5">
        <v>58</v>
      </c>
      <c r="BR1002" s="5">
        <v>4</v>
      </c>
      <c r="BS1002" s="5">
        <v>84</v>
      </c>
      <c r="BT1002" s="5">
        <v>45</v>
      </c>
      <c r="BU1002" s="5">
        <v>2</v>
      </c>
      <c r="BV1002" s="5">
        <v>23</v>
      </c>
      <c r="BW1002" s="5">
        <v>23</v>
      </c>
      <c r="BX1002" s="5">
        <v>107</v>
      </c>
      <c r="BY1002" s="5">
        <v>3</v>
      </c>
      <c r="BZ1002" s="5">
        <v>0</v>
      </c>
      <c r="CA1002" s="5">
        <v>49</v>
      </c>
      <c r="CB1002" s="5">
        <v>105</v>
      </c>
      <c r="CC1002" s="5">
        <v>0</v>
      </c>
      <c r="CD1002" s="5">
        <v>11</v>
      </c>
      <c r="CE1002" s="5">
        <v>1</v>
      </c>
      <c r="CF1002" s="5">
        <v>6</v>
      </c>
      <c r="CG1002" s="5">
        <v>2</v>
      </c>
      <c r="CH1002" s="5">
        <v>4</v>
      </c>
      <c r="CI1002" s="5">
        <v>7</v>
      </c>
      <c r="CJ1002" s="5">
        <v>22</v>
      </c>
      <c r="CK1002" s="5">
        <v>8</v>
      </c>
      <c r="CL1002" s="5">
        <v>0</v>
      </c>
      <c r="CM1002" s="5">
        <v>17</v>
      </c>
      <c r="CN1002" s="5">
        <v>92</v>
      </c>
      <c r="CO1002" s="5">
        <v>20</v>
      </c>
      <c r="CP1002" s="5">
        <v>4</v>
      </c>
      <c r="CQ1002" s="5">
        <v>0</v>
      </c>
      <c r="CR1002" s="5">
        <v>29</v>
      </c>
      <c r="CS1002" s="5">
        <v>2</v>
      </c>
      <c r="CT1002" s="5">
        <v>34</v>
      </c>
      <c r="CU1002" s="5">
        <v>4</v>
      </c>
      <c r="CV1002" s="5">
        <v>80</v>
      </c>
      <c r="CW1002" s="5">
        <v>28</v>
      </c>
      <c r="CX1002" s="3">
        <v>29</v>
      </c>
    </row>
    <row r="1003" spans="1:102" ht="15.75" x14ac:dyDescent="0.25">
      <c r="A1003" s="5" t="s">
        <v>117</v>
      </c>
      <c r="B1003" s="5" t="s">
        <v>118</v>
      </c>
      <c r="C1003" s="5">
        <v>2022</v>
      </c>
      <c r="D1003" s="5">
        <v>9</v>
      </c>
      <c r="E1003" s="5">
        <v>0</v>
      </c>
      <c r="F1003" s="5">
        <v>1</v>
      </c>
      <c r="G1003" s="5">
        <v>1</v>
      </c>
      <c r="H1003" s="5">
        <v>0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5">
        <v>0</v>
      </c>
      <c r="AH1003" s="5">
        <v>0</v>
      </c>
      <c r="AI1003" s="5">
        <v>0</v>
      </c>
      <c r="AJ1003" s="5">
        <v>1</v>
      </c>
      <c r="AK1003" s="5">
        <v>0</v>
      </c>
      <c r="AL1003" s="5">
        <v>0</v>
      </c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>
        <v>0</v>
      </c>
      <c r="AV1003" s="5">
        <v>0</v>
      </c>
      <c r="AW1003" s="5">
        <v>0</v>
      </c>
      <c r="AX1003" s="5">
        <v>0</v>
      </c>
      <c r="AY1003" s="5">
        <v>0</v>
      </c>
      <c r="AZ1003" s="5">
        <v>0</v>
      </c>
      <c r="BA1003" s="5">
        <v>0</v>
      </c>
      <c r="BB1003" s="5">
        <v>0</v>
      </c>
      <c r="BC1003" s="5">
        <v>0</v>
      </c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>
        <v>0</v>
      </c>
      <c r="BK1003" s="5">
        <v>0</v>
      </c>
      <c r="BL1003" s="5">
        <v>0</v>
      </c>
      <c r="BM1003" s="5">
        <v>0</v>
      </c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1</v>
      </c>
      <c r="BT1003" s="5">
        <v>0</v>
      </c>
      <c r="BU1003" s="5">
        <v>0</v>
      </c>
      <c r="BV1003" s="5">
        <v>0</v>
      </c>
      <c r="BW1003" s="5">
        <v>0</v>
      </c>
      <c r="BX1003" s="5">
        <v>0</v>
      </c>
      <c r="BY1003" s="5">
        <v>0</v>
      </c>
      <c r="BZ1003" s="5">
        <v>0</v>
      </c>
      <c r="CA1003" s="5">
        <v>0</v>
      </c>
      <c r="CB1003" s="5">
        <v>0</v>
      </c>
      <c r="CC1003" s="5">
        <v>0</v>
      </c>
      <c r="CD1003" s="5">
        <v>0</v>
      </c>
      <c r="CE1003" s="5">
        <v>0</v>
      </c>
      <c r="CF1003" s="5">
        <v>0</v>
      </c>
      <c r="CG1003" s="5">
        <v>0</v>
      </c>
      <c r="CH1003" s="5">
        <v>0</v>
      </c>
      <c r="CI1003" s="5">
        <v>0</v>
      </c>
      <c r="CJ1003" s="5">
        <v>0</v>
      </c>
      <c r="CK1003" s="5">
        <v>0</v>
      </c>
      <c r="CL1003" s="5">
        <v>0</v>
      </c>
      <c r="CM1003" s="5">
        <v>0</v>
      </c>
      <c r="CN1003" s="5">
        <v>0</v>
      </c>
      <c r="CO1003" s="5">
        <v>0</v>
      </c>
      <c r="CP1003" s="5">
        <v>0</v>
      </c>
      <c r="CQ1003" s="5">
        <v>0</v>
      </c>
      <c r="CR1003" s="5">
        <v>0</v>
      </c>
      <c r="CS1003" s="5">
        <v>0</v>
      </c>
      <c r="CT1003" s="5">
        <v>0</v>
      </c>
      <c r="CU1003" s="5">
        <v>0</v>
      </c>
      <c r="CV1003" s="5">
        <v>0</v>
      </c>
      <c r="CW1003" s="5">
        <v>0</v>
      </c>
      <c r="CX1003" s="3">
        <v>0</v>
      </c>
    </row>
    <row r="1004" spans="1:102" ht="15.75" x14ac:dyDescent="0.25">
      <c r="A1004" s="5" t="s">
        <v>119</v>
      </c>
      <c r="B1004" s="5" t="s">
        <v>120</v>
      </c>
      <c r="C1004" s="5">
        <v>2022</v>
      </c>
      <c r="D1004" s="5">
        <v>322</v>
      </c>
      <c r="E1004" s="5">
        <v>0</v>
      </c>
      <c r="F1004" s="5">
        <v>7</v>
      </c>
      <c r="G1004" s="5">
        <v>4</v>
      </c>
      <c r="H1004" s="5">
        <v>0</v>
      </c>
      <c r="I1004" s="5">
        <v>0</v>
      </c>
      <c r="J1004" s="5">
        <v>0</v>
      </c>
      <c r="K1004" s="5">
        <v>0</v>
      </c>
      <c r="L1004" s="5">
        <v>1</v>
      </c>
      <c r="M1004" s="5">
        <v>0</v>
      </c>
      <c r="N1004" s="5">
        <v>1</v>
      </c>
      <c r="O1004" s="5">
        <v>91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130</v>
      </c>
      <c r="AB1004" s="5">
        <v>0</v>
      </c>
      <c r="AC1004" s="5">
        <v>0</v>
      </c>
      <c r="AD1004" s="5">
        <v>0</v>
      </c>
      <c r="AE1004" s="5">
        <v>0</v>
      </c>
      <c r="AF1004" s="5">
        <v>0</v>
      </c>
      <c r="AG1004" s="5">
        <v>1</v>
      </c>
      <c r="AH1004" s="5">
        <v>2</v>
      </c>
      <c r="AI1004" s="5">
        <v>1</v>
      </c>
      <c r="AJ1004" s="5">
        <v>10</v>
      </c>
      <c r="AK1004" s="5">
        <v>1</v>
      </c>
      <c r="AL1004" s="5">
        <v>0</v>
      </c>
      <c r="AM1004" s="5">
        <v>0</v>
      </c>
      <c r="AN1004" s="5">
        <v>9</v>
      </c>
      <c r="AO1004" s="5">
        <v>1</v>
      </c>
      <c r="AP1004" s="5">
        <v>0</v>
      </c>
      <c r="AQ1004" s="5">
        <v>0</v>
      </c>
      <c r="AR1004" s="5">
        <v>0</v>
      </c>
      <c r="AS1004" s="5">
        <v>4</v>
      </c>
      <c r="AT1004" s="5">
        <v>3</v>
      </c>
      <c r="AU1004" s="5">
        <v>9</v>
      </c>
      <c r="AV1004" s="5">
        <v>0</v>
      </c>
      <c r="AW1004" s="5">
        <v>0</v>
      </c>
      <c r="AX1004" s="5">
        <v>5</v>
      </c>
      <c r="AY1004" s="5">
        <v>0</v>
      </c>
      <c r="AZ1004" s="5">
        <v>3</v>
      </c>
      <c r="BA1004" s="5">
        <v>0</v>
      </c>
      <c r="BB1004" s="5">
        <v>1</v>
      </c>
      <c r="BC1004" s="5">
        <v>0</v>
      </c>
      <c r="BD1004" s="5">
        <v>0</v>
      </c>
      <c r="BE1004" s="5">
        <v>1</v>
      </c>
      <c r="BF1004" s="5">
        <v>4</v>
      </c>
      <c r="BG1004" s="5">
        <v>0</v>
      </c>
      <c r="BH1004" s="5">
        <v>0</v>
      </c>
      <c r="BI1004" s="5">
        <v>0</v>
      </c>
      <c r="BJ1004" s="5">
        <v>3</v>
      </c>
      <c r="BK1004" s="5">
        <v>2</v>
      </c>
      <c r="BL1004" s="5">
        <v>0</v>
      </c>
      <c r="BM1004" s="5">
        <v>0</v>
      </c>
      <c r="BN1004" s="5">
        <v>0</v>
      </c>
      <c r="BO1004" s="5">
        <v>0</v>
      </c>
      <c r="BP1004" s="5">
        <v>0</v>
      </c>
      <c r="BQ1004" s="5">
        <v>0</v>
      </c>
      <c r="BR1004" s="5">
        <v>0</v>
      </c>
      <c r="BS1004" s="5">
        <v>2</v>
      </c>
      <c r="BT1004" s="5">
        <v>4</v>
      </c>
      <c r="BU1004" s="5">
        <v>0</v>
      </c>
      <c r="BV1004" s="5">
        <v>1</v>
      </c>
      <c r="BW1004" s="5">
        <v>0</v>
      </c>
      <c r="BX1004" s="5">
        <v>6</v>
      </c>
      <c r="BY1004" s="5">
        <v>0</v>
      </c>
      <c r="BZ1004" s="5">
        <v>0</v>
      </c>
      <c r="CA1004" s="5">
        <v>0</v>
      </c>
      <c r="CB1004" s="5">
        <v>0</v>
      </c>
      <c r="CC1004" s="5">
        <v>0</v>
      </c>
      <c r="CD1004" s="5">
        <v>0</v>
      </c>
      <c r="CE1004" s="5">
        <v>0</v>
      </c>
      <c r="CF1004" s="5">
        <v>0</v>
      </c>
      <c r="CG1004" s="5">
        <v>0</v>
      </c>
      <c r="CH1004" s="5">
        <v>0</v>
      </c>
      <c r="CI1004" s="5">
        <v>0</v>
      </c>
      <c r="CJ1004" s="5">
        <v>0</v>
      </c>
      <c r="CK1004" s="5">
        <v>0</v>
      </c>
      <c r="CL1004" s="5">
        <v>0</v>
      </c>
      <c r="CM1004" s="5">
        <v>0</v>
      </c>
      <c r="CN1004" s="5">
        <v>1</v>
      </c>
      <c r="CO1004" s="5">
        <v>0</v>
      </c>
      <c r="CP1004" s="5">
        <v>0</v>
      </c>
      <c r="CQ1004" s="5">
        <v>0</v>
      </c>
      <c r="CR1004" s="5">
        <v>0</v>
      </c>
      <c r="CS1004" s="5">
        <v>0</v>
      </c>
      <c r="CT1004" s="5">
        <v>6</v>
      </c>
      <c r="CU1004" s="5">
        <v>0</v>
      </c>
      <c r="CV1004" s="5">
        <v>3</v>
      </c>
      <c r="CW1004" s="5">
        <v>0</v>
      </c>
      <c r="CX1004" s="3">
        <v>0</v>
      </c>
    </row>
    <row r="1005" spans="1:102" ht="15.75" x14ac:dyDescent="0.25">
      <c r="A1005" s="5" t="s">
        <v>121</v>
      </c>
      <c r="B1005" s="5" t="s">
        <v>122</v>
      </c>
      <c r="C1005" s="5">
        <v>2022</v>
      </c>
      <c r="D1005" s="5">
        <v>337</v>
      </c>
      <c r="E1005" s="5">
        <v>1</v>
      </c>
      <c r="F1005" s="5">
        <v>0</v>
      </c>
      <c r="G1005" s="5">
        <v>14</v>
      </c>
      <c r="H1005" s="5">
        <v>0</v>
      </c>
      <c r="I1005" s="5">
        <v>11</v>
      </c>
      <c r="J1005" s="5">
        <v>0</v>
      </c>
      <c r="K1005" s="5">
        <v>0</v>
      </c>
      <c r="L1005" s="5">
        <v>0</v>
      </c>
      <c r="M1005" s="5">
        <v>0</v>
      </c>
      <c r="N1005" s="5">
        <v>1</v>
      </c>
      <c r="O1005" s="5">
        <v>120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2</v>
      </c>
      <c r="W1005" s="5">
        <v>0</v>
      </c>
      <c r="X1005" s="5">
        <v>0</v>
      </c>
      <c r="Y1005" s="5">
        <v>0</v>
      </c>
      <c r="Z1005" s="5">
        <v>0</v>
      </c>
      <c r="AA1005" s="5">
        <v>1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5">
        <v>1</v>
      </c>
      <c r="AH1005" s="5">
        <v>1</v>
      </c>
      <c r="AI1005" s="5">
        <v>6</v>
      </c>
      <c r="AJ1005" s="5">
        <v>42</v>
      </c>
      <c r="AK1005" s="5">
        <v>3</v>
      </c>
      <c r="AL1005" s="5">
        <v>0</v>
      </c>
      <c r="AM1005" s="5">
        <v>2</v>
      </c>
      <c r="AN1005" s="5">
        <v>1</v>
      </c>
      <c r="AO1005" s="5">
        <v>14</v>
      </c>
      <c r="AP1005" s="5">
        <v>0</v>
      </c>
      <c r="AQ1005" s="5">
        <v>1</v>
      </c>
      <c r="AR1005" s="5">
        <v>0</v>
      </c>
      <c r="AS1005" s="5">
        <v>4</v>
      </c>
      <c r="AT1005" s="5">
        <v>1</v>
      </c>
      <c r="AU1005" s="5">
        <v>0</v>
      </c>
      <c r="AV1005" s="5">
        <v>5</v>
      </c>
      <c r="AW1005" s="5">
        <v>1</v>
      </c>
      <c r="AX1005" s="5">
        <v>4</v>
      </c>
      <c r="AY1005" s="5">
        <v>0</v>
      </c>
      <c r="AZ1005" s="5">
        <v>1</v>
      </c>
      <c r="BA1005" s="5">
        <v>0</v>
      </c>
      <c r="BB1005" s="5">
        <v>17</v>
      </c>
      <c r="BC1005" s="5">
        <v>0</v>
      </c>
      <c r="BD1005" s="5">
        <v>0</v>
      </c>
      <c r="BE1005" s="5">
        <v>2</v>
      </c>
      <c r="BF1005" s="5">
        <v>1</v>
      </c>
      <c r="BG1005" s="5">
        <v>0</v>
      </c>
      <c r="BH1005" s="5">
        <v>0</v>
      </c>
      <c r="BI1005" s="5">
        <v>0</v>
      </c>
      <c r="BJ1005" s="5">
        <v>13</v>
      </c>
      <c r="BK1005" s="5">
        <v>13</v>
      </c>
      <c r="BL1005" s="5">
        <v>0</v>
      </c>
      <c r="BM1005" s="5">
        <v>1</v>
      </c>
      <c r="BN1005" s="5">
        <v>4</v>
      </c>
      <c r="BO1005" s="5">
        <v>0</v>
      </c>
      <c r="BP1005" s="5">
        <v>1</v>
      </c>
      <c r="BQ1005" s="5">
        <v>5</v>
      </c>
      <c r="BR1005" s="5">
        <v>0</v>
      </c>
      <c r="BS1005" s="5">
        <v>8</v>
      </c>
      <c r="BT1005" s="5">
        <v>4</v>
      </c>
      <c r="BU1005" s="5">
        <v>0</v>
      </c>
      <c r="BV1005" s="5">
        <v>1</v>
      </c>
      <c r="BW1005" s="5">
        <v>0</v>
      </c>
      <c r="BX1005" s="5">
        <v>0</v>
      </c>
      <c r="BY1005" s="5">
        <v>0</v>
      </c>
      <c r="BZ1005" s="5">
        <v>0</v>
      </c>
      <c r="CA1005" s="5">
        <v>3</v>
      </c>
      <c r="CB1005" s="5">
        <v>0</v>
      </c>
      <c r="CC1005" s="5">
        <v>0</v>
      </c>
      <c r="CD1005" s="5">
        <v>0</v>
      </c>
      <c r="CE1005" s="5">
        <v>0</v>
      </c>
      <c r="CF1005" s="5">
        <v>0</v>
      </c>
      <c r="CG1005" s="5">
        <v>0</v>
      </c>
      <c r="CH1005" s="5">
        <v>0</v>
      </c>
      <c r="CI1005" s="5">
        <v>0</v>
      </c>
      <c r="CJ1005" s="5">
        <v>7</v>
      </c>
      <c r="CK1005" s="5">
        <v>2</v>
      </c>
      <c r="CL1005" s="5">
        <v>0</v>
      </c>
      <c r="CM1005" s="5">
        <v>2</v>
      </c>
      <c r="CN1005" s="5">
        <v>9</v>
      </c>
      <c r="CO1005" s="5">
        <v>0</v>
      </c>
      <c r="CP1005" s="5">
        <v>0</v>
      </c>
      <c r="CQ1005" s="5">
        <v>0</v>
      </c>
      <c r="CR1005" s="5">
        <v>0</v>
      </c>
      <c r="CS1005" s="5">
        <v>0</v>
      </c>
      <c r="CT1005" s="5">
        <v>1</v>
      </c>
      <c r="CU1005" s="5">
        <v>0</v>
      </c>
      <c r="CV1005" s="5">
        <v>3</v>
      </c>
      <c r="CW1005" s="5">
        <v>1</v>
      </c>
      <c r="CX1005" s="3">
        <v>0</v>
      </c>
    </row>
    <row r="1006" spans="1:102" ht="15.75" x14ac:dyDescent="0.25">
      <c r="A1006" s="5" t="s">
        <v>123</v>
      </c>
      <c r="B1006" s="5" t="s">
        <v>124</v>
      </c>
      <c r="C1006" s="5">
        <v>2022</v>
      </c>
      <c r="D1006" s="5">
        <v>93</v>
      </c>
      <c r="E1006" s="5">
        <v>0</v>
      </c>
      <c r="F1006" s="5">
        <v>0</v>
      </c>
      <c r="G1006" s="5">
        <v>0</v>
      </c>
      <c r="H1006" s="5">
        <v>0</v>
      </c>
      <c r="I1006" s="5">
        <v>0</v>
      </c>
      <c r="J1006" s="5">
        <v>0</v>
      </c>
      <c r="K1006" s="5">
        <v>0</v>
      </c>
      <c r="L1006" s="5">
        <v>3</v>
      </c>
      <c r="M1006" s="5">
        <v>2</v>
      </c>
      <c r="N1006" s="5">
        <v>1</v>
      </c>
      <c r="O1006" s="5">
        <v>26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1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>
        <v>0</v>
      </c>
      <c r="AF1006" s="5">
        <v>0</v>
      </c>
      <c r="AG1006" s="5">
        <v>2</v>
      </c>
      <c r="AH1006" s="5">
        <v>0</v>
      </c>
      <c r="AI1006" s="5">
        <v>1</v>
      </c>
      <c r="AJ1006" s="5">
        <v>10</v>
      </c>
      <c r="AK1006" s="5">
        <v>1</v>
      </c>
      <c r="AL1006" s="5">
        <v>2</v>
      </c>
      <c r="AM1006" s="5">
        <v>2</v>
      </c>
      <c r="AN1006" s="5">
        <v>2</v>
      </c>
      <c r="AO1006" s="5">
        <v>3</v>
      </c>
      <c r="AP1006" s="5">
        <v>0</v>
      </c>
      <c r="AQ1006" s="5">
        <v>0</v>
      </c>
      <c r="AR1006" s="5">
        <v>0</v>
      </c>
      <c r="AS1006" s="5">
        <v>0</v>
      </c>
      <c r="AT1006" s="5">
        <v>0</v>
      </c>
      <c r="AU1006" s="5">
        <v>0</v>
      </c>
      <c r="AV1006" s="5">
        <v>1</v>
      </c>
      <c r="AW1006" s="5">
        <v>0</v>
      </c>
      <c r="AX1006" s="5">
        <v>1</v>
      </c>
      <c r="AY1006" s="5">
        <v>0</v>
      </c>
      <c r="AZ1006" s="5">
        <v>3</v>
      </c>
      <c r="BA1006" s="5">
        <v>0</v>
      </c>
      <c r="BB1006" s="5">
        <v>2</v>
      </c>
      <c r="BC1006" s="5">
        <v>0</v>
      </c>
      <c r="BD1006" s="5">
        <v>0</v>
      </c>
      <c r="BE1006" s="5">
        <v>1</v>
      </c>
      <c r="BF1006" s="5">
        <v>2</v>
      </c>
      <c r="BG1006" s="5">
        <v>0</v>
      </c>
      <c r="BH1006" s="5">
        <v>0</v>
      </c>
      <c r="BI1006" s="5">
        <v>0</v>
      </c>
      <c r="BJ1006" s="5">
        <v>2</v>
      </c>
      <c r="BK1006" s="5">
        <v>2</v>
      </c>
      <c r="BL1006" s="5">
        <v>0</v>
      </c>
      <c r="BM1006" s="5">
        <v>0</v>
      </c>
      <c r="BN1006" s="5">
        <v>1</v>
      </c>
      <c r="BO1006" s="5">
        <v>0</v>
      </c>
      <c r="BP1006" s="5">
        <v>0</v>
      </c>
      <c r="BQ1006" s="5">
        <v>1</v>
      </c>
      <c r="BR1006" s="5">
        <v>0</v>
      </c>
      <c r="BS1006" s="5">
        <v>1</v>
      </c>
      <c r="BT1006" s="5">
        <v>1</v>
      </c>
      <c r="BU1006" s="5">
        <v>0</v>
      </c>
      <c r="BV1006" s="5">
        <v>1</v>
      </c>
      <c r="BW1006" s="5">
        <v>0</v>
      </c>
      <c r="BX1006" s="5">
        <v>3</v>
      </c>
      <c r="BY1006" s="5">
        <v>0</v>
      </c>
      <c r="BZ1006" s="5">
        <v>0</v>
      </c>
      <c r="CA1006" s="5">
        <v>1</v>
      </c>
      <c r="CB1006" s="5">
        <v>0</v>
      </c>
      <c r="CC1006" s="5">
        <v>0</v>
      </c>
      <c r="CD1006" s="5">
        <v>0</v>
      </c>
      <c r="CE1006" s="5">
        <v>0</v>
      </c>
      <c r="CF1006" s="5">
        <v>0</v>
      </c>
      <c r="CG1006" s="5">
        <v>0</v>
      </c>
      <c r="CH1006" s="5">
        <v>0</v>
      </c>
      <c r="CI1006" s="5">
        <v>0</v>
      </c>
      <c r="CJ1006" s="5">
        <v>1</v>
      </c>
      <c r="CK1006" s="5">
        <v>0</v>
      </c>
      <c r="CL1006" s="5">
        <v>0</v>
      </c>
      <c r="CM1006" s="5">
        <v>1</v>
      </c>
      <c r="CN1006" s="5">
        <v>4</v>
      </c>
      <c r="CO1006" s="5">
        <v>0</v>
      </c>
      <c r="CP1006" s="5">
        <v>0</v>
      </c>
      <c r="CQ1006" s="5">
        <v>0</v>
      </c>
      <c r="CR1006" s="5">
        <v>0</v>
      </c>
      <c r="CS1006" s="5">
        <v>0</v>
      </c>
      <c r="CT1006" s="5">
        <v>1</v>
      </c>
      <c r="CU1006" s="5">
        <v>0</v>
      </c>
      <c r="CV1006" s="5">
        <v>6</v>
      </c>
      <c r="CW1006" s="5">
        <v>0</v>
      </c>
      <c r="CX1006" s="3">
        <v>0</v>
      </c>
    </row>
    <row r="1007" spans="1:102" ht="15.75" x14ac:dyDescent="0.25">
      <c r="A1007" s="5" t="s">
        <v>125</v>
      </c>
      <c r="B1007" s="5" t="s">
        <v>126</v>
      </c>
      <c r="C1007" s="5">
        <v>2022</v>
      </c>
      <c r="D1007" s="5">
        <v>320</v>
      </c>
      <c r="E1007" s="5">
        <v>0</v>
      </c>
      <c r="F1007" s="5">
        <v>1</v>
      </c>
      <c r="G1007" s="5">
        <v>0</v>
      </c>
      <c r="H1007" s="5">
        <v>0</v>
      </c>
      <c r="I1007" s="5">
        <v>3</v>
      </c>
      <c r="J1007" s="5">
        <v>0</v>
      </c>
      <c r="K1007" s="5">
        <v>0</v>
      </c>
      <c r="L1007" s="5">
        <v>0</v>
      </c>
      <c r="M1007" s="5">
        <v>0</v>
      </c>
      <c r="N1007" s="5">
        <v>3</v>
      </c>
      <c r="O1007" s="5">
        <v>17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2</v>
      </c>
      <c r="V1007" s="5">
        <v>1</v>
      </c>
      <c r="W1007" s="5">
        <v>5</v>
      </c>
      <c r="X1007" s="5">
        <v>0</v>
      </c>
      <c r="Y1007" s="5">
        <v>0</v>
      </c>
      <c r="Z1007" s="5">
        <v>0</v>
      </c>
      <c r="AA1007" s="5">
        <v>1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1</v>
      </c>
      <c r="AH1007" s="5">
        <v>0</v>
      </c>
      <c r="AI1007" s="5">
        <v>3</v>
      </c>
      <c r="AJ1007" s="5">
        <v>1</v>
      </c>
      <c r="AK1007" s="5">
        <v>4</v>
      </c>
      <c r="AL1007" s="5">
        <v>7</v>
      </c>
      <c r="AM1007" s="5">
        <v>2</v>
      </c>
      <c r="AN1007" s="5">
        <v>4</v>
      </c>
      <c r="AO1007" s="5">
        <v>10</v>
      </c>
      <c r="AP1007" s="5">
        <v>0</v>
      </c>
      <c r="AQ1007" s="5">
        <v>3</v>
      </c>
      <c r="AR1007" s="5">
        <v>0</v>
      </c>
      <c r="AS1007" s="5">
        <v>2</v>
      </c>
      <c r="AT1007" s="5">
        <v>5</v>
      </c>
      <c r="AU1007" s="5">
        <v>2</v>
      </c>
      <c r="AV1007" s="5">
        <v>13</v>
      </c>
      <c r="AW1007" s="5">
        <v>1</v>
      </c>
      <c r="AX1007" s="5">
        <v>4</v>
      </c>
      <c r="AY1007" s="5">
        <v>0</v>
      </c>
      <c r="AZ1007" s="5">
        <v>1</v>
      </c>
      <c r="BA1007" s="5">
        <v>0</v>
      </c>
      <c r="BB1007" s="5">
        <v>18</v>
      </c>
      <c r="BC1007" s="5">
        <v>0</v>
      </c>
      <c r="BD1007" s="5">
        <v>1</v>
      </c>
      <c r="BE1007" s="5">
        <v>4</v>
      </c>
      <c r="BF1007" s="5">
        <v>26</v>
      </c>
      <c r="BG1007" s="5">
        <v>0</v>
      </c>
      <c r="BH1007" s="5">
        <v>0</v>
      </c>
      <c r="BI1007" s="5">
        <v>0</v>
      </c>
      <c r="BJ1007" s="5">
        <v>8</v>
      </c>
      <c r="BK1007" s="5">
        <v>8</v>
      </c>
      <c r="BL1007" s="5">
        <v>0</v>
      </c>
      <c r="BM1007" s="5">
        <v>1</v>
      </c>
      <c r="BN1007" s="5">
        <v>6</v>
      </c>
      <c r="BO1007" s="5">
        <v>0</v>
      </c>
      <c r="BP1007" s="5">
        <v>2</v>
      </c>
      <c r="BQ1007" s="5">
        <v>43</v>
      </c>
      <c r="BR1007" s="5">
        <v>1</v>
      </c>
      <c r="BS1007" s="5">
        <v>18</v>
      </c>
      <c r="BT1007" s="5">
        <v>17</v>
      </c>
      <c r="BU1007" s="5">
        <v>0</v>
      </c>
      <c r="BV1007" s="5">
        <v>7</v>
      </c>
      <c r="BW1007" s="5">
        <v>2</v>
      </c>
      <c r="BX1007" s="5">
        <v>15</v>
      </c>
      <c r="BY1007" s="5">
        <v>2</v>
      </c>
      <c r="BZ1007" s="5">
        <v>0</v>
      </c>
      <c r="CA1007" s="5">
        <v>4</v>
      </c>
      <c r="CB1007" s="5">
        <v>1</v>
      </c>
      <c r="CC1007" s="5">
        <v>0</v>
      </c>
      <c r="CD1007" s="5">
        <v>1</v>
      </c>
      <c r="CE1007" s="5">
        <v>0</v>
      </c>
      <c r="CF1007" s="5">
        <v>0</v>
      </c>
      <c r="CG1007" s="5">
        <v>2</v>
      </c>
      <c r="CH1007" s="5">
        <v>1</v>
      </c>
      <c r="CI1007" s="5">
        <v>1</v>
      </c>
      <c r="CJ1007" s="5">
        <v>2</v>
      </c>
      <c r="CK1007" s="5">
        <v>0</v>
      </c>
      <c r="CL1007" s="5">
        <v>0</v>
      </c>
      <c r="CM1007" s="5">
        <v>1</v>
      </c>
      <c r="CN1007" s="5">
        <v>13</v>
      </c>
      <c r="CO1007" s="5">
        <v>0</v>
      </c>
      <c r="CP1007" s="5">
        <v>1</v>
      </c>
      <c r="CQ1007" s="5">
        <v>0</v>
      </c>
      <c r="CR1007" s="5">
        <v>0</v>
      </c>
      <c r="CS1007" s="5">
        <v>0</v>
      </c>
      <c r="CT1007" s="5">
        <v>3</v>
      </c>
      <c r="CU1007" s="5">
        <v>1</v>
      </c>
      <c r="CV1007" s="5">
        <v>11</v>
      </c>
      <c r="CW1007" s="5">
        <v>1</v>
      </c>
      <c r="CX1007" s="3">
        <v>1</v>
      </c>
    </row>
    <row r="1008" spans="1:102" ht="15.75" x14ac:dyDescent="0.25">
      <c r="A1008" s="5" t="s">
        <v>127</v>
      </c>
      <c r="B1008" s="5" t="s">
        <v>128</v>
      </c>
      <c r="C1008" s="5">
        <v>2022</v>
      </c>
      <c r="D1008" s="5">
        <v>1858</v>
      </c>
      <c r="E1008" s="5">
        <v>12</v>
      </c>
      <c r="F1008" s="5">
        <v>0</v>
      </c>
      <c r="G1008" s="5">
        <v>26</v>
      </c>
      <c r="H1008" s="5">
        <v>0</v>
      </c>
      <c r="I1008" s="5">
        <v>5</v>
      </c>
      <c r="J1008" s="5">
        <v>82</v>
      </c>
      <c r="K1008" s="5">
        <v>1</v>
      </c>
      <c r="L1008" s="5">
        <v>10</v>
      </c>
      <c r="M1008" s="5">
        <v>3</v>
      </c>
      <c r="N1008" s="5">
        <v>8</v>
      </c>
      <c r="O1008" s="5">
        <v>54</v>
      </c>
      <c r="P1008" s="5">
        <v>0</v>
      </c>
      <c r="Q1008" s="5">
        <v>0</v>
      </c>
      <c r="R1008" s="5">
        <v>5</v>
      </c>
      <c r="S1008" s="5">
        <v>0</v>
      </c>
      <c r="T1008" s="5">
        <v>0</v>
      </c>
      <c r="U1008" s="5">
        <v>1</v>
      </c>
      <c r="V1008" s="5">
        <v>18</v>
      </c>
      <c r="W1008" s="5">
        <v>545</v>
      </c>
      <c r="X1008" s="5">
        <v>3</v>
      </c>
      <c r="Y1008" s="5">
        <v>0</v>
      </c>
      <c r="Z1008" s="5">
        <v>0</v>
      </c>
      <c r="AA1008" s="5">
        <v>38</v>
      </c>
      <c r="AB1008" s="5">
        <v>0</v>
      </c>
      <c r="AC1008" s="5">
        <v>0</v>
      </c>
      <c r="AD1008" s="5">
        <v>0</v>
      </c>
      <c r="AE1008" s="5">
        <v>0</v>
      </c>
      <c r="AF1008" s="5">
        <v>0</v>
      </c>
      <c r="AG1008" s="5">
        <v>9</v>
      </c>
      <c r="AH1008" s="5">
        <v>2</v>
      </c>
      <c r="AI1008" s="5">
        <v>22</v>
      </c>
      <c r="AJ1008" s="5">
        <v>156</v>
      </c>
      <c r="AK1008" s="5">
        <v>15</v>
      </c>
      <c r="AL1008" s="5">
        <v>3</v>
      </c>
      <c r="AM1008" s="5">
        <v>17</v>
      </c>
      <c r="AN1008" s="5">
        <v>21</v>
      </c>
      <c r="AO1008" s="5">
        <v>35</v>
      </c>
      <c r="AP1008" s="5">
        <v>0</v>
      </c>
      <c r="AQ1008" s="5">
        <v>8</v>
      </c>
      <c r="AR1008" s="5">
        <v>1</v>
      </c>
      <c r="AS1008" s="5">
        <v>11</v>
      </c>
      <c r="AT1008" s="5">
        <v>5</v>
      </c>
      <c r="AU1008" s="5">
        <v>2</v>
      </c>
      <c r="AV1008" s="5">
        <v>8</v>
      </c>
      <c r="AW1008" s="5">
        <v>29</v>
      </c>
      <c r="AX1008" s="5">
        <v>19</v>
      </c>
      <c r="AY1008" s="5">
        <v>1</v>
      </c>
      <c r="AZ1008" s="5">
        <v>16</v>
      </c>
      <c r="BA1008" s="5">
        <v>0</v>
      </c>
      <c r="BB1008" s="5">
        <v>104</v>
      </c>
      <c r="BC1008" s="5">
        <v>7</v>
      </c>
      <c r="BD1008" s="5">
        <v>0</v>
      </c>
      <c r="BE1008" s="5">
        <v>12</v>
      </c>
      <c r="BF1008" s="5">
        <v>24</v>
      </c>
      <c r="BG1008" s="5">
        <v>3</v>
      </c>
      <c r="BH1008" s="5">
        <v>2</v>
      </c>
      <c r="BI1008" s="5">
        <v>0</v>
      </c>
      <c r="BJ1008" s="5">
        <v>35</v>
      </c>
      <c r="BK1008" s="5">
        <v>37</v>
      </c>
      <c r="BL1008" s="5">
        <v>0</v>
      </c>
      <c r="BM1008" s="5">
        <v>1</v>
      </c>
      <c r="BN1008" s="5">
        <v>11</v>
      </c>
      <c r="BO1008" s="5">
        <v>0</v>
      </c>
      <c r="BP1008" s="5">
        <v>0</v>
      </c>
      <c r="BQ1008" s="5">
        <v>8</v>
      </c>
      <c r="BR1008" s="5">
        <v>2</v>
      </c>
      <c r="BS1008" s="5">
        <v>34</v>
      </c>
      <c r="BT1008" s="5">
        <v>51</v>
      </c>
      <c r="BU1008" s="5">
        <v>0</v>
      </c>
      <c r="BV1008" s="5">
        <v>4</v>
      </c>
      <c r="BW1008" s="5">
        <v>5</v>
      </c>
      <c r="BX1008" s="5">
        <v>97</v>
      </c>
      <c r="BY1008" s="5">
        <v>3</v>
      </c>
      <c r="BZ1008" s="5">
        <v>97</v>
      </c>
      <c r="CA1008" s="5">
        <v>11</v>
      </c>
      <c r="CB1008" s="5">
        <v>23</v>
      </c>
      <c r="CC1008" s="5">
        <v>0</v>
      </c>
      <c r="CD1008" s="5">
        <v>2</v>
      </c>
      <c r="CE1008" s="5">
        <v>0</v>
      </c>
      <c r="CF1008" s="5">
        <v>1</v>
      </c>
      <c r="CG1008" s="5">
        <v>1</v>
      </c>
      <c r="CH1008" s="5">
        <v>2</v>
      </c>
      <c r="CI1008" s="5">
        <v>0</v>
      </c>
      <c r="CJ1008" s="5">
        <v>2</v>
      </c>
      <c r="CK1008" s="5">
        <v>0</v>
      </c>
      <c r="CL1008" s="5">
        <v>0</v>
      </c>
      <c r="CM1008" s="5">
        <v>3</v>
      </c>
      <c r="CN1008" s="5">
        <v>34</v>
      </c>
      <c r="CO1008" s="5">
        <v>0</v>
      </c>
      <c r="CP1008" s="5">
        <v>1</v>
      </c>
      <c r="CQ1008" s="5">
        <v>0</v>
      </c>
      <c r="CR1008" s="5">
        <v>2</v>
      </c>
      <c r="CS1008" s="5">
        <v>0</v>
      </c>
      <c r="CT1008" s="5">
        <v>6</v>
      </c>
      <c r="CU1008" s="5">
        <v>17</v>
      </c>
      <c r="CV1008" s="5">
        <v>19</v>
      </c>
      <c r="CW1008" s="5">
        <v>3</v>
      </c>
      <c r="CX1008" s="3">
        <v>3</v>
      </c>
    </row>
    <row r="1009" spans="1:102" ht="15.75" x14ac:dyDescent="0.25">
      <c r="A1009" s="5" t="s">
        <v>129</v>
      </c>
      <c r="B1009" s="5" t="s">
        <v>130</v>
      </c>
      <c r="C1009" s="5">
        <v>2022</v>
      </c>
      <c r="D1009" s="5">
        <v>5</v>
      </c>
      <c r="E1009" s="5">
        <v>0</v>
      </c>
      <c r="F1009" s="5">
        <v>0</v>
      </c>
      <c r="G1009" s="5">
        <v>0</v>
      </c>
      <c r="H1009" s="5">
        <v>0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5">
        <v>0</v>
      </c>
      <c r="AH1009" s="5">
        <v>0</v>
      </c>
      <c r="AI1009" s="5">
        <v>0</v>
      </c>
      <c r="AJ1009" s="5">
        <v>0</v>
      </c>
      <c r="AK1009" s="5">
        <v>0</v>
      </c>
      <c r="AL1009" s="5">
        <v>0</v>
      </c>
      <c r="AM1009" s="5">
        <v>0</v>
      </c>
      <c r="AN1009" s="5">
        <v>0</v>
      </c>
      <c r="AO1009" s="5">
        <v>0</v>
      </c>
      <c r="AP1009" s="5">
        <v>0</v>
      </c>
      <c r="AQ1009" s="5">
        <v>0</v>
      </c>
      <c r="AR1009" s="5">
        <v>0</v>
      </c>
      <c r="AS1009" s="5">
        <v>0</v>
      </c>
      <c r="AT1009" s="5">
        <v>0</v>
      </c>
      <c r="AU1009" s="5">
        <v>0</v>
      </c>
      <c r="AV1009" s="5">
        <v>0</v>
      </c>
      <c r="AW1009" s="5">
        <v>0</v>
      </c>
      <c r="AX1009" s="5">
        <v>0</v>
      </c>
      <c r="AY1009" s="5">
        <v>0</v>
      </c>
      <c r="AZ1009" s="5">
        <v>0</v>
      </c>
      <c r="BA1009" s="5">
        <v>0</v>
      </c>
      <c r="BB1009" s="5">
        <v>0</v>
      </c>
      <c r="BC1009" s="5">
        <v>0</v>
      </c>
      <c r="BD1009" s="5">
        <v>0</v>
      </c>
      <c r="BE1009" s="5">
        <v>1</v>
      </c>
      <c r="BF1009" s="5">
        <v>0</v>
      </c>
      <c r="BG1009" s="5">
        <v>0</v>
      </c>
      <c r="BH1009" s="5">
        <v>0</v>
      </c>
      <c r="BI1009" s="5">
        <v>0</v>
      </c>
      <c r="BJ1009" s="5">
        <v>0</v>
      </c>
      <c r="BK1009" s="5">
        <v>4</v>
      </c>
      <c r="BL1009" s="5">
        <v>0</v>
      </c>
      <c r="BM1009" s="5">
        <v>0</v>
      </c>
      <c r="BN1009" s="5">
        <v>0</v>
      </c>
      <c r="BO1009" s="5">
        <v>0</v>
      </c>
      <c r="BP1009" s="5">
        <v>0</v>
      </c>
      <c r="BQ1009" s="5">
        <v>0</v>
      </c>
      <c r="BR1009" s="5">
        <v>0</v>
      </c>
      <c r="BS1009" s="5">
        <v>0</v>
      </c>
      <c r="BT1009" s="5">
        <v>0</v>
      </c>
      <c r="BU1009" s="5">
        <v>0</v>
      </c>
      <c r="BV1009" s="5">
        <v>0</v>
      </c>
      <c r="BW1009" s="5">
        <v>0</v>
      </c>
      <c r="BX1009" s="5">
        <v>0</v>
      </c>
      <c r="BY1009" s="5">
        <v>0</v>
      </c>
      <c r="BZ1009" s="5">
        <v>0</v>
      </c>
      <c r="CA1009" s="5">
        <v>0</v>
      </c>
      <c r="CB1009" s="5">
        <v>0</v>
      </c>
      <c r="CC1009" s="5">
        <v>0</v>
      </c>
      <c r="CD1009" s="5">
        <v>0</v>
      </c>
      <c r="CE1009" s="5">
        <v>0</v>
      </c>
      <c r="CF1009" s="5">
        <v>0</v>
      </c>
      <c r="CG1009" s="5">
        <v>0</v>
      </c>
      <c r="CH1009" s="5">
        <v>0</v>
      </c>
      <c r="CI1009" s="5">
        <v>0</v>
      </c>
      <c r="CJ1009" s="5">
        <v>0</v>
      </c>
      <c r="CK1009" s="5">
        <v>0</v>
      </c>
      <c r="CL1009" s="5">
        <v>0</v>
      </c>
      <c r="CM1009" s="5">
        <v>0</v>
      </c>
      <c r="CN1009" s="5">
        <v>0</v>
      </c>
      <c r="CO1009" s="5">
        <v>0</v>
      </c>
      <c r="CP1009" s="5">
        <v>0</v>
      </c>
      <c r="CQ1009" s="5">
        <v>0</v>
      </c>
      <c r="CR1009" s="5">
        <v>0</v>
      </c>
      <c r="CS1009" s="5">
        <v>0</v>
      </c>
      <c r="CT1009" s="5">
        <v>0</v>
      </c>
      <c r="CU1009" s="5">
        <v>0</v>
      </c>
      <c r="CV1009" s="5">
        <v>0</v>
      </c>
      <c r="CW1009" s="5">
        <v>0</v>
      </c>
      <c r="CX1009" s="3">
        <v>0</v>
      </c>
    </row>
    <row r="1010" spans="1:102" ht="15.75" x14ac:dyDescent="0.25">
      <c r="A1010" s="5" t="s">
        <v>131</v>
      </c>
      <c r="B1010" s="5" t="s">
        <v>132</v>
      </c>
      <c r="C1010" s="5">
        <v>2022</v>
      </c>
      <c r="D1010" s="5">
        <v>9482</v>
      </c>
      <c r="E1010" s="5">
        <v>12</v>
      </c>
      <c r="F1010" s="5">
        <v>25</v>
      </c>
      <c r="G1010" s="5">
        <v>40</v>
      </c>
      <c r="H1010" s="5">
        <v>104</v>
      </c>
      <c r="I1010" s="5">
        <v>229</v>
      </c>
      <c r="J1010" s="5">
        <v>38</v>
      </c>
      <c r="K1010" s="5">
        <v>9</v>
      </c>
      <c r="L1010" s="5">
        <v>20</v>
      </c>
      <c r="M1010" s="5">
        <v>13</v>
      </c>
      <c r="N1010" s="5">
        <v>43</v>
      </c>
      <c r="O1010" s="5">
        <v>402</v>
      </c>
      <c r="P1010" s="5">
        <v>1</v>
      </c>
      <c r="Q1010" s="5">
        <v>0</v>
      </c>
      <c r="R1010" s="5">
        <v>8</v>
      </c>
      <c r="S1010" s="5">
        <v>0</v>
      </c>
      <c r="T1010" s="5">
        <v>6</v>
      </c>
      <c r="U1010" s="5">
        <v>13</v>
      </c>
      <c r="V1010" s="5">
        <v>27</v>
      </c>
      <c r="W1010" s="5">
        <v>289</v>
      </c>
      <c r="X1010" s="5">
        <v>18</v>
      </c>
      <c r="Y1010" s="5">
        <v>6</v>
      </c>
      <c r="Z1010" s="5">
        <v>283</v>
      </c>
      <c r="AA1010" s="5">
        <v>348</v>
      </c>
      <c r="AB1010" s="5">
        <v>37</v>
      </c>
      <c r="AC1010" s="5">
        <v>0</v>
      </c>
      <c r="AD1010" s="5">
        <v>1</v>
      </c>
      <c r="AE1010" s="5">
        <v>6</v>
      </c>
      <c r="AF1010" s="5">
        <v>6</v>
      </c>
      <c r="AG1010" s="5">
        <v>129</v>
      </c>
      <c r="AH1010" s="5">
        <v>343</v>
      </c>
      <c r="AI1010" s="5">
        <v>91</v>
      </c>
      <c r="AJ1010" s="5">
        <v>340</v>
      </c>
      <c r="AK1010" s="5">
        <v>200</v>
      </c>
      <c r="AL1010" s="5">
        <v>26</v>
      </c>
      <c r="AM1010" s="5">
        <v>113</v>
      </c>
      <c r="AN1010" s="5">
        <v>103</v>
      </c>
      <c r="AO1010" s="5">
        <v>159</v>
      </c>
      <c r="AP1010" s="5">
        <v>4</v>
      </c>
      <c r="AQ1010" s="5">
        <v>38</v>
      </c>
      <c r="AR1010" s="5">
        <v>31</v>
      </c>
      <c r="AS1010" s="5">
        <v>46</v>
      </c>
      <c r="AT1010" s="5">
        <v>40</v>
      </c>
      <c r="AU1010" s="5">
        <v>56</v>
      </c>
      <c r="AV1010" s="5">
        <v>323</v>
      </c>
      <c r="AW1010" s="5">
        <v>314</v>
      </c>
      <c r="AX1010" s="5">
        <v>173</v>
      </c>
      <c r="AY1010" s="5">
        <v>3</v>
      </c>
      <c r="AZ1010" s="5">
        <v>48</v>
      </c>
      <c r="BA1010" s="5">
        <v>0</v>
      </c>
      <c r="BB1010" s="5">
        <v>1085</v>
      </c>
      <c r="BC1010" s="5">
        <v>36</v>
      </c>
      <c r="BD1010" s="5">
        <v>4</v>
      </c>
      <c r="BE1010" s="5">
        <v>28</v>
      </c>
      <c r="BF1010" s="5">
        <v>177</v>
      </c>
      <c r="BG1010" s="5">
        <v>10</v>
      </c>
      <c r="BH1010" s="5">
        <v>16</v>
      </c>
      <c r="BI1010" s="5">
        <v>1</v>
      </c>
      <c r="BJ1010" s="5">
        <v>209</v>
      </c>
      <c r="BK1010" s="5">
        <v>177</v>
      </c>
      <c r="BL1010" s="5">
        <v>0</v>
      </c>
      <c r="BM1010" s="5">
        <v>13</v>
      </c>
      <c r="BN1010" s="5">
        <v>71</v>
      </c>
      <c r="BO1010" s="5">
        <v>1</v>
      </c>
      <c r="BP1010" s="5">
        <v>15</v>
      </c>
      <c r="BQ1010" s="5">
        <v>133</v>
      </c>
      <c r="BR1010" s="5">
        <v>18</v>
      </c>
      <c r="BS1010" s="5">
        <v>206</v>
      </c>
      <c r="BT1010" s="5">
        <v>92</v>
      </c>
      <c r="BU1010" s="5">
        <v>6</v>
      </c>
      <c r="BV1010" s="5">
        <v>167</v>
      </c>
      <c r="BW1010" s="5">
        <v>99</v>
      </c>
      <c r="BX1010" s="5">
        <v>751</v>
      </c>
      <c r="BY1010" s="5">
        <v>8</v>
      </c>
      <c r="BZ1010" s="5">
        <v>0</v>
      </c>
      <c r="CA1010" s="5">
        <v>311</v>
      </c>
      <c r="CB1010" s="5">
        <v>105</v>
      </c>
      <c r="CC1010" s="5">
        <v>1</v>
      </c>
      <c r="CD1010" s="5">
        <v>19</v>
      </c>
      <c r="CE1010" s="5">
        <v>2</v>
      </c>
      <c r="CF1010" s="5">
        <v>15</v>
      </c>
      <c r="CG1010" s="5">
        <v>3</v>
      </c>
      <c r="CH1010" s="5">
        <v>10</v>
      </c>
      <c r="CI1010" s="5">
        <v>9</v>
      </c>
      <c r="CJ1010" s="5">
        <v>83</v>
      </c>
      <c r="CK1010" s="5">
        <v>24</v>
      </c>
      <c r="CL1010" s="5">
        <v>1</v>
      </c>
      <c r="CM1010" s="5">
        <v>87</v>
      </c>
      <c r="CN1010" s="5">
        <v>171</v>
      </c>
      <c r="CO1010" s="5">
        <v>60</v>
      </c>
      <c r="CP1010" s="5">
        <v>9</v>
      </c>
      <c r="CQ1010" s="5">
        <v>0</v>
      </c>
      <c r="CR1010" s="5">
        <v>25</v>
      </c>
      <c r="CS1010" s="5">
        <v>3</v>
      </c>
      <c r="CT1010" s="5">
        <v>82</v>
      </c>
      <c r="CU1010" s="5">
        <v>25</v>
      </c>
      <c r="CV1010" s="5">
        <v>123</v>
      </c>
      <c r="CW1010" s="5">
        <v>424</v>
      </c>
      <c r="CX1010" s="3">
        <v>445</v>
      </c>
    </row>
    <row r="1011" spans="1:102" ht="15.75" x14ac:dyDescent="0.25">
      <c r="A1011" s="5" t="s">
        <v>133</v>
      </c>
      <c r="B1011" s="5" t="s">
        <v>134</v>
      </c>
      <c r="C1011" s="5">
        <v>2022</v>
      </c>
      <c r="D1011" s="5">
        <v>369</v>
      </c>
      <c r="E1011" s="5">
        <v>0</v>
      </c>
      <c r="F1011" s="5">
        <v>0</v>
      </c>
      <c r="G1011" s="5">
        <v>0</v>
      </c>
      <c r="H1011" s="5">
        <v>0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7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>
        <v>0</v>
      </c>
      <c r="AG1011" s="5">
        <v>0</v>
      </c>
      <c r="AH1011" s="5">
        <v>0</v>
      </c>
      <c r="AI1011" s="5">
        <v>0</v>
      </c>
      <c r="AJ1011" s="5">
        <v>2</v>
      </c>
      <c r="AK1011" s="5">
        <v>2</v>
      </c>
      <c r="AL1011" s="5">
        <v>0</v>
      </c>
      <c r="AM1011" s="5">
        <v>0</v>
      </c>
      <c r="AN1011" s="5">
        <v>0</v>
      </c>
      <c r="AO1011" s="5">
        <v>2</v>
      </c>
      <c r="AP1011" s="5">
        <v>0</v>
      </c>
      <c r="AQ1011" s="5">
        <v>2</v>
      </c>
      <c r="AR1011" s="5">
        <v>0</v>
      </c>
      <c r="AS1011" s="5">
        <v>0</v>
      </c>
      <c r="AT1011" s="5">
        <v>1</v>
      </c>
      <c r="AU1011" s="5">
        <v>0</v>
      </c>
      <c r="AV1011" s="5">
        <v>1</v>
      </c>
      <c r="AW1011" s="5">
        <v>0</v>
      </c>
      <c r="AX1011" s="5">
        <v>2</v>
      </c>
      <c r="AY1011" s="5">
        <v>0</v>
      </c>
      <c r="AZ1011" s="5">
        <v>2</v>
      </c>
      <c r="BA1011" s="5">
        <v>0</v>
      </c>
      <c r="BB1011" s="5">
        <v>224</v>
      </c>
      <c r="BC1011" s="5">
        <v>2</v>
      </c>
      <c r="BD1011" s="5">
        <v>0</v>
      </c>
      <c r="BE1011" s="5">
        <v>2</v>
      </c>
      <c r="BF1011" s="5">
        <v>8</v>
      </c>
      <c r="BG1011" s="5">
        <v>0</v>
      </c>
      <c r="BH1011" s="5">
        <v>0</v>
      </c>
      <c r="BI1011" s="5">
        <v>0</v>
      </c>
      <c r="BJ1011" s="5">
        <v>3</v>
      </c>
      <c r="BK1011" s="5">
        <v>41</v>
      </c>
      <c r="BL1011" s="5">
        <v>0</v>
      </c>
      <c r="BM1011" s="5">
        <v>0</v>
      </c>
      <c r="BN1011" s="5">
        <v>3</v>
      </c>
      <c r="BO1011" s="5">
        <v>0</v>
      </c>
      <c r="BP1011" s="5">
        <v>0</v>
      </c>
      <c r="BQ1011" s="5">
        <v>5</v>
      </c>
      <c r="BR1011" s="5">
        <v>0</v>
      </c>
      <c r="BS1011" s="5">
        <v>23</v>
      </c>
      <c r="BT1011" s="5">
        <v>5</v>
      </c>
      <c r="BU1011" s="5">
        <v>0</v>
      </c>
      <c r="BV1011" s="5">
        <v>0</v>
      </c>
      <c r="BW1011" s="5">
        <v>0</v>
      </c>
      <c r="BX1011" s="5">
        <v>0</v>
      </c>
      <c r="BY1011" s="5">
        <v>0</v>
      </c>
      <c r="BZ1011" s="5">
        <v>0</v>
      </c>
      <c r="CA1011" s="5">
        <v>14</v>
      </c>
      <c r="CB1011" s="5">
        <v>0</v>
      </c>
      <c r="CC1011" s="5">
        <v>0</v>
      </c>
      <c r="CD1011" s="5">
        <v>0</v>
      </c>
      <c r="CE1011" s="5">
        <v>0</v>
      </c>
      <c r="CF1011" s="5">
        <v>0</v>
      </c>
      <c r="CG1011" s="5">
        <v>2</v>
      </c>
      <c r="CH1011" s="5">
        <v>0</v>
      </c>
      <c r="CI1011" s="5">
        <v>0</v>
      </c>
      <c r="CJ1011" s="5">
        <v>0</v>
      </c>
      <c r="CK1011" s="5">
        <v>0</v>
      </c>
      <c r="CL1011" s="5">
        <v>0</v>
      </c>
      <c r="CM1011" s="5">
        <v>1</v>
      </c>
      <c r="CN1011" s="5">
        <v>8</v>
      </c>
      <c r="CO1011" s="5">
        <v>0</v>
      </c>
      <c r="CP1011" s="5">
        <v>0</v>
      </c>
      <c r="CQ1011" s="5">
        <v>0</v>
      </c>
      <c r="CR1011" s="5">
        <v>0</v>
      </c>
      <c r="CS1011" s="5">
        <v>0</v>
      </c>
      <c r="CT1011" s="5">
        <v>0</v>
      </c>
      <c r="CU1011" s="5">
        <v>0</v>
      </c>
      <c r="CV1011" s="5">
        <v>2</v>
      </c>
      <c r="CW1011" s="5">
        <v>1</v>
      </c>
      <c r="CX1011" s="3">
        <v>1</v>
      </c>
    </row>
    <row r="1012" spans="1:102" ht="15.75" x14ac:dyDescent="0.25">
      <c r="A1012" s="5" t="s">
        <v>135</v>
      </c>
      <c r="B1012" s="5" t="s">
        <v>136</v>
      </c>
      <c r="C1012" s="5">
        <v>2022</v>
      </c>
      <c r="D1012" s="5">
        <v>1535</v>
      </c>
      <c r="E1012" s="5">
        <v>0</v>
      </c>
      <c r="F1012" s="5">
        <v>0</v>
      </c>
      <c r="G1012" s="5">
        <v>1</v>
      </c>
      <c r="H1012" s="5">
        <v>0</v>
      </c>
      <c r="I1012" s="5">
        <v>13</v>
      </c>
      <c r="J1012" s="5">
        <v>2</v>
      </c>
      <c r="K1012" s="5">
        <v>1</v>
      </c>
      <c r="L1012" s="5">
        <v>1</v>
      </c>
      <c r="M1012" s="5">
        <v>14</v>
      </c>
      <c r="N1012" s="5">
        <v>8</v>
      </c>
      <c r="O1012" s="5">
        <v>24</v>
      </c>
      <c r="P1012" s="5">
        <v>0</v>
      </c>
      <c r="Q1012" s="5">
        <v>0</v>
      </c>
      <c r="R1012" s="5">
        <v>0</v>
      </c>
      <c r="S1012" s="5">
        <v>1</v>
      </c>
      <c r="T1012" s="5">
        <v>1</v>
      </c>
      <c r="U1012" s="5">
        <v>1</v>
      </c>
      <c r="V1012" s="5">
        <v>15</v>
      </c>
      <c r="W1012" s="5">
        <v>27</v>
      </c>
      <c r="X1012" s="5">
        <v>1</v>
      </c>
      <c r="Y1012" s="5">
        <v>8</v>
      </c>
      <c r="Z1012" s="5">
        <v>401</v>
      </c>
      <c r="AA1012" s="5">
        <v>11</v>
      </c>
      <c r="AB1012" s="5">
        <v>0</v>
      </c>
      <c r="AC1012" s="5">
        <v>0</v>
      </c>
      <c r="AD1012" s="5">
        <v>0</v>
      </c>
      <c r="AE1012" s="5">
        <v>1</v>
      </c>
      <c r="AF1012" s="5">
        <v>14</v>
      </c>
      <c r="AG1012" s="5">
        <v>28</v>
      </c>
      <c r="AH1012" s="5">
        <v>7</v>
      </c>
      <c r="AI1012" s="5">
        <v>13</v>
      </c>
      <c r="AJ1012" s="5">
        <v>21</v>
      </c>
      <c r="AK1012" s="5">
        <v>12</v>
      </c>
      <c r="AL1012" s="5">
        <v>2</v>
      </c>
      <c r="AM1012" s="5">
        <v>23</v>
      </c>
      <c r="AN1012" s="5">
        <v>18</v>
      </c>
      <c r="AO1012" s="5">
        <v>26</v>
      </c>
      <c r="AP1012" s="5">
        <v>1</v>
      </c>
      <c r="AQ1012" s="5">
        <v>7</v>
      </c>
      <c r="AR1012" s="5">
        <v>1</v>
      </c>
      <c r="AS1012" s="5">
        <v>24</v>
      </c>
      <c r="AT1012" s="5">
        <v>28</v>
      </c>
      <c r="AU1012" s="5">
        <v>10</v>
      </c>
      <c r="AV1012" s="5">
        <v>38</v>
      </c>
      <c r="AW1012" s="5">
        <v>27</v>
      </c>
      <c r="AX1012" s="5">
        <v>31</v>
      </c>
      <c r="AY1012" s="5">
        <v>0</v>
      </c>
      <c r="AZ1012" s="5">
        <v>2</v>
      </c>
      <c r="BA1012" s="5">
        <v>0</v>
      </c>
      <c r="BB1012" s="5">
        <v>31</v>
      </c>
      <c r="BC1012" s="5">
        <v>24</v>
      </c>
      <c r="BD1012" s="5">
        <v>1</v>
      </c>
      <c r="BE1012" s="5">
        <v>16</v>
      </c>
      <c r="BF1012" s="5">
        <v>60</v>
      </c>
      <c r="BG1012" s="5">
        <v>3</v>
      </c>
      <c r="BH1012" s="5">
        <v>3</v>
      </c>
      <c r="BI1012" s="5">
        <v>0</v>
      </c>
      <c r="BJ1012" s="5">
        <v>57</v>
      </c>
      <c r="BK1012" s="5">
        <v>50</v>
      </c>
      <c r="BL1012" s="5">
        <v>0</v>
      </c>
      <c r="BM1012" s="5">
        <v>2</v>
      </c>
      <c r="BN1012" s="5">
        <v>11</v>
      </c>
      <c r="BO1012" s="5">
        <v>0</v>
      </c>
      <c r="BP1012" s="5">
        <v>2</v>
      </c>
      <c r="BQ1012" s="5">
        <v>19</v>
      </c>
      <c r="BR1012" s="5">
        <v>3</v>
      </c>
      <c r="BS1012" s="5">
        <v>47</v>
      </c>
      <c r="BT1012" s="5">
        <v>23</v>
      </c>
      <c r="BU1012" s="5">
        <v>1</v>
      </c>
      <c r="BV1012" s="5">
        <v>27</v>
      </c>
      <c r="BW1012" s="5">
        <v>12</v>
      </c>
      <c r="BX1012" s="5">
        <v>98</v>
      </c>
      <c r="BY1012" s="5">
        <v>1</v>
      </c>
      <c r="BZ1012" s="5">
        <v>0</v>
      </c>
      <c r="CA1012" s="5">
        <v>19</v>
      </c>
      <c r="CB1012" s="5">
        <v>5</v>
      </c>
      <c r="CC1012" s="5">
        <v>0</v>
      </c>
      <c r="CD1012" s="5">
        <v>3</v>
      </c>
      <c r="CE1012" s="5">
        <v>0</v>
      </c>
      <c r="CF1012" s="5">
        <v>2</v>
      </c>
      <c r="CG1012" s="5">
        <v>4</v>
      </c>
      <c r="CH1012" s="5">
        <v>3</v>
      </c>
      <c r="CI1012" s="5">
        <v>1</v>
      </c>
      <c r="CJ1012" s="5">
        <v>6</v>
      </c>
      <c r="CK1012" s="5">
        <v>3</v>
      </c>
      <c r="CL1012" s="5">
        <v>0</v>
      </c>
      <c r="CM1012" s="5">
        <v>4</v>
      </c>
      <c r="CN1012" s="5">
        <v>76</v>
      </c>
      <c r="CO1012" s="5">
        <v>0</v>
      </c>
      <c r="CP1012" s="5">
        <v>2</v>
      </c>
      <c r="CQ1012" s="5">
        <v>0</v>
      </c>
      <c r="CR1012" s="5">
        <v>5</v>
      </c>
      <c r="CS1012" s="5">
        <v>1</v>
      </c>
      <c r="CT1012" s="5">
        <v>13</v>
      </c>
      <c r="CU1012" s="5">
        <v>1</v>
      </c>
      <c r="CV1012" s="5">
        <v>25</v>
      </c>
      <c r="CW1012" s="5">
        <v>7</v>
      </c>
      <c r="CX1012" s="3">
        <v>8</v>
      </c>
    </row>
    <row r="1013" spans="1:102" ht="15.75" x14ac:dyDescent="0.25">
      <c r="A1013" s="5" t="s">
        <v>137</v>
      </c>
      <c r="B1013" s="5" t="s">
        <v>138</v>
      </c>
      <c r="C1013" s="5">
        <v>2022</v>
      </c>
      <c r="D1013" s="5">
        <v>11</v>
      </c>
      <c r="E1013" s="5">
        <v>0</v>
      </c>
      <c r="F1013" s="5">
        <v>0</v>
      </c>
      <c r="G1013" s="5">
        <v>0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>
        <v>0</v>
      </c>
      <c r="AG1013" s="5">
        <v>0</v>
      </c>
      <c r="AH1013" s="5">
        <v>0</v>
      </c>
      <c r="AI1013" s="5">
        <v>0</v>
      </c>
      <c r="AJ1013" s="5">
        <v>0</v>
      </c>
      <c r="AK1013" s="5">
        <v>0</v>
      </c>
      <c r="AL1013" s="5">
        <v>0</v>
      </c>
      <c r="AM1013" s="5">
        <v>0</v>
      </c>
      <c r="AN1013" s="5">
        <v>0</v>
      </c>
      <c r="AO1013" s="5">
        <v>0</v>
      </c>
      <c r="AP1013" s="5">
        <v>0</v>
      </c>
      <c r="AQ1013" s="5">
        <v>0</v>
      </c>
      <c r="AR1013" s="5">
        <v>0</v>
      </c>
      <c r="AS1013" s="5">
        <v>0</v>
      </c>
      <c r="AT1013" s="5">
        <v>0</v>
      </c>
      <c r="AU1013" s="5">
        <v>0</v>
      </c>
      <c r="AV1013" s="5">
        <v>0</v>
      </c>
      <c r="AW1013" s="5">
        <v>0</v>
      </c>
      <c r="AX1013" s="5">
        <v>0</v>
      </c>
      <c r="AY1013" s="5">
        <v>0</v>
      </c>
      <c r="AZ1013" s="5">
        <v>0</v>
      </c>
      <c r="BA1013" s="5">
        <v>0</v>
      </c>
      <c r="BB1013" s="5">
        <v>9</v>
      </c>
      <c r="BC1013" s="5">
        <v>0</v>
      </c>
      <c r="BD1013" s="5">
        <v>0</v>
      </c>
      <c r="BE1013" s="5">
        <v>0</v>
      </c>
      <c r="BF1013" s="5">
        <v>0</v>
      </c>
      <c r="BG1013" s="5">
        <v>0</v>
      </c>
      <c r="BH1013" s="5">
        <v>0</v>
      </c>
      <c r="BI1013" s="5">
        <v>0</v>
      </c>
      <c r="BJ1013" s="5">
        <v>0</v>
      </c>
      <c r="BK1013" s="5">
        <v>0</v>
      </c>
      <c r="BL1013" s="5">
        <v>0</v>
      </c>
      <c r="BM1013" s="5">
        <v>0</v>
      </c>
      <c r="BN1013" s="5">
        <v>0</v>
      </c>
      <c r="BO1013" s="5">
        <v>0</v>
      </c>
      <c r="BP1013" s="5">
        <v>0</v>
      </c>
      <c r="BQ1013" s="5">
        <v>0</v>
      </c>
      <c r="BR1013" s="5">
        <v>0</v>
      </c>
      <c r="BS1013" s="5">
        <v>0</v>
      </c>
      <c r="BT1013" s="5">
        <v>0</v>
      </c>
      <c r="BU1013" s="5">
        <v>0</v>
      </c>
      <c r="BV1013" s="5">
        <v>0</v>
      </c>
      <c r="BW1013" s="5">
        <v>0</v>
      </c>
      <c r="BX1013" s="5">
        <v>0</v>
      </c>
      <c r="BY1013" s="5">
        <v>0</v>
      </c>
      <c r="BZ1013" s="5">
        <v>0</v>
      </c>
      <c r="CA1013" s="5">
        <v>0</v>
      </c>
      <c r="CB1013" s="5">
        <v>0</v>
      </c>
      <c r="CC1013" s="5">
        <v>0</v>
      </c>
      <c r="CD1013" s="5">
        <v>0</v>
      </c>
      <c r="CE1013" s="5">
        <v>0</v>
      </c>
      <c r="CF1013" s="5">
        <v>0</v>
      </c>
      <c r="CG1013" s="5">
        <v>0</v>
      </c>
      <c r="CH1013" s="5">
        <v>0</v>
      </c>
      <c r="CI1013" s="5">
        <v>0</v>
      </c>
      <c r="CJ1013" s="5">
        <v>0</v>
      </c>
      <c r="CK1013" s="5">
        <v>0</v>
      </c>
      <c r="CL1013" s="5">
        <v>0</v>
      </c>
      <c r="CM1013" s="5">
        <v>0</v>
      </c>
      <c r="CN1013" s="5">
        <v>0</v>
      </c>
      <c r="CO1013" s="5">
        <v>0</v>
      </c>
      <c r="CP1013" s="5">
        <v>0</v>
      </c>
      <c r="CQ1013" s="5">
        <v>0</v>
      </c>
      <c r="CR1013" s="5">
        <v>0</v>
      </c>
      <c r="CS1013" s="5">
        <v>0</v>
      </c>
      <c r="CT1013" s="5">
        <v>0</v>
      </c>
      <c r="CU1013" s="5">
        <v>0</v>
      </c>
      <c r="CV1013" s="5">
        <v>0</v>
      </c>
      <c r="CW1013" s="5">
        <v>0</v>
      </c>
      <c r="CX1013" s="3">
        <v>0</v>
      </c>
    </row>
    <row r="1014" spans="1:102" ht="15.75" x14ac:dyDescent="0.25">
      <c r="A1014" s="5" t="s">
        <v>139</v>
      </c>
      <c r="B1014" s="5" t="s">
        <v>140</v>
      </c>
      <c r="C1014" s="5">
        <v>2022</v>
      </c>
      <c r="D1014" s="5">
        <v>71</v>
      </c>
      <c r="E1014" s="5">
        <v>0</v>
      </c>
      <c r="F1014" s="5">
        <v>1</v>
      </c>
      <c r="G1014" s="5">
        <v>0</v>
      </c>
      <c r="H1014" s="5">
        <v>0</v>
      </c>
      <c r="I1014" s="5">
        <v>1</v>
      </c>
      <c r="J1014" s="5">
        <v>1</v>
      </c>
      <c r="K1014" s="5">
        <v>0</v>
      </c>
      <c r="L1014" s="5">
        <v>0</v>
      </c>
      <c r="M1014" s="5">
        <v>0</v>
      </c>
      <c r="N1014" s="5">
        <v>3</v>
      </c>
      <c r="O1014" s="5">
        <v>2</v>
      </c>
      <c r="P1014" s="5">
        <v>0</v>
      </c>
      <c r="Q1014" s="5">
        <v>0</v>
      </c>
      <c r="R1014" s="5">
        <v>0</v>
      </c>
      <c r="S1014" s="5">
        <v>1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1</v>
      </c>
      <c r="AB1014" s="5">
        <v>0</v>
      </c>
      <c r="AC1014" s="5">
        <v>0</v>
      </c>
      <c r="AD1014" s="5">
        <v>0</v>
      </c>
      <c r="AE1014" s="5">
        <v>0</v>
      </c>
      <c r="AF1014" s="5">
        <v>0</v>
      </c>
      <c r="AG1014" s="5">
        <v>0</v>
      </c>
      <c r="AH1014" s="5">
        <v>0</v>
      </c>
      <c r="AI1014" s="5">
        <v>0</v>
      </c>
      <c r="AJ1014" s="5">
        <v>2</v>
      </c>
      <c r="AK1014" s="5">
        <v>1</v>
      </c>
      <c r="AL1014" s="5">
        <v>0</v>
      </c>
      <c r="AM1014" s="5">
        <v>0</v>
      </c>
      <c r="AN1014" s="5">
        <v>2</v>
      </c>
      <c r="AO1014" s="5">
        <v>0</v>
      </c>
      <c r="AP1014" s="5">
        <v>0</v>
      </c>
      <c r="AQ1014" s="5">
        <v>1</v>
      </c>
      <c r="AR1014" s="5">
        <v>1</v>
      </c>
      <c r="AS1014" s="5">
        <v>0</v>
      </c>
      <c r="AT1014" s="5">
        <v>0</v>
      </c>
      <c r="AU1014" s="5">
        <v>2</v>
      </c>
      <c r="AV1014" s="5">
        <v>2</v>
      </c>
      <c r="AW1014" s="5">
        <v>0</v>
      </c>
      <c r="AX1014" s="5">
        <v>5</v>
      </c>
      <c r="AY1014" s="5">
        <v>0</v>
      </c>
      <c r="AZ1014" s="5">
        <v>2</v>
      </c>
      <c r="BA1014" s="5">
        <v>0</v>
      </c>
      <c r="BB1014" s="5">
        <v>0</v>
      </c>
      <c r="BC1014" s="5">
        <v>0</v>
      </c>
      <c r="BD1014" s="5">
        <v>0</v>
      </c>
      <c r="BE1014" s="5">
        <v>0</v>
      </c>
      <c r="BF1014" s="5">
        <v>2</v>
      </c>
      <c r="BG1014" s="5">
        <v>0</v>
      </c>
      <c r="BH1014" s="5">
        <v>0</v>
      </c>
      <c r="BI1014" s="5">
        <v>0</v>
      </c>
      <c r="BJ1014" s="5">
        <v>1</v>
      </c>
      <c r="BK1014" s="5">
        <v>3</v>
      </c>
      <c r="BL1014" s="5">
        <v>0</v>
      </c>
      <c r="BM1014" s="5">
        <v>0</v>
      </c>
      <c r="BN1014" s="5">
        <v>0</v>
      </c>
      <c r="BO1014" s="5">
        <v>0</v>
      </c>
      <c r="BP1014" s="5">
        <v>0</v>
      </c>
      <c r="BQ1014" s="5">
        <v>1</v>
      </c>
      <c r="BR1014" s="5">
        <v>1</v>
      </c>
      <c r="BS1014" s="5">
        <v>3</v>
      </c>
      <c r="BT1014" s="5">
        <v>1</v>
      </c>
      <c r="BU1014" s="5">
        <v>0</v>
      </c>
      <c r="BV1014" s="5">
        <v>2</v>
      </c>
      <c r="BW1014" s="5">
        <v>2</v>
      </c>
      <c r="BX1014" s="5">
        <v>2</v>
      </c>
      <c r="BY1014" s="5">
        <v>0</v>
      </c>
      <c r="BZ1014" s="5">
        <v>0</v>
      </c>
      <c r="CA1014" s="5">
        <v>5</v>
      </c>
      <c r="CB1014" s="5">
        <v>0</v>
      </c>
      <c r="CC1014" s="5">
        <v>0</v>
      </c>
      <c r="CD1014" s="5">
        <v>7</v>
      </c>
      <c r="CE1014" s="5">
        <v>0</v>
      </c>
      <c r="CF1014" s="5">
        <v>1</v>
      </c>
      <c r="CG1014" s="5">
        <v>0</v>
      </c>
      <c r="CH1014" s="5">
        <v>0</v>
      </c>
      <c r="CI1014" s="5">
        <v>0</v>
      </c>
      <c r="CJ1014" s="5">
        <v>1</v>
      </c>
      <c r="CK1014" s="5">
        <v>0</v>
      </c>
      <c r="CL1014" s="5">
        <v>0</v>
      </c>
      <c r="CM1014" s="5">
        <v>0</v>
      </c>
      <c r="CN1014" s="5">
        <v>1</v>
      </c>
      <c r="CO1014" s="5">
        <v>0</v>
      </c>
      <c r="CP1014" s="5">
        <v>0</v>
      </c>
      <c r="CQ1014" s="5">
        <v>0</v>
      </c>
      <c r="CR1014" s="5">
        <v>0</v>
      </c>
      <c r="CS1014" s="5">
        <v>0</v>
      </c>
      <c r="CT1014" s="5">
        <v>1</v>
      </c>
      <c r="CU1014" s="5">
        <v>0</v>
      </c>
      <c r="CV1014" s="5">
        <v>4</v>
      </c>
      <c r="CW1014" s="5">
        <v>1</v>
      </c>
      <c r="CX1014" s="3">
        <v>1</v>
      </c>
    </row>
    <row r="1015" spans="1:102" ht="15.75" x14ac:dyDescent="0.25">
      <c r="A1015" s="5" t="s">
        <v>141</v>
      </c>
      <c r="B1015" s="5" t="s">
        <v>142</v>
      </c>
      <c r="C1015" s="5">
        <v>2022</v>
      </c>
      <c r="D1015" s="5">
        <v>0</v>
      </c>
      <c r="E1015" s="5">
        <v>0</v>
      </c>
      <c r="F1015" s="5">
        <v>0</v>
      </c>
      <c r="G1015" s="5">
        <v>0</v>
      </c>
      <c r="H1015" s="5">
        <v>0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0</v>
      </c>
      <c r="AG1015" s="5">
        <v>0</v>
      </c>
      <c r="AH1015" s="5">
        <v>0</v>
      </c>
      <c r="AI1015" s="5">
        <v>0</v>
      </c>
      <c r="AJ1015" s="5">
        <v>0</v>
      </c>
      <c r="AK1015" s="5">
        <v>0</v>
      </c>
      <c r="AL1015" s="5">
        <v>0</v>
      </c>
      <c r="AM1015" s="5">
        <v>0</v>
      </c>
      <c r="AN1015" s="5">
        <v>0</v>
      </c>
      <c r="AO1015" s="5">
        <v>0</v>
      </c>
      <c r="AP1015" s="5">
        <v>0</v>
      </c>
      <c r="AQ1015" s="5">
        <v>0</v>
      </c>
      <c r="AR1015" s="5">
        <v>0</v>
      </c>
      <c r="AS1015" s="5">
        <v>0</v>
      </c>
      <c r="AT1015" s="5">
        <v>0</v>
      </c>
      <c r="AU1015" s="5">
        <v>0</v>
      </c>
      <c r="AV1015" s="5">
        <v>0</v>
      </c>
      <c r="AW1015" s="5">
        <v>0</v>
      </c>
      <c r="AX1015" s="5">
        <v>0</v>
      </c>
      <c r="AY1015" s="5">
        <v>0</v>
      </c>
      <c r="AZ1015" s="5">
        <v>0</v>
      </c>
      <c r="BA1015" s="5">
        <v>0</v>
      </c>
      <c r="BB1015" s="5">
        <v>0</v>
      </c>
      <c r="BC1015" s="5">
        <v>0</v>
      </c>
      <c r="BD1015" s="5">
        <v>0</v>
      </c>
      <c r="BE1015" s="5">
        <v>0</v>
      </c>
      <c r="BF1015" s="5">
        <v>0</v>
      </c>
      <c r="BG1015" s="5">
        <v>0</v>
      </c>
      <c r="BH1015" s="5">
        <v>0</v>
      </c>
      <c r="BI1015" s="5">
        <v>0</v>
      </c>
      <c r="BJ1015" s="5">
        <v>0</v>
      </c>
      <c r="BK1015" s="5">
        <v>0</v>
      </c>
      <c r="BL1015" s="5">
        <v>0</v>
      </c>
      <c r="BM1015" s="5">
        <v>0</v>
      </c>
      <c r="BN1015" s="5">
        <v>0</v>
      </c>
      <c r="BO1015" s="5">
        <v>0</v>
      </c>
      <c r="BP1015" s="5">
        <v>0</v>
      </c>
      <c r="BQ1015" s="5">
        <v>0</v>
      </c>
      <c r="BR1015" s="5">
        <v>0</v>
      </c>
      <c r="BS1015" s="5">
        <v>0</v>
      </c>
      <c r="BT1015" s="5">
        <v>0</v>
      </c>
      <c r="BU1015" s="5">
        <v>0</v>
      </c>
      <c r="BV1015" s="5">
        <v>0</v>
      </c>
      <c r="BW1015" s="5">
        <v>0</v>
      </c>
      <c r="BX1015" s="5">
        <v>0</v>
      </c>
      <c r="BY1015" s="5">
        <v>0</v>
      </c>
      <c r="BZ1015" s="5">
        <v>0</v>
      </c>
      <c r="CA1015" s="5">
        <v>0</v>
      </c>
      <c r="CB1015" s="5">
        <v>0</v>
      </c>
      <c r="CC1015" s="5">
        <v>0</v>
      </c>
      <c r="CD1015" s="5">
        <v>0</v>
      </c>
      <c r="CE1015" s="5">
        <v>0</v>
      </c>
      <c r="CF1015" s="5">
        <v>0</v>
      </c>
      <c r="CG1015" s="5">
        <v>0</v>
      </c>
      <c r="CH1015" s="5">
        <v>0</v>
      </c>
      <c r="CI1015" s="5">
        <v>0</v>
      </c>
      <c r="CJ1015" s="5">
        <v>0</v>
      </c>
      <c r="CK1015" s="5">
        <v>0</v>
      </c>
      <c r="CL1015" s="5">
        <v>0</v>
      </c>
      <c r="CM1015" s="5">
        <v>0</v>
      </c>
      <c r="CN1015" s="5">
        <v>0</v>
      </c>
      <c r="CO1015" s="5">
        <v>0</v>
      </c>
      <c r="CP1015" s="5">
        <v>0</v>
      </c>
      <c r="CQ1015" s="5">
        <v>0</v>
      </c>
      <c r="CR1015" s="5">
        <v>0</v>
      </c>
      <c r="CS1015" s="5">
        <v>0</v>
      </c>
      <c r="CT1015" s="5">
        <v>0</v>
      </c>
      <c r="CU1015" s="5">
        <v>0</v>
      </c>
      <c r="CV1015" s="5">
        <v>0</v>
      </c>
      <c r="CW1015" s="5">
        <v>0</v>
      </c>
      <c r="CX1015" s="3">
        <v>0</v>
      </c>
    </row>
    <row r="1016" spans="1:102" ht="15.75" x14ac:dyDescent="0.25">
      <c r="A1016" s="5" t="s">
        <v>143</v>
      </c>
      <c r="B1016" s="5" t="s">
        <v>144</v>
      </c>
      <c r="C1016" s="5">
        <v>2022</v>
      </c>
      <c r="D1016" s="5">
        <v>17</v>
      </c>
      <c r="E1016" s="5">
        <v>0</v>
      </c>
      <c r="F1016" s="5">
        <v>0</v>
      </c>
      <c r="G1016" s="5">
        <v>0</v>
      </c>
      <c r="H1016" s="5">
        <v>0</v>
      </c>
      <c r="I1016" s="5">
        <v>1</v>
      </c>
      <c r="J1016" s="5">
        <v>0</v>
      </c>
      <c r="K1016" s="5">
        <v>0</v>
      </c>
      <c r="L1016" s="5">
        <v>1</v>
      </c>
      <c r="M1016" s="5">
        <v>5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  <c r="AE1016" s="5">
        <v>0</v>
      </c>
      <c r="AF1016" s="5">
        <v>0</v>
      </c>
      <c r="AG1016" s="5">
        <v>0</v>
      </c>
      <c r="AH1016" s="5">
        <v>0</v>
      </c>
      <c r="AI1016" s="5">
        <v>0</v>
      </c>
      <c r="AJ1016" s="5">
        <v>1</v>
      </c>
      <c r="AK1016" s="5">
        <v>0</v>
      </c>
      <c r="AL1016" s="5">
        <v>0</v>
      </c>
      <c r="AM1016" s="5">
        <v>0</v>
      </c>
      <c r="AN1016" s="5">
        <v>0</v>
      </c>
      <c r="AO1016" s="5">
        <v>0</v>
      </c>
      <c r="AP1016" s="5">
        <v>0</v>
      </c>
      <c r="AQ1016" s="5">
        <v>0</v>
      </c>
      <c r="AR1016" s="5">
        <v>0</v>
      </c>
      <c r="AS1016" s="5">
        <v>0</v>
      </c>
      <c r="AT1016" s="5">
        <v>0</v>
      </c>
      <c r="AU1016" s="5">
        <v>0</v>
      </c>
      <c r="AV1016" s="5">
        <v>0</v>
      </c>
      <c r="AW1016" s="5">
        <v>0</v>
      </c>
      <c r="AX1016" s="5">
        <v>2</v>
      </c>
      <c r="AY1016" s="5">
        <v>0</v>
      </c>
      <c r="AZ1016" s="5">
        <v>0</v>
      </c>
      <c r="BA1016" s="5">
        <v>0</v>
      </c>
      <c r="BB1016" s="5">
        <v>0</v>
      </c>
      <c r="BC1016" s="5">
        <v>0</v>
      </c>
      <c r="BD1016" s="5">
        <v>0</v>
      </c>
      <c r="BE1016" s="5">
        <v>0</v>
      </c>
      <c r="BF1016" s="5">
        <v>0</v>
      </c>
      <c r="BG1016" s="5">
        <v>0</v>
      </c>
      <c r="BH1016" s="5">
        <v>0</v>
      </c>
      <c r="BI1016" s="5">
        <v>0</v>
      </c>
      <c r="BJ1016" s="5">
        <v>0</v>
      </c>
      <c r="BK1016" s="5">
        <v>0</v>
      </c>
      <c r="BL1016" s="5">
        <v>0</v>
      </c>
      <c r="BM1016" s="5">
        <v>0</v>
      </c>
      <c r="BN1016" s="5">
        <v>0</v>
      </c>
      <c r="BO1016" s="5">
        <v>0</v>
      </c>
      <c r="BP1016" s="5">
        <v>0</v>
      </c>
      <c r="BQ1016" s="5">
        <v>0</v>
      </c>
      <c r="BR1016" s="5">
        <v>0</v>
      </c>
      <c r="BS1016" s="5">
        <v>0</v>
      </c>
      <c r="BT1016" s="5">
        <v>0</v>
      </c>
      <c r="BU1016" s="5">
        <v>0</v>
      </c>
      <c r="BV1016" s="5">
        <v>0</v>
      </c>
      <c r="BW1016" s="5">
        <v>0</v>
      </c>
      <c r="BX1016" s="5">
        <v>0</v>
      </c>
      <c r="BY1016" s="5">
        <v>0</v>
      </c>
      <c r="BZ1016" s="5">
        <v>0</v>
      </c>
      <c r="CA1016" s="5">
        <v>1</v>
      </c>
      <c r="CB1016" s="5">
        <v>0</v>
      </c>
      <c r="CC1016" s="5">
        <v>0</v>
      </c>
      <c r="CD1016" s="5">
        <v>0</v>
      </c>
      <c r="CE1016" s="5">
        <v>0</v>
      </c>
      <c r="CF1016" s="5">
        <v>0</v>
      </c>
      <c r="CG1016" s="5">
        <v>0</v>
      </c>
      <c r="CH1016" s="5">
        <v>0</v>
      </c>
      <c r="CI1016" s="5">
        <v>0</v>
      </c>
      <c r="CJ1016" s="5">
        <v>0</v>
      </c>
      <c r="CK1016" s="5">
        <v>0</v>
      </c>
      <c r="CL1016" s="5">
        <v>0</v>
      </c>
      <c r="CM1016" s="5">
        <v>0</v>
      </c>
      <c r="CN1016" s="5">
        <v>0</v>
      </c>
      <c r="CO1016" s="5">
        <v>0</v>
      </c>
      <c r="CP1016" s="5">
        <v>0</v>
      </c>
      <c r="CQ1016" s="5">
        <v>0</v>
      </c>
      <c r="CR1016" s="5">
        <v>0</v>
      </c>
      <c r="CS1016" s="5">
        <v>0</v>
      </c>
      <c r="CT1016" s="5">
        <v>0</v>
      </c>
      <c r="CU1016" s="5">
        <v>0</v>
      </c>
      <c r="CV1016" s="5">
        <v>0</v>
      </c>
      <c r="CW1016" s="5">
        <v>0</v>
      </c>
      <c r="CX1016" s="3">
        <v>0</v>
      </c>
    </row>
    <row r="1017" spans="1:102" ht="15.75" x14ac:dyDescent="0.25">
      <c r="A1017" s="5" t="s">
        <v>145</v>
      </c>
      <c r="B1017" s="5" t="s">
        <v>146</v>
      </c>
      <c r="C1017" s="5">
        <v>2022</v>
      </c>
      <c r="D1017" s="5">
        <v>25954</v>
      </c>
      <c r="E1017" s="5">
        <v>57</v>
      </c>
      <c r="F1017" s="5">
        <v>510</v>
      </c>
      <c r="G1017" s="5">
        <v>157</v>
      </c>
      <c r="H1017" s="5">
        <v>806</v>
      </c>
      <c r="I1017" s="5">
        <v>155</v>
      </c>
      <c r="J1017" s="5">
        <v>70</v>
      </c>
      <c r="K1017" s="5">
        <v>10</v>
      </c>
      <c r="L1017" s="5">
        <v>64</v>
      </c>
      <c r="M1017" s="5">
        <v>83</v>
      </c>
      <c r="N1017" s="5">
        <v>136</v>
      </c>
      <c r="O1017" s="5">
        <v>758</v>
      </c>
      <c r="P1017" s="5">
        <v>5</v>
      </c>
      <c r="Q1017" s="5">
        <v>17</v>
      </c>
      <c r="R1017" s="5">
        <v>28</v>
      </c>
      <c r="S1017" s="5">
        <v>7</v>
      </c>
      <c r="T1017" s="5">
        <v>24</v>
      </c>
      <c r="U1017" s="5">
        <v>11</v>
      </c>
      <c r="V1017" s="5">
        <v>19</v>
      </c>
      <c r="W1017" s="5">
        <v>126</v>
      </c>
      <c r="X1017" s="5">
        <v>52</v>
      </c>
      <c r="Y1017" s="5">
        <v>6</v>
      </c>
      <c r="Z1017" s="5">
        <v>1732</v>
      </c>
      <c r="AA1017" s="5">
        <v>258</v>
      </c>
      <c r="AB1017" s="5">
        <v>303</v>
      </c>
      <c r="AC1017" s="5">
        <v>2212</v>
      </c>
      <c r="AD1017" s="5">
        <v>5</v>
      </c>
      <c r="AE1017" s="5">
        <v>18</v>
      </c>
      <c r="AF1017" s="5">
        <v>7</v>
      </c>
      <c r="AG1017" s="5">
        <v>267</v>
      </c>
      <c r="AH1017" s="5">
        <v>306</v>
      </c>
      <c r="AI1017" s="5">
        <v>163</v>
      </c>
      <c r="AJ1017" s="5">
        <v>1226</v>
      </c>
      <c r="AK1017" s="5">
        <v>362</v>
      </c>
      <c r="AL1017" s="5">
        <v>29</v>
      </c>
      <c r="AM1017" s="5">
        <v>241</v>
      </c>
      <c r="AN1017" s="5">
        <v>289</v>
      </c>
      <c r="AO1017" s="5">
        <v>407</v>
      </c>
      <c r="AP1017" s="5">
        <v>6</v>
      </c>
      <c r="AQ1017" s="5">
        <v>112</v>
      </c>
      <c r="AR1017" s="5">
        <v>63</v>
      </c>
      <c r="AS1017" s="5">
        <v>229</v>
      </c>
      <c r="AT1017" s="5">
        <v>173</v>
      </c>
      <c r="AU1017" s="5">
        <v>268</v>
      </c>
      <c r="AV1017" s="5">
        <v>264</v>
      </c>
      <c r="AW1017" s="5">
        <v>305</v>
      </c>
      <c r="AX1017" s="5">
        <v>633</v>
      </c>
      <c r="AY1017" s="5">
        <v>8</v>
      </c>
      <c r="AZ1017" s="5">
        <v>78</v>
      </c>
      <c r="BA1017" s="5">
        <v>0</v>
      </c>
      <c r="BB1017" s="5">
        <v>1894</v>
      </c>
      <c r="BC1017" s="5">
        <v>188</v>
      </c>
      <c r="BD1017" s="5">
        <v>3</v>
      </c>
      <c r="BE1017" s="5">
        <v>114</v>
      </c>
      <c r="BF1017" s="5">
        <v>531</v>
      </c>
      <c r="BG1017" s="5">
        <v>20</v>
      </c>
      <c r="BH1017" s="5">
        <v>28</v>
      </c>
      <c r="BI1017" s="5">
        <v>7</v>
      </c>
      <c r="BJ1017" s="5">
        <v>418</v>
      </c>
      <c r="BK1017" s="5">
        <v>565</v>
      </c>
      <c r="BL1017" s="5">
        <v>0</v>
      </c>
      <c r="BM1017" s="5">
        <v>59</v>
      </c>
      <c r="BN1017" s="5">
        <v>193</v>
      </c>
      <c r="BO1017" s="5">
        <v>3</v>
      </c>
      <c r="BP1017" s="5">
        <v>77</v>
      </c>
      <c r="BQ1017" s="5">
        <v>394</v>
      </c>
      <c r="BR1017" s="5">
        <v>46</v>
      </c>
      <c r="BS1017" s="5">
        <v>540</v>
      </c>
      <c r="BT1017" s="5">
        <v>302</v>
      </c>
      <c r="BU1017" s="5">
        <v>16</v>
      </c>
      <c r="BV1017" s="5">
        <v>367</v>
      </c>
      <c r="BW1017" s="5">
        <v>357</v>
      </c>
      <c r="BX1017" s="5">
        <v>1475</v>
      </c>
      <c r="BY1017" s="5">
        <v>11</v>
      </c>
      <c r="BZ1017" s="5">
        <v>1</v>
      </c>
      <c r="CA1017" s="5">
        <v>1891</v>
      </c>
      <c r="CB1017" s="5">
        <v>304</v>
      </c>
      <c r="CC1017" s="5">
        <v>2</v>
      </c>
      <c r="CD1017" s="5">
        <v>61</v>
      </c>
      <c r="CE1017" s="5">
        <v>11</v>
      </c>
      <c r="CF1017" s="5">
        <v>104</v>
      </c>
      <c r="CG1017" s="5">
        <v>80</v>
      </c>
      <c r="CH1017" s="5">
        <v>77</v>
      </c>
      <c r="CI1017" s="5">
        <v>44</v>
      </c>
      <c r="CJ1017" s="5">
        <v>248</v>
      </c>
      <c r="CK1017" s="5">
        <v>49</v>
      </c>
      <c r="CL1017" s="5">
        <v>0</v>
      </c>
      <c r="CM1017" s="5">
        <v>159</v>
      </c>
      <c r="CN1017" s="5">
        <v>630</v>
      </c>
      <c r="CO1017" s="5">
        <v>51</v>
      </c>
      <c r="CP1017" s="5">
        <v>28</v>
      </c>
      <c r="CQ1017" s="5">
        <v>0</v>
      </c>
      <c r="CR1017" s="5">
        <v>402</v>
      </c>
      <c r="CS1017" s="5">
        <v>306</v>
      </c>
      <c r="CT1017" s="5">
        <v>202</v>
      </c>
      <c r="CU1017" s="5">
        <v>30</v>
      </c>
      <c r="CV1017" s="5">
        <v>483</v>
      </c>
      <c r="CW1017" s="5">
        <v>115</v>
      </c>
      <c r="CX1017" s="3">
        <v>118</v>
      </c>
    </row>
    <row r="1018" spans="1:102" ht="15.75" x14ac:dyDescent="0.25">
      <c r="A1018" s="5" t="s">
        <v>147</v>
      </c>
      <c r="B1018" s="5" t="s">
        <v>148</v>
      </c>
      <c r="C1018" s="5">
        <v>2022</v>
      </c>
      <c r="D1018" s="5">
        <v>65</v>
      </c>
      <c r="E1018" s="5">
        <v>0</v>
      </c>
      <c r="F1018" s="5">
        <v>9</v>
      </c>
      <c r="G1018" s="5">
        <v>1</v>
      </c>
      <c r="H1018" s="5">
        <v>0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4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1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5">
        <v>0</v>
      </c>
      <c r="AG1018" s="5">
        <v>0</v>
      </c>
      <c r="AH1018" s="5">
        <v>0</v>
      </c>
      <c r="AI1018" s="5">
        <v>1</v>
      </c>
      <c r="AJ1018" s="5">
        <v>0</v>
      </c>
      <c r="AK1018" s="5">
        <v>0</v>
      </c>
      <c r="AL1018" s="5">
        <v>0</v>
      </c>
      <c r="AM1018" s="5">
        <v>0</v>
      </c>
      <c r="AN1018" s="5">
        <v>0</v>
      </c>
      <c r="AO1018" s="5">
        <v>2</v>
      </c>
      <c r="AP1018" s="5">
        <v>0</v>
      </c>
      <c r="AQ1018" s="5">
        <v>1</v>
      </c>
      <c r="AR1018" s="5">
        <v>0</v>
      </c>
      <c r="AS1018" s="5">
        <v>0</v>
      </c>
      <c r="AT1018" s="5">
        <v>0</v>
      </c>
      <c r="AU1018" s="5">
        <v>0</v>
      </c>
      <c r="AV1018" s="5">
        <v>12</v>
      </c>
      <c r="AW1018" s="5">
        <v>0</v>
      </c>
      <c r="AX1018" s="5">
        <v>9</v>
      </c>
      <c r="AY1018" s="5">
        <v>0</v>
      </c>
      <c r="AZ1018" s="5">
        <v>0</v>
      </c>
      <c r="BA1018" s="5">
        <v>0</v>
      </c>
      <c r="BB1018" s="5">
        <v>6</v>
      </c>
      <c r="BC1018" s="5">
        <v>0</v>
      </c>
      <c r="BD1018" s="5">
        <v>0</v>
      </c>
      <c r="BE1018" s="5">
        <v>3</v>
      </c>
      <c r="BF1018" s="5">
        <v>2</v>
      </c>
      <c r="BG1018" s="5">
        <v>0</v>
      </c>
      <c r="BH1018" s="5">
        <v>0</v>
      </c>
      <c r="BI1018" s="5">
        <v>0</v>
      </c>
      <c r="BJ1018" s="5">
        <v>2</v>
      </c>
      <c r="BK1018" s="5">
        <v>1</v>
      </c>
      <c r="BL1018" s="5">
        <v>0</v>
      </c>
      <c r="BM1018" s="5">
        <v>0</v>
      </c>
      <c r="BN1018" s="5">
        <v>0</v>
      </c>
      <c r="BO1018" s="5">
        <v>0</v>
      </c>
      <c r="BP1018" s="5">
        <v>0</v>
      </c>
      <c r="BQ1018" s="5">
        <v>1</v>
      </c>
      <c r="BR1018" s="5">
        <v>0</v>
      </c>
      <c r="BS1018" s="5">
        <v>3</v>
      </c>
      <c r="BT1018" s="5">
        <v>0</v>
      </c>
      <c r="BU1018" s="5">
        <v>0</v>
      </c>
      <c r="BV1018" s="5">
        <v>0</v>
      </c>
      <c r="BW1018" s="5">
        <v>1</v>
      </c>
      <c r="BX1018" s="5">
        <v>0</v>
      </c>
      <c r="BY1018" s="5">
        <v>0</v>
      </c>
      <c r="BZ1018" s="5">
        <v>0</v>
      </c>
      <c r="CA1018" s="5">
        <v>0</v>
      </c>
      <c r="CB1018" s="5">
        <v>0</v>
      </c>
      <c r="CC1018" s="5">
        <v>0</v>
      </c>
      <c r="CD1018" s="5">
        <v>0</v>
      </c>
      <c r="CE1018" s="5">
        <v>0</v>
      </c>
      <c r="CF1018" s="5">
        <v>0</v>
      </c>
      <c r="CG1018" s="5">
        <v>0</v>
      </c>
      <c r="CH1018" s="5">
        <v>0</v>
      </c>
      <c r="CI1018" s="5">
        <v>0</v>
      </c>
      <c r="CJ1018" s="5">
        <v>0</v>
      </c>
      <c r="CK1018" s="5">
        <v>0</v>
      </c>
      <c r="CL1018" s="5">
        <v>0</v>
      </c>
      <c r="CM1018" s="5">
        <v>1</v>
      </c>
      <c r="CN1018" s="5">
        <v>1</v>
      </c>
      <c r="CO1018" s="5">
        <v>0</v>
      </c>
      <c r="CP1018" s="5">
        <v>0</v>
      </c>
      <c r="CQ1018" s="5">
        <v>0</v>
      </c>
      <c r="CR1018" s="5">
        <v>0</v>
      </c>
      <c r="CS1018" s="5">
        <v>0</v>
      </c>
      <c r="CT1018" s="5">
        <v>1</v>
      </c>
      <c r="CU1018" s="5">
        <v>0</v>
      </c>
      <c r="CV1018" s="5">
        <v>0</v>
      </c>
      <c r="CW1018" s="5">
        <v>1</v>
      </c>
      <c r="CX1018" s="3">
        <v>1</v>
      </c>
    </row>
    <row r="1019" spans="1:102" ht="15.75" x14ac:dyDescent="0.25">
      <c r="A1019" s="5" t="s">
        <v>149</v>
      </c>
      <c r="B1019" s="5" t="s">
        <v>150</v>
      </c>
      <c r="C1019" s="5">
        <v>2022</v>
      </c>
      <c r="D1019" s="5">
        <v>12</v>
      </c>
      <c r="E1019" s="5">
        <v>0</v>
      </c>
      <c r="F1019" s="5">
        <v>0</v>
      </c>
      <c r="G1019" s="5">
        <v>1</v>
      </c>
      <c r="H1019" s="5">
        <v>0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>
        <v>0</v>
      </c>
      <c r="AG1019" s="5">
        <v>0</v>
      </c>
      <c r="AH1019" s="5">
        <v>0</v>
      </c>
      <c r="AI1019" s="5">
        <v>0</v>
      </c>
      <c r="AJ1019" s="5">
        <v>1</v>
      </c>
      <c r="AK1019" s="5">
        <v>0</v>
      </c>
      <c r="AL1019" s="5">
        <v>0</v>
      </c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>
        <v>0</v>
      </c>
      <c r="AV1019" s="5">
        <v>0</v>
      </c>
      <c r="AW1019" s="5">
        <v>0</v>
      </c>
      <c r="AX1019" s="5">
        <v>1</v>
      </c>
      <c r="AY1019" s="5">
        <v>0</v>
      </c>
      <c r="AZ1019" s="5">
        <v>0</v>
      </c>
      <c r="BA1019" s="5">
        <v>0</v>
      </c>
      <c r="BB1019" s="5">
        <v>0</v>
      </c>
      <c r="BC1019" s="5">
        <v>0</v>
      </c>
      <c r="BD1019" s="5">
        <v>0</v>
      </c>
      <c r="BE1019" s="5">
        <v>0</v>
      </c>
      <c r="BF1019" s="5">
        <v>1</v>
      </c>
      <c r="BG1019" s="5">
        <v>0</v>
      </c>
      <c r="BH1019" s="5">
        <v>0</v>
      </c>
      <c r="BI1019" s="5">
        <v>0</v>
      </c>
      <c r="BJ1019" s="5">
        <v>0</v>
      </c>
      <c r="BK1019" s="5">
        <v>0</v>
      </c>
      <c r="BL1019" s="5">
        <v>0</v>
      </c>
      <c r="BM1019" s="5">
        <v>0</v>
      </c>
      <c r="BN1019" s="5">
        <v>0</v>
      </c>
      <c r="BO1019" s="5">
        <v>0</v>
      </c>
      <c r="BP1019" s="5">
        <v>0</v>
      </c>
      <c r="BQ1019" s="5">
        <v>0</v>
      </c>
      <c r="BR1019" s="5">
        <v>0</v>
      </c>
      <c r="BS1019" s="5">
        <v>2</v>
      </c>
      <c r="BT1019" s="5">
        <v>0</v>
      </c>
      <c r="BU1019" s="5">
        <v>0</v>
      </c>
      <c r="BV1019" s="5">
        <v>0</v>
      </c>
      <c r="BW1019" s="5">
        <v>0</v>
      </c>
      <c r="BX1019" s="5">
        <v>0</v>
      </c>
      <c r="BY1019" s="5">
        <v>0</v>
      </c>
      <c r="BZ1019" s="5">
        <v>0</v>
      </c>
      <c r="CA1019" s="5">
        <v>0</v>
      </c>
      <c r="CB1019" s="5">
        <v>0</v>
      </c>
      <c r="CC1019" s="5">
        <v>0</v>
      </c>
      <c r="CD1019" s="5">
        <v>0</v>
      </c>
      <c r="CE1019" s="5">
        <v>0</v>
      </c>
      <c r="CF1019" s="5">
        <v>0</v>
      </c>
      <c r="CG1019" s="5">
        <v>0</v>
      </c>
      <c r="CH1019" s="5">
        <v>0</v>
      </c>
      <c r="CI1019" s="5">
        <v>0</v>
      </c>
      <c r="CJ1019" s="5">
        <v>0</v>
      </c>
      <c r="CK1019" s="5">
        <v>0</v>
      </c>
      <c r="CL1019" s="5">
        <v>0</v>
      </c>
      <c r="CM1019" s="5">
        <v>0</v>
      </c>
      <c r="CN1019" s="5">
        <v>0</v>
      </c>
      <c r="CO1019" s="5">
        <v>0</v>
      </c>
      <c r="CP1019" s="5">
        <v>0</v>
      </c>
      <c r="CQ1019" s="5">
        <v>0</v>
      </c>
      <c r="CR1019" s="5">
        <v>0</v>
      </c>
      <c r="CS1019" s="5">
        <v>0</v>
      </c>
      <c r="CT1019" s="5">
        <v>0</v>
      </c>
      <c r="CU1019" s="5">
        <v>0</v>
      </c>
      <c r="CV1019" s="5">
        <v>0</v>
      </c>
      <c r="CW1019" s="5">
        <v>0</v>
      </c>
      <c r="CX1019" s="3">
        <v>0</v>
      </c>
    </row>
    <row r="1020" spans="1:102" ht="15.75" x14ac:dyDescent="0.25">
      <c r="A1020" s="5" t="s">
        <v>151</v>
      </c>
      <c r="B1020" s="5" t="s">
        <v>152</v>
      </c>
      <c r="C1020" s="5">
        <v>2022</v>
      </c>
      <c r="D1020" s="5">
        <v>133</v>
      </c>
      <c r="E1020" s="5">
        <v>0</v>
      </c>
      <c r="F1020" s="5">
        <v>0</v>
      </c>
      <c r="G1020" s="5">
        <v>1</v>
      </c>
      <c r="H1020" s="5">
        <v>1</v>
      </c>
      <c r="I1020" s="5">
        <v>0</v>
      </c>
      <c r="J1020" s="5">
        <v>0</v>
      </c>
      <c r="K1020" s="5">
        <v>0</v>
      </c>
      <c r="L1020" s="5">
        <v>0</v>
      </c>
      <c r="M1020" s="5">
        <v>0</v>
      </c>
      <c r="N1020" s="5">
        <v>1</v>
      </c>
      <c r="O1020" s="5">
        <v>21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2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1</v>
      </c>
      <c r="AB1020" s="5">
        <v>0</v>
      </c>
      <c r="AC1020" s="5">
        <v>0</v>
      </c>
      <c r="AD1020" s="5">
        <v>0</v>
      </c>
      <c r="AE1020" s="5">
        <v>0</v>
      </c>
      <c r="AF1020" s="5">
        <v>0</v>
      </c>
      <c r="AG1020" s="5">
        <v>1</v>
      </c>
      <c r="AH1020" s="5">
        <v>0</v>
      </c>
      <c r="AI1020" s="5">
        <v>3</v>
      </c>
      <c r="AJ1020" s="5">
        <v>8</v>
      </c>
      <c r="AK1020" s="5">
        <v>3</v>
      </c>
      <c r="AL1020" s="5">
        <v>0</v>
      </c>
      <c r="AM1020" s="5">
        <v>0</v>
      </c>
      <c r="AN1020" s="5">
        <v>1</v>
      </c>
      <c r="AO1020" s="5">
        <v>2</v>
      </c>
      <c r="AP1020" s="5">
        <v>0</v>
      </c>
      <c r="AQ1020" s="5">
        <v>0</v>
      </c>
      <c r="AR1020" s="5">
        <v>0</v>
      </c>
      <c r="AS1020" s="5">
        <v>0</v>
      </c>
      <c r="AT1020" s="5">
        <v>0</v>
      </c>
      <c r="AU1020" s="5">
        <v>1</v>
      </c>
      <c r="AV1020" s="5">
        <v>2</v>
      </c>
      <c r="AW1020" s="5">
        <v>2</v>
      </c>
      <c r="AX1020" s="5">
        <v>1</v>
      </c>
      <c r="AY1020" s="5">
        <v>0</v>
      </c>
      <c r="AZ1020" s="5">
        <v>0</v>
      </c>
      <c r="BA1020" s="5">
        <v>0</v>
      </c>
      <c r="BB1020" s="5">
        <v>6</v>
      </c>
      <c r="BC1020" s="5">
        <v>0</v>
      </c>
      <c r="BD1020" s="5">
        <v>0</v>
      </c>
      <c r="BE1020" s="5">
        <v>1</v>
      </c>
      <c r="BF1020" s="5">
        <v>14</v>
      </c>
      <c r="BG1020" s="5">
        <v>0</v>
      </c>
      <c r="BH1020" s="5">
        <v>0</v>
      </c>
      <c r="BI1020" s="5">
        <v>0</v>
      </c>
      <c r="BJ1020" s="5">
        <v>3</v>
      </c>
      <c r="BK1020" s="5">
        <v>2</v>
      </c>
      <c r="BL1020" s="5">
        <v>0</v>
      </c>
      <c r="BM1020" s="5">
        <v>0</v>
      </c>
      <c r="BN1020" s="5">
        <v>2</v>
      </c>
      <c r="BO1020" s="5">
        <v>0</v>
      </c>
      <c r="BP1020" s="5">
        <v>0</v>
      </c>
      <c r="BQ1020" s="5">
        <v>1</v>
      </c>
      <c r="BR1020" s="5">
        <v>0</v>
      </c>
      <c r="BS1020" s="5">
        <v>2</v>
      </c>
      <c r="BT1020" s="5">
        <v>1</v>
      </c>
      <c r="BU1020" s="5">
        <v>0</v>
      </c>
      <c r="BV1020" s="5">
        <v>2</v>
      </c>
      <c r="BW1020" s="5">
        <v>1</v>
      </c>
      <c r="BX1020" s="5">
        <v>31</v>
      </c>
      <c r="BY1020" s="5">
        <v>0</v>
      </c>
      <c r="BZ1020" s="5">
        <v>0</v>
      </c>
      <c r="CA1020" s="5">
        <v>0</v>
      </c>
      <c r="CB1020" s="5">
        <v>0</v>
      </c>
      <c r="CC1020" s="5">
        <v>0</v>
      </c>
      <c r="CD1020" s="5">
        <v>0</v>
      </c>
      <c r="CE1020" s="5">
        <v>0</v>
      </c>
      <c r="CF1020" s="5">
        <v>0</v>
      </c>
      <c r="CG1020" s="5">
        <v>0</v>
      </c>
      <c r="CH1020" s="5">
        <v>0</v>
      </c>
      <c r="CI1020" s="5">
        <v>0</v>
      </c>
      <c r="CJ1020" s="5">
        <v>2</v>
      </c>
      <c r="CK1020" s="5">
        <v>0</v>
      </c>
      <c r="CL1020" s="5">
        <v>0</v>
      </c>
      <c r="CM1020" s="5">
        <v>0</v>
      </c>
      <c r="CN1020" s="5">
        <v>2</v>
      </c>
      <c r="CO1020" s="5">
        <v>0</v>
      </c>
      <c r="CP1020" s="5">
        <v>0</v>
      </c>
      <c r="CQ1020" s="5">
        <v>0</v>
      </c>
      <c r="CR1020" s="5">
        <v>0</v>
      </c>
      <c r="CS1020" s="5">
        <v>0</v>
      </c>
      <c r="CT1020" s="5">
        <v>1</v>
      </c>
      <c r="CU1020" s="5">
        <v>5</v>
      </c>
      <c r="CV1020" s="5">
        <v>2</v>
      </c>
      <c r="CW1020" s="5">
        <v>0</v>
      </c>
      <c r="CX1020" s="3">
        <v>0</v>
      </c>
    </row>
    <row r="1021" spans="1:102" ht="15.75" x14ac:dyDescent="0.25">
      <c r="A1021" s="5" t="s">
        <v>153</v>
      </c>
      <c r="B1021" s="5" t="s">
        <v>154</v>
      </c>
      <c r="C1021" s="5">
        <v>2022</v>
      </c>
      <c r="D1021" s="5">
        <v>386</v>
      </c>
      <c r="E1021" s="5">
        <v>0</v>
      </c>
      <c r="F1021" s="5">
        <v>0</v>
      </c>
      <c r="G1021" s="5">
        <v>0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18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48</v>
      </c>
      <c r="AB1021" s="5">
        <v>0</v>
      </c>
      <c r="AC1021" s="5">
        <v>0</v>
      </c>
      <c r="AD1021" s="5">
        <v>0</v>
      </c>
      <c r="AE1021" s="5">
        <v>0</v>
      </c>
      <c r="AF1021" s="5">
        <v>0</v>
      </c>
      <c r="AG1021" s="5">
        <v>0</v>
      </c>
      <c r="AH1021" s="5">
        <v>0</v>
      </c>
      <c r="AI1021" s="5">
        <v>0</v>
      </c>
      <c r="AJ1021" s="5">
        <v>2</v>
      </c>
      <c r="AK1021" s="5">
        <v>0</v>
      </c>
      <c r="AL1021" s="5">
        <v>0</v>
      </c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>
        <v>24</v>
      </c>
      <c r="AV1021" s="5">
        <v>0</v>
      </c>
      <c r="AW1021" s="5">
        <v>0</v>
      </c>
      <c r="AX1021" s="5">
        <v>0</v>
      </c>
      <c r="AY1021" s="5">
        <v>0</v>
      </c>
      <c r="AZ1021" s="5">
        <v>0</v>
      </c>
      <c r="BA1021" s="5">
        <v>0</v>
      </c>
      <c r="BB1021" s="5">
        <v>0</v>
      </c>
      <c r="BC1021" s="5">
        <v>0</v>
      </c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>
        <v>0</v>
      </c>
      <c r="BK1021" s="5">
        <v>0</v>
      </c>
      <c r="BL1021" s="5">
        <v>0</v>
      </c>
      <c r="BM1021" s="5">
        <v>0</v>
      </c>
      <c r="BN1021" s="5">
        <v>3</v>
      </c>
      <c r="BO1021" s="5">
        <v>0</v>
      </c>
      <c r="BP1021" s="5">
        <v>0</v>
      </c>
      <c r="BQ1021" s="5">
        <v>4</v>
      </c>
      <c r="BR1021" s="5">
        <v>0</v>
      </c>
      <c r="BS1021" s="5">
        <v>0</v>
      </c>
      <c r="BT1021" s="5">
        <v>0</v>
      </c>
      <c r="BU1021" s="5">
        <v>0</v>
      </c>
      <c r="BV1021" s="5">
        <v>0</v>
      </c>
      <c r="BW1021" s="5">
        <v>0</v>
      </c>
      <c r="BX1021" s="5">
        <v>3</v>
      </c>
      <c r="BY1021" s="5">
        <v>0</v>
      </c>
      <c r="BZ1021" s="5">
        <v>0</v>
      </c>
      <c r="CA1021" s="5">
        <v>137</v>
      </c>
      <c r="CB1021" s="5">
        <v>132</v>
      </c>
      <c r="CC1021" s="5">
        <v>0</v>
      </c>
      <c r="CD1021" s="5">
        <v>0</v>
      </c>
      <c r="CE1021" s="5">
        <v>0</v>
      </c>
      <c r="CF1021" s="5">
        <v>0</v>
      </c>
      <c r="CG1021" s="5">
        <v>0</v>
      </c>
      <c r="CH1021" s="5">
        <v>0</v>
      </c>
      <c r="CI1021" s="5">
        <v>0</v>
      </c>
      <c r="CJ1021" s="5">
        <v>0</v>
      </c>
      <c r="CK1021" s="5">
        <v>0</v>
      </c>
      <c r="CL1021" s="5">
        <v>0</v>
      </c>
      <c r="CM1021" s="5">
        <v>0</v>
      </c>
      <c r="CN1021" s="5">
        <v>1</v>
      </c>
      <c r="CO1021" s="5">
        <v>1</v>
      </c>
      <c r="CP1021" s="5">
        <v>0</v>
      </c>
      <c r="CQ1021" s="5">
        <v>0</v>
      </c>
      <c r="CR1021" s="5">
        <v>2</v>
      </c>
      <c r="CS1021" s="5">
        <v>3</v>
      </c>
      <c r="CT1021" s="5">
        <v>1</v>
      </c>
      <c r="CU1021" s="5">
        <v>0</v>
      </c>
      <c r="CV1021" s="5">
        <v>1</v>
      </c>
      <c r="CW1021" s="5">
        <v>0</v>
      </c>
      <c r="CX1021" s="3">
        <v>0</v>
      </c>
    </row>
    <row r="1022" spans="1:102" ht="15.75" x14ac:dyDescent="0.25">
      <c r="A1022" s="5" t="s">
        <v>155</v>
      </c>
      <c r="B1022" s="5" t="s">
        <v>156</v>
      </c>
      <c r="C1022" s="5">
        <v>2022</v>
      </c>
      <c r="D1022" s="5">
        <v>499</v>
      </c>
      <c r="E1022" s="5">
        <v>0</v>
      </c>
      <c r="F1022" s="5">
        <v>22</v>
      </c>
      <c r="G1022" s="5">
        <v>4</v>
      </c>
      <c r="H1022" s="5">
        <v>1</v>
      </c>
      <c r="I1022" s="5">
        <v>5</v>
      </c>
      <c r="J1022" s="5">
        <v>2</v>
      </c>
      <c r="K1022" s="5">
        <v>1</v>
      </c>
      <c r="L1022" s="5">
        <v>1</v>
      </c>
      <c r="M1022" s="5">
        <v>1</v>
      </c>
      <c r="N1022" s="5">
        <v>15</v>
      </c>
      <c r="O1022" s="5">
        <v>7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55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68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5">
        <v>1</v>
      </c>
      <c r="AH1022" s="5">
        <v>1</v>
      </c>
      <c r="AI1022" s="5">
        <v>8</v>
      </c>
      <c r="AJ1022" s="5">
        <v>45</v>
      </c>
      <c r="AK1022" s="5">
        <v>11</v>
      </c>
      <c r="AL1022" s="5">
        <v>4</v>
      </c>
      <c r="AM1022" s="5">
        <v>1</v>
      </c>
      <c r="AN1022" s="5">
        <v>2</v>
      </c>
      <c r="AO1022" s="5">
        <v>10</v>
      </c>
      <c r="AP1022" s="5">
        <v>0</v>
      </c>
      <c r="AQ1022" s="5">
        <v>4</v>
      </c>
      <c r="AR1022" s="5">
        <v>0</v>
      </c>
      <c r="AS1022" s="5">
        <v>0</v>
      </c>
      <c r="AT1022" s="5">
        <v>2</v>
      </c>
      <c r="AU1022" s="5">
        <v>2</v>
      </c>
      <c r="AV1022" s="5">
        <v>12</v>
      </c>
      <c r="AW1022" s="5">
        <v>1</v>
      </c>
      <c r="AX1022" s="5">
        <v>48</v>
      </c>
      <c r="AY1022" s="5">
        <v>0</v>
      </c>
      <c r="AZ1022" s="5">
        <v>3</v>
      </c>
      <c r="BA1022" s="5">
        <v>0</v>
      </c>
      <c r="BB1022" s="5">
        <v>2</v>
      </c>
      <c r="BC1022" s="5">
        <v>2</v>
      </c>
      <c r="BD1022" s="5">
        <v>0</v>
      </c>
      <c r="BE1022" s="5">
        <v>10</v>
      </c>
      <c r="BF1022" s="5">
        <v>14</v>
      </c>
      <c r="BG1022" s="5">
        <v>2</v>
      </c>
      <c r="BH1022" s="5">
        <v>1</v>
      </c>
      <c r="BI1022" s="5">
        <v>0</v>
      </c>
      <c r="BJ1022" s="5">
        <v>28</v>
      </c>
      <c r="BK1022" s="5">
        <v>13</v>
      </c>
      <c r="BL1022" s="5">
        <v>0</v>
      </c>
      <c r="BM1022" s="5">
        <v>0</v>
      </c>
      <c r="BN1022" s="5">
        <v>3</v>
      </c>
      <c r="BO1022" s="5">
        <v>0</v>
      </c>
      <c r="BP1022" s="5">
        <v>0</v>
      </c>
      <c r="BQ1022" s="5">
        <v>4</v>
      </c>
      <c r="BR1022" s="5">
        <v>1</v>
      </c>
      <c r="BS1022" s="5">
        <v>11</v>
      </c>
      <c r="BT1022" s="5">
        <v>3</v>
      </c>
      <c r="BU1022" s="5">
        <v>0</v>
      </c>
      <c r="BV1022" s="5">
        <v>6</v>
      </c>
      <c r="BW1022" s="5">
        <v>7</v>
      </c>
      <c r="BX1022" s="5">
        <v>4</v>
      </c>
      <c r="BY1022" s="5">
        <v>0</v>
      </c>
      <c r="BZ1022" s="5">
        <v>0</v>
      </c>
      <c r="CA1022" s="5">
        <v>0</v>
      </c>
      <c r="CB1022" s="5">
        <v>0</v>
      </c>
      <c r="CC1022" s="5">
        <v>0</v>
      </c>
      <c r="CD1022" s="5">
        <v>1</v>
      </c>
      <c r="CE1022" s="5">
        <v>0</v>
      </c>
      <c r="CF1022" s="5">
        <v>7</v>
      </c>
      <c r="CG1022" s="5">
        <v>0</v>
      </c>
      <c r="CH1022" s="5">
        <v>2</v>
      </c>
      <c r="CI1022" s="5">
        <v>0</v>
      </c>
      <c r="CJ1022" s="5">
        <v>1</v>
      </c>
      <c r="CK1022" s="5">
        <v>1</v>
      </c>
      <c r="CL1022" s="5">
        <v>0</v>
      </c>
      <c r="CM1022" s="5">
        <v>1</v>
      </c>
      <c r="CN1022" s="5">
        <v>7</v>
      </c>
      <c r="CO1022" s="5">
        <v>0</v>
      </c>
      <c r="CP1022" s="5">
        <v>0</v>
      </c>
      <c r="CQ1022" s="5">
        <v>0</v>
      </c>
      <c r="CR1022" s="5">
        <v>0</v>
      </c>
      <c r="CS1022" s="5">
        <v>0</v>
      </c>
      <c r="CT1022" s="5">
        <v>4</v>
      </c>
      <c r="CU1022" s="5">
        <v>0</v>
      </c>
      <c r="CV1022" s="5">
        <v>21</v>
      </c>
      <c r="CW1022" s="5">
        <v>7</v>
      </c>
      <c r="CX1022" s="3">
        <v>7</v>
      </c>
    </row>
    <row r="1023" spans="1:102" ht="15.75" x14ac:dyDescent="0.25">
      <c r="A1023" s="5" t="s">
        <v>157</v>
      </c>
      <c r="B1023" s="5" t="s">
        <v>158</v>
      </c>
      <c r="C1023" s="5">
        <v>2022</v>
      </c>
      <c r="D1023" s="5">
        <v>593</v>
      </c>
      <c r="E1023" s="5">
        <v>0</v>
      </c>
      <c r="F1023" s="5">
        <v>3</v>
      </c>
      <c r="G1023" s="5">
        <v>2</v>
      </c>
      <c r="H1023" s="5">
        <v>1</v>
      </c>
      <c r="I1023" s="5">
        <v>3</v>
      </c>
      <c r="J1023" s="5">
        <v>1</v>
      </c>
      <c r="K1023" s="5">
        <v>1</v>
      </c>
      <c r="L1023" s="5">
        <v>3</v>
      </c>
      <c r="M1023" s="5">
        <v>0</v>
      </c>
      <c r="N1023" s="5">
        <v>6</v>
      </c>
      <c r="O1023" s="5">
        <v>5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4</v>
      </c>
      <c r="AA1023" s="5">
        <v>235</v>
      </c>
      <c r="AB1023" s="5">
        <v>0</v>
      </c>
      <c r="AC1023" s="5">
        <v>0</v>
      </c>
      <c r="AD1023" s="5">
        <v>0</v>
      </c>
      <c r="AE1023" s="5">
        <v>0</v>
      </c>
      <c r="AF1023" s="5">
        <v>0</v>
      </c>
      <c r="AG1023" s="5">
        <v>0</v>
      </c>
      <c r="AH1023" s="5">
        <v>0</v>
      </c>
      <c r="AI1023" s="5">
        <v>1</v>
      </c>
      <c r="AJ1023" s="5">
        <v>20</v>
      </c>
      <c r="AK1023" s="5">
        <v>4</v>
      </c>
      <c r="AL1023" s="5">
        <v>0</v>
      </c>
      <c r="AM1023" s="5">
        <v>0</v>
      </c>
      <c r="AN1023" s="5">
        <v>1</v>
      </c>
      <c r="AO1023" s="5">
        <v>1</v>
      </c>
      <c r="AP1023" s="5">
        <v>0</v>
      </c>
      <c r="AQ1023" s="5">
        <v>2</v>
      </c>
      <c r="AR1023" s="5">
        <v>1</v>
      </c>
      <c r="AS1023" s="5">
        <v>1</v>
      </c>
      <c r="AT1023" s="5">
        <v>2</v>
      </c>
      <c r="AU1023" s="5">
        <v>1</v>
      </c>
      <c r="AV1023" s="5">
        <v>0</v>
      </c>
      <c r="AW1023" s="5">
        <v>0</v>
      </c>
      <c r="AX1023" s="5">
        <v>4</v>
      </c>
      <c r="AY1023" s="5">
        <v>0</v>
      </c>
      <c r="AZ1023" s="5">
        <v>1</v>
      </c>
      <c r="BA1023" s="5">
        <v>0</v>
      </c>
      <c r="BB1023" s="5">
        <v>3</v>
      </c>
      <c r="BC1023" s="5">
        <v>0</v>
      </c>
      <c r="BD1023" s="5">
        <v>0</v>
      </c>
      <c r="BE1023" s="5">
        <v>1</v>
      </c>
      <c r="BF1023" s="5">
        <v>1</v>
      </c>
      <c r="BG1023" s="5">
        <v>0</v>
      </c>
      <c r="BH1023" s="5">
        <v>0</v>
      </c>
      <c r="BI1023" s="5">
        <v>0</v>
      </c>
      <c r="BJ1023" s="5">
        <v>4</v>
      </c>
      <c r="BK1023" s="5">
        <v>4</v>
      </c>
      <c r="BL1023" s="5">
        <v>0</v>
      </c>
      <c r="BM1023" s="5">
        <v>0</v>
      </c>
      <c r="BN1023" s="5">
        <v>7</v>
      </c>
      <c r="BO1023" s="5">
        <v>0</v>
      </c>
      <c r="BP1023" s="5">
        <v>1</v>
      </c>
      <c r="BQ1023" s="5">
        <v>8</v>
      </c>
      <c r="BR1023" s="5">
        <v>1</v>
      </c>
      <c r="BS1023" s="5">
        <v>7</v>
      </c>
      <c r="BT1023" s="5">
        <v>4</v>
      </c>
      <c r="BU1023" s="5">
        <v>0</v>
      </c>
      <c r="BV1023" s="5">
        <v>3</v>
      </c>
      <c r="BW1023" s="5">
        <v>0</v>
      </c>
      <c r="BX1023" s="5">
        <v>48</v>
      </c>
      <c r="BY1023" s="5">
        <v>0</v>
      </c>
      <c r="BZ1023" s="5">
        <v>0</v>
      </c>
      <c r="CA1023" s="5">
        <v>0</v>
      </c>
      <c r="CB1023" s="5">
        <v>170</v>
      </c>
      <c r="CC1023" s="5">
        <v>0</v>
      </c>
      <c r="CD1023" s="5">
        <v>0</v>
      </c>
      <c r="CE1023" s="5">
        <v>0</v>
      </c>
      <c r="CF1023" s="5">
        <v>1</v>
      </c>
      <c r="CG1023" s="5">
        <v>0</v>
      </c>
      <c r="CH1023" s="5">
        <v>1</v>
      </c>
      <c r="CI1023" s="5">
        <v>0</v>
      </c>
      <c r="CJ1023" s="5">
        <v>4</v>
      </c>
      <c r="CK1023" s="5">
        <v>0</v>
      </c>
      <c r="CL1023" s="5">
        <v>0</v>
      </c>
      <c r="CM1023" s="5">
        <v>2</v>
      </c>
      <c r="CN1023" s="5">
        <v>7</v>
      </c>
      <c r="CO1023" s="5">
        <v>0</v>
      </c>
      <c r="CP1023" s="5">
        <v>0</v>
      </c>
      <c r="CQ1023" s="5">
        <v>0</v>
      </c>
      <c r="CR1023" s="5">
        <v>0</v>
      </c>
      <c r="CS1023" s="5">
        <v>2</v>
      </c>
      <c r="CT1023" s="5">
        <v>1</v>
      </c>
      <c r="CU1023" s="5">
        <v>0</v>
      </c>
      <c r="CV1023" s="5">
        <v>5</v>
      </c>
      <c r="CW1023" s="5">
        <v>2</v>
      </c>
      <c r="CX1023" s="3">
        <v>2</v>
      </c>
    </row>
    <row r="1024" spans="1:102" ht="15.75" x14ac:dyDescent="0.25">
      <c r="A1024" s="5" t="s">
        <v>159</v>
      </c>
      <c r="B1024" s="5" t="s">
        <v>160</v>
      </c>
      <c r="C1024" s="5">
        <v>2022</v>
      </c>
      <c r="D1024" s="5">
        <v>2</v>
      </c>
      <c r="E1024" s="5">
        <v>0</v>
      </c>
      <c r="F1024" s="5">
        <v>0</v>
      </c>
      <c r="G1024" s="5">
        <v>0</v>
      </c>
      <c r="H1024" s="5">
        <v>0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  <c r="AG1024" s="5">
        <v>0</v>
      </c>
      <c r="AH1024" s="5">
        <v>0</v>
      </c>
      <c r="AI1024" s="5">
        <v>0</v>
      </c>
      <c r="AJ1024" s="5">
        <v>0</v>
      </c>
      <c r="AK1024" s="5">
        <v>0</v>
      </c>
      <c r="AL1024" s="5">
        <v>0</v>
      </c>
      <c r="AM1024" s="5">
        <v>0</v>
      </c>
      <c r="AN1024" s="5">
        <v>0</v>
      </c>
      <c r="AO1024" s="5">
        <v>0</v>
      </c>
      <c r="AP1024" s="5">
        <v>0</v>
      </c>
      <c r="AQ1024" s="5">
        <v>0</v>
      </c>
      <c r="AR1024" s="5">
        <v>0</v>
      </c>
      <c r="AS1024" s="5">
        <v>0</v>
      </c>
      <c r="AT1024" s="5">
        <v>0</v>
      </c>
      <c r="AU1024" s="5">
        <v>0</v>
      </c>
      <c r="AV1024" s="5">
        <v>0</v>
      </c>
      <c r="AW1024" s="5">
        <v>0</v>
      </c>
      <c r="AX1024" s="5">
        <v>1</v>
      </c>
      <c r="AY1024" s="5">
        <v>0</v>
      </c>
      <c r="AZ1024" s="5">
        <v>0</v>
      </c>
      <c r="BA1024" s="5">
        <v>0</v>
      </c>
      <c r="BB1024" s="5">
        <v>0</v>
      </c>
      <c r="BC1024" s="5">
        <v>0</v>
      </c>
      <c r="BD1024" s="5">
        <v>0</v>
      </c>
      <c r="BE1024" s="5">
        <v>0</v>
      </c>
      <c r="BF1024" s="5">
        <v>0</v>
      </c>
      <c r="BG1024" s="5">
        <v>0</v>
      </c>
      <c r="BH1024" s="5">
        <v>0</v>
      </c>
      <c r="BI1024" s="5">
        <v>0</v>
      </c>
      <c r="BJ1024" s="5">
        <v>0</v>
      </c>
      <c r="BK1024" s="5">
        <v>0</v>
      </c>
      <c r="BL1024" s="5">
        <v>0</v>
      </c>
      <c r="BM1024" s="5">
        <v>0</v>
      </c>
      <c r="BN1024" s="5">
        <v>0</v>
      </c>
      <c r="BO1024" s="5">
        <v>0</v>
      </c>
      <c r="BP1024" s="5">
        <v>0</v>
      </c>
      <c r="BQ1024" s="5">
        <v>0</v>
      </c>
      <c r="BR1024" s="5">
        <v>0</v>
      </c>
      <c r="BS1024" s="5">
        <v>0</v>
      </c>
      <c r="BT1024" s="5">
        <v>0</v>
      </c>
      <c r="BU1024" s="5">
        <v>0</v>
      </c>
      <c r="BV1024" s="5">
        <v>0</v>
      </c>
      <c r="BW1024" s="5">
        <v>0</v>
      </c>
      <c r="BX1024" s="5">
        <v>0</v>
      </c>
      <c r="BY1024" s="5">
        <v>0</v>
      </c>
      <c r="BZ1024" s="5">
        <v>0</v>
      </c>
      <c r="CA1024" s="5">
        <v>0</v>
      </c>
      <c r="CB1024" s="5">
        <v>0</v>
      </c>
      <c r="CC1024" s="5">
        <v>0</v>
      </c>
      <c r="CD1024" s="5">
        <v>0</v>
      </c>
      <c r="CE1024" s="5">
        <v>0</v>
      </c>
      <c r="CF1024" s="5">
        <v>0</v>
      </c>
      <c r="CG1024" s="5">
        <v>0</v>
      </c>
      <c r="CH1024" s="5">
        <v>0</v>
      </c>
      <c r="CI1024" s="5">
        <v>0</v>
      </c>
      <c r="CJ1024" s="5">
        <v>0</v>
      </c>
      <c r="CK1024" s="5">
        <v>0</v>
      </c>
      <c r="CL1024" s="5">
        <v>0</v>
      </c>
      <c r="CM1024" s="5">
        <v>0</v>
      </c>
      <c r="CN1024" s="5">
        <v>0</v>
      </c>
      <c r="CO1024" s="5">
        <v>0</v>
      </c>
      <c r="CP1024" s="5">
        <v>0</v>
      </c>
      <c r="CQ1024" s="5">
        <v>0</v>
      </c>
      <c r="CR1024" s="5">
        <v>0</v>
      </c>
      <c r="CS1024" s="5">
        <v>0</v>
      </c>
      <c r="CT1024" s="5">
        <v>0</v>
      </c>
      <c r="CU1024" s="5">
        <v>0</v>
      </c>
      <c r="CV1024" s="5">
        <v>0</v>
      </c>
      <c r="CW1024" s="5">
        <v>0</v>
      </c>
      <c r="CX1024" s="3">
        <v>0</v>
      </c>
    </row>
    <row r="1025" spans="1:102" ht="15.75" x14ac:dyDescent="0.25">
      <c r="A1025" s="5" t="s">
        <v>161</v>
      </c>
      <c r="B1025" s="5" t="s">
        <v>162</v>
      </c>
      <c r="C1025" s="5">
        <v>2022</v>
      </c>
      <c r="D1025" s="5">
        <v>31</v>
      </c>
      <c r="E1025" s="5">
        <v>0</v>
      </c>
      <c r="F1025" s="5">
        <v>0</v>
      </c>
      <c r="G1025" s="5">
        <v>0</v>
      </c>
      <c r="H1025" s="5">
        <v>0</v>
      </c>
      <c r="I1025" s="5">
        <v>1</v>
      </c>
      <c r="J1025" s="5">
        <v>1</v>
      </c>
      <c r="K1025" s="5">
        <v>0</v>
      </c>
      <c r="L1025" s="5">
        <v>0</v>
      </c>
      <c r="M1025" s="5">
        <v>0</v>
      </c>
      <c r="N1025" s="5">
        <v>2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2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>
        <v>0</v>
      </c>
      <c r="AG1025" s="5">
        <v>0</v>
      </c>
      <c r="AH1025" s="5">
        <v>0</v>
      </c>
      <c r="AI1025" s="5">
        <v>0</v>
      </c>
      <c r="AJ1025" s="5">
        <v>1</v>
      </c>
      <c r="AK1025" s="5">
        <v>1</v>
      </c>
      <c r="AL1025" s="5">
        <v>0</v>
      </c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>
        <v>0</v>
      </c>
      <c r="AV1025" s="5">
        <v>0</v>
      </c>
      <c r="AW1025" s="5">
        <v>0</v>
      </c>
      <c r="AX1025" s="5">
        <v>0</v>
      </c>
      <c r="AY1025" s="5">
        <v>0</v>
      </c>
      <c r="AZ1025" s="5">
        <v>0</v>
      </c>
      <c r="BA1025" s="5">
        <v>0</v>
      </c>
      <c r="BB1025" s="5">
        <v>0</v>
      </c>
      <c r="BC1025" s="5">
        <v>0</v>
      </c>
      <c r="BD1025" s="5">
        <v>0</v>
      </c>
      <c r="BE1025" s="5">
        <v>1</v>
      </c>
      <c r="BF1025" s="5">
        <v>0</v>
      </c>
      <c r="BG1025" s="5">
        <v>0</v>
      </c>
      <c r="BH1025" s="5">
        <v>0</v>
      </c>
      <c r="BI1025" s="5">
        <v>0</v>
      </c>
      <c r="BJ1025" s="5">
        <v>0</v>
      </c>
      <c r="BK1025" s="5">
        <v>2</v>
      </c>
      <c r="BL1025" s="5">
        <v>0</v>
      </c>
      <c r="BM1025" s="5">
        <v>1</v>
      </c>
      <c r="BN1025" s="5">
        <v>1</v>
      </c>
      <c r="BO1025" s="5">
        <v>0</v>
      </c>
      <c r="BP1025" s="5">
        <v>0</v>
      </c>
      <c r="BQ1025" s="5">
        <v>0</v>
      </c>
      <c r="BR1025" s="5">
        <v>0</v>
      </c>
      <c r="BS1025" s="5">
        <v>2</v>
      </c>
      <c r="BT1025" s="5">
        <v>0</v>
      </c>
      <c r="BU1025" s="5">
        <v>0</v>
      </c>
      <c r="BV1025" s="5">
        <v>0</v>
      </c>
      <c r="BW1025" s="5">
        <v>0</v>
      </c>
      <c r="BX1025" s="5">
        <v>2</v>
      </c>
      <c r="BY1025" s="5">
        <v>0</v>
      </c>
      <c r="BZ1025" s="5">
        <v>0</v>
      </c>
      <c r="CA1025" s="5">
        <v>0</v>
      </c>
      <c r="CB1025" s="5">
        <v>0</v>
      </c>
      <c r="CC1025" s="5">
        <v>0</v>
      </c>
      <c r="CD1025" s="5">
        <v>0</v>
      </c>
      <c r="CE1025" s="5">
        <v>0</v>
      </c>
      <c r="CF1025" s="5">
        <v>4</v>
      </c>
      <c r="CG1025" s="5">
        <v>0</v>
      </c>
      <c r="CH1025" s="5">
        <v>1</v>
      </c>
      <c r="CI1025" s="5">
        <v>0</v>
      </c>
      <c r="CJ1025" s="5">
        <v>0</v>
      </c>
      <c r="CK1025" s="5">
        <v>0</v>
      </c>
      <c r="CL1025" s="5">
        <v>0</v>
      </c>
      <c r="CM1025" s="5">
        <v>0</v>
      </c>
      <c r="CN1025" s="5">
        <v>1</v>
      </c>
      <c r="CO1025" s="5">
        <v>0</v>
      </c>
      <c r="CP1025" s="5">
        <v>0</v>
      </c>
      <c r="CQ1025" s="5">
        <v>0</v>
      </c>
      <c r="CR1025" s="5">
        <v>0</v>
      </c>
      <c r="CS1025" s="5">
        <v>0</v>
      </c>
      <c r="CT1025" s="5">
        <v>1</v>
      </c>
      <c r="CU1025" s="5">
        <v>0</v>
      </c>
      <c r="CV1025" s="5">
        <v>3</v>
      </c>
      <c r="CW1025" s="5">
        <v>0</v>
      </c>
      <c r="CX1025" s="3">
        <v>0</v>
      </c>
    </row>
    <row r="1026" spans="1:102" ht="15.75" x14ac:dyDescent="0.25">
      <c r="A1026" s="5" t="s">
        <v>163</v>
      </c>
      <c r="B1026" s="5" t="s">
        <v>164</v>
      </c>
      <c r="C1026" s="5">
        <v>2022</v>
      </c>
      <c r="D1026" s="5">
        <v>33</v>
      </c>
      <c r="E1026" s="5">
        <v>0</v>
      </c>
      <c r="F1026" s="5">
        <v>1</v>
      </c>
      <c r="G1026" s="5">
        <v>0</v>
      </c>
      <c r="H1026" s="5">
        <v>0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1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12</v>
      </c>
      <c r="AB1026" s="5">
        <v>0</v>
      </c>
      <c r="AC1026" s="5">
        <v>0</v>
      </c>
      <c r="AD1026" s="5">
        <v>0</v>
      </c>
      <c r="AE1026" s="5">
        <v>0</v>
      </c>
      <c r="AF1026" s="5">
        <v>0</v>
      </c>
      <c r="AG1026" s="5">
        <v>0</v>
      </c>
      <c r="AH1026" s="5">
        <v>0</v>
      </c>
      <c r="AI1026" s="5">
        <v>0</v>
      </c>
      <c r="AJ1026" s="5">
        <v>1</v>
      </c>
      <c r="AK1026" s="5">
        <v>0</v>
      </c>
      <c r="AL1026" s="5">
        <v>2</v>
      </c>
      <c r="AM1026" s="5">
        <v>0</v>
      </c>
      <c r="AN1026" s="5">
        <v>0</v>
      </c>
      <c r="AO1026" s="5">
        <v>0</v>
      </c>
      <c r="AP1026" s="5">
        <v>0</v>
      </c>
      <c r="AQ1026" s="5">
        <v>0</v>
      </c>
      <c r="AR1026" s="5">
        <v>0</v>
      </c>
      <c r="AS1026" s="5">
        <v>0</v>
      </c>
      <c r="AT1026" s="5">
        <v>0</v>
      </c>
      <c r="AU1026" s="5">
        <v>0</v>
      </c>
      <c r="AV1026" s="5">
        <v>0</v>
      </c>
      <c r="AW1026" s="5">
        <v>0</v>
      </c>
      <c r="AX1026" s="5">
        <v>0</v>
      </c>
      <c r="AY1026" s="5">
        <v>0</v>
      </c>
      <c r="AZ1026" s="5">
        <v>0</v>
      </c>
      <c r="BA1026" s="5">
        <v>0</v>
      </c>
      <c r="BB1026" s="5">
        <v>0</v>
      </c>
      <c r="BC1026" s="5">
        <v>0</v>
      </c>
      <c r="BD1026" s="5">
        <v>0</v>
      </c>
      <c r="BE1026" s="5">
        <v>1</v>
      </c>
      <c r="BF1026" s="5">
        <v>1</v>
      </c>
      <c r="BG1026" s="5">
        <v>0</v>
      </c>
      <c r="BH1026" s="5">
        <v>0</v>
      </c>
      <c r="BI1026" s="5">
        <v>0</v>
      </c>
      <c r="BJ1026" s="5">
        <v>1</v>
      </c>
      <c r="BK1026" s="5">
        <v>1</v>
      </c>
      <c r="BL1026" s="5">
        <v>0</v>
      </c>
      <c r="BM1026" s="5">
        <v>0</v>
      </c>
      <c r="BN1026" s="5">
        <v>1</v>
      </c>
      <c r="BO1026" s="5">
        <v>0</v>
      </c>
      <c r="BP1026" s="5">
        <v>0</v>
      </c>
      <c r="BQ1026" s="5">
        <v>1</v>
      </c>
      <c r="BR1026" s="5">
        <v>0</v>
      </c>
      <c r="BS1026" s="5">
        <v>2</v>
      </c>
      <c r="BT1026" s="5">
        <v>0</v>
      </c>
      <c r="BU1026" s="5">
        <v>0</v>
      </c>
      <c r="BV1026" s="5">
        <v>0</v>
      </c>
      <c r="BW1026" s="5">
        <v>1</v>
      </c>
      <c r="BX1026" s="5">
        <v>1</v>
      </c>
      <c r="BY1026" s="5">
        <v>0</v>
      </c>
      <c r="BZ1026" s="5">
        <v>0</v>
      </c>
      <c r="CA1026" s="5">
        <v>0</v>
      </c>
      <c r="CB1026" s="5">
        <v>0</v>
      </c>
      <c r="CC1026" s="5">
        <v>0</v>
      </c>
      <c r="CD1026" s="5">
        <v>0</v>
      </c>
      <c r="CE1026" s="5">
        <v>0</v>
      </c>
      <c r="CF1026" s="5">
        <v>1</v>
      </c>
      <c r="CG1026" s="5">
        <v>0</v>
      </c>
      <c r="CH1026" s="5">
        <v>0</v>
      </c>
      <c r="CI1026" s="5">
        <v>0</v>
      </c>
      <c r="CJ1026" s="5">
        <v>0</v>
      </c>
      <c r="CK1026" s="5">
        <v>0</v>
      </c>
      <c r="CL1026" s="5">
        <v>0</v>
      </c>
      <c r="CM1026" s="5">
        <v>0</v>
      </c>
      <c r="CN1026" s="5">
        <v>0</v>
      </c>
      <c r="CO1026" s="5">
        <v>0</v>
      </c>
      <c r="CP1026" s="5">
        <v>0</v>
      </c>
      <c r="CQ1026" s="5">
        <v>0</v>
      </c>
      <c r="CR1026" s="5">
        <v>0</v>
      </c>
      <c r="CS1026" s="5">
        <v>0</v>
      </c>
      <c r="CT1026" s="5">
        <v>0</v>
      </c>
      <c r="CU1026" s="5">
        <v>0</v>
      </c>
      <c r="CV1026" s="5">
        <v>1</v>
      </c>
      <c r="CW1026" s="5">
        <v>0</v>
      </c>
      <c r="CX1026" s="3">
        <v>0</v>
      </c>
    </row>
    <row r="1027" spans="1:102" ht="15.75" x14ac:dyDescent="0.25">
      <c r="A1027" s="5" t="s">
        <v>165</v>
      </c>
      <c r="B1027" s="5" t="s">
        <v>166</v>
      </c>
      <c r="C1027" s="5">
        <v>2022</v>
      </c>
      <c r="D1027" s="5">
        <v>27</v>
      </c>
      <c r="E1027" s="5">
        <v>0</v>
      </c>
      <c r="F1027" s="5">
        <v>4</v>
      </c>
      <c r="G1027" s="5">
        <v>0</v>
      </c>
      <c r="H1027" s="5">
        <v>0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2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2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>
        <v>0</v>
      </c>
      <c r="AG1027" s="5">
        <v>0</v>
      </c>
      <c r="AH1027" s="5">
        <v>0</v>
      </c>
      <c r="AI1027" s="5">
        <v>0</v>
      </c>
      <c r="AJ1027" s="5">
        <v>0</v>
      </c>
      <c r="AK1027" s="5">
        <v>0</v>
      </c>
      <c r="AL1027" s="5">
        <v>0</v>
      </c>
      <c r="AM1027" s="5">
        <v>0</v>
      </c>
      <c r="AN1027" s="5">
        <v>0</v>
      </c>
      <c r="AO1027" s="5">
        <v>1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>
        <v>0</v>
      </c>
      <c r="AV1027" s="5">
        <v>1</v>
      </c>
      <c r="AW1027" s="5">
        <v>0</v>
      </c>
      <c r="AX1027" s="5">
        <v>2</v>
      </c>
      <c r="AY1027" s="5">
        <v>0</v>
      </c>
      <c r="AZ1027" s="5">
        <v>0</v>
      </c>
      <c r="BA1027" s="5">
        <v>0</v>
      </c>
      <c r="BB1027" s="5">
        <v>1</v>
      </c>
      <c r="BC1027" s="5">
        <v>0</v>
      </c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>
        <v>3</v>
      </c>
      <c r="BK1027" s="5">
        <v>2</v>
      </c>
      <c r="BL1027" s="5">
        <v>0</v>
      </c>
      <c r="BM1027" s="5">
        <v>0</v>
      </c>
      <c r="BN1027" s="5">
        <v>0</v>
      </c>
      <c r="BO1027" s="5">
        <v>0</v>
      </c>
      <c r="BP1027" s="5">
        <v>0</v>
      </c>
      <c r="BQ1027" s="5">
        <v>1</v>
      </c>
      <c r="BR1027" s="5">
        <v>0</v>
      </c>
      <c r="BS1027" s="5">
        <v>1</v>
      </c>
      <c r="BT1027" s="5">
        <v>0</v>
      </c>
      <c r="BU1027" s="5">
        <v>0</v>
      </c>
      <c r="BV1027" s="5">
        <v>0</v>
      </c>
      <c r="BW1027" s="5">
        <v>1</v>
      </c>
      <c r="BX1027" s="5">
        <v>0</v>
      </c>
      <c r="BY1027" s="5">
        <v>0</v>
      </c>
      <c r="BZ1027" s="5">
        <v>0</v>
      </c>
      <c r="CA1027" s="5">
        <v>0</v>
      </c>
      <c r="CB1027" s="5">
        <v>0</v>
      </c>
      <c r="CC1027" s="5">
        <v>0</v>
      </c>
      <c r="CD1027" s="5">
        <v>0</v>
      </c>
      <c r="CE1027" s="5">
        <v>0</v>
      </c>
      <c r="CF1027" s="5">
        <v>0</v>
      </c>
      <c r="CG1027" s="5">
        <v>0</v>
      </c>
      <c r="CH1027" s="5">
        <v>0</v>
      </c>
      <c r="CI1027" s="5">
        <v>0</v>
      </c>
      <c r="CJ1027" s="5">
        <v>0</v>
      </c>
      <c r="CK1027" s="5">
        <v>0</v>
      </c>
      <c r="CL1027" s="5">
        <v>0</v>
      </c>
      <c r="CM1027" s="5">
        <v>0</v>
      </c>
      <c r="CN1027" s="5">
        <v>2</v>
      </c>
      <c r="CO1027" s="5">
        <v>0</v>
      </c>
      <c r="CP1027" s="5">
        <v>0</v>
      </c>
      <c r="CQ1027" s="5">
        <v>0</v>
      </c>
      <c r="CR1027" s="5">
        <v>0</v>
      </c>
      <c r="CS1027" s="5">
        <v>0</v>
      </c>
      <c r="CT1027" s="5">
        <v>0</v>
      </c>
      <c r="CU1027" s="5">
        <v>0</v>
      </c>
      <c r="CV1027" s="5">
        <v>0</v>
      </c>
      <c r="CW1027" s="5">
        <v>0</v>
      </c>
      <c r="CX1027" s="3">
        <v>0</v>
      </c>
    </row>
    <row r="1028" spans="1:102" ht="15.75" x14ac:dyDescent="0.25">
      <c r="A1028" s="5" t="s">
        <v>167</v>
      </c>
      <c r="B1028" s="5" t="s">
        <v>168</v>
      </c>
      <c r="C1028" s="5">
        <v>2022</v>
      </c>
      <c r="D1028" s="5">
        <v>1039</v>
      </c>
      <c r="E1028" s="5">
        <v>0</v>
      </c>
      <c r="F1028" s="5">
        <v>1</v>
      </c>
      <c r="G1028" s="5">
        <v>7</v>
      </c>
      <c r="H1028" s="5">
        <v>1</v>
      </c>
      <c r="I1028" s="5">
        <v>12</v>
      </c>
      <c r="J1028" s="5">
        <v>1</v>
      </c>
      <c r="K1028" s="5">
        <v>0</v>
      </c>
      <c r="L1028" s="5">
        <v>7</v>
      </c>
      <c r="M1028" s="5">
        <v>5</v>
      </c>
      <c r="N1028" s="5">
        <v>9</v>
      </c>
      <c r="O1028" s="5">
        <v>106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1</v>
      </c>
      <c r="W1028" s="5">
        <v>52</v>
      </c>
      <c r="X1028" s="5">
        <v>0</v>
      </c>
      <c r="Y1028" s="5">
        <v>0</v>
      </c>
      <c r="Z1028" s="5">
        <v>0</v>
      </c>
      <c r="AA1028" s="5">
        <v>16</v>
      </c>
      <c r="AB1028" s="5">
        <v>0</v>
      </c>
      <c r="AC1028" s="5">
        <v>0</v>
      </c>
      <c r="AD1028" s="5">
        <v>0</v>
      </c>
      <c r="AE1028" s="5">
        <v>0</v>
      </c>
      <c r="AF1028" s="5">
        <v>0</v>
      </c>
      <c r="AG1028" s="5">
        <v>7</v>
      </c>
      <c r="AH1028" s="5">
        <v>1</v>
      </c>
      <c r="AI1028" s="5">
        <v>32</v>
      </c>
      <c r="AJ1028" s="5">
        <v>22</v>
      </c>
      <c r="AK1028" s="5">
        <v>25</v>
      </c>
      <c r="AL1028" s="5">
        <v>3</v>
      </c>
      <c r="AM1028" s="5">
        <v>14</v>
      </c>
      <c r="AN1028" s="5">
        <v>6</v>
      </c>
      <c r="AO1028" s="5">
        <v>24</v>
      </c>
      <c r="AP1028" s="5">
        <v>0</v>
      </c>
      <c r="AQ1028" s="5">
        <v>4</v>
      </c>
      <c r="AR1028" s="5">
        <v>1</v>
      </c>
      <c r="AS1028" s="5">
        <v>4</v>
      </c>
      <c r="AT1028" s="5">
        <v>5</v>
      </c>
      <c r="AU1028" s="5">
        <v>5</v>
      </c>
      <c r="AV1028" s="5">
        <v>14</v>
      </c>
      <c r="AW1028" s="5">
        <v>55</v>
      </c>
      <c r="AX1028" s="5">
        <v>12</v>
      </c>
      <c r="AY1028" s="5">
        <v>0</v>
      </c>
      <c r="AZ1028" s="5">
        <v>1</v>
      </c>
      <c r="BA1028" s="5">
        <v>0</v>
      </c>
      <c r="BB1028" s="5">
        <v>85</v>
      </c>
      <c r="BC1028" s="5">
        <v>1</v>
      </c>
      <c r="BD1028" s="5">
        <v>0</v>
      </c>
      <c r="BE1028" s="5">
        <v>6</v>
      </c>
      <c r="BF1028" s="5">
        <v>22</v>
      </c>
      <c r="BG1028" s="5">
        <v>2</v>
      </c>
      <c r="BH1028" s="5">
        <v>1</v>
      </c>
      <c r="BI1028" s="5">
        <v>0</v>
      </c>
      <c r="BJ1028" s="5">
        <v>16</v>
      </c>
      <c r="BK1028" s="5">
        <v>23</v>
      </c>
      <c r="BL1028" s="5">
        <v>0</v>
      </c>
      <c r="BM1028" s="5">
        <v>2</v>
      </c>
      <c r="BN1028" s="5">
        <v>7</v>
      </c>
      <c r="BO1028" s="5">
        <v>0</v>
      </c>
      <c r="BP1028" s="5">
        <v>1</v>
      </c>
      <c r="BQ1028" s="5">
        <v>10</v>
      </c>
      <c r="BR1028" s="5">
        <v>1</v>
      </c>
      <c r="BS1028" s="5">
        <v>13</v>
      </c>
      <c r="BT1028" s="5">
        <v>9</v>
      </c>
      <c r="BU1028" s="5">
        <v>0</v>
      </c>
      <c r="BV1028" s="5">
        <v>7</v>
      </c>
      <c r="BW1028" s="5">
        <v>10</v>
      </c>
      <c r="BX1028" s="5">
        <v>85</v>
      </c>
      <c r="BY1028" s="5">
        <v>0</v>
      </c>
      <c r="BZ1028" s="5">
        <v>0</v>
      </c>
      <c r="CA1028" s="5">
        <v>23</v>
      </c>
      <c r="CB1028" s="5">
        <v>150</v>
      </c>
      <c r="CC1028" s="5">
        <v>0</v>
      </c>
      <c r="CD1028" s="5">
        <v>1</v>
      </c>
      <c r="CE1028" s="5">
        <v>0</v>
      </c>
      <c r="CF1028" s="5">
        <v>2</v>
      </c>
      <c r="CG1028" s="5">
        <v>0</v>
      </c>
      <c r="CH1028" s="5">
        <v>1</v>
      </c>
      <c r="CI1028" s="5">
        <v>1</v>
      </c>
      <c r="CJ1028" s="5">
        <v>7</v>
      </c>
      <c r="CK1028" s="5">
        <v>2</v>
      </c>
      <c r="CL1028" s="5">
        <v>0</v>
      </c>
      <c r="CM1028" s="5">
        <v>15</v>
      </c>
      <c r="CN1028" s="5">
        <v>16</v>
      </c>
      <c r="CO1028" s="5">
        <v>3</v>
      </c>
      <c r="CP1028" s="5">
        <v>1</v>
      </c>
      <c r="CQ1028" s="5">
        <v>0</v>
      </c>
      <c r="CR1028" s="5">
        <v>10</v>
      </c>
      <c r="CS1028" s="5">
        <v>1</v>
      </c>
      <c r="CT1028" s="5">
        <v>11</v>
      </c>
      <c r="CU1028" s="5">
        <v>6</v>
      </c>
      <c r="CV1028" s="5">
        <v>26</v>
      </c>
      <c r="CW1028" s="5">
        <v>4</v>
      </c>
      <c r="CX1028" s="3">
        <v>4</v>
      </c>
    </row>
    <row r="1029" spans="1:102" ht="15.75" x14ac:dyDescent="0.25">
      <c r="A1029" s="5" t="s">
        <v>169</v>
      </c>
      <c r="B1029" s="5" t="s">
        <v>170</v>
      </c>
      <c r="C1029" s="5">
        <v>2022</v>
      </c>
      <c r="D1029" s="5">
        <v>0</v>
      </c>
      <c r="E1029" s="5">
        <v>0</v>
      </c>
      <c r="F1029" s="5">
        <v>0</v>
      </c>
      <c r="G1029" s="5">
        <v>0</v>
      </c>
      <c r="H1029" s="5">
        <v>0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0</v>
      </c>
      <c r="AG1029" s="5">
        <v>0</v>
      </c>
      <c r="AH1029" s="5">
        <v>0</v>
      </c>
      <c r="AI1029" s="5">
        <v>0</v>
      </c>
      <c r="AJ1029" s="5">
        <v>0</v>
      </c>
      <c r="AK1029" s="5">
        <v>0</v>
      </c>
      <c r="AL1029" s="5">
        <v>0</v>
      </c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>
        <v>0</v>
      </c>
      <c r="AV1029" s="5">
        <v>0</v>
      </c>
      <c r="AW1029" s="5">
        <v>0</v>
      </c>
      <c r="AX1029" s="5">
        <v>0</v>
      </c>
      <c r="AY1029" s="5">
        <v>0</v>
      </c>
      <c r="AZ1029" s="5">
        <v>0</v>
      </c>
      <c r="BA1029" s="5">
        <v>0</v>
      </c>
      <c r="BB1029" s="5">
        <v>0</v>
      </c>
      <c r="BC1029" s="5">
        <v>0</v>
      </c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>
        <v>0</v>
      </c>
      <c r="BK1029" s="5">
        <v>0</v>
      </c>
      <c r="BL1029" s="5">
        <v>0</v>
      </c>
      <c r="BM1029" s="5">
        <v>0</v>
      </c>
      <c r="BN1029" s="5">
        <v>0</v>
      </c>
      <c r="BO1029" s="5">
        <v>0</v>
      </c>
      <c r="BP1029" s="5">
        <v>0</v>
      </c>
      <c r="BQ1029" s="5">
        <v>0</v>
      </c>
      <c r="BR1029" s="5">
        <v>0</v>
      </c>
      <c r="BS1029" s="5">
        <v>0</v>
      </c>
      <c r="BT1029" s="5">
        <v>0</v>
      </c>
      <c r="BU1029" s="5">
        <v>0</v>
      </c>
      <c r="BV1029" s="5">
        <v>0</v>
      </c>
      <c r="BW1029" s="5">
        <v>0</v>
      </c>
      <c r="BX1029" s="5">
        <v>0</v>
      </c>
      <c r="BY1029" s="5">
        <v>0</v>
      </c>
      <c r="BZ1029" s="5">
        <v>0</v>
      </c>
      <c r="CA1029" s="5">
        <v>0</v>
      </c>
      <c r="CB1029" s="5">
        <v>0</v>
      </c>
      <c r="CC1029" s="5">
        <v>0</v>
      </c>
      <c r="CD1029" s="5">
        <v>0</v>
      </c>
      <c r="CE1029" s="5">
        <v>0</v>
      </c>
      <c r="CF1029" s="5">
        <v>0</v>
      </c>
      <c r="CG1029" s="5">
        <v>0</v>
      </c>
      <c r="CH1029" s="5">
        <v>0</v>
      </c>
      <c r="CI1029" s="5">
        <v>0</v>
      </c>
      <c r="CJ1029" s="5">
        <v>0</v>
      </c>
      <c r="CK1029" s="5">
        <v>0</v>
      </c>
      <c r="CL1029" s="5">
        <v>0</v>
      </c>
      <c r="CM1029" s="5">
        <v>0</v>
      </c>
      <c r="CN1029" s="5">
        <v>0</v>
      </c>
      <c r="CO1029" s="5">
        <v>0</v>
      </c>
      <c r="CP1029" s="5">
        <v>0</v>
      </c>
      <c r="CQ1029" s="5">
        <v>0</v>
      </c>
      <c r="CR1029" s="5">
        <v>0</v>
      </c>
      <c r="CS1029" s="5">
        <v>0</v>
      </c>
      <c r="CT1029" s="5">
        <v>0</v>
      </c>
      <c r="CU1029" s="5">
        <v>0</v>
      </c>
      <c r="CV1029" s="5">
        <v>0</v>
      </c>
      <c r="CW1029" s="5">
        <v>0</v>
      </c>
      <c r="CX1029" s="3">
        <v>0</v>
      </c>
    </row>
    <row r="1030" spans="1:102" ht="15.75" x14ac:dyDescent="0.25">
      <c r="A1030" s="5" t="s">
        <v>171</v>
      </c>
      <c r="B1030" s="5" t="s">
        <v>172</v>
      </c>
      <c r="C1030" s="5">
        <v>2022</v>
      </c>
      <c r="D1030" s="5">
        <v>69</v>
      </c>
      <c r="E1030" s="5">
        <v>0</v>
      </c>
      <c r="F1030" s="5">
        <v>0</v>
      </c>
      <c r="G1030" s="5">
        <v>0</v>
      </c>
      <c r="H1030" s="5">
        <v>0</v>
      </c>
      <c r="I1030" s="5">
        <v>0</v>
      </c>
      <c r="J1030" s="5">
        <v>1</v>
      </c>
      <c r="K1030" s="5">
        <v>0</v>
      </c>
      <c r="L1030" s="5">
        <v>1</v>
      </c>
      <c r="M1030" s="5">
        <v>0</v>
      </c>
      <c r="N1030" s="5">
        <v>1</v>
      </c>
      <c r="O1030" s="5">
        <v>3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27</v>
      </c>
      <c r="AB1030" s="5">
        <v>0</v>
      </c>
      <c r="AC1030" s="5">
        <v>0</v>
      </c>
      <c r="AD1030" s="5">
        <v>0</v>
      </c>
      <c r="AE1030" s="5">
        <v>0</v>
      </c>
      <c r="AF1030" s="5">
        <v>0</v>
      </c>
      <c r="AG1030" s="5">
        <v>1</v>
      </c>
      <c r="AH1030" s="5">
        <v>0</v>
      </c>
      <c r="AI1030" s="5">
        <v>0</v>
      </c>
      <c r="AJ1030" s="5">
        <v>1</v>
      </c>
      <c r="AK1030" s="5">
        <v>1</v>
      </c>
      <c r="AL1030" s="5">
        <v>1</v>
      </c>
      <c r="AM1030" s="5">
        <v>1</v>
      </c>
      <c r="AN1030" s="5">
        <v>0</v>
      </c>
      <c r="AO1030" s="5">
        <v>4</v>
      </c>
      <c r="AP1030" s="5">
        <v>0</v>
      </c>
      <c r="AQ1030" s="5">
        <v>1</v>
      </c>
      <c r="AR1030" s="5">
        <v>0</v>
      </c>
      <c r="AS1030" s="5">
        <v>0</v>
      </c>
      <c r="AT1030" s="5">
        <v>0</v>
      </c>
      <c r="AU1030" s="5">
        <v>0</v>
      </c>
      <c r="AV1030" s="5">
        <v>0</v>
      </c>
      <c r="AW1030" s="5">
        <v>0</v>
      </c>
      <c r="AX1030" s="5">
        <v>1</v>
      </c>
      <c r="AY1030" s="5">
        <v>0</v>
      </c>
      <c r="AZ1030" s="5">
        <v>0</v>
      </c>
      <c r="BA1030" s="5">
        <v>0</v>
      </c>
      <c r="BB1030" s="5">
        <v>0</v>
      </c>
      <c r="BC1030" s="5">
        <v>0</v>
      </c>
      <c r="BD1030" s="5">
        <v>0</v>
      </c>
      <c r="BE1030" s="5">
        <v>0</v>
      </c>
      <c r="BF1030" s="5">
        <v>2</v>
      </c>
      <c r="BG1030" s="5">
        <v>0</v>
      </c>
      <c r="BH1030" s="5">
        <v>0</v>
      </c>
      <c r="BI1030" s="5">
        <v>0</v>
      </c>
      <c r="BJ1030" s="5">
        <v>1</v>
      </c>
      <c r="BK1030" s="5">
        <v>2</v>
      </c>
      <c r="BL1030" s="5">
        <v>0</v>
      </c>
      <c r="BM1030" s="5">
        <v>0</v>
      </c>
      <c r="BN1030" s="5">
        <v>0</v>
      </c>
      <c r="BO1030" s="5">
        <v>0</v>
      </c>
      <c r="BP1030" s="5">
        <v>0</v>
      </c>
      <c r="BQ1030" s="5">
        <v>0</v>
      </c>
      <c r="BR1030" s="5">
        <v>0</v>
      </c>
      <c r="BS1030" s="5">
        <v>5</v>
      </c>
      <c r="BT1030" s="5">
        <v>1</v>
      </c>
      <c r="BU1030" s="5">
        <v>0</v>
      </c>
      <c r="BV1030" s="5">
        <v>1</v>
      </c>
      <c r="BW1030" s="5">
        <v>0</v>
      </c>
      <c r="BX1030" s="5">
        <v>8</v>
      </c>
      <c r="BY1030" s="5">
        <v>0</v>
      </c>
      <c r="BZ1030" s="5">
        <v>0</v>
      </c>
      <c r="CA1030" s="5">
        <v>0</v>
      </c>
      <c r="CB1030" s="5">
        <v>0</v>
      </c>
      <c r="CC1030" s="5">
        <v>0</v>
      </c>
      <c r="CD1030" s="5">
        <v>0</v>
      </c>
      <c r="CE1030" s="5">
        <v>0</v>
      </c>
      <c r="CF1030" s="5">
        <v>0</v>
      </c>
      <c r="CG1030" s="5">
        <v>0</v>
      </c>
      <c r="CH1030" s="5">
        <v>0</v>
      </c>
      <c r="CI1030" s="5">
        <v>0</v>
      </c>
      <c r="CJ1030" s="5">
        <v>0</v>
      </c>
      <c r="CK1030" s="5">
        <v>0</v>
      </c>
      <c r="CL1030" s="5">
        <v>0</v>
      </c>
      <c r="CM1030" s="5">
        <v>0</v>
      </c>
      <c r="CN1030" s="5">
        <v>1</v>
      </c>
      <c r="CO1030" s="5">
        <v>0</v>
      </c>
      <c r="CP1030" s="5">
        <v>0</v>
      </c>
      <c r="CQ1030" s="5">
        <v>0</v>
      </c>
      <c r="CR1030" s="5">
        <v>0</v>
      </c>
      <c r="CS1030" s="5">
        <v>0</v>
      </c>
      <c r="CT1030" s="5">
        <v>1</v>
      </c>
      <c r="CU1030" s="5">
        <v>0</v>
      </c>
      <c r="CV1030" s="5">
        <v>1</v>
      </c>
      <c r="CW1030" s="5">
        <v>0</v>
      </c>
      <c r="CX1030" s="3">
        <v>0</v>
      </c>
    </row>
    <row r="1031" spans="1:102" ht="15.75" x14ac:dyDescent="0.25">
      <c r="A1031" s="5" t="s">
        <v>173</v>
      </c>
      <c r="B1031" s="5" t="s">
        <v>174</v>
      </c>
      <c r="C1031" s="5">
        <v>2022</v>
      </c>
      <c r="D1031" s="5">
        <v>0</v>
      </c>
      <c r="E1031" s="5">
        <v>0</v>
      </c>
      <c r="F1031" s="5">
        <v>0</v>
      </c>
      <c r="G1031" s="5">
        <v>0</v>
      </c>
      <c r="H1031" s="5">
        <v>0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>
        <v>0</v>
      </c>
      <c r="AG1031" s="5">
        <v>0</v>
      </c>
      <c r="AH1031" s="5">
        <v>0</v>
      </c>
      <c r="AI1031" s="5">
        <v>0</v>
      </c>
      <c r="AJ1031" s="5">
        <v>0</v>
      </c>
      <c r="AK1031" s="5">
        <v>0</v>
      </c>
      <c r="AL1031" s="5">
        <v>0</v>
      </c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>
        <v>0</v>
      </c>
      <c r="AV1031" s="5">
        <v>0</v>
      </c>
      <c r="AW1031" s="5">
        <v>0</v>
      </c>
      <c r="AX1031" s="5">
        <v>0</v>
      </c>
      <c r="AY1031" s="5">
        <v>0</v>
      </c>
      <c r="AZ1031" s="5">
        <v>0</v>
      </c>
      <c r="BA1031" s="5">
        <v>0</v>
      </c>
      <c r="BB1031" s="5">
        <v>0</v>
      </c>
      <c r="BC1031" s="5">
        <v>0</v>
      </c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>
        <v>0</v>
      </c>
      <c r="BK1031" s="5">
        <v>0</v>
      </c>
      <c r="BL1031" s="5">
        <v>0</v>
      </c>
      <c r="BM1031" s="5">
        <v>0</v>
      </c>
      <c r="BN1031" s="5">
        <v>0</v>
      </c>
      <c r="BO1031" s="5">
        <v>0</v>
      </c>
      <c r="BP1031" s="5">
        <v>0</v>
      </c>
      <c r="BQ1031" s="5">
        <v>0</v>
      </c>
      <c r="BR1031" s="5">
        <v>0</v>
      </c>
      <c r="BS1031" s="5">
        <v>0</v>
      </c>
      <c r="BT1031" s="5">
        <v>0</v>
      </c>
      <c r="BU1031" s="5">
        <v>0</v>
      </c>
      <c r="BV1031" s="5">
        <v>0</v>
      </c>
      <c r="BW1031" s="5">
        <v>0</v>
      </c>
      <c r="BX1031" s="5">
        <v>0</v>
      </c>
      <c r="BY1031" s="5">
        <v>0</v>
      </c>
      <c r="BZ1031" s="5">
        <v>0</v>
      </c>
      <c r="CA1031" s="5">
        <v>0</v>
      </c>
      <c r="CB1031" s="5">
        <v>0</v>
      </c>
      <c r="CC1031" s="5">
        <v>0</v>
      </c>
      <c r="CD1031" s="5">
        <v>0</v>
      </c>
      <c r="CE1031" s="5">
        <v>0</v>
      </c>
      <c r="CF1031" s="5">
        <v>0</v>
      </c>
      <c r="CG1031" s="5">
        <v>0</v>
      </c>
      <c r="CH1031" s="5">
        <v>0</v>
      </c>
      <c r="CI1031" s="5">
        <v>0</v>
      </c>
      <c r="CJ1031" s="5">
        <v>0</v>
      </c>
      <c r="CK1031" s="5">
        <v>0</v>
      </c>
      <c r="CL1031" s="5">
        <v>0</v>
      </c>
      <c r="CM1031" s="5">
        <v>0</v>
      </c>
      <c r="CN1031" s="5">
        <v>0</v>
      </c>
      <c r="CO1031" s="5">
        <v>0</v>
      </c>
      <c r="CP1031" s="5">
        <v>0</v>
      </c>
      <c r="CQ1031" s="5">
        <v>0</v>
      </c>
      <c r="CR1031" s="5">
        <v>0</v>
      </c>
      <c r="CS1031" s="5">
        <v>0</v>
      </c>
      <c r="CT1031" s="5">
        <v>0</v>
      </c>
      <c r="CU1031" s="5">
        <v>0</v>
      </c>
      <c r="CV1031" s="5">
        <v>0</v>
      </c>
      <c r="CW1031" s="5">
        <v>0</v>
      </c>
      <c r="CX1031" s="3">
        <v>0</v>
      </c>
    </row>
    <row r="1032" spans="1:102" ht="15.75" x14ac:dyDescent="0.25">
      <c r="A1032" s="5" t="s">
        <v>175</v>
      </c>
      <c r="B1032" s="5" t="s">
        <v>176</v>
      </c>
      <c r="C1032" s="5">
        <v>2022</v>
      </c>
      <c r="D1032" s="5">
        <v>0</v>
      </c>
      <c r="E1032" s="5">
        <v>0</v>
      </c>
      <c r="F1032" s="5">
        <v>0</v>
      </c>
      <c r="G1032" s="5">
        <v>0</v>
      </c>
      <c r="H1032" s="5">
        <v>0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5">
        <v>0</v>
      </c>
      <c r="AG1032" s="5">
        <v>0</v>
      </c>
      <c r="AH1032" s="5">
        <v>0</v>
      </c>
      <c r="AI1032" s="5">
        <v>0</v>
      </c>
      <c r="AJ1032" s="5">
        <v>0</v>
      </c>
      <c r="AK1032" s="5">
        <v>0</v>
      </c>
      <c r="AL1032" s="5">
        <v>0</v>
      </c>
      <c r="AM1032" s="5">
        <v>0</v>
      </c>
      <c r="AN1032" s="5">
        <v>0</v>
      </c>
      <c r="AO1032" s="5">
        <v>0</v>
      </c>
      <c r="AP1032" s="5">
        <v>0</v>
      </c>
      <c r="AQ1032" s="5">
        <v>0</v>
      </c>
      <c r="AR1032" s="5">
        <v>0</v>
      </c>
      <c r="AS1032" s="5">
        <v>0</v>
      </c>
      <c r="AT1032" s="5">
        <v>0</v>
      </c>
      <c r="AU1032" s="5">
        <v>0</v>
      </c>
      <c r="AV1032" s="5">
        <v>0</v>
      </c>
      <c r="AW1032" s="5">
        <v>0</v>
      </c>
      <c r="AX1032" s="5">
        <v>0</v>
      </c>
      <c r="AY1032" s="5">
        <v>0</v>
      </c>
      <c r="AZ1032" s="5">
        <v>0</v>
      </c>
      <c r="BA1032" s="5">
        <v>0</v>
      </c>
      <c r="BB1032" s="5">
        <v>0</v>
      </c>
      <c r="BC1032" s="5">
        <v>0</v>
      </c>
      <c r="BD1032" s="5">
        <v>0</v>
      </c>
      <c r="BE1032" s="5">
        <v>0</v>
      </c>
      <c r="BF1032" s="5">
        <v>0</v>
      </c>
      <c r="BG1032" s="5">
        <v>0</v>
      </c>
      <c r="BH1032" s="5">
        <v>0</v>
      </c>
      <c r="BI1032" s="5">
        <v>0</v>
      </c>
      <c r="BJ1032" s="5">
        <v>0</v>
      </c>
      <c r="BK1032" s="5">
        <v>0</v>
      </c>
      <c r="BL1032" s="5">
        <v>0</v>
      </c>
      <c r="BM1032" s="5">
        <v>0</v>
      </c>
      <c r="BN1032" s="5">
        <v>0</v>
      </c>
      <c r="BO1032" s="5">
        <v>0</v>
      </c>
      <c r="BP1032" s="5">
        <v>0</v>
      </c>
      <c r="BQ1032" s="5">
        <v>0</v>
      </c>
      <c r="BR1032" s="5">
        <v>0</v>
      </c>
      <c r="BS1032" s="5">
        <v>0</v>
      </c>
      <c r="BT1032" s="5">
        <v>0</v>
      </c>
      <c r="BU1032" s="5">
        <v>0</v>
      </c>
      <c r="BV1032" s="5">
        <v>0</v>
      </c>
      <c r="BW1032" s="5">
        <v>0</v>
      </c>
      <c r="BX1032" s="5">
        <v>0</v>
      </c>
      <c r="BY1032" s="5">
        <v>0</v>
      </c>
      <c r="BZ1032" s="5">
        <v>0</v>
      </c>
      <c r="CA1032" s="5">
        <v>0</v>
      </c>
      <c r="CB1032" s="5">
        <v>0</v>
      </c>
      <c r="CC1032" s="5">
        <v>0</v>
      </c>
      <c r="CD1032" s="5">
        <v>0</v>
      </c>
      <c r="CE1032" s="5">
        <v>0</v>
      </c>
      <c r="CF1032" s="5">
        <v>0</v>
      </c>
      <c r="CG1032" s="5">
        <v>0</v>
      </c>
      <c r="CH1032" s="5">
        <v>0</v>
      </c>
      <c r="CI1032" s="5">
        <v>0</v>
      </c>
      <c r="CJ1032" s="5">
        <v>0</v>
      </c>
      <c r="CK1032" s="5">
        <v>0</v>
      </c>
      <c r="CL1032" s="5">
        <v>0</v>
      </c>
      <c r="CM1032" s="5">
        <v>0</v>
      </c>
      <c r="CN1032" s="5">
        <v>0</v>
      </c>
      <c r="CO1032" s="5">
        <v>0</v>
      </c>
      <c r="CP1032" s="5">
        <v>0</v>
      </c>
      <c r="CQ1032" s="5">
        <v>0</v>
      </c>
      <c r="CR1032" s="5">
        <v>0</v>
      </c>
      <c r="CS1032" s="5">
        <v>0</v>
      </c>
      <c r="CT1032" s="5">
        <v>0</v>
      </c>
      <c r="CU1032" s="5">
        <v>0</v>
      </c>
      <c r="CV1032" s="5">
        <v>0</v>
      </c>
      <c r="CW1032" s="5">
        <v>0</v>
      </c>
      <c r="CX1032" s="3">
        <v>0</v>
      </c>
    </row>
    <row r="1033" spans="1:102" ht="15.75" x14ac:dyDescent="0.25">
      <c r="A1033" s="5" t="s">
        <v>177</v>
      </c>
      <c r="B1033" s="5" t="s">
        <v>178</v>
      </c>
      <c r="C1033" s="5">
        <v>2022</v>
      </c>
      <c r="D1033" s="5">
        <v>114</v>
      </c>
      <c r="E1033" s="5">
        <v>0</v>
      </c>
      <c r="F1033" s="5">
        <v>0</v>
      </c>
      <c r="G1033" s="5">
        <v>1</v>
      </c>
      <c r="H1033" s="5">
        <v>0</v>
      </c>
      <c r="I1033" s="5">
        <v>1</v>
      </c>
      <c r="J1033" s="5">
        <v>0</v>
      </c>
      <c r="K1033" s="5">
        <v>0</v>
      </c>
      <c r="L1033" s="5">
        <v>1</v>
      </c>
      <c r="M1033" s="5">
        <v>0</v>
      </c>
      <c r="N1033" s="5">
        <v>1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>
        <v>0</v>
      </c>
      <c r="AG1033" s="5">
        <v>1</v>
      </c>
      <c r="AH1033" s="5">
        <v>0</v>
      </c>
      <c r="AI1033" s="5">
        <v>0</v>
      </c>
      <c r="AJ1033" s="5">
        <v>3</v>
      </c>
      <c r="AK1033" s="5">
        <v>2</v>
      </c>
      <c r="AL1033" s="5">
        <v>0</v>
      </c>
      <c r="AM1033" s="5">
        <v>0</v>
      </c>
      <c r="AN1033" s="5">
        <v>0</v>
      </c>
      <c r="AO1033" s="5">
        <v>1</v>
      </c>
      <c r="AP1033" s="5">
        <v>0</v>
      </c>
      <c r="AQ1033" s="5">
        <v>2</v>
      </c>
      <c r="AR1033" s="5">
        <v>0</v>
      </c>
      <c r="AS1033" s="5">
        <v>1</v>
      </c>
      <c r="AT1033" s="5">
        <v>1</v>
      </c>
      <c r="AU1033" s="5">
        <v>0</v>
      </c>
      <c r="AV1033" s="5">
        <v>1</v>
      </c>
      <c r="AW1033" s="5">
        <v>0</v>
      </c>
      <c r="AX1033" s="5">
        <v>6</v>
      </c>
      <c r="AY1033" s="5">
        <v>0</v>
      </c>
      <c r="AZ1033" s="5">
        <v>1</v>
      </c>
      <c r="BA1033" s="5">
        <v>0</v>
      </c>
      <c r="BB1033" s="5">
        <v>1</v>
      </c>
      <c r="BC1033" s="5">
        <v>1</v>
      </c>
      <c r="BD1033" s="5">
        <v>0</v>
      </c>
      <c r="BE1033" s="5">
        <v>2</v>
      </c>
      <c r="BF1033" s="5">
        <v>8</v>
      </c>
      <c r="BG1033" s="5">
        <v>0</v>
      </c>
      <c r="BH1033" s="5">
        <v>0</v>
      </c>
      <c r="BI1033" s="5">
        <v>0</v>
      </c>
      <c r="BJ1033" s="5">
        <v>16</v>
      </c>
      <c r="BK1033" s="5">
        <v>8</v>
      </c>
      <c r="BL1033" s="5">
        <v>0</v>
      </c>
      <c r="BM1033" s="5">
        <v>0</v>
      </c>
      <c r="BN1033" s="5">
        <v>1</v>
      </c>
      <c r="BO1033" s="5">
        <v>0</v>
      </c>
      <c r="BP1033" s="5">
        <v>0</v>
      </c>
      <c r="BQ1033" s="5">
        <v>1</v>
      </c>
      <c r="BR1033" s="5">
        <v>0</v>
      </c>
      <c r="BS1033" s="5">
        <v>3</v>
      </c>
      <c r="BT1033" s="5">
        <v>1</v>
      </c>
      <c r="BU1033" s="5">
        <v>0</v>
      </c>
      <c r="BV1033" s="5">
        <v>3</v>
      </c>
      <c r="BW1033" s="5">
        <v>20</v>
      </c>
      <c r="BX1033" s="5">
        <v>1</v>
      </c>
      <c r="BY1033" s="5">
        <v>0</v>
      </c>
      <c r="BZ1033" s="5">
        <v>0</v>
      </c>
      <c r="CA1033" s="5">
        <v>0</v>
      </c>
      <c r="CB1033" s="5">
        <v>12</v>
      </c>
      <c r="CC1033" s="5">
        <v>0</v>
      </c>
      <c r="CD1033" s="5">
        <v>0</v>
      </c>
      <c r="CE1033" s="5">
        <v>0</v>
      </c>
      <c r="CF1033" s="5">
        <v>0</v>
      </c>
      <c r="CG1033" s="5">
        <v>0</v>
      </c>
      <c r="CH1033" s="5">
        <v>0</v>
      </c>
      <c r="CI1033" s="5">
        <v>0</v>
      </c>
      <c r="CJ1033" s="5">
        <v>1</v>
      </c>
      <c r="CK1033" s="5">
        <v>0</v>
      </c>
      <c r="CL1033" s="5">
        <v>0</v>
      </c>
      <c r="CM1033" s="5">
        <v>0</v>
      </c>
      <c r="CN1033" s="5">
        <v>4</v>
      </c>
      <c r="CO1033" s="5">
        <v>0</v>
      </c>
      <c r="CP1033" s="5">
        <v>0</v>
      </c>
      <c r="CQ1033" s="5">
        <v>0</v>
      </c>
      <c r="CR1033" s="5">
        <v>0</v>
      </c>
      <c r="CS1033" s="5">
        <v>0</v>
      </c>
      <c r="CT1033" s="5">
        <v>1</v>
      </c>
      <c r="CU1033" s="5">
        <v>0</v>
      </c>
      <c r="CV1033" s="5">
        <v>1</v>
      </c>
      <c r="CW1033" s="5">
        <v>1</v>
      </c>
      <c r="CX1033" s="3">
        <v>1</v>
      </c>
    </row>
    <row r="1034" spans="1:102" ht="15.75" x14ac:dyDescent="0.25">
      <c r="A1034" s="5" t="s">
        <v>179</v>
      </c>
      <c r="B1034" s="5" t="s">
        <v>180</v>
      </c>
      <c r="C1034" s="5">
        <v>2022</v>
      </c>
      <c r="D1034" s="5">
        <v>12874</v>
      </c>
      <c r="E1034" s="5">
        <v>14</v>
      </c>
      <c r="F1034" s="5">
        <v>30</v>
      </c>
      <c r="G1034" s="5">
        <v>13</v>
      </c>
      <c r="H1034" s="5">
        <v>13</v>
      </c>
      <c r="I1034" s="5">
        <v>28</v>
      </c>
      <c r="J1034" s="5">
        <v>11</v>
      </c>
      <c r="K1034" s="5">
        <v>7</v>
      </c>
      <c r="L1034" s="5">
        <v>35</v>
      </c>
      <c r="M1034" s="5">
        <v>6</v>
      </c>
      <c r="N1034" s="5">
        <v>19</v>
      </c>
      <c r="O1034" s="5">
        <v>214</v>
      </c>
      <c r="P1034" s="5">
        <v>0</v>
      </c>
      <c r="Q1034" s="5">
        <v>0</v>
      </c>
      <c r="R1034" s="5">
        <v>0</v>
      </c>
      <c r="S1034" s="5">
        <v>3</v>
      </c>
      <c r="T1034" s="5">
        <v>1</v>
      </c>
      <c r="U1034" s="5">
        <v>1</v>
      </c>
      <c r="V1034" s="5">
        <v>1</v>
      </c>
      <c r="W1034" s="5">
        <v>241</v>
      </c>
      <c r="X1034" s="5">
        <v>1</v>
      </c>
      <c r="Y1034" s="5">
        <v>0</v>
      </c>
      <c r="Z1034" s="5">
        <v>0</v>
      </c>
      <c r="AA1034" s="5">
        <v>17</v>
      </c>
      <c r="AB1034" s="5">
        <v>0</v>
      </c>
      <c r="AC1034" s="5">
        <v>0</v>
      </c>
      <c r="AD1034" s="5">
        <v>0</v>
      </c>
      <c r="AE1034" s="5">
        <v>0</v>
      </c>
      <c r="AF1034" s="5">
        <v>0</v>
      </c>
      <c r="AG1034" s="5">
        <v>4</v>
      </c>
      <c r="AH1034" s="5">
        <v>2</v>
      </c>
      <c r="AI1034" s="5">
        <v>17</v>
      </c>
      <c r="AJ1034" s="5">
        <v>66</v>
      </c>
      <c r="AK1034" s="5">
        <v>67</v>
      </c>
      <c r="AL1034" s="5">
        <v>0</v>
      </c>
      <c r="AM1034" s="5">
        <v>7</v>
      </c>
      <c r="AN1034" s="5">
        <v>22</v>
      </c>
      <c r="AO1034" s="5">
        <v>16</v>
      </c>
      <c r="AP1034" s="5">
        <v>9</v>
      </c>
      <c r="AQ1034" s="5">
        <v>15</v>
      </c>
      <c r="AR1034" s="5">
        <v>1</v>
      </c>
      <c r="AS1034" s="5">
        <v>8</v>
      </c>
      <c r="AT1034" s="5">
        <v>28</v>
      </c>
      <c r="AU1034" s="5">
        <v>179</v>
      </c>
      <c r="AV1034" s="5">
        <v>9</v>
      </c>
      <c r="AW1034" s="5">
        <v>910</v>
      </c>
      <c r="AX1034" s="5">
        <v>124</v>
      </c>
      <c r="AY1034" s="5">
        <v>1</v>
      </c>
      <c r="AZ1034" s="5">
        <v>9</v>
      </c>
      <c r="BA1034" s="5">
        <v>0</v>
      </c>
      <c r="BB1034" s="5">
        <v>2224</v>
      </c>
      <c r="BC1034" s="5">
        <v>46</v>
      </c>
      <c r="BD1034" s="5">
        <v>0</v>
      </c>
      <c r="BE1034" s="5">
        <v>8</v>
      </c>
      <c r="BF1034" s="5">
        <v>36</v>
      </c>
      <c r="BG1034" s="5">
        <v>1</v>
      </c>
      <c r="BH1034" s="5">
        <v>2</v>
      </c>
      <c r="BI1034" s="5">
        <v>1</v>
      </c>
      <c r="BJ1034" s="5">
        <v>199</v>
      </c>
      <c r="BK1034" s="5">
        <v>38</v>
      </c>
      <c r="BL1034" s="5">
        <v>0</v>
      </c>
      <c r="BM1034" s="5">
        <v>16</v>
      </c>
      <c r="BN1034" s="5">
        <v>106</v>
      </c>
      <c r="BO1034" s="5">
        <v>2</v>
      </c>
      <c r="BP1034" s="5">
        <v>24</v>
      </c>
      <c r="BQ1034" s="5">
        <v>174</v>
      </c>
      <c r="BR1034" s="5">
        <v>6</v>
      </c>
      <c r="BS1034" s="5">
        <v>346</v>
      </c>
      <c r="BT1034" s="5">
        <v>95</v>
      </c>
      <c r="BU1034" s="5">
        <v>1</v>
      </c>
      <c r="BV1034" s="5">
        <v>37</v>
      </c>
      <c r="BW1034" s="5">
        <v>3</v>
      </c>
      <c r="BX1034" s="5">
        <v>75</v>
      </c>
      <c r="BY1034" s="5">
        <v>3</v>
      </c>
      <c r="BZ1034" s="5">
        <v>0</v>
      </c>
      <c r="CA1034" s="5">
        <v>11</v>
      </c>
      <c r="CB1034" s="5">
        <v>42</v>
      </c>
      <c r="CC1034" s="5">
        <v>0</v>
      </c>
      <c r="CD1034" s="5">
        <v>4</v>
      </c>
      <c r="CE1034" s="5">
        <v>0</v>
      </c>
      <c r="CF1034" s="5">
        <v>41</v>
      </c>
      <c r="CG1034" s="5">
        <v>36</v>
      </c>
      <c r="CH1034" s="5">
        <v>4</v>
      </c>
      <c r="CI1034" s="5">
        <v>149</v>
      </c>
      <c r="CJ1034" s="5">
        <v>109</v>
      </c>
      <c r="CK1034" s="5">
        <v>22</v>
      </c>
      <c r="CL1034" s="5">
        <v>0</v>
      </c>
      <c r="CM1034" s="5">
        <v>53</v>
      </c>
      <c r="CN1034" s="5">
        <v>235</v>
      </c>
      <c r="CO1034" s="5">
        <v>223</v>
      </c>
      <c r="CP1034" s="5">
        <v>45</v>
      </c>
      <c r="CQ1034" s="5">
        <v>0</v>
      </c>
      <c r="CR1034" s="5">
        <v>264</v>
      </c>
      <c r="CS1034" s="5">
        <v>294</v>
      </c>
      <c r="CT1034" s="5">
        <v>12</v>
      </c>
      <c r="CU1034" s="5">
        <v>16</v>
      </c>
      <c r="CV1034" s="5">
        <v>82</v>
      </c>
      <c r="CW1034" s="5">
        <v>5644</v>
      </c>
      <c r="CX1034" s="3">
        <v>5557</v>
      </c>
    </row>
    <row r="1035" spans="1:102" ht="15.75" x14ac:dyDescent="0.25">
      <c r="A1035" s="5" t="s">
        <v>181</v>
      </c>
      <c r="B1035" s="5" t="s">
        <v>182</v>
      </c>
      <c r="C1035" s="5">
        <v>2022</v>
      </c>
      <c r="D1035" s="5">
        <v>0</v>
      </c>
      <c r="E1035" s="5">
        <v>0</v>
      </c>
      <c r="F1035" s="5">
        <v>0</v>
      </c>
      <c r="G1035" s="5">
        <v>0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>
        <v>0</v>
      </c>
      <c r="AG1035" s="5">
        <v>0</v>
      </c>
      <c r="AH1035" s="5">
        <v>0</v>
      </c>
      <c r="AI1035" s="5">
        <v>0</v>
      </c>
      <c r="AJ1035" s="5">
        <v>0</v>
      </c>
      <c r="AK1035" s="5">
        <v>0</v>
      </c>
      <c r="AL1035" s="5">
        <v>0</v>
      </c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>
        <v>0</v>
      </c>
      <c r="AV1035" s="5">
        <v>0</v>
      </c>
      <c r="AW1035" s="5">
        <v>0</v>
      </c>
      <c r="AX1035" s="5">
        <v>0</v>
      </c>
      <c r="AY1035" s="5">
        <v>0</v>
      </c>
      <c r="AZ1035" s="5">
        <v>0</v>
      </c>
      <c r="BA1035" s="5">
        <v>0</v>
      </c>
      <c r="BB1035" s="5">
        <v>0</v>
      </c>
      <c r="BC1035" s="5">
        <v>0</v>
      </c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>
        <v>0</v>
      </c>
      <c r="BK1035" s="5">
        <v>0</v>
      </c>
      <c r="BL1035" s="5">
        <v>0</v>
      </c>
      <c r="BM1035" s="5">
        <v>0</v>
      </c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>
        <v>0</v>
      </c>
      <c r="BW1035" s="5">
        <v>0</v>
      </c>
      <c r="BX1035" s="5">
        <v>0</v>
      </c>
      <c r="BY1035" s="5">
        <v>0</v>
      </c>
      <c r="BZ1035" s="5">
        <v>0</v>
      </c>
      <c r="CA1035" s="5">
        <v>0</v>
      </c>
      <c r="CB1035" s="5">
        <v>0</v>
      </c>
      <c r="CC1035" s="5">
        <v>0</v>
      </c>
      <c r="CD1035" s="5">
        <v>0</v>
      </c>
      <c r="CE1035" s="5">
        <v>0</v>
      </c>
      <c r="CF1035" s="5">
        <v>0</v>
      </c>
      <c r="CG1035" s="5">
        <v>0</v>
      </c>
      <c r="CH1035" s="5">
        <v>0</v>
      </c>
      <c r="CI1035" s="5">
        <v>0</v>
      </c>
      <c r="CJ1035" s="5">
        <v>0</v>
      </c>
      <c r="CK1035" s="5">
        <v>0</v>
      </c>
      <c r="CL1035" s="5">
        <v>0</v>
      </c>
      <c r="CM1035" s="5">
        <v>0</v>
      </c>
      <c r="CN1035" s="5">
        <v>0</v>
      </c>
      <c r="CO1035" s="5">
        <v>0</v>
      </c>
      <c r="CP1035" s="5">
        <v>0</v>
      </c>
      <c r="CQ1035" s="5">
        <v>0</v>
      </c>
      <c r="CR1035" s="5">
        <v>0</v>
      </c>
      <c r="CS1035" s="5">
        <v>0</v>
      </c>
      <c r="CT1035" s="5">
        <v>0</v>
      </c>
      <c r="CU1035" s="5">
        <v>0</v>
      </c>
      <c r="CV1035" s="5">
        <v>0</v>
      </c>
      <c r="CW1035" s="5">
        <v>0</v>
      </c>
      <c r="CX1035" s="3">
        <v>0</v>
      </c>
    </row>
    <row r="1036" spans="1:102" ht="15.75" x14ac:dyDescent="0.25">
      <c r="A1036" s="5" t="s">
        <v>183</v>
      </c>
      <c r="B1036" s="5" t="s">
        <v>184</v>
      </c>
      <c r="C1036" s="5">
        <v>2022</v>
      </c>
      <c r="D1036" s="5">
        <v>34</v>
      </c>
      <c r="E1036" s="5">
        <v>0</v>
      </c>
      <c r="F1036" s="5">
        <v>0</v>
      </c>
      <c r="G1036" s="5">
        <v>0</v>
      </c>
      <c r="H1036" s="5">
        <v>0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1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24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  <c r="AG1036" s="5">
        <v>0</v>
      </c>
      <c r="AH1036" s="5">
        <v>0</v>
      </c>
      <c r="AI1036" s="5">
        <v>0</v>
      </c>
      <c r="AJ1036" s="5">
        <v>0</v>
      </c>
      <c r="AK1036" s="5">
        <v>0</v>
      </c>
      <c r="AL1036" s="5">
        <v>0</v>
      </c>
      <c r="AM1036" s="5">
        <v>1</v>
      </c>
      <c r="AN1036" s="5">
        <v>0</v>
      </c>
      <c r="AO1036" s="5">
        <v>1</v>
      </c>
      <c r="AP1036" s="5">
        <v>0</v>
      </c>
      <c r="AQ1036" s="5">
        <v>0</v>
      </c>
      <c r="AR1036" s="5">
        <v>0</v>
      </c>
      <c r="AS1036" s="5">
        <v>0</v>
      </c>
      <c r="AT1036" s="5">
        <v>1</v>
      </c>
      <c r="AU1036" s="5">
        <v>0</v>
      </c>
      <c r="AV1036" s="5">
        <v>0</v>
      </c>
      <c r="AW1036" s="5">
        <v>0</v>
      </c>
      <c r="AX1036" s="5">
        <v>1</v>
      </c>
      <c r="AY1036" s="5">
        <v>0</v>
      </c>
      <c r="AZ1036" s="5">
        <v>0</v>
      </c>
      <c r="BA1036" s="5">
        <v>0</v>
      </c>
      <c r="BB1036" s="5">
        <v>0</v>
      </c>
      <c r="BC1036" s="5">
        <v>0</v>
      </c>
      <c r="BD1036" s="5">
        <v>0</v>
      </c>
      <c r="BE1036" s="5">
        <v>0</v>
      </c>
      <c r="BF1036" s="5">
        <v>0</v>
      </c>
      <c r="BG1036" s="5">
        <v>0</v>
      </c>
      <c r="BH1036" s="5">
        <v>0</v>
      </c>
      <c r="BI1036" s="5">
        <v>0</v>
      </c>
      <c r="BJ1036" s="5">
        <v>0</v>
      </c>
      <c r="BK1036" s="5">
        <v>0</v>
      </c>
      <c r="BL1036" s="5">
        <v>0</v>
      </c>
      <c r="BM1036" s="5">
        <v>0</v>
      </c>
      <c r="BN1036" s="5">
        <v>1</v>
      </c>
      <c r="BO1036" s="5">
        <v>0</v>
      </c>
      <c r="BP1036" s="5">
        <v>0</v>
      </c>
      <c r="BQ1036" s="5">
        <v>0</v>
      </c>
      <c r="BR1036" s="5">
        <v>0</v>
      </c>
      <c r="BS1036" s="5">
        <v>0</v>
      </c>
      <c r="BT1036" s="5">
        <v>0</v>
      </c>
      <c r="BU1036" s="5">
        <v>0</v>
      </c>
      <c r="BV1036" s="5">
        <v>0</v>
      </c>
      <c r="BW1036" s="5">
        <v>1</v>
      </c>
      <c r="BX1036" s="5">
        <v>0</v>
      </c>
      <c r="BY1036" s="5">
        <v>0</v>
      </c>
      <c r="BZ1036" s="5">
        <v>0</v>
      </c>
      <c r="CA1036" s="5">
        <v>0</v>
      </c>
      <c r="CB1036" s="5">
        <v>0</v>
      </c>
      <c r="CC1036" s="5">
        <v>0</v>
      </c>
      <c r="CD1036" s="5">
        <v>0</v>
      </c>
      <c r="CE1036" s="5">
        <v>0</v>
      </c>
      <c r="CF1036" s="5">
        <v>0</v>
      </c>
      <c r="CG1036" s="5">
        <v>0</v>
      </c>
      <c r="CH1036" s="5">
        <v>0</v>
      </c>
      <c r="CI1036" s="5">
        <v>0</v>
      </c>
      <c r="CJ1036" s="5">
        <v>0</v>
      </c>
      <c r="CK1036" s="5">
        <v>0</v>
      </c>
      <c r="CL1036" s="5">
        <v>0</v>
      </c>
      <c r="CM1036" s="5">
        <v>0</v>
      </c>
      <c r="CN1036" s="5">
        <v>1</v>
      </c>
      <c r="CO1036" s="5">
        <v>0</v>
      </c>
      <c r="CP1036" s="5">
        <v>0</v>
      </c>
      <c r="CQ1036" s="5">
        <v>0</v>
      </c>
      <c r="CR1036" s="5">
        <v>0</v>
      </c>
      <c r="CS1036" s="5">
        <v>0</v>
      </c>
      <c r="CT1036" s="5">
        <v>0</v>
      </c>
      <c r="CU1036" s="5">
        <v>0</v>
      </c>
      <c r="CV1036" s="5">
        <v>0</v>
      </c>
      <c r="CW1036" s="5">
        <v>0</v>
      </c>
      <c r="CX1036" s="3">
        <v>0</v>
      </c>
    </row>
    <row r="1037" spans="1:102" ht="15.75" x14ac:dyDescent="0.25">
      <c r="A1037" s="5" t="s">
        <v>185</v>
      </c>
      <c r="B1037" s="5" t="s">
        <v>186</v>
      </c>
      <c r="C1037" s="5">
        <v>2022</v>
      </c>
      <c r="D1037" s="5">
        <v>180</v>
      </c>
      <c r="E1037" s="5">
        <v>0</v>
      </c>
      <c r="F1037" s="5">
        <v>0</v>
      </c>
      <c r="G1037" s="5">
        <v>1</v>
      </c>
      <c r="H1037" s="5">
        <v>2</v>
      </c>
      <c r="I1037" s="5">
        <v>1</v>
      </c>
      <c r="J1037" s="5">
        <v>0</v>
      </c>
      <c r="K1037" s="5">
        <v>0</v>
      </c>
      <c r="L1037" s="5">
        <v>1</v>
      </c>
      <c r="M1037" s="5">
        <v>0</v>
      </c>
      <c r="N1037" s="5">
        <v>2</v>
      </c>
      <c r="O1037" s="5">
        <v>19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1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5">
        <v>1</v>
      </c>
      <c r="AH1037" s="5">
        <v>1</v>
      </c>
      <c r="AI1037" s="5">
        <v>4</v>
      </c>
      <c r="AJ1037" s="5">
        <v>8</v>
      </c>
      <c r="AK1037" s="5">
        <v>6</v>
      </c>
      <c r="AL1037" s="5">
        <v>0</v>
      </c>
      <c r="AM1037" s="5">
        <v>1</v>
      </c>
      <c r="AN1037" s="5">
        <v>4</v>
      </c>
      <c r="AO1037" s="5">
        <v>9</v>
      </c>
      <c r="AP1037" s="5">
        <v>0</v>
      </c>
      <c r="AQ1037" s="5">
        <v>1</v>
      </c>
      <c r="AR1037" s="5">
        <v>0</v>
      </c>
      <c r="AS1037" s="5">
        <v>2</v>
      </c>
      <c r="AT1037" s="5">
        <v>3</v>
      </c>
      <c r="AU1037" s="5">
        <v>1</v>
      </c>
      <c r="AV1037" s="5">
        <v>1</v>
      </c>
      <c r="AW1037" s="5">
        <v>3</v>
      </c>
      <c r="AX1037" s="5">
        <v>3</v>
      </c>
      <c r="AY1037" s="5">
        <v>0</v>
      </c>
      <c r="AZ1037" s="5">
        <v>2</v>
      </c>
      <c r="BA1037" s="5">
        <v>0</v>
      </c>
      <c r="BB1037" s="5">
        <v>3</v>
      </c>
      <c r="BC1037" s="5">
        <v>0</v>
      </c>
      <c r="BD1037" s="5">
        <v>0</v>
      </c>
      <c r="BE1037" s="5">
        <v>1</v>
      </c>
      <c r="BF1037" s="5">
        <v>11</v>
      </c>
      <c r="BG1037" s="5">
        <v>0</v>
      </c>
      <c r="BH1037" s="5">
        <v>3</v>
      </c>
      <c r="BI1037" s="5">
        <v>0</v>
      </c>
      <c r="BJ1037" s="5">
        <v>4</v>
      </c>
      <c r="BK1037" s="5">
        <v>6</v>
      </c>
      <c r="BL1037" s="5">
        <v>0</v>
      </c>
      <c r="BM1037" s="5">
        <v>0</v>
      </c>
      <c r="BN1037" s="5">
        <v>2</v>
      </c>
      <c r="BO1037" s="5">
        <v>0</v>
      </c>
      <c r="BP1037" s="5">
        <v>0</v>
      </c>
      <c r="BQ1037" s="5">
        <v>2</v>
      </c>
      <c r="BR1037" s="5">
        <v>1</v>
      </c>
      <c r="BS1037" s="5">
        <v>5</v>
      </c>
      <c r="BT1037" s="5">
        <v>4</v>
      </c>
      <c r="BU1037" s="5">
        <v>0</v>
      </c>
      <c r="BV1037" s="5">
        <v>2</v>
      </c>
      <c r="BW1037" s="5">
        <v>1</v>
      </c>
      <c r="BX1037" s="5">
        <v>19</v>
      </c>
      <c r="BY1037" s="5">
        <v>0</v>
      </c>
      <c r="BZ1037" s="5">
        <v>0</v>
      </c>
      <c r="CA1037" s="5">
        <v>4</v>
      </c>
      <c r="CB1037" s="5">
        <v>13</v>
      </c>
      <c r="CC1037" s="5">
        <v>0</v>
      </c>
      <c r="CD1037" s="5">
        <v>0</v>
      </c>
      <c r="CE1037" s="5">
        <v>0</v>
      </c>
      <c r="CF1037" s="5">
        <v>0</v>
      </c>
      <c r="CG1037" s="5">
        <v>0</v>
      </c>
      <c r="CH1037" s="5">
        <v>0</v>
      </c>
      <c r="CI1037" s="5">
        <v>0</v>
      </c>
      <c r="CJ1037" s="5">
        <v>1</v>
      </c>
      <c r="CK1037" s="5">
        <v>0</v>
      </c>
      <c r="CL1037" s="5">
        <v>0</v>
      </c>
      <c r="CM1037" s="5">
        <v>0</v>
      </c>
      <c r="CN1037" s="5">
        <v>6</v>
      </c>
      <c r="CO1037" s="5">
        <v>0</v>
      </c>
      <c r="CP1037" s="5">
        <v>0</v>
      </c>
      <c r="CQ1037" s="5">
        <v>0</v>
      </c>
      <c r="CR1037" s="5">
        <v>0</v>
      </c>
      <c r="CS1037" s="5">
        <v>0</v>
      </c>
      <c r="CT1037" s="5">
        <v>2</v>
      </c>
      <c r="CU1037" s="5">
        <v>1</v>
      </c>
      <c r="CV1037" s="5">
        <v>6</v>
      </c>
      <c r="CW1037" s="5">
        <v>1</v>
      </c>
      <c r="CX1037" s="3">
        <v>1</v>
      </c>
    </row>
    <row r="1038" spans="1:102" ht="15.75" x14ac:dyDescent="0.25">
      <c r="A1038" s="5" t="s">
        <v>187</v>
      </c>
      <c r="B1038" s="5" t="s">
        <v>188</v>
      </c>
      <c r="C1038" s="5">
        <v>2022</v>
      </c>
      <c r="D1038" s="5">
        <v>7</v>
      </c>
      <c r="E1038" s="5">
        <v>0</v>
      </c>
      <c r="F1038" s="5">
        <v>4</v>
      </c>
      <c r="G1038" s="5">
        <v>0</v>
      </c>
      <c r="H1038" s="5">
        <v>0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5">
        <v>0</v>
      </c>
      <c r="AF1038" s="5">
        <v>0</v>
      </c>
      <c r="AG1038" s="5">
        <v>0</v>
      </c>
      <c r="AH1038" s="5">
        <v>0</v>
      </c>
      <c r="AI1038" s="5">
        <v>0</v>
      </c>
      <c r="AJ1038" s="5">
        <v>0</v>
      </c>
      <c r="AK1038" s="5">
        <v>0</v>
      </c>
      <c r="AL1038" s="5">
        <v>0</v>
      </c>
      <c r="AM1038" s="5">
        <v>0</v>
      </c>
      <c r="AN1038" s="5">
        <v>0</v>
      </c>
      <c r="AO1038" s="5">
        <v>0</v>
      </c>
      <c r="AP1038" s="5">
        <v>0</v>
      </c>
      <c r="AQ1038" s="5">
        <v>0</v>
      </c>
      <c r="AR1038" s="5">
        <v>0</v>
      </c>
      <c r="AS1038" s="5">
        <v>0</v>
      </c>
      <c r="AT1038" s="5">
        <v>0</v>
      </c>
      <c r="AU1038" s="5">
        <v>0</v>
      </c>
      <c r="AV1038" s="5">
        <v>0</v>
      </c>
      <c r="AW1038" s="5">
        <v>0</v>
      </c>
      <c r="AX1038" s="5">
        <v>0</v>
      </c>
      <c r="AY1038" s="5">
        <v>0</v>
      </c>
      <c r="AZ1038" s="5">
        <v>0</v>
      </c>
      <c r="BA1038" s="5">
        <v>0</v>
      </c>
      <c r="BB1038" s="5">
        <v>0</v>
      </c>
      <c r="BC1038" s="5">
        <v>0</v>
      </c>
      <c r="BD1038" s="5">
        <v>0</v>
      </c>
      <c r="BE1038" s="5">
        <v>0</v>
      </c>
      <c r="BF1038" s="5">
        <v>0</v>
      </c>
      <c r="BG1038" s="5">
        <v>0</v>
      </c>
      <c r="BH1038" s="5">
        <v>0</v>
      </c>
      <c r="BI1038" s="5">
        <v>0</v>
      </c>
      <c r="BJ1038" s="5">
        <v>0</v>
      </c>
      <c r="BK1038" s="5">
        <v>0</v>
      </c>
      <c r="BL1038" s="5">
        <v>0</v>
      </c>
      <c r="BM1038" s="5">
        <v>0</v>
      </c>
      <c r="BN1038" s="5">
        <v>0</v>
      </c>
      <c r="BO1038" s="5">
        <v>0</v>
      </c>
      <c r="BP1038" s="5">
        <v>0</v>
      </c>
      <c r="BQ1038" s="5">
        <v>0</v>
      </c>
      <c r="BR1038" s="5">
        <v>0</v>
      </c>
      <c r="BS1038" s="5">
        <v>0</v>
      </c>
      <c r="BT1038" s="5">
        <v>0</v>
      </c>
      <c r="BU1038" s="5">
        <v>0</v>
      </c>
      <c r="BV1038" s="5">
        <v>0</v>
      </c>
      <c r="BW1038" s="5">
        <v>0</v>
      </c>
      <c r="BX1038" s="5">
        <v>0</v>
      </c>
      <c r="BY1038" s="5">
        <v>0</v>
      </c>
      <c r="BZ1038" s="5">
        <v>0</v>
      </c>
      <c r="CA1038" s="5">
        <v>0</v>
      </c>
      <c r="CB1038" s="5">
        <v>0</v>
      </c>
      <c r="CC1038" s="5">
        <v>0</v>
      </c>
      <c r="CD1038" s="5">
        <v>0</v>
      </c>
      <c r="CE1038" s="5">
        <v>0</v>
      </c>
      <c r="CF1038" s="5">
        <v>0</v>
      </c>
      <c r="CG1038" s="5">
        <v>0</v>
      </c>
      <c r="CH1038" s="5">
        <v>0</v>
      </c>
      <c r="CI1038" s="5">
        <v>0</v>
      </c>
      <c r="CJ1038" s="5">
        <v>0</v>
      </c>
      <c r="CK1038" s="5">
        <v>0</v>
      </c>
      <c r="CL1038" s="5">
        <v>0</v>
      </c>
      <c r="CM1038" s="5">
        <v>0</v>
      </c>
      <c r="CN1038" s="5">
        <v>0</v>
      </c>
      <c r="CO1038" s="5">
        <v>0</v>
      </c>
      <c r="CP1038" s="5">
        <v>0</v>
      </c>
      <c r="CQ1038" s="5">
        <v>0</v>
      </c>
      <c r="CR1038" s="5">
        <v>0</v>
      </c>
      <c r="CS1038" s="5">
        <v>0</v>
      </c>
      <c r="CT1038" s="5">
        <v>1</v>
      </c>
      <c r="CU1038" s="5">
        <v>0</v>
      </c>
      <c r="CV1038" s="5">
        <v>0</v>
      </c>
      <c r="CW1038" s="5">
        <v>0</v>
      </c>
      <c r="CX1038" s="3">
        <v>0</v>
      </c>
    </row>
    <row r="1039" spans="1:102" ht="15.75" x14ac:dyDescent="0.25">
      <c r="A1039" s="5" t="s">
        <v>189</v>
      </c>
      <c r="B1039" s="5" t="s">
        <v>190</v>
      </c>
      <c r="C1039" s="5">
        <v>2022</v>
      </c>
      <c r="D1039" s="5">
        <v>1384</v>
      </c>
      <c r="E1039" s="5">
        <v>14</v>
      </c>
      <c r="F1039" s="5">
        <v>1</v>
      </c>
      <c r="G1039" s="5">
        <v>2</v>
      </c>
      <c r="H1039" s="5">
        <v>0</v>
      </c>
      <c r="I1039" s="5">
        <v>2</v>
      </c>
      <c r="J1039" s="5">
        <v>1</v>
      </c>
      <c r="K1039" s="5">
        <v>1</v>
      </c>
      <c r="L1039" s="5">
        <v>3</v>
      </c>
      <c r="M1039" s="5">
        <v>4</v>
      </c>
      <c r="N1039" s="5">
        <v>8</v>
      </c>
      <c r="O1039" s="5">
        <v>107</v>
      </c>
      <c r="P1039" s="5">
        <v>0</v>
      </c>
      <c r="Q1039" s="5">
        <v>0</v>
      </c>
      <c r="R1039" s="5">
        <v>11</v>
      </c>
      <c r="S1039" s="5">
        <v>0</v>
      </c>
      <c r="T1039" s="5">
        <v>0</v>
      </c>
      <c r="U1039" s="5">
        <v>14</v>
      </c>
      <c r="V1039" s="5">
        <v>3</v>
      </c>
      <c r="W1039" s="5">
        <v>2</v>
      </c>
      <c r="X1039" s="5">
        <v>3</v>
      </c>
      <c r="Y1039" s="5">
        <v>0</v>
      </c>
      <c r="Z1039" s="5">
        <v>0</v>
      </c>
      <c r="AA1039" s="5">
        <v>9</v>
      </c>
      <c r="AB1039" s="5">
        <v>0</v>
      </c>
      <c r="AC1039" s="5">
        <v>0</v>
      </c>
      <c r="AD1039" s="5">
        <v>0</v>
      </c>
      <c r="AE1039" s="5">
        <v>1</v>
      </c>
      <c r="AF1039" s="5">
        <v>0</v>
      </c>
      <c r="AG1039" s="5">
        <v>64</v>
      </c>
      <c r="AH1039" s="5">
        <v>3</v>
      </c>
      <c r="AI1039" s="5">
        <v>11</v>
      </c>
      <c r="AJ1039" s="5">
        <v>29</v>
      </c>
      <c r="AK1039" s="5">
        <v>28</v>
      </c>
      <c r="AL1039" s="5">
        <v>2</v>
      </c>
      <c r="AM1039" s="5">
        <v>18</v>
      </c>
      <c r="AN1039" s="5">
        <v>37</v>
      </c>
      <c r="AO1039" s="5">
        <v>90</v>
      </c>
      <c r="AP1039" s="5">
        <v>1</v>
      </c>
      <c r="AQ1039" s="5">
        <v>7</v>
      </c>
      <c r="AR1039" s="5">
        <v>3</v>
      </c>
      <c r="AS1039" s="5">
        <v>5</v>
      </c>
      <c r="AT1039" s="5">
        <v>20</v>
      </c>
      <c r="AU1039" s="5">
        <v>6</v>
      </c>
      <c r="AV1039" s="5">
        <v>25</v>
      </c>
      <c r="AW1039" s="5">
        <v>11</v>
      </c>
      <c r="AX1039" s="5">
        <v>50</v>
      </c>
      <c r="AY1039" s="5">
        <v>0</v>
      </c>
      <c r="AZ1039" s="5">
        <v>3</v>
      </c>
      <c r="BA1039" s="5">
        <v>0</v>
      </c>
      <c r="BB1039" s="5">
        <v>145</v>
      </c>
      <c r="BC1039" s="5">
        <v>1</v>
      </c>
      <c r="BD1039" s="5">
        <v>0</v>
      </c>
      <c r="BE1039" s="5">
        <v>12</v>
      </c>
      <c r="BF1039" s="5">
        <v>61</v>
      </c>
      <c r="BG1039" s="5">
        <v>2</v>
      </c>
      <c r="BH1039" s="5">
        <v>5</v>
      </c>
      <c r="BI1039" s="5">
        <v>0</v>
      </c>
      <c r="BJ1039" s="5">
        <v>33</v>
      </c>
      <c r="BK1039" s="5">
        <v>29</v>
      </c>
      <c r="BL1039" s="5">
        <v>0</v>
      </c>
      <c r="BM1039" s="5">
        <v>3</v>
      </c>
      <c r="BN1039" s="5">
        <v>37</v>
      </c>
      <c r="BO1039" s="5">
        <v>0</v>
      </c>
      <c r="BP1039" s="5">
        <v>15</v>
      </c>
      <c r="BQ1039" s="5">
        <v>69</v>
      </c>
      <c r="BR1039" s="5">
        <v>2</v>
      </c>
      <c r="BS1039" s="5">
        <v>39</v>
      </c>
      <c r="BT1039" s="5">
        <v>15</v>
      </c>
      <c r="BU1039" s="5">
        <v>1</v>
      </c>
      <c r="BV1039" s="5">
        <v>31</v>
      </c>
      <c r="BW1039" s="5">
        <v>13</v>
      </c>
      <c r="BX1039" s="5">
        <v>133</v>
      </c>
      <c r="BY1039" s="5">
        <v>1</v>
      </c>
      <c r="BZ1039" s="5">
        <v>0</v>
      </c>
      <c r="CA1039" s="5">
        <v>8</v>
      </c>
      <c r="CB1039" s="5">
        <v>0</v>
      </c>
      <c r="CC1039" s="5">
        <v>0</v>
      </c>
      <c r="CD1039" s="5">
        <v>1</v>
      </c>
      <c r="CE1039" s="5">
        <v>0</v>
      </c>
      <c r="CF1039" s="5">
        <v>2</v>
      </c>
      <c r="CG1039" s="5">
        <v>0</v>
      </c>
      <c r="CH1039" s="5">
        <v>3</v>
      </c>
      <c r="CI1039" s="5">
        <v>1</v>
      </c>
      <c r="CJ1039" s="5">
        <v>4</v>
      </c>
      <c r="CK1039" s="5">
        <v>0</v>
      </c>
      <c r="CL1039" s="5">
        <v>0</v>
      </c>
      <c r="CM1039" s="5">
        <v>6</v>
      </c>
      <c r="CN1039" s="5">
        <v>29</v>
      </c>
      <c r="CO1039" s="5">
        <v>12</v>
      </c>
      <c r="CP1039" s="5">
        <v>8</v>
      </c>
      <c r="CQ1039" s="5">
        <v>0</v>
      </c>
      <c r="CR1039" s="5">
        <v>1</v>
      </c>
      <c r="CS1039" s="5">
        <v>0</v>
      </c>
      <c r="CT1039" s="5">
        <v>20</v>
      </c>
      <c r="CU1039" s="5">
        <v>3</v>
      </c>
      <c r="CV1039" s="5">
        <v>30</v>
      </c>
      <c r="CW1039" s="5">
        <v>8</v>
      </c>
      <c r="CX1039" s="3">
        <v>8</v>
      </c>
    </row>
    <row r="1040" spans="1:102" ht="15.75" x14ac:dyDescent="0.25">
      <c r="A1040" s="5" t="s">
        <v>191</v>
      </c>
      <c r="B1040" s="5" t="s">
        <v>192</v>
      </c>
      <c r="C1040" s="5">
        <v>2022</v>
      </c>
      <c r="D1040" s="5">
        <v>868</v>
      </c>
      <c r="E1040" s="5">
        <v>0</v>
      </c>
      <c r="F1040" s="5">
        <v>0</v>
      </c>
      <c r="G1040" s="5">
        <v>2</v>
      </c>
      <c r="H1040" s="5">
        <v>13</v>
      </c>
      <c r="I1040" s="5">
        <v>3</v>
      </c>
      <c r="J1040" s="5">
        <v>3</v>
      </c>
      <c r="K1040" s="5">
        <v>0</v>
      </c>
      <c r="L1040" s="5">
        <v>2</v>
      </c>
      <c r="M1040" s="5">
        <v>8</v>
      </c>
      <c r="N1040" s="5">
        <v>15</v>
      </c>
      <c r="O1040" s="5">
        <v>1</v>
      </c>
      <c r="P1040" s="5">
        <v>0</v>
      </c>
      <c r="Q1040" s="5">
        <v>0</v>
      </c>
      <c r="R1040" s="5">
        <v>0</v>
      </c>
      <c r="S1040" s="5">
        <v>2</v>
      </c>
      <c r="T1040" s="5">
        <v>60</v>
      </c>
      <c r="U1040" s="5">
        <v>1</v>
      </c>
      <c r="V1040" s="5">
        <v>8</v>
      </c>
      <c r="W1040" s="5">
        <v>64</v>
      </c>
      <c r="X1040" s="5">
        <v>2</v>
      </c>
      <c r="Y1040" s="5">
        <v>0</v>
      </c>
      <c r="Z1040" s="5">
        <v>0</v>
      </c>
      <c r="AA1040" s="5">
        <v>2</v>
      </c>
      <c r="AB1040" s="5">
        <v>0</v>
      </c>
      <c r="AC1040" s="5">
        <v>0</v>
      </c>
      <c r="AD1040" s="5">
        <v>0</v>
      </c>
      <c r="AE1040" s="5">
        <v>0</v>
      </c>
      <c r="AF1040" s="5">
        <v>0</v>
      </c>
      <c r="AG1040" s="5">
        <v>13</v>
      </c>
      <c r="AH1040" s="5">
        <v>2</v>
      </c>
      <c r="AI1040" s="5">
        <v>9</v>
      </c>
      <c r="AJ1040" s="5">
        <v>78</v>
      </c>
      <c r="AK1040" s="5">
        <v>25</v>
      </c>
      <c r="AL1040" s="5">
        <v>0</v>
      </c>
      <c r="AM1040" s="5">
        <v>6</v>
      </c>
      <c r="AN1040" s="5">
        <v>10</v>
      </c>
      <c r="AO1040" s="5">
        <v>20</v>
      </c>
      <c r="AP1040" s="5">
        <v>1</v>
      </c>
      <c r="AQ1040" s="5">
        <v>3</v>
      </c>
      <c r="AR1040" s="5">
        <v>0</v>
      </c>
      <c r="AS1040" s="5">
        <v>13</v>
      </c>
      <c r="AT1040" s="5">
        <v>6</v>
      </c>
      <c r="AU1040" s="5">
        <v>3</v>
      </c>
      <c r="AV1040" s="5">
        <v>6</v>
      </c>
      <c r="AW1040" s="5">
        <v>5</v>
      </c>
      <c r="AX1040" s="5">
        <v>13</v>
      </c>
      <c r="AY1040" s="5">
        <v>0</v>
      </c>
      <c r="AZ1040" s="5">
        <v>3</v>
      </c>
      <c r="BA1040" s="5">
        <v>0</v>
      </c>
      <c r="BB1040" s="5">
        <v>37</v>
      </c>
      <c r="BC1040" s="5">
        <v>4</v>
      </c>
      <c r="BD1040" s="5">
        <v>0</v>
      </c>
      <c r="BE1040" s="5">
        <v>12</v>
      </c>
      <c r="BF1040" s="5">
        <v>8</v>
      </c>
      <c r="BG1040" s="5">
        <v>1</v>
      </c>
      <c r="BH1040" s="5">
        <v>1</v>
      </c>
      <c r="BI1040" s="5">
        <v>0</v>
      </c>
      <c r="BJ1040" s="5">
        <v>31</v>
      </c>
      <c r="BK1040" s="5">
        <v>16</v>
      </c>
      <c r="BL1040" s="5">
        <v>0</v>
      </c>
      <c r="BM1040" s="5">
        <v>1</v>
      </c>
      <c r="BN1040" s="5">
        <v>5</v>
      </c>
      <c r="BO1040" s="5">
        <v>0</v>
      </c>
      <c r="BP1040" s="5">
        <v>1</v>
      </c>
      <c r="BQ1040" s="5">
        <v>6</v>
      </c>
      <c r="BR1040" s="5">
        <v>0</v>
      </c>
      <c r="BS1040" s="5">
        <v>14</v>
      </c>
      <c r="BT1040" s="5">
        <v>6</v>
      </c>
      <c r="BU1040" s="5">
        <v>1</v>
      </c>
      <c r="BV1040" s="5">
        <v>2</v>
      </c>
      <c r="BW1040" s="5">
        <v>38</v>
      </c>
      <c r="BX1040" s="5">
        <v>113</v>
      </c>
      <c r="BY1040" s="5">
        <v>0</v>
      </c>
      <c r="BZ1040" s="5">
        <v>0</v>
      </c>
      <c r="CA1040" s="5">
        <v>7</v>
      </c>
      <c r="CB1040" s="5">
        <v>101</v>
      </c>
      <c r="CC1040" s="5">
        <v>0</v>
      </c>
      <c r="CD1040" s="5">
        <v>0</v>
      </c>
      <c r="CE1040" s="5">
        <v>0</v>
      </c>
      <c r="CF1040" s="5">
        <v>3</v>
      </c>
      <c r="CG1040" s="5">
        <v>0</v>
      </c>
      <c r="CH1040" s="5">
        <v>0</v>
      </c>
      <c r="CI1040" s="5">
        <v>0</v>
      </c>
      <c r="CJ1040" s="5">
        <v>1</v>
      </c>
      <c r="CK1040" s="5">
        <v>0</v>
      </c>
      <c r="CL1040" s="5">
        <v>0</v>
      </c>
      <c r="CM1040" s="5">
        <v>3</v>
      </c>
      <c r="CN1040" s="5">
        <v>30</v>
      </c>
      <c r="CO1040" s="5">
        <v>0</v>
      </c>
      <c r="CP1040" s="5">
        <v>0</v>
      </c>
      <c r="CQ1040" s="5">
        <v>1</v>
      </c>
      <c r="CR1040" s="5">
        <v>1</v>
      </c>
      <c r="CS1040" s="5">
        <v>0</v>
      </c>
      <c r="CT1040" s="5">
        <v>4</v>
      </c>
      <c r="CU1040" s="5">
        <v>7</v>
      </c>
      <c r="CV1040" s="5">
        <v>8</v>
      </c>
      <c r="CW1040" s="5">
        <v>2</v>
      </c>
      <c r="CX1040" s="3">
        <v>2</v>
      </c>
    </row>
    <row r="1041" spans="1:102" ht="15.75" x14ac:dyDescent="0.25">
      <c r="A1041" s="5" t="s">
        <v>193</v>
      </c>
      <c r="B1041" s="5" t="s">
        <v>194</v>
      </c>
      <c r="C1041" s="5">
        <v>2022</v>
      </c>
      <c r="D1041" s="5">
        <v>30336</v>
      </c>
      <c r="E1041" s="5">
        <v>335</v>
      </c>
      <c r="F1041" s="5">
        <v>466</v>
      </c>
      <c r="G1041" s="5">
        <v>641</v>
      </c>
      <c r="H1041" s="5">
        <v>59</v>
      </c>
      <c r="I1041" s="5">
        <v>715</v>
      </c>
      <c r="J1041" s="5">
        <v>317</v>
      </c>
      <c r="K1041" s="5">
        <v>99</v>
      </c>
      <c r="L1041" s="5">
        <v>262</v>
      </c>
      <c r="M1041" s="5">
        <v>302</v>
      </c>
      <c r="N1041" s="5">
        <v>266</v>
      </c>
      <c r="O1041" s="5">
        <v>487</v>
      </c>
      <c r="P1041" s="5">
        <v>0</v>
      </c>
      <c r="Q1041" s="5">
        <v>5</v>
      </c>
      <c r="R1041" s="5">
        <v>2</v>
      </c>
      <c r="S1041" s="5">
        <v>126</v>
      </c>
      <c r="T1041" s="5">
        <v>0</v>
      </c>
      <c r="U1041" s="5">
        <v>3</v>
      </c>
      <c r="V1041" s="5">
        <v>71</v>
      </c>
      <c r="W1041" s="5">
        <v>27</v>
      </c>
      <c r="X1041" s="5">
        <v>44</v>
      </c>
      <c r="Y1041" s="5">
        <v>58</v>
      </c>
      <c r="Z1041" s="5">
        <v>204</v>
      </c>
      <c r="AA1041" s="5">
        <v>3675</v>
      </c>
      <c r="AB1041" s="5">
        <v>3283</v>
      </c>
      <c r="AC1041" s="5">
        <v>80</v>
      </c>
      <c r="AD1041" s="5">
        <v>34</v>
      </c>
      <c r="AE1041" s="5">
        <v>108</v>
      </c>
      <c r="AF1041" s="5">
        <v>8</v>
      </c>
      <c r="AG1041" s="5">
        <v>3224</v>
      </c>
      <c r="AH1041" s="5">
        <v>109</v>
      </c>
      <c r="AI1041" s="5">
        <v>129</v>
      </c>
      <c r="AJ1041" s="5">
        <v>1693</v>
      </c>
      <c r="AK1041" s="5">
        <v>654</v>
      </c>
      <c r="AL1041" s="5">
        <v>103</v>
      </c>
      <c r="AM1041" s="5">
        <v>256</v>
      </c>
      <c r="AN1041" s="5">
        <v>326</v>
      </c>
      <c r="AO1041" s="5">
        <v>244</v>
      </c>
      <c r="AP1041" s="5">
        <v>5</v>
      </c>
      <c r="AQ1041" s="5">
        <v>107</v>
      </c>
      <c r="AR1041" s="5">
        <v>147</v>
      </c>
      <c r="AS1041" s="5">
        <v>657</v>
      </c>
      <c r="AT1041" s="5">
        <v>168</v>
      </c>
      <c r="AU1041" s="5">
        <v>434</v>
      </c>
      <c r="AV1041" s="5">
        <v>593</v>
      </c>
      <c r="AW1041" s="5">
        <v>428</v>
      </c>
      <c r="AX1041" s="5">
        <v>744</v>
      </c>
      <c r="AY1041" s="5">
        <v>7</v>
      </c>
      <c r="AZ1041" s="5">
        <v>104</v>
      </c>
      <c r="BA1041" s="5">
        <v>0</v>
      </c>
      <c r="BB1041" s="5">
        <v>530</v>
      </c>
      <c r="BC1041" s="5">
        <v>38</v>
      </c>
      <c r="BD1041" s="5">
        <v>15</v>
      </c>
      <c r="BE1041" s="5">
        <v>87</v>
      </c>
      <c r="BF1041" s="5">
        <v>473</v>
      </c>
      <c r="BG1041" s="5">
        <v>10</v>
      </c>
      <c r="BH1041" s="5">
        <v>36</v>
      </c>
      <c r="BI1041" s="5">
        <v>12</v>
      </c>
      <c r="BJ1041" s="5">
        <v>209</v>
      </c>
      <c r="BK1041" s="5">
        <v>431</v>
      </c>
      <c r="BL1041" s="5">
        <v>0</v>
      </c>
      <c r="BM1041" s="5">
        <v>47</v>
      </c>
      <c r="BN1041" s="5">
        <v>809</v>
      </c>
      <c r="BO1041" s="5">
        <v>36</v>
      </c>
      <c r="BP1041" s="5">
        <v>17</v>
      </c>
      <c r="BQ1041" s="5">
        <v>743</v>
      </c>
      <c r="BR1041" s="5">
        <v>202</v>
      </c>
      <c r="BS1041" s="5">
        <v>481</v>
      </c>
      <c r="BT1041" s="5">
        <v>227</v>
      </c>
      <c r="BU1041" s="5">
        <v>36</v>
      </c>
      <c r="BV1041" s="5">
        <v>165</v>
      </c>
      <c r="BW1041" s="5">
        <v>295</v>
      </c>
      <c r="BX1041" s="5">
        <v>334</v>
      </c>
      <c r="BY1041" s="5">
        <v>7</v>
      </c>
      <c r="BZ1041" s="5">
        <v>0</v>
      </c>
      <c r="CA1041" s="5">
        <v>107</v>
      </c>
      <c r="CB1041" s="5">
        <v>8</v>
      </c>
      <c r="CC1041" s="5">
        <v>3</v>
      </c>
      <c r="CD1041" s="5">
        <v>164</v>
      </c>
      <c r="CE1041" s="5">
        <v>56</v>
      </c>
      <c r="CF1041" s="5">
        <v>182</v>
      </c>
      <c r="CG1041" s="5">
        <v>8</v>
      </c>
      <c r="CH1041" s="5">
        <v>66</v>
      </c>
      <c r="CI1041" s="5">
        <v>43</v>
      </c>
      <c r="CJ1041" s="5">
        <v>524</v>
      </c>
      <c r="CK1041" s="5">
        <v>101</v>
      </c>
      <c r="CL1041" s="5">
        <v>0</v>
      </c>
      <c r="CM1041" s="5">
        <v>69</v>
      </c>
      <c r="CN1041" s="5">
        <v>396</v>
      </c>
      <c r="CO1041" s="5">
        <v>55</v>
      </c>
      <c r="CP1041" s="5">
        <v>33</v>
      </c>
      <c r="CQ1041" s="5">
        <v>0</v>
      </c>
      <c r="CR1041" s="5">
        <v>25</v>
      </c>
      <c r="CS1041" s="5">
        <v>57</v>
      </c>
      <c r="CT1041" s="5">
        <v>347</v>
      </c>
      <c r="CU1041" s="5">
        <v>34</v>
      </c>
      <c r="CV1041" s="5">
        <v>856</v>
      </c>
      <c r="CW1041" s="5">
        <v>148</v>
      </c>
      <c r="CX1041" s="3">
        <v>151</v>
      </c>
    </row>
    <row r="1042" spans="1:102" ht="15.75" x14ac:dyDescent="0.25">
      <c r="A1042" s="5" t="s">
        <v>195</v>
      </c>
      <c r="B1042" s="5" t="s">
        <v>196</v>
      </c>
      <c r="C1042" s="5">
        <v>2022</v>
      </c>
      <c r="D1042" s="5">
        <v>1851</v>
      </c>
      <c r="E1042" s="5">
        <v>4</v>
      </c>
      <c r="F1042" s="5">
        <v>0</v>
      </c>
      <c r="G1042" s="5">
        <v>4</v>
      </c>
      <c r="H1042" s="5">
        <v>2</v>
      </c>
      <c r="I1042" s="5">
        <v>15</v>
      </c>
      <c r="J1042" s="5">
        <v>7</v>
      </c>
      <c r="K1042" s="5">
        <v>6</v>
      </c>
      <c r="L1042" s="5">
        <v>39</v>
      </c>
      <c r="M1042" s="5">
        <v>2</v>
      </c>
      <c r="N1042" s="5">
        <v>11</v>
      </c>
      <c r="O1042" s="5">
        <v>86</v>
      </c>
      <c r="P1042" s="5">
        <v>0</v>
      </c>
      <c r="Q1042" s="5">
        <v>0</v>
      </c>
      <c r="R1042" s="5">
        <v>1</v>
      </c>
      <c r="S1042" s="5">
        <v>0</v>
      </c>
      <c r="T1042" s="5">
        <v>0</v>
      </c>
      <c r="U1042" s="5">
        <v>1</v>
      </c>
      <c r="V1042" s="5">
        <v>2</v>
      </c>
      <c r="W1042" s="5">
        <v>1</v>
      </c>
      <c r="X1042" s="5">
        <v>1</v>
      </c>
      <c r="Y1042" s="5">
        <v>0</v>
      </c>
      <c r="Z1042" s="5">
        <v>0</v>
      </c>
      <c r="AA1042" s="5">
        <v>9</v>
      </c>
      <c r="AB1042" s="5">
        <v>0</v>
      </c>
      <c r="AC1042" s="5">
        <v>0</v>
      </c>
      <c r="AD1042" s="5">
        <v>0</v>
      </c>
      <c r="AE1042" s="5">
        <v>1</v>
      </c>
      <c r="AF1042" s="5">
        <v>0</v>
      </c>
      <c r="AG1042" s="5">
        <v>30</v>
      </c>
      <c r="AH1042" s="5">
        <v>5</v>
      </c>
      <c r="AI1042" s="5">
        <v>14</v>
      </c>
      <c r="AJ1042" s="5">
        <v>159</v>
      </c>
      <c r="AK1042" s="5">
        <v>32</v>
      </c>
      <c r="AL1042" s="5">
        <v>1</v>
      </c>
      <c r="AM1042" s="5">
        <v>13</v>
      </c>
      <c r="AN1042" s="5">
        <v>26</v>
      </c>
      <c r="AO1042" s="5">
        <v>26</v>
      </c>
      <c r="AP1042" s="5">
        <v>0</v>
      </c>
      <c r="AQ1042" s="5">
        <v>7</v>
      </c>
      <c r="AR1042" s="5">
        <v>0</v>
      </c>
      <c r="AS1042" s="5">
        <v>9</v>
      </c>
      <c r="AT1042" s="5">
        <v>20</v>
      </c>
      <c r="AU1042" s="5">
        <v>158</v>
      </c>
      <c r="AV1042" s="5">
        <v>14</v>
      </c>
      <c r="AW1042" s="5">
        <v>17</v>
      </c>
      <c r="AX1042" s="5">
        <v>39</v>
      </c>
      <c r="AY1042" s="5">
        <v>2</v>
      </c>
      <c r="AZ1042" s="5">
        <v>17</v>
      </c>
      <c r="BA1042" s="5">
        <v>0</v>
      </c>
      <c r="BB1042" s="5">
        <v>234</v>
      </c>
      <c r="BC1042" s="5">
        <v>3</v>
      </c>
      <c r="BD1042" s="5">
        <v>0</v>
      </c>
      <c r="BE1042" s="5">
        <v>24</v>
      </c>
      <c r="BF1042" s="5">
        <v>65</v>
      </c>
      <c r="BG1042" s="5">
        <v>2</v>
      </c>
      <c r="BH1042" s="5">
        <v>2</v>
      </c>
      <c r="BI1042" s="5">
        <v>0</v>
      </c>
      <c r="BJ1042" s="5">
        <v>42</v>
      </c>
      <c r="BK1042" s="5">
        <v>39</v>
      </c>
      <c r="BL1042" s="5">
        <v>0</v>
      </c>
      <c r="BM1042" s="5">
        <v>5</v>
      </c>
      <c r="BN1042" s="5">
        <v>73</v>
      </c>
      <c r="BO1042" s="5">
        <v>0</v>
      </c>
      <c r="BP1042" s="5">
        <v>4</v>
      </c>
      <c r="BQ1042" s="5">
        <v>53</v>
      </c>
      <c r="BR1042" s="5">
        <v>5</v>
      </c>
      <c r="BS1042" s="5">
        <v>66</v>
      </c>
      <c r="BT1042" s="5">
        <v>40</v>
      </c>
      <c r="BU1042" s="5">
        <v>2</v>
      </c>
      <c r="BV1042" s="5">
        <v>8</v>
      </c>
      <c r="BW1042" s="5">
        <v>81</v>
      </c>
      <c r="BX1042" s="5">
        <v>88</v>
      </c>
      <c r="BY1042" s="5">
        <v>0</v>
      </c>
      <c r="BZ1042" s="5">
        <v>0</v>
      </c>
      <c r="CA1042" s="5">
        <v>13</v>
      </c>
      <c r="CB1042" s="5">
        <v>0</v>
      </c>
      <c r="CC1042" s="5">
        <v>0</v>
      </c>
      <c r="CD1042" s="5">
        <v>3</v>
      </c>
      <c r="CE1042" s="5">
        <v>0</v>
      </c>
      <c r="CF1042" s="5">
        <v>10</v>
      </c>
      <c r="CG1042" s="5">
        <v>1</v>
      </c>
      <c r="CH1042" s="5">
        <v>2</v>
      </c>
      <c r="CI1042" s="5">
        <v>2</v>
      </c>
      <c r="CJ1042" s="5">
        <v>32</v>
      </c>
      <c r="CK1042" s="5">
        <v>8</v>
      </c>
      <c r="CL1042" s="5">
        <v>0</v>
      </c>
      <c r="CM1042" s="5">
        <v>14</v>
      </c>
      <c r="CN1042" s="5">
        <v>65</v>
      </c>
      <c r="CO1042" s="5">
        <v>10</v>
      </c>
      <c r="CP1042" s="5">
        <v>5</v>
      </c>
      <c r="CQ1042" s="5">
        <v>0</v>
      </c>
      <c r="CR1042" s="5">
        <v>5</v>
      </c>
      <c r="CS1042" s="5">
        <v>3</v>
      </c>
      <c r="CT1042" s="5">
        <v>6</v>
      </c>
      <c r="CU1042" s="5">
        <v>5</v>
      </c>
      <c r="CV1042" s="5">
        <v>44</v>
      </c>
      <c r="CW1042" s="5">
        <v>5</v>
      </c>
      <c r="CX1042" s="3">
        <v>5</v>
      </c>
    </row>
    <row r="1043" spans="1:102" ht="15.75" x14ac:dyDescent="0.25">
      <c r="A1043" s="5" t="s">
        <v>197</v>
      </c>
      <c r="B1043" s="5" t="s">
        <v>198</v>
      </c>
      <c r="C1043" s="5">
        <v>2022</v>
      </c>
      <c r="D1043" s="5">
        <v>0</v>
      </c>
      <c r="E1043" s="5">
        <v>0</v>
      </c>
      <c r="F1043" s="5">
        <v>0</v>
      </c>
      <c r="G1043" s="5">
        <v>0</v>
      </c>
      <c r="H1043" s="5">
        <v>0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5">
        <v>0</v>
      </c>
      <c r="AH1043" s="5">
        <v>0</v>
      </c>
      <c r="AI1043" s="5">
        <v>0</v>
      </c>
      <c r="AJ1043" s="5">
        <v>0</v>
      </c>
      <c r="AK1043" s="5">
        <v>0</v>
      </c>
      <c r="AL1043" s="5">
        <v>0</v>
      </c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>
        <v>0</v>
      </c>
      <c r="AV1043" s="5">
        <v>0</v>
      </c>
      <c r="AW1043" s="5">
        <v>0</v>
      </c>
      <c r="AX1043" s="5">
        <v>0</v>
      </c>
      <c r="AY1043" s="5">
        <v>0</v>
      </c>
      <c r="AZ1043" s="5">
        <v>0</v>
      </c>
      <c r="BA1043" s="5">
        <v>0</v>
      </c>
      <c r="BB1043" s="5">
        <v>0</v>
      </c>
      <c r="BC1043" s="5">
        <v>0</v>
      </c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>
        <v>0</v>
      </c>
      <c r="BK1043" s="5">
        <v>0</v>
      </c>
      <c r="BL1043" s="5">
        <v>0</v>
      </c>
      <c r="BM1043" s="5">
        <v>0</v>
      </c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>
        <v>0</v>
      </c>
      <c r="BW1043" s="5">
        <v>0</v>
      </c>
      <c r="BX1043" s="5">
        <v>0</v>
      </c>
      <c r="BY1043" s="5">
        <v>0</v>
      </c>
      <c r="BZ1043" s="5">
        <v>0</v>
      </c>
      <c r="CA1043" s="5">
        <v>0</v>
      </c>
      <c r="CB1043" s="5">
        <v>0</v>
      </c>
      <c r="CC1043" s="5">
        <v>0</v>
      </c>
      <c r="CD1043" s="5">
        <v>0</v>
      </c>
      <c r="CE1043" s="5">
        <v>0</v>
      </c>
      <c r="CF1043" s="5">
        <v>0</v>
      </c>
      <c r="CG1043" s="5">
        <v>0</v>
      </c>
      <c r="CH1043" s="5">
        <v>0</v>
      </c>
      <c r="CI1043" s="5">
        <v>0</v>
      </c>
      <c r="CJ1043" s="5">
        <v>0</v>
      </c>
      <c r="CK1043" s="5">
        <v>0</v>
      </c>
      <c r="CL1043" s="5">
        <v>0</v>
      </c>
      <c r="CM1043" s="5">
        <v>0</v>
      </c>
      <c r="CN1043" s="5">
        <v>0</v>
      </c>
      <c r="CO1043" s="5">
        <v>0</v>
      </c>
      <c r="CP1043" s="5">
        <v>0</v>
      </c>
      <c r="CQ1043" s="5">
        <v>0</v>
      </c>
      <c r="CR1043" s="5">
        <v>0</v>
      </c>
      <c r="CS1043" s="5">
        <v>0</v>
      </c>
      <c r="CT1043" s="5">
        <v>0</v>
      </c>
      <c r="CU1043" s="5">
        <v>0</v>
      </c>
      <c r="CV1043" s="5">
        <v>0</v>
      </c>
      <c r="CW1043" s="5">
        <v>0</v>
      </c>
      <c r="CX1043" s="3">
        <v>0</v>
      </c>
    </row>
    <row r="1044" spans="1:102" ht="15.75" x14ac:dyDescent="0.25">
      <c r="A1044" s="5" t="s">
        <v>199</v>
      </c>
      <c r="B1044" s="5" t="s">
        <v>200</v>
      </c>
      <c r="C1044" s="5">
        <v>2022</v>
      </c>
      <c r="D1044" s="5">
        <v>6249</v>
      </c>
      <c r="E1044" s="5">
        <v>1</v>
      </c>
      <c r="F1044" s="5">
        <v>0</v>
      </c>
      <c r="G1044" s="5">
        <v>2</v>
      </c>
      <c r="H1044" s="5">
        <v>0</v>
      </c>
      <c r="I1044" s="5">
        <v>5</v>
      </c>
      <c r="J1044" s="5">
        <v>2</v>
      </c>
      <c r="K1044" s="5">
        <v>1</v>
      </c>
      <c r="L1044" s="5">
        <v>9</v>
      </c>
      <c r="M1044" s="5">
        <v>5</v>
      </c>
      <c r="N1044" s="5">
        <v>6</v>
      </c>
      <c r="O1044" s="5">
        <v>308</v>
      </c>
      <c r="P1044" s="5">
        <v>1</v>
      </c>
      <c r="Q1044" s="5">
        <v>0</v>
      </c>
      <c r="R1044" s="5">
        <v>48</v>
      </c>
      <c r="S1044" s="5">
        <v>11</v>
      </c>
      <c r="T1044" s="5">
        <v>222</v>
      </c>
      <c r="U1044" s="5">
        <v>11</v>
      </c>
      <c r="V1044" s="5">
        <v>16</v>
      </c>
      <c r="W1044" s="5">
        <v>1111</v>
      </c>
      <c r="X1044" s="5">
        <v>2</v>
      </c>
      <c r="Y1044" s="5">
        <v>0</v>
      </c>
      <c r="Z1044" s="5">
        <v>0</v>
      </c>
      <c r="AA1044" s="5">
        <v>91</v>
      </c>
      <c r="AB1044" s="5">
        <v>0</v>
      </c>
      <c r="AC1044" s="5">
        <v>0</v>
      </c>
      <c r="AD1044" s="5">
        <v>1</v>
      </c>
      <c r="AE1044" s="5">
        <v>0</v>
      </c>
      <c r="AF1044" s="5">
        <v>0</v>
      </c>
      <c r="AG1044" s="5">
        <v>88</v>
      </c>
      <c r="AH1044" s="5">
        <v>26</v>
      </c>
      <c r="AI1044" s="5">
        <v>42</v>
      </c>
      <c r="AJ1044" s="5">
        <v>116</v>
      </c>
      <c r="AK1044" s="5">
        <v>41</v>
      </c>
      <c r="AL1044" s="5">
        <v>13</v>
      </c>
      <c r="AM1044" s="5">
        <v>48</v>
      </c>
      <c r="AN1044" s="5">
        <v>41</v>
      </c>
      <c r="AO1044" s="5">
        <v>119</v>
      </c>
      <c r="AP1044" s="5">
        <v>4</v>
      </c>
      <c r="AQ1044" s="5">
        <v>31</v>
      </c>
      <c r="AR1044" s="5">
        <v>4</v>
      </c>
      <c r="AS1044" s="5">
        <v>15</v>
      </c>
      <c r="AT1044" s="5">
        <v>29</v>
      </c>
      <c r="AU1044" s="5">
        <v>53</v>
      </c>
      <c r="AV1044" s="5">
        <v>44</v>
      </c>
      <c r="AW1044" s="5">
        <v>1129</v>
      </c>
      <c r="AX1044" s="5">
        <v>111</v>
      </c>
      <c r="AY1044" s="5">
        <v>8</v>
      </c>
      <c r="AZ1044" s="5">
        <v>30</v>
      </c>
      <c r="BA1044" s="5">
        <v>0</v>
      </c>
      <c r="BB1044" s="5">
        <v>702</v>
      </c>
      <c r="BC1044" s="5">
        <v>35</v>
      </c>
      <c r="BD1044" s="5">
        <v>0</v>
      </c>
      <c r="BE1044" s="5">
        <v>47</v>
      </c>
      <c r="BF1044" s="5">
        <v>71</v>
      </c>
      <c r="BG1044" s="5">
        <v>8</v>
      </c>
      <c r="BH1044" s="5">
        <v>24</v>
      </c>
      <c r="BI1044" s="5">
        <v>1</v>
      </c>
      <c r="BJ1044" s="5">
        <v>194</v>
      </c>
      <c r="BK1044" s="5">
        <v>230</v>
      </c>
      <c r="BL1044" s="5">
        <v>0</v>
      </c>
      <c r="BM1044" s="5">
        <v>19</v>
      </c>
      <c r="BN1044" s="5">
        <v>73</v>
      </c>
      <c r="BO1044" s="5">
        <v>0</v>
      </c>
      <c r="BP1044" s="5">
        <v>6</v>
      </c>
      <c r="BQ1044" s="5">
        <v>64</v>
      </c>
      <c r="BR1044" s="5">
        <v>2</v>
      </c>
      <c r="BS1044" s="5">
        <v>174</v>
      </c>
      <c r="BT1044" s="5">
        <v>78</v>
      </c>
      <c r="BU1044" s="5">
        <v>0</v>
      </c>
      <c r="BV1044" s="5">
        <v>48</v>
      </c>
      <c r="BW1044" s="5">
        <v>5</v>
      </c>
      <c r="BX1044" s="5">
        <v>59</v>
      </c>
      <c r="BY1044" s="5">
        <v>3</v>
      </c>
      <c r="BZ1044" s="5">
        <v>0</v>
      </c>
      <c r="CA1044" s="5">
        <v>115</v>
      </c>
      <c r="CB1044" s="5">
        <v>12</v>
      </c>
      <c r="CC1044" s="5">
        <v>0</v>
      </c>
      <c r="CD1044" s="5">
        <v>3</v>
      </c>
      <c r="CE1044" s="5">
        <v>0</v>
      </c>
      <c r="CF1044" s="5">
        <v>4</v>
      </c>
      <c r="CG1044" s="5">
        <v>5</v>
      </c>
      <c r="CH1044" s="5">
        <v>3</v>
      </c>
      <c r="CI1044" s="5">
        <v>1</v>
      </c>
      <c r="CJ1044" s="5">
        <v>7</v>
      </c>
      <c r="CK1044" s="5">
        <v>1</v>
      </c>
      <c r="CL1044" s="5">
        <v>0</v>
      </c>
      <c r="CM1044" s="5">
        <v>38</v>
      </c>
      <c r="CN1044" s="5">
        <v>224</v>
      </c>
      <c r="CO1044" s="5">
        <v>6</v>
      </c>
      <c r="CP1044" s="5">
        <v>10</v>
      </c>
      <c r="CQ1044" s="5">
        <v>0</v>
      </c>
      <c r="CR1044" s="5">
        <v>15</v>
      </c>
      <c r="CS1044" s="5">
        <v>14</v>
      </c>
      <c r="CT1044" s="5">
        <v>14</v>
      </c>
      <c r="CU1044" s="5">
        <v>1</v>
      </c>
      <c r="CV1044" s="5">
        <v>68</v>
      </c>
      <c r="CW1044" s="5">
        <v>15</v>
      </c>
      <c r="CX1044" s="3">
        <v>15</v>
      </c>
    </row>
    <row r="1045" spans="1:102" ht="15.75" x14ac:dyDescent="0.25">
      <c r="A1045" s="5" t="s">
        <v>201</v>
      </c>
      <c r="B1045" s="5" t="s">
        <v>202</v>
      </c>
      <c r="C1045" s="5">
        <v>2022</v>
      </c>
      <c r="D1045" s="5">
        <v>0</v>
      </c>
      <c r="E1045" s="5">
        <v>0</v>
      </c>
      <c r="F1045" s="5">
        <v>0</v>
      </c>
      <c r="G1045" s="5">
        <v>0</v>
      </c>
      <c r="H1045" s="5">
        <v>0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>
        <v>0</v>
      </c>
      <c r="AG1045" s="5">
        <v>0</v>
      </c>
      <c r="AH1045" s="5">
        <v>0</v>
      </c>
      <c r="AI1045" s="5">
        <v>0</v>
      </c>
      <c r="AJ1045" s="5">
        <v>0</v>
      </c>
      <c r="AK1045" s="5">
        <v>0</v>
      </c>
      <c r="AL1045" s="5">
        <v>0</v>
      </c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>
        <v>0</v>
      </c>
      <c r="AV1045" s="5">
        <v>0</v>
      </c>
      <c r="AW1045" s="5">
        <v>0</v>
      </c>
      <c r="AX1045" s="5">
        <v>0</v>
      </c>
      <c r="AY1045" s="5">
        <v>0</v>
      </c>
      <c r="AZ1045" s="5">
        <v>0</v>
      </c>
      <c r="BA1045" s="5">
        <v>0</v>
      </c>
      <c r="BB1045" s="5">
        <v>0</v>
      </c>
      <c r="BC1045" s="5">
        <v>0</v>
      </c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>
        <v>0</v>
      </c>
      <c r="BK1045" s="5">
        <v>0</v>
      </c>
      <c r="BL1045" s="5">
        <v>0</v>
      </c>
      <c r="BM1045" s="5">
        <v>0</v>
      </c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>
        <v>0</v>
      </c>
      <c r="BW1045" s="5">
        <v>0</v>
      </c>
      <c r="BX1045" s="5">
        <v>0</v>
      </c>
      <c r="BY1045" s="5">
        <v>0</v>
      </c>
      <c r="BZ1045" s="5">
        <v>0</v>
      </c>
      <c r="CA1045" s="5">
        <v>0</v>
      </c>
      <c r="CB1045" s="5">
        <v>0</v>
      </c>
      <c r="CC1045" s="5">
        <v>0</v>
      </c>
      <c r="CD1045" s="5">
        <v>0</v>
      </c>
      <c r="CE1045" s="5">
        <v>0</v>
      </c>
      <c r="CF1045" s="5">
        <v>0</v>
      </c>
      <c r="CG1045" s="5">
        <v>0</v>
      </c>
      <c r="CH1045" s="5">
        <v>0</v>
      </c>
      <c r="CI1045" s="5">
        <v>0</v>
      </c>
      <c r="CJ1045" s="5">
        <v>0</v>
      </c>
      <c r="CK1045" s="5">
        <v>0</v>
      </c>
      <c r="CL1045" s="5">
        <v>0</v>
      </c>
      <c r="CM1045" s="5">
        <v>0</v>
      </c>
      <c r="CN1045" s="5">
        <v>0</v>
      </c>
      <c r="CO1045" s="5">
        <v>0</v>
      </c>
      <c r="CP1045" s="5">
        <v>0</v>
      </c>
      <c r="CQ1045" s="5">
        <v>0</v>
      </c>
      <c r="CR1045" s="5">
        <v>0</v>
      </c>
      <c r="CS1045" s="5">
        <v>0</v>
      </c>
      <c r="CT1045" s="5">
        <v>0</v>
      </c>
      <c r="CU1045" s="5">
        <v>0</v>
      </c>
      <c r="CV1045" s="5">
        <v>0</v>
      </c>
      <c r="CW1045" s="5">
        <v>0</v>
      </c>
      <c r="CX1045" s="3">
        <v>0</v>
      </c>
    </row>
    <row r="1046" spans="1:102" ht="15.75" x14ac:dyDescent="0.25">
      <c r="A1046" s="5" t="s">
        <v>203</v>
      </c>
      <c r="B1046" s="5" t="s">
        <v>204</v>
      </c>
      <c r="C1046" s="5">
        <v>2022</v>
      </c>
      <c r="D1046" s="5">
        <v>465</v>
      </c>
      <c r="E1046" s="5">
        <v>0</v>
      </c>
      <c r="F1046" s="5">
        <v>0</v>
      </c>
      <c r="G1046" s="5">
        <v>1</v>
      </c>
      <c r="H1046" s="5">
        <v>0</v>
      </c>
      <c r="I1046" s="5">
        <v>3</v>
      </c>
      <c r="J1046" s="5">
        <v>0</v>
      </c>
      <c r="K1046" s="5">
        <v>1</v>
      </c>
      <c r="L1046" s="5">
        <v>6</v>
      </c>
      <c r="M1046" s="5">
        <v>1</v>
      </c>
      <c r="N1046" s="5">
        <v>10</v>
      </c>
      <c r="O1046" s="5">
        <v>39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2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20</v>
      </c>
      <c r="AB1046" s="5">
        <v>0</v>
      </c>
      <c r="AC1046" s="5">
        <v>0</v>
      </c>
      <c r="AD1046" s="5">
        <v>0</v>
      </c>
      <c r="AE1046" s="5">
        <v>0</v>
      </c>
      <c r="AF1046" s="5">
        <v>0</v>
      </c>
      <c r="AG1046" s="5">
        <v>1</v>
      </c>
      <c r="AH1046" s="5">
        <v>0</v>
      </c>
      <c r="AI1046" s="5">
        <v>5</v>
      </c>
      <c r="AJ1046" s="5">
        <v>116</v>
      </c>
      <c r="AK1046" s="5">
        <v>18</v>
      </c>
      <c r="AL1046" s="5">
        <v>0</v>
      </c>
      <c r="AM1046" s="5">
        <v>20</v>
      </c>
      <c r="AN1046" s="5">
        <v>0</v>
      </c>
      <c r="AO1046" s="5">
        <v>17</v>
      </c>
      <c r="AP1046" s="5">
        <v>0</v>
      </c>
      <c r="AQ1046" s="5">
        <v>1</v>
      </c>
      <c r="AR1046" s="5">
        <v>0</v>
      </c>
      <c r="AS1046" s="5">
        <v>1</v>
      </c>
      <c r="AT1046" s="5">
        <v>0</v>
      </c>
      <c r="AU1046" s="5">
        <v>1</v>
      </c>
      <c r="AV1046" s="5">
        <v>4</v>
      </c>
      <c r="AW1046" s="5">
        <v>2</v>
      </c>
      <c r="AX1046" s="5">
        <v>5</v>
      </c>
      <c r="AY1046" s="5">
        <v>1</v>
      </c>
      <c r="AZ1046" s="5">
        <v>15</v>
      </c>
      <c r="BA1046" s="5">
        <v>0</v>
      </c>
      <c r="BB1046" s="5">
        <v>10</v>
      </c>
      <c r="BC1046" s="5">
        <v>4</v>
      </c>
      <c r="BD1046" s="5">
        <v>0</v>
      </c>
      <c r="BE1046" s="5">
        <v>1</v>
      </c>
      <c r="BF1046" s="5">
        <v>12</v>
      </c>
      <c r="BG1046" s="5">
        <v>3</v>
      </c>
      <c r="BH1046" s="5">
        <v>0</v>
      </c>
      <c r="BI1046" s="5">
        <v>0</v>
      </c>
      <c r="BJ1046" s="5">
        <v>14</v>
      </c>
      <c r="BK1046" s="5">
        <v>18</v>
      </c>
      <c r="BL1046" s="5">
        <v>0</v>
      </c>
      <c r="BM1046" s="5">
        <v>0</v>
      </c>
      <c r="BN1046" s="5">
        <v>5</v>
      </c>
      <c r="BO1046" s="5">
        <v>0</v>
      </c>
      <c r="BP1046" s="5">
        <v>0</v>
      </c>
      <c r="BQ1046" s="5">
        <v>4</v>
      </c>
      <c r="BR1046" s="5">
        <v>0</v>
      </c>
      <c r="BS1046" s="5">
        <v>11</v>
      </c>
      <c r="BT1046" s="5">
        <v>10</v>
      </c>
      <c r="BU1046" s="5">
        <v>0</v>
      </c>
      <c r="BV1046" s="5">
        <v>1</v>
      </c>
      <c r="BW1046" s="5">
        <v>2</v>
      </c>
      <c r="BX1046" s="5">
        <v>44</v>
      </c>
      <c r="BY1046" s="5">
        <v>0</v>
      </c>
      <c r="BZ1046" s="5">
        <v>0</v>
      </c>
      <c r="CA1046" s="5">
        <v>1</v>
      </c>
      <c r="CB1046" s="5">
        <v>0</v>
      </c>
      <c r="CC1046" s="5">
        <v>0</v>
      </c>
      <c r="CD1046" s="5">
        <v>1</v>
      </c>
      <c r="CE1046" s="5">
        <v>0</v>
      </c>
      <c r="CF1046" s="5">
        <v>3</v>
      </c>
      <c r="CG1046" s="5">
        <v>0</v>
      </c>
      <c r="CH1046" s="5">
        <v>1</v>
      </c>
      <c r="CI1046" s="5">
        <v>0</v>
      </c>
      <c r="CJ1046" s="5">
        <v>2</v>
      </c>
      <c r="CK1046" s="5">
        <v>0</v>
      </c>
      <c r="CL1046" s="5">
        <v>0</v>
      </c>
      <c r="CM1046" s="5">
        <v>2</v>
      </c>
      <c r="CN1046" s="5">
        <v>17</v>
      </c>
      <c r="CO1046" s="5">
        <v>0</v>
      </c>
      <c r="CP1046" s="5">
        <v>0</v>
      </c>
      <c r="CQ1046" s="5">
        <v>0</v>
      </c>
      <c r="CR1046" s="5">
        <v>0</v>
      </c>
      <c r="CS1046" s="5">
        <v>0</v>
      </c>
      <c r="CT1046" s="5">
        <v>1</v>
      </c>
      <c r="CU1046" s="5">
        <v>1</v>
      </c>
      <c r="CV1046" s="5">
        <v>6</v>
      </c>
      <c r="CW1046" s="5">
        <v>1</v>
      </c>
      <c r="CX1046" s="3">
        <v>1</v>
      </c>
    </row>
    <row r="1047" spans="1:102" ht="15.75" x14ac:dyDescent="0.25">
      <c r="A1047" s="5" t="s">
        <v>205</v>
      </c>
      <c r="B1047" s="5" t="s">
        <v>206</v>
      </c>
      <c r="C1047" s="5">
        <v>2022</v>
      </c>
      <c r="D1047" s="5">
        <v>64</v>
      </c>
      <c r="E1047" s="5">
        <v>2</v>
      </c>
      <c r="F1047" s="5">
        <v>0</v>
      </c>
      <c r="G1047" s="5">
        <v>0</v>
      </c>
      <c r="H1047" s="5">
        <v>0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  <c r="X1047" s="5">
        <v>2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>
        <v>0</v>
      </c>
      <c r="AG1047" s="5">
        <v>1</v>
      </c>
      <c r="AH1047" s="5">
        <v>0</v>
      </c>
      <c r="AI1047" s="5">
        <v>2</v>
      </c>
      <c r="AJ1047" s="5">
        <v>9</v>
      </c>
      <c r="AK1047" s="5">
        <v>1</v>
      </c>
      <c r="AL1047" s="5">
        <v>1</v>
      </c>
      <c r="AM1047" s="5">
        <v>0</v>
      </c>
      <c r="AN1047" s="5">
        <v>0</v>
      </c>
      <c r="AO1047" s="5">
        <v>8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>
        <v>0</v>
      </c>
      <c r="AV1047" s="5">
        <v>0</v>
      </c>
      <c r="AW1047" s="5">
        <v>0</v>
      </c>
      <c r="AX1047" s="5">
        <v>1</v>
      </c>
      <c r="AY1047" s="5">
        <v>0</v>
      </c>
      <c r="AZ1047" s="5">
        <v>1</v>
      </c>
      <c r="BA1047" s="5">
        <v>0</v>
      </c>
      <c r="BB1047" s="5">
        <v>0</v>
      </c>
      <c r="BC1047" s="5">
        <v>4</v>
      </c>
      <c r="BD1047" s="5">
        <v>0</v>
      </c>
      <c r="BE1047" s="5">
        <v>0</v>
      </c>
      <c r="BF1047" s="5">
        <v>1</v>
      </c>
      <c r="BG1047" s="5">
        <v>1</v>
      </c>
      <c r="BH1047" s="5">
        <v>0</v>
      </c>
      <c r="BI1047" s="5">
        <v>0</v>
      </c>
      <c r="BJ1047" s="5">
        <v>5</v>
      </c>
      <c r="BK1047" s="5">
        <v>0</v>
      </c>
      <c r="BL1047" s="5">
        <v>0</v>
      </c>
      <c r="BM1047" s="5">
        <v>0</v>
      </c>
      <c r="BN1047" s="5">
        <v>1</v>
      </c>
      <c r="BO1047" s="5">
        <v>0</v>
      </c>
      <c r="BP1047" s="5">
        <v>0</v>
      </c>
      <c r="BQ1047" s="5">
        <v>1</v>
      </c>
      <c r="BR1047" s="5">
        <v>0</v>
      </c>
      <c r="BS1047" s="5">
        <v>0</v>
      </c>
      <c r="BT1047" s="5">
        <v>1</v>
      </c>
      <c r="BU1047" s="5">
        <v>0</v>
      </c>
      <c r="BV1047" s="5">
        <v>0</v>
      </c>
      <c r="BW1047" s="5">
        <v>0</v>
      </c>
      <c r="BX1047" s="5">
        <v>0</v>
      </c>
      <c r="BY1047" s="5">
        <v>0</v>
      </c>
      <c r="BZ1047" s="5">
        <v>0</v>
      </c>
      <c r="CA1047" s="5">
        <v>0</v>
      </c>
      <c r="CB1047" s="5">
        <v>0</v>
      </c>
      <c r="CC1047" s="5">
        <v>0</v>
      </c>
      <c r="CD1047" s="5">
        <v>0</v>
      </c>
      <c r="CE1047" s="5">
        <v>0</v>
      </c>
      <c r="CF1047" s="5">
        <v>0</v>
      </c>
      <c r="CG1047" s="5">
        <v>1</v>
      </c>
      <c r="CH1047" s="5">
        <v>0</v>
      </c>
      <c r="CI1047" s="5">
        <v>0</v>
      </c>
      <c r="CJ1047" s="5">
        <v>0</v>
      </c>
      <c r="CK1047" s="5">
        <v>0</v>
      </c>
      <c r="CL1047" s="5">
        <v>0</v>
      </c>
      <c r="CM1047" s="5">
        <v>0</v>
      </c>
      <c r="CN1047" s="5">
        <v>3</v>
      </c>
      <c r="CO1047" s="5">
        <v>0</v>
      </c>
      <c r="CP1047" s="5">
        <v>0</v>
      </c>
      <c r="CQ1047" s="5">
        <v>0</v>
      </c>
      <c r="CR1047" s="5">
        <v>0</v>
      </c>
      <c r="CS1047" s="5">
        <v>0</v>
      </c>
      <c r="CT1047" s="5">
        <v>1</v>
      </c>
      <c r="CU1047" s="5">
        <v>0</v>
      </c>
      <c r="CV1047" s="5">
        <v>13</v>
      </c>
      <c r="CW1047" s="5">
        <v>0</v>
      </c>
      <c r="CX1047" s="3">
        <v>0</v>
      </c>
    </row>
    <row r="1048" spans="1:102" ht="15.75" x14ac:dyDescent="0.25">
      <c r="A1048" s="5" t="s">
        <v>207</v>
      </c>
      <c r="B1048" s="5" t="s">
        <v>208</v>
      </c>
      <c r="C1048" s="5">
        <v>2022</v>
      </c>
      <c r="D1048" s="5">
        <v>423</v>
      </c>
      <c r="E1048" s="5">
        <v>0</v>
      </c>
      <c r="F1048" s="5">
        <v>1</v>
      </c>
      <c r="G1048" s="5">
        <v>1</v>
      </c>
      <c r="H1048" s="5">
        <v>3</v>
      </c>
      <c r="I1048" s="5">
        <v>18</v>
      </c>
      <c r="J1048" s="5">
        <v>7</v>
      </c>
      <c r="K1048" s="5">
        <v>2</v>
      </c>
      <c r="L1048" s="5">
        <v>8</v>
      </c>
      <c r="M1048" s="5">
        <v>6</v>
      </c>
      <c r="N1048" s="5">
        <v>9</v>
      </c>
      <c r="O1048" s="5">
        <v>10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1</v>
      </c>
      <c r="W1048" s="5">
        <v>0</v>
      </c>
      <c r="X1048" s="5">
        <v>0</v>
      </c>
      <c r="Y1048" s="5">
        <v>28</v>
      </c>
      <c r="Z1048" s="5">
        <v>0</v>
      </c>
      <c r="AA1048" s="5">
        <v>2</v>
      </c>
      <c r="AB1048" s="5">
        <v>0</v>
      </c>
      <c r="AC1048" s="5">
        <v>0</v>
      </c>
      <c r="AD1048" s="5">
        <v>0</v>
      </c>
      <c r="AE1048" s="5">
        <v>1</v>
      </c>
      <c r="AF1048" s="5">
        <v>0</v>
      </c>
      <c r="AG1048" s="5">
        <v>2</v>
      </c>
      <c r="AH1048" s="5">
        <v>0</v>
      </c>
      <c r="AI1048" s="5">
        <v>2</v>
      </c>
      <c r="AJ1048" s="5">
        <v>7</v>
      </c>
      <c r="AK1048" s="5">
        <v>11</v>
      </c>
      <c r="AL1048" s="5">
        <v>6</v>
      </c>
      <c r="AM1048" s="5">
        <v>1</v>
      </c>
      <c r="AN1048" s="5">
        <v>5</v>
      </c>
      <c r="AO1048" s="5">
        <v>4</v>
      </c>
      <c r="AP1048" s="5">
        <v>0</v>
      </c>
      <c r="AQ1048" s="5">
        <v>1</v>
      </c>
      <c r="AR1048" s="5">
        <v>1</v>
      </c>
      <c r="AS1048" s="5">
        <v>8</v>
      </c>
      <c r="AT1048" s="5">
        <v>4</v>
      </c>
      <c r="AU1048" s="5">
        <v>4</v>
      </c>
      <c r="AV1048" s="5">
        <v>0</v>
      </c>
      <c r="AW1048" s="5">
        <v>1</v>
      </c>
      <c r="AX1048" s="5">
        <v>17</v>
      </c>
      <c r="AY1048" s="5">
        <v>0</v>
      </c>
      <c r="AZ1048" s="5">
        <v>1</v>
      </c>
      <c r="BA1048" s="5">
        <v>0</v>
      </c>
      <c r="BB1048" s="5">
        <v>3</v>
      </c>
      <c r="BC1048" s="5">
        <v>0</v>
      </c>
      <c r="BD1048" s="5">
        <v>0</v>
      </c>
      <c r="BE1048" s="5">
        <v>4</v>
      </c>
      <c r="BF1048" s="5">
        <v>16</v>
      </c>
      <c r="BG1048" s="5">
        <v>0</v>
      </c>
      <c r="BH1048" s="5">
        <v>0</v>
      </c>
      <c r="BI1048" s="5">
        <v>0</v>
      </c>
      <c r="BJ1048" s="5">
        <v>3</v>
      </c>
      <c r="BK1048" s="5">
        <v>7</v>
      </c>
      <c r="BL1048" s="5">
        <v>0</v>
      </c>
      <c r="BM1048" s="5">
        <v>0</v>
      </c>
      <c r="BN1048" s="5">
        <v>12</v>
      </c>
      <c r="BO1048" s="5">
        <v>0</v>
      </c>
      <c r="BP1048" s="5">
        <v>0</v>
      </c>
      <c r="BQ1048" s="5">
        <v>10</v>
      </c>
      <c r="BR1048" s="5">
        <v>2</v>
      </c>
      <c r="BS1048" s="5">
        <v>9</v>
      </c>
      <c r="BT1048" s="5">
        <v>3</v>
      </c>
      <c r="BU1048" s="5">
        <v>1</v>
      </c>
      <c r="BV1048" s="5">
        <v>5</v>
      </c>
      <c r="BW1048" s="5">
        <v>3</v>
      </c>
      <c r="BX1048" s="5">
        <v>21</v>
      </c>
      <c r="BY1048" s="5">
        <v>0</v>
      </c>
      <c r="BZ1048" s="5">
        <v>0</v>
      </c>
      <c r="CA1048" s="5">
        <v>93</v>
      </c>
      <c r="CB1048" s="5">
        <v>0</v>
      </c>
      <c r="CC1048" s="5">
        <v>0</v>
      </c>
      <c r="CD1048" s="5">
        <v>2</v>
      </c>
      <c r="CE1048" s="5">
        <v>0</v>
      </c>
      <c r="CF1048" s="5">
        <v>2</v>
      </c>
      <c r="CG1048" s="5">
        <v>0</v>
      </c>
      <c r="CH1048" s="5">
        <v>2</v>
      </c>
      <c r="CI1048" s="5">
        <v>2</v>
      </c>
      <c r="CJ1048" s="5">
        <v>12</v>
      </c>
      <c r="CK1048" s="5">
        <v>2</v>
      </c>
      <c r="CL1048" s="5">
        <v>0</v>
      </c>
      <c r="CM1048" s="5">
        <v>0</v>
      </c>
      <c r="CN1048" s="5">
        <v>4</v>
      </c>
      <c r="CO1048" s="5">
        <v>0</v>
      </c>
      <c r="CP1048" s="5">
        <v>1</v>
      </c>
      <c r="CQ1048" s="5">
        <v>0</v>
      </c>
      <c r="CR1048" s="5">
        <v>1</v>
      </c>
      <c r="CS1048" s="5">
        <v>0</v>
      </c>
      <c r="CT1048" s="5">
        <v>7</v>
      </c>
      <c r="CU1048" s="5">
        <v>1</v>
      </c>
      <c r="CV1048" s="5">
        <v>14</v>
      </c>
      <c r="CW1048" s="5">
        <v>4</v>
      </c>
      <c r="CX1048" s="3">
        <v>4</v>
      </c>
    </row>
    <row r="1049" spans="1:102" ht="15.75" x14ac:dyDescent="0.25">
      <c r="A1049" s="5" t="s">
        <v>209</v>
      </c>
      <c r="B1049" s="5" t="s">
        <v>210</v>
      </c>
      <c r="C1049" s="5">
        <v>2022</v>
      </c>
      <c r="D1049" s="5">
        <v>9414</v>
      </c>
      <c r="E1049" s="5">
        <v>6</v>
      </c>
      <c r="F1049" s="5">
        <v>43</v>
      </c>
      <c r="G1049" s="5">
        <v>60</v>
      </c>
      <c r="H1049" s="5">
        <v>58</v>
      </c>
      <c r="I1049" s="5">
        <v>41</v>
      </c>
      <c r="J1049" s="5">
        <v>25</v>
      </c>
      <c r="K1049" s="5">
        <v>4</v>
      </c>
      <c r="L1049" s="5">
        <v>11</v>
      </c>
      <c r="M1049" s="5">
        <v>19</v>
      </c>
      <c r="N1049" s="5">
        <v>21</v>
      </c>
      <c r="O1049" s="5">
        <v>244</v>
      </c>
      <c r="P1049" s="5">
        <v>32</v>
      </c>
      <c r="Q1049" s="5">
        <v>0</v>
      </c>
      <c r="R1049" s="5">
        <v>21</v>
      </c>
      <c r="S1049" s="5">
        <v>3</v>
      </c>
      <c r="T1049" s="5">
        <v>1</v>
      </c>
      <c r="U1049" s="5">
        <v>39</v>
      </c>
      <c r="V1049" s="5">
        <v>27</v>
      </c>
      <c r="W1049" s="5">
        <v>396</v>
      </c>
      <c r="X1049" s="5">
        <v>8</v>
      </c>
      <c r="Y1049" s="5">
        <v>0</v>
      </c>
      <c r="Z1049" s="5">
        <v>472</v>
      </c>
      <c r="AA1049" s="5">
        <v>85</v>
      </c>
      <c r="AB1049" s="5">
        <v>14</v>
      </c>
      <c r="AC1049" s="5">
        <v>0</v>
      </c>
      <c r="AD1049" s="5">
        <v>2</v>
      </c>
      <c r="AE1049" s="5">
        <v>2</v>
      </c>
      <c r="AF1049" s="5">
        <v>2</v>
      </c>
      <c r="AG1049" s="5">
        <v>115</v>
      </c>
      <c r="AH1049" s="5">
        <v>66</v>
      </c>
      <c r="AI1049" s="5">
        <v>141</v>
      </c>
      <c r="AJ1049" s="5">
        <v>215</v>
      </c>
      <c r="AK1049" s="5">
        <v>109</v>
      </c>
      <c r="AL1049" s="5">
        <v>3</v>
      </c>
      <c r="AM1049" s="5">
        <v>176</v>
      </c>
      <c r="AN1049" s="5">
        <v>123</v>
      </c>
      <c r="AO1049" s="5">
        <v>199</v>
      </c>
      <c r="AP1049" s="5">
        <v>20</v>
      </c>
      <c r="AQ1049" s="5">
        <v>52</v>
      </c>
      <c r="AR1049" s="5">
        <v>15</v>
      </c>
      <c r="AS1049" s="5">
        <v>60</v>
      </c>
      <c r="AT1049" s="5">
        <v>130</v>
      </c>
      <c r="AU1049" s="5">
        <v>115</v>
      </c>
      <c r="AV1049" s="5">
        <v>226</v>
      </c>
      <c r="AW1049" s="5">
        <v>356</v>
      </c>
      <c r="AX1049" s="5">
        <v>243</v>
      </c>
      <c r="AY1049" s="5">
        <v>3</v>
      </c>
      <c r="AZ1049" s="5">
        <v>50</v>
      </c>
      <c r="BA1049" s="5">
        <v>0</v>
      </c>
      <c r="BB1049" s="5">
        <v>545</v>
      </c>
      <c r="BC1049" s="5">
        <v>108</v>
      </c>
      <c r="BD1049" s="5">
        <v>6</v>
      </c>
      <c r="BE1049" s="5">
        <v>43</v>
      </c>
      <c r="BF1049" s="5">
        <v>209</v>
      </c>
      <c r="BG1049" s="5">
        <v>12</v>
      </c>
      <c r="BH1049" s="5">
        <v>24</v>
      </c>
      <c r="BI1049" s="5">
        <v>0</v>
      </c>
      <c r="BJ1049" s="5">
        <v>302</v>
      </c>
      <c r="BK1049" s="5">
        <v>280</v>
      </c>
      <c r="BL1049" s="5">
        <v>0</v>
      </c>
      <c r="BM1049" s="5">
        <v>31</v>
      </c>
      <c r="BN1049" s="5">
        <v>113</v>
      </c>
      <c r="BO1049" s="5">
        <v>1</v>
      </c>
      <c r="BP1049" s="5">
        <v>24</v>
      </c>
      <c r="BQ1049" s="5">
        <v>121</v>
      </c>
      <c r="BR1049" s="5">
        <v>17</v>
      </c>
      <c r="BS1049" s="5">
        <v>323</v>
      </c>
      <c r="BT1049" s="5">
        <v>141</v>
      </c>
      <c r="BU1049" s="5">
        <v>3</v>
      </c>
      <c r="BV1049" s="5">
        <v>181</v>
      </c>
      <c r="BW1049" s="5">
        <v>70</v>
      </c>
      <c r="BX1049" s="5">
        <v>1105</v>
      </c>
      <c r="BY1049" s="5">
        <v>13</v>
      </c>
      <c r="BZ1049" s="5">
        <v>31</v>
      </c>
      <c r="CA1049" s="5">
        <v>300</v>
      </c>
      <c r="CB1049" s="5">
        <v>88</v>
      </c>
      <c r="CC1049" s="5">
        <v>1</v>
      </c>
      <c r="CD1049" s="5">
        <v>17</v>
      </c>
      <c r="CE1049" s="5">
        <v>1</v>
      </c>
      <c r="CF1049" s="5">
        <v>14</v>
      </c>
      <c r="CG1049" s="5">
        <v>13</v>
      </c>
      <c r="CH1049" s="5">
        <v>9</v>
      </c>
      <c r="CI1049" s="5">
        <v>34</v>
      </c>
      <c r="CJ1049" s="5">
        <v>267</v>
      </c>
      <c r="CK1049" s="5">
        <v>58</v>
      </c>
      <c r="CL1049" s="5">
        <v>0</v>
      </c>
      <c r="CM1049" s="5">
        <v>72</v>
      </c>
      <c r="CN1049" s="5">
        <v>267</v>
      </c>
      <c r="CO1049" s="5">
        <v>49</v>
      </c>
      <c r="CP1049" s="5">
        <v>27</v>
      </c>
      <c r="CQ1049" s="5">
        <v>1</v>
      </c>
      <c r="CR1049" s="5">
        <v>98</v>
      </c>
      <c r="CS1049" s="5">
        <v>41</v>
      </c>
      <c r="CT1049" s="5">
        <v>110</v>
      </c>
      <c r="CU1049" s="5">
        <v>7</v>
      </c>
      <c r="CV1049" s="5">
        <v>131</v>
      </c>
      <c r="CW1049" s="5">
        <v>55</v>
      </c>
      <c r="CX1049" s="3">
        <v>56</v>
      </c>
    </row>
    <row r="1050" spans="1:102" ht="15.75" x14ac:dyDescent="0.25">
      <c r="A1050" s="5" t="s">
        <v>211</v>
      </c>
      <c r="B1050" s="5" t="s">
        <v>212</v>
      </c>
      <c r="C1050" s="5">
        <v>2022</v>
      </c>
      <c r="D1050" s="5">
        <v>185</v>
      </c>
      <c r="E1050" s="5">
        <v>0</v>
      </c>
      <c r="F1050" s="5">
        <v>0</v>
      </c>
      <c r="G1050" s="5">
        <v>0</v>
      </c>
      <c r="H1050" s="5">
        <v>0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37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76</v>
      </c>
      <c r="AB1050" s="5">
        <v>0</v>
      </c>
      <c r="AC1050" s="5">
        <v>0</v>
      </c>
      <c r="AD1050" s="5">
        <v>0</v>
      </c>
      <c r="AE1050" s="5">
        <v>0</v>
      </c>
      <c r="AF1050" s="5">
        <v>0</v>
      </c>
      <c r="AG1050" s="5">
        <v>0</v>
      </c>
      <c r="AH1050" s="5">
        <v>0</v>
      </c>
      <c r="AI1050" s="5">
        <v>0</v>
      </c>
      <c r="AJ1050" s="5">
        <v>2</v>
      </c>
      <c r="AK1050" s="5">
        <v>0</v>
      </c>
      <c r="AL1050" s="5">
        <v>0</v>
      </c>
      <c r="AM1050" s="5">
        <v>0</v>
      </c>
      <c r="AN1050" s="5">
        <v>0</v>
      </c>
      <c r="AO1050" s="5">
        <v>0</v>
      </c>
      <c r="AP1050" s="5">
        <v>0</v>
      </c>
      <c r="AQ1050" s="5">
        <v>0</v>
      </c>
      <c r="AR1050" s="5">
        <v>0</v>
      </c>
      <c r="AS1050" s="5">
        <v>0</v>
      </c>
      <c r="AT1050" s="5">
        <v>0</v>
      </c>
      <c r="AU1050" s="5">
        <v>0</v>
      </c>
      <c r="AV1050" s="5">
        <v>0</v>
      </c>
      <c r="AW1050" s="5">
        <v>0</v>
      </c>
      <c r="AX1050" s="5">
        <v>0</v>
      </c>
      <c r="AY1050" s="5">
        <v>0</v>
      </c>
      <c r="AZ1050" s="5">
        <v>0</v>
      </c>
      <c r="BA1050" s="5">
        <v>0</v>
      </c>
      <c r="BB1050" s="5">
        <v>0</v>
      </c>
      <c r="BC1050" s="5">
        <v>0</v>
      </c>
      <c r="BD1050" s="5">
        <v>0</v>
      </c>
      <c r="BE1050" s="5">
        <v>0</v>
      </c>
      <c r="BF1050" s="5">
        <v>0</v>
      </c>
      <c r="BG1050" s="5">
        <v>0</v>
      </c>
      <c r="BH1050" s="5">
        <v>0</v>
      </c>
      <c r="BI1050" s="5">
        <v>0</v>
      </c>
      <c r="BJ1050" s="5">
        <v>0</v>
      </c>
      <c r="BK1050" s="5">
        <v>0</v>
      </c>
      <c r="BL1050" s="5">
        <v>0</v>
      </c>
      <c r="BM1050" s="5">
        <v>0</v>
      </c>
      <c r="BN1050" s="5">
        <v>6</v>
      </c>
      <c r="BO1050" s="5">
        <v>0</v>
      </c>
      <c r="BP1050" s="5">
        <v>0</v>
      </c>
      <c r="BQ1050" s="5">
        <v>7</v>
      </c>
      <c r="BR1050" s="5">
        <v>0</v>
      </c>
      <c r="BS1050" s="5">
        <v>1</v>
      </c>
      <c r="BT1050" s="5">
        <v>1</v>
      </c>
      <c r="BU1050" s="5">
        <v>0</v>
      </c>
      <c r="BV1050" s="5">
        <v>0</v>
      </c>
      <c r="BW1050" s="5">
        <v>0</v>
      </c>
      <c r="BX1050" s="5">
        <v>2</v>
      </c>
      <c r="BY1050" s="5">
        <v>0</v>
      </c>
      <c r="BZ1050" s="5">
        <v>0</v>
      </c>
      <c r="CA1050" s="5">
        <v>5</v>
      </c>
      <c r="CB1050" s="5">
        <v>16</v>
      </c>
      <c r="CC1050" s="5">
        <v>0</v>
      </c>
      <c r="CD1050" s="5">
        <v>0</v>
      </c>
      <c r="CE1050" s="5">
        <v>0</v>
      </c>
      <c r="CF1050" s="5">
        <v>0</v>
      </c>
      <c r="CG1050" s="5">
        <v>0</v>
      </c>
      <c r="CH1050" s="5">
        <v>0</v>
      </c>
      <c r="CI1050" s="5">
        <v>0</v>
      </c>
      <c r="CJ1050" s="5">
        <v>1</v>
      </c>
      <c r="CK1050" s="5">
        <v>0</v>
      </c>
      <c r="CL1050" s="5">
        <v>0</v>
      </c>
      <c r="CM1050" s="5">
        <v>0</v>
      </c>
      <c r="CN1050" s="5">
        <v>2</v>
      </c>
      <c r="CO1050" s="5">
        <v>6</v>
      </c>
      <c r="CP1050" s="5">
        <v>0</v>
      </c>
      <c r="CQ1050" s="5">
        <v>0</v>
      </c>
      <c r="CR1050" s="5">
        <v>6</v>
      </c>
      <c r="CS1050" s="5">
        <v>12</v>
      </c>
      <c r="CT1050" s="5">
        <v>0</v>
      </c>
      <c r="CU1050" s="5">
        <v>0</v>
      </c>
      <c r="CV1050" s="5">
        <v>1</v>
      </c>
      <c r="CW1050" s="5">
        <v>0</v>
      </c>
      <c r="CX1050" s="3">
        <v>0</v>
      </c>
    </row>
    <row r="1051" spans="1:102" ht="15.75" x14ac:dyDescent="0.25">
      <c r="A1051" s="5" t="s">
        <v>213</v>
      </c>
      <c r="B1051" s="5" t="s">
        <v>214</v>
      </c>
      <c r="C1051" s="5">
        <v>2022</v>
      </c>
      <c r="D1051" s="5">
        <v>53</v>
      </c>
      <c r="E1051" s="5">
        <v>0</v>
      </c>
      <c r="F1051" s="5">
        <v>0</v>
      </c>
      <c r="G1051" s="5">
        <v>1</v>
      </c>
      <c r="H1051" s="5">
        <v>0</v>
      </c>
      <c r="I1051" s="5">
        <v>1</v>
      </c>
      <c r="J1051" s="5">
        <v>0</v>
      </c>
      <c r="K1051" s="5">
        <v>1</v>
      </c>
      <c r="L1051" s="5">
        <v>1</v>
      </c>
      <c r="M1051" s="5">
        <v>2</v>
      </c>
      <c r="N1051" s="5">
        <v>1</v>
      </c>
      <c r="O1051" s="5">
        <v>1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>
        <v>0</v>
      </c>
      <c r="AG1051" s="5">
        <v>0</v>
      </c>
      <c r="AH1051" s="5">
        <v>0</v>
      </c>
      <c r="AI1051" s="5">
        <v>0</v>
      </c>
      <c r="AJ1051" s="5">
        <v>4</v>
      </c>
      <c r="AK1051" s="5">
        <v>2</v>
      </c>
      <c r="AL1051" s="5">
        <v>0</v>
      </c>
      <c r="AM1051" s="5">
        <v>0</v>
      </c>
      <c r="AN1051" s="5">
        <v>0</v>
      </c>
      <c r="AO1051" s="5">
        <v>1</v>
      </c>
      <c r="AP1051" s="5">
        <v>0</v>
      </c>
      <c r="AQ1051" s="5">
        <v>0</v>
      </c>
      <c r="AR1051" s="5">
        <v>0</v>
      </c>
      <c r="AS1051" s="5">
        <v>0</v>
      </c>
      <c r="AT1051" s="5">
        <v>1</v>
      </c>
      <c r="AU1051" s="5">
        <v>0</v>
      </c>
      <c r="AV1051" s="5">
        <v>0</v>
      </c>
      <c r="AW1051" s="5">
        <v>0</v>
      </c>
      <c r="AX1051" s="5">
        <v>2</v>
      </c>
      <c r="AY1051" s="5">
        <v>0</v>
      </c>
      <c r="AZ1051" s="5">
        <v>0</v>
      </c>
      <c r="BA1051" s="5">
        <v>0</v>
      </c>
      <c r="BB1051" s="5">
        <v>1</v>
      </c>
      <c r="BC1051" s="5">
        <v>0</v>
      </c>
      <c r="BD1051" s="5">
        <v>0</v>
      </c>
      <c r="BE1051" s="5">
        <v>1</v>
      </c>
      <c r="BF1051" s="5">
        <v>4</v>
      </c>
      <c r="BG1051" s="5">
        <v>0</v>
      </c>
      <c r="BH1051" s="5">
        <v>0</v>
      </c>
      <c r="BI1051" s="5">
        <v>0</v>
      </c>
      <c r="BJ1051" s="5">
        <v>2</v>
      </c>
      <c r="BK1051" s="5">
        <v>1</v>
      </c>
      <c r="BL1051" s="5">
        <v>0</v>
      </c>
      <c r="BM1051" s="5">
        <v>0</v>
      </c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1</v>
      </c>
      <c r="BT1051" s="5">
        <v>0</v>
      </c>
      <c r="BU1051" s="5">
        <v>0</v>
      </c>
      <c r="BV1051" s="5">
        <v>1</v>
      </c>
      <c r="BW1051" s="5">
        <v>2</v>
      </c>
      <c r="BX1051" s="5">
        <v>6</v>
      </c>
      <c r="BY1051" s="5">
        <v>0</v>
      </c>
      <c r="BZ1051" s="5">
        <v>0</v>
      </c>
      <c r="CA1051" s="5">
        <v>0</v>
      </c>
      <c r="CB1051" s="5">
        <v>0</v>
      </c>
      <c r="CC1051" s="5">
        <v>0</v>
      </c>
      <c r="CD1051" s="5">
        <v>0</v>
      </c>
      <c r="CE1051" s="5">
        <v>0</v>
      </c>
      <c r="CF1051" s="5">
        <v>0</v>
      </c>
      <c r="CG1051" s="5">
        <v>0</v>
      </c>
      <c r="CH1051" s="5">
        <v>0</v>
      </c>
      <c r="CI1051" s="5">
        <v>0</v>
      </c>
      <c r="CJ1051" s="5">
        <v>0</v>
      </c>
      <c r="CK1051" s="5">
        <v>0</v>
      </c>
      <c r="CL1051" s="5">
        <v>0</v>
      </c>
      <c r="CM1051" s="5">
        <v>0</v>
      </c>
      <c r="CN1051" s="5">
        <v>0</v>
      </c>
      <c r="CO1051" s="5">
        <v>0</v>
      </c>
      <c r="CP1051" s="5">
        <v>1</v>
      </c>
      <c r="CQ1051" s="5">
        <v>0</v>
      </c>
      <c r="CR1051" s="5">
        <v>0</v>
      </c>
      <c r="CS1051" s="5">
        <v>0</v>
      </c>
      <c r="CT1051" s="5">
        <v>6</v>
      </c>
      <c r="CU1051" s="5">
        <v>0</v>
      </c>
      <c r="CV1051" s="5">
        <v>3</v>
      </c>
      <c r="CW1051" s="5">
        <v>1</v>
      </c>
      <c r="CX1051" s="3">
        <v>1</v>
      </c>
    </row>
    <row r="1052" spans="1:102" ht="15.75" x14ac:dyDescent="0.25">
      <c r="A1052" s="5" t="s">
        <v>215</v>
      </c>
      <c r="B1052" s="5" t="s">
        <v>216</v>
      </c>
      <c r="C1052" s="5">
        <v>2022</v>
      </c>
      <c r="D1052" s="5">
        <v>331</v>
      </c>
      <c r="E1052" s="5">
        <v>4</v>
      </c>
      <c r="F1052" s="5">
        <v>0</v>
      </c>
      <c r="G1052" s="5">
        <v>5</v>
      </c>
      <c r="H1052" s="5">
        <v>0</v>
      </c>
      <c r="I1052" s="5">
        <v>4</v>
      </c>
      <c r="J1052" s="5">
        <v>0</v>
      </c>
      <c r="K1052" s="5">
        <v>0</v>
      </c>
      <c r="L1052" s="5">
        <v>12</v>
      </c>
      <c r="M1052" s="5">
        <v>1</v>
      </c>
      <c r="N1052" s="5">
        <v>9</v>
      </c>
      <c r="O1052" s="5">
        <v>7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4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5">
        <v>0</v>
      </c>
      <c r="AG1052" s="5">
        <v>2</v>
      </c>
      <c r="AH1052" s="5">
        <v>0</v>
      </c>
      <c r="AI1052" s="5">
        <v>4</v>
      </c>
      <c r="AJ1052" s="5">
        <v>22</v>
      </c>
      <c r="AK1052" s="5">
        <v>7</v>
      </c>
      <c r="AL1052" s="5">
        <v>0</v>
      </c>
      <c r="AM1052" s="5">
        <v>2</v>
      </c>
      <c r="AN1052" s="5">
        <v>2</v>
      </c>
      <c r="AO1052" s="5">
        <v>4</v>
      </c>
      <c r="AP1052" s="5">
        <v>0</v>
      </c>
      <c r="AQ1052" s="5">
        <v>1</v>
      </c>
      <c r="AR1052" s="5">
        <v>0</v>
      </c>
      <c r="AS1052" s="5">
        <v>1</v>
      </c>
      <c r="AT1052" s="5">
        <v>2</v>
      </c>
      <c r="AU1052" s="5">
        <v>1</v>
      </c>
      <c r="AV1052" s="5">
        <v>1</v>
      </c>
      <c r="AW1052" s="5">
        <v>2</v>
      </c>
      <c r="AX1052" s="5">
        <v>3</v>
      </c>
      <c r="AY1052" s="5">
        <v>0</v>
      </c>
      <c r="AZ1052" s="5">
        <v>2</v>
      </c>
      <c r="BA1052" s="5">
        <v>0</v>
      </c>
      <c r="BB1052" s="5">
        <v>49</v>
      </c>
      <c r="BC1052" s="5">
        <v>2</v>
      </c>
      <c r="BD1052" s="5">
        <v>0</v>
      </c>
      <c r="BE1052" s="5">
        <v>2</v>
      </c>
      <c r="BF1052" s="5">
        <v>5</v>
      </c>
      <c r="BG1052" s="5">
        <v>0</v>
      </c>
      <c r="BH1052" s="5">
        <v>0</v>
      </c>
      <c r="BI1052" s="5">
        <v>0</v>
      </c>
      <c r="BJ1052" s="5">
        <v>5</v>
      </c>
      <c r="BK1052" s="5">
        <v>32</v>
      </c>
      <c r="BL1052" s="5">
        <v>0</v>
      </c>
      <c r="BM1052" s="5">
        <v>1</v>
      </c>
      <c r="BN1052" s="5">
        <v>5</v>
      </c>
      <c r="BO1052" s="5">
        <v>0</v>
      </c>
      <c r="BP1052" s="5">
        <v>4</v>
      </c>
      <c r="BQ1052" s="5">
        <v>11</v>
      </c>
      <c r="BR1052" s="5">
        <v>0</v>
      </c>
      <c r="BS1052" s="5">
        <v>19</v>
      </c>
      <c r="BT1052" s="5">
        <v>5</v>
      </c>
      <c r="BU1052" s="5">
        <v>0</v>
      </c>
      <c r="BV1052" s="5">
        <v>2</v>
      </c>
      <c r="BW1052" s="5">
        <v>12</v>
      </c>
      <c r="BX1052" s="5">
        <v>15</v>
      </c>
      <c r="BY1052" s="5">
        <v>0</v>
      </c>
      <c r="BZ1052" s="5">
        <v>0</v>
      </c>
      <c r="CA1052" s="5">
        <v>13</v>
      </c>
      <c r="CB1052" s="5">
        <v>0</v>
      </c>
      <c r="CC1052" s="5">
        <v>0</v>
      </c>
      <c r="CD1052" s="5">
        <v>2</v>
      </c>
      <c r="CE1052" s="5">
        <v>0</v>
      </c>
      <c r="CF1052" s="5">
        <v>0</v>
      </c>
      <c r="CG1052" s="5">
        <v>1</v>
      </c>
      <c r="CH1052" s="5">
        <v>4</v>
      </c>
      <c r="CI1052" s="5">
        <v>0</v>
      </c>
      <c r="CJ1052" s="5">
        <v>2</v>
      </c>
      <c r="CK1052" s="5">
        <v>0</v>
      </c>
      <c r="CL1052" s="5">
        <v>0</v>
      </c>
      <c r="CM1052" s="5">
        <v>1</v>
      </c>
      <c r="CN1052" s="5">
        <v>9</v>
      </c>
      <c r="CO1052" s="5">
        <v>1</v>
      </c>
      <c r="CP1052" s="5">
        <v>0</v>
      </c>
      <c r="CQ1052" s="5">
        <v>0</v>
      </c>
      <c r="CR1052" s="5">
        <v>0</v>
      </c>
      <c r="CS1052" s="5">
        <v>0</v>
      </c>
      <c r="CT1052" s="5">
        <v>10</v>
      </c>
      <c r="CU1052" s="5">
        <v>0</v>
      </c>
      <c r="CV1052" s="5">
        <v>10</v>
      </c>
      <c r="CW1052" s="5">
        <v>1</v>
      </c>
      <c r="CX1052" s="3">
        <v>1</v>
      </c>
    </row>
    <row r="1053" spans="1:102" ht="15.75" x14ac:dyDescent="0.25">
      <c r="A1053" s="5" t="s">
        <v>217</v>
      </c>
      <c r="B1053" s="5" t="s">
        <v>218</v>
      </c>
      <c r="C1053" s="5">
        <v>2022</v>
      </c>
      <c r="D1053" s="5">
        <v>7034</v>
      </c>
      <c r="E1053" s="5">
        <v>25</v>
      </c>
      <c r="F1053" s="5">
        <v>24</v>
      </c>
      <c r="G1053" s="5">
        <v>3</v>
      </c>
      <c r="H1053" s="5">
        <v>11</v>
      </c>
      <c r="I1053" s="5">
        <v>69</v>
      </c>
      <c r="J1053" s="5">
        <v>5</v>
      </c>
      <c r="K1053" s="5">
        <v>1</v>
      </c>
      <c r="L1053" s="5">
        <v>27</v>
      </c>
      <c r="M1053" s="5">
        <v>16</v>
      </c>
      <c r="N1053" s="5">
        <v>12</v>
      </c>
      <c r="O1053" s="5">
        <v>247</v>
      </c>
      <c r="P1053" s="5">
        <v>0</v>
      </c>
      <c r="Q1053" s="5">
        <v>0</v>
      </c>
      <c r="R1053" s="5">
        <v>0</v>
      </c>
      <c r="S1053" s="5">
        <v>1</v>
      </c>
      <c r="T1053" s="5">
        <v>0</v>
      </c>
      <c r="U1053" s="5">
        <v>4</v>
      </c>
      <c r="V1053" s="5">
        <v>8</v>
      </c>
      <c r="W1053" s="5">
        <v>103</v>
      </c>
      <c r="X1053" s="5">
        <v>2</v>
      </c>
      <c r="Y1053" s="5">
        <v>0</v>
      </c>
      <c r="Z1053" s="5">
        <v>0</v>
      </c>
      <c r="AA1053" s="5">
        <v>6</v>
      </c>
      <c r="AB1053" s="5">
        <v>0</v>
      </c>
      <c r="AC1053" s="5">
        <v>0</v>
      </c>
      <c r="AD1053" s="5">
        <v>2</v>
      </c>
      <c r="AE1053" s="5">
        <v>1</v>
      </c>
      <c r="AF1053" s="5">
        <v>0</v>
      </c>
      <c r="AG1053" s="5">
        <v>58</v>
      </c>
      <c r="AH1053" s="5">
        <v>14</v>
      </c>
      <c r="AI1053" s="5">
        <v>20</v>
      </c>
      <c r="AJ1053" s="5">
        <v>792</v>
      </c>
      <c r="AK1053" s="5">
        <v>56</v>
      </c>
      <c r="AL1053" s="5">
        <v>0</v>
      </c>
      <c r="AM1053" s="5">
        <v>40</v>
      </c>
      <c r="AN1053" s="5">
        <v>26</v>
      </c>
      <c r="AO1053" s="5">
        <v>401</v>
      </c>
      <c r="AP1053" s="5">
        <v>2</v>
      </c>
      <c r="AQ1053" s="5">
        <v>11</v>
      </c>
      <c r="AR1053" s="5">
        <v>3</v>
      </c>
      <c r="AS1053" s="5">
        <v>17</v>
      </c>
      <c r="AT1053" s="5">
        <v>38</v>
      </c>
      <c r="AU1053" s="5">
        <v>42</v>
      </c>
      <c r="AV1053" s="5">
        <v>40</v>
      </c>
      <c r="AW1053" s="5">
        <v>980</v>
      </c>
      <c r="AX1053" s="5">
        <v>95</v>
      </c>
      <c r="AY1053" s="5">
        <v>1</v>
      </c>
      <c r="AZ1053" s="5">
        <v>15</v>
      </c>
      <c r="BA1053" s="5">
        <v>0</v>
      </c>
      <c r="BB1053" s="5">
        <v>704</v>
      </c>
      <c r="BC1053" s="5">
        <v>148</v>
      </c>
      <c r="BD1053" s="5">
        <v>3</v>
      </c>
      <c r="BE1053" s="5">
        <v>31</v>
      </c>
      <c r="BF1053" s="5">
        <v>111</v>
      </c>
      <c r="BG1053" s="5">
        <v>8</v>
      </c>
      <c r="BH1053" s="5">
        <v>3</v>
      </c>
      <c r="BI1053" s="5">
        <v>0</v>
      </c>
      <c r="BJ1053" s="5">
        <v>92</v>
      </c>
      <c r="BK1053" s="5">
        <v>129</v>
      </c>
      <c r="BL1053" s="5">
        <v>0</v>
      </c>
      <c r="BM1053" s="5">
        <v>6</v>
      </c>
      <c r="BN1053" s="5">
        <v>65</v>
      </c>
      <c r="BO1053" s="5">
        <v>2</v>
      </c>
      <c r="BP1053" s="5">
        <v>7</v>
      </c>
      <c r="BQ1053" s="5">
        <v>65</v>
      </c>
      <c r="BR1053" s="5">
        <v>3</v>
      </c>
      <c r="BS1053" s="5">
        <v>274</v>
      </c>
      <c r="BT1053" s="5">
        <v>251</v>
      </c>
      <c r="BU1053" s="5">
        <v>7</v>
      </c>
      <c r="BV1053" s="5">
        <v>49</v>
      </c>
      <c r="BW1053" s="5">
        <v>26</v>
      </c>
      <c r="BX1053" s="5">
        <v>692</v>
      </c>
      <c r="BY1053" s="5">
        <v>1</v>
      </c>
      <c r="BZ1053" s="5">
        <v>0</v>
      </c>
      <c r="CA1053" s="5">
        <v>64</v>
      </c>
      <c r="CB1053" s="5">
        <v>199</v>
      </c>
      <c r="CC1053" s="5">
        <v>0</v>
      </c>
      <c r="CD1053" s="5">
        <v>4</v>
      </c>
      <c r="CE1053" s="5">
        <v>0</v>
      </c>
      <c r="CF1053" s="5">
        <v>7</v>
      </c>
      <c r="CG1053" s="5">
        <v>5</v>
      </c>
      <c r="CH1053" s="5">
        <v>2</v>
      </c>
      <c r="CI1053" s="5">
        <v>21</v>
      </c>
      <c r="CJ1053" s="5">
        <v>81</v>
      </c>
      <c r="CK1053" s="5">
        <v>16</v>
      </c>
      <c r="CL1053" s="5">
        <v>0</v>
      </c>
      <c r="CM1053" s="5">
        <v>84</v>
      </c>
      <c r="CN1053" s="5">
        <v>307</v>
      </c>
      <c r="CO1053" s="5">
        <v>52</v>
      </c>
      <c r="CP1053" s="5">
        <v>11</v>
      </c>
      <c r="CQ1053" s="5">
        <v>0</v>
      </c>
      <c r="CR1053" s="5">
        <v>41</v>
      </c>
      <c r="CS1053" s="5">
        <v>20</v>
      </c>
      <c r="CT1053" s="5">
        <v>27</v>
      </c>
      <c r="CU1053" s="5">
        <v>12</v>
      </c>
      <c r="CV1053" s="5">
        <v>96</v>
      </c>
      <c r="CW1053" s="5">
        <v>90</v>
      </c>
      <c r="CX1053" s="3">
        <v>86</v>
      </c>
    </row>
    <row r="1054" spans="1:102" ht="15.75" x14ac:dyDescent="0.25">
      <c r="A1054" s="5" t="s">
        <v>219</v>
      </c>
      <c r="B1054" s="5" t="s">
        <v>220</v>
      </c>
      <c r="C1054" s="5">
        <v>2022</v>
      </c>
      <c r="D1054" s="5">
        <v>340</v>
      </c>
      <c r="E1054" s="5">
        <v>1</v>
      </c>
      <c r="F1054" s="5">
        <v>0</v>
      </c>
      <c r="G1054" s="5">
        <v>0</v>
      </c>
      <c r="H1054" s="5">
        <v>0</v>
      </c>
      <c r="I1054" s="5">
        <v>2</v>
      </c>
      <c r="J1054" s="5">
        <v>2</v>
      </c>
      <c r="K1054" s="5">
        <v>1</v>
      </c>
      <c r="L1054" s="5">
        <v>2</v>
      </c>
      <c r="M1054" s="5">
        <v>2</v>
      </c>
      <c r="N1054" s="5">
        <v>6</v>
      </c>
      <c r="O1054" s="5">
        <v>14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10</v>
      </c>
      <c r="V1054" s="5">
        <v>1</v>
      </c>
      <c r="W1054" s="5">
        <v>10</v>
      </c>
      <c r="X1054" s="5">
        <v>2</v>
      </c>
      <c r="Y1054" s="5">
        <v>0</v>
      </c>
      <c r="Z1054" s="5">
        <v>0</v>
      </c>
      <c r="AA1054" s="5">
        <v>27</v>
      </c>
      <c r="AB1054" s="5">
        <v>0</v>
      </c>
      <c r="AC1054" s="5">
        <v>0</v>
      </c>
      <c r="AD1054" s="5">
        <v>0</v>
      </c>
      <c r="AE1054" s="5">
        <v>0</v>
      </c>
      <c r="AF1054" s="5">
        <v>0</v>
      </c>
      <c r="AG1054" s="5">
        <v>1</v>
      </c>
      <c r="AH1054" s="5">
        <v>1</v>
      </c>
      <c r="AI1054" s="5">
        <v>3</v>
      </c>
      <c r="AJ1054" s="5">
        <v>25</v>
      </c>
      <c r="AK1054" s="5">
        <v>5</v>
      </c>
      <c r="AL1054" s="5">
        <v>4</v>
      </c>
      <c r="AM1054" s="5">
        <v>2</v>
      </c>
      <c r="AN1054" s="5">
        <v>3</v>
      </c>
      <c r="AO1054" s="5">
        <v>8</v>
      </c>
      <c r="AP1054" s="5">
        <v>0</v>
      </c>
      <c r="AQ1054" s="5">
        <v>2</v>
      </c>
      <c r="AR1054" s="5">
        <v>0</v>
      </c>
      <c r="AS1054" s="5">
        <v>8</v>
      </c>
      <c r="AT1054" s="5">
        <v>1</v>
      </c>
      <c r="AU1054" s="5">
        <v>1</v>
      </c>
      <c r="AV1054" s="5">
        <v>1</v>
      </c>
      <c r="AW1054" s="5">
        <v>1</v>
      </c>
      <c r="AX1054" s="5">
        <v>4</v>
      </c>
      <c r="AY1054" s="5">
        <v>0</v>
      </c>
      <c r="AZ1054" s="5">
        <v>1</v>
      </c>
      <c r="BA1054" s="5">
        <v>0</v>
      </c>
      <c r="BB1054" s="5">
        <v>37</v>
      </c>
      <c r="BC1054" s="5">
        <v>0</v>
      </c>
      <c r="BD1054" s="5">
        <v>0</v>
      </c>
      <c r="BE1054" s="5">
        <v>4</v>
      </c>
      <c r="BF1054" s="5">
        <v>5</v>
      </c>
      <c r="BG1054" s="5">
        <v>0</v>
      </c>
      <c r="BH1054" s="5">
        <v>1</v>
      </c>
      <c r="BI1054" s="5">
        <v>0</v>
      </c>
      <c r="BJ1054" s="5">
        <v>7</v>
      </c>
      <c r="BK1054" s="5">
        <v>6</v>
      </c>
      <c r="BL1054" s="5">
        <v>0</v>
      </c>
      <c r="BM1054" s="5">
        <v>2</v>
      </c>
      <c r="BN1054" s="5">
        <v>5</v>
      </c>
      <c r="BO1054" s="5">
        <v>0</v>
      </c>
      <c r="BP1054" s="5">
        <v>0</v>
      </c>
      <c r="BQ1054" s="5">
        <v>4</v>
      </c>
      <c r="BR1054" s="5">
        <v>1</v>
      </c>
      <c r="BS1054" s="5">
        <v>7</v>
      </c>
      <c r="BT1054" s="5">
        <v>3</v>
      </c>
      <c r="BU1054" s="5">
        <v>0</v>
      </c>
      <c r="BV1054" s="5">
        <v>5</v>
      </c>
      <c r="BW1054" s="5">
        <v>16</v>
      </c>
      <c r="BX1054" s="5">
        <v>38</v>
      </c>
      <c r="BY1054" s="5">
        <v>0</v>
      </c>
      <c r="BZ1054" s="5">
        <v>0</v>
      </c>
      <c r="CA1054" s="5">
        <v>2</v>
      </c>
      <c r="CB1054" s="5">
        <v>0</v>
      </c>
      <c r="CC1054" s="5">
        <v>0</v>
      </c>
      <c r="CD1054" s="5">
        <v>1</v>
      </c>
      <c r="CE1054" s="5">
        <v>0</v>
      </c>
      <c r="CF1054" s="5">
        <v>2</v>
      </c>
      <c r="CG1054" s="5">
        <v>0</v>
      </c>
      <c r="CH1054" s="5">
        <v>1</v>
      </c>
      <c r="CI1054" s="5">
        <v>0</v>
      </c>
      <c r="CJ1054" s="5">
        <v>1</v>
      </c>
      <c r="CK1054" s="5">
        <v>0</v>
      </c>
      <c r="CL1054" s="5">
        <v>0</v>
      </c>
      <c r="CM1054" s="5">
        <v>1</v>
      </c>
      <c r="CN1054" s="5">
        <v>5</v>
      </c>
      <c r="CO1054" s="5">
        <v>0</v>
      </c>
      <c r="CP1054" s="5">
        <v>1</v>
      </c>
      <c r="CQ1054" s="5">
        <v>0</v>
      </c>
      <c r="CR1054" s="5">
        <v>0</v>
      </c>
      <c r="CS1054" s="5">
        <v>0</v>
      </c>
      <c r="CT1054" s="5">
        <v>13</v>
      </c>
      <c r="CU1054" s="5">
        <v>1</v>
      </c>
      <c r="CV1054" s="5">
        <v>19</v>
      </c>
      <c r="CW1054" s="5">
        <v>1</v>
      </c>
      <c r="CX1054" s="3">
        <v>1</v>
      </c>
    </row>
    <row r="1055" spans="1:102" ht="15.75" x14ac:dyDescent="0.25">
      <c r="A1055" s="5" t="s">
        <v>221</v>
      </c>
      <c r="B1055" s="5" t="s">
        <v>222</v>
      </c>
      <c r="C1055" s="5">
        <v>2022</v>
      </c>
      <c r="D1055" s="5">
        <v>31</v>
      </c>
      <c r="E1055" s="5">
        <v>0</v>
      </c>
      <c r="F1055" s="5">
        <v>0</v>
      </c>
      <c r="G1055" s="5">
        <v>0</v>
      </c>
      <c r="H1055" s="5">
        <v>0</v>
      </c>
      <c r="I1055" s="5">
        <v>0</v>
      </c>
      <c r="J1055" s="5">
        <v>1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>
        <v>0</v>
      </c>
      <c r="AG1055" s="5">
        <v>0</v>
      </c>
      <c r="AH1055" s="5">
        <v>0</v>
      </c>
      <c r="AI1055" s="5">
        <v>0</v>
      </c>
      <c r="AJ1055" s="5">
        <v>0</v>
      </c>
      <c r="AK1055" s="5">
        <v>1</v>
      </c>
      <c r="AL1055" s="5">
        <v>0</v>
      </c>
      <c r="AM1055" s="5">
        <v>0</v>
      </c>
      <c r="AN1055" s="5">
        <v>0</v>
      </c>
      <c r="AO1055" s="5">
        <v>1</v>
      </c>
      <c r="AP1055" s="5">
        <v>0</v>
      </c>
      <c r="AQ1055" s="5">
        <v>1</v>
      </c>
      <c r="AR1055" s="5">
        <v>0</v>
      </c>
      <c r="AS1055" s="5">
        <v>0</v>
      </c>
      <c r="AT1055" s="5">
        <v>0</v>
      </c>
      <c r="AU1055" s="5">
        <v>0</v>
      </c>
      <c r="AV1055" s="5">
        <v>0</v>
      </c>
      <c r="AW1055" s="5">
        <v>0</v>
      </c>
      <c r="AX1055" s="5">
        <v>1</v>
      </c>
      <c r="AY1055" s="5">
        <v>0</v>
      </c>
      <c r="AZ1055" s="5">
        <v>0</v>
      </c>
      <c r="BA1055" s="5">
        <v>0</v>
      </c>
      <c r="BB1055" s="5">
        <v>2</v>
      </c>
      <c r="BC1055" s="5">
        <v>1</v>
      </c>
      <c r="BD1055" s="5">
        <v>0</v>
      </c>
      <c r="BE1055" s="5">
        <v>1</v>
      </c>
      <c r="BF1055" s="5">
        <v>4</v>
      </c>
      <c r="BG1055" s="5">
        <v>0</v>
      </c>
      <c r="BH1055" s="5">
        <v>0</v>
      </c>
      <c r="BI1055" s="5">
        <v>0</v>
      </c>
      <c r="BJ1055" s="5">
        <v>3</v>
      </c>
      <c r="BK1055" s="5">
        <v>2</v>
      </c>
      <c r="BL1055" s="5">
        <v>0</v>
      </c>
      <c r="BM1055" s="5">
        <v>0</v>
      </c>
      <c r="BN1055" s="5">
        <v>5</v>
      </c>
      <c r="BO1055" s="5">
        <v>0</v>
      </c>
      <c r="BP1055" s="5">
        <v>0</v>
      </c>
      <c r="BQ1055" s="5">
        <v>0</v>
      </c>
      <c r="BR1055" s="5">
        <v>0</v>
      </c>
      <c r="BS1055" s="5">
        <v>1</v>
      </c>
      <c r="BT1055" s="5">
        <v>0</v>
      </c>
      <c r="BU1055" s="5">
        <v>0</v>
      </c>
      <c r="BV1055" s="5">
        <v>4</v>
      </c>
      <c r="BW1055" s="5">
        <v>0</v>
      </c>
      <c r="BX1055" s="5">
        <v>0</v>
      </c>
      <c r="BY1055" s="5">
        <v>0</v>
      </c>
      <c r="BZ1055" s="5">
        <v>0</v>
      </c>
      <c r="CA1055" s="5">
        <v>1</v>
      </c>
      <c r="CB1055" s="5">
        <v>0</v>
      </c>
      <c r="CC1055" s="5">
        <v>0</v>
      </c>
      <c r="CD1055" s="5">
        <v>0</v>
      </c>
      <c r="CE1055" s="5">
        <v>0</v>
      </c>
      <c r="CF1055" s="5">
        <v>0</v>
      </c>
      <c r="CG1055" s="5">
        <v>0</v>
      </c>
      <c r="CH1055" s="5">
        <v>0</v>
      </c>
      <c r="CI1055" s="5">
        <v>0</v>
      </c>
      <c r="CJ1055" s="5">
        <v>0</v>
      </c>
      <c r="CK1055" s="5">
        <v>0</v>
      </c>
      <c r="CL1055" s="5">
        <v>0</v>
      </c>
      <c r="CM1055" s="5">
        <v>0</v>
      </c>
      <c r="CN1055" s="5">
        <v>1</v>
      </c>
      <c r="CO1055" s="5">
        <v>0</v>
      </c>
      <c r="CP1055" s="5">
        <v>0</v>
      </c>
      <c r="CQ1055" s="5">
        <v>0</v>
      </c>
      <c r="CR1055" s="5">
        <v>0</v>
      </c>
      <c r="CS1055" s="5">
        <v>0</v>
      </c>
      <c r="CT1055" s="5">
        <v>0</v>
      </c>
      <c r="CU1055" s="5">
        <v>0</v>
      </c>
      <c r="CV1055" s="5">
        <v>1</v>
      </c>
      <c r="CW1055" s="5">
        <v>0</v>
      </c>
      <c r="CX1055" s="3">
        <v>0</v>
      </c>
    </row>
    <row r="1056" spans="1:102" ht="15.75" x14ac:dyDescent="0.25">
      <c r="A1056" s="5" t="s">
        <v>223</v>
      </c>
      <c r="B1056" s="5" t="s">
        <v>224</v>
      </c>
      <c r="C1056" s="5">
        <v>2022</v>
      </c>
      <c r="D1056" s="5">
        <v>74</v>
      </c>
      <c r="E1056" s="5">
        <v>0</v>
      </c>
      <c r="F1056" s="5">
        <v>0</v>
      </c>
      <c r="G1056" s="5">
        <v>0</v>
      </c>
      <c r="H1056" s="5">
        <v>0</v>
      </c>
      <c r="I1056" s="5">
        <v>1</v>
      </c>
      <c r="J1056" s="5">
        <v>0</v>
      </c>
      <c r="K1056" s="5">
        <v>0</v>
      </c>
      <c r="L1056" s="5">
        <v>0</v>
      </c>
      <c r="M1056" s="5">
        <v>11</v>
      </c>
      <c r="N1056" s="5">
        <v>1</v>
      </c>
      <c r="O1056" s="5">
        <v>3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  <c r="AE1056" s="5">
        <v>0</v>
      </c>
      <c r="AF1056" s="5">
        <v>0</v>
      </c>
      <c r="AG1056" s="5">
        <v>0</v>
      </c>
      <c r="AH1056" s="5">
        <v>0</v>
      </c>
      <c r="AI1056" s="5">
        <v>2</v>
      </c>
      <c r="AJ1056" s="5">
        <v>2</v>
      </c>
      <c r="AK1056" s="5">
        <v>1</v>
      </c>
      <c r="AL1056" s="5">
        <v>0</v>
      </c>
      <c r="AM1056" s="5">
        <v>0</v>
      </c>
      <c r="AN1056" s="5">
        <v>1</v>
      </c>
      <c r="AO1056" s="5">
        <v>0</v>
      </c>
      <c r="AP1056" s="5">
        <v>0</v>
      </c>
      <c r="AQ1056" s="5">
        <v>0</v>
      </c>
      <c r="AR1056" s="5">
        <v>0</v>
      </c>
      <c r="AS1056" s="5">
        <v>0</v>
      </c>
      <c r="AT1056" s="5">
        <v>2</v>
      </c>
      <c r="AU1056" s="5">
        <v>0</v>
      </c>
      <c r="AV1056" s="5">
        <v>0</v>
      </c>
      <c r="AW1056" s="5">
        <v>0</v>
      </c>
      <c r="AX1056" s="5">
        <v>0</v>
      </c>
      <c r="AY1056" s="5">
        <v>0</v>
      </c>
      <c r="AZ1056" s="5">
        <v>0</v>
      </c>
      <c r="BA1056" s="5">
        <v>0</v>
      </c>
      <c r="BB1056" s="5">
        <v>0</v>
      </c>
      <c r="BC1056" s="5">
        <v>0</v>
      </c>
      <c r="BD1056" s="5">
        <v>0</v>
      </c>
      <c r="BE1056" s="5">
        <v>4</v>
      </c>
      <c r="BF1056" s="5">
        <v>0</v>
      </c>
      <c r="BG1056" s="5">
        <v>2</v>
      </c>
      <c r="BH1056" s="5">
        <v>4</v>
      </c>
      <c r="BI1056" s="5">
        <v>0</v>
      </c>
      <c r="BJ1056" s="5">
        <v>4</v>
      </c>
      <c r="BK1056" s="5">
        <v>2</v>
      </c>
      <c r="BL1056" s="5">
        <v>0</v>
      </c>
      <c r="BM1056" s="5">
        <v>0</v>
      </c>
      <c r="BN1056" s="5">
        <v>0</v>
      </c>
      <c r="BO1056" s="5">
        <v>0</v>
      </c>
      <c r="BP1056" s="5">
        <v>0</v>
      </c>
      <c r="BQ1056" s="5">
        <v>0</v>
      </c>
      <c r="BR1056" s="5">
        <v>0</v>
      </c>
      <c r="BS1056" s="5">
        <v>1</v>
      </c>
      <c r="BT1056" s="5">
        <v>0</v>
      </c>
      <c r="BU1056" s="5">
        <v>0</v>
      </c>
      <c r="BV1056" s="5">
        <v>2</v>
      </c>
      <c r="BW1056" s="5">
        <v>0</v>
      </c>
      <c r="BX1056" s="5">
        <v>18</v>
      </c>
      <c r="BY1056" s="5">
        <v>0</v>
      </c>
      <c r="BZ1056" s="5">
        <v>0</v>
      </c>
      <c r="CA1056" s="5">
        <v>0</v>
      </c>
      <c r="CB1056" s="5">
        <v>0</v>
      </c>
      <c r="CC1056" s="5">
        <v>0</v>
      </c>
      <c r="CD1056" s="5">
        <v>0</v>
      </c>
      <c r="CE1056" s="5">
        <v>0</v>
      </c>
      <c r="CF1056" s="5">
        <v>1</v>
      </c>
      <c r="CG1056" s="5">
        <v>0</v>
      </c>
      <c r="CH1056" s="5">
        <v>0</v>
      </c>
      <c r="CI1056" s="5">
        <v>1</v>
      </c>
      <c r="CJ1056" s="5">
        <v>3</v>
      </c>
      <c r="CK1056" s="5">
        <v>0</v>
      </c>
      <c r="CL1056" s="5">
        <v>0</v>
      </c>
      <c r="CM1056" s="5">
        <v>0</v>
      </c>
      <c r="CN1056" s="5">
        <v>1</v>
      </c>
      <c r="CO1056" s="5">
        <v>0</v>
      </c>
      <c r="CP1056" s="5">
        <v>0</v>
      </c>
      <c r="CQ1056" s="5">
        <v>0</v>
      </c>
      <c r="CR1056" s="5">
        <v>0</v>
      </c>
      <c r="CS1056" s="5">
        <v>1</v>
      </c>
      <c r="CT1056" s="5">
        <v>1</v>
      </c>
      <c r="CU1056" s="5">
        <v>0</v>
      </c>
      <c r="CV1056" s="5">
        <v>0</v>
      </c>
      <c r="CW1056" s="5">
        <v>0</v>
      </c>
      <c r="CX1056" s="3">
        <v>0</v>
      </c>
    </row>
    <row r="1057" spans="1:102" ht="15.75" x14ac:dyDescent="0.25">
      <c r="A1057" s="5" t="s">
        <v>225</v>
      </c>
      <c r="B1057" s="5" t="s">
        <v>226</v>
      </c>
      <c r="C1057" s="5">
        <v>2022</v>
      </c>
      <c r="D1057" s="5">
        <v>0</v>
      </c>
      <c r="E1057" s="5">
        <v>0</v>
      </c>
      <c r="F1057" s="5">
        <v>0</v>
      </c>
      <c r="G1057" s="5">
        <v>0</v>
      </c>
      <c r="H1057" s="5">
        <v>0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5">
        <v>0</v>
      </c>
      <c r="AH1057" s="5">
        <v>0</v>
      </c>
      <c r="AI1057" s="5">
        <v>0</v>
      </c>
      <c r="AJ1057" s="5">
        <v>0</v>
      </c>
      <c r="AK1057" s="5">
        <v>0</v>
      </c>
      <c r="AL1057" s="5">
        <v>0</v>
      </c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>
        <v>0</v>
      </c>
      <c r="AV1057" s="5">
        <v>0</v>
      </c>
      <c r="AW1057" s="5">
        <v>0</v>
      </c>
      <c r="AX1057" s="5">
        <v>0</v>
      </c>
      <c r="AY1057" s="5">
        <v>0</v>
      </c>
      <c r="AZ1057" s="5">
        <v>0</v>
      </c>
      <c r="BA1057" s="5">
        <v>0</v>
      </c>
      <c r="BB1057" s="5">
        <v>0</v>
      </c>
      <c r="BC1057" s="5">
        <v>0</v>
      </c>
      <c r="BD1057" s="5">
        <v>0</v>
      </c>
      <c r="BE1057" s="5">
        <v>0</v>
      </c>
      <c r="BF1057" s="5">
        <v>0</v>
      </c>
      <c r="BG1057" s="5">
        <v>0</v>
      </c>
      <c r="BH1057" s="5">
        <v>0</v>
      </c>
      <c r="BI1057" s="5">
        <v>0</v>
      </c>
      <c r="BJ1057" s="5">
        <v>0</v>
      </c>
      <c r="BK1057" s="5">
        <v>0</v>
      </c>
      <c r="BL1057" s="5">
        <v>0</v>
      </c>
      <c r="BM1057" s="5">
        <v>0</v>
      </c>
      <c r="BN1057" s="5">
        <v>0</v>
      </c>
      <c r="BO1057" s="5">
        <v>0</v>
      </c>
      <c r="BP1057" s="5">
        <v>0</v>
      </c>
      <c r="BQ1057" s="5">
        <v>0</v>
      </c>
      <c r="BR1057" s="5">
        <v>0</v>
      </c>
      <c r="BS1057" s="5">
        <v>0</v>
      </c>
      <c r="BT1057" s="5">
        <v>0</v>
      </c>
      <c r="BU1057" s="5">
        <v>0</v>
      </c>
      <c r="BV1057" s="5">
        <v>0</v>
      </c>
      <c r="BW1057" s="5">
        <v>0</v>
      </c>
      <c r="BX1057" s="5">
        <v>0</v>
      </c>
      <c r="BY1057" s="5">
        <v>0</v>
      </c>
      <c r="BZ1057" s="5">
        <v>0</v>
      </c>
      <c r="CA1057" s="5">
        <v>0</v>
      </c>
      <c r="CB1057" s="5">
        <v>0</v>
      </c>
      <c r="CC1057" s="5">
        <v>0</v>
      </c>
      <c r="CD1057" s="5">
        <v>0</v>
      </c>
      <c r="CE1057" s="5">
        <v>0</v>
      </c>
      <c r="CF1057" s="5">
        <v>0</v>
      </c>
      <c r="CG1057" s="5">
        <v>0</v>
      </c>
      <c r="CH1057" s="5">
        <v>0</v>
      </c>
      <c r="CI1057" s="5">
        <v>0</v>
      </c>
      <c r="CJ1057" s="5">
        <v>0</v>
      </c>
      <c r="CK1057" s="5">
        <v>0</v>
      </c>
      <c r="CL1057" s="5">
        <v>0</v>
      </c>
      <c r="CM1057" s="5">
        <v>0</v>
      </c>
      <c r="CN1057" s="5">
        <v>0</v>
      </c>
      <c r="CO1057" s="5">
        <v>0</v>
      </c>
      <c r="CP1057" s="5">
        <v>0</v>
      </c>
      <c r="CQ1057" s="5">
        <v>0</v>
      </c>
      <c r="CR1057" s="5">
        <v>0</v>
      </c>
      <c r="CS1057" s="5">
        <v>0</v>
      </c>
      <c r="CT1057" s="5">
        <v>0</v>
      </c>
      <c r="CU1057" s="5">
        <v>0</v>
      </c>
      <c r="CV1057" s="5">
        <v>0</v>
      </c>
      <c r="CW1057" s="5">
        <v>0</v>
      </c>
      <c r="CX1057" s="3">
        <v>0</v>
      </c>
    </row>
    <row r="1058" spans="1:102" ht="15.75" x14ac:dyDescent="0.25">
      <c r="A1058" s="5" t="s">
        <v>227</v>
      </c>
      <c r="B1058" s="5" t="s">
        <v>228</v>
      </c>
      <c r="C1058" s="5">
        <v>2022</v>
      </c>
      <c r="D1058" s="5">
        <v>0</v>
      </c>
      <c r="E1058" s="5">
        <v>0</v>
      </c>
      <c r="F1058" s="5">
        <v>0</v>
      </c>
      <c r="G1058" s="5">
        <v>0</v>
      </c>
      <c r="H1058" s="5">
        <v>0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  <c r="AE1058" s="5">
        <v>0</v>
      </c>
      <c r="AF1058" s="5">
        <v>0</v>
      </c>
      <c r="AG1058" s="5">
        <v>0</v>
      </c>
      <c r="AH1058" s="5">
        <v>0</v>
      </c>
      <c r="AI1058" s="5">
        <v>0</v>
      </c>
      <c r="AJ1058" s="5">
        <v>0</v>
      </c>
      <c r="AK1058" s="5">
        <v>0</v>
      </c>
      <c r="AL1058" s="5">
        <v>0</v>
      </c>
      <c r="AM1058" s="5">
        <v>0</v>
      </c>
      <c r="AN1058" s="5">
        <v>0</v>
      </c>
      <c r="AO1058" s="5">
        <v>0</v>
      </c>
      <c r="AP1058" s="5">
        <v>0</v>
      </c>
      <c r="AQ1058" s="5">
        <v>0</v>
      </c>
      <c r="AR1058" s="5">
        <v>0</v>
      </c>
      <c r="AS1058" s="5">
        <v>0</v>
      </c>
      <c r="AT1058" s="5">
        <v>0</v>
      </c>
      <c r="AU1058" s="5">
        <v>0</v>
      </c>
      <c r="AV1058" s="5">
        <v>0</v>
      </c>
      <c r="AW1058" s="5">
        <v>0</v>
      </c>
      <c r="AX1058" s="5">
        <v>0</v>
      </c>
      <c r="AY1058" s="5">
        <v>0</v>
      </c>
      <c r="AZ1058" s="5">
        <v>0</v>
      </c>
      <c r="BA1058" s="5">
        <v>0</v>
      </c>
      <c r="BB1058" s="5">
        <v>0</v>
      </c>
      <c r="BC1058" s="5">
        <v>0</v>
      </c>
      <c r="BD1058" s="5">
        <v>0</v>
      </c>
      <c r="BE1058" s="5">
        <v>0</v>
      </c>
      <c r="BF1058" s="5">
        <v>0</v>
      </c>
      <c r="BG1058" s="5">
        <v>0</v>
      </c>
      <c r="BH1058" s="5">
        <v>0</v>
      </c>
      <c r="BI1058" s="5">
        <v>0</v>
      </c>
      <c r="BJ1058" s="5">
        <v>0</v>
      </c>
      <c r="BK1058" s="5">
        <v>0</v>
      </c>
      <c r="BL1058" s="5">
        <v>0</v>
      </c>
      <c r="BM1058" s="5">
        <v>0</v>
      </c>
      <c r="BN1058" s="5">
        <v>0</v>
      </c>
      <c r="BO1058" s="5">
        <v>0</v>
      </c>
      <c r="BP1058" s="5">
        <v>0</v>
      </c>
      <c r="BQ1058" s="5">
        <v>0</v>
      </c>
      <c r="BR1058" s="5">
        <v>0</v>
      </c>
      <c r="BS1058" s="5">
        <v>0</v>
      </c>
      <c r="BT1058" s="5">
        <v>0</v>
      </c>
      <c r="BU1058" s="5">
        <v>0</v>
      </c>
      <c r="BV1058" s="5">
        <v>0</v>
      </c>
      <c r="BW1058" s="5">
        <v>0</v>
      </c>
      <c r="BX1058" s="5">
        <v>0</v>
      </c>
      <c r="BY1058" s="5">
        <v>0</v>
      </c>
      <c r="BZ1058" s="5">
        <v>0</v>
      </c>
      <c r="CA1058" s="5">
        <v>0</v>
      </c>
      <c r="CB1058" s="5">
        <v>0</v>
      </c>
      <c r="CC1058" s="5">
        <v>0</v>
      </c>
      <c r="CD1058" s="5">
        <v>0</v>
      </c>
      <c r="CE1058" s="5">
        <v>0</v>
      </c>
      <c r="CF1058" s="5">
        <v>0</v>
      </c>
      <c r="CG1058" s="5">
        <v>0</v>
      </c>
      <c r="CH1058" s="5">
        <v>0</v>
      </c>
      <c r="CI1058" s="5">
        <v>0</v>
      </c>
      <c r="CJ1058" s="5">
        <v>0</v>
      </c>
      <c r="CK1058" s="5">
        <v>0</v>
      </c>
      <c r="CL1058" s="5">
        <v>0</v>
      </c>
      <c r="CM1058" s="5">
        <v>0</v>
      </c>
      <c r="CN1058" s="5">
        <v>0</v>
      </c>
      <c r="CO1058" s="5">
        <v>0</v>
      </c>
      <c r="CP1058" s="5">
        <v>0</v>
      </c>
      <c r="CQ1058" s="5">
        <v>0</v>
      </c>
      <c r="CR1058" s="5">
        <v>0</v>
      </c>
      <c r="CS1058" s="5">
        <v>0</v>
      </c>
      <c r="CT1058" s="5">
        <v>0</v>
      </c>
      <c r="CU1058" s="5">
        <v>0</v>
      </c>
      <c r="CV1058" s="5">
        <v>0</v>
      </c>
      <c r="CW1058" s="5">
        <v>0</v>
      </c>
      <c r="CX1058" s="3">
        <v>0</v>
      </c>
    </row>
    <row r="1059" spans="1:102" ht="15.75" x14ac:dyDescent="0.25">
      <c r="A1059" s="5" t="s">
        <v>229</v>
      </c>
      <c r="B1059" s="5" t="s">
        <v>230</v>
      </c>
      <c r="C1059" s="5">
        <v>2022</v>
      </c>
      <c r="D1059" s="5">
        <v>8</v>
      </c>
      <c r="E1059" s="5">
        <v>0</v>
      </c>
      <c r="F1059" s="5">
        <v>0</v>
      </c>
      <c r="G1059" s="5">
        <v>1</v>
      </c>
      <c r="H1059" s="5">
        <v>0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>
        <v>0</v>
      </c>
      <c r="AG1059" s="5">
        <v>0</v>
      </c>
      <c r="AH1059" s="5">
        <v>0</v>
      </c>
      <c r="AI1059" s="5">
        <v>0</v>
      </c>
      <c r="AJ1059" s="5">
        <v>1</v>
      </c>
      <c r="AK1059" s="5">
        <v>1</v>
      </c>
      <c r="AL1059" s="5">
        <v>0</v>
      </c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>
        <v>0</v>
      </c>
      <c r="AV1059" s="5">
        <v>0</v>
      </c>
      <c r="AW1059" s="5">
        <v>0</v>
      </c>
      <c r="AX1059" s="5">
        <v>0</v>
      </c>
      <c r="AY1059" s="5">
        <v>0</v>
      </c>
      <c r="AZ1059" s="5">
        <v>0</v>
      </c>
      <c r="BA1059" s="5">
        <v>0</v>
      </c>
      <c r="BB1059" s="5">
        <v>0</v>
      </c>
      <c r="BC1059" s="5">
        <v>0</v>
      </c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>
        <v>0</v>
      </c>
      <c r="BK1059" s="5">
        <v>0</v>
      </c>
      <c r="BL1059" s="5">
        <v>0</v>
      </c>
      <c r="BM1059" s="5">
        <v>0</v>
      </c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1</v>
      </c>
      <c r="BT1059" s="5">
        <v>0</v>
      </c>
      <c r="BU1059" s="5">
        <v>0</v>
      </c>
      <c r="BV1059" s="5">
        <v>0</v>
      </c>
      <c r="BW1059" s="5">
        <v>0</v>
      </c>
      <c r="BX1059" s="5">
        <v>0</v>
      </c>
      <c r="BY1059" s="5">
        <v>0</v>
      </c>
      <c r="BZ1059" s="5">
        <v>0</v>
      </c>
      <c r="CA1059" s="5">
        <v>0</v>
      </c>
      <c r="CB1059" s="5">
        <v>0</v>
      </c>
      <c r="CC1059" s="5">
        <v>0</v>
      </c>
      <c r="CD1059" s="5">
        <v>0</v>
      </c>
      <c r="CE1059" s="5">
        <v>0</v>
      </c>
      <c r="CF1059" s="5">
        <v>0</v>
      </c>
      <c r="CG1059" s="5">
        <v>0</v>
      </c>
      <c r="CH1059" s="5">
        <v>0</v>
      </c>
      <c r="CI1059" s="5">
        <v>0</v>
      </c>
      <c r="CJ1059" s="5">
        <v>0</v>
      </c>
      <c r="CK1059" s="5">
        <v>0</v>
      </c>
      <c r="CL1059" s="5">
        <v>0</v>
      </c>
      <c r="CM1059" s="5">
        <v>0</v>
      </c>
      <c r="CN1059" s="5">
        <v>0</v>
      </c>
      <c r="CO1059" s="5">
        <v>0</v>
      </c>
      <c r="CP1059" s="5">
        <v>0</v>
      </c>
      <c r="CQ1059" s="5">
        <v>0</v>
      </c>
      <c r="CR1059" s="5">
        <v>0</v>
      </c>
      <c r="CS1059" s="5">
        <v>0</v>
      </c>
      <c r="CT1059" s="5">
        <v>1</v>
      </c>
      <c r="CU1059" s="5">
        <v>0</v>
      </c>
      <c r="CV1059" s="5">
        <v>0</v>
      </c>
      <c r="CW1059" s="5">
        <v>0</v>
      </c>
      <c r="CX1059" s="3">
        <v>0</v>
      </c>
    </row>
    <row r="1060" spans="1:102" ht="15.75" x14ac:dyDescent="0.25">
      <c r="A1060" s="5" t="s">
        <v>231</v>
      </c>
      <c r="B1060" s="5" t="s">
        <v>232</v>
      </c>
      <c r="C1060" s="5">
        <v>2022</v>
      </c>
      <c r="D1060" s="5">
        <v>0</v>
      </c>
      <c r="E1060" s="5">
        <v>0</v>
      </c>
      <c r="F1060" s="5">
        <v>0</v>
      </c>
      <c r="G1060" s="5">
        <v>0</v>
      </c>
      <c r="H1060" s="5">
        <v>0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5">
        <v>0</v>
      </c>
      <c r="AE1060" s="5">
        <v>0</v>
      </c>
      <c r="AF1060" s="5">
        <v>0</v>
      </c>
      <c r="AG1060" s="5">
        <v>0</v>
      </c>
      <c r="AH1060" s="5">
        <v>0</v>
      </c>
      <c r="AI1060" s="5">
        <v>0</v>
      </c>
      <c r="AJ1060" s="5">
        <v>0</v>
      </c>
      <c r="AK1060" s="5">
        <v>0</v>
      </c>
      <c r="AL1060" s="5">
        <v>0</v>
      </c>
      <c r="AM1060" s="5">
        <v>0</v>
      </c>
      <c r="AN1060" s="5">
        <v>0</v>
      </c>
      <c r="AO1060" s="5">
        <v>0</v>
      </c>
      <c r="AP1060" s="5">
        <v>0</v>
      </c>
      <c r="AQ1060" s="5">
        <v>0</v>
      </c>
      <c r="AR1060" s="5">
        <v>0</v>
      </c>
      <c r="AS1060" s="5">
        <v>0</v>
      </c>
      <c r="AT1060" s="5">
        <v>0</v>
      </c>
      <c r="AU1060" s="5">
        <v>0</v>
      </c>
      <c r="AV1060" s="5">
        <v>0</v>
      </c>
      <c r="AW1060" s="5">
        <v>0</v>
      </c>
      <c r="AX1060" s="5">
        <v>0</v>
      </c>
      <c r="AY1060" s="5">
        <v>0</v>
      </c>
      <c r="AZ1060" s="5">
        <v>0</v>
      </c>
      <c r="BA1060" s="5">
        <v>0</v>
      </c>
      <c r="BB1060" s="5">
        <v>0</v>
      </c>
      <c r="BC1060" s="5">
        <v>0</v>
      </c>
      <c r="BD1060" s="5">
        <v>0</v>
      </c>
      <c r="BE1060" s="5">
        <v>0</v>
      </c>
      <c r="BF1060" s="5">
        <v>0</v>
      </c>
      <c r="BG1060" s="5">
        <v>0</v>
      </c>
      <c r="BH1060" s="5">
        <v>0</v>
      </c>
      <c r="BI1060" s="5">
        <v>0</v>
      </c>
      <c r="BJ1060" s="5">
        <v>0</v>
      </c>
      <c r="BK1060" s="5">
        <v>0</v>
      </c>
      <c r="BL1060" s="5">
        <v>0</v>
      </c>
      <c r="BM1060" s="5">
        <v>0</v>
      </c>
      <c r="BN1060" s="5">
        <v>0</v>
      </c>
      <c r="BO1060" s="5">
        <v>0</v>
      </c>
      <c r="BP1060" s="5">
        <v>0</v>
      </c>
      <c r="BQ1060" s="5">
        <v>0</v>
      </c>
      <c r="BR1060" s="5">
        <v>0</v>
      </c>
      <c r="BS1060" s="5">
        <v>0</v>
      </c>
      <c r="BT1060" s="5">
        <v>0</v>
      </c>
      <c r="BU1060" s="5">
        <v>0</v>
      </c>
      <c r="BV1060" s="5">
        <v>0</v>
      </c>
      <c r="BW1060" s="5">
        <v>0</v>
      </c>
      <c r="BX1060" s="5">
        <v>0</v>
      </c>
      <c r="BY1060" s="5">
        <v>0</v>
      </c>
      <c r="BZ1060" s="5">
        <v>0</v>
      </c>
      <c r="CA1060" s="5">
        <v>0</v>
      </c>
      <c r="CB1060" s="5">
        <v>0</v>
      </c>
      <c r="CC1060" s="5">
        <v>0</v>
      </c>
      <c r="CD1060" s="5">
        <v>0</v>
      </c>
      <c r="CE1060" s="5">
        <v>0</v>
      </c>
      <c r="CF1060" s="5">
        <v>0</v>
      </c>
      <c r="CG1060" s="5">
        <v>0</v>
      </c>
      <c r="CH1060" s="5">
        <v>0</v>
      </c>
      <c r="CI1060" s="5">
        <v>0</v>
      </c>
      <c r="CJ1060" s="5">
        <v>0</v>
      </c>
      <c r="CK1060" s="5">
        <v>0</v>
      </c>
      <c r="CL1060" s="5">
        <v>0</v>
      </c>
      <c r="CM1060" s="5">
        <v>0</v>
      </c>
      <c r="CN1060" s="5">
        <v>0</v>
      </c>
      <c r="CO1060" s="5">
        <v>0</v>
      </c>
      <c r="CP1060" s="5">
        <v>0</v>
      </c>
      <c r="CQ1060" s="5">
        <v>0</v>
      </c>
      <c r="CR1060" s="5">
        <v>0</v>
      </c>
      <c r="CS1060" s="5">
        <v>0</v>
      </c>
      <c r="CT1060" s="5">
        <v>0</v>
      </c>
      <c r="CU1060" s="5">
        <v>0</v>
      </c>
      <c r="CV1060" s="5">
        <v>0</v>
      </c>
      <c r="CW1060" s="5">
        <v>0</v>
      </c>
      <c r="CX1060" s="3">
        <v>0</v>
      </c>
    </row>
    <row r="1061" spans="1:102" ht="15.75" x14ac:dyDescent="0.25">
      <c r="A1061" s="5" t="s">
        <v>233</v>
      </c>
      <c r="B1061" s="5" t="s">
        <v>234</v>
      </c>
      <c r="C1061" s="5">
        <v>2022</v>
      </c>
      <c r="D1061" s="5">
        <v>7559</v>
      </c>
      <c r="E1061" s="5">
        <v>0</v>
      </c>
      <c r="F1061" s="5">
        <v>4</v>
      </c>
      <c r="G1061" s="5">
        <v>8</v>
      </c>
      <c r="H1061" s="5">
        <v>35</v>
      </c>
      <c r="I1061" s="5">
        <v>5</v>
      </c>
      <c r="J1061" s="5">
        <v>3</v>
      </c>
      <c r="K1061" s="5">
        <v>1</v>
      </c>
      <c r="L1061" s="5">
        <v>28</v>
      </c>
      <c r="M1061" s="5">
        <v>8</v>
      </c>
      <c r="N1061" s="5">
        <v>24</v>
      </c>
      <c r="O1061" s="5">
        <v>164</v>
      </c>
      <c r="P1061" s="5">
        <v>0</v>
      </c>
      <c r="Q1061" s="5">
        <v>0</v>
      </c>
      <c r="R1061" s="5">
        <v>1</v>
      </c>
      <c r="S1061" s="5">
        <v>0</v>
      </c>
      <c r="T1061" s="5">
        <v>0</v>
      </c>
      <c r="U1061" s="5">
        <v>3</v>
      </c>
      <c r="V1061" s="5">
        <v>4</v>
      </c>
      <c r="W1061" s="5">
        <v>54</v>
      </c>
      <c r="X1061" s="5">
        <v>3</v>
      </c>
      <c r="Y1061" s="5">
        <v>0</v>
      </c>
      <c r="Z1061" s="5">
        <v>2852</v>
      </c>
      <c r="AA1061" s="5">
        <v>4</v>
      </c>
      <c r="AB1061" s="5">
        <v>0</v>
      </c>
      <c r="AC1061" s="5">
        <v>0</v>
      </c>
      <c r="AD1061" s="5">
        <v>0</v>
      </c>
      <c r="AE1061" s="5">
        <v>2</v>
      </c>
      <c r="AF1061" s="5">
        <v>1</v>
      </c>
      <c r="AG1061" s="5">
        <v>83</v>
      </c>
      <c r="AH1061" s="5">
        <v>167</v>
      </c>
      <c r="AI1061" s="5">
        <v>53</v>
      </c>
      <c r="AJ1061" s="5">
        <v>200</v>
      </c>
      <c r="AK1061" s="5">
        <v>45</v>
      </c>
      <c r="AL1061" s="5">
        <v>1</v>
      </c>
      <c r="AM1061" s="5">
        <v>56</v>
      </c>
      <c r="AN1061" s="5">
        <v>19</v>
      </c>
      <c r="AO1061" s="5">
        <v>152</v>
      </c>
      <c r="AP1061" s="5">
        <v>5</v>
      </c>
      <c r="AQ1061" s="5">
        <v>10</v>
      </c>
      <c r="AR1061" s="5">
        <v>1</v>
      </c>
      <c r="AS1061" s="5">
        <v>13</v>
      </c>
      <c r="AT1061" s="5">
        <v>24</v>
      </c>
      <c r="AU1061" s="5">
        <v>54</v>
      </c>
      <c r="AV1061" s="5">
        <v>40</v>
      </c>
      <c r="AW1061" s="5">
        <v>351</v>
      </c>
      <c r="AX1061" s="5">
        <v>62</v>
      </c>
      <c r="AY1061" s="5">
        <v>1</v>
      </c>
      <c r="AZ1061" s="5">
        <v>18</v>
      </c>
      <c r="BA1061" s="5">
        <v>0</v>
      </c>
      <c r="BB1061" s="5">
        <v>347</v>
      </c>
      <c r="BC1061" s="5">
        <v>92</v>
      </c>
      <c r="BD1061" s="5">
        <v>1</v>
      </c>
      <c r="BE1061" s="5">
        <v>13</v>
      </c>
      <c r="BF1061" s="5">
        <v>84</v>
      </c>
      <c r="BG1061" s="5">
        <v>2</v>
      </c>
      <c r="BH1061" s="5">
        <v>4</v>
      </c>
      <c r="BI1061" s="5">
        <v>1</v>
      </c>
      <c r="BJ1061" s="5">
        <v>106</v>
      </c>
      <c r="BK1061" s="5">
        <v>79</v>
      </c>
      <c r="BL1061" s="5">
        <v>0</v>
      </c>
      <c r="BM1061" s="5">
        <v>10</v>
      </c>
      <c r="BN1061" s="5">
        <v>36</v>
      </c>
      <c r="BO1061" s="5">
        <v>0</v>
      </c>
      <c r="BP1061" s="5">
        <v>7</v>
      </c>
      <c r="BQ1061" s="5">
        <v>43</v>
      </c>
      <c r="BR1061" s="5">
        <v>3</v>
      </c>
      <c r="BS1061" s="5">
        <v>152</v>
      </c>
      <c r="BT1061" s="5">
        <v>57</v>
      </c>
      <c r="BU1061" s="5">
        <v>16</v>
      </c>
      <c r="BV1061" s="5">
        <v>33</v>
      </c>
      <c r="BW1061" s="5">
        <v>13</v>
      </c>
      <c r="BX1061" s="5">
        <v>645</v>
      </c>
      <c r="BY1061" s="5">
        <v>0</v>
      </c>
      <c r="BZ1061" s="5">
        <v>0</v>
      </c>
      <c r="CA1061" s="5">
        <v>57</v>
      </c>
      <c r="CB1061" s="5">
        <v>128</v>
      </c>
      <c r="CC1061" s="5">
        <v>0</v>
      </c>
      <c r="CD1061" s="5">
        <v>2</v>
      </c>
      <c r="CE1061" s="5">
        <v>0</v>
      </c>
      <c r="CF1061" s="5">
        <v>6</v>
      </c>
      <c r="CG1061" s="5">
        <v>2</v>
      </c>
      <c r="CH1061" s="5">
        <v>1</v>
      </c>
      <c r="CI1061" s="5">
        <v>53</v>
      </c>
      <c r="CJ1061" s="5">
        <v>377</v>
      </c>
      <c r="CK1061" s="5">
        <v>65</v>
      </c>
      <c r="CL1061" s="5">
        <v>0</v>
      </c>
      <c r="CM1061" s="5">
        <v>42</v>
      </c>
      <c r="CN1061" s="5">
        <v>246</v>
      </c>
      <c r="CO1061" s="5">
        <v>8</v>
      </c>
      <c r="CP1061" s="5">
        <v>6</v>
      </c>
      <c r="CQ1061" s="5">
        <v>1</v>
      </c>
      <c r="CR1061" s="5">
        <v>173</v>
      </c>
      <c r="CS1061" s="5">
        <v>7</v>
      </c>
      <c r="CT1061" s="5">
        <v>7</v>
      </c>
      <c r="CU1061" s="5">
        <v>26</v>
      </c>
      <c r="CV1061" s="5">
        <v>40</v>
      </c>
      <c r="CW1061" s="5">
        <v>10</v>
      </c>
      <c r="CX1061" s="3">
        <v>10</v>
      </c>
    </row>
    <row r="1062" spans="1:102" ht="15.75" x14ac:dyDescent="0.25">
      <c r="A1062" s="5" t="s">
        <v>235</v>
      </c>
      <c r="B1062" s="5" t="s">
        <v>236</v>
      </c>
      <c r="C1062" s="5">
        <v>2022</v>
      </c>
      <c r="D1062" s="5">
        <v>654</v>
      </c>
      <c r="E1062" s="5">
        <v>2</v>
      </c>
      <c r="F1062" s="5">
        <v>8</v>
      </c>
      <c r="G1062" s="5">
        <v>4</v>
      </c>
      <c r="H1062" s="5">
        <v>0</v>
      </c>
      <c r="I1062" s="5">
        <v>25</v>
      </c>
      <c r="J1062" s="5">
        <v>4</v>
      </c>
      <c r="K1062" s="5">
        <v>4</v>
      </c>
      <c r="L1062" s="5">
        <v>27</v>
      </c>
      <c r="M1062" s="5">
        <v>2</v>
      </c>
      <c r="N1062" s="5">
        <v>10</v>
      </c>
      <c r="O1062" s="5">
        <v>3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1</v>
      </c>
      <c r="W1062" s="5">
        <v>0</v>
      </c>
      <c r="X1062" s="5">
        <v>0</v>
      </c>
      <c r="Y1062" s="5">
        <v>0</v>
      </c>
      <c r="Z1062" s="5">
        <v>0</v>
      </c>
      <c r="AA1062" s="5">
        <v>1</v>
      </c>
      <c r="AB1062" s="5">
        <v>0</v>
      </c>
      <c r="AC1062" s="5">
        <v>0</v>
      </c>
      <c r="AD1062" s="5">
        <v>0</v>
      </c>
      <c r="AE1062" s="5">
        <v>0</v>
      </c>
      <c r="AF1062" s="5">
        <v>0</v>
      </c>
      <c r="AG1062" s="5">
        <v>5</v>
      </c>
      <c r="AH1062" s="5">
        <v>1</v>
      </c>
      <c r="AI1062" s="5">
        <v>3</v>
      </c>
      <c r="AJ1062" s="5">
        <v>38</v>
      </c>
      <c r="AK1062" s="5">
        <v>14</v>
      </c>
      <c r="AL1062" s="5">
        <v>0</v>
      </c>
      <c r="AM1062" s="5">
        <v>1</v>
      </c>
      <c r="AN1062" s="5">
        <v>10</v>
      </c>
      <c r="AO1062" s="5">
        <v>7</v>
      </c>
      <c r="AP1062" s="5">
        <v>0</v>
      </c>
      <c r="AQ1062" s="5">
        <v>2</v>
      </c>
      <c r="AR1062" s="5">
        <v>0</v>
      </c>
      <c r="AS1062" s="5">
        <v>3</v>
      </c>
      <c r="AT1062" s="5">
        <v>5</v>
      </c>
      <c r="AU1062" s="5">
        <v>2</v>
      </c>
      <c r="AV1062" s="5">
        <v>4</v>
      </c>
      <c r="AW1062" s="5">
        <v>5</v>
      </c>
      <c r="AX1062" s="5">
        <v>11</v>
      </c>
      <c r="AY1062" s="5">
        <v>0</v>
      </c>
      <c r="AZ1062" s="5">
        <v>1</v>
      </c>
      <c r="BA1062" s="5">
        <v>0</v>
      </c>
      <c r="BB1062" s="5">
        <v>41</v>
      </c>
      <c r="BC1062" s="5">
        <v>1</v>
      </c>
      <c r="BD1062" s="5">
        <v>0</v>
      </c>
      <c r="BE1062" s="5">
        <v>9</v>
      </c>
      <c r="BF1062" s="5">
        <v>6</v>
      </c>
      <c r="BG1062" s="5">
        <v>0</v>
      </c>
      <c r="BH1062" s="5">
        <v>0</v>
      </c>
      <c r="BI1062" s="5">
        <v>1</v>
      </c>
      <c r="BJ1062" s="5">
        <v>15</v>
      </c>
      <c r="BK1062" s="5">
        <v>12</v>
      </c>
      <c r="BL1062" s="5">
        <v>0</v>
      </c>
      <c r="BM1062" s="5">
        <v>0</v>
      </c>
      <c r="BN1062" s="5">
        <v>3</v>
      </c>
      <c r="BO1062" s="5">
        <v>0</v>
      </c>
      <c r="BP1062" s="5">
        <v>0</v>
      </c>
      <c r="BQ1062" s="5">
        <v>6</v>
      </c>
      <c r="BR1062" s="5">
        <v>1</v>
      </c>
      <c r="BS1062" s="5">
        <v>29</v>
      </c>
      <c r="BT1062" s="5">
        <v>36</v>
      </c>
      <c r="BU1062" s="5">
        <v>1</v>
      </c>
      <c r="BV1062" s="5">
        <v>3</v>
      </c>
      <c r="BW1062" s="5">
        <v>0</v>
      </c>
      <c r="BX1062" s="5">
        <v>175</v>
      </c>
      <c r="BY1062" s="5">
        <v>0</v>
      </c>
      <c r="BZ1062" s="5">
        <v>0</v>
      </c>
      <c r="CA1062" s="5">
        <v>9</v>
      </c>
      <c r="CB1062" s="5">
        <v>0</v>
      </c>
      <c r="CC1062" s="5">
        <v>0</v>
      </c>
      <c r="CD1062" s="5">
        <v>3</v>
      </c>
      <c r="CE1062" s="5">
        <v>0</v>
      </c>
      <c r="CF1062" s="5">
        <v>1</v>
      </c>
      <c r="CG1062" s="5">
        <v>0</v>
      </c>
      <c r="CH1062" s="5">
        <v>1</v>
      </c>
      <c r="CI1062" s="5">
        <v>10</v>
      </c>
      <c r="CJ1062" s="5">
        <v>24</v>
      </c>
      <c r="CK1062" s="5">
        <v>5</v>
      </c>
      <c r="CL1062" s="5">
        <v>0</v>
      </c>
      <c r="CM1062" s="5">
        <v>4</v>
      </c>
      <c r="CN1062" s="5">
        <v>22</v>
      </c>
      <c r="CO1062" s="5">
        <v>5</v>
      </c>
      <c r="CP1062" s="5">
        <v>0</v>
      </c>
      <c r="CQ1062" s="5">
        <v>0</v>
      </c>
      <c r="CR1062" s="5">
        <v>3</v>
      </c>
      <c r="CS1062" s="5">
        <v>7</v>
      </c>
      <c r="CT1062" s="5">
        <v>4</v>
      </c>
      <c r="CU1062" s="5">
        <v>0</v>
      </c>
      <c r="CV1062" s="5">
        <v>8</v>
      </c>
      <c r="CW1062" s="5">
        <v>2</v>
      </c>
      <c r="CX1062" s="3">
        <v>2</v>
      </c>
    </row>
    <row r="1063" spans="1:102" ht="15.75" x14ac:dyDescent="0.25">
      <c r="A1063" s="5" t="s">
        <v>237</v>
      </c>
      <c r="B1063" s="5" t="s">
        <v>238</v>
      </c>
      <c r="C1063" s="5">
        <v>2022</v>
      </c>
      <c r="D1063" s="5">
        <v>36</v>
      </c>
      <c r="E1063" s="5">
        <v>0</v>
      </c>
      <c r="F1063" s="5">
        <v>0</v>
      </c>
      <c r="G1063" s="5">
        <v>0</v>
      </c>
      <c r="H1063" s="5">
        <v>0</v>
      </c>
      <c r="I1063" s="5">
        <v>1</v>
      </c>
      <c r="J1063" s="5">
        <v>1</v>
      </c>
      <c r="K1063" s="5">
        <v>0</v>
      </c>
      <c r="L1063" s="5">
        <v>1</v>
      </c>
      <c r="M1063" s="5">
        <v>0</v>
      </c>
      <c r="N1063" s="5">
        <v>1</v>
      </c>
      <c r="O1063" s="5">
        <v>1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>
        <v>0</v>
      </c>
      <c r="AG1063" s="5">
        <v>0</v>
      </c>
      <c r="AH1063" s="5">
        <v>0</v>
      </c>
      <c r="AI1063" s="5">
        <v>0</v>
      </c>
      <c r="AJ1063" s="5">
        <v>12</v>
      </c>
      <c r="AK1063" s="5">
        <v>0</v>
      </c>
      <c r="AL1063" s="5">
        <v>0</v>
      </c>
      <c r="AM1063" s="5">
        <v>0</v>
      </c>
      <c r="AN1063" s="5">
        <v>0</v>
      </c>
      <c r="AO1063" s="5">
        <v>0</v>
      </c>
      <c r="AP1063" s="5">
        <v>0</v>
      </c>
      <c r="AQ1063" s="5">
        <v>0</v>
      </c>
      <c r="AR1063" s="5">
        <v>0</v>
      </c>
      <c r="AS1063" s="5">
        <v>0</v>
      </c>
      <c r="AT1063" s="5">
        <v>0</v>
      </c>
      <c r="AU1063" s="5">
        <v>0</v>
      </c>
      <c r="AV1063" s="5">
        <v>0</v>
      </c>
      <c r="AW1063" s="5">
        <v>0</v>
      </c>
      <c r="AX1063" s="5">
        <v>0</v>
      </c>
      <c r="AY1063" s="5">
        <v>0</v>
      </c>
      <c r="AZ1063" s="5">
        <v>0</v>
      </c>
      <c r="BA1063" s="5">
        <v>0</v>
      </c>
      <c r="BB1063" s="5">
        <v>0</v>
      </c>
      <c r="BC1063" s="5">
        <v>0</v>
      </c>
      <c r="BD1063" s="5">
        <v>0</v>
      </c>
      <c r="BE1063" s="5">
        <v>0</v>
      </c>
      <c r="BF1063" s="5">
        <v>0</v>
      </c>
      <c r="BG1063" s="5">
        <v>0</v>
      </c>
      <c r="BH1063" s="5">
        <v>0</v>
      </c>
      <c r="BI1063" s="5">
        <v>0</v>
      </c>
      <c r="BJ1063" s="5">
        <v>0</v>
      </c>
      <c r="BK1063" s="5">
        <v>1</v>
      </c>
      <c r="BL1063" s="5">
        <v>0</v>
      </c>
      <c r="BM1063" s="5">
        <v>0</v>
      </c>
      <c r="BN1063" s="5">
        <v>0</v>
      </c>
      <c r="BO1063" s="5">
        <v>0</v>
      </c>
      <c r="BP1063" s="5">
        <v>0</v>
      </c>
      <c r="BQ1063" s="5">
        <v>0</v>
      </c>
      <c r="BR1063" s="5">
        <v>0</v>
      </c>
      <c r="BS1063" s="5">
        <v>0</v>
      </c>
      <c r="BT1063" s="5">
        <v>0</v>
      </c>
      <c r="BU1063" s="5">
        <v>0</v>
      </c>
      <c r="BV1063" s="5">
        <v>0</v>
      </c>
      <c r="BW1063" s="5">
        <v>0</v>
      </c>
      <c r="BX1063" s="5">
        <v>3</v>
      </c>
      <c r="BY1063" s="5">
        <v>0</v>
      </c>
      <c r="BZ1063" s="5">
        <v>0</v>
      </c>
      <c r="CA1063" s="5">
        <v>0</v>
      </c>
      <c r="CB1063" s="5">
        <v>2</v>
      </c>
      <c r="CC1063" s="5">
        <v>0</v>
      </c>
      <c r="CD1063" s="5">
        <v>0</v>
      </c>
      <c r="CE1063" s="5">
        <v>0</v>
      </c>
      <c r="CF1063" s="5">
        <v>0</v>
      </c>
      <c r="CG1063" s="5">
        <v>0</v>
      </c>
      <c r="CH1063" s="5">
        <v>0</v>
      </c>
      <c r="CI1063" s="5">
        <v>0</v>
      </c>
      <c r="CJ1063" s="5">
        <v>0</v>
      </c>
      <c r="CK1063" s="5">
        <v>0</v>
      </c>
      <c r="CL1063" s="5">
        <v>0</v>
      </c>
      <c r="CM1063" s="5">
        <v>0</v>
      </c>
      <c r="CN1063" s="5">
        <v>0</v>
      </c>
      <c r="CO1063" s="5">
        <v>0</v>
      </c>
      <c r="CP1063" s="5">
        <v>0</v>
      </c>
      <c r="CQ1063" s="5">
        <v>0</v>
      </c>
      <c r="CR1063" s="5">
        <v>5</v>
      </c>
      <c r="CS1063" s="5">
        <v>0</v>
      </c>
      <c r="CT1063" s="5">
        <v>1</v>
      </c>
      <c r="CU1063" s="5">
        <v>0</v>
      </c>
      <c r="CV1063" s="5">
        <v>1</v>
      </c>
      <c r="CW1063" s="5">
        <v>0</v>
      </c>
      <c r="CX1063" s="3">
        <v>0</v>
      </c>
    </row>
    <row r="1064" spans="1:102" ht="15.75" x14ac:dyDescent="0.25">
      <c r="A1064" s="5" t="s">
        <v>239</v>
      </c>
      <c r="B1064" s="5" t="s">
        <v>240</v>
      </c>
      <c r="C1064" s="5">
        <v>2022</v>
      </c>
      <c r="D1064" s="5">
        <v>326</v>
      </c>
      <c r="E1064" s="5">
        <v>0</v>
      </c>
      <c r="F1064" s="5">
        <v>0</v>
      </c>
      <c r="G1064" s="5">
        <v>0</v>
      </c>
      <c r="H1064" s="5">
        <v>0</v>
      </c>
      <c r="I1064" s="5">
        <v>0</v>
      </c>
      <c r="J1064" s="5">
        <v>1</v>
      </c>
      <c r="K1064" s="5">
        <v>0</v>
      </c>
      <c r="L1064" s="5">
        <v>0</v>
      </c>
      <c r="M1064" s="5">
        <v>0</v>
      </c>
      <c r="N1064" s="5">
        <v>0</v>
      </c>
      <c r="O1064" s="5">
        <v>52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2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2</v>
      </c>
      <c r="AB1064" s="5">
        <v>0</v>
      </c>
      <c r="AC1064" s="5">
        <v>0</v>
      </c>
      <c r="AD1064" s="5">
        <v>0</v>
      </c>
      <c r="AE1064" s="5">
        <v>0</v>
      </c>
      <c r="AF1064" s="5">
        <v>0</v>
      </c>
      <c r="AG1064" s="5">
        <v>7</v>
      </c>
      <c r="AH1064" s="5">
        <v>1</v>
      </c>
      <c r="AI1064" s="5">
        <v>4</v>
      </c>
      <c r="AJ1064" s="5">
        <v>11</v>
      </c>
      <c r="AK1064" s="5">
        <v>3</v>
      </c>
      <c r="AL1064" s="5">
        <v>0</v>
      </c>
      <c r="AM1064" s="5">
        <v>15</v>
      </c>
      <c r="AN1064" s="5">
        <v>2</v>
      </c>
      <c r="AO1064" s="5">
        <v>10</v>
      </c>
      <c r="AP1064" s="5">
        <v>0</v>
      </c>
      <c r="AQ1064" s="5">
        <v>2</v>
      </c>
      <c r="AR1064" s="5">
        <v>0</v>
      </c>
      <c r="AS1064" s="5">
        <v>9</v>
      </c>
      <c r="AT1064" s="5">
        <v>1</v>
      </c>
      <c r="AU1064" s="5">
        <v>2</v>
      </c>
      <c r="AV1064" s="5">
        <v>11</v>
      </c>
      <c r="AW1064" s="5">
        <v>1</v>
      </c>
      <c r="AX1064" s="5">
        <v>11</v>
      </c>
      <c r="AY1064" s="5">
        <v>1</v>
      </c>
      <c r="AZ1064" s="5">
        <v>2</v>
      </c>
      <c r="BA1064" s="5">
        <v>0</v>
      </c>
      <c r="BB1064" s="5">
        <v>13</v>
      </c>
      <c r="BC1064" s="5">
        <v>4</v>
      </c>
      <c r="BD1064" s="5">
        <v>0</v>
      </c>
      <c r="BE1064" s="5">
        <v>5</v>
      </c>
      <c r="BF1064" s="5">
        <v>23</v>
      </c>
      <c r="BG1064" s="5">
        <v>0</v>
      </c>
      <c r="BH1064" s="5">
        <v>1</v>
      </c>
      <c r="BI1064" s="5">
        <v>0</v>
      </c>
      <c r="BJ1064" s="5">
        <v>19</v>
      </c>
      <c r="BK1064" s="5">
        <v>15</v>
      </c>
      <c r="BL1064" s="5">
        <v>0</v>
      </c>
      <c r="BM1064" s="5">
        <v>0</v>
      </c>
      <c r="BN1064" s="5">
        <v>2</v>
      </c>
      <c r="BO1064" s="5">
        <v>0</v>
      </c>
      <c r="BP1064" s="5">
        <v>1</v>
      </c>
      <c r="BQ1064" s="5">
        <v>8</v>
      </c>
      <c r="BR1064" s="5">
        <v>1</v>
      </c>
      <c r="BS1064" s="5">
        <v>13</v>
      </c>
      <c r="BT1064" s="5">
        <v>6</v>
      </c>
      <c r="BU1064" s="5">
        <v>0</v>
      </c>
      <c r="BV1064" s="5">
        <v>4</v>
      </c>
      <c r="BW1064" s="5">
        <v>0</v>
      </c>
      <c r="BX1064" s="5">
        <v>1</v>
      </c>
      <c r="BY1064" s="5">
        <v>0</v>
      </c>
      <c r="BZ1064" s="5">
        <v>0</v>
      </c>
      <c r="CA1064" s="5">
        <v>11</v>
      </c>
      <c r="CB1064" s="5">
        <v>0</v>
      </c>
      <c r="CC1064" s="5">
        <v>0</v>
      </c>
      <c r="CD1064" s="5">
        <v>2</v>
      </c>
      <c r="CE1064" s="5">
        <v>0</v>
      </c>
      <c r="CF1064" s="5">
        <v>0</v>
      </c>
      <c r="CG1064" s="5">
        <v>1</v>
      </c>
      <c r="CH1064" s="5">
        <v>1</v>
      </c>
      <c r="CI1064" s="5">
        <v>0</v>
      </c>
      <c r="CJ1064" s="5">
        <v>2</v>
      </c>
      <c r="CK1064" s="5">
        <v>0</v>
      </c>
      <c r="CL1064" s="5">
        <v>0</v>
      </c>
      <c r="CM1064" s="5">
        <v>3</v>
      </c>
      <c r="CN1064" s="5">
        <v>21</v>
      </c>
      <c r="CO1064" s="5">
        <v>1</v>
      </c>
      <c r="CP1064" s="5">
        <v>0</v>
      </c>
      <c r="CQ1064" s="5">
        <v>0</v>
      </c>
      <c r="CR1064" s="5">
        <v>0</v>
      </c>
      <c r="CS1064" s="5">
        <v>1</v>
      </c>
      <c r="CT1064" s="5">
        <v>1</v>
      </c>
      <c r="CU1064" s="5">
        <v>0</v>
      </c>
      <c r="CV1064" s="5">
        <v>7</v>
      </c>
      <c r="CW1064" s="5">
        <v>1</v>
      </c>
      <c r="CX1064" s="3">
        <v>1</v>
      </c>
    </row>
    <row r="1065" spans="1:102" ht="15.75" x14ac:dyDescent="0.25">
      <c r="A1065" s="5" t="s">
        <v>241</v>
      </c>
      <c r="B1065" s="5" t="s">
        <v>242</v>
      </c>
      <c r="C1065" s="5">
        <v>2022</v>
      </c>
      <c r="D1065" s="5">
        <v>10</v>
      </c>
      <c r="E1065" s="5">
        <v>0</v>
      </c>
      <c r="F1065" s="5">
        <v>0</v>
      </c>
      <c r="G1065" s="5">
        <v>0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1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>
        <v>0</v>
      </c>
      <c r="AG1065" s="5">
        <v>1</v>
      </c>
      <c r="AH1065" s="5">
        <v>0</v>
      </c>
      <c r="AI1065" s="5">
        <v>2</v>
      </c>
      <c r="AJ1065" s="5">
        <v>0</v>
      </c>
      <c r="AK1065" s="5">
        <v>0</v>
      </c>
      <c r="AL1065" s="5">
        <v>0</v>
      </c>
      <c r="AM1065" s="5">
        <v>0</v>
      </c>
      <c r="AN1065" s="5">
        <v>0</v>
      </c>
      <c r="AO1065" s="5">
        <v>0</v>
      </c>
      <c r="AP1065" s="5">
        <v>0</v>
      </c>
      <c r="AQ1065" s="5">
        <v>0</v>
      </c>
      <c r="AR1065" s="5">
        <v>0</v>
      </c>
      <c r="AS1065" s="5">
        <v>0</v>
      </c>
      <c r="AT1065" s="5">
        <v>0</v>
      </c>
      <c r="AU1065" s="5">
        <v>0</v>
      </c>
      <c r="AV1065" s="5">
        <v>0</v>
      </c>
      <c r="AW1065" s="5">
        <v>0</v>
      </c>
      <c r="AX1065" s="5">
        <v>0</v>
      </c>
      <c r="AY1065" s="5">
        <v>0</v>
      </c>
      <c r="AZ1065" s="5">
        <v>2</v>
      </c>
      <c r="BA1065" s="5">
        <v>0</v>
      </c>
      <c r="BB1065" s="5">
        <v>0</v>
      </c>
      <c r="BC1065" s="5">
        <v>0</v>
      </c>
      <c r="BD1065" s="5">
        <v>0</v>
      </c>
      <c r="BE1065" s="5">
        <v>0</v>
      </c>
      <c r="BF1065" s="5">
        <v>0</v>
      </c>
      <c r="BG1065" s="5">
        <v>0</v>
      </c>
      <c r="BH1065" s="5">
        <v>0</v>
      </c>
      <c r="BI1065" s="5">
        <v>0</v>
      </c>
      <c r="BJ1065" s="5">
        <v>0</v>
      </c>
      <c r="BK1065" s="5">
        <v>0</v>
      </c>
      <c r="BL1065" s="5">
        <v>0</v>
      </c>
      <c r="BM1065" s="5">
        <v>0</v>
      </c>
      <c r="BN1065" s="5">
        <v>0</v>
      </c>
      <c r="BO1065" s="5">
        <v>0</v>
      </c>
      <c r="BP1065" s="5">
        <v>0</v>
      </c>
      <c r="BQ1065" s="5">
        <v>0</v>
      </c>
      <c r="BR1065" s="5">
        <v>0</v>
      </c>
      <c r="BS1065" s="5">
        <v>0</v>
      </c>
      <c r="BT1065" s="5">
        <v>0</v>
      </c>
      <c r="BU1065" s="5">
        <v>0</v>
      </c>
      <c r="BV1065" s="5">
        <v>0</v>
      </c>
      <c r="BW1065" s="5">
        <v>0</v>
      </c>
      <c r="BX1065" s="5">
        <v>2</v>
      </c>
      <c r="BY1065" s="5">
        <v>0</v>
      </c>
      <c r="BZ1065" s="5">
        <v>0</v>
      </c>
      <c r="CA1065" s="5">
        <v>0</v>
      </c>
      <c r="CB1065" s="5">
        <v>0</v>
      </c>
      <c r="CC1065" s="5">
        <v>0</v>
      </c>
      <c r="CD1065" s="5">
        <v>0</v>
      </c>
      <c r="CE1065" s="5">
        <v>0</v>
      </c>
      <c r="CF1065" s="5">
        <v>0</v>
      </c>
      <c r="CG1065" s="5">
        <v>0</v>
      </c>
      <c r="CH1065" s="5">
        <v>0</v>
      </c>
      <c r="CI1065" s="5">
        <v>0</v>
      </c>
      <c r="CJ1065" s="5">
        <v>0</v>
      </c>
      <c r="CK1065" s="5">
        <v>0</v>
      </c>
      <c r="CL1065" s="5">
        <v>0</v>
      </c>
      <c r="CM1065" s="5">
        <v>0</v>
      </c>
      <c r="CN1065" s="5">
        <v>0</v>
      </c>
      <c r="CO1065" s="5">
        <v>0</v>
      </c>
      <c r="CP1065" s="5">
        <v>0</v>
      </c>
      <c r="CQ1065" s="5">
        <v>0</v>
      </c>
      <c r="CR1065" s="5">
        <v>0</v>
      </c>
      <c r="CS1065" s="5">
        <v>0</v>
      </c>
      <c r="CT1065" s="5">
        <v>0</v>
      </c>
      <c r="CU1065" s="5">
        <v>0</v>
      </c>
      <c r="CV1065" s="5">
        <v>0</v>
      </c>
      <c r="CW1065" s="5">
        <v>0</v>
      </c>
      <c r="CX1065" s="3">
        <v>0</v>
      </c>
    </row>
    <row r="1066" spans="1:102" ht="15.75" x14ac:dyDescent="0.25">
      <c r="A1066" s="5" t="s">
        <v>243</v>
      </c>
      <c r="B1066" s="5" t="s">
        <v>244</v>
      </c>
      <c r="C1066" s="5">
        <v>2022</v>
      </c>
      <c r="D1066" s="5">
        <v>278</v>
      </c>
      <c r="E1066" s="5">
        <v>1</v>
      </c>
      <c r="F1066" s="5">
        <v>0</v>
      </c>
      <c r="G1066" s="5">
        <v>12</v>
      </c>
      <c r="H1066" s="5">
        <v>2</v>
      </c>
      <c r="I1066" s="5">
        <v>2</v>
      </c>
      <c r="J1066" s="5">
        <v>1</v>
      </c>
      <c r="K1066" s="5">
        <v>0</v>
      </c>
      <c r="L1066" s="5">
        <v>3</v>
      </c>
      <c r="M1066" s="5">
        <v>0</v>
      </c>
      <c r="N1066" s="5">
        <v>4</v>
      </c>
      <c r="O1066" s="5">
        <v>54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2</v>
      </c>
      <c r="V1066" s="5">
        <v>0</v>
      </c>
      <c r="W1066" s="5">
        <v>0</v>
      </c>
      <c r="X1066" s="5">
        <v>1</v>
      </c>
      <c r="Y1066" s="5">
        <v>0</v>
      </c>
      <c r="Z1066" s="5">
        <v>0</v>
      </c>
      <c r="AA1066" s="5">
        <v>1</v>
      </c>
      <c r="AB1066" s="5">
        <v>0</v>
      </c>
      <c r="AC1066" s="5">
        <v>0</v>
      </c>
      <c r="AD1066" s="5">
        <v>0</v>
      </c>
      <c r="AE1066" s="5">
        <v>0</v>
      </c>
      <c r="AF1066" s="5">
        <v>0</v>
      </c>
      <c r="AG1066" s="5">
        <v>1</v>
      </c>
      <c r="AH1066" s="5">
        <v>0</v>
      </c>
      <c r="AI1066" s="5">
        <v>2</v>
      </c>
      <c r="AJ1066" s="5">
        <v>10</v>
      </c>
      <c r="AK1066" s="5">
        <v>3</v>
      </c>
      <c r="AL1066" s="5">
        <v>0</v>
      </c>
      <c r="AM1066" s="5">
        <v>0</v>
      </c>
      <c r="AN1066" s="5">
        <v>1</v>
      </c>
      <c r="AO1066" s="5">
        <v>2</v>
      </c>
      <c r="AP1066" s="5">
        <v>0</v>
      </c>
      <c r="AQ1066" s="5">
        <v>1</v>
      </c>
      <c r="AR1066" s="5">
        <v>0</v>
      </c>
      <c r="AS1066" s="5">
        <v>1</v>
      </c>
      <c r="AT1066" s="5">
        <v>6</v>
      </c>
      <c r="AU1066" s="5">
        <v>1</v>
      </c>
      <c r="AV1066" s="5">
        <v>0</v>
      </c>
      <c r="AW1066" s="5">
        <v>0</v>
      </c>
      <c r="AX1066" s="5">
        <v>1</v>
      </c>
      <c r="AY1066" s="5">
        <v>0</v>
      </c>
      <c r="AZ1066" s="5">
        <v>8</v>
      </c>
      <c r="BA1066" s="5">
        <v>0</v>
      </c>
      <c r="BB1066" s="5">
        <v>15</v>
      </c>
      <c r="BC1066" s="5">
        <v>52</v>
      </c>
      <c r="BD1066" s="5">
        <v>0</v>
      </c>
      <c r="BE1066" s="5">
        <v>1</v>
      </c>
      <c r="BF1066" s="5">
        <v>1</v>
      </c>
      <c r="BG1066" s="5">
        <v>0</v>
      </c>
      <c r="BH1066" s="5">
        <v>0</v>
      </c>
      <c r="BI1066" s="5">
        <v>0</v>
      </c>
      <c r="BJ1066" s="5">
        <v>3</v>
      </c>
      <c r="BK1066" s="5">
        <v>6</v>
      </c>
      <c r="BL1066" s="5">
        <v>0</v>
      </c>
      <c r="BM1066" s="5">
        <v>0</v>
      </c>
      <c r="BN1066" s="5">
        <v>3</v>
      </c>
      <c r="BO1066" s="5">
        <v>0</v>
      </c>
      <c r="BP1066" s="5">
        <v>0</v>
      </c>
      <c r="BQ1066" s="5">
        <v>1</v>
      </c>
      <c r="BR1066" s="5">
        <v>3</v>
      </c>
      <c r="BS1066" s="5">
        <v>10</v>
      </c>
      <c r="BT1066" s="5">
        <v>2</v>
      </c>
      <c r="BU1066" s="5">
        <v>0</v>
      </c>
      <c r="BV1066" s="5">
        <v>3</v>
      </c>
      <c r="BW1066" s="5">
        <v>0</v>
      </c>
      <c r="BX1066" s="5">
        <v>30</v>
      </c>
      <c r="BY1066" s="5">
        <v>0</v>
      </c>
      <c r="BZ1066" s="5">
        <v>0</v>
      </c>
      <c r="CA1066" s="5">
        <v>7</v>
      </c>
      <c r="CB1066" s="5">
        <v>0</v>
      </c>
      <c r="CC1066" s="5">
        <v>0</v>
      </c>
      <c r="CD1066" s="5">
        <v>0</v>
      </c>
      <c r="CE1066" s="5">
        <v>0</v>
      </c>
      <c r="CF1066" s="5">
        <v>0</v>
      </c>
      <c r="CG1066" s="5">
        <v>0</v>
      </c>
      <c r="CH1066" s="5">
        <v>0</v>
      </c>
      <c r="CI1066" s="5">
        <v>0</v>
      </c>
      <c r="CJ1066" s="5">
        <v>2</v>
      </c>
      <c r="CK1066" s="5">
        <v>0</v>
      </c>
      <c r="CL1066" s="5">
        <v>0</v>
      </c>
      <c r="CM1066" s="5">
        <v>0</v>
      </c>
      <c r="CN1066" s="5">
        <v>2</v>
      </c>
      <c r="CO1066" s="5">
        <v>0</v>
      </c>
      <c r="CP1066" s="5">
        <v>0</v>
      </c>
      <c r="CQ1066" s="5">
        <v>0</v>
      </c>
      <c r="CR1066" s="5">
        <v>3</v>
      </c>
      <c r="CS1066" s="5">
        <v>1</v>
      </c>
      <c r="CT1066" s="5">
        <v>2</v>
      </c>
      <c r="CU1066" s="5">
        <v>0</v>
      </c>
      <c r="CV1066" s="5">
        <v>4</v>
      </c>
      <c r="CW1066" s="5">
        <v>0</v>
      </c>
      <c r="CX1066" s="3">
        <v>0</v>
      </c>
    </row>
    <row r="1067" spans="1:102" ht="15.75" x14ac:dyDescent="0.25">
      <c r="A1067" s="5" t="s">
        <v>245</v>
      </c>
      <c r="B1067" s="5" t="s">
        <v>246</v>
      </c>
      <c r="C1067" s="5">
        <v>2022</v>
      </c>
      <c r="D1067" s="5">
        <v>21</v>
      </c>
      <c r="E1067" s="5">
        <v>0</v>
      </c>
      <c r="F1067" s="5">
        <v>2</v>
      </c>
      <c r="G1067" s="5">
        <v>2</v>
      </c>
      <c r="H1067" s="5">
        <v>0</v>
      </c>
      <c r="I1067" s="5">
        <v>1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>
        <v>0</v>
      </c>
      <c r="AG1067" s="5">
        <v>0</v>
      </c>
      <c r="AH1067" s="5">
        <v>0</v>
      </c>
      <c r="AI1067" s="5">
        <v>0</v>
      </c>
      <c r="AJ1067" s="5">
        <v>1</v>
      </c>
      <c r="AK1067" s="5">
        <v>0</v>
      </c>
      <c r="AL1067" s="5">
        <v>0</v>
      </c>
      <c r="AM1067" s="5">
        <v>0</v>
      </c>
      <c r="AN1067" s="5">
        <v>0</v>
      </c>
      <c r="AO1067" s="5">
        <v>0</v>
      </c>
      <c r="AP1067" s="5">
        <v>0</v>
      </c>
      <c r="AQ1067" s="5">
        <v>0</v>
      </c>
      <c r="AR1067" s="5">
        <v>0</v>
      </c>
      <c r="AS1067" s="5">
        <v>0</v>
      </c>
      <c r="AT1067" s="5">
        <v>0</v>
      </c>
      <c r="AU1067" s="5">
        <v>0</v>
      </c>
      <c r="AV1067" s="5">
        <v>1</v>
      </c>
      <c r="AW1067" s="5">
        <v>0</v>
      </c>
      <c r="AX1067" s="5">
        <v>1</v>
      </c>
      <c r="AY1067" s="5">
        <v>0</v>
      </c>
      <c r="AZ1067" s="5">
        <v>0</v>
      </c>
      <c r="BA1067" s="5">
        <v>0</v>
      </c>
      <c r="BB1067" s="5">
        <v>0</v>
      </c>
      <c r="BC1067" s="5">
        <v>0</v>
      </c>
      <c r="BD1067" s="5">
        <v>0</v>
      </c>
      <c r="BE1067" s="5">
        <v>0</v>
      </c>
      <c r="BF1067" s="5">
        <v>0</v>
      </c>
      <c r="BG1067" s="5">
        <v>0</v>
      </c>
      <c r="BH1067" s="5">
        <v>0</v>
      </c>
      <c r="BI1067" s="5">
        <v>0</v>
      </c>
      <c r="BJ1067" s="5">
        <v>0</v>
      </c>
      <c r="BK1067" s="5">
        <v>1</v>
      </c>
      <c r="BL1067" s="5">
        <v>0</v>
      </c>
      <c r="BM1067" s="5">
        <v>0</v>
      </c>
      <c r="BN1067" s="5">
        <v>0</v>
      </c>
      <c r="BO1067" s="5">
        <v>0</v>
      </c>
      <c r="BP1067" s="5">
        <v>0</v>
      </c>
      <c r="BQ1067" s="5">
        <v>0</v>
      </c>
      <c r="BR1067" s="5">
        <v>0</v>
      </c>
      <c r="BS1067" s="5">
        <v>3</v>
      </c>
      <c r="BT1067" s="5">
        <v>0</v>
      </c>
      <c r="BU1067" s="5">
        <v>0</v>
      </c>
      <c r="BV1067" s="5">
        <v>0</v>
      </c>
      <c r="BW1067" s="5">
        <v>1</v>
      </c>
      <c r="BX1067" s="5">
        <v>0</v>
      </c>
      <c r="BY1067" s="5">
        <v>0</v>
      </c>
      <c r="BZ1067" s="5">
        <v>0</v>
      </c>
      <c r="CA1067" s="5">
        <v>0</v>
      </c>
      <c r="CB1067" s="5">
        <v>0</v>
      </c>
      <c r="CC1067" s="5">
        <v>0</v>
      </c>
      <c r="CD1067" s="5">
        <v>0</v>
      </c>
      <c r="CE1067" s="5">
        <v>0</v>
      </c>
      <c r="CF1067" s="5">
        <v>0</v>
      </c>
      <c r="CG1067" s="5">
        <v>0</v>
      </c>
      <c r="CH1067" s="5">
        <v>0</v>
      </c>
      <c r="CI1067" s="5">
        <v>0</v>
      </c>
      <c r="CJ1067" s="5">
        <v>0</v>
      </c>
      <c r="CK1067" s="5">
        <v>0</v>
      </c>
      <c r="CL1067" s="5">
        <v>0</v>
      </c>
      <c r="CM1067" s="5">
        <v>0</v>
      </c>
      <c r="CN1067" s="5">
        <v>0</v>
      </c>
      <c r="CO1067" s="5">
        <v>0</v>
      </c>
      <c r="CP1067" s="5">
        <v>0</v>
      </c>
      <c r="CQ1067" s="5">
        <v>0</v>
      </c>
      <c r="CR1067" s="5">
        <v>0</v>
      </c>
      <c r="CS1067" s="5">
        <v>0</v>
      </c>
      <c r="CT1067" s="5">
        <v>0</v>
      </c>
      <c r="CU1067" s="5">
        <v>0</v>
      </c>
      <c r="CV1067" s="5">
        <v>1</v>
      </c>
      <c r="CW1067" s="5">
        <v>0</v>
      </c>
      <c r="CX1067" s="3">
        <v>0</v>
      </c>
    </row>
    <row r="1068" spans="1:102" ht="15.75" x14ac:dyDescent="0.25">
      <c r="A1068" s="5" t="s">
        <v>247</v>
      </c>
      <c r="B1068" s="5" t="s">
        <v>248</v>
      </c>
      <c r="C1068" s="5">
        <v>2022</v>
      </c>
      <c r="D1068" s="5">
        <v>29</v>
      </c>
      <c r="E1068" s="5">
        <v>3</v>
      </c>
      <c r="F1068" s="5">
        <v>0</v>
      </c>
      <c r="G1068" s="5">
        <v>0</v>
      </c>
      <c r="H1068" s="5">
        <v>0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5">
        <v>0</v>
      </c>
      <c r="AF1068" s="5">
        <v>0</v>
      </c>
      <c r="AG1068" s="5">
        <v>0</v>
      </c>
      <c r="AH1068" s="5">
        <v>0</v>
      </c>
      <c r="AI1068" s="5">
        <v>0</v>
      </c>
      <c r="AJ1068" s="5">
        <v>0</v>
      </c>
      <c r="AK1068" s="5">
        <v>0</v>
      </c>
      <c r="AL1068" s="5">
        <v>0</v>
      </c>
      <c r="AM1068" s="5">
        <v>0</v>
      </c>
      <c r="AN1068" s="5">
        <v>0</v>
      </c>
      <c r="AO1068" s="5">
        <v>0</v>
      </c>
      <c r="AP1068" s="5">
        <v>0</v>
      </c>
      <c r="AQ1068" s="5">
        <v>0</v>
      </c>
      <c r="AR1068" s="5">
        <v>0</v>
      </c>
      <c r="AS1068" s="5">
        <v>0</v>
      </c>
      <c r="AT1068" s="5">
        <v>0</v>
      </c>
      <c r="AU1068" s="5">
        <v>1</v>
      </c>
      <c r="AV1068" s="5">
        <v>0</v>
      </c>
      <c r="AW1068" s="5">
        <v>0</v>
      </c>
      <c r="AX1068" s="5">
        <v>0</v>
      </c>
      <c r="AY1068" s="5">
        <v>0</v>
      </c>
      <c r="AZ1068" s="5">
        <v>0</v>
      </c>
      <c r="BA1068" s="5">
        <v>0</v>
      </c>
      <c r="BB1068" s="5">
        <v>0</v>
      </c>
      <c r="BC1068" s="5">
        <v>0</v>
      </c>
      <c r="BD1068" s="5">
        <v>0</v>
      </c>
      <c r="BE1068" s="5">
        <v>0</v>
      </c>
      <c r="BF1068" s="5">
        <v>0</v>
      </c>
      <c r="BG1068" s="5">
        <v>0</v>
      </c>
      <c r="BH1068" s="5">
        <v>0</v>
      </c>
      <c r="BI1068" s="5">
        <v>0</v>
      </c>
      <c r="BJ1068" s="5">
        <v>0</v>
      </c>
      <c r="BK1068" s="5">
        <v>1</v>
      </c>
      <c r="BL1068" s="5">
        <v>0</v>
      </c>
      <c r="BM1068" s="5">
        <v>0</v>
      </c>
      <c r="BN1068" s="5">
        <v>1</v>
      </c>
      <c r="BO1068" s="5">
        <v>0</v>
      </c>
      <c r="BP1068" s="5">
        <v>0</v>
      </c>
      <c r="BQ1068" s="5">
        <v>0</v>
      </c>
      <c r="BR1068" s="5">
        <v>0</v>
      </c>
      <c r="BS1068" s="5">
        <v>8</v>
      </c>
      <c r="BT1068" s="5">
        <v>0</v>
      </c>
      <c r="BU1068" s="5">
        <v>0</v>
      </c>
      <c r="BV1068" s="5">
        <v>0</v>
      </c>
      <c r="BW1068" s="5">
        <v>0</v>
      </c>
      <c r="BX1068" s="5">
        <v>0</v>
      </c>
      <c r="BY1068" s="5">
        <v>0</v>
      </c>
      <c r="BZ1068" s="5">
        <v>0</v>
      </c>
      <c r="CA1068" s="5">
        <v>0</v>
      </c>
      <c r="CB1068" s="5">
        <v>0</v>
      </c>
      <c r="CC1068" s="5">
        <v>0</v>
      </c>
      <c r="CD1068" s="5">
        <v>0</v>
      </c>
      <c r="CE1068" s="5">
        <v>0</v>
      </c>
      <c r="CF1068" s="5">
        <v>0</v>
      </c>
      <c r="CG1068" s="5">
        <v>0</v>
      </c>
      <c r="CH1068" s="5">
        <v>0</v>
      </c>
      <c r="CI1068" s="5">
        <v>0</v>
      </c>
      <c r="CJ1068" s="5">
        <v>0</v>
      </c>
      <c r="CK1068" s="5">
        <v>0</v>
      </c>
      <c r="CL1068" s="5">
        <v>0</v>
      </c>
      <c r="CM1068" s="5">
        <v>0</v>
      </c>
      <c r="CN1068" s="5">
        <v>1</v>
      </c>
      <c r="CO1068" s="5">
        <v>0</v>
      </c>
      <c r="CP1068" s="5">
        <v>0</v>
      </c>
      <c r="CQ1068" s="5">
        <v>0</v>
      </c>
      <c r="CR1068" s="5">
        <v>12</v>
      </c>
      <c r="CS1068" s="5">
        <v>0</v>
      </c>
      <c r="CT1068" s="5">
        <v>0</v>
      </c>
      <c r="CU1068" s="5">
        <v>0</v>
      </c>
      <c r="CV1068" s="5">
        <v>0</v>
      </c>
      <c r="CW1068" s="5">
        <v>0</v>
      </c>
      <c r="CX1068" s="3">
        <v>0</v>
      </c>
    </row>
    <row r="1069" spans="1:102" ht="15.75" x14ac:dyDescent="0.25">
      <c r="A1069" s="5" t="s">
        <v>249</v>
      </c>
      <c r="B1069" s="5" t="s">
        <v>250</v>
      </c>
      <c r="C1069" s="5">
        <v>2022</v>
      </c>
      <c r="D1069" s="5">
        <v>131</v>
      </c>
      <c r="E1069" s="5">
        <v>0</v>
      </c>
      <c r="F1069" s="5">
        <v>0</v>
      </c>
      <c r="G1069" s="5">
        <v>0</v>
      </c>
      <c r="H1069" s="5">
        <v>0</v>
      </c>
      <c r="I1069" s="5">
        <v>0</v>
      </c>
      <c r="J1069" s="5">
        <v>0</v>
      </c>
      <c r="K1069" s="5">
        <v>0</v>
      </c>
      <c r="L1069" s="5">
        <v>0</v>
      </c>
      <c r="M1069" s="5">
        <v>4</v>
      </c>
      <c r="N1069" s="5">
        <v>3</v>
      </c>
      <c r="O1069" s="5">
        <v>7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1</v>
      </c>
      <c r="V1069" s="5">
        <v>2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>
        <v>0</v>
      </c>
      <c r="AG1069" s="5">
        <v>1</v>
      </c>
      <c r="AH1069" s="5">
        <v>1</v>
      </c>
      <c r="AI1069" s="5">
        <v>4</v>
      </c>
      <c r="AJ1069" s="5">
        <v>9</v>
      </c>
      <c r="AK1069" s="5">
        <v>2</v>
      </c>
      <c r="AL1069" s="5">
        <v>0</v>
      </c>
      <c r="AM1069" s="5">
        <v>1</v>
      </c>
      <c r="AN1069" s="5">
        <v>8</v>
      </c>
      <c r="AO1069" s="5">
        <v>4</v>
      </c>
      <c r="AP1069" s="5">
        <v>1</v>
      </c>
      <c r="AQ1069" s="5">
        <v>1</v>
      </c>
      <c r="AR1069" s="5">
        <v>0</v>
      </c>
      <c r="AS1069" s="5">
        <v>13</v>
      </c>
      <c r="AT1069" s="5">
        <v>8</v>
      </c>
      <c r="AU1069" s="5">
        <v>2</v>
      </c>
      <c r="AV1069" s="5">
        <v>2</v>
      </c>
      <c r="AW1069" s="5">
        <v>0</v>
      </c>
      <c r="AX1069" s="5">
        <v>5</v>
      </c>
      <c r="AY1069" s="5">
        <v>0</v>
      </c>
      <c r="AZ1069" s="5">
        <v>6</v>
      </c>
      <c r="BA1069" s="5">
        <v>0</v>
      </c>
      <c r="BB1069" s="5">
        <v>0</v>
      </c>
      <c r="BC1069" s="5">
        <v>1</v>
      </c>
      <c r="BD1069" s="5">
        <v>0</v>
      </c>
      <c r="BE1069" s="5">
        <v>2</v>
      </c>
      <c r="BF1069" s="5">
        <v>4</v>
      </c>
      <c r="BG1069" s="5">
        <v>0</v>
      </c>
      <c r="BH1069" s="5">
        <v>0</v>
      </c>
      <c r="BI1069" s="5">
        <v>0</v>
      </c>
      <c r="BJ1069" s="5">
        <v>4</v>
      </c>
      <c r="BK1069" s="5">
        <v>4</v>
      </c>
      <c r="BL1069" s="5">
        <v>0</v>
      </c>
      <c r="BM1069" s="5">
        <v>2</v>
      </c>
      <c r="BN1069" s="5">
        <v>1</v>
      </c>
      <c r="BO1069" s="5">
        <v>0</v>
      </c>
      <c r="BP1069" s="5">
        <v>0</v>
      </c>
      <c r="BQ1069" s="5">
        <v>1</v>
      </c>
      <c r="BR1069" s="5">
        <v>0</v>
      </c>
      <c r="BS1069" s="5">
        <v>9</v>
      </c>
      <c r="BT1069" s="5">
        <v>1</v>
      </c>
      <c r="BU1069" s="5">
        <v>0</v>
      </c>
      <c r="BV1069" s="5">
        <v>1</v>
      </c>
      <c r="BW1069" s="5">
        <v>0</v>
      </c>
      <c r="BX1069" s="5">
        <v>1</v>
      </c>
      <c r="BY1069" s="5">
        <v>0</v>
      </c>
      <c r="BZ1069" s="5">
        <v>0</v>
      </c>
      <c r="CA1069" s="5">
        <v>1</v>
      </c>
      <c r="CB1069" s="5">
        <v>0</v>
      </c>
      <c r="CC1069" s="5">
        <v>0</v>
      </c>
      <c r="CD1069" s="5">
        <v>1</v>
      </c>
      <c r="CE1069" s="5">
        <v>0</v>
      </c>
      <c r="CF1069" s="5">
        <v>1</v>
      </c>
      <c r="CG1069" s="5">
        <v>0</v>
      </c>
      <c r="CH1069" s="5">
        <v>0</v>
      </c>
      <c r="CI1069" s="5">
        <v>0</v>
      </c>
      <c r="CJ1069" s="5">
        <v>1</v>
      </c>
      <c r="CK1069" s="5">
        <v>0</v>
      </c>
      <c r="CL1069" s="5">
        <v>0</v>
      </c>
      <c r="CM1069" s="5">
        <v>0</v>
      </c>
      <c r="CN1069" s="5">
        <v>3</v>
      </c>
      <c r="CO1069" s="5">
        <v>0</v>
      </c>
      <c r="CP1069" s="5">
        <v>0</v>
      </c>
      <c r="CQ1069" s="5">
        <v>0</v>
      </c>
      <c r="CR1069" s="5">
        <v>0</v>
      </c>
      <c r="CS1069" s="5">
        <v>0</v>
      </c>
      <c r="CT1069" s="5">
        <v>5</v>
      </c>
      <c r="CU1069" s="5">
        <v>0</v>
      </c>
      <c r="CV1069" s="5">
        <v>2</v>
      </c>
      <c r="CW1069" s="5">
        <v>1</v>
      </c>
      <c r="CX1069" s="3">
        <v>1</v>
      </c>
    </row>
    <row r="1070" spans="1:102" ht="15.75" x14ac:dyDescent="0.25">
      <c r="A1070" s="5" t="s">
        <v>251</v>
      </c>
      <c r="B1070" s="5" t="s">
        <v>252</v>
      </c>
      <c r="C1070" s="5">
        <v>2022</v>
      </c>
      <c r="D1070" s="5">
        <v>25</v>
      </c>
      <c r="E1070" s="5">
        <v>0</v>
      </c>
      <c r="F1070" s="5">
        <v>3</v>
      </c>
      <c r="G1070" s="5">
        <v>0</v>
      </c>
      <c r="H1070" s="5">
        <v>0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1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5">
        <v>0</v>
      </c>
      <c r="AG1070" s="5">
        <v>0</v>
      </c>
      <c r="AH1070" s="5">
        <v>0</v>
      </c>
      <c r="AI1070" s="5">
        <v>0</v>
      </c>
      <c r="AJ1070" s="5">
        <v>0</v>
      </c>
      <c r="AK1070" s="5">
        <v>0</v>
      </c>
      <c r="AL1070" s="5">
        <v>0</v>
      </c>
      <c r="AM1070" s="5">
        <v>0</v>
      </c>
      <c r="AN1070" s="5">
        <v>0</v>
      </c>
      <c r="AO1070" s="5">
        <v>0</v>
      </c>
      <c r="AP1070" s="5">
        <v>0</v>
      </c>
      <c r="AQ1070" s="5">
        <v>0</v>
      </c>
      <c r="AR1070" s="5">
        <v>0</v>
      </c>
      <c r="AS1070" s="5">
        <v>0</v>
      </c>
      <c r="AT1070" s="5">
        <v>0</v>
      </c>
      <c r="AU1070" s="5">
        <v>0</v>
      </c>
      <c r="AV1070" s="5">
        <v>11</v>
      </c>
      <c r="AW1070" s="5">
        <v>1</v>
      </c>
      <c r="AX1070" s="5">
        <v>0</v>
      </c>
      <c r="AY1070" s="5">
        <v>0</v>
      </c>
      <c r="AZ1070" s="5">
        <v>0</v>
      </c>
      <c r="BA1070" s="5">
        <v>0</v>
      </c>
      <c r="BB1070" s="5">
        <v>0</v>
      </c>
      <c r="BC1070" s="5">
        <v>0</v>
      </c>
      <c r="BD1070" s="5">
        <v>0</v>
      </c>
      <c r="BE1070" s="5">
        <v>1</v>
      </c>
      <c r="BF1070" s="5">
        <v>0</v>
      </c>
      <c r="BG1070" s="5">
        <v>0</v>
      </c>
      <c r="BH1070" s="5">
        <v>0</v>
      </c>
      <c r="BI1070" s="5">
        <v>0</v>
      </c>
      <c r="BJ1070" s="5">
        <v>0</v>
      </c>
      <c r="BK1070" s="5">
        <v>1</v>
      </c>
      <c r="BL1070" s="5">
        <v>0</v>
      </c>
      <c r="BM1070" s="5">
        <v>0</v>
      </c>
      <c r="BN1070" s="5">
        <v>0</v>
      </c>
      <c r="BO1070" s="5">
        <v>0</v>
      </c>
      <c r="BP1070" s="5">
        <v>0</v>
      </c>
      <c r="BQ1070" s="5">
        <v>0</v>
      </c>
      <c r="BR1070" s="5">
        <v>0</v>
      </c>
      <c r="BS1070" s="5">
        <v>0</v>
      </c>
      <c r="BT1070" s="5">
        <v>0</v>
      </c>
      <c r="BU1070" s="5">
        <v>0</v>
      </c>
      <c r="BV1070" s="5">
        <v>0</v>
      </c>
      <c r="BW1070" s="5">
        <v>0</v>
      </c>
      <c r="BX1070" s="5">
        <v>0</v>
      </c>
      <c r="BY1070" s="5">
        <v>0</v>
      </c>
      <c r="BZ1070" s="5">
        <v>0</v>
      </c>
      <c r="CA1070" s="5">
        <v>0</v>
      </c>
      <c r="CB1070" s="5">
        <v>0</v>
      </c>
      <c r="CC1070" s="5">
        <v>0</v>
      </c>
      <c r="CD1070" s="5">
        <v>0</v>
      </c>
      <c r="CE1070" s="5">
        <v>0</v>
      </c>
      <c r="CF1070" s="5">
        <v>0</v>
      </c>
      <c r="CG1070" s="5">
        <v>0</v>
      </c>
      <c r="CH1070" s="5">
        <v>0</v>
      </c>
      <c r="CI1070" s="5">
        <v>0</v>
      </c>
      <c r="CJ1070" s="5">
        <v>0</v>
      </c>
      <c r="CK1070" s="5">
        <v>0</v>
      </c>
      <c r="CL1070" s="5">
        <v>0</v>
      </c>
      <c r="CM1070" s="5">
        <v>0</v>
      </c>
      <c r="CN1070" s="5">
        <v>0</v>
      </c>
      <c r="CO1070" s="5">
        <v>0</v>
      </c>
      <c r="CP1070" s="5">
        <v>0</v>
      </c>
      <c r="CQ1070" s="5">
        <v>0</v>
      </c>
      <c r="CR1070" s="5">
        <v>0</v>
      </c>
      <c r="CS1070" s="5">
        <v>0</v>
      </c>
      <c r="CT1070" s="5">
        <v>0</v>
      </c>
      <c r="CU1070" s="5">
        <v>0</v>
      </c>
      <c r="CV1070" s="5">
        <v>0</v>
      </c>
      <c r="CW1070" s="5">
        <v>0</v>
      </c>
      <c r="CX1070" s="3">
        <v>0</v>
      </c>
    </row>
    <row r="1071" spans="1:102" ht="15.75" x14ac:dyDescent="0.25">
      <c r="A1071" s="5" t="s">
        <v>253</v>
      </c>
      <c r="B1071" s="5" t="s">
        <v>254</v>
      </c>
      <c r="C1071" s="5">
        <v>2022</v>
      </c>
      <c r="D1071" s="5">
        <v>0</v>
      </c>
      <c r="E1071" s="5">
        <v>0</v>
      </c>
      <c r="F1071" s="5">
        <v>0</v>
      </c>
      <c r="G1071" s="5">
        <v>0</v>
      </c>
      <c r="H1071" s="5">
        <v>0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0</v>
      </c>
      <c r="AG1071" s="5">
        <v>0</v>
      </c>
      <c r="AH1071" s="5">
        <v>0</v>
      </c>
      <c r="AI1071" s="5">
        <v>0</v>
      </c>
      <c r="AJ1071" s="5">
        <v>0</v>
      </c>
      <c r="AK1071" s="5">
        <v>0</v>
      </c>
      <c r="AL1071" s="5">
        <v>0</v>
      </c>
      <c r="AM1071" s="5">
        <v>0</v>
      </c>
      <c r="AN1071" s="5">
        <v>0</v>
      </c>
      <c r="AO1071" s="5">
        <v>0</v>
      </c>
      <c r="AP1071" s="5">
        <v>0</v>
      </c>
      <c r="AQ1071" s="5">
        <v>0</v>
      </c>
      <c r="AR1071" s="5">
        <v>0</v>
      </c>
      <c r="AS1071" s="5">
        <v>0</v>
      </c>
      <c r="AT1071" s="5">
        <v>0</v>
      </c>
      <c r="AU1071" s="5">
        <v>0</v>
      </c>
      <c r="AV1071" s="5">
        <v>0</v>
      </c>
      <c r="AW1071" s="5">
        <v>0</v>
      </c>
      <c r="AX1071" s="5">
        <v>0</v>
      </c>
      <c r="AY1071" s="5">
        <v>0</v>
      </c>
      <c r="AZ1071" s="5">
        <v>0</v>
      </c>
      <c r="BA1071" s="5">
        <v>0</v>
      </c>
      <c r="BB1071" s="5">
        <v>0</v>
      </c>
      <c r="BC1071" s="5">
        <v>0</v>
      </c>
      <c r="BD1071" s="5">
        <v>0</v>
      </c>
      <c r="BE1071" s="5">
        <v>0</v>
      </c>
      <c r="BF1071" s="5">
        <v>0</v>
      </c>
      <c r="BG1071" s="5">
        <v>0</v>
      </c>
      <c r="BH1071" s="5">
        <v>0</v>
      </c>
      <c r="BI1071" s="5">
        <v>0</v>
      </c>
      <c r="BJ1071" s="5">
        <v>0</v>
      </c>
      <c r="BK1071" s="5">
        <v>0</v>
      </c>
      <c r="BL1071" s="5">
        <v>0</v>
      </c>
      <c r="BM1071" s="5">
        <v>0</v>
      </c>
      <c r="BN1071" s="5">
        <v>0</v>
      </c>
      <c r="BO1071" s="5">
        <v>0</v>
      </c>
      <c r="BP1071" s="5">
        <v>0</v>
      </c>
      <c r="BQ1071" s="5">
        <v>0</v>
      </c>
      <c r="BR1071" s="5">
        <v>0</v>
      </c>
      <c r="BS1071" s="5">
        <v>0</v>
      </c>
      <c r="BT1071" s="5">
        <v>0</v>
      </c>
      <c r="BU1071" s="5">
        <v>0</v>
      </c>
      <c r="BV1071" s="5">
        <v>0</v>
      </c>
      <c r="BW1071" s="5">
        <v>0</v>
      </c>
      <c r="BX1071" s="5">
        <v>0</v>
      </c>
      <c r="BY1071" s="5">
        <v>0</v>
      </c>
      <c r="BZ1071" s="5">
        <v>0</v>
      </c>
      <c r="CA1071" s="5">
        <v>0</v>
      </c>
      <c r="CB1071" s="5">
        <v>0</v>
      </c>
      <c r="CC1071" s="5">
        <v>0</v>
      </c>
      <c r="CD1071" s="5">
        <v>0</v>
      </c>
      <c r="CE1071" s="5">
        <v>0</v>
      </c>
      <c r="CF1071" s="5">
        <v>0</v>
      </c>
      <c r="CG1071" s="5">
        <v>0</v>
      </c>
      <c r="CH1071" s="5">
        <v>0</v>
      </c>
      <c r="CI1071" s="5">
        <v>0</v>
      </c>
      <c r="CJ1071" s="5">
        <v>0</v>
      </c>
      <c r="CK1071" s="5">
        <v>0</v>
      </c>
      <c r="CL1071" s="5">
        <v>0</v>
      </c>
      <c r="CM1071" s="5">
        <v>0</v>
      </c>
      <c r="CN1071" s="5">
        <v>0</v>
      </c>
      <c r="CO1071" s="5">
        <v>0</v>
      </c>
      <c r="CP1071" s="5">
        <v>0</v>
      </c>
      <c r="CQ1071" s="5">
        <v>0</v>
      </c>
      <c r="CR1071" s="5">
        <v>0</v>
      </c>
      <c r="CS1071" s="5">
        <v>0</v>
      </c>
      <c r="CT1071" s="5">
        <v>0</v>
      </c>
      <c r="CU1071" s="5">
        <v>0</v>
      </c>
      <c r="CV1071" s="5">
        <v>0</v>
      </c>
      <c r="CW1071" s="5">
        <v>0</v>
      </c>
      <c r="CX1071" s="3">
        <v>0</v>
      </c>
    </row>
    <row r="1072" spans="1:102" ht="15.75" x14ac:dyDescent="0.25">
      <c r="A1072" s="5" t="s">
        <v>255</v>
      </c>
      <c r="B1072" s="5" t="s">
        <v>256</v>
      </c>
      <c r="C1072" s="5">
        <v>2022</v>
      </c>
      <c r="D1072" s="5">
        <v>1235</v>
      </c>
      <c r="E1072" s="5">
        <v>0</v>
      </c>
      <c r="F1072" s="5">
        <v>1</v>
      </c>
      <c r="G1072" s="5">
        <v>4</v>
      </c>
      <c r="H1072" s="5">
        <v>21</v>
      </c>
      <c r="I1072" s="5">
        <v>3</v>
      </c>
      <c r="J1072" s="5">
        <v>1</v>
      </c>
      <c r="K1072" s="5">
        <v>0</v>
      </c>
      <c r="L1072" s="5">
        <v>3</v>
      </c>
      <c r="M1072" s="5">
        <v>2</v>
      </c>
      <c r="N1072" s="5">
        <v>8</v>
      </c>
      <c r="O1072" s="5">
        <v>70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23</v>
      </c>
      <c r="V1072" s="5">
        <v>1</v>
      </c>
      <c r="W1072" s="5">
        <v>15</v>
      </c>
      <c r="X1072" s="5">
        <v>1</v>
      </c>
      <c r="Y1072" s="5">
        <v>0</v>
      </c>
      <c r="Z1072" s="5">
        <v>660</v>
      </c>
      <c r="AA1072" s="5">
        <v>13</v>
      </c>
      <c r="AB1072" s="5">
        <v>0</v>
      </c>
      <c r="AC1072" s="5">
        <v>0</v>
      </c>
      <c r="AD1072" s="5">
        <v>0</v>
      </c>
      <c r="AE1072" s="5">
        <v>0</v>
      </c>
      <c r="AF1072" s="5">
        <v>0</v>
      </c>
      <c r="AG1072" s="5">
        <v>4</v>
      </c>
      <c r="AH1072" s="5">
        <v>1</v>
      </c>
      <c r="AI1072" s="5">
        <v>5</v>
      </c>
      <c r="AJ1072" s="5">
        <v>16</v>
      </c>
      <c r="AK1072" s="5">
        <v>8</v>
      </c>
      <c r="AL1072" s="5">
        <v>10</v>
      </c>
      <c r="AM1072" s="5">
        <v>21</v>
      </c>
      <c r="AN1072" s="5">
        <v>8</v>
      </c>
      <c r="AO1072" s="5">
        <v>14</v>
      </c>
      <c r="AP1072" s="5">
        <v>0</v>
      </c>
      <c r="AQ1072" s="5">
        <v>3</v>
      </c>
      <c r="AR1072" s="5">
        <v>1</v>
      </c>
      <c r="AS1072" s="5">
        <v>3</v>
      </c>
      <c r="AT1072" s="5">
        <v>21</v>
      </c>
      <c r="AU1072" s="5">
        <v>4</v>
      </c>
      <c r="AV1072" s="5">
        <v>4</v>
      </c>
      <c r="AW1072" s="5">
        <v>1</v>
      </c>
      <c r="AX1072" s="5">
        <v>10</v>
      </c>
      <c r="AY1072" s="5">
        <v>0</v>
      </c>
      <c r="AZ1072" s="5">
        <v>1</v>
      </c>
      <c r="BA1072" s="5">
        <v>0</v>
      </c>
      <c r="BB1072" s="5">
        <v>30</v>
      </c>
      <c r="BC1072" s="5">
        <v>1</v>
      </c>
      <c r="BD1072" s="5">
        <v>0</v>
      </c>
      <c r="BE1072" s="5">
        <v>4</v>
      </c>
      <c r="BF1072" s="5">
        <v>36</v>
      </c>
      <c r="BG1072" s="5">
        <v>0</v>
      </c>
      <c r="BH1072" s="5">
        <v>1</v>
      </c>
      <c r="BI1072" s="5">
        <v>0</v>
      </c>
      <c r="BJ1072" s="5">
        <v>8</v>
      </c>
      <c r="BK1072" s="5">
        <v>16</v>
      </c>
      <c r="BL1072" s="5">
        <v>0</v>
      </c>
      <c r="BM1072" s="5">
        <v>2</v>
      </c>
      <c r="BN1072" s="5">
        <v>4</v>
      </c>
      <c r="BO1072" s="5">
        <v>0</v>
      </c>
      <c r="BP1072" s="5">
        <v>1</v>
      </c>
      <c r="BQ1072" s="5">
        <v>8</v>
      </c>
      <c r="BR1072" s="5">
        <v>1</v>
      </c>
      <c r="BS1072" s="5">
        <v>28</v>
      </c>
      <c r="BT1072" s="5">
        <v>6</v>
      </c>
      <c r="BU1072" s="5">
        <v>1</v>
      </c>
      <c r="BV1072" s="5">
        <v>8</v>
      </c>
      <c r="BW1072" s="5">
        <v>4</v>
      </c>
      <c r="BX1072" s="5">
        <v>38</v>
      </c>
      <c r="BY1072" s="5">
        <v>0</v>
      </c>
      <c r="BZ1072" s="5">
        <v>0</v>
      </c>
      <c r="CA1072" s="5">
        <v>15</v>
      </c>
      <c r="CB1072" s="5">
        <v>0</v>
      </c>
      <c r="CC1072" s="5">
        <v>0</v>
      </c>
      <c r="CD1072" s="5">
        <v>4</v>
      </c>
      <c r="CE1072" s="5">
        <v>0</v>
      </c>
      <c r="CF1072" s="5">
        <v>1</v>
      </c>
      <c r="CG1072" s="5">
        <v>1</v>
      </c>
      <c r="CH1072" s="5">
        <v>1</v>
      </c>
      <c r="CI1072" s="5">
        <v>1</v>
      </c>
      <c r="CJ1072" s="5">
        <v>4</v>
      </c>
      <c r="CK1072" s="5">
        <v>0</v>
      </c>
      <c r="CL1072" s="5">
        <v>0</v>
      </c>
      <c r="CM1072" s="5">
        <v>1</v>
      </c>
      <c r="CN1072" s="5">
        <v>27</v>
      </c>
      <c r="CO1072" s="5">
        <v>2</v>
      </c>
      <c r="CP1072" s="5">
        <v>0</v>
      </c>
      <c r="CQ1072" s="5">
        <v>0</v>
      </c>
      <c r="CR1072" s="5">
        <v>0</v>
      </c>
      <c r="CS1072" s="5">
        <v>0</v>
      </c>
      <c r="CT1072" s="5">
        <v>5</v>
      </c>
      <c r="CU1072" s="5">
        <v>1</v>
      </c>
      <c r="CV1072" s="5">
        <v>12</v>
      </c>
      <c r="CW1072" s="5">
        <v>2</v>
      </c>
      <c r="CX1072" s="3">
        <v>3</v>
      </c>
    </row>
    <row r="1073" spans="1:102" ht="15.75" x14ac:dyDescent="0.25">
      <c r="A1073" s="5" t="s">
        <v>257</v>
      </c>
      <c r="B1073" s="5" t="s">
        <v>258</v>
      </c>
      <c r="C1073" s="5">
        <v>2022</v>
      </c>
      <c r="D1073" s="5">
        <v>643</v>
      </c>
      <c r="E1073" s="5">
        <v>0</v>
      </c>
      <c r="F1073" s="5">
        <v>0</v>
      </c>
      <c r="G1073" s="5">
        <v>3</v>
      </c>
      <c r="H1073" s="5">
        <v>0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3</v>
      </c>
      <c r="O1073" s="5">
        <v>41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19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>
        <v>0</v>
      </c>
      <c r="AG1073" s="5">
        <v>0</v>
      </c>
      <c r="AH1073" s="5">
        <v>1</v>
      </c>
      <c r="AI1073" s="5">
        <v>18</v>
      </c>
      <c r="AJ1073" s="5">
        <v>1</v>
      </c>
      <c r="AK1073" s="5">
        <v>0</v>
      </c>
      <c r="AL1073" s="5">
        <v>0</v>
      </c>
      <c r="AM1073" s="5">
        <v>7</v>
      </c>
      <c r="AN1073" s="5">
        <v>52</v>
      </c>
      <c r="AO1073" s="5">
        <v>3</v>
      </c>
      <c r="AP1073" s="5">
        <v>0</v>
      </c>
      <c r="AQ1073" s="5">
        <v>1</v>
      </c>
      <c r="AR1073" s="5">
        <v>0</v>
      </c>
      <c r="AS1073" s="5">
        <v>9</v>
      </c>
      <c r="AT1073" s="5">
        <v>2</v>
      </c>
      <c r="AU1073" s="5">
        <v>8</v>
      </c>
      <c r="AV1073" s="5">
        <v>2</v>
      </c>
      <c r="AW1073" s="5">
        <v>3</v>
      </c>
      <c r="AX1073" s="5">
        <v>5</v>
      </c>
      <c r="AY1073" s="5">
        <v>0</v>
      </c>
      <c r="AZ1073" s="5">
        <v>0</v>
      </c>
      <c r="BA1073" s="5">
        <v>0</v>
      </c>
      <c r="BB1073" s="5">
        <v>306</v>
      </c>
      <c r="BC1073" s="5">
        <v>7</v>
      </c>
      <c r="BD1073" s="5">
        <v>0</v>
      </c>
      <c r="BE1073" s="5">
        <v>3</v>
      </c>
      <c r="BF1073" s="5">
        <v>5</v>
      </c>
      <c r="BG1073" s="5">
        <v>2</v>
      </c>
      <c r="BH1073" s="5">
        <v>0</v>
      </c>
      <c r="BI1073" s="5">
        <v>0</v>
      </c>
      <c r="BJ1073" s="5">
        <v>3</v>
      </c>
      <c r="BK1073" s="5">
        <v>3</v>
      </c>
      <c r="BL1073" s="5">
        <v>0</v>
      </c>
      <c r="BM1073" s="5">
        <v>0</v>
      </c>
      <c r="BN1073" s="5">
        <v>4</v>
      </c>
      <c r="BO1073" s="5">
        <v>0</v>
      </c>
      <c r="BP1073" s="5">
        <v>1</v>
      </c>
      <c r="BQ1073" s="5">
        <v>7</v>
      </c>
      <c r="BR1073" s="5">
        <v>0</v>
      </c>
      <c r="BS1073" s="5">
        <v>22</v>
      </c>
      <c r="BT1073" s="5">
        <v>3</v>
      </c>
      <c r="BU1073" s="5">
        <v>0</v>
      </c>
      <c r="BV1073" s="5">
        <v>2</v>
      </c>
      <c r="BW1073" s="5">
        <v>4</v>
      </c>
      <c r="BX1073" s="5">
        <v>18</v>
      </c>
      <c r="BY1073" s="5">
        <v>0</v>
      </c>
      <c r="BZ1073" s="5">
        <v>0</v>
      </c>
      <c r="CA1073" s="5">
        <v>15</v>
      </c>
      <c r="CB1073" s="5">
        <v>0</v>
      </c>
      <c r="CC1073" s="5">
        <v>0</v>
      </c>
      <c r="CD1073" s="5">
        <v>0</v>
      </c>
      <c r="CE1073" s="5">
        <v>0</v>
      </c>
      <c r="CF1073" s="5">
        <v>1</v>
      </c>
      <c r="CG1073" s="5">
        <v>1</v>
      </c>
      <c r="CH1073" s="5">
        <v>1</v>
      </c>
      <c r="CI1073" s="5">
        <v>1</v>
      </c>
      <c r="CJ1073" s="5">
        <v>2</v>
      </c>
      <c r="CK1073" s="5">
        <v>0</v>
      </c>
      <c r="CL1073" s="5">
        <v>0</v>
      </c>
      <c r="CM1073" s="5">
        <v>1</v>
      </c>
      <c r="CN1073" s="5">
        <v>9</v>
      </c>
      <c r="CO1073" s="5">
        <v>0</v>
      </c>
      <c r="CP1073" s="5">
        <v>0</v>
      </c>
      <c r="CQ1073" s="5">
        <v>0</v>
      </c>
      <c r="CR1073" s="5">
        <v>23</v>
      </c>
      <c r="CS1073" s="5">
        <v>0</v>
      </c>
      <c r="CT1073" s="5">
        <v>2</v>
      </c>
      <c r="CU1073" s="5">
        <v>2</v>
      </c>
      <c r="CV1073" s="5">
        <v>7</v>
      </c>
      <c r="CW1073" s="5">
        <v>5</v>
      </c>
      <c r="CX1073" s="3">
        <v>5</v>
      </c>
    </row>
    <row r="1074" spans="1:102" ht="15.75" x14ac:dyDescent="0.25">
      <c r="A1074" s="5" t="s">
        <v>259</v>
      </c>
      <c r="B1074" s="5" t="s">
        <v>260</v>
      </c>
      <c r="C1074" s="5">
        <v>2022</v>
      </c>
      <c r="D1074" s="5">
        <v>359</v>
      </c>
      <c r="E1074" s="5">
        <v>0</v>
      </c>
      <c r="F1074" s="5">
        <v>0</v>
      </c>
      <c r="G1074" s="5">
        <v>1</v>
      </c>
      <c r="H1074" s="5">
        <v>4</v>
      </c>
      <c r="I1074" s="5">
        <v>0</v>
      </c>
      <c r="J1074" s="5">
        <v>0</v>
      </c>
      <c r="K1074" s="5">
        <v>0</v>
      </c>
      <c r="L1074" s="5">
        <v>1</v>
      </c>
      <c r="M1074" s="5">
        <v>0</v>
      </c>
      <c r="N1074" s="5">
        <v>3</v>
      </c>
      <c r="O1074" s="5">
        <v>126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14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>
        <v>5</v>
      </c>
      <c r="AB1074" s="5">
        <v>0</v>
      </c>
      <c r="AC1074" s="5">
        <v>0</v>
      </c>
      <c r="AD1074" s="5">
        <v>0</v>
      </c>
      <c r="AE1074" s="5">
        <v>0</v>
      </c>
      <c r="AF1074" s="5">
        <v>0</v>
      </c>
      <c r="AG1074" s="5">
        <v>1</v>
      </c>
      <c r="AH1074" s="5">
        <v>1</v>
      </c>
      <c r="AI1074" s="5">
        <v>2</v>
      </c>
      <c r="AJ1074" s="5">
        <v>2</v>
      </c>
      <c r="AK1074" s="5">
        <v>6</v>
      </c>
      <c r="AL1074" s="5">
        <v>5</v>
      </c>
      <c r="AM1074" s="5">
        <v>1</v>
      </c>
      <c r="AN1074" s="5">
        <v>2</v>
      </c>
      <c r="AO1074" s="5">
        <v>7</v>
      </c>
      <c r="AP1074" s="5">
        <v>0</v>
      </c>
      <c r="AQ1074" s="5">
        <v>1</v>
      </c>
      <c r="AR1074" s="5">
        <v>0</v>
      </c>
      <c r="AS1074" s="5">
        <v>1</v>
      </c>
      <c r="AT1074" s="5">
        <v>4</v>
      </c>
      <c r="AU1074" s="5">
        <v>3</v>
      </c>
      <c r="AV1074" s="5">
        <v>3</v>
      </c>
      <c r="AW1074" s="5">
        <v>1</v>
      </c>
      <c r="AX1074" s="5">
        <v>7</v>
      </c>
      <c r="AY1074" s="5">
        <v>0</v>
      </c>
      <c r="AZ1074" s="5">
        <v>1</v>
      </c>
      <c r="BA1074" s="5">
        <v>0</v>
      </c>
      <c r="BB1074" s="5">
        <v>4</v>
      </c>
      <c r="BC1074" s="5">
        <v>1</v>
      </c>
      <c r="BD1074" s="5">
        <v>0</v>
      </c>
      <c r="BE1074" s="5">
        <v>2</v>
      </c>
      <c r="BF1074" s="5">
        <v>9</v>
      </c>
      <c r="BG1074" s="5">
        <v>0</v>
      </c>
      <c r="BH1074" s="5">
        <v>0</v>
      </c>
      <c r="BI1074" s="5">
        <v>0</v>
      </c>
      <c r="BJ1074" s="5">
        <v>4</v>
      </c>
      <c r="BK1074" s="5">
        <v>5</v>
      </c>
      <c r="BL1074" s="5">
        <v>0</v>
      </c>
      <c r="BM1074" s="5">
        <v>0</v>
      </c>
      <c r="BN1074" s="5">
        <v>5</v>
      </c>
      <c r="BO1074" s="5">
        <v>0</v>
      </c>
      <c r="BP1074" s="5">
        <v>1</v>
      </c>
      <c r="BQ1074" s="5">
        <v>3</v>
      </c>
      <c r="BR1074" s="5">
        <v>0</v>
      </c>
      <c r="BS1074" s="5">
        <v>8</v>
      </c>
      <c r="BT1074" s="5">
        <v>3</v>
      </c>
      <c r="BU1074" s="5">
        <v>0</v>
      </c>
      <c r="BV1074" s="5">
        <v>5</v>
      </c>
      <c r="BW1074" s="5">
        <v>1</v>
      </c>
      <c r="BX1074" s="5">
        <v>32</v>
      </c>
      <c r="BY1074" s="5">
        <v>0</v>
      </c>
      <c r="BZ1074" s="5">
        <v>0</v>
      </c>
      <c r="CA1074" s="5">
        <v>30</v>
      </c>
      <c r="CB1074" s="5">
        <v>10</v>
      </c>
      <c r="CC1074" s="5">
        <v>0</v>
      </c>
      <c r="CD1074" s="5">
        <v>3</v>
      </c>
      <c r="CE1074" s="5">
        <v>0</v>
      </c>
      <c r="CF1074" s="5">
        <v>0</v>
      </c>
      <c r="CG1074" s="5">
        <v>0</v>
      </c>
      <c r="CH1074" s="5">
        <v>0</v>
      </c>
      <c r="CI1074" s="5">
        <v>0</v>
      </c>
      <c r="CJ1074" s="5">
        <v>2</v>
      </c>
      <c r="CK1074" s="5">
        <v>1</v>
      </c>
      <c r="CL1074" s="5">
        <v>0</v>
      </c>
      <c r="CM1074" s="5">
        <v>2</v>
      </c>
      <c r="CN1074" s="5">
        <v>5</v>
      </c>
      <c r="CO1074" s="5">
        <v>3</v>
      </c>
      <c r="CP1074" s="5">
        <v>1</v>
      </c>
      <c r="CQ1074" s="5">
        <v>0</v>
      </c>
      <c r="CR1074" s="5">
        <v>0</v>
      </c>
      <c r="CS1074" s="5">
        <v>0</v>
      </c>
      <c r="CT1074" s="5">
        <v>3</v>
      </c>
      <c r="CU1074" s="5">
        <v>1</v>
      </c>
      <c r="CV1074" s="5">
        <v>7</v>
      </c>
      <c r="CW1074" s="5">
        <v>2</v>
      </c>
      <c r="CX1074" s="3">
        <v>2</v>
      </c>
    </row>
    <row r="1075" spans="1:102" ht="15.75" x14ac:dyDescent="0.25">
      <c r="A1075" s="5" t="s">
        <v>261</v>
      </c>
      <c r="B1075" s="5" t="s">
        <v>262</v>
      </c>
      <c r="C1075" s="5">
        <v>2022</v>
      </c>
      <c r="D1075" s="5">
        <v>160</v>
      </c>
      <c r="E1075" s="5">
        <v>0</v>
      </c>
      <c r="F1075" s="5">
        <v>0</v>
      </c>
      <c r="G1075" s="5">
        <v>10</v>
      </c>
      <c r="H1075" s="5">
        <v>0</v>
      </c>
      <c r="I1075" s="5">
        <v>3</v>
      </c>
      <c r="J1075" s="5">
        <v>0</v>
      </c>
      <c r="K1075" s="5">
        <v>0</v>
      </c>
      <c r="L1075" s="5">
        <v>18</v>
      </c>
      <c r="M1075" s="5">
        <v>0</v>
      </c>
      <c r="N1075" s="5">
        <v>5</v>
      </c>
      <c r="O1075" s="5">
        <v>24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0</v>
      </c>
      <c r="Z1075" s="5">
        <v>0</v>
      </c>
      <c r="AA1075" s="5">
        <v>2</v>
      </c>
      <c r="AB1075" s="5">
        <v>0</v>
      </c>
      <c r="AC1075" s="5">
        <v>0</v>
      </c>
      <c r="AD1075" s="5">
        <v>0</v>
      </c>
      <c r="AE1075" s="5">
        <v>0</v>
      </c>
      <c r="AF1075" s="5">
        <v>0</v>
      </c>
      <c r="AG1075" s="5">
        <v>1</v>
      </c>
      <c r="AH1075" s="5">
        <v>0</v>
      </c>
      <c r="AI1075" s="5">
        <v>2</v>
      </c>
      <c r="AJ1075" s="5">
        <v>24</v>
      </c>
      <c r="AK1075" s="5">
        <v>6</v>
      </c>
      <c r="AL1075" s="5">
        <v>0</v>
      </c>
      <c r="AM1075" s="5">
        <v>1</v>
      </c>
      <c r="AN1075" s="5">
        <v>0</v>
      </c>
      <c r="AO1075" s="5">
        <v>4</v>
      </c>
      <c r="AP1075" s="5">
        <v>0</v>
      </c>
      <c r="AQ1075" s="5">
        <v>1</v>
      </c>
      <c r="AR1075" s="5">
        <v>0</v>
      </c>
      <c r="AS1075" s="5">
        <v>0</v>
      </c>
      <c r="AT1075" s="5">
        <v>1</v>
      </c>
      <c r="AU1075" s="5">
        <v>0</v>
      </c>
      <c r="AV1075" s="5">
        <v>5</v>
      </c>
      <c r="AW1075" s="5">
        <v>1</v>
      </c>
      <c r="AX1075" s="5">
        <v>3</v>
      </c>
      <c r="AY1075" s="5">
        <v>0</v>
      </c>
      <c r="AZ1075" s="5">
        <v>2</v>
      </c>
      <c r="BA1075" s="5">
        <v>0</v>
      </c>
      <c r="BB1075" s="5">
        <v>7</v>
      </c>
      <c r="BC1075" s="5">
        <v>0</v>
      </c>
      <c r="BD1075" s="5">
        <v>0</v>
      </c>
      <c r="BE1075" s="5">
        <v>1</v>
      </c>
      <c r="BF1075" s="5">
        <v>2</v>
      </c>
      <c r="BG1075" s="5">
        <v>0</v>
      </c>
      <c r="BH1075" s="5">
        <v>0</v>
      </c>
      <c r="BI1075" s="5">
        <v>0</v>
      </c>
      <c r="BJ1075" s="5">
        <v>6</v>
      </c>
      <c r="BK1075" s="5">
        <v>4</v>
      </c>
      <c r="BL1075" s="5">
        <v>0</v>
      </c>
      <c r="BM1075" s="5">
        <v>0</v>
      </c>
      <c r="BN1075" s="5">
        <v>0</v>
      </c>
      <c r="BO1075" s="5">
        <v>0</v>
      </c>
      <c r="BP1075" s="5">
        <v>0</v>
      </c>
      <c r="BQ1075" s="5">
        <v>1</v>
      </c>
      <c r="BR1075" s="5">
        <v>1</v>
      </c>
      <c r="BS1075" s="5">
        <v>3</v>
      </c>
      <c r="BT1075" s="5">
        <v>2</v>
      </c>
      <c r="BU1075" s="5">
        <v>0</v>
      </c>
      <c r="BV1075" s="5">
        <v>1</v>
      </c>
      <c r="BW1075" s="5">
        <v>1</v>
      </c>
      <c r="BX1075" s="5">
        <v>0</v>
      </c>
      <c r="BY1075" s="5">
        <v>0</v>
      </c>
      <c r="BZ1075" s="5">
        <v>0</v>
      </c>
      <c r="CA1075" s="5">
        <v>0</v>
      </c>
      <c r="CB1075" s="5">
        <v>0</v>
      </c>
      <c r="CC1075" s="5">
        <v>0</v>
      </c>
      <c r="CD1075" s="5">
        <v>0</v>
      </c>
      <c r="CE1075" s="5">
        <v>0</v>
      </c>
      <c r="CF1075" s="5">
        <v>1</v>
      </c>
      <c r="CG1075" s="5">
        <v>0</v>
      </c>
      <c r="CH1075" s="5">
        <v>0</v>
      </c>
      <c r="CI1075" s="5">
        <v>0</v>
      </c>
      <c r="CJ1075" s="5">
        <v>2</v>
      </c>
      <c r="CK1075" s="5">
        <v>0</v>
      </c>
      <c r="CL1075" s="5">
        <v>0</v>
      </c>
      <c r="CM1075" s="5">
        <v>1</v>
      </c>
      <c r="CN1075" s="5">
        <v>7</v>
      </c>
      <c r="CO1075" s="5">
        <v>0</v>
      </c>
      <c r="CP1075" s="5">
        <v>0</v>
      </c>
      <c r="CQ1075" s="5">
        <v>0</v>
      </c>
      <c r="CR1075" s="5">
        <v>0</v>
      </c>
      <c r="CS1075" s="5">
        <v>0</v>
      </c>
      <c r="CT1075" s="5">
        <v>2</v>
      </c>
      <c r="CU1075" s="5">
        <v>0</v>
      </c>
      <c r="CV1075" s="5">
        <v>2</v>
      </c>
      <c r="CW1075" s="5">
        <v>0</v>
      </c>
      <c r="CX1075" s="3">
        <v>0</v>
      </c>
    </row>
    <row r="1076" spans="1:102" ht="15.75" x14ac:dyDescent="0.25">
      <c r="A1076" s="5" t="s">
        <v>263</v>
      </c>
      <c r="B1076" s="5" t="s">
        <v>264</v>
      </c>
      <c r="C1076" s="5">
        <v>2022</v>
      </c>
      <c r="D1076" s="5">
        <v>1161</v>
      </c>
      <c r="E1076" s="5">
        <v>0</v>
      </c>
      <c r="F1076" s="5">
        <v>0</v>
      </c>
      <c r="G1076" s="5">
        <v>14</v>
      </c>
      <c r="H1076" s="5">
        <v>0</v>
      </c>
      <c r="I1076" s="5">
        <v>1</v>
      </c>
      <c r="J1076" s="5">
        <v>10</v>
      </c>
      <c r="K1076" s="5">
        <v>0</v>
      </c>
      <c r="L1076" s="5">
        <v>2</v>
      </c>
      <c r="M1076" s="5">
        <v>1</v>
      </c>
      <c r="N1076" s="5">
        <v>3</v>
      </c>
      <c r="O1076" s="5">
        <v>24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4</v>
      </c>
      <c r="V1076" s="5">
        <v>5</v>
      </c>
      <c r="W1076" s="5">
        <v>92</v>
      </c>
      <c r="X1076" s="5">
        <v>2</v>
      </c>
      <c r="Y1076" s="5">
        <v>0</v>
      </c>
      <c r="Z1076" s="5">
        <v>146</v>
      </c>
      <c r="AA1076" s="5">
        <v>385</v>
      </c>
      <c r="AB1076" s="5">
        <v>63</v>
      </c>
      <c r="AC1076" s="5">
        <v>0</v>
      </c>
      <c r="AD1076" s="5">
        <v>1</v>
      </c>
      <c r="AE1076" s="5">
        <v>0</v>
      </c>
      <c r="AF1076" s="5">
        <v>0</v>
      </c>
      <c r="AG1076" s="5">
        <v>2</v>
      </c>
      <c r="AH1076" s="5">
        <v>0</v>
      </c>
      <c r="AI1076" s="5">
        <v>8</v>
      </c>
      <c r="AJ1076" s="5">
        <v>27</v>
      </c>
      <c r="AK1076" s="5">
        <v>4</v>
      </c>
      <c r="AL1076" s="5">
        <v>7</v>
      </c>
      <c r="AM1076" s="5">
        <v>5</v>
      </c>
      <c r="AN1076" s="5">
        <v>9</v>
      </c>
      <c r="AO1076" s="5">
        <v>13</v>
      </c>
      <c r="AP1076" s="5">
        <v>11</v>
      </c>
      <c r="AQ1076" s="5">
        <v>6</v>
      </c>
      <c r="AR1076" s="5">
        <v>0</v>
      </c>
      <c r="AS1076" s="5">
        <v>3</v>
      </c>
      <c r="AT1076" s="5">
        <v>9</v>
      </c>
      <c r="AU1076" s="5">
        <v>3</v>
      </c>
      <c r="AV1076" s="5">
        <v>3</v>
      </c>
      <c r="AW1076" s="5">
        <v>0</v>
      </c>
      <c r="AX1076" s="5">
        <v>11</v>
      </c>
      <c r="AY1076" s="5">
        <v>0</v>
      </c>
      <c r="AZ1076" s="5">
        <v>1</v>
      </c>
      <c r="BA1076" s="5">
        <v>0</v>
      </c>
      <c r="BB1076" s="5">
        <v>59</v>
      </c>
      <c r="BC1076" s="5">
        <v>1</v>
      </c>
      <c r="BD1076" s="5">
        <v>0</v>
      </c>
      <c r="BE1076" s="5">
        <v>2</v>
      </c>
      <c r="BF1076" s="5">
        <v>2</v>
      </c>
      <c r="BG1076" s="5">
        <v>3</v>
      </c>
      <c r="BH1076" s="5">
        <v>1</v>
      </c>
      <c r="BI1076" s="5">
        <v>0</v>
      </c>
      <c r="BJ1076" s="5">
        <v>6</v>
      </c>
      <c r="BK1076" s="5">
        <v>20</v>
      </c>
      <c r="BL1076" s="5">
        <v>0</v>
      </c>
      <c r="BM1076" s="5">
        <v>0</v>
      </c>
      <c r="BN1076" s="5">
        <v>5</v>
      </c>
      <c r="BO1076" s="5">
        <v>0</v>
      </c>
      <c r="BP1076" s="5">
        <v>0</v>
      </c>
      <c r="BQ1076" s="5">
        <v>12</v>
      </c>
      <c r="BR1076" s="5">
        <v>1</v>
      </c>
      <c r="BS1076" s="5">
        <v>17</v>
      </c>
      <c r="BT1076" s="5">
        <v>3</v>
      </c>
      <c r="BU1076" s="5">
        <v>0</v>
      </c>
      <c r="BV1076" s="5">
        <v>6</v>
      </c>
      <c r="BW1076" s="5">
        <v>1</v>
      </c>
      <c r="BX1076" s="5">
        <v>89</v>
      </c>
      <c r="BY1076" s="5">
        <v>0</v>
      </c>
      <c r="BZ1076" s="5">
        <v>0</v>
      </c>
      <c r="CA1076" s="5">
        <v>16</v>
      </c>
      <c r="CB1076" s="5">
        <v>0</v>
      </c>
      <c r="CC1076" s="5">
        <v>0</v>
      </c>
      <c r="CD1076" s="5">
        <v>0</v>
      </c>
      <c r="CE1076" s="5">
        <v>0</v>
      </c>
      <c r="CF1076" s="5">
        <v>1</v>
      </c>
      <c r="CG1076" s="5">
        <v>0</v>
      </c>
      <c r="CH1076" s="5">
        <v>4</v>
      </c>
      <c r="CI1076" s="5">
        <v>0</v>
      </c>
      <c r="CJ1076" s="5">
        <v>1</v>
      </c>
      <c r="CK1076" s="5">
        <v>0</v>
      </c>
      <c r="CL1076" s="5">
        <v>0</v>
      </c>
      <c r="CM1076" s="5">
        <v>11</v>
      </c>
      <c r="CN1076" s="5">
        <v>7</v>
      </c>
      <c r="CO1076" s="5">
        <v>0</v>
      </c>
      <c r="CP1076" s="5">
        <v>0</v>
      </c>
      <c r="CQ1076" s="5">
        <v>0</v>
      </c>
      <c r="CR1076" s="5">
        <v>0</v>
      </c>
      <c r="CS1076" s="5">
        <v>1</v>
      </c>
      <c r="CT1076" s="5">
        <v>6</v>
      </c>
      <c r="CU1076" s="5">
        <v>0</v>
      </c>
      <c r="CV1076" s="5">
        <v>8</v>
      </c>
      <c r="CW1076" s="5">
        <v>1</v>
      </c>
      <c r="CX1076" s="3">
        <v>1</v>
      </c>
    </row>
    <row r="1077" spans="1:102" ht="15.75" x14ac:dyDescent="0.25">
      <c r="A1077" s="5" t="s">
        <v>265</v>
      </c>
      <c r="B1077" s="5" t="s">
        <v>266</v>
      </c>
      <c r="C1077" s="5">
        <v>2022</v>
      </c>
      <c r="D1077" s="5">
        <v>32</v>
      </c>
      <c r="E1077" s="5">
        <v>0</v>
      </c>
      <c r="F1077" s="5">
        <v>0</v>
      </c>
      <c r="G1077" s="5">
        <v>0</v>
      </c>
      <c r="H1077" s="5">
        <v>0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1</v>
      </c>
      <c r="O1077" s="5">
        <v>3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>
        <v>0</v>
      </c>
      <c r="AG1077" s="5">
        <v>0</v>
      </c>
      <c r="AH1077" s="5">
        <v>0</v>
      </c>
      <c r="AI1077" s="5">
        <v>0</v>
      </c>
      <c r="AJ1077" s="5">
        <v>1</v>
      </c>
      <c r="AK1077" s="5">
        <v>0</v>
      </c>
      <c r="AL1077" s="5">
        <v>0</v>
      </c>
      <c r="AM1077" s="5">
        <v>0</v>
      </c>
      <c r="AN1077" s="5">
        <v>0</v>
      </c>
      <c r="AO1077" s="5">
        <v>1</v>
      </c>
      <c r="AP1077" s="5">
        <v>0</v>
      </c>
      <c r="AQ1077" s="5">
        <v>0</v>
      </c>
      <c r="AR1077" s="5">
        <v>0</v>
      </c>
      <c r="AS1077" s="5">
        <v>0</v>
      </c>
      <c r="AT1077" s="5">
        <v>0</v>
      </c>
      <c r="AU1077" s="5">
        <v>0</v>
      </c>
      <c r="AV1077" s="5">
        <v>0</v>
      </c>
      <c r="AW1077" s="5">
        <v>0</v>
      </c>
      <c r="AX1077" s="5">
        <v>1</v>
      </c>
      <c r="AY1077" s="5">
        <v>0</v>
      </c>
      <c r="AZ1077" s="5">
        <v>0</v>
      </c>
      <c r="BA1077" s="5">
        <v>0</v>
      </c>
      <c r="BB1077" s="5">
        <v>0</v>
      </c>
      <c r="BC1077" s="5">
        <v>0</v>
      </c>
      <c r="BD1077" s="5">
        <v>0</v>
      </c>
      <c r="BE1077" s="5">
        <v>0</v>
      </c>
      <c r="BF1077" s="5">
        <v>8</v>
      </c>
      <c r="BG1077" s="5">
        <v>0</v>
      </c>
      <c r="BH1077" s="5">
        <v>0</v>
      </c>
      <c r="BI1077" s="5">
        <v>0</v>
      </c>
      <c r="BJ1077" s="5">
        <v>0</v>
      </c>
      <c r="BK1077" s="5">
        <v>2</v>
      </c>
      <c r="BL1077" s="5">
        <v>0</v>
      </c>
      <c r="BM1077" s="5">
        <v>0</v>
      </c>
      <c r="BN1077" s="5">
        <v>0</v>
      </c>
      <c r="BO1077" s="5">
        <v>0</v>
      </c>
      <c r="BP1077" s="5">
        <v>0</v>
      </c>
      <c r="BQ1077" s="5">
        <v>0</v>
      </c>
      <c r="BR1077" s="5">
        <v>0</v>
      </c>
      <c r="BS1077" s="5">
        <v>0</v>
      </c>
      <c r="BT1077" s="5">
        <v>0</v>
      </c>
      <c r="BU1077" s="5">
        <v>0</v>
      </c>
      <c r="BV1077" s="5">
        <v>0</v>
      </c>
      <c r="BW1077" s="5">
        <v>2</v>
      </c>
      <c r="BX1077" s="5">
        <v>7</v>
      </c>
      <c r="BY1077" s="5">
        <v>0</v>
      </c>
      <c r="BZ1077" s="5">
        <v>0</v>
      </c>
      <c r="CA1077" s="5">
        <v>0</v>
      </c>
      <c r="CB1077" s="5">
        <v>0</v>
      </c>
      <c r="CC1077" s="5">
        <v>0</v>
      </c>
      <c r="CD1077" s="5">
        <v>0</v>
      </c>
      <c r="CE1077" s="5">
        <v>0</v>
      </c>
      <c r="CF1077" s="5">
        <v>0</v>
      </c>
      <c r="CG1077" s="5">
        <v>0</v>
      </c>
      <c r="CH1077" s="5">
        <v>0</v>
      </c>
      <c r="CI1077" s="5">
        <v>0</v>
      </c>
      <c r="CJ1077" s="5">
        <v>0</v>
      </c>
      <c r="CK1077" s="5">
        <v>0</v>
      </c>
      <c r="CL1077" s="5">
        <v>0</v>
      </c>
      <c r="CM1077" s="5">
        <v>0</v>
      </c>
      <c r="CN1077" s="5">
        <v>0</v>
      </c>
      <c r="CO1077" s="5">
        <v>0</v>
      </c>
      <c r="CP1077" s="5">
        <v>0</v>
      </c>
      <c r="CQ1077" s="5">
        <v>0</v>
      </c>
      <c r="CR1077" s="5">
        <v>0</v>
      </c>
      <c r="CS1077" s="5">
        <v>0</v>
      </c>
      <c r="CT1077" s="5">
        <v>0</v>
      </c>
      <c r="CU1077" s="5">
        <v>0</v>
      </c>
      <c r="CV1077" s="5">
        <v>1</v>
      </c>
      <c r="CW1077" s="5">
        <v>0</v>
      </c>
      <c r="CX1077" s="3">
        <v>0</v>
      </c>
    </row>
    <row r="1078" spans="1:102" ht="15.75" x14ac:dyDescent="0.25">
      <c r="A1078" s="5" t="s">
        <v>267</v>
      </c>
      <c r="B1078" s="5" t="s">
        <v>268</v>
      </c>
      <c r="C1078" s="5">
        <v>2022</v>
      </c>
      <c r="D1078" s="5">
        <v>9</v>
      </c>
      <c r="E1078" s="5">
        <v>0</v>
      </c>
      <c r="F1078" s="5">
        <v>0</v>
      </c>
      <c r="G1078" s="5">
        <v>0</v>
      </c>
      <c r="H1078" s="5">
        <v>0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3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  <c r="AE1078" s="5">
        <v>0</v>
      </c>
      <c r="AF1078" s="5">
        <v>0</v>
      </c>
      <c r="AG1078" s="5">
        <v>0</v>
      </c>
      <c r="AH1078" s="5">
        <v>0</v>
      </c>
      <c r="AI1078" s="5">
        <v>0</v>
      </c>
      <c r="AJ1078" s="5">
        <v>0</v>
      </c>
      <c r="AK1078" s="5">
        <v>0</v>
      </c>
      <c r="AL1078" s="5">
        <v>0</v>
      </c>
      <c r="AM1078" s="5">
        <v>0</v>
      </c>
      <c r="AN1078" s="5">
        <v>0</v>
      </c>
      <c r="AO1078" s="5">
        <v>0</v>
      </c>
      <c r="AP1078" s="5">
        <v>0</v>
      </c>
      <c r="AQ1078" s="5">
        <v>0</v>
      </c>
      <c r="AR1078" s="5">
        <v>0</v>
      </c>
      <c r="AS1078" s="5">
        <v>0</v>
      </c>
      <c r="AT1078" s="5">
        <v>0</v>
      </c>
      <c r="AU1078" s="5">
        <v>0</v>
      </c>
      <c r="AV1078" s="5">
        <v>0</v>
      </c>
      <c r="AW1078" s="5">
        <v>0</v>
      </c>
      <c r="AX1078" s="5">
        <v>0</v>
      </c>
      <c r="AY1078" s="5">
        <v>0</v>
      </c>
      <c r="AZ1078" s="5">
        <v>0</v>
      </c>
      <c r="BA1078" s="5">
        <v>0</v>
      </c>
      <c r="BB1078" s="5">
        <v>0</v>
      </c>
      <c r="BC1078" s="5">
        <v>0</v>
      </c>
      <c r="BD1078" s="5">
        <v>0</v>
      </c>
      <c r="BE1078" s="5">
        <v>0</v>
      </c>
      <c r="BF1078" s="5">
        <v>0</v>
      </c>
      <c r="BG1078" s="5">
        <v>0</v>
      </c>
      <c r="BH1078" s="5">
        <v>0</v>
      </c>
      <c r="BI1078" s="5">
        <v>0</v>
      </c>
      <c r="BJ1078" s="5">
        <v>0</v>
      </c>
      <c r="BK1078" s="5">
        <v>0</v>
      </c>
      <c r="BL1078" s="5">
        <v>0</v>
      </c>
      <c r="BM1078" s="5">
        <v>0</v>
      </c>
      <c r="BN1078" s="5">
        <v>0</v>
      </c>
      <c r="BO1078" s="5">
        <v>0</v>
      </c>
      <c r="BP1078" s="5">
        <v>0</v>
      </c>
      <c r="BQ1078" s="5">
        <v>0</v>
      </c>
      <c r="BR1078" s="5">
        <v>0</v>
      </c>
      <c r="BS1078" s="5">
        <v>0</v>
      </c>
      <c r="BT1078" s="5">
        <v>0</v>
      </c>
      <c r="BU1078" s="5">
        <v>0</v>
      </c>
      <c r="BV1078" s="5">
        <v>0</v>
      </c>
      <c r="BW1078" s="5">
        <v>0</v>
      </c>
      <c r="BX1078" s="5">
        <v>0</v>
      </c>
      <c r="BY1078" s="5">
        <v>0</v>
      </c>
      <c r="BZ1078" s="5">
        <v>0</v>
      </c>
      <c r="CA1078" s="5">
        <v>0</v>
      </c>
      <c r="CB1078" s="5">
        <v>0</v>
      </c>
      <c r="CC1078" s="5">
        <v>0</v>
      </c>
      <c r="CD1078" s="5">
        <v>0</v>
      </c>
      <c r="CE1078" s="5">
        <v>0</v>
      </c>
      <c r="CF1078" s="5">
        <v>0</v>
      </c>
      <c r="CG1078" s="5">
        <v>0</v>
      </c>
      <c r="CH1078" s="5">
        <v>0</v>
      </c>
      <c r="CI1078" s="5">
        <v>0</v>
      </c>
      <c r="CJ1078" s="5">
        <v>0</v>
      </c>
      <c r="CK1078" s="5">
        <v>0</v>
      </c>
      <c r="CL1078" s="5">
        <v>0</v>
      </c>
      <c r="CM1078" s="5">
        <v>0</v>
      </c>
      <c r="CN1078" s="5">
        <v>0</v>
      </c>
      <c r="CO1078" s="5">
        <v>0</v>
      </c>
      <c r="CP1078" s="5">
        <v>0</v>
      </c>
      <c r="CQ1078" s="5">
        <v>0</v>
      </c>
      <c r="CR1078" s="5">
        <v>0</v>
      </c>
      <c r="CS1078" s="5">
        <v>0</v>
      </c>
      <c r="CT1078" s="5">
        <v>0</v>
      </c>
      <c r="CU1078" s="5">
        <v>0</v>
      </c>
      <c r="CV1078" s="5">
        <v>0</v>
      </c>
      <c r="CW1078" s="5">
        <v>0</v>
      </c>
      <c r="CX1078" s="3">
        <v>0</v>
      </c>
    </row>
    <row r="1079" spans="1:102" ht="15.75" x14ac:dyDescent="0.25">
      <c r="A1079" s="5" t="s">
        <v>269</v>
      </c>
      <c r="B1079" s="5" t="s">
        <v>270</v>
      </c>
      <c r="C1079" s="5">
        <v>2022</v>
      </c>
      <c r="D1079" s="5">
        <v>15</v>
      </c>
      <c r="E1079" s="5">
        <v>0</v>
      </c>
      <c r="F1079" s="5">
        <v>0</v>
      </c>
      <c r="G1079" s="5">
        <v>0</v>
      </c>
      <c r="H1079" s="5">
        <v>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>
        <v>0</v>
      </c>
      <c r="AG1079" s="5">
        <v>0</v>
      </c>
      <c r="AH1079" s="5">
        <v>0</v>
      </c>
      <c r="AI1079" s="5">
        <v>0</v>
      </c>
      <c r="AJ1079" s="5">
        <v>1</v>
      </c>
      <c r="AK1079" s="5">
        <v>0</v>
      </c>
      <c r="AL1079" s="5">
        <v>0</v>
      </c>
      <c r="AM1079" s="5">
        <v>0</v>
      </c>
      <c r="AN1079" s="5">
        <v>0</v>
      </c>
      <c r="AO1079" s="5">
        <v>1</v>
      </c>
      <c r="AP1079" s="5">
        <v>0</v>
      </c>
      <c r="AQ1079" s="5">
        <v>0</v>
      </c>
      <c r="AR1079" s="5">
        <v>0</v>
      </c>
      <c r="AS1079" s="5">
        <v>0</v>
      </c>
      <c r="AT1079" s="5">
        <v>1</v>
      </c>
      <c r="AU1079" s="5">
        <v>0</v>
      </c>
      <c r="AV1079" s="5">
        <v>0</v>
      </c>
      <c r="AW1079" s="5">
        <v>0</v>
      </c>
      <c r="AX1079" s="5">
        <v>0</v>
      </c>
      <c r="AY1079" s="5">
        <v>0</v>
      </c>
      <c r="AZ1079" s="5">
        <v>0</v>
      </c>
      <c r="BA1079" s="5">
        <v>0</v>
      </c>
      <c r="BB1079" s="5">
        <v>0</v>
      </c>
      <c r="BC1079" s="5">
        <v>0</v>
      </c>
      <c r="BD1079" s="5">
        <v>0</v>
      </c>
      <c r="BE1079" s="5">
        <v>1</v>
      </c>
      <c r="BF1079" s="5">
        <v>1</v>
      </c>
      <c r="BG1079" s="5">
        <v>0</v>
      </c>
      <c r="BH1079" s="5">
        <v>0</v>
      </c>
      <c r="BI1079" s="5">
        <v>0</v>
      </c>
      <c r="BJ1079" s="5">
        <v>3</v>
      </c>
      <c r="BK1079" s="5">
        <v>1</v>
      </c>
      <c r="BL1079" s="5">
        <v>0</v>
      </c>
      <c r="BM1079" s="5">
        <v>0</v>
      </c>
      <c r="BN1079" s="5">
        <v>0</v>
      </c>
      <c r="BO1079" s="5">
        <v>0</v>
      </c>
      <c r="BP1079" s="5">
        <v>0</v>
      </c>
      <c r="BQ1079" s="5">
        <v>1</v>
      </c>
      <c r="BR1079" s="5">
        <v>0</v>
      </c>
      <c r="BS1079" s="5">
        <v>1</v>
      </c>
      <c r="BT1079" s="5">
        <v>0</v>
      </c>
      <c r="BU1079" s="5">
        <v>0</v>
      </c>
      <c r="BV1079" s="5">
        <v>0</v>
      </c>
      <c r="BW1079" s="5">
        <v>0</v>
      </c>
      <c r="BX1079" s="5">
        <v>0</v>
      </c>
      <c r="BY1079" s="5">
        <v>0</v>
      </c>
      <c r="BZ1079" s="5">
        <v>0</v>
      </c>
      <c r="CA1079" s="5">
        <v>0</v>
      </c>
      <c r="CB1079" s="5">
        <v>0</v>
      </c>
      <c r="CC1079" s="5">
        <v>0</v>
      </c>
      <c r="CD1079" s="5">
        <v>0</v>
      </c>
      <c r="CE1079" s="5">
        <v>0</v>
      </c>
      <c r="CF1079" s="5">
        <v>0</v>
      </c>
      <c r="CG1079" s="5">
        <v>0</v>
      </c>
      <c r="CH1079" s="5">
        <v>0</v>
      </c>
      <c r="CI1079" s="5">
        <v>0</v>
      </c>
      <c r="CJ1079" s="5">
        <v>0</v>
      </c>
      <c r="CK1079" s="5">
        <v>0</v>
      </c>
      <c r="CL1079" s="5">
        <v>0</v>
      </c>
      <c r="CM1079" s="5">
        <v>0</v>
      </c>
      <c r="CN1079" s="5">
        <v>2</v>
      </c>
      <c r="CO1079" s="5">
        <v>0</v>
      </c>
      <c r="CP1079" s="5">
        <v>0</v>
      </c>
      <c r="CQ1079" s="5">
        <v>0</v>
      </c>
      <c r="CR1079" s="5">
        <v>0</v>
      </c>
      <c r="CS1079" s="5">
        <v>0</v>
      </c>
      <c r="CT1079" s="5">
        <v>0</v>
      </c>
      <c r="CU1079" s="5">
        <v>0</v>
      </c>
      <c r="CV1079" s="5">
        <v>0</v>
      </c>
      <c r="CW1079" s="5">
        <v>0</v>
      </c>
      <c r="CX1079" s="3">
        <v>0</v>
      </c>
    </row>
    <row r="1080" spans="1:102" ht="15.75" x14ac:dyDescent="0.25">
      <c r="A1080" s="5" t="s">
        <v>271</v>
      </c>
      <c r="B1080" s="5" t="s">
        <v>272</v>
      </c>
      <c r="C1080" s="5">
        <v>2022</v>
      </c>
      <c r="D1080" s="5">
        <v>33</v>
      </c>
      <c r="E1080" s="5">
        <v>0</v>
      </c>
      <c r="F1080" s="5">
        <v>0</v>
      </c>
      <c r="G1080" s="5">
        <v>0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0</v>
      </c>
      <c r="AH1080" s="5">
        <v>0</v>
      </c>
      <c r="AI1080" s="5">
        <v>0</v>
      </c>
      <c r="AJ1080" s="5">
        <v>0</v>
      </c>
      <c r="AK1080" s="5">
        <v>0</v>
      </c>
      <c r="AL1080" s="5">
        <v>0</v>
      </c>
      <c r="AM1080" s="5">
        <v>0</v>
      </c>
      <c r="AN1080" s="5">
        <v>0</v>
      </c>
      <c r="AO1080" s="5">
        <v>0</v>
      </c>
      <c r="AP1080" s="5">
        <v>0</v>
      </c>
      <c r="AQ1080" s="5">
        <v>0</v>
      </c>
      <c r="AR1080" s="5">
        <v>0</v>
      </c>
      <c r="AS1080" s="5">
        <v>0</v>
      </c>
      <c r="AT1080" s="5">
        <v>0</v>
      </c>
      <c r="AU1080" s="5">
        <v>0</v>
      </c>
      <c r="AV1080" s="5">
        <v>0</v>
      </c>
      <c r="AW1080" s="5">
        <v>0</v>
      </c>
      <c r="AX1080" s="5">
        <v>0</v>
      </c>
      <c r="AY1080" s="5">
        <v>0</v>
      </c>
      <c r="AZ1080" s="5">
        <v>0</v>
      </c>
      <c r="BA1080" s="5">
        <v>0</v>
      </c>
      <c r="BB1080" s="5">
        <v>0</v>
      </c>
      <c r="BC1080" s="5">
        <v>0</v>
      </c>
      <c r="BD1080" s="5">
        <v>0</v>
      </c>
      <c r="BE1080" s="5">
        <v>0</v>
      </c>
      <c r="BF1080" s="5">
        <v>0</v>
      </c>
      <c r="BG1080" s="5">
        <v>0</v>
      </c>
      <c r="BH1080" s="5">
        <v>0</v>
      </c>
      <c r="BI1080" s="5">
        <v>0</v>
      </c>
      <c r="BJ1080" s="5">
        <v>0</v>
      </c>
      <c r="BK1080" s="5">
        <v>0</v>
      </c>
      <c r="BL1080" s="5">
        <v>0</v>
      </c>
      <c r="BM1080" s="5">
        <v>0</v>
      </c>
      <c r="BN1080" s="5">
        <v>0</v>
      </c>
      <c r="BO1080" s="5">
        <v>0</v>
      </c>
      <c r="BP1080" s="5">
        <v>0</v>
      </c>
      <c r="BQ1080" s="5">
        <v>0</v>
      </c>
      <c r="BR1080" s="5">
        <v>0</v>
      </c>
      <c r="BS1080" s="5">
        <v>0</v>
      </c>
      <c r="BT1080" s="5">
        <v>0</v>
      </c>
      <c r="BU1080" s="5">
        <v>0</v>
      </c>
      <c r="BV1080" s="5">
        <v>0</v>
      </c>
      <c r="BW1080" s="5">
        <v>0</v>
      </c>
      <c r="BX1080" s="5">
        <v>0</v>
      </c>
      <c r="BY1080" s="5">
        <v>0</v>
      </c>
      <c r="BZ1080" s="5">
        <v>0</v>
      </c>
      <c r="CA1080" s="5">
        <v>0</v>
      </c>
      <c r="CB1080" s="5">
        <v>32</v>
      </c>
      <c r="CC1080" s="5">
        <v>0</v>
      </c>
      <c r="CD1080" s="5">
        <v>0</v>
      </c>
      <c r="CE1080" s="5">
        <v>0</v>
      </c>
      <c r="CF1080" s="5">
        <v>0</v>
      </c>
      <c r="CG1080" s="5">
        <v>0</v>
      </c>
      <c r="CH1080" s="5">
        <v>0</v>
      </c>
      <c r="CI1080" s="5">
        <v>0</v>
      </c>
      <c r="CJ1080" s="5">
        <v>0</v>
      </c>
      <c r="CK1080" s="5">
        <v>0</v>
      </c>
      <c r="CL1080" s="5">
        <v>0</v>
      </c>
      <c r="CM1080" s="5">
        <v>0</v>
      </c>
      <c r="CN1080" s="5">
        <v>0</v>
      </c>
      <c r="CO1080" s="5">
        <v>0</v>
      </c>
      <c r="CP1080" s="5">
        <v>0</v>
      </c>
      <c r="CQ1080" s="5">
        <v>0</v>
      </c>
      <c r="CR1080" s="5">
        <v>0</v>
      </c>
      <c r="CS1080" s="5">
        <v>0</v>
      </c>
      <c r="CT1080" s="5">
        <v>0</v>
      </c>
      <c r="CU1080" s="5">
        <v>0</v>
      </c>
      <c r="CV1080" s="5">
        <v>0</v>
      </c>
      <c r="CW1080" s="5">
        <v>0</v>
      </c>
      <c r="CX1080" s="3">
        <v>0</v>
      </c>
    </row>
    <row r="1081" spans="1:102" ht="15.75" x14ac:dyDescent="0.25">
      <c r="A1081" s="5" t="s">
        <v>273</v>
      </c>
      <c r="B1081" s="5" t="s">
        <v>274</v>
      </c>
      <c r="C1081" s="5">
        <v>2022</v>
      </c>
      <c r="D1081" s="5">
        <v>1738</v>
      </c>
      <c r="E1081" s="5">
        <v>0</v>
      </c>
      <c r="F1081" s="5">
        <v>2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2</v>
      </c>
      <c r="O1081" s="5">
        <v>2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>
        <v>0</v>
      </c>
      <c r="AG1081" s="5">
        <v>1</v>
      </c>
      <c r="AH1081" s="5">
        <v>446</v>
      </c>
      <c r="AI1081" s="5">
        <v>1</v>
      </c>
      <c r="AJ1081" s="5">
        <v>3</v>
      </c>
      <c r="AK1081" s="5">
        <v>0</v>
      </c>
      <c r="AL1081" s="5">
        <v>0</v>
      </c>
      <c r="AM1081" s="5">
        <v>0</v>
      </c>
      <c r="AN1081" s="5">
        <v>1</v>
      </c>
      <c r="AO1081" s="5">
        <v>10</v>
      </c>
      <c r="AP1081" s="5">
        <v>0</v>
      </c>
      <c r="AQ1081" s="5">
        <v>0</v>
      </c>
      <c r="AR1081" s="5">
        <v>0</v>
      </c>
      <c r="AS1081" s="5">
        <v>0</v>
      </c>
      <c r="AT1081" s="5">
        <v>8</v>
      </c>
      <c r="AU1081" s="5">
        <v>0</v>
      </c>
      <c r="AV1081" s="5">
        <v>0</v>
      </c>
      <c r="AW1081" s="5">
        <v>1245</v>
      </c>
      <c r="AX1081" s="5">
        <v>1</v>
      </c>
      <c r="AY1081" s="5">
        <v>0</v>
      </c>
      <c r="AZ1081" s="5">
        <v>0</v>
      </c>
      <c r="BA1081" s="5">
        <v>0</v>
      </c>
      <c r="BB1081" s="5">
        <v>0</v>
      </c>
      <c r="BC1081" s="5">
        <v>0</v>
      </c>
      <c r="BD1081" s="5">
        <v>0</v>
      </c>
      <c r="BE1081" s="5">
        <v>0</v>
      </c>
      <c r="BF1081" s="5">
        <v>1</v>
      </c>
      <c r="BG1081" s="5">
        <v>0</v>
      </c>
      <c r="BH1081" s="5">
        <v>0</v>
      </c>
      <c r="BI1081" s="5">
        <v>0</v>
      </c>
      <c r="BJ1081" s="5">
        <v>1</v>
      </c>
      <c r="BK1081" s="5">
        <v>2</v>
      </c>
      <c r="BL1081" s="5">
        <v>0</v>
      </c>
      <c r="BM1081" s="5">
        <v>0</v>
      </c>
      <c r="BN1081" s="5">
        <v>1</v>
      </c>
      <c r="BO1081" s="5">
        <v>0</v>
      </c>
      <c r="BP1081" s="5">
        <v>0</v>
      </c>
      <c r="BQ1081" s="5">
        <v>0</v>
      </c>
      <c r="BR1081" s="5">
        <v>0</v>
      </c>
      <c r="BS1081" s="5">
        <v>3</v>
      </c>
      <c r="BT1081" s="5">
        <v>1</v>
      </c>
      <c r="BU1081" s="5">
        <v>0</v>
      </c>
      <c r="BV1081" s="5">
        <v>0</v>
      </c>
      <c r="BW1081" s="5">
        <v>0</v>
      </c>
      <c r="BX1081" s="5">
        <v>0</v>
      </c>
      <c r="BY1081" s="5">
        <v>0</v>
      </c>
      <c r="BZ1081" s="5">
        <v>0</v>
      </c>
      <c r="CA1081" s="5">
        <v>0</v>
      </c>
      <c r="CB1081" s="5">
        <v>0</v>
      </c>
      <c r="CC1081" s="5">
        <v>0</v>
      </c>
      <c r="CD1081" s="5">
        <v>0</v>
      </c>
      <c r="CE1081" s="5">
        <v>0</v>
      </c>
      <c r="CF1081" s="5">
        <v>0</v>
      </c>
      <c r="CG1081" s="5">
        <v>0</v>
      </c>
      <c r="CH1081" s="5">
        <v>0</v>
      </c>
      <c r="CI1081" s="5">
        <v>0</v>
      </c>
      <c r="CJ1081" s="5">
        <v>0</v>
      </c>
      <c r="CK1081" s="5">
        <v>0</v>
      </c>
      <c r="CL1081" s="5">
        <v>0</v>
      </c>
      <c r="CM1081" s="5">
        <v>0</v>
      </c>
      <c r="CN1081" s="5">
        <v>1</v>
      </c>
      <c r="CO1081" s="5">
        <v>0</v>
      </c>
      <c r="CP1081" s="5">
        <v>0</v>
      </c>
      <c r="CQ1081" s="5">
        <v>0</v>
      </c>
      <c r="CR1081" s="5">
        <v>0</v>
      </c>
      <c r="CS1081" s="5">
        <v>0</v>
      </c>
      <c r="CT1081" s="5">
        <v>1</v>
      </c>
      <c r="CU1081" s="5">
        <v>0</v>
      </c>
      <c r="CV1081" s="5">
        <v>2</v>
      </c>
      <c r="CW1081" s="5">
        <v>0</v>
      </c>
      <c r="CX1081" s="3">
        <v>0</v>
      </c>
    </row>
    <row r="1082" spans="1:102" ht="15.75" x14ac:dyDescent="0.25">
      <c r="A1082" s="5" t="s">
        <v>275</v>
      </c>
      <c r="B1082" s="5" t="s">
        <v>276</v>
      </c>
      <c r="C1082" s="5">
        <v>2022</v>
      </c>
      <c r="D1082" s="5">
        <v>21</v>
      </c>
      <c r="E1082" s="5">
        <v>0</v>
      </c>
      <c r="F1082" s="5">
        <v>0</v>
      </c>
      <c r="G1082" s="5">
        <v>1</v>
      </c>
      <c r="H1082" s="5">
        <v>0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1</v>
      </c>
      <c r="O1082" s="5">
        <v>1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  <c r="AB1082" s="5">
        <v>0</v>
      </c>
      <c r="AC1082" s="5">
        <v>0</v>
      </c>
      <c r="AD1082" s="5">
        <v>0</v>
      </c>
      <c r="AE1082" s="5">
        <v>0</v>
      </c>
      <c r="AF1082" s="5">
        <v>0</v>
      </c>
      <c r="AG1082" s="5">
        <v>0</v>
      </c>
      <c r="AH1082" s="5">
        <v>0</v>
      </c>
      <c r="AI1082" s="5">
        <v>0</v>
      </c>
      <c r="AJ1082" s="5">
        <v>2</v>
      </c>
      <c r="AK1082" s="5">
        <v>0</v>
      </c>
      <c r="AL1082" s="5">
        <v>0</v>
      </c>
      <c r="AM1082" s="5">
        <v>3</v>
      </c>
      <c r="AN1082" s="5">
        <v>0</v>
      </c>
      <c r="AO1082" s="5">
        <v>1</v>
      </c>
      <c r="AP1082" s="5">
        <v>0</v>
      </c>
      <c r="AQ1082" s="5">
        <v>0</v>
      </c>
      <c r="AR1082" s="5">
        <v>0</v>
      </c>
      <c r="AS1082" s="5">
        <v>0</v>
      </c>
      <c r="AT1082" s="5">
        <v>2</v>
      </c>
      <c r="AU1082" s="5">
        <v>0</v>
      </c>
      <c r="AV1082" s="5">
        <v>0</v>
      </c>
      <c r="AW1082" s="5">
        <v>0</v>
      </c>
      <c r="AX1082" s="5">
        <v>0</v>
      </c>
      <c r="AY1082" s="5">
        <v>0</v>
      </c>
      <c r="AZ1082" s="5">
        <v>0</v>
      </c>
      <c r="BA1082" s="5">
        <v>0</v>
      </c>
      <c r="BB1082" s="5">
        <v>1</v>
      </c>
      <c r="BC1082" s="5">
        <v>0</v>
      </c>
      <c r="BD1082" s="5">
        <v>0</v>
      </c>
      <c r="BE1082" s="5">
        <v>1</v>
      </c>
      <c r="BF1082" s="5">
        <v>0</v>
      </c>
      <c r="BG1082" s="5">
        <v>0</v>
      </c>
      <c r="BH1082" s="5">
        <v>0</v>
      </c>
      <c r="BI1082" s="5">
        <v>0</v>
      </c>
      <c r="BJ1082" s="5">
        <v>1</v>
      </c>
      <c r="BK1082" s="5">
        <v>1</v>
      </c>
      <c r="BL1082" s="5">
        <v>0</v>
      </c>
      <c r="BM1082" s="5">
        <v>0</v>
      </c>
      <c r="BN1082" s="5">
        <v>0</v>
      </c>
      <c r="BO1082" s="5">
        <v>0</v>
      </c>
      <c r="BP1082" s="5">
        <v>0</v>
      </c>
      <c r="BQ1082" s="5">
        <v>1</v>
      </c>
      <c r="BR1082" s="5">
        <v>0</v>
      </c>
      <c r="BS1082" s="5">
        <v>1</v>
      </c>
      <c r="BT1082" s="5">
        <v>2</v>
      </c>
      <c r="BU1082" s="5">
        <v>0</v>
      </c>
      <c r="BV1082" s="5">
        <v>0</v>
      </c>
      <c r="BW1082" s="5">
        <v>1</v>
      </c>
      <c r="BX1082" s="5">
        <v>0</v>
      </c>
      <c r="BY1082" s="5">
        <v>0</v>
      </c>
      <c r="BZ1082" s="5">
        <v>0</v>
      </c>
      <c r="CA1082" s="5">
        <v>0</v>
      </c>
      <c r="CB1082" s="5">
        <v>0</v>
      </c>
      <c r="CC1082" s="5">
        <v>0</v>
      </c>
      <c r="CD1082" s="5">
        <v>0</v>
      </c>
      <c r="CE1082" s="5">
        <v>0</v>
      </c>
      <c r="CF1082" s="5">
        <v>0</v>
      </c>
      <c r="CG1082" s="5">
        <v>0</v>
      </c>
      <c r="CH1082" s="5">
        <v>0</v>
      </c>
      <c r="CI1082" s="5">
        <v>0</v>
      </c>
      <c r="CJ1082" s="5">
        <v>0</v>
      </c>
      <c r="CK1082" s="5">
        <v>0</v>
      </c>
      <c r="CL1082" s="5">
        <v>0</v>
      </c>
      <c r="CM1082" s="5">
        <v>0</v>
      </c>
      <c r="CN1082" s="5">
        <v>1</v>
      </c>
      <c r="CO1082" s="5">
        <v>0</v>
      </c>
      <c r="CP1082" s="5">
        <v>0</v>
      </c>
      <c r="CQ1082" s="5">
        <v>0</v>
      </c>
      <c r="CR1082" s="5">
        <v>0</v>
      </c>
      <c r="CS1082" s="5">
        <v>0</v>
      </c>
      <c r="CT1082" s="5">
        <v>0</v>
      </c>
      <c r="CU1082" s="5">
        <v>0</v>
      </c>
      <c r="CV1082" s="5">
        <v>0</v>
      </c>
      <c r="CW1082" s="5">
        <v>0</v>
      </c>
      <c r="CX1082" s="3">
        <v>0</v>
      </c>
    </row>
    <row r="1083" spans="1:102" ht="15.75" x14ac:dyDescent="0.25">
      <c r="A1083" s="5" t="s">
        <v>277</v>
      </c>
      <c r="B1083" s="5" t="s">
        <v>278</v>
      </c>
      <c r="C1083" s="5">
        <v>2022</v>
      </c>
      <c r="D1083" s="5">
        <v>26</v>
      </c>
      <c r="E1083" s="5">
        <v>0</v>
      </c>
      <c r="F1083" s="5">
        <v>0</v>
      </c>
      <c r="G1083" s="5">
        <v>0</v>
      </c>
      <c r="H1083" s="5">
        <v>0</v>
      </c>
      <c r="I1083" s="5">
        <v>0</v>
      </c>
      <c r="J1083" s="5">
        <v>0</v>
      </c>
      <c r="K1083" s="5">
        <v>0</v>
      </c>
      <c r="L1083" s="5">
        <v>0</v>
      </c>
      <c r="M1083" s="5">
        <v>6</v>
      </c>
      <c r="N1083" s="5">
        <v>2</v>
      </c>
      <c r="O1083" s="5">
        <v>3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>
        <v>0</v>
      </c>
      <c r="AG1083" s="5">
        <v>0</v>
      </c>
      <c r="AH1083" s="5">
        <v>0</v>
      </c>
      <c r="AI1083" s="5">
        <v>0</v>
      </c>
      <c r="AJ1083" s="5">
        <v>1</v>
      </c>
      <c r="AK1083" s="5">
        <v>3</v>
      </c>
      <c r="AL1083" s="5">
        <v>0</v>
      </c>
      <c r="AM1083" s="5">
        <v>0</v>
      </c>
      <c r="AN1083" s="5">
        <v>0</v>
      </c>
      <c r="AO1083" s="5">
        <v>0</v>
      </c>
      <c r="AP1083" s="5">
        <v>0</v>
      </c>
      <c r="AQ1083" s="5">
        <v>0</v>
      </c>
      <c r="AR1083" s="5">
        <v>0</v>
      </c>
      <c r="AS1083" s="5">
        <v>0</v>
      </c>
      <c r="AT1083" s="5">
        <v>0</v>
      </c>
      <c r="AU1083" s="5">
        <v>0</v>
      </c>
      <c r="AV1083" s="5">
        <v>2</v>
      </c>
      <c r="AW1083" s="5">
        <v>0</v>
      </c>
      <c r="AX1083" s="5">
        <v>0</v>
      </c>
      <c r="AY1083" s="5">
        <v>0</v>
      </c>
      <c r="AZ1083" s="5">
        <v>1</v>
      </c>
      <c r="BA1083" s="5">
        <v>0</v>
      </c>
      <c r="BB1083" s="5">
        <v>0</v>
      </c>
      <c r="BC1083" s="5">
        <v>0</v>
      </c>
      <c r="BD1083" s="5">
        <v>0</v>
      </c>
      <c r="BE1083" s="5">
        <v>0</v>
      </c>
      <c r="BF1083" s="5">
        <v>0</v>
      </c>
      <c r="BG1083" s="5">
        <v>0</v>
      </c>
      <c r="BH1083" s="5">
        <v>0</v>
      </c>
      <c r="BI1083" s="5">
        <v>0</v>
      </c>
      <c r="BJ1083" s="5">
        <v>1</v>
      </c>
      <c r="BK1083" s="5">
        <v>0</v>
      </c>
      <c r="BL1083" s="5">
        <v>0</v>
      </c>
      <c r="BM1083" s="5">
        <v>0</v>
      </c>
      <c r="BN1083" s="5">
        <v>0</v>
      </c>
      <c r="BO1083" s="5">
        <v>0</v>
      </c>
      <c r="BP1083" s="5">
        <v>0</v>
      </c>
      <c r="BQ1083" s="5">
        <v>0</v>
      </c>
      <c r="BR1083" s="5">
        <v>0</v>
      </c>
      <c r="BS1083" s="5">
        <v>0</v>
      </c>
      <c r="BT1083" s="5">
        <v>0</v>
      </c>
      <c r="BU1083" s="5">
        <v>0</v>
      </c>
      <c r="BV1083" s="5">
        <v>0</v>
      </c>
      <c r="BW1083" s="5">
        <v>0</v>
      </c>
      <c r="BX1083" s="5">
        <v>1</v>
      </c>
      <c r="BY1083" s="5">
        <v>0</v>
      </c>
      <c r="BZ1083" s="5">
        <v>0</v>
      </c>
      <c r="CA1083" s="5">
        <v>0</v>
      </c>
      <c r="CB1083" s="5">
        <v>0</v>
      </c>
      <c r="CC1083" s="5">
        <v>0</v>
      </c>
      <c r="CD1083" s="5">
        <v>0</v>
      </c>
      <c r="CE1083" s="5">
        <v>0</v>
      </c>
      <c r="CF1083" s="5">
        <v>0</v>
      </c>
      <c r="CG1083" s="5">
        <v>0</v>
      </c>
      <c r="CH1083" s="5">
        <v>0</v>
      </c>
      <c r="CI1083" s="5">
        <v>1</v>
      </c>
      <c r="CJ1083" s="5">
        <v>1</v>
      </c>
      <c r="CK1083" s="5">
        <v>0</v>
      </c>
      <c r="CL1083" s="5">
        <v>0</v>
      </c>
      <c r="CM1083" s="5">
        <v>0</v>
      </c>
      <c r="CN1083" s="5">
        <v>1</v>
      </c>
      <c r="CO1083" s="5">
        <v>0</v>
      </c>
      <c r="CP1083" s="5">
        <v>0</v>
      </c>
      <c r="CQ1083" s="5">
        <v>0</v>
      </c>
      <c r="CR1083" s="5">
        <v>0</v>
      </c>
      <c r="CS1083" s="5">
        <v>0</v>
      </c>
      <c r="CT1083" s="5">
        <v>0</v>
      </c>
      <c r="CU1083" s="5">
        <v>0</v>
      </c>
      <c r="CV1083" s="5">
        <v>0</v>
      </c>
      <c r="CW1083" s="5">
        <v>0</v>
      </c>
      <c r="CX1083" s="3">
        <v>0</v>
      </c>
    </row>
    <row r="1084" spans="1:102" ht="15.75" x14ac:dyDescent="0.25">
      <c r="A1084" s="5" t="s">
        <v>279</v>
      </c>
      <c r="B1084" s="5" t="s">
        <v>280</v>
      </c>
      <c r="C1084" s="5">
        <v>2022</v>
      </c>
      <c r="D1084" s="5">
        <v>25</v>
      </c>
      <c r="E1084" s="5">
        <v>0</v>
      </c>
      <c r="F1084" s="5">
        <v>0</v>
      </c>
      <c r="G1084" s="5">
        <v>0</v>
      </c>
      <c r="H1084" s="5">
        <v>0</v>
      </c>
      <c r="I1084" s="5">
        <v>1</v>
      </c>
      <c r="J1084" s="5">
        <v>0</v>
      </c>
      <c r="K1084" s="5">
        <v>0</v>
      </c>
      <c r="L1084" s="5">
        <v>0</v>
      </c>
      <c r="M1084" s="5">
        <v>0</v>
      </c>
      <c r="N1084" s="5">
        <v>1</v>
      </c>
      <c r="O1084" s="5">
        <v>1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0</v>
      </c>
      <c r="AG1084" s="5">
        <v>0</v>
      </c>
      <c r="AH1084" s="5">
        <v>0</v>
      </c>
      <c r="AI1084" s="5">
        <v>0</v>
      </c>
      <c r="AJ1084" s="5">
        <v>0</v>
      </c>
      <c r="AK1084" s="5">
        <v>0</v>
      </c>
      <c r="AL1084" s="5">
        <v>0</v>
      </c>
      <c r="AM1084" s="5">
        <v>0</v>
      </c>
      <c r="AN1084" s="5">
        <v>0</v>
      </c>
      <c r="AO1084" s="5">
        <v>0</v>
      </c>
      <c r="AP1084" s="5">
        <v>0</v>
      </c>
      <c r="AQ1084" s="5">
        <v>0</v>
      </c>
      <c r="AR1084" s="5">
        <v>0</v>
      </c>
      <c r="AS1084" s="5">
        <v>0</v>
      </c>
      <c r="AT1084" s="5">
        <v>0</v>
      </c>
      <c r="AU1084" s="5">
        <v>0</v>
      </c>
      <c r="AV1084" s="5">
        <v>4</v>
      </c>
      <c r="AW1084" s="5">
        <v>0</v>
      </c>
      <c r="AX1084" s="5">
        <v>1</v>
      </c>
      <c r="AY1084" s="5">
        <v>0</v>
      </c>
      <c r="AZ1084" s="5">
        <v>1</v>
      </c>
      <c r="BA1084" s="5">
        <v>0</v>
      </c>
      <c r="BB1084" s="5">
        <v>0</v>
      </c>
      <c r="BC1084" s="5">
        <v>1</v>
      </c>
      <c r="BD1084" s="5">
        <v>0</v>
      </c>
      <c r="BE1084" s="5">
        <v>1</v>
      </c>
      <c r="BF1084" s="5">
        <v>0</v>
      </c>
      <c r="BG1084" s="5">
        <v>0</v>
      </c>
      <c r="BH1084" s="5">
        <v>0</v>
      </c>
      <c r="BI1084" s="5">
        <v>0</v>
      </c>
      <c r="BJ1084" s="5">
        <v>0</v>
      </c>
      <c r="BK1084" s="5">
        <v>1</v>
      </c>
      <c r="BL1084" s="5">
        <v>0</v>
      </c>
      <c r="BM1084" s="5">
        <v>0</v>
      </c>
      <c r="BN1084" s="5">
        <v>0</v>
      </c>
      <c r="BO1084" s="5">
        <v>0</v>
      </c>
      <c r="BP1084" s="5">
        <v>0</v>
      </c>
      <c r="BQ1084" s="5">
        <v>0</v>
      </c>
      <c r="BR1084" s="5">
        <v>0</v>
      </c>
      <c r="BS1084" s="5">
        <v>0</v>
      </c>
      <c r="BT1084" s="5">
        <v>0</v>
      </c>
      <c r="BU1084" s="5">
        <v>0</v>
      </c>
      <c r="BV1084" s="5">
        <v>0</v>
      </c>
      <c r="BW1084" s="5">
        <v>0</v>
      </c>
      <c r="BX1084" s="5">
        <v>4</v>
      </c>
      <c r="BY1084" s="5">
        <v>1</v>
      </c>
      <c r="BZ1084" s="5">
        <v>0</v>
      </c>
      <c r="CA1084" s="5">
        <v>1</v>
      </c>
      <c r="CB1084" s="5">
        <v>0</v>
      </c>
      <c r="CC1084" s="5">
        <v>0</v>
      </c>
      <c r="CD1084" s="5">
        <v>0</v>
      </c>
      <c r="CE1084" s="5">
        <v>0</v>
      </c>
      <c r="CF1084" s="5">
        <v>0</v>
      </c>
      <c r="CG1084" s="5">
        <v>0</v>
      </c>
      <c r="CH1084" s="5">
        <v>0</v>
      </c>
      <c r="CI1084" s="5">
        <v>0</v>
      </c>
      <c r="CJ1084" s="5">
        <v>1</v>
      </c>
      <c r="CK1084" s="5">
        <v>0</v>
      </c>
      <c r="CL1084" s="5">
        <v>0</v>
      </c>
      <c r="CM1084" s="5">
        <v>0</v>
      </c>
      <c r="CN1084" s="5">
        <v>1</v>
      </c>
      <c r="CO1084" s="5">
        <v>0</v>
      </c>
      <c r="CP1084" s="5">
        <v>0</v>
      </c>
      <c r="CQ1084" s="5">
        <v>0</v>
      </c>
      <c r="CR1084" s="5">
        <v>0</v>
      </c>
      <c r="CS1084" s="5">
        <v>0</v>
      </c>
      <c r="CT1084" s="5">
        <v>0</v>
      </c>
      <c r="CU1084" s="5">
        <v>0</v>
      </c>
      <c r="CV1084" s="5">
        <v>1</v>
      </c>
      <c r="CW1084" s="5">
        <v>0</v>
      </c>
      <c r="CX1084" s="3">
        <v>0</v>
      </c>
    </row>
    <row r="1085" spans="1:102" ht="15.75" x14ac:dyDescent="0.25">
      <c r="A1085" s="5" t="s">
        <v>281</v>
      </c>
      <c r="B1085" s="5" t="s">
        <v>282</v>
      </c>
      <c r="C1085" s="5">
        <v>2022</v>
      </c>
      <c r="D1085" s="5">
        <v>264</v>
      </c>
      <c r="E1085" s="5">
        <v>0</v>
      </c>
      <c r="F1085" s="5">
        <v>0</v>
      </c>
      <c r="G1085" s="5">
        <v>0</v>
      </c>
      <c r="H1085" s="5">
        <v>0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16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2</v>
      </c>
      <c r="AC1085" s="5">
        <v>0</v>
      </c>
      <c r="AD1085" s="5">
        <v>0</v>
      </c>
      <c r="AE1085" s="5">
        <v>0</v>
      </c>
      <c r="AF1085" s="5">
        <v>0</v>
      </c>
      <c r="AG1085" s="5">
        <v>0</v>
      </c>
      <c r="AH1085" s="5">
        <v>0</v>
      </c>
      <c r="AI1085" s="5">
        <v>0</v>
      </c>
      <c r="AJ1085" s="5">
        <v>0</v>
      </c>
      <c r="AK1085" s="5">
        <v>5</v>
      </c>
      <c r="AL1085" s="5">
        <v>0</v>
      </c>
      <c r="AM1085" s="5">
        <v>0</v>
      </c>
      <c r="AN1085" s="5">
        <v>0</v>
      </c>
      <c r="AO1085" s="5">
        <v>0</v>
      </c>
      <c r="AP1085" s="5">
        <v>1</v>
      </c>
      <c r="AQ1085" s="5">
        <v>0</v>
      </c>
      <c r="AR1085" s="5">
        <v>0</v>
      </c>
      <c r="AS1085" s="5">
        <v>0</v>
      </c>
      <c r="AT1085" s="5">
        <v>2</v>
      </c>
      <c r="AU1085" s="5">
        <v>1</v>
      </c>
      <c r="AV1085" s="5">
        <v>0</v>
      </c>
      <c r="AW1085" s="5">
        <v>0</v>
      </c>
      <c r="AX1085" s="5">
        <v>2</v>
      </c>
      <c r="AY1085" s="5">
        <v>0</v>
      </c>
      <c r="AZ1085" s="5">
        <v>1</v>
      </c>
      <c r="BA1085" s="5">
        <v>0</v>
      </c>
      <c r="BB1085" s="5">
        <v>0</v>
      </c>
      <c r="BC1085" s="5">
        <v>0</v>
      </c>
      <c r="BD1085" s="5">
        <v>0</v>
      </c>
      <c r="BE1085" s="5">
        <v>0</v>
      </c>
      <c r="BF1085" s="5">
        <v>0</v>
      </c>
      <c r="BG1085" s="5">
        <v>0</v>
      </c>
      <c r="BH1085" s="5">
        <v>0</v>
      </c>
      <c r="BI1085" s="5">
        <v>0</v>
      </c>
      <c r="BJ1085" s="5">
        <v>1</v>
      </c>
      <c r="BK1085" s="5">
        <v>1</v>
      </c>
      <c r="BL1085" s="5">
        <v>0</v>
      </c>
      <c r="BM1085" s="5">
        <v>0</v>
      </c>
      <c r="BN1085" s="5">
        <v>0</v>
      </c>
      <c r="BO1085" s="5">
        <v>0</v>
      </c>
      <c r="BP1085" s="5">
        <v>0</v>
      </c>
      <c r="BQ1085" s="5">
        <v>2</v>
      </c>
      <c r="BR1085" s="5">
        <v>0</v>
      </c>
      <c r="BS1085" s="5">
        <v>0</v>
      </c>
      <c r="BT1085" s="5">
        <v>0</v>
      </c>
      <c r="BU1085" s="5">
        <v>0</v>
      </c>
      <c r="BV1085" s="5">
        <v>1</v>
      </c>
      <c r="BW1085" s="5">
        <v>0</v>
      </c>
      <c r="BX1085" s="5">
        <v>0</v>
      </c>
      <c r="BY1085" s="5">
        <v>0</v>
      </c>
      <c r="BZ1085" s="5">
        <v>0</v>
      </c>
      <c r="CA1085" s="5">
        <v>0</v>
      </c>
      <c r="CB1085" s="5">
        <v>0</v>
      </c>
      <c r="CC1085" s="5">
        <v>0</v>
      </c>
      <c r="CD1085" s="5">
        <v>0</v>
      </c>
      <c r="CE1085" s="5">
        <v>0</v>
      </c>
      <c r="CF1085" s="5">
        <v>0</v>
      </c>
      <c r="CG1085" s="5">
        <v>0</v>
      </c>
      <c r="CH1085" s="5">
        <v>0</v>
      </c>
      <c r="CI1085" s="5">
        <v>101</v>
      </c>
      <c r="CJ1085" s="5">
        <v>50</v>
      </c>
      <c r="CK1085" s="5">
        <v>9</v>
      </c>
      <c r="CL1085" s="5">
        <v>0</v>
      </c>
      <c r="CM1085" s="5">
        <v>0</v>
      </c>
      <c r="CN1085" s="5">
        <v>0</v>
      </c>
      <c r="CO1085" s="5">
        <v>20</v>
      </c>
      <c r="CP1085" s="5">
        <v>12</v>
      </c>
      <c r="CQ1085" s="5">
        <v>0</v>
      </c>
      <c r="CR1085" s="5">
        <v>3</v>
      </c>
      <c r="CS1085" s="5">
        <v>22</v>
      </c>
      <c r="CT1085" s="5">
        <v>0</v>
      </c>
      <c r="CU1085" s="5">
        <v>0</v>
      </c>
      <c r="CV1085" s="5">
        <v>5</v>
      </c>
      <c r="CW1085" s="5">
        <v>1</v>
      </c>
      <c r="CX1085" s="3">
        <v>0</v>
      </c>
    </row>
    <row r="1086" spans="1:102" ht="15.75" x14ac:dyDescent="0.25">
      <c r="A1086" s="5" t="s">
        <v>283</v>
      </c>
      <c r="B1086" s="5" t="s">
        <v>284</v>
      </c>
      <c r="C1086" s="5">
        <v>2022</v>
      </c>
      <c r="D1086" s="5">
        <v>0</v>
      </c>
      <c r="E1086" s="5">
        <v>0</v>
      </c>
      <c r="F1086" s="5">
        <v>0</v>
      </c>
      <c r="G1086" s="5">
        <v>0</v>
      </c>
      <c r="H1086" s="5">
        <v>0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5">
        <v>0</v>
      </c>
      <c r="AH1086" s="5">
        <v>0</v>
      </c>
      <c r="AI1086" s="5">
        <v>0</v>
      </c>
      <c r="AJ1086" s="5">
        <v>0</v>
      </c>
      <c r="AK1086" s="5">
        <v>0</v>
      </c>
      <c r="AL1086" s="5">
        <v>0</v>
      </c>
      <c r="AM1086" s="5">
        <v>0</v>
      </c>
      <c r="AN1086" s="5">
        <v>0</v>
      </c>
      <c r="AO1086" s="5">
        <v>0</v>
      </c>
      <c r="AP1086" s="5">
        <v>0</v>
      </c>
      <c r="AQ1086" s="5">
        <v>0</v>
      </c>
      <c r="AR1086" s="5">
        <v>0</v>
      </c>
      <c r="AS1086" s="5">
        <v>0</v>
      </c>
      <c r="AT1086" s="5">
        <v>0</v>
      </c>
      <c r="AU1086" s="5">
        <v>0</v>
      </c>
      <c r="AV1086" s="5">
        <v>0</v>
      </c>
      <c r="AW1086" s="5">
        <v>0</v>
      </c>
      <c r="AX1086" s="5">
        <v>0</v>
      </c>
      <c r="AY1086" s="5">
        <v>0</v>
      </c>
      <c r="AZ1086" s="5">
        <v>0</v>
      </c>
      <c r="BA1086" s="5">
        <v>0</v>
      </c>
      <c r="BB1086" s="5">
        <v>0</v>
      </c>
      <c r="BC1086" s="5">
        <v>0</v>
      </c>
      <c r="BD1086" s="5">
        <v>0</v>
      </c>
      <c r="BE1086" s="5">
        <v>0</v>
      </c>
      <c r="BF1086" s="5">
        <v>0</v>
      </c>
      <c r="BG1086" s="5">
        <v>0</v>
      </c>
      <c r="BH1086" s="5">
        <v>0</v>
      </c>
      <c r="BI1086" s="5">
        <v>0</v>
      </c>
      <c r="BJ1086" s="5">
        <v>0</v>
      </c>
      <c r="BK1086" s="5">
        <v>0</v>
      </c>
      <c r="BL1086" s="5">
        <v>0</v>
      </c>
      <c r="BM1086" s="5">
        <v>0</v>
      </c>
      <c r="BN1086" s="5">
        <v>0</v>
      </c>
      <c r="BO1086" s="5">
        <v>0</v>
      </c>
      <c r="BP1086" s="5">
        <v>0</v>
      </c>
      <c r="BQ1086" s="5">
        <v>0</v>
      </c>
      <c r="BR1086" s="5">
        <v>0</v>
      </c>
      <c r="BS1086" s="5">
        <v>0</v>
      </c>
      <c r="BT1086" s="5">
        <v>0</v>
      </c>
      <c r="BU1086" s="5">
        <v>0</v>
      </c>
      <c r="BV1086" s="5">
        <v>0</v>
      </c>
      <c r="BW1086" s="5">
        <v>0</v>
      </c>
      <c r="BX1086" s="5">
        <v>0</v>
      </c>
      <c r="BY1086" s="5">
        <v>0</v>
      </c>
      <c r="BZ1086" s="5">
        <v>0</v>
      </c>
      <c r="CA1086" s="5">
        <v>0</v>
      </c>
      <c r="CB1086" s="5">
        <v>0</v>
      </c>
      <c r="CC1086" s="5">
        <v>0</v>
      </c>
      <c r="CD1086" s="5">
        <v>0</v>
      </c>
      <c r="CE1086" s="5">
        <v>0</v>
      </c>
      <c r="CF1086" s="5">
        <v>0</v>
      </c>
      <c r="CG1086" s="5">
        <v>0</v>
      </c>
      <c r="CH1086" s="5">
        <v>0</v>
      </c>
      <c r="CI1086" s="5">
        <v>0</v>
      </c>
      <c r="CJ1086" s="5">
        <v>0</v>
      </c>
      <c r="CK1086" s="5">
        <v>0</v>
      </c>
      <c r="CL1086" s="5">
        <v>0</v>
      </c>
      <c r="CM1086" s="5">
        <v>0</v>
      </c>
      <c r="CN1086" s="5">
        <v>0</v>
      </c>
      <c r="CO1086" s="5">
        <v>0</v>
      </c>
      <c r="CP1086" s="5">
        <v>0</v>
      </c>
      <c r="CQ1086" s="5">
        <v>0</v>
      </c>
      <c r="CR1086" s="5">
        <v>0</v>
      </c>
      <c r="CS1086" s="5">
        <v>0</v>
      </c>
      <c r="CT1086" s="5">
        <v>0</v>
      </c>
      <c r="CU1086" s="5">
        <v>0</v>
      </c>
      <c r="CV1086" s="5">
        <v>0</v>
      </c>
      <c r="CW1086" s="5">
        <v>0</v>
      </c>
      <c r="CX1086" s="3">
        <v>0</v>
      </c>
    </row>
    <row r="1087" spans="1:102" ht="15.75" x14ac:dyDescent="0.25">
      <c r="A1087" s="5" t="s">
        <v>285</v>
      </c>
      <c r="B1087" s="5" t="s">
        <v>286</v>
      </c>
      <c r="C1087" s="5">
        <v>2022</v>
      </c>
      <c r="D1087" s="5">
        <v>62</v>
      </c>
      <c r="E1087" s="5">
        <v>0</v>
      </c>
      <c r="F1087" s="5">
        <v>0</v>
      </c>
      <c r="G1087" s="5">
        <v>0</v>
      </c>
      <c r="H1087" s="5">
        <v>0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1</v>
      </c>
      <c r="AB1087" s="5">
        <v>12</v>
      </c>
      <c r="AC1087" s="5">
        <v>0</v>
      </c>
      <c r="AD1087" s="5">
        <v>0</v>
      </c>
      <c r="AE1087" s="5">
        <v>0</v>
      </c>
      <c r="AF1087" s="5">
        <v>0</v>
      </c>
      <c r="AG1087" s="5">
        <v>0</v>
      </c>
      <c r="AH1087" s="5">
        <v>0</v>
      </c>
      <c r="AI1087" s="5">
        <v>0</v>
      </c>
      <c r="AJ1087" s="5">
        <v>1</v>
      </c>
      <c r="AK1087" s="5">
        <v>0</v>
      </c>
      <c r="AL1087" s="5">
        <v>1</v>
      </c>
      <c r="AM1087" s="5">
        <v>1</v>
      </c>
      <c r="AN1087" s="5">
        <v>0</v>
      </c>
      <c r="AO1087" s="5">
        <v>1</v>
      </c>
      <c r="AP1087" s="5">
        <v>0</v>
      </c>
      <c r="AQ1087" s="5">
        <v>1</v>
      </c>
      <c r="AR1087" s="5">
        <v>0</v>
      </c>
      <c r="AS1087" s="5">
        <v>0</v>
      </c>
      <c r="AT1087" s="5">
        <v>0</v>
      </c>
      <c r="AU1087" s="5">
        <v>0</v>
      </c>
      <c r="AV1087" s="5">
        <v>1</v>
      </c>
      <c r="AW1087" s="5">
        <v>0</v>
      </c>
      <c r="AX1087" s="5">
        <v>3</v>
      </c>
      <c r="AY1087" s="5">
        <v>0</v>
      </c>
      <c r="AZ1087" s="5">
        <v>0</v>
      </c>
      <c r="BA1087" s="5">
        <v>0</v>
      </c>
      <c r="BB1087" s="5">
        <v>0</v>
      </c>
      <c r="BC1087" s="5">
        <v>0</v>
      </c>
      <c r="BD1087" s="5">
        <v>0</v>
      </c>
      <c r="BE1087" s="5">
        <v>2</v>
      </c>
      <c r="BF1087" s="5">
        <v>3</v>
      </c>
      <c r="BG1087" s="5">
        <v>0</v>
      </c>
      <c r="BH1087" s="5">
        <v>0</v>
      </c>
      <c r="BI1087" s="5">
        <v>0</v>
      </c>
      <c r="BJ1087" s="5">
        <v>21</v>
      </c>
      <c r="BK1087" s="5">
        <v>2</v>
      </c>
      <c r="BL1087" s="5">
        <v>0</v>
      </c>
      <c r="BM1087" s="5">
        <v>0</v>
      </c>
      <c r="BN1087" s="5">
        <v>0</v>
      </c>
      <c r="BO1087" s="5">
        <v>0</v>
      </c>
      <c r="BP1087" s="5">
        <v>0</v>
      </c>
      <c r="BQ1087" s="5">
        <v>1</v>
      </c>
      <c r="BR1087" s="5">
        <v>0</v>
      </c>
      <c r="BS1087" s="5">
        <v>2</v>
      </c>
      <c r="BT1087" s="5">
        <v>0</v>
      </c>
      <c r="BU1087" s="5">
        <v>0</v>
      </c>
      <c r="BV1087" s="5">
        <v>0</v>
      </c>
      <c r="BW1087" s="5">
        <v>0</v>
      </c>
      <c r="BX1087" s="5">
        <v>0</v>
      </c>
      <c r="BY1087" s="5">
        <v>0</v>
      </c>
      <c r="BZ1087" s="5">
        <v>0</v>
      </c>
      <c r="CA1087" s="5">
        <v>0</v>
      </c>
      <c r="CB1087" s="5">
        <v>0</v>
      </c>
      <c r="CC1087" s="5">
        <v>0</v>
      </c>
      <c r="CD1087" s="5">
        <v>0</v>
      </c>
      <c r="CE1087" s="5">
        <v>0</v>
      </c>
      <c r="CF1087" s="5">
        <v>0</v>
      </c>
      <c r="CG1087" s="5">
        <v>0</v>
      </c>
      <c r="CH1087" s="5">
        <v>0</v>
      </c>
      <c r="CI1087" s="5">
        <v>0</v>
      </c>
      <c r="CJ1087" s="5">
        <v>0</v>
      </c>
      <c r="CK1087" s="5">
        <v>0</v>
      </c>
      <c r="CL1087" s="5">
        <v>0</v>
      </c>
      <c r="CM1087" s="5">
        <v>1</v>
      </c>
      <c r="CN1087" s="5">
        <v>4</v>
      </c>
      <c r="CO1087" s="5">
        <v>0</v>
      </c>
      <c r="CP1087" s="5">
        <v>0</v>
      </c>
      <c r="CQ1087" s="5">
        <v>0</v>
      </c>
      <c r="CR1087" s="5">
        <v>0</v>
      </c>
      <c r="CS1087" s="5">
        <v>0</v>
      </c>
      <c r="CT1087" s="5">
        <v>1</v>
      </c>
      <c r="CU1087" s="5">
        <v>0</v>
      </c>
      <c r="CV1087" s="5">
        <v>0</v>
      </c>
      <c r="CW1087" s="5">
        <v>0</v>
      </c>
      <c r="CX1087" s="3">
        <v>0</v>
      </c>
    </row>
    <row r="1088" spans="1:102" ht="15.75" x14ac:dyDescent="0.25">
      <c r="A1088" s="5" t="s">
        <v>287</v>
      </c>
      <c r="B1088" s="5" t="s">
        <v>288</v>
      </c>
      <c r="C1088" s="5">
        <v>2022</v>
      </c>
      <c r="D1088" s="5">
        <v>0</v>
      </c>
      <c r="E1088" s="5">
        <v>0</v>
      </c>
      <c r="F1088" s="5">
        <v>0</v>
      </c>
      <c r="G1088" s="5">
        <v>0</v>
      </c>
      <c r="H1088" s="5">
        <v>0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5">
        <v>0</v>
      </c>
      <c r="AG1088" s="5">
        <v>0</v>
      </c>
      <c r="AH1088" s="5">
        <v>0</v>
      </c>
      <c r="AI1088" s="5">
        <v>0</v>
      </c>
      <c r="AJ1088" s="5">
        <v>0</v>
      </c>
      <c r="AK1088" s="5">
        <v>0</v>
      </c>
      <c r="AL1088" s="5">
        <v>0</v>
      </c>
      <c r="AM1088" s="5">
        <v>0</v>
      </c>
      <c r="AN1088" s="5">
        <v>0</v>
      </c>
      <c r="AO1088" s="5">
        <v>0</v>
      </c>
      <c r="AP1088" s="5">
        <v>0</v>
      </c>
      <c r="AQ1088" s="5">
        <v>0</v>
      </c>
      <c r="AR1088" s="5">
        <v>0</v>
      </c>
      <c r="AS1088" s="5">
        <v>0</v>
      </c>
      <c r="AT1088" s="5">
        <v>0</v>
      </c>
      <c r="AU1088" s="5">
        <v>0</v>
      </c>
      <c r="AV1088" s="5">
        <v>0</v>
      </c>
      <c r="AW1088" s="5">
        <v>0</v>
      </c>
      <c r="AX1088" s="5">
        <v>0</v>
      </c>
      <c r="AY1088" s="5">
        <v>0</v>
      </c>
      <c r="AZ1088" s="5">
        <v>0</v>
      </c>
      <c r="BA1088" s="5">
        <v>0</v>
      </c>
      <c r="BB1088" s="5">
        <v>0</v>
      </c>
      <c r="BC1088" s="5">
        <v>0</v>
      </c>
      <c r="BD1088" s="5">
        <v>0</v>
      </c>
      <c r="BE1088" s="5">
        <v>0</v>
      </c>
      <c r="BF1088" s="5">
        <v>0</v>
      </c>
      <c r="BG1088" s="5">
        <v>0</v>
      </c>
      <c r="BH1088" s="5">
        <v>0</v>
      </c>
      <c r="BI1088" s="5">
        <v>0</v>
      </c>
      <c r="BJ1088" s="5">
        <v>0</v>
      </c>
      <c r="BK1088" s="5">
        <v>0</v>
      </c>
      <c r="BL1088" s="5">
        <v>0</v>
      </c>
      <c r="BM1088" s="5">
        <v>0</v>
      </c>
      <c r="BN1088" s="5">
        <v>0</v>
      </c>
      <c r="BO1088" s="5">
        <v>0</v>
      </c>
      <c r="BP1088" s="5">
        <v>0</v>
      </c>
      <c r="BQ1088" s="5">
        <v>0</v>
      </c>
      <c r="BR1088" s="5">
        <v>0</v>
      </c>
      <c r="BS1088" s="5">
        <v>0</v>
      </c>
      <c r="BT1088" s="5">
        <v>0</v>
      </c>
      <c r="BU1088" s="5">
        <v>0</v>
      </c>
      <c r="BV1088" s="5">
        <v>0</v>
      </c>
      <c r="BW1088" s="5">
        <v>0</v>
      </c>
      <c r="BX1088" s="5">
        <v>0</v>
      </c>
      <c r="BY1088" s="5">
        <v>0</v>
      </c>
      <c r="BZ1088" s="5">
        <v>0</v>
      </c>
      <c r="CA1088" s="5">
        <v>0</v>
      </c>
      <c r="CB1088" s="5">
        <v>0</v>
      </c>
      <c r="CC1088" s="5">
        <v>0</v>
      </c>
      <c r="CD1088" s="5">
        <v>0</v>
      </c>
      <c r="CE1088" s="5">
        <v>0</v>
      </c>
      <c r="CF1088" s="5">
        <v>0</v>
      </c>
      <c r="CG1088" s="5">
        <v>0</v>
      </c>
      <c r="CH1088" s="5">
        <v>0</v>
      </c>
      <c r="CI1088" s="5">
        <v>0</v>
      </c>
      <c r="CJ1088" s="5">
        <v>0</v>
      </c>
      <c r="CK1088" s="5">
        <v>0</v>
      </c>
      <c r="CL1088" s="5">
        <v>0</v>
      </c>
      <c r="CM1088" s="5">
        <v>0</v>
      </c>
      <c r="CN1088" s="5">
        <v>0</v>
      </c>
      <c r="CO1088" s="5">
        <v>0</v>
      </c>
      <c r="CP1088" s="5">
        <v>0</v>
      </c>
      <c r="CQ1088" s="5">
        <v>0</v>
      </c>
      <c r="CR1088" s="5">
        <v>0</v>
      </c>
      <c r="CS1088" s="5">
        <v>0</v>
      </c>
      <c r="CT1088" s="5">
        <v>0</v>
      </c>
      <c r="CU1088" s="5">
        <v>0</v>
      </c>
      <c r="CV1088" s="5">
        <v>0</v>
      </c>
      <c r="CW1088" s="5">
        <v>0</v>
      </c>
      <c r="CX1088" s="3">
        <v>0</v>
      </c>
    </row>
    <row r="1089" spans="1:102" ht="15.75" x14ac:dyDescent="0.25">
      <c r="A1089" s="5" t="s">
        <v>289</v>
      </c>
      <c r="B1089" s="5" t="s">
        <v>290</v>
      </c>
      <c r="C1089" s="5">
        <v>2022</v>
      </c>
      <c r="D1089" s="5">
        <v>369</v>
      </c>
      <c r="E1089" s="5">
        <v>0</v>
      </c>
      <c r="F1089" s="5">
        <v>2</v>
      </c>
      <c r="G1089" s="5">
        <v>1</v>
      </c>
      <c r="H1089" s="5">
        <v>1</v>
      </c>
      <c r="I1089" s="5">
        <v>9</v>
      </c>
      <c r="J1089" s="5">
        <v>2</v>
      </c>
      <c r="K1089" s="5">
        <v>2</v>
      </c>
      <c r="L1089" s="5">
        <v>6</v>
      </c>
      <c r="M1089" s="5">
        <v>4</v>
      </c>
      <c r="N1089" s="5">
        <v>7</v>
      </c>
      <c r="O1089" s="5">
        <v>14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71</v>
      </c>
      <c r="AB1089" s="5">
        <v>0</v>
      </c>
      <c r="AC1089" s="5">
        <v>0</v>
      </c>
      <c r="AD1089" s="5">
        <v>0</v>
      </c>
      <c r="AE1089" s="5">
        <v>1</v>
      </c>
      <c r="AF1089" s="5">
        <v>0</v>
      </c>
      <c r="AG1089" s="5">
        <v>1</v>
      </c>
      <c r="AH1089" s="5">
        <v>1</v>
      </c>
      <c r="AI1089" s="5">
        <v>5</v>
      </c>
      <c r="AJ1089" s="5">
        <v>15</v>
      </c>
      <c r="AK1089" s="5">
        <v>9</v>
      </c>
      <c r="AL1089" s="5">
        <v>0</v>
      </c>
      <c r="AM1089" s="5">
        <v>2</v>
      </c>
      <c r="AN1089" s="5">
        <v>10</v>
      </c>
      <c r="AO1089" s="5">
        <v>4</v>
      </c>
      <c r="AP1089" s="5">
        <v>0</v>
      </c>
      <c r="AQ1089" s="5">
        <v>3</v>
      </c>
      <c r="AR1089" s="5">
        <v>0</v>
      </c>
      <c r="AS1089" s="5">
        <v>22</v>
      </c>
      <c r="AT1089" s="5">
        <v>3</v>
      </c>
      <c r="AU1089" s="5">
        <v>1</v>
      </c>
      <c r="AV1089" s="5">
        <v>1</v>
      </c>
      <c r="AW1089" s="5">
        <v>3</v>
      </c>
      <c r="AX1089" s="5">
        <v>13</v>
      </c>
      <c r="AY1089" s="5">
        <v>0</v>
      </c>
      <c r="AZ1089" s="5">
        <v>1</v>
      </c>
      <c r="BA1089" s="5">
        <v>0</v>
      </c>
      <c r="BB1089" s="5">
        <v>1</v>
      </c>
      <c r="BC1089" s="5">
        <v>1</v>
      </c>
      <c r="BD1089" s="5">
        <v>0</v>
      </c>
      <c r="BE1089" s="5">
        <v>1</v>
      </c>
      <c r="BF1089" s="5">
        <v>2</v>
      </c>
      <c r="BG1089" s="5">
        <v>0</v>
      </c>
      <c r="BH1089" s="5">
        <v>0</v>
      </c>
      <c r="BI1089" s="5">
        <v>0</v>
      </c>
      <c r="BJ1089" s="5">
        <v>4</v>
      </c>
      <c r="BK1089" s="5">
        <v>7</v>
      </c>
      <c r="BL1089" s="5">
        <v>0</v>
      </c>
      <c r="BM1089" s="5">
        <v>2</v>
      </c>
      <c r="BN1089" s="5">
        <v>8</v>
      </c>
      <c r="BO1089" s="5">
        <v>1</v>
      </c>
      <c r="BP1089" s="5">
        <v>1</v>
      </c>
      <c r="BQ1089" s="5">
        <v>5</v>
      </c>
      <c r="BR1089" s="5">
        <v>1</v>
      </c>
      <c r="BS1089" s="5">
        <v>11</v>
      </c>
      <c r="BT1089" s="5">
        <v>3</v>
      </c>
      <c r="BU1089" s="5">
        <v>0</v>
      </c>
      <c r="BV1089" s="5">
        <v>3</v>
      </c>
      <c r="BW1089" s="5">
        <v>6</v>
      </c>
      <c r="BX1089" s="5">
        <v>16</v>
      </c>
      <c r="BY1089" s="5">
        <v>0</v>
      </c>
      <c r="BZ1089" s="5">
        <v>0</v>
      </c>
      <c r="CA1089" s="5">
        <v>10</v>
      </c>
      <c r="CB1089" s="5">
        <v>32</v>
      </c>
      <c r="CC1089" s="5">
        <v>0</v>
      </c>
      <c r="CD1089" s="5">
        <v>1</v>
      </c>
      <c r="CE1089" s="5">
        <v>0</v>
      </c>
      <c r="CF1089" s="5">
        <v>1</v>
      </c>
      <c r="CG1089" s="5">
        <v>1</v>
      </c>
      <c r="CH1089" s="5">
        <v>1</v>
      </c>
      <c r="CI1089" s="5">
        <v>1</v>
      </c>
      <c r="CJ1089" s="5">
        <v>6</v>
      </c>
      <c r="CK1089" s="5">
        <v>0</v>
      </c>
      <c r="CL1089" s="5">
        <v>0</v>
      </c>
      <c r="CM1089" s="5">
        <v>3</v>
      </c>
      <c r="CN1089" s="5">
        <v>5</v>
      </c>
      <c r="CO1089" s="5">
        <v>0</v>
      </c>
      <c r="CP1089" s="5">
        <v>0</v>
      </c>
      <c r="CQ1089" s="5">
        <v>0</v>
      </c>
      <c r="CR1089" s="5">
        <v>2</v>
      </c>
      <c r="CS1089" s="5">
        <v>1</v>
      </c>
      <c r="CT1089" s="5">
        <v>4</v>
      </c>
      <c r="CU1089" s="5">
        <v>1</v>
      </c>
      <c r="CV1089" s="5">
        <v>13</v>
      </c>
      <c r="CW1089" s="5">
        <v>3</v>
      </c>
      <c r="CX1089" s="3">
        <v>3</v>
      </c>
    </row>
    <row r="1090" spans="1:102" ht="15.75" x14ac:dyDescent="0.25">
      <c r="A1090" s="5" t="s">
        <v>291</v>
      </c>
      <c r="B1090" s="5" t="s">
        <v>292</v>
      </c>
      <c r="C1090" s="5">
        <v>2022</v>
      </c>
      <c r="D1090" s="5">
        <v>74</v>
      </c>
      <c r="E1090" s="5">
        <v>0</v>
      </c>
      <c r="F1090" s="5">
        <v>0</v>
      </c>
      <c r="G1090" s="5">
        <v>0</v>
      </c>
      <c r="H1090" s="5">
        <v>0</v>
      </c>
      <c r="I1090" s="5">
        <v>5</v>
      </c>
      <c r="J1090" s="5">
        <v>0</v>
      </c>
      <c r="K1090" s="5">
        <v>0</v>
      </c>
      <c r="L1090" s="5">
        <v>0</v>
      </c>
      <c r="M1090" s="5">
        <v>0</v>
      </c>
      <c r="N1090" s="5">
        <v>3</v>
      </c>
      <c r="O1090" s="5">
        <v>6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5">
        <v>0</v>
      </c>
      <c r="AG1090" s="5">
        <v>0</v>
      </c>
      <c r="AH1090" s="5">
        <v>0</v>
      </c>
      <c r="AI1090" s="5">
        <v>1</v>
      </c>
      <c r="AJ1090" s="5">
        <v>9</v>
      </c>
      <c r="AK1090" s="5">
        <v>2</v>
      </c>
      <c r="AL1090" s="5">
        <v>0</v>
      </c>
      <c r="AM1090" s="5">
        <v>1</v>
      </c>
      <c r="AN1090" s="5">
        <v>0</v>
      </c>
      <c r="AO1090" s="5">
        <v>1</v>
      </c>
      <c r="AP1090" s="5">
        <v>0</v>
      </c>
      <c r="AQ1090" s="5">
        <v>0</v>
      </c>
      <c r="AR1090" s="5">
        <v>0</v>
      </c>
      <c r="AS1090" s="5">
        <v>0</v>
      </c>
      <c r="AT1090" s="5">
        <v>3</v>
      </c>
      <c r="AU1090" s="5">
        <v>1</v>
      </c>
      <c r="AV1090" s="5">
        <v>0</v>
      </c>
      <c r="AW1090" s="5">
        <v>0</v>
      </c>
      <c r="AX1090" s="5">
        <v>1</v>
      </c>
      <c r="AY1090" s="5">
        <v>0</v>
      </c>
      <c r="AZ1090" s="5">
        <v>0</v>
      </c>
      <c r="BA1090" s="5">
        <v>0</v>
      </c>
      <c r="BB1090" s="5">
        <v>1</v>
      </c>
      <c r="BC1090" s="5">
        <v>0</v>
      </c>
      <c r="BD1090" s="5">
        <v>0</v>
      </c>
      <c r="BE1090" s="5">
        <v>1</v>
      </c>
      <c r="BF1090" s="5">
        <v>3</v>
      </c>
      <c r="BG1090" s="5">
        <v>0</v>
      </c>
      <c r="BH1090" s="5">
        <v>0</v>
      </c>
      <c r="BI1090" s="5">
        <v>0</v>
      </c>
      <c r="BJ1090" s="5">
        <v>2</v>
      </c>
      <c r="BK1090" s="5">
        <v>2</v>
      </c>
      <c r="BL1090" s="5">
        <v>0</v>
      </c>
      <c r="BM1090" s="5">
        <v>0</v>
      </c>
      <c r="BN1090" s="5">
        <v>1</v>
      </c>
      <c r="BO1090" s="5">
        <v>0</v>
      </c>
      <c r="BP1090" s="5">
        <v>0</v>
      </c>
      <c r="BQ1090" s="5">
        <v>2</v>
      </c>
      <c r="BR1090" s="5">
        <v>0</v>
      </c>
      <c r="BS1090" s="5">
        <v>2</v>
      </c>
      <c r="BT1090" s="5">
        <v>1</v>
      </c>
      <c r="BU1090" s="5">
        <v>0</v>
      </c>
      <c r="BV1090" s="5">
        <v>2</v>
      </c>
      <c r="BW1090" s="5">
        <v>3</v>
      </c>
      <c r="BX1090" s="5">
        <v>8</v>
      </c>
      <c r="BY1090" s="5">
        <v>0</v>
      </c>
      <c r="BZ1090" s="5">
        <v>0</v>
      </c>
      <c r="CA1090" s="5">
        <v>0</v>
      </c>
      <c r="CB1090" s="5">
        <v>0</v>
      </c>
      <c r="CC1090" s="5">
        <v>0</v>
      </c>
      <c r="CD1090" s="5">
        <v>0</v>
      </c>
      <c r="CE1090" s="5">
        <v>0</v>
      </c>
      <c r="CF1090" s="5">
        <v>0</v>
      </c>
      <c r="CG1090" s="5">
        <v>0</v>
      </c>
      <c r="CH1090" s="5">
        <v>0</v>
      </c>
      <c r="CI1090" s="5">
        <v>0</v>
      </c>
      <c r="CJ1090" s="5">
        <v>1</v>
      </c>
      <c r="CK1090" s="5">
        <v>0</v>
      </c>
      <c r="CL1090" s="5">
        <v>0</v>
      </c>
      <c r="CM1090" s="5">
        <v>0</v>
      </c>
      <c r="CN1090" s="5">
        <v>1</v>
      </c>
      <c r="CO1090" s="5">
        <v>0</v>
      </c>
      <c r="CP1090" s="5">
        <v>0</v>
      </c>
      <c r="CQ1090" s="5">
        <v>0</v>
      </c>
      <c r="CR1090" s="5">
        <v>0</v>
      </c>
      <c r="CS1090" s="5">
        <v>0</v>
      </c>
      <c r="CT1090" s="5">
        <v>1</v>
      </c>
      <c r="CU1090" s="5">
        <v>0</v>
      </c>
      <c r="CV1090" s="5">
        <v>3</v>
      </c>
      <c r="CW1090" s="5">
        <v>0</v>
      </c>
      <c r="CX1090" s="3">
        <v>0</v>
      </c>
    </row>
    <row r="1091" spans="1:102" ht="15.75" x14ac:dyDescent="0.25">
      <c r="A1091" s="5" t="s">
        <v>293</v>
      </c>
      <c r="B1091" s="5" t="s">
        <v>294</v>
      </c>
      <c r="C1091" s="5">
        <v>2022</v>
      </c>
      <c r="D1091" s="5">
        <v>19</v>
      </c>
      <c r="E1091" s="5">
        <v>0</v>
      </c>
      <c r="F1091" s="5">
        <v>0</v>
      </c>
      <c r="G1091" s="5">
        <v>1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1</v>
      </c>
      <c r="O1091" s="5">
        <v>1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>
        <v>0</v>
      </c>
      <c r="AG1091" s="5">
        <v>0</v>
      </c>
      <c r="AH1091" s="5">
        <v>0</v>
      </c>
      <c r="AI1091" s="5">
        <v>0</v>
      </c>
      <c r="AJ1091" s="5">
        <v>0</v>
      </c>
      <c r="AK1091" s="5">
        <v>1</v>
      </c>
      <c r="AL1091" s="5">
        <v>0</v>
      </c>
      <c r="AM1091" s="5">
        <v>0</v>
      </c>
      <c r="AN1091" s="5">
        <v>0</v>
      </c>
      <c r="AO1091" s="5">
        <v>0</v>
      </c>
      <c r="AP1091" s="5">
        <v>0</v>
      </c>
      <c r="AQ1091" s="5">
        <v>1</v>
      </c>
      <c r="AR1091" s="5">
        <v>0</v>
      </c>
      <c r="AS1091" s="5">
        <v>0</v>
      </c>
      <c r="AT1091" s="5">
        <v>0</v>
      </c>
      <c r="AU1091" s="5">
        <v>0</v>
      </c>
      <c r="AV1091" s="5">
        <v>0</v>
      </c>
      <c r="AW1091" s="5">
        <v>0</v>
      </c>
      <c r="AX1091" s="5">
        <v>3</v>
      </c>
      <c r="AY1091" s="5">
        <v>0</v>
      </c>
      <c r="AZ1091" s="5">
        <v>0</v>
      </c>
      <c r="BA1091" s="5">
        <v>0</v>
      </c>
      <c r="BB1091" s="5">
        <v>0</v>
      </c>
      <c r="BC1091" s="5">
        <v>0</v>
      </c>
      <c r="BD1091" s="5">
        <v>0</v>
      </c>
      <c r="BE1091" s="5">
        <v>0</v>
      </c>
      <c r="BF1091" s="5">
        <v>0</v>
      </c>
      <c r="BG1091" s="5">
        <v>0</v>
      </c>
      <c r="BH1091" s="5">
        <v>0</v>
      </c>
      <c r="BI1091" s="5">
        <v>0</v>
      </c>
      <c r="BJ1091" s="5">
        <v>0</v>
      </c>
      <c r="BK1091" s="5">
        <v>2</v>
      </c>
      <c r="BL1091" s="5">
        <v>0</v>
      </c>
      <c r="BM1091" s="5">
        <v>0</v>
      </c>
      <c r="BN1091" s="5">
        <v>0</v>
      </c>
      <c r="BO1091" s="5">
        <v>0</v>
      </c>
      <c r="BP1091" s="5">
        <v>0</v>
      </c>
      <c r="BQ1091" s="5">
        <v>0</v>
      </c>
      <c r="BR1091" s="5">
        <v>0</v>
      </c>
      <c r="BS1091" s="5">
        <v>0</v>
      </c>
      <c r="BT1091" s="5">
        <v>0</v>
      </c>
      <c r="BU1091" s="5">
        <v>0</v>
      </c>
      <c r="BV1091" s="5">
        <v>0</v>
      </c>
      <c r="BW1091" s="5">
        <v>0</v>
      </c>
      <c r="BX1091" s="5">
        <v>0</v>
      </c>
      <c r="BY1091" s="5">
        <v>0</v>
      </c>
      <c r="BZ1091" s="5">
        <v>0</v>
      </c>
      <c r="CA1091" s="5">
        <v>1</v>
      </c>
      <c r="CB1091" s="5">
        <v>0</v>
      </c>
      <c r="CC1091" s="5">
        <v>0</v>
      </c>
      <c r="CD1091" s="5">
        <v>0</v>
      </c>
      <c r="CE1091" s="5">
        <v>0</v>
      </c>
      <c r="CF1091" s="5">
        <v>0</v>
      </c>
      <c r="CG1091" s="5">
        <v>0</v>
      </c>
      <c r="CH1091" s="5">
        <v>0</v>
      </c>
      <c r="CI1091" s="5">
        <v>0</v>
      </c>
      <c r="CJ1091" s="5">
        <v>1</v>
      </c>
      <c r="CK1091" s="5">
        <v>0</v>
      </c>
      <c r="CL1091" s="5">
        <v>0</v>
      </c>
      <c r="CM1091" s="5">
        <v>0</v>
      </c>
      <c r="CN1091" s="5">
        <v>1</v>
      </c>
      <c r="CO1091" s="5">
        <v>0</v>
      </c>
      <c r="CP1091" s="5">
        <v>0</v>
      </c>
      <c r="CQ1091" s="5">
        <v>0</v>
      </c>
      <c r="CR1091" s="5">
        <v>0</v>
      </c>
      <c r="CS1091" s="5">
        <v>0</v>
      </c>
      <c r="CT1091" s="5">
        <v>0</v>
      </c>
      <c r="CU1091" s="5">
        <v>0</v>
      </c>
      <c r="CV1091" s="5">
        <v>1</v>
      </c>
      <c r="CW1091" s="5">
        <v>0</v>
      </c>
      <c r="CX1091" s="3">
        <v>0</v>
      </c>
    </row>
    <row r="1092" spans="1:102" ht="15.75" x14ac:dyDescent="0.25">
      <c r="A1092" s="5" t="s">
        <v>295</v>
      </c>
      <c r="B1092" s="5" t="s">
        <v>296</v>
      </c>
      <c r="C1092" s="5">
        <v>2022</v>
      </c>
      <c r="D1092" s="5">
        <v>16</v>
      </c>
      <c r="E1092" s="5">
        <v>0</v>
      </c>
      <c r="F1092" s="5">
        <v>0</v>
      </c>
      <c r="G1092" s="5">
        <v>1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  <c r="AE1092" s="5">
        <v>0</v>
      </c>
      <c r="AF1092" s="5">
        <v>0</v>
      </c>
      <c r="AG1092" s="5">
        <v>0</v>
      </c>
      <c r="AH1092" s="5">
        <v>0</v>
      </c>
      <c r="AI1092" s="5">
        <v>0</v>
      </c>
      <c r="AJ1092" s="5">
        <v>1</v>
      </c>
      <c r="AK1092" s="5">
        <v>0</v>
      </c>
      <c r="AL1092" s="5">
        <v>0</v>
      </c>
      <c r="AM1092" s="5">
        <v>0</v>
      </c>
      <c r="AN1092" s="5">
        <v>0</v>
      </c>
      <c r="AO1092" s="5">
        <v>0</v>
      </c>
      <c r="AP1092" s="5">
        <v>0</v>
      </c>
      <c r="AQ1092" s="5">
        <v>0</v>
      </c>
      <c r="AR1092" s="5">
        <v>0</v>
      </c>
      <c r="AS1092" s="5">
        <v>0</v>
      </c>
      <c r="AT1092" s="5">
        <v>0</v>
      </c>
      <c r="AU1092" s="5">
        <v>0</v>
      </c>
      <c r="AV1092" s="5">
        <v>0</v>
      </c>
      <c r="AW1092" s="5">
        <v>0</v>
      </c>
      <c r="AX1092" s="5">
        <v>0</v>
      </c>
      <c r="AY1092" s="5">
        <v>0</v>
      </c>
      <c r="AZ1092" s="5">
        <v>0</v>
      </c>
      <c r="BA1092" s="5">
        <v>0</v>
      </c>
      <c r="BB1092" s="5">
        <v>0</v>
      </c>
      <c r="BC1092" s="5">
        <v>0</v>
      </c>
      <c r="BD1092" s="5">
        <v>0</v>
      </c>
      <c r="BE1092" s="5">
        <v>0</v>
      </c>
      <c r="BF1092" s="5">
        <v>0</v>
      </c>
      <c r="BG1092" s="5">
        <v>0</v>
      </c>
      <c r="BH1092" s="5">
        <v>0</v>
      </c>
      <c r="BI1092" s="5">
        <v>0</v>
      </c>
      <c r="BJ1092" s="5">
        <v>0</v>
      </c>
      <c r="BK1092" s="5">
        <v>0</v>
      </c>
      <c r="BL1092" s="5">
        <v>0</v>
      </c>
      <c r="BM1092" s="5">
        <v>0</v>
      </c>
      <c r="BN1092" s="5">
        <v>1</v>
      </c>
      <c r="BO1092" s="5">
        <v>0</v>
      </c>
      <c r="BP1092" s="5">
        <v>0</v>
      </c>
      <c r="BQ1092" s="5">
        <v>1</v>
      </c>
      <c r="BR1092" s="5">
        <v>0</v>
      </c>
      <c r="BS1092" s="5">
        <v>0</v>
      </c>
      <c r="BT1092" s="5">
        <v>0</v>
      </c>
      <c r="BU1092" s="5">
        <v>0</v>
      </c>
      <c r="BV1092" s="5">
        <v>0</v>
      </c>
      <c r="BW1092" s="5">
        <v>1</v>
      </c>
      <c r="BX1092" s="5">
        <v>1</v>
      </c>
      <c r="BY1092" s="5">
        <v>0</v>
      </c>
      <c r="BZ1092" s="5">
        <v>0</v>
      </c>
      <c r="CA1092" s="5">
        <v>0</v>
      </c>
      <c r="CB1092" s="5">
        <v>0</v>
      </c>
      <c r="CC1092" s="5">
        <v>0</v>
      </c>
      <c r="CD1092" s="5">
        <v>0</v>
      </c>
      <c r="CE1092" s="5">
        <v>0</v>
      </c>
      <c r="CF1092" s="5">
        <v>0</v>
      </c>
      <c r="CG1092" s="5">
        <v>0</v>
      </c>
      <c r="CH1092" s="5">
        <v>0</v>
      </c>
      <c r="CI1092" s="5">
        <v>0</v>
      </c>
      <c r="CJ1092" s="5">
        <v>0</v>
      </c>
      <c r="CK1092" s="5">
        <v>0</v>
      </c>
      <c r="CL1092" s="5">
        <v>0</v>
      </c>
      <c r="CM1092" s="5">
        <v>0</v>
      </c>
      <c r="CN1092" s="5">
        <v>2</v>
      </c>
      <c r="CO1092" s="5">
        <v>4</v>
      </c>
      <c r="CP1092" s="5">
        <v>0</v>
      </c>
      <c r="CQ1092" s="5">
        <v>0</v>
      </c>
      <c r="CR1092" s="5">
        <v>0</v>
      </c>
      <c r="CS1092" s="5">
        <v>0</v>
      </c>
      <c r="CT1092" s="5">
        <v>0</v>
      </c>
      <c r="CU1092" s="5">
        <v>0</v>
      </c>
      <c r="CV1092" s="5">
        <v>0</v>
      </c>
      <c r="CW1092" s="5">
        <v>0</v>
      </c>
      <c r="CX1092" s="3">
        <v>0</v>
      </c>
    </row>
    <row r="1093" spans="1:102" ht="15.75" x14ac:dyDescent="0.25">
      <c r="A1093" s="5" t="s">
        <v>297</v>
      </c>
      <c r="B1093" s="5" t="s">
        <v>298</v>
      </c>
      <c r="C1093" s="5">
        <v>2022</v>
      </c>
      <c r="D1093" s="5">
        <v>1465</v>
      </c>
      <c r="E1093" s="5">
        <v>0</v>
      </c>
      <c r="F1093" s="5">
        <v>0</v>
      </c>
      <c r="G1093" s="5">
        <v>0</v>
      </c>
      <c r="H1093" s="5">
        <v>0</v>
      </c>
      <c r="I1093" s="5">
        <v>1</v>
      </c>
      <c r="J1093" s="5">
        <v>1</v>
      </c>
      <c r="K1093" s="5">
        <v>0</v>
      </c>
      <c r="L1093" s="5">
        <v>13</v>
      </c>
      <c r="M1093" s="5">
        <v>5</v>
      </c>
      <c r="N1093" s="5">
        <v>5</v>
      </c>
      <c r="O1093" s="5">
        <v>156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2</v>
      </c>
      <c r="W1093" s="5">
        <v>0</v>
      </c>
      <c r="X1093" s="5">
        <v>2</v>
      </c>
      <c r="Y1093" s="5">
        <v>0</v>
      </c>
      <c r="Z1093" s="5">
        <v>0</v>
      </c>
      <c r="AA1093" s="5">
        <v>1</v>
      </c>
      <c r="AB1093" s="5">
        <v>0</v>
      </c>
      <c r="AC1093" s="5">
        <v>0</v>
      </c>
      <c r="AD1093" s="5">
        <v>0</v>
      </c>
      <c r="AE1093" s="5">
        <v>0</v>
      </c>
      <c r="AF1093" s="5">
        <v>0</v>
      </c>
      <c r="AG1093" s="5">
        <v>78</v>
      </c>
      <c r="AH1093" s="5">
        <v>6</v>
      </c>
      <c r="AI1093" s="5">
        <v>8</v>
      </c>
      <c r="AJ1093" s="5">
        <v>186</v>
      </c>
      <c r="AK1093" s="5">
        <v>25</v>
      </c>
      <c r="AL1093" s="5">
        <v>8</v>
      </c>
      <c r="AM1093" s="5">
        <v>16</v>
      </c>
      <c r="AN1093" s="5">
        <v>16</v>
      </c>
      <c r="AO1093" s="5">
        <v>52</v>
      </c>
      <c r="AP1093" s="5">
        <v>4</v>
      </c>
      <c r="AQ1093" s="5">
        <v>10</v>
      </c>
      <c r="AR1093" s="5">
        <v>1</v>
      </c>
      <c r="AS1093" s="5">
        <v>7</v>
      </c>
      <c r="AT1093" s="5">
        <v>8</v>
      </c>
      <c r="AU1093" s="5">
        <v>11</v>
      </c>
      <c r="AV1093" s="5">
        <v>63</v>
      </c>
      <c r="AW1093" s="5">
        <v>16</v>
      </c>
      <c r="AX1093" s="5">
        <v>40</v>
      </c>
      <c r="AY1093" s="5">
        <v>0</v>
      </c>
      <c r="AZ1093" s="5">
        <v>25</v>
      </c>
      <c r="BA1093" s="5">
        <v>0</v>
      </c>
      <c r="BB1093" s="5">
        <v>48</v>
      </c>
      <c r="BC1093" s="5">
        <v>11</v>
      </c>
      <c r="BD1093" s="5">
        <v>0</v>
      </c>
      <c r="BE1093" s="5">
        <v>22</v>
      </c>
      <c r="BF1093" s="5">
        <v>46</v>
      </c>
      <c r="BG1093" s="5">
        <v>7</v>
      </c>
      <c r="BH1093" s="5">
        <v>11</v>
      </c>
      <c r="BI1093" s="5">
        <v>0</v>
      </c>
      <c r="BJ1093" s="5">
        <v>40</v>
      </c>
      <c r="BK1093" s="5">
        <v>46</v>
      </c>
      <c r="BL1093" s="5">
        <v>0</v>
      </c>
      <c r="BM1093" s="5">
        <v>5</v>
      </c>
      <c r="BN1093" s="5">
        <v>12</v>
      </c>
      <c r="BO1093" s="5">
        <v>0</v>
      </c>
      <c r="BP1093" s="5">
        <v>3</v>
      </c>
      <c r="BQ1093" s="5">
        <v>12</v>
      </c>
      <c r="BR1093" s="5">
        <v>3</v>
      </c>
      <c r="BS1093" s="5">
        <v>48</v>
      </c>
      <c r="BT1093" s="5">
        <v>19</v>
      </c>
      <c r="BU1093" s="5">
        <v>0</v>
      </c>
      <c r="BV1093" s="5">
        <v>26</v>
      </c>
      <c r="BW1093" s="5">
        <v>40</v>
      </c>
      <c r="BX1093" s="5">
        <v>126</v>
      </c>
      <c r="BY1093" s="5">
        <v>0</v>
      </c>
      <c r="BZ1093" s="5">
        <v>0</v>
      </c>
      <c r="CA1093" s="5">
        <v>32</v>
      </c>
      <c r="CB1093" s="5">
        <v>0</v>
      </c>
      <c r="CC1093" s="5">
        <v>0</v>
      </c>
      <c r="CD1093" s="5">
        <v>0</v>
      </c>
      <c r="CE1093" s="5">
        <v>0</v>
      </c>
      <c r="CF1093" s="5">
        <v>0</v>
      </c>
      <c r="CG1093" s="5">
        <v>1</v>
      </c>
      <c r="CH1093" s="5">
        <v>1</v>
      </c>
      <c r="CI1093" s="5">
        <v>1</v>
      </c>
      <c r="CJ1093" s="5">
        <v>7</v>
      </c>
      <c r="CK1093" s="5">
        <v>0</v>
      </c>
      <c r="CL1093" s="5">
        <v>0</v>
      </c>
      <c r="CM1093" s="5">
        <v>10</v>
      </c>
      <c r="CN1093" s="5">
        <v>35</v>
      </c>
      <c r="CO1093" s="5">
        <v>1</v>
      </c>
      <c r="CP1093" s="5">
        <v>1</v>
      </c>
      <c r="CQ1093" s="5">
        <v>0</v>
      </c>
      <c r="CR1093" s="5">
        <v>6</v>
      </c>
      <c r="CS1093" s="5">
        <v>2</v>
      </c>
      <c r="CT1093" s="5">
        <v>13</v>
      </c>
      <c r="CU1093" s="5">
        <v>0</v>
      </c>
      <c r="CV1093" s="5">
        <v>60</v>
      </c>
      <c r="CW1093" s="5">
        <v>5</v>
      </c>
      <c r="CX1093" s="3">
        <v>5</v>
      </c>
    </row>
    <row r="1094" spans="1:102" ht="15.75" x14ac:dyDescent="0.25">
      <c r="A1094" s="5" t="s">
        <v>299</v>
      </c>
      <c r="B1094" s="5" t="s">
        <v>300</v>
      </c>
      <c r="C1094" s="5">
        <v>2022</v>
      </c>
      <c r="D1094" s="5">
        <v>1843</v>
      </c>
      <c r="E1094" s="5">
        <v>0</v>
      </c>
      <c r="F1094" s="5">
        <v>1</v>
      </c>
      <c r="G1094" s="5">
        <v>8</v>
      </c>
      <c r="H1094" s="5">
        <v>3</v>
      </c>
      <c r="I1094" s="5">
        <v>9</v>
      </c>
      <c r="J1094" s="5">
        <v>3</v>
      </c>
      <c r="K1094" s="5">
        <v>2</v>
      </c>
      <c r="L1094" s="5">
        <v>10</v>
      </c>
      <c r="M1094" s="5">
        <v>19</v>
      </c>
      <c r="N1094" s="5">
        <v>11</v>
      </c>
      <c r="O1094" s="5">
        <v>39</v>
      </c>
      <c r="P1094" s="5">
        <v>0</v>
      </c>
      <c r="Q1094" s="5">
        <v>0</v>
      </c>
      <c r="R1094" s="5">
        <v>1</v>
      </c>
      <c r="S1094" s="5">
        <v>0</v>
      </c>
      <c r="T1094" s="5">
        <v>72</v>
      </c>
      <c r="U1094" s="5">
        <v>0</v>
      </c>
      <c r="V1094" s="5">
        <v>3</v>
      </c>
      <c r="W1094" s="5">
        <v>60</v>
      </c>
      <c r="X1094" s="5">
        <v>1</v>
      </c>
      <c r="Y1094" s="5">
        <v>0</v>
      </c>
      <c r="Z1094" s="5">
        <v>0</v>
      </c>
      <c r="AA1094" s="5">
        <v>2</v>
      </c>
      <c r="AB1094" s="5">
        <v>0</v>
      </c>
      <c r="AC1094" s="5">
        <v>0</v>
      </c>
      <c r="AD1094" s="5">
        <v>0</v>
      </c>
      <c r="AE1094" s="5">
        <v>0</v>
      </c>
      <c r="AF1094" s="5">
        <v>0</v>
      </c>
      <c r="AG1094" s="5">
        <v>7</v>
      </c>
      <c r="AH1094" s="5">
        <v>228</v>
      </c>
      <c r="AI1094" s="5">
        <v>12</v>
      </c>
      <c r="AJ1094" s="5">
        <v>37</v>
      </c>
      <c r="AK1094" s="5">
        <v>22</v>
      </c>
      <c r="AL1094" s="5">
        <v>1</v>
      </c>
      <c r="AM1094" s="5">
        <v>28</v>
      </c>
      <c r="AN1094" s="5">
        <v>21</v>
      </c>
      <c r="AO1094" s="5">
        <v>34</v>
      </c>
      <c r="AP1094" s="5">
        <v>2</v>
      </c>
      <c r="AQ1094" s="5">
        <v>8</v>
      </c>
      <c r="AR1094" s="5">
        <v>1</v>
      </c>
      <c r="AS1094" s="5">
        <v>8</v>
      </c>
      <c r="AT1094" s="5">
        <v>19</v>
      </c>
      <c r="AU1094" s="5">
        <v>23</v>
      </c>
      <c r="AV1094" s="5">
        <v>14</v>
      </c>
      <c r="AW1094" s="5">
        <v>21</v>
      </c>
      <c r="AX1094" s="5">
        <v>30</v>
      </c>
      <c r="AY1094" s="5">
        <v>1</v>
      </c>
      <c r="AZ1094" s="5">
        <v>5</v>
      </c>
      <c r="BA1094" s="5">
        <v>0</v>
      </c>
      <c r="BB1094" s="5">
        <v>177</v>
      </c>
      <c r="BC1094" s="5">
        <v>12</v>
      </c>
      <c r="BD1094" s="5">
        <v>0</v>
      </c>
      <c r="BE1094" s="5">
        <v>13</v>
      </c>
      <c r="BF1094" s="5">
        <v>30</v>
      </c>
      <c r="BG1094" s="5">
        <v>1</v>
      </c>
      <c r="BH1094" s="5">
        <v>2</v>
      </c>
      <c r="BI1094" s="5">
        <v>0</v>
      </c>
      <c r="BJ1094" s="5">
        <v>45</v>
      </c>
      <c r="BK1094" s="5">
        <v>52</v>
      </c>
      <c r="BL1094" s="5">
        <v>0</v>
      </c>
      <c r="BM1094" s="5">
        <v>4</v>
      </c>
      <c r="BN1094" s="5">
        <v>12</v>
      </c>
      <c r="BO1094" s="5">
        <v>0</v>
      </c>
      <c r="BP1094" s="5">
        <v>2</v>
      </c>
      <c r="BQ1094" s="5">
        <v>15</v>
      </c>
      <c r="BR1094" s="5">
        <v>2</v>
      </c>
      <c r="BS1094" s="5">
        <v>115</v>
      </c>
      <c r="BT1094" s="5">
        <v>44</v>
      </c>
      <c r="BU1094" s="5">
        <v>1</v>
      </c>
      <c r="BV1094" s="5">
        <v>24</v>
      </c>
      <c r="BW1094" s="5">
        <v>6</v>
      </c>
      <c r="BX1094" s="5">
        <v>337</v>
      </c>
      <c r="BY1094" s="5">
        <v>2</v>
      </c>
      <c r="BZ1094" s="5">
        <v>0</v>
      </c>
      <c r="CA1094" s="5">
        <v>25</v>
      </c>
      <c r="CB1094" s="5">
        <v>1</v>
      </c>
      <c r="CC1094" s="5">
        <v>0</v>
      </c>
      <c r="CD1094" s="5">
        <v>1</v>
      </c>
      <c r="CE1094" s="5">
        <v>0</v>
      </c>
      <c r="CF1094" s="5">
        <v>1</v>
      </c>
      <c r="CG1094" s="5">
        <v>1</v>
      </c>
      <c r="CH1094" s="5">
        <v>1</v>
      </c>
      <c r="CI1094" s="5">
        <v>6</v>
      </c>
      <c r="CJ1094" s="5">
        <v>6</v>
      </c>
      <c r="CK1094" s="5">
        <v>2</v>
      </c>
      <c r="CL1094" s="5">
        <v>0</v>
      </c>
      <c r="CM1094" s="5">
        <v>22</v>
      </c>
      <c r="CN1094" s="5">
        <v>56</v>
      </c>
      <c r="CO1094" s="5">
        <v>5</v>
      </c>
      <c r="CP1094" s="5">
        <v>4</v>
      </c>
      <c r="CQ1094" s="5">
        <v>0</v>
      </c>
      <c r="CR1094" s="5">
        <v>6</v>
      </c>
      <c r="CS1094" s="5">
        <v>8</v>
      </c>
      <c r="CT1094" s="5">
        <v>9</v>
      </c>
      <c r="CU1094" s="5">
        <v>1</v>
      </c>
      <c r="CV1094" s="5">
        <v>20</v>
      </c>
      <c r="CW1094" s="5">
        <v>4</v>
      </c>
      <c r="CX1094" s="3">
        <v>4</v>
      </c>
    </row>
    <row r="1095" spans="1:102" ht="15.75" x14ac:dyDescent="0.25">
      <c r="A1095" s="5" t="s">
        <v>301</v>
      </c>
      <c r="B1095" s="5" t="s">
        <v>302</v>
      </c>
      <c r="C1095" s="5">
        <v>2022</v>
      </c>
      <c r="D1095" s="5">
        <v>29</v>
      </c>
      <c r="E1095" s="5">
        <v>0</v>
      </c>
      <c r="F1095" s="5">
        <v>1</v>
      </c>
      <c r="G1095" s="5">
        <v>0</v>
      </c>
      <c r="H1095" s="5">
        <v>0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1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>
        <v>0</v>
      </c>
      <c r="AG1095" s="5">
        <v>1</v>
      </c>
      <c r="AH1095" s="5">
        <v>0</v>
      </c>
      <c r="AI1095" s="5">
        <v>0</v>
      </c>
      <c r="AJ1095" s="5">
        <v>1</v>
      </c>
      <c r="AK1095" s="5">
        <v>0</v>
      </c>
      <c r="AL1095" s="5">
        <v>1</v>
      </c>
      <c r="AM1095" s="5">
        <v>0</v>
      </c>
      <c r="AN1095" s="5">
        <v>0</v>
      </c>
      <c r="AO1095" s="5">
        <v>1</v>
      </c>
      <c r="AP1095" s="5">
        <v>0</v>
      </c>
      <c r="AQ1095" s="5">
        <v>0</v>
      </c>
      <c r="AR1095" s="5">
        <v>0</v>
      </c>
      <c r="AS1095" s="5">
        <v>0</v>
      </c>
      <c r="AT1095" s="5">
        <v>0</v>
      </c>
      <c r="AU1095" s="5">
        <v>1</v>
      </c>
      <c r="AV1095" s="5">
        <v>0</v>
      </c>
      <c r="AW1095" s="5">
        <v>0</v>
      </c>
      <c r="AX1095" s="5">
        <v>1</v>
      </c>
      <c r="AY1095" s="5">
        <v>0</v>
      </c>
      <c r="AZ1095" s="5">
        <v>0</v>
      </c>
      <c r="BA1095" s="5">
        <v>0</v>
      </c>
      <c r="BB1095" s="5">
        <v>1</v>
      </c>
      <c r="BC1095" s="5">
        <v>0</v>
      </c>
      <c r="BD1095" s="5">
        <v>0</v>
      </c>
      <c r="BE1095" s="5">
        <v>1</v>
      </c>
      <c r="BF1095" s="5">
        <v>1</v>
      </c>
      <c r="BG1095" s="5">
        <v>0</v>
      </c>
      <c r="BH1095" s="5">
        <v>0</v>
      </c>
      <c r="BI1095" s="5">
        <v>0</v>
      </c>
      <c r="BJ1095" s="5">
        <v>2</v>
      </c>
      <c r="BK1095" s="5">
        <v>1</v>
      </c>
      <c r="BL1095" s="5">
        <v>0</v>
      </c>
      <c r="BM1095" s="5">
        <v>0</v>
      </c>
      <c r="BN1095" s="5">
        <v>1</v>
      </c>
      <c r="BO1095" s="5">
        <v>0</v>
      </c>
      <c r="BP1095" s="5">
        <v>0</v>
      </c>
      <c r="BQ1095" s="5">
        <v>3</v>
      </c>
      <c r="BR1095" s="5">
        <v>0</v>
      </c>
      <c r="BS1095" s="5">
        <v>1</v>
      </c>
      <c r="BT1095" s="5">
        <v>0</v>
      </c>
      <c r="BU1095" s="5">
        <v>0</v>
      </c>
      <c r="BV1095" s="5">
        <v>0</v>
      </c>
      <c r="BW1095" s="5">
        <v>4</v>
      </c>
      <c r="BX1095" s="5">
        <v>2</v>
      </c>
      <c r="BY1095" s="5">
        <v>0</v>
      </c>
      <c r="BZ1095" s="5">
        <v>0</v>
      </c>
      <c r="CA1095" s="5">
        <v>0</v>
      </c>
      <c r="CB1095" s="5">
        <v>0</v>
      </c>
      <c r="CC1095" s="5">
        <v>0</v>
      </c>
      <c r="CD1095" s="5">
        <v>1</v>
      </c>
      <c r="CE1095" s="5">
        <v>0</v>
      </c>
      <c r="CF1095" s="5">
        <v>0</v>
      </c>
      <c r="CG1095" s="5">
        <v>0</v>
      </c>
      <c r="CH1095" s="5">
        <v>0</v>
      </c>
      <c r="CI1095" s="5">
        <v>0</v>
      </c>
      <c r="CJ1095" s="5">
        <v>0</v>
      </c>
      <c r="CK1095" s="5">
        <v>0</v>
      </c>
      <c r="CL1095" s="5">
        <v>0</v>
      </c>
      <c r="CM1095" s="5">
        <v>0</v>
      </c>
      <c r="CN1095" s="5">
        <v>1</v>
      </c>
      <c r="CO1095" s="5">
        <v>0</v>
      </c>
      <c r="CP1095" s="5">
        <v>0</v>
      </c>
      <c r="CQ1095" s="5">
        <v>0</v>
      </c>
      <c r="CR1095" s="5">
        <v>0</v>
      </c>
      <c r="CS1095" s="5">
        <v>0</v>
      </c>
      <c r="CT1095" s="5">
        <v>0</v>
      </c>
      <c r="CU1095" s="5">
        <v>0</v>
      </c>
      <c r="CV1095" s="5">
        <v>0</v>
      </c>
      <c r="CW1095" s="5">
        <v>0</v>
      </c>
      <c r="CX1095" s="3">
        <v>0</v>
      </c>
    </row>
    <row r="1096" spans="1:102" ht="15.75" x14ac:dyDescent="0.25">
      <c r="A1096" s="5" t="s">
        <v>303</v>
      </c>
      <c r="B1096" s="5" t="s">
        <v>304</v>
      </c>
      <c r="C1096" s="5">
        <v>2022</v>
      </c>
      <c r="D1096" s="5">
        <v>79</v>
      </c>
      <c r="E1096" s="5">
        <v>0</v>
      </c>
      <c r="F1096" s="5">
        <v>0</v>
      </c>
      <c r="G1096" s="5">
        <v>0</v>
      </c>
      <c r="H1096" s="5">
        <v>0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1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5">
        <v>0</v>
      </c>
      <c r="AG1096" s="5">
        <v>0</v>
      </c>
      <c r="AH1096" s="5">
        <v>0</v>
      </c>
      <c r="AI1096" s="5">
        <v>0</v>
      </c>
      <c r="AJ1096" s="5">
        <v>1</v>
      </c>
      <c r="AK1096" s="5">
        <v>0</v>
      </c>
      <c r="AL1096" s="5">
        <v>4</v>
      </c>
      <c r="AM1096" s="5">
        <v>2</v>
      </c>
      <c r="AN1096" s="5">
        <v>0</v>
      </c>
      <c r="AO1096" s="5">
        <v>0</v>
      </c>
      <c r="AP1096" s="5">
        <v>0</v>
      </c>
      <c r="AQ1096" s="5">
        <v>0</v>
      </c>
      <c r="AR1096" s="5">
        <v>0</v>
      </c>
      <c r="AS1096" s="5">
        <v>0</v>
      </c>
      <c r="AT1096" s="5">
        <v>0</v>
      </c>
      <c r="AU1096" s="5">
        <v>0</v>
      </c>
      <c r="AV1096" s="5">
        <v>0</v>
      </c>
      <c r="AW1096" s="5">
        <v>0</v>
      </c>
      <c r="AX1096" s="5">
        <v>2</v>
      </c>
      <c r="AY1096" s="5">
        <v>0</v>
      </c>
      <c r="AZ1096" s="5">
        <v>0</v>
      </c>
      <c r="BA1096" s="5">
        <v>0</v>
      </c>
      <c r="BB1096" s="5">
        <v>0</v>
      </c>
      <c r="BC1096" s="5">
        <v>0</v>
      </c>
      <c r="BD1096" s="5">
        <v>0</v>
      </c>
      <c r="BE1096" s="5">
        <v>1</v>
      </c>
      <c r="BF1096" s="5">
        <v>3</v>
      </c>
      <c r="BG1096" s="5">
        <v>0</v>
      </c>
      <c r="BH1096" s="5">
        <v>0</v>
      </c>
      <c r="BI1096" s="5">
        <v>0</v>
      </c>
      <c r="BJ1096" s="5">
        <v>2</v>
      </c>
      <c r="BK1096" s="5">
        <v>2</v>
      </c>
      <c r="BL1096" s="5">
        <v>0</v>
      </c>
      <c r="BM1096" s="5">
        <v>0</v>
      </c>
      <c r="BN1096" s="5">
        <v>0</v>
      </c>
      <c r="BO1096" s="5">
        <v>0</v>
      </c>
      <c r="BP1096" s="5">
        <v>0</v>
      </c>
      <c r="BQ1096" s="5">
        <v>1</v>
      </c>
      <c r="BR1096" s="5">
        <v>0</v>
      </c>
      <c r="BS1096" s="5">
        <v>0</v>
      </c>
      <c r="BT1096" s="5">
        <v>0</v>
      </c>
      <c r="BU1096" s="5">
        <v>0</v>
      </c>
      <c r="BV1096" s="5">
        <v>0</v>
      </c>
      <c r="BW1096" s="5">
        <v>42</v>
      </c>
      <c r="BX1096" s="5">
        <v>8</v>
      </c>
      <c r="BY1096" s="5">
        <v>0</v>
      </c>
      <c r="BZ1096" s="5">
        <v>0</v>
      </c>
      <c r="CA1096" s="5">
        <v>0</v>
      </c>
      <c r="CB1096" s="5">
        <v>0</v>
      </c>
      <c r="CC1096" s="5">
        <v>0</v>
      </c>
      <c r="CD1096" s="5">
        <v>0</v>
      </c>
      <c r="CE1096" s="5">
        <v>0</v>
      </c>
      <c r="CF1096" s="5">
        <v>0</v>
      </c>
      <c r="CG1096" s="5">
        <v>0</v>
      </c>
      <c r="CH1096" s="5">
        <v>0</v>
      </c>
      <c r="CI1096" s="5">
        <v>0</v>
      </c>
      <c r="CJ1096" s="5">
        <v>0</v>
      </c>
      <c r="CK1096" s="5">
        <v>0</v>
      </c>
      <c r="CL1096" s="5">
        <v>0</v>
      </c>
      <c r="CM1096" s="5">
        <v>0</v>
      </c>
      <c r="CN1096" s="5">
        <v>1</v>
      </c>
      <c r="CO1096" s="5">
        <v>0</v>
      </c>
      <c r="CP1096" s="5">
        <v>0</v>
      </c>
      <c r="CQ1096" s="5">
        <v>0</v>
      </c>
      <c r="CR1096" s="5">
        <v>0</v>
      </c>
      <c r="CS1096" s="5">
        <v>0</v>
      </c>
      <c r="CT1096" s="5">
        <v>1</v>
      </c>
      <c r="CU1096" s="5">
        <v>0</v>
      </c>
      <c r="CV1096" s="5">
        <v>1</v>
      </c>
      <c r="CW1096" s="5">
        <v>0</v>
      </c>
      <c r="CX1096" s="3">
        <v>0</v>
      </c>
    </row>
    <row r="1097" spans="1:102" ht="15.75" x14ac:dyDescent="0.25">
      <c r="A1097" s="5" t="s">
        <v>305</v>
      </c>
      <c r="B1097" s="5" t="s">
        <v>306</v>
      </c>
      <c r="C1097" s="5">
        <v>2022</v>
      </c>
      <c r="D1097" s="5">
        <v>19</v>
      </c>
      <c r="E1097" s="5">
        <v>0</v>
      </c>
      <c r="F1097" s="5">
        <v>0</v>
      </c>
      <c r="G1097" s="5">
        <v>0</v>
      </c>
      <c r="H1097" s="5">
        <v>0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>
        <v>0</v>
      </c>
      <c r="AG1097" s="5">
        <v>0</v>
      </c>
      <c r="AH1097" s="5">
        <v>0</v>
      </c>
      <c r="AI1097" s="5">
        <v>0</v>
      </c>
      <c r="AJ1097" s="5">
        <v>0</v>
      </c>
      <c r="AK1097" s="5">
        <v>0</v>
      </c>
      <c r="AL1097" s="5">
        <v>0</v>
      </c>
      <c r="AM1097" s="5">
        <v>0</v>
      </c>
      <c r="AN1097" s="5">
        <v>0</v>
      </c>
      <c r="AO1097" s="5">
        <v>0</v>
      </c>
      <c r="AP1097" s="5">
        <v>0</v>
      </c>
      <c r="AQ1097" s="5">
        <v>0</v>
      </c>
      <c r="AR1097" s="5">
        <v>0</v>
      </c>
      <c r="AS1097" s="5">
        <v>0</v>
      </c>
      <c r="AT1097" s="5">
        <v>0</v>
      </c>
      <c r="AU1097" s="5">
        <v>1</v>
      </c>
      <c r="AV1097" s="5">
        <v>0</v>
      </c>
      <c r="AW1097" s="5">
        <v>0</v>
      </c>
      <c r="AX1097" s="5">
        <v>0</v>
      </c>
      <c r="AY1097" s="5">
        <v>0</v>
      </c>
      <c r="AZ1097" s="5">
        <v>0</v>
      </c>
      <c r="BA1097" s="5">
        <v>0</v>
      </c>
      <c r="BB1097" s="5">
        <v>0</v>
      </c>
      <c r="BC1097" s="5">
        <v>0</v>
      </c>
      <c r="BD1097" s="5">
        <v>0</v>
      </c>
      <c r="BE1097" s="5">
        <v>0</v>
      </c>
      <c r="BF1097" s="5">
        <v>3</v>
      </c>
      <c r="BG1097" s="5">
        <v>0</v>
      </c>
      <c r="BH1097" s="5">
        <v>0</v>
      </c>
      <c r="BI1097" s="5">
        <v>0</v>
      </c>
      <c r="BJ1097" s="5">
        <v>0</v>
      </c>
      <c r="BK1097" s="5">
        <v>0</v>
      </c>
      <c r="BL1097" s="5">
        <v>0</v>
      </c>
      <c r="BM1097" s="5">
        <v>0</v>
      </c>
      <c r="BN1097" s="5">
        <v>0</v>
      </c>
      <c r="BO1097" s="5">
        <v>0</v>
      </c>
      <c r="BP1097" s="5">
        <v>0</v>
      </c>
      <c r="BQ1097" s="5">
        <v>0</v>
      </c>
      <c r="BR1097" s="5">
        <v>0</v>
      </c>
      <c r="BS1097" s="5">
        <v>0</v>
      </c>
      <c r="BT1097" s="5">
        <v>0</v>
      </c>
      <c r="BU1097" s="5">
        <v>0</v>
      </c>
      <c r="BV1097" s="5">
        <v>0</v>
      </c>
      <c r="BW1097" s="5">
        <v>3</v>
      </c>
      <c r="BX1097" s="5">
        <v>9</v>
      </c>
      <c r="BY1097" s="5">
        <v>0</v>
      </c>
      <c r="BZ1097" s="5">
        <v>0</v>
      </c>
      <c r="CA1097" s="5">
        <v>0</v>
      </c>
      <c r="CB1097" s="5">
        <v>0</v>
      </c>
      <c r="CC1097" s="5">
        <v>0</v>
      </c>
      <c r="CD1097" s="5">
        <v>0</v>
      </c>
      <c r="CE1097" s="5">
        <v>0</v>
      </c>
      <c r="CF1097" s="5">
        <v>0</v>
      </c>
      <c r="CG1097" s="5">
        <v>0</v>
      </c>
      <c r="CH1097" s="5">
        <v>0</v>
      </c>
      <c r="CI1097" s="5">
        <v>0</v>
      </c>
      <c r="CJ1097" s="5">
        <v>0</v>
      </c>
      <c r="CK1097" s="5">
        <v>0</v>
      </c>
      <c r="CL1097" s="5">
        <v>0</v>
      </c>
      <c r="CM1097" s="5">
        <v>0</v>
      </c>
      <c r="CN1097" s="5">
        <v>0</v>
      </c>
      <c r="CO1097" s="5">
        <v>0</v>
      </c>
      <c r="CP1097" s="5">
        <v>0</v>
      </c>
      <c r="CQ1097" s="5">
        <v>0</v>
      </c>
      <c r="CR1097" s="5">
        <v>0</v>
      </c>
      <c r="CS1097" s="5">
        <v>0</v>
      </c>
      <c r="CT1097" s="5">
        <v>0</v>
      </c>
      <c r="CU1097" s="5">
        <v>0</v>
      </c>
      <c r="CV1097" s="5">
        <v>0</v>
      </c>
      <c r="CW1097" s="5">
        <v>0</v>
      </c>
      <c r="CX1097" s="3">
        <v>0</v>
      </c>
    </row>
    <row r="1098" spans="1:102" ht="15.75" x14ac:dyDescent="0.25">
      <c r="A1098" s="5" t="s">
        <v>307</v>
      </c>
      <c r="B1098" s="5" t="s">
        <v>308</v>
      </c>
      <c r="C1098" s="5">
        <v>2022</v>
      </c>
      <c r="D1098" s="5">
        <v>5</v>
      </c>
      <c r="E1098" s="5">
        <v>0</v>
      </c>
      <c r="F1098" s="5">
        <v>0</v>
      </c>
      <c r="G1098" s="5">
        <v>0</v>
      </c>
      <c r="H1098" s="5">
        <v>0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5">
        <v>0</v>
      </c>
      <c r="AG1098" s="5">
        <v>0</v>
      </c>
      <c r="AH1098" s="5">
        <v>0</v>
      </c>
      <c r="AI1098" s="5">
        <v>0</v>
      </c>
      <c r="AJ1098" s="5">
        <v>3</v>
      </c>
      <c r="AK1098" s="5">
        <v>0</v>
      </c>
      <c r="AL1098" s="5">
        <v>0</v>
      </c>
      <c r="AM1098" s="5">
        <v>0</v>
      </c>
      <c r="AN1098" s="5">
        <v>0</v>
      </c>
      <c r="AO1098" s="5">
        <v>0</v>
      </c>
      <c r="AP1098" s="5">
        <v>0</v>
      </c>
      <c r="AQ1098" s="5">
        <v>0</v>
      </c>
      <c r="AR1098" s="5">
        <v>0</v>
      </c>
      <c r="AS1098" s="5">
        <v>0</v>
      </c>
      <c r="AT1098" s="5">
        <v>0</v>
      </c>
      <c r="AU1098" s="5">
        <v>0</v>
      </c>
      <c r="AV1098" s="5">
        <v>0</v>
      </c>
      <c r="AW1098" s="5">
        <v>0</v>
      </c>
      <c r="AX1098" s="5">
        <v>0</v>
      </c>
      <c r="AY1098" s="5">
        <v>0</v>
      </c>
      <c r="AZ1098" s="5">
        <v>0</v>
      </c>
      <c r="BA1098" s="5">
        <v>0</v>
      </c>
      <c r="BB1098" s="5">
        <v>0</v>
      </c>
      <c r="BC1098" s="5">
        <v>0</v>
      </c>
      <c r="BD1098" s="5">
        <v>0</v>
      </c>
      <c r="BE1098" s="5">
        <v>0</v>
      </c>
      <c r="BF1098" s="5">
        <v>0</v>
      </c>
      <c r="BG1098" s="5">
        <v>0</v>
      </c>
      <c r="BH1098" s="5">
        <v>0</v>
      </c>
      <c r="BI1098" s="5">
        <v>0</v>
      </c>
      <c r="BJ1098" s="5">
        <v>0</v>
      </c>
      <c r="BK1098" s="5">
        <v>0</v>
      </c>
      <c r="BL1098" s="5">
        <v>0</v>
      </c>
      <c r="BM1098" s="5">
        <v>0</v>
      </c>
      <c r="BN1098" s="5">
        <v>0</v>
      </c>
      <c r="BO1098" s="5">
        <v>0</v>
      </c>
      <c r="BP1098" s="5">
        <v>0</v>
      </c>
      <c r="BQ1098" s="5">
        <v>0</v>
      </c>
      <c r="BR1098" s="5">
        <v>0</v>
      </c>
      <c r="BS1098" s="5">
        <v>1</v>
      </c>
      <c r="BT1098" s="5">
        <v>0</v>
      </c>
      <c r="BU1098" s="5">
        <v>0</v>
      </c>
      <c r="BV1098" s="5">
        <v>0</v>
      </c>
      <c r="BW1098" s="5">
        <v>0</v>
      </c>
      <c r="BX1098" s="5">
        <v>0</v>
      </c>
      <c r="BY1098" s="5">
        <v>0</v>
      </c>
      <c r="BZ1098" s="5">
        <v>0</v>
      </c>
      <c r="CA1098" s="5">
        <v>0</v>
      </c>
      <c r="CB1098" s="5">
        <v>0</v>
      </c>
      <c r="CC1098" s="5">
        <v>0</v>
      </c>
      <c r="CD1098" s="5">
        <v>0</v>
      </c>
      <c r="CE1098" s="5">
        <v>0</v>
      </c>
      <c r="CF1098" s="5">
        <v>0</v>
      </c>
      <c r="CG1098" s="5">
        <v>0</v>
      </c>
      <c r="CH1098" s="5">
        <v>0</v>
      </c>
      <c r="CI1098" s="5">
        <v>0</v>
      </c>
      <c r="CJ1098" s="5">
        <v>0</v>
      </c>
      <c r="CK1098" s="5">
        <v>0</v>
      </c>
      <c r="CL1098" s="5">
        <v>0</v>
      </c>
      <c r="CM1098" s="5">
        <v>0</v>
      </c>
      <c r="CN1098" s="5">
        <v>0</v>
      </c>
      <c r="CO1098" s="5">
        <v>0</v>
      </c>
      <c r="CP1098" s="5">
        <v>0</v>
      </c>
      <c r="CQ1098" s="5">
        <v>0</v>
      </c>
      <c r="CR1098" s="5">
        <v>0</v>
      </c>
      <c r="CS1098" s="5">
        <v>0</v>
      </c>
      <c r="CT1098" s="5">
        <v>0</v>
      </c>
      <c r="CU1098" s="5">
        <v>0</v>
      </c>
      <c r="CV1098" s="5">
        <v>0</v>
      </c>
      <c r="CW1098" s="5">
        <v>0</v>
      </c>
      <c r="CX1098" s="3">
        <v>0</v>
      </c>
    </row>
    <row r="1099" spans="1:102" ht="15.75" x14ac:dyDescent="0.25">
      <c r="A1099" s="5" t="s">
        <v>309</v>
      </c>
      <c r="B1099" s="5" t="s">
        <v>310</v>
      </c>
      <c r="C1099" s="5">
        <v>2022</v>
      </c>
      <c r="D1099" s="5">
        <v>0</v>
      </c>
      <c r="E1099" s="5">
        <v>0</v>
      </c>
      <c r="F1099" s="5">
        <v>0</v>
      </c>
      <c r="G1099" s="5">
        <v>0</v>
      </c>
      <c r="H1099" s="5">
        <v>0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>
        <v>0</v>
      </c>
      <c r="AG1099" s="5">
        <v>0</v>
      </c>
      <c r="AH1099" s="5">
        <v>0</v>
      </c>
      <c r="AI1099" s="5">
        <v>0</v>
      </c>
      <c r="AJ1099" s="5">
        <v>0</v>
      </c>
      <c r="AK1099" s="5">
        <v>0</v>
      </c>
      <c r="AL1099" s="5">
        <v>0</v>
      </c>
      <c r="AM1099" s="5">
        <v>0</v>
      </c>
      <c r="AN1099" s="5">
        <v>0</v>
      </c>
      <c r="AO1099" s="5">
        <v>0</v>
      </c>
      <c r="AP1099" s="5">
        <v>0</v>
      </c>
      <c r="AQ1099" s="5">
        <v>0</v>
      </c>
      <c r="AR1099" s="5">
        <v>0</v>
      </c>
      <c r="AS1099" s="5">
        <v>0</v>
      </c>
      <c r="AT1099" s="5">
        <v>0</v>
      </c>
      <c r="AU1099" s="5">
        <v>0</v>
      </c>
      <c r="AV1099" s="5">
        <v>0</v>
      </c>
      <c r="AW1099" s="5">
        <v>0</v>
      </c>
      <c r="AX1099" s="5">
        <v>0</v>
      </c>
      <c r="AY1099" s="5">
        <v>0</v>
      </c>
      <c r="AZ1099" s="5">
        <v>0</v>
      </c>
      <c r="BA1099" s="5">
        <v>0</v>
      </c>
      <c r="BB1099" s="5">
        <v>0</v>
      </c>
      <c r="BC1099" s="5">
        <v>0</v>
      </c>
      <c r="BD1099" s="5">
        <v>0</v>
      </c>
      <c r="BE1099" s="5">
        <v>0</v>
      </c>
      <c r="BF1099" s="5">
        <v>0</v>
      </c>
      <c r="BG1099" s="5">
        <v>0</v>
      </c>
      <c r="BH1099" s="5">
        <v>0</v>
      </c>
      <c r="BI1099" s="5">
        <v>0</v>
      </c>
      <c r="BJ1099" s="5">
        <v>0</v>
      </c>
      <c r="BK1099" s="5">
        <v>0</v>
      </c>
      <c r="BL1099" s="5">
        <v>0</v>
      </c>
      <c r="BM1099" s="5">
        <v>0</v>
      </c>
      <c r="BN1099" s="5">
        <v>0</v>
      </c>
      <c r="BO1099" s="5">
        <v>0</v>
      </c>
      <c r="BP1099" s="5">
        <v>0</v>
      </c>
      <c r="BQ1099" s="5">
        <v>0</v>
      </c>
      <c r="BR1099" s="5">
        <v>0</v>
      </c>
      <c r="BS1099" s="5">
        <v>0</v>
      </c>
      <c r="BT1099" s="5">
        <v>0</v>
      </c>
      <c r="BU1099" s="5">
        <v>0</v>
      </c>
      <c r="BV1099" s="5">
        <v>0</v>
      </c>
      <c r="BW1099" s="5">
        <v>0</v>
      </c>
      <c r="BX1099" s="5">
        <v>0</v>
      </c>
      <c r="BY1099" s="5">
        <v>0</v>
      </c>
      <c r="BZ1099" s="5">
        <v>0</v>
      </c>
      <c r="CA1099" s="5">
        <v>0</v>
      </c>
      <c r="CB1099" s="5">
        <v>0</v>
      </c>
      <c r="CC1099" s="5">
        <v>0</v>
      </c>
      <c r="CD1099" s="5">
        <v>0</v>
      </c>
      <c r="CE1099" s="5">
        <v>0</v>
      </c>
      <c r="CF1099" s="5">
        <v>0</v>
      </c>
      <c r="CG1099" s="5">
        <v>0</v>
      </c>
      <c r="CH1099" s="5">
        <v>0</v>
      </c>
      <c r="CI1099" s="5">
        <v>0</v>
      </c>
      <c r="CJ1099" s="5">
        <v>0</v>
      </c>
      <c r="CK1099" s="5">
        <v>0</v>
      </c>
      <c r="CL1099" s="5">
        <v>0</v>
      </c>
      <c r="CM1099" s="5">
        <v>0</v>
      </c>
      <c r="CN1099" s="5">
        <v>0</v>
      </c>
      <c r="CO1099" s="5">
        <v>0</v>
      </c>
      <c r="CP1099" s="5">
        <v>0</v>
      </c>
      <c r="CQ1099" s="5">
        <v>0</v>
      </c>
      <c r="CR1099" s="5">
        <v>0</v>
      </c>
      <c r="CS1099" s="5">
        <v>0</v>
      </c>
      <c r="CT1099" s="5">
        <v>0</v>
      </c>
      <c r="CU1099" s="5">
        <v>0</v>
      </c>
      <c r="CV1099" s="5">
        <v>0</v>
      </c>
      <c r="CW1099" s="5">
        <v>0</v>
      </c>
      <c r="CX1099" s="3">
        <v>0</v>
      </c>
    </row>
    <row r="1100" spans="1:102" ht="15.75" x14ac:dyDescent="0.25">
      <c r="A1100" s="5" t="s">
        <v>311</v>
      </c>
      <c r="B1100" s="5" t="s">
        <v>312</v>
      </c>
      <c r="C1100" s="5">
        <v>2022</v>
      </c>
      <c r="D1100" s="5">
        <v>1629</v>
      </c>
      <c r="E1100" s="5">
        <v>0</v>
      </c>
      <c r="F1100" s="5">
        <v>1</v>
      </c>
      <c r="G1100" s="5">
        <v>4</v>
      </c>
      <c r="H1100" s="5">
        <v>8</v>
      </c>
      <c r="I1100" s="5">
        <v>12</v>
      </c>
      <c r="J1100" s="5">
        <v>31</v>
      </c>
      <c r="K1100" s="5">
        <v>0</v>
      </c>
      <c r="L1100" s="5">
        <v>2</v>
      </c>
      <c r="M1100" s="5">
        <v>5</v>
      </c>
      <c r="N1100" s="5">
        <v>21</v>
      </c>
      <c r="O1100" s="5">
        <v>27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12</v>
      </c>
      <c r="V1100" s="5">
        <v>1</v>
      </c>
      <c r="W1100" s="5">
        <v>0</v>
      </c>
      <c r="X1100" s="5">
        <v>3</v>
      </c>
      <c r="Y1100" s="5">
        <v>0</v>
      </c>
      <c r="Z1100" s="5">
        <v>0</v>
      </c>
      <c r="AA1100" s="5">
        <v>932</v>
      </c>
      <c r="AB1100" s="5">
        <v>0</v>
      </c>
      <c r="AC1100" s="5">
        <v>0</v>
      </c>
      <c r="AD1100" s="5">
        <v>0</v>
      </c>
      <c r="AE1100" s="5">
        <v>0</v>
      </c>
      <c r="AF1100" s="5">
        <v>0</v>
      </c>
      <c r="AG1100" s="5">
        <v>4</v>
      </c>
      <c r="AH1100" s="5">
        <v>3</v>
      </c>
      <c r="AI1100" s="5">
        <v>10</v>
      </c>
      <c r="AJ1100" s="5">
        <v>35</v>
      </c>
      <c r="AK1100" s="5">
        <v>51</v>
      </c>
      <c r="AL1100" s="5">
        <v>2</v>
      </c>
      <c r="AM1100" s="5">
        <v>4</v>
      </c>
      <c r="AN1100" s="5">
        <v>8</v>
      </c>
      <c r="AO1100" s="5">
        <v>14</v>
      </c>
      <c r="AP1100" s="5">
        <v>1</v>
      </c>
      <c r="AQ1100" s="5">
        <v>3</v>
      </c>
      <c r="AR1100" s="5">
        <v>0</v>
      </c>
      <c r="AS1100" s="5">
        <v>5</v>
      </c>
      <c r="AT1100" s="5">
        <v>55</v>
      </c>
      <c r="AU1100" s="5">
        <v>3</v>
      </c>
      <c r="AV1100" s="5">
        <v>5</v>
      </c>
      <c r="AW1100" s="5">
        <v>1</v>
      </c>
      <c r="AX1100" s="5">
        <v>15</v>
      </c>
      <c r="AY1100" s="5">
        <v>6</v>
      </c>
      <c r="AZ1100" s="5">
        <v>28</v>
      </c>
      <c r="BA1100" s="5">
        <v>0</v>
      </c>
      <c r="BB1100" s="5">
        <v>37</v>
      </c>
      <c r="BC1100" s="5">
        <v>13</v>
      </c>
      <c r="BD1100" s="5">
        <v>0</v>
      </c>
      <c r="BE1100" s="5">
        <v>13</v>
      </c>
      <c r="BF1100" s="5">
        <v>11</v>
      </c>
      <c r="BG1100" s="5">
        <v>2</v>
      </c>
      <c r="BH1100" s="5">
        <v>3</v>
      </c>
      <c r="BI1100" s="5">
        <v>0</v>
      </c>
      <c r="BJ1100" s="5">
        <v>30</v>
      </c>
      <c r="BK1100" s="5">
        <v>23</v>
      </c>
      <c r="BL1100" s="5">
        <v>0</v>
      </c>
      <c r="BM1100" s="5">
        <v>2</v>
      </c>
      <c r="BN1100" s="5">
        <v>12</v>
      </c>
      <c r="BO1100" s="5">
        <v>0</v>
      </c>
      <c r="BP1100" s="5">
        <v>2</v>
      </c>
      <c r="BQ1100" s="5">
        <v>17</v>
      </c>
      <c r="BR1100" s="5">
        <v>1</v>
      </c>
      <c r="BS1100" s="5">
        <v>16</v>
      </c>
      <c r="BT1100" s="5">
        <v>12</v>
      </c>
      <c r="BU1100" s="5">
        <v>1</v>
      </c>
      <c r="BV1100" s="5">
        <v>11</v>
      </c>
      <c r="BW1100" s="5">
        <v>7</v>
      </c>
      <c r="BX1100" s="5">
        <v>30</v>
      </c>
      <c r="BY1100" s="5">
        <v>0</v>
      </c>
      <c r="BZ1100" s="5">
        <v>0</v>
      </c>
      <c r="CA1100" s="5">
        <v>5</v>
      </c>
      <c r="CB1100" s="5">
        <v>2</v>
      </c>
      <c r="CC1100" s="5">
        <v>0</v>
      </c>
      <c r="CD1100" s="5">
        <v>4</v>
      </c>
      <c r="CE1100" s="5">
        <v>0</v>
      </c>
      <c r="CF1100" s="5">
        <v>6</v>
      </c>
      <c r="CG1100" s="5">
        <v>0</v>
      </c>
      <c r="CH1100" s="5">
        <v>1</v>
      </c>
      <c r="CI1100" s="5">
        <v>0</v>
      </c>
      <c r="CJ1100" s="5">
        <v>5</v>
      </c>
      <c r="CK1100" s="5">
        <v>1</v>
      </c>
      <c r="CL1100" s="5">
        <v>0</v>
      </c>
      <c r="CM1100" s="5">
        <v>5</v>
      </c>
      <c r="CN1100" s="5">
        <v>15</v>
      </c>
      <c r="CO1100" s="5">
        <v>1</v>
      </c>
      <c r="CP1100" s="5">
        <v>1</v>
      </c>
      <c r="CQ1100" s="5">
        <v>0</v>
      </c>
      <c r="CR1100" s="5">
        <v>2</v>
      </c>
      <c r="CS1100" s="5">
        <v>4</v>
      </c>
      <c r="CT1100" s="5">
        <v>4</v>
      </c>
      <c r="CU1100" s="5">
        <v>0</v>
      </c>
      <c r="CV1100" s="5">
        <v>15</v>
      </c>
      <c r="CW1100" s="5">
        <v>2</v>
      </c>
      <c r="CX1100" s="3">
        <v>2</v>
      </c>
    </row>
    <row r="1101" spans="1:102" ht="15.75" x14ac:dyDescent="0.25">
      <c r="A1101" s="5" t="s">
        <v>313</v>
      </c>
      <c r="B1101" s="5" t="s">
        <v>314</v>
      </c>
      <c r="C1101" s="5">
        <v>2022</v>
      </c>
      <c r="D1101" s="5">
        <v>3</v>
      </c>
      <c r="E1101" s="5">
        <v>0</v>
      </c>
      <c r="F1101" s="5">
        <v>0</v>
      </c>
      <c r="G1101" s="5">
        <v>0</v>
      </c>
      <c r="H1101" s="5">
        <v>0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>
        <v>0</v>
      </c>
      <c r="AG1101" s="5">
        <v>0</v>
      </c>
      <c r="AH1101" s="5">
        <v>0</v>
      </c>
      <c r="AI1101" s="5">
        <v>0</v>
      </c>
      <c r="AJ1101" s="5">
        <v>0</v>
      </c>
      <c r="AK1101" s="5">
        <v>1</v>
      </c>
      <c r="AL1101" s="5">
        <v>0</v>
      </c>
      <c r="AM1101" s="5">
        <v>0</v>
      </c>
      <c r="AN1101" s="5">
        <v>0</v>
      </c>
      <c r="AO1101" s="5">
        <v>0</v>
      </c>
      <c r="AP1101" s="5">
        <v>0</v>
      </c>
      <c r="AQ1101" s="5">
        <v>0</v>
      </c>
      <c r="AR1101" s="5">
        <v>0</v>
      </c>
      <c r="AS1101" s="5">
        <v>0</v>
      </c>
      <c r="AT1101" s="5">
        <v>0</v>
      </c>
      <c r="AU1101" s="5">
        <v>0</v>
      </c>
      <c r="AV1101" s="5">
        <v>0</v>
      </c>
      <c r="AW1101" s="5">
        <v>0</v>
      </c>
      <c r="AX1101" s="5">
        <v>1</v>
      </c>
      <c r="AY1101" s="5">
        <v>0</v>
      </c>
      <c r="AZ1101" s="5">
        <v>0</v>
      </c>
      <c r="BA1101" s="5">
        <v>0</v>
      </c>
      <c r="BB1101" s="5">
        <v>0</v>
      </c>
      <c r="BC1101" s="5">
        <v>0</v>
      </c>
      <c r="BD1101" s="5">
        <v>0</v>
      </c>
      <c r="BE1101" s="5">
        <v>0</v>
      </c>
      <c r="BF1101" s="5">
        <v>0</v>
      </c>
      <c r="BG1101" s="5">
        <v>0</v>
      </c>
      <c r="BH1101" s="5">
        <v>0</v>
      </c>
      <c r="BI1101" s="5">
        <v>0</v>
      </c>
      <c r="BJ1101" s="5">
        <v>0</v>
      </c>
      <c r="BK1101" s="5">
        <v>0</v>
      </c>
      <c r="BL1101" s="5">
        <v>0</v>
      </c>
      <c r="BM1101" s="5">
        <v>0</v>
      </c>
      <c r="BN1101" s="5">
        <v>0</v>
      </c>
      <c r="BO1101" s="5">
        <v>0</v>
      </c>
      <c r="BP1101" s="5">
        <v>0</v>
      </c>
      <c r="BQ1101" s="5">
        <v>0</v>
      </c>
      <c r="BR1101" s="5">
        <v>0</v>
      </c>
      <c r="BS1101" s="5">
        <v>0</v>
      </c>
      <c r="BT1101" s="5">
        <v>0</v>
      </c>
      <c r="BU1101" s="5">
        <v>0</v>
      </c>
      <c r="BV1101" s="5">
        <v>0</v>
      </c>
      <c r="BW1101" s="5">
        <v>1</v>
      </c>
      <c r="BX1101" s="5">
        <v>0</v>
      </c>
      <c r="BY1101" s="5">
        <v>0</v>
      </c>
      <c r="BZ1101" s="5">
        <v>0</v>
      </c>
      <c r="CA1101" s="5">
        <v>0</v>
      </c>
      <c r="CB1101" s="5">
        <v>0</v>
      </c>
      <c r="CC1101" s="5">
        <v>0</v>
      </c>
      <c r="CD1101" s="5">
        <v>0</v>
      </c>
      <c r="CE1101" s="5">
        <v>0</v>
      </c>
      <c r="CF1101" s="5">
        <v>0</v>
      </c>
      <c r="CG1101" s="5">
        <v>0</v>
      </c>
      <c r="CH1101" s="5">
        <v>0</v>
      </c>
      <c r="CI1101" s="5">
        <v>0</v>
      </c>
      <c r="CJ1101" s="5">
        <v>0</v>
      </c>
      <c r="CK1101" s="5">
        <v>0</v>
      </c>
      <c r="CL1101" s="5">
        <v>0</v>
      </c>
      <c r="CM1101" s="5">
        <v>0</v>
      </c>
      <c r="CN1101" s="5">
        <v>0</v>
      </c>
      <c r="CO1101" s="5">
        <v>0</v>
      </c>
      <c r="CP1101" s="5">
        <v>0</v>
      </c>
      <c r="CQ1101" s="5">
        <v>0</v>
      </c>
      <c r="CR1101" s="5">
        <v>0</v>
      </c>
      <c r="CS1101" s="5">
        <v>0</v>
      </c>
      <c r="CT1101" s="5">
        <v>0</v>
      </c>
      <c r="CU1101" s="5">
        <v>0</v>
      </c>
      <c r="CV1101" s="5">
        <v>0</v>
      </c>
      <c r="CW1101" s="5">
        <v>0</v>
      </c>
      <c r="CX1101" s="3">
        <v>0</v>
      </c>
    </row>
    <row r="1102" spans="1:102" ht="15.75" x14ac:dyDescent="0.25">
      <c r="A1102" s="5" t="s">
        <v>315</v>
      </c>
      <c r="B1102" s="5" t="s">
        <v>316</v>
      </c>
      <c r="C1102" s="5">
        <v>2022</v>
      </c>
      <c r="D1102" s="5">
        <v>37733</v>
      </c>
      <c r="E1102" s="5">
        <v>21</v>
      </c>
      <c r="F1102" s="5">
        <v>178</v>
      </c>
      <c r="G1102" s="5">
        <v>308</v>
      </c>
      <c r="H1102" s="5">
        <v>76</v>
      </c>
      <c r="I1102" s="5">
        <v>253</v>
      </c>
      <c r="J1102" s="5">
        <v>123</v>
      </c>
      <c r="K1102" s="5">
        <v>36</v>
      </c>
      <c r="L1102" s="5">
        <v>227</v>
      </c>
      <c r="M1102" s="5">
        <v>72</v>
      </c>
      <c r="N1102" s="5">
        <v>208</v>
      </c>
      <c r="O1102" s="5">
        <v>371</v>
      </c>
      <c r="P1102" s="5">
        <v>1</v>
      </c>
      <c r="Q1102" s="5">
        <v>9</v>
      </c>
      <c r="R1102" s="5">
        <v>12</v>
      </c>
      <c r="S1102" s="5">
        <v>13</v>
      </c>
      <c r="T1102" s="5">
        <v>87</v>
      </c>
      <c r="U1102" s="5">
        <v>5</v>
      </c>
      <c r="V1102" s="5">
        <v>59</v>
      </c>
      <c r="W1102" s="5">
        <v>173</v>
      </c>
      <c r="X1102" s="5">
        <v>73</v>
      </c>
      <c r="Y1102" s="5">
        <v>3</v>
      </c>
      <c r="Z1102" s="5">
        <v>9471</v>
      </c>
      <c r="AA1102" s="5">
        <v>4116</v>
      </c>
      <c r="AB1102" s="5">
        <v>3405</v>
      </c>
      <c r="AC1102" s="5">
        <v>410</v>
      </c>
      <c r="AD1102" s="5">
        <v>35</v>
      </c>
      <c r="AE1102" s="5">
        <v>43</v>
      </c>
      <c r="AF1102" s="5">
        <v>203</v>
      </c>
      <c r="AG1102" s="5">
        <v>964</v>
      </c>
      <c r="AH1102" s="5">
        <v>370</v>
      </c>
      <c r="AI1102" s="5">
        <v>251</v>
      </c>
      <c r="AJ1102" s="5">
        <v>1495</v>
      </c>
      <c r="AK1102" s="5">
        <v>354</v>
      </c>
      <c r="AL1102" s="5">
        <v>43</v>
      </c>
      <c r="AM1102" s="5">
        <v>662</v>
      </c>
      <c r="AN1102" s="5">
        <v>245</v>
      </c>
      <c r="AO1102" s="5">
        <v>927</v>
      </c>
      <c r="AP1102" s="5">
        <v>13</v>
      </c>
      <c r="AQ1102" s="5">
        <v>97</v>
      </c>
      <c r="AR1102" s="5">
        <v>75</v>
      </c>
      <c r="AS1102" s="5">
        <v>263</v>
      </c>
      <c r="AT1102" s="5">
        <v>375</v>
      </c>
      <c r="AU1102" s="5">
        <v>145</v>
      </c>
      <c r="AV1102" s="5">
        <v>651</v>
      </c>
      <c r="AW1102" s="5">
        <v>251</v>
      </c>
      <c r="AX1102" s="5">
        <v>476</v>
      </c>
      <c r="AY1102" s="5">
        <v>5</v>
      </c>
      <c r="AZ1102" s="5">
        <v>66</v>
      </c>
      <c r="BA1102" s="5">
        <v>0</v>
      </c>
      <c r="BB1102" s="5">
        <v>1161</v>
      </c>
      <c r="BC1102" s="5">
        <v>107</v>
      </c>
      <c r="BD1102" s="5">
        <v>4</v>
      </c>
      <c r="BE1102" s="5">
        <v>125</v>
      </c>
      <c r="BF1102" s="5">
        <v>354</v>
      </c>
      <c r="BG1102" s="5">
        <v>11</v>
      </c>
      <c r="BH1102" s="5">
        <v>15</v>
      </c>
      <c r="BI1102" s="5">
        <v>3</v>
      </c>
      <c r="BJ1102" s="5">
        <v>371</v>
      </c>
      <c r="BK1102" s="5">
        <v>698</v>
      </c>
      <c r="BL1102" s="5">
        <v>0</v>
      </c>
      <c r="BM1102" s="5">
        <v>238</v>
      </c>
      <c r="BN1102" s="5">
        <v>658</v>
      </c>
      <c r="BO1102" s="5">
        <v>15</v>
      </c>
      <c r="BP1102" s="5">
        <v>94</v>
      </c>
      <c r="BQ1102" s="5">
        <v>741</v>
      </c>
      <c r="BR1102" s="5">
        <v>65</v>
      </c>
      <c r="BS1102" s="5">
        <v>513</v>
      </c>
      <c r="BT1102" s="5">
        <v>398</v>
      </c>
      <c r="BU1102" s="5">
        <v>78</v>
      </c>
      <c r="BV1102" s="5">
        <v>196</v>
      </c>
      <c r="BW1102" s="5">
        <v>328</v>
      </c>
      <c r="BX1102" s="5">
        <v>378</v>
      </c>
      <c r="BY1102" s="5">
        <v>1</v>
      </c>
      <c r="BZ1102" s="5">
        <v>3</v>
      </c>
      <c r="CA1102" s="5">
        <v>216</v>
      </c>
      <c r="CB1102" s="5">
        <v>31</v>
      </c>
      <c r="CC1102" s="5">
        <v>1</v>
      </c>
      <c r="CD1102" s="5">
        <v>53</v>
      </c>
      <c r="CE1102" s="5">
        <v>3</v>
      </c>
      <c r="CF1102" s="5">
        <v>35</v>
      </c>
      <c r="CG1102" s="5">
        <v>20</v>
      </c>
      <c r="CH1102" s="5">
        <v>46</v>
      </c>
      <c r="CI1102" s="5">
        <v>38</v>
      </c>
      <c r="CJ1102" s="5">
        <v>368</v>
      </c>
      <c r="CK1102" s="5">
        <v>119</v>
      </c>
      <c r="CL1102" s="5">
        <v>1</v>
      </c>
      <c r="CM1102" s="5">
        <v>78</v>
      </c>
      <c r="CN1102" s="5">
        <v>735</v>
      </c>
      <c r="CO1102" s="5">
        <v>25</v>
      </c>
      <c r="CP1102" s="5">
        <v>61</v>
      </c>
      <c r="CQ1102" s="5">
        <v>0</v>
      </c>
      <c r="CR1102" s="5">
        <v>287</v>
      </c>
      <c r="CS1102" s="5">
        <v>81</v>
      </c>
      <c r="CT1102" s="5">
        <v>376</v>
      </c>
      <c r="CU1102" s="5">
        <v>35</v>
      </c>
      <c r="CV1102" s="5">
        <v>781</v>
      </c>
      <c r="CW1102" s="5">
        <v>71</v>
      </c>
      <c r="CX1102" s="3">
        <v>73</v>
      </c>
    </row>
    <row r="1103" spans="1:102" ht="15.75" x14ac:dyDescent="0.25">
      <c r="A1103" s="5" t="s">
        <v>317</v>
      </c>
      <c r="B1103" s="5" t="s">
        <v>318</v>
      </c>
      <c r="C1103" s="5">
        <v>2022</v>
      </c>
      <c r="D1103" s="5">
        <v>4013</v>
      </c>
      <c r="E1103" s="5">
        <v>2</v>
      </c>
      <c r="F1103" s="5">
        <v>1</v>
      </c>
      <c r="G1103" s="5">
        <v>2</v>
      </c>
      <c r="H1103" s="5">
        <v>5</v>
      </c>
      <c r="I1103" s="5">
        <v>13</v>
      </c>
      <c r="J1103" s="5">
        <v>32</v>
      </c>
      <c r="K1103" s="5">
        <v>62</v>
      </c>
      <c r="L1103" s="5">
        <v>13</v>
      </c>
      <c r="M1103" s="5">
        <v>185</v>
      </c>
      <c r="N1103" s="5">
        <v>25</v>
      </c>
      <c r="O1103" s="5">
        <v>53</v>
      </c>
      <c r="P1103" s="5">
        <v>0</v>
      </c>
      <c r="Q1103" s="5">
        <v>0</v>
      </c>
      <c r="R1103" s="5">
        <v>0</v>
      </c>
      <c r="S1103" s="5">
        <v>2</v>
      </c>
      <c r="T1103" s="5">
        <v>0</v>
      </c>
      <c r="U1103" s="5">
        <v>1</v>
      </c>
      <c r="V1103" s="5">
        <v>7</v>
      </c>
      <c r="W1103" s="5">
        <v>35</v>
      </c>
      <c r="X1103" s="5">
        <v>3</v>
      </c>
      <c r="Y1103" s="5">
        <v>59</v>
      </c>
      <c r="Z1103" s="5">
        <v>166</v>
      </c>
      <c r="AA1103" s="5">
        <v>203</v>
      </c>
      <c r="AB1103" s="5">
        <v>32</v>
      </c>
      <c r="AC1103" s="5">
        <v>387</v>
      </c>
      <c r="AD1103" s="5">
        <v>2</v>
      </c>
      <c r="AE1103" s="5">
        <v>23</v>
      </c>
      <c r="AF1103" s="5">
        <v>3</v>
      </c>
      <c r="AG1103" s="5">
        <v>35</v>
      </c>
      <c r="AH1103" s="5">
        <v>16</v>
      </c>
      <c r="AI1103" s="5">
        <v>36</v>
      </c>
      <c r="AJ1103" s="5">
        <v>17</v>
      </c>
      <c r="AK1103" s="5">
        <v>43</v>
      </c>
      <c r="AL1103" s="5">
        <v>1</v>
      </c>
      <c r="AM1103" s="5">
        <v>26</v>
      </c>
      <c r="AN1103" s="5">
        <v>31</v>
      </c>
      <c r="AO1103" s="5">
        <v>99</v>
      </c>
      <c r="AP1103" s="5">
        <v>1</v>
      </c>
      <c r="AQ1103" s="5">
        <v>28</v>
      </c>
      <c r="AR1103" s="5">
        <v>11</v>
      </c>
      <c r="AS1103" s="5">
        <v>9</v>
      </c>
      <c r="AT1103" s="5">
        <v>22</v>
      </c>
      <c r="AU1103" s="5">
        <v>26</v>
      </c>
      <c r="AV1103" s="5">
        <v>147</v>
      </c>
      <c r="AW1103" s="5">
        <v>77</v>
      </c>
      <c r="AX1103" s="5">
        <v>190</v>
      </c>
      <c r="AY1103" s="5">
        <v>1</v>
      </c>
      <c r="AZ1103" s="5">
        <v>14</v>
      </c>
      <c r="BA1103" s="5">
        <v>0</v>
      </c>
      <c r="BB1103" s="5">
        <v>108</v>
      </c>
      <c r="BC1103" s="5">
        <v>22</v>
      </c>
      <c r="BD1103" s="5">
        <v>2</v>
      </c>
      <c r="BE1103" s="5">
        <v>69</v>
      </c>
      <c r="BF1103" s="5">
        <v>123</v>
      </c>
      <c r="BG1103" s="5">
        <v>2</v>
      </c>
      <c r="BH1103" s="5">
        <v>7</v>
      </c>
      <c r="BI1103" s="5">
        <v>0</v>
      </c>
      <c r="BJ1103" s="5">
        <v>242</v>
      </c>
      <c r="BK1103" s="5">
        <v>119</v>
      </c>
      <c r="BL1103" s="5">
        <v>0</v>
      </c>
      <c r="BM1103" s="5">
        <v>2</v>
      </c>
      <c r="BN1103" s="5">
        <v>37</v>
      </c>
      <c r="BO1103" s="5">
        <v>0</v>
      </c>
      <c r="BP1103" s="5">
        <v>8</v>
      </c>
      <c r="BQ1103" s="5">
        <v>47</v>
      </c>
      <c r="BR1103" s="5">
        <v>3</v>
      </c>
      <c r="BS1103" s="5">
        <v>149</v>
      </c>
      <c r="BT1103" s="5">
        <v>41</v>
      </c>
      <c r="BU1103" s="5">
        <v>3</v>
      </c>
      <c r="BV1103" s="5">
        <v>15</v>
      </c>
      <c r="BW1103" s="5">
        <v>33</v>
      </c>
      <c r="BX1103" s="5">
        <v>152</v>
      </c>
      <c r="BY1103" s="5">
        <v>3</v>
      </c>
      <c r="BZ1103" s="5">
        <v>0</v>
      </c>
      <c r="CA1103" s="5">
        <v>213</v>
      </c>
      <c r="CB1103" s="5">
        <v>88</v>
      </c>
      <c r="CC1103" s="5">
        <v>0</v>
      </c>
      <c r="CD1103" s="5">
        <v>10</v>
      </c>
      <c r="CE1103" s="5">
        <v>0</v>
      </c>
      <c r="CF1103" s="5">
        <v>6</v>
      </c>
      <c r="CG1103" s="5">
        <v>1</v>
      </c>
      <c r="CH1103" s="5">
        <v>4</v>
      </c>
      <c r="CI1103" s="5">
        <v>10</v>
      </c>
      <c r="CJ1103" s="5">
        <v>15</v>
      </c>
      <c r="CK1103" s="5">
        <v>2</v>
      </c>
      <c r="CL1103" s="5">
        <v>0</v>
      </c>
      <c r="CM1103" s="5">
        <v>37</v>
      </c>
      <c r="CN1103" s="5">
        <v>118</v>
      </c>
      <c r="CO1103" s="5">
        <v>8</v>
      </c>
      <c r="CP1103" s="5">
        <v>9</v>
      </c>
      <c r="CQ1103" s="5">
        <v>0</v>
      </c>
      <c r="CR1103" s="5">
        <v>15</v>
      </c>
      <c r="CS1103" s="5">
        <v>3</v>
      </c>
      <c r="CT1103" s="5">
        <v>24</v>
      </c>
      <c r="CU1103" s="5">
        <v>1</v>
      </c>
      <c r="CV1103" s="5">
        <v>80</v>
      </c>
      <c r="CW1103" s="5">
        <v>34</v>
      </c>
      <c r="CX1103" s="3">
        <v>34</v>
      </c>
    </row>
    <row r="1104" spans="1:102" ht="15.75" x14ac:dyDescent="0.25">
      <c r="A1104" s="5" t="s">
        <v>319</v>
      </c>
      <c r="B1104" s="5" t="s">
        <v>320</v>
      </c>
      <c r="C1104" s="5">
        <v>2022</v>
      </c>
      <c r="D1104" s="5">
        <v>15</v>
      </c>
      <c r="E1104" s="5">
        <v>1</v>
      </c>
      <c r="F1104" s="5">
        <v>0</v>
      </c>
      <c r="G1104" s="5">
        <v>0</v>
      </c>
      <c r="H1104" s="5">
        <v>0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1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0</v>
      </c>
      <c r="AG1104" s="5">
        <v>0</v>
      </c>
      <c r="AH1104" s="5">
        <v>0</v>
      </c>
      <c r="AI1104" s="5">
        <v>0</v>
      </c>
      <c r="AJ1104" s="5">
        <v>2</v>
      </c>
      <c r="AK1104" s="5">
        <v>0</v>
      </c>
      <c r="AL1104" s="5">
        <v>0</v>
      </c>
      <c r="AM1104" s="5">
        <v>0</v>
      </c>
      <c r="AN1104" s="5">
        <v>0</v>
      </c>
      <c r="AO1104" s="5">
        <v>1</v>
      </c>
      <c r="AP1104" s="5">
        <v>0</v>
      </c>
      <c r="AQ1104" s="5">
        <v>0</v>
      </c>
      <c r="AR1104" s="5">
        <v>0</v>
      </c>
      <c r="AS1104" s="5">
        <v>0</v>
      </c>
      <c r="AT1104" s="5">
        <v>0</v>
      </c>
      <c r="AU1104" s="5">
        <v>0</v>
      </c>
      <c r="AV1104" s="5">
        <v>0</v>
      </c>
      <c r="AW1104" s="5">
        <v>0</v>
      </c>
      <c r="AX1104" s="5">
        <v>0</v>
      </c>
      <c r="AY1104" s="5">
        <v>0</v>
      </c>
      <c r="AZ1104" s="5">
        <v>0</v>
      </c>
      <c r="BA1104" s="5">
        <v>0</v>
      </c>
      <c r="BB1104" s="5">
        <v>0</v>
      </c>
      <c r="BC1104" s="5">
        <v>0</v>
      </c>
      <c r="BD1104" s="5">
        <v>0</v>
      </c>
      <c r="BE1104" s="5">
        <v>0</v>
      </c>
      <c r="BF1104" s="5">
        <v>1</v>
      </c>
      <c r="BG1104" s="5">
        <v>0</v>
      </c>
      <c r="BH1104" s="5">
        <v>0</v>
      </c>
      <c r="BI1104" s="5">
        <v>0</v>
      </c>
      <c r="BJ1104" s="5">
        <v>0</v>
      </c>
      <c r="BK1104" s="5">
        <v>0</v>
      </c>
      <c r="BL1104" s="5">
        <v>0</v>
      </c>
      <c r="BM1104" s="5">
        <v>0</v>
      </c>
      <c r="BN1104" s="5">
        <v>0</v>
      </c>
      <c r="BO1104" s="5">
        <v>0</v>
      </c>
      <c r="BP1104" s="5">
        <v>0</v>
      </c>
      <c r="BQ1104" s="5">
        <v>0</v>
      </c>
      <c r="BR1104" s="5">
        <v>0</v>
      </c>
      <c r="BS1104" s="5">
        <v>0</v>
      </c>
      <c r="BT1104" s="5">
        <v>0</v>
      </c>
      <c r="BU1104" s="5">
        <v>0</v>
      </c>
      <c r="BV1104" s="5">
        <v>0</v>
      </c>
      <c r="BW1104" s="5">
        <v>0</v>
      </c>
      <c r="BX1104" s="5">
        <v>1</v>
      </c>
      <c r="BY1104" s="5">
        <v>0</v>
      </c>
      <c r="BZ1104" s="5">
        <v>0</v>
      </c>
      <c r="CA1104" s="5">
        <v>1</v>
      </c>
      <c r="CB1104" s="5">
        <v>0</v>
      </c>
      <c r="CC1104" s="5">
        <v>0</v>
      </c>
      <c r="CD1104" s="5">
        <v>0</v>
      </c>
      <c r="CE1104" s="5">
        <v>0</v>
      </c>
      <c r="CF1104" s="5">
        <v>0</v>
      </c>
      <c r="CG1104" s="5">
        <v>0</v>
      </c>
      <c r="CH1104" s="5">
        <v>0</v>
      </c>
      <c r="CI1104" s="5">
        <v>0</v>
      </c>
      <c r="CJ1104" s="5">
        <v>0</v>
      </c>
      <c r="CK1104" s="5">
        <v>0</v>
      </c>
      <c r="CL1104" s="5">
        <v>0</v>
      </c>
      <c r="CM1104" s="5">
        <v>0</v>
      </c>
      <c r="CN1104" s="5">
        <v>2</v>
      </c>
      <c r="CO1104" s="5">
        <v>0</v>
      </c>
      <c r="CP1104" s="5">
        <v>0</v>
      </c>
      <c r="CQ1104" s="5">
        <v>0</v>
      </c>
      <c r="CR1104" s="5">
        <v>0</v>
      </c>
      <c r="CS1104" s="5">
        <v>0</v>
      </c>
      <c r="CT1104" s="5">
        <v>0</v>
      </c>
      <c r="CU1104" s="5">
        <v>0</v>
      </c>
      <c r="CV1104" s="5">
        <v>0</v>
      </c>
      <c r="CW1104" s="5">
        <v>0</v>
      </c>
      <c r="CX1104" s="3">
        <v>0</v>
      </c>
    </row>
    <row r="1105" spans="1:102" ht="15.75" x14ac:dyDescent="0.25">
      <c r="A1105" s="5" t="s">
        <v>321</v>
      </c>
      <c r="B1105" s="5" t="s">
        <v>322</v>
      </c>
      <c r="C1105" s="5">
        <v>2022</v>
      </c>
      <c r="D1105" s="5">
        <v>0</v>
      </c>
      <c r="E1105" s="5">
        <v>0</v>
      </c>
      <c r="F1105" s="5">
        <v>0</v>
      </c>
      <c r="G1105" s="5">
        <v>0</v>
      </c>
      <c r="H1105" s="5">
        <v>0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5">
        <v>0</v>
      </c>
      <c r="AH1105" s="5">
        <v>0</v>
      </c>
      <c r="AI1105" s="5">
        <v>0</v>
      </c>
      <c r="AJ1105" s="5">
        <v>0</v>
      </c>
      <c r="AK1105" s="5">
        <v>0</v>
      </c>
      <c r="AL1105" s="5">
        <v>0</v>
      </c>
      <c r="AM1105" s="5">
        <v>0</v>
      </c>
      <c r="AN1105" s="5">
        <v>0</v>
      </c>
      <c r="AO1105" s="5">
        <v>0</v>
      </c>
      <c r="AP1105" s="5">
        <v>0</v>
      </c>
      <c r="AQ1105" s="5">
        <v>0</v>
      </c>
      <c r="AR1105" s="5">
        <v>0</v>
      </c>
      <c r="AS1105" s="5">
        <v>0</v>
      </c>
      <c r="AT1105" s="5">
        <v>0</v>
      </c>
      <c r="AU1105" s="5">
        <v>0</v>
      </c>
      <c r="AV1105" s="5">
        <v>0</v>
      </c>
      <c r="AW1105" s="5">
        <v>0</v>
      </c>
      <c r="AX1105" s="5">
        <v>0</v>
      </c>
      <c r="AY1105" s="5">
        <v>0</v>
      </c>
      <c r="AZ1105" s="5">
        <v>0</v>
      </c>
      <c r="BA1105" s="5">
        <v>0</v>
      </c>
      <c r="BB1105" s="5">
        <v>0</v>
      </c>
      <c r="BC1105" s="5">
        <v>0</v>
      </c>
      <c r="BD1105" s="5">
        <v>0</v>
      </c>
      <c r="BE1105" s="5">
        <v>0</v>
      </c>
      <c r="BF1105" s="5">
        <v>0</v>
      </c>
      <c r="BG1105" s="5">
        <v>0</v>
      </c>
      <c r="BH1105" s="5">
        <v>0</v>
      </c>
      <c r="BI1105" s="5">
        <v>0</v>
      </c>
      <c r="BJ1105" s="5">
        <v>0</v>
      </c>
      <c r="BK1105" s="5">
        <v>0</v>
      </c>
      <c r="BL1105" s="5">
        <v>0</v>
      </c>
      <c r="BM1105" s="5">
        <v>0</v>
      </c>
      <c r="BN1105" s="5">
        <v>0</v>
      </c>
      <c r="BO1105" s="5">
        <v>0</v>
      </c>
      <c r="BP1105" s="5">
        <v>0</v>
      </c>
      <c r="BQ1105" s="5">
        <v>0</v>
      </c>
      <c r="BR1105" s="5">
        <v>0</v>
      </c>
      <c r="BS1105" s="5">
        <v>0</v>
      </c>
      <c r="BT1105" s="5">
        <v>0</v>
      </c>
      <c r="BU1105" s="5">
        <v>0</v>
      </c>
      <c r="BV1105" s="5">
        <v>0</v>
      </c>
      <c r="BW1105" s="5">
        <v>0</v>
      </c>
      <c r="BX1105" s="5">
        <v>0</v>
      </c>
      <c r="BY1105" s="5">
        <v>0</v>
      </c>
      <c r="BZ1105" s="5">
        <v>0</v>
      </c>
      <c r="CA1105" s="5">
        <v>0</v>
      </c>
      <c r="CB1105" s="5">
        <v>0</v>
      </c>
      <c r="CC1105" s="5">
        <v>0</v>
      </c>
      <c r="CD1105" s="5">
        <v>0</v>
      </c>
      <c r="CE1105" s="5">
        <v>0</v>
      </c>
      <c r="CF1105" s="5">
        <v>0</v>
      </c>
      <c r="CG1105" s="5">
        <v>0</v>
      </c>
      <c r="CH1105" s="5">
        <v>0</v>
      </c>
      <c r="CI1105" s="5">
        <v>0</v>
      </c>
      <c r="CJ1105" s="5">
        <v>0</v>
      </c>
      <c r="CK1105" s="5">
        <v>0</v>
      </c>
      <c r="CL1105" s="5">
        <v>0</v>
      </c>
      <c r="CM1105" s="5">
        <v>0</v>
      </c>
      <c r="CN1105" s="5">
        <v>0</v>
      </c>
      <c r="CO1105" s="5">
        <v>0</v>
      </c>
      <c r="CP1105" s="5">
        <v>0</v>
      </c>
      <c r="CQ1105" s="5">
        <v>0</v>
      </c>
      <c r="CR1105" s="5">
        <v>0</v>
      </c>
      <c r="CS1105" s="5">
        <v>0</v>
      </c>
      <c r="CT1105" s="5">
        <v>0</v>
      </c>
      <c r="CU1105" s="5">
        <v>0</v>
      </c>
      <c r="CV1105" s="5">
        <v>0</v>
      </c>
      <c r="CW1105" s="5">
        <v>0</v>
      </c>
      <c r="CX1105" s="3">
        <v>0</v>
      </c>
    </row>
    <row r="1106" spans="1:102" ht="15.75" x14ac:dyDescent="0.25">
      <c r="A1106" s="5" t="s">
        <v>323</v>
      </c>
      <c r="B1106" s="5" t="s">
        <v>324</v>
      </c>
      <c r="C1106" s="5">
        <v>2022</v>
      </c>
      <c r="D1106" s="5">
        <v>18</v>
      </c>
      <c r="E1106" s="5">
        <v>0</v>
      </c>
      <c r="F1106" s="5">
        <v>0</v>
      </c>
      <c r="G1106" s="5">
        <v>0</v>
      </c>
      <c r="H1106" s="5">
        <v>0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0</v>
      </c>
      <c r="AG1106" s="5">
        <v>0</v>
      </c>
      <c r="AH1106" s="5">
        <v>0</v>
      </c>
      <c r="AI1106" s="5">
        <v>0</v>
      </c>
      <c r="AJ1106" s="5">
        <v>0</v>
      </c>
      <c r="AK1106" s="5">
        <v>0</v>
      </c>
      <c r="AL1106" s="5">
        <v>0</v>
      </c>
      <c r="AM1106" s="5">
        <v>0</v>
      </c>
      <c r="AN1106" s="5">
        <v>0</v>
      </c>
      <c r="AO1106" s="5">
        <v>0</v>
      </c>
      <c r="AP1106" s="5">
        <v>0</v>
      </c>
      <c r="AQ1106" s="5">
        <v>0</v>
      </c>
      <c r="AR1106" s="5">
        <v>0</v>
      </c>
      <c r="AS1106" s="5">
        <v>0</v>
      </c>
      <c r="AT1106" s="5">
        <v>0</v>
      </c>
      <c r="AU1106" s="5">
        <v>0</v>
      </c>
      <c r="AV1106" s="5">
        <v>0</v>
      </c>
      <c r="AW1106" s="5">
        <v>0</v>
      </c>
      <c r="AX1106" s="5">
        <v>16</v>
      </c>
      <c r="AY1106" s="5">
        <v>0</v>
      </c>
      <c r="AZ1106" s="5">
        <v>0</v>
      </c>
      <c r="BA1106" s="5">
        <v>0</v>
      </c>
      <c r="BB1106" s="5">
        <v>0</v>
      </c>
      <c r="BC1106" s="5">
        <v>0</v>
      </c>
      <c r="BD1106" s="5">
        <v>0</v>
      </c>
      <c r="BE1106" s="5">
        <v>0</v>
      </c>
      <c r="BF1106" s="5">
        <v>0</v>
      </c>
      <c r="BG1106" s="5">
        <v>0</v>
      </c>
      <c r="BH1106" s="5">
        <v>0</v>
      </c>
      <c r="BI1106" s="5">
        <v>0</v>
      </c>
      <c r="BJ1106" s="5">
        <v>0</v>
      </c>
      <c r="BK1106" s="5">
        <v>0</v>
      </c>
      <c r="BL1106" s="5">
        <v>0</v>
      </c>
      <c r="BM1106" s="5">
        <v>0</v>
      </c>
      <c r="BN1106" s="5">
        <v>0</v>
      </c>
      <c r="BO1106" s="5">
        <v>0</v>
      </c>
      <c r="BP1106" s="5">
        <v>0</v>
      </c>
      <c r="BQ1106" s="5">
        <v>0</v>
      </c>
      <c r="BR1106" s="5">
        <v>0</v>
      </c>
      <c r="BS1106" s="5">
        <v>0</v>
      </c>
      <c r="BT1106" s="5">
        <v>0</v>
      </c>
      <c r="BU1106" s="5">
        <v>0</v>
      </c>
      <c r="BV1106" s="5">
        <v>0</v>
      </c>
      <c r="BW1106" s="5">
        <v>0</v>
      </c>
      <c r="BX1106" s="5">
        <v>0</v>
      </c>
      <c r="BY1106" s="5">
        <v>0</v>
      </c>
      <c r="BZ1106" s="5">
        <v>0</v>
      </c>
      <c r="CA1106" s="5">
        <v>0</v>
      </c>
      <c r="CB1106" s="5">
        <v>0</v>
      </c>
      <c r="CC1106" s="5">
        <v>0</v>
      </c>
      <c r="CD1106" s="5">
        <v>0</v>
      </c>
      <c r="CE1106" s="5">
        <v>0</v>
      </c>
      <c r="CF1106" s="5">
        <v>0</v>
      </c>
      <c r="CG1106" s="5">
        <v>0</v>
      </c>
      <c r="CH1106" s="5">
        <v>0</v>
      </c>
      <c r="CI1106" s="5">
        <v>0</v>
      </c>
      <c r="CJ1106" s="5">
        <v>0</v>
      </c>
      <c r="CK1106" s="5">
        <v>0</v>
      </c>
      <c r="CL1106" s="5">
        <v>0</v>
      </c>
      <c r="CM1106" s="5">
        <v>0</v>
      </c>
      <c r="CN1106" s="5">
        <v>0</v>
      </c>
      <c r="CO1106" s="5">
        <v>0</v>
      </c>
      <c r="CP1106" s="5">
        <v>0</v>
      </c>
      <c r="CQ1106" s="5">
        <v>0</v>
      </c>
      <c r="CR1106" s="5">
        <v>0</v>
      </c>
      <c r="CS1106" s="5">
        <v>0</v>
      </c>
      <c r="CT1106" s="5">
        <v>0</v>
      </c>
      <c r="CU1106" s="5">
        <v>0</v>
      </c>
      <c r="CV1106" s="5">
        <v>0</v>
      </c>
      <c r="CW1106" s="5">
        <v>2</v>
      </c>
      <c r="CX1106" s="3">
        <v>2</v>
      </c>
    </row>
    <row r="1107" spans="1:102" ht="15.75" x14ac:dyDescent="0.25">
      <c r="A1107" s="5" t="s">
        <v>325</v>
      </c>
      <c r="B1107" s="5" t="s">
        <v>326</v>
      </c>
      <c r="C1107" s="5">
        <v>2022</v>
      </c>
      <c r="D1107" s="5">
        <v>989</v>
      </c>
      <c r="E1107" s="5">
        <v>0</v>
      </c>
      <c r="F1107" s="5">
        <v>2</v>
      </c>
      <c r="G1107" s="5">
        <v>4</v>
      </c>
      <c r="H1107" s="5">
        <v>0</v>
      </c>
      <c r="I1107" s="5">
        <v>6</v>
      </c>
      <c r="J1107" s="5">
        <v>1</v>
      </c>
      <c r="K1107" s="5">
        <v>4</v>
      </c>
      <c r="L1107" s="5">
        <v>9</v>
      </c>
      <c r="M1107" s="5">
        <v>10</v>
      </c>
      <c r="N1107" s="5">
        <v>11</v>
      </c>
      <c r="O1107" s="5">
        <v>26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1</v>
      </c>
      <c r="W1107" s="5">
        <v>3</v>
      </c>
      <c r="X1107" s="5">
        <v>1</v>
      </c>
      <c r="Y1107" s="5">
        <v>0</v>
      </c>
      <c r="Z1107" s="5">
        <v>0</v>
      </c>
      <c r="AA1107" s="5">
        <v>3</v>
      </c>
      <c r="AB1107" s="5">
        <v>0</v>
      </c>
      <c r="AC1107" s="5">
        <v>0</v>
      </c>
      <c r="AD1107" s="5">
        <v>0</v>
      </c>
      <c r="AE1107" s="5">
        <v>0</v>
      </c>
      <c r="AF1107" s="5">
        <v>0</v>
      </c>
      <c r="AG1107" s="5">
        <v>1</v>
      </c>
      <c r="AH1107" s="5">
        <v>2</v>
      </c>
      <c r="AI1107" s="5">
        <v>6</v>
      </c>
      <c r="AJ1107" s="5">
        <v>48</v>
      </c>
      <c r="AK1107" s="5">
        <v>9</v>
      </c>
      <c r="AL1107" s="5">
        <v>2</v>
      </c>
      <c r="AM1107" s="5">
        <v>4</v>
      </c>
      <c r="AN1107" s="5">
        <v>14</v>
      </c>
      <c r="AO1107" s="5">
        <v>18</v>
      </c>
      <c r="AP1107" s="5">
        <v>1</v>
      </c>
      <c r="AQ1107" s="5">
        <v>5</v>
      </c>
      <c r="AR1107" s="5">
        <v>1</v>
      </c>
      <c r="AS1107" s="5">
        <v>6</v>
      </c>
      <c r="AT1107" s="5">
        <v>9</v>
      </c>
      <c r="AU1107" s="5">
        <v>7</v>
      </c>
      <c r="AV1107" s="5">
        <v>9</v>
      </c>
      <c r="AW1107" s="5">
        <v>2</v>
      </c>
      <c r="AX1107" s="5">
        <v>22</v>
      </c>
      <c r="AY1107" s="5">
        <v>0</v>
      </c>
      <c r="AZ1107" s="5">
        <v>2</v>
      </c>
      <c r="BA1107" s="5">
        <v>0</v>
      </c>
      <c r="BB1107" s="5">
        <v>81</v>
      </c>
      <c r="BC1107" s="5">
        <v>3</v>
      </c>
      <c r="BD1107" s="5">
        <v>2</v>
      </c>
      <c r="BE1107" s="5">
        <v>11</v>
      </c>
      <c r="BF1107" s="5">
        <v>78</v>
      </c>
      <c r="BG1107" s="5">
        <v>0</v>
      </c>
      <c r="BH1107" s="5">
        <v>1</v>
      </c>
      <c r="BI1107" s="5">
        <v>1</v>
      </c>
      <c r="BJ1107" s="5">
        <v>14</v>
      </c>
      <c r="BK1107" s="5">
        <v>37</v>
      </c>
      <c r="BL1107" s="5">
        <v>0</v>
      </c>
      <c r="BM1107" s="5">
        <v>1</v>
      </c>
      <c r="BN1107" s="5">
        <v>5</v>
      </c>
      <c r="BO1107" s="5">
        <v>1</v>
      </c>
      <c r="BP1107" s="5">
        <v>1</v>
      </c>
      <c r="BQ1107" s="5">
        <v>7</v>
      </c>
      <c r="BR1107" s="5">
        <v>2</v>
      </c>
      <c r="BS1107" s="5">
        <v>16</v>
      </c>
      <c r="BT1107" s="5">
        <v>9</v>
      </c>
      <c r="BU1107" s="5">
        <v>42</v>
      </c>
      <c r="BV1107" s="5">
        <v>21</v>
      </c>
      <c r="BW1107" s="5">
        <v>60</v>
      </c>
      <c r="BX1107" s="5">
        <v>218</v>
      </c>
      <c r="BY1107" s="5">
        <v>0</v>
      </c>
      <c r="BZ1107" s="5">
        <v>0</v>
      </c>
      <c r="CA1107" s="5">
        <v>4</v>
      </c>
      <c r="CB1107" s="5">
        <v>1</v>
      </c>
      <c r="CC1107" s="5">
        <v>0</v>
      </c>
      <c r="CD1107" s="5">
        <v>4</v>
      </c>
      <c r="CE1107" s="5">
        <v>0</v>
      </c>
      <c r="CF1107" s="5">
        <v>4</v>
      </c>
      <c r="CG1107" s="5">
        <v>1</v>
      </c>
      <c r="CH1107" s="5">
        <v>1</v>
      </c>
      <c r="CI1107" s="5">
        <v>1</v>
      </c>
      <c r="CJ1107" s="5">
        <v>14</v>
      </c>
      <c r="CK1107" s="5">
        <v>1</v>
      </c>
      <c r="CL1107" s="5">
        <v>0</v>
      </c>
      <c r="CM1107" s="5">
        <v>3</v>
      </c>
      <c r="CN1107" s="5">
        <v>19</v>
      </c>
      <c r="CO1107" s="5">
        <v>1</v>
      </c>
      <c r="CP1107" s="5">
        <v>1</v>
      </c>
      <c r="CQ1107" s="5">
        <v>0</v>
      </c>
      <c r="CR1107" s="5">
        <v>4</v>
      </c>
      <c r="CS1107" s="5">
        <v>3</v>
      </c>
      <c r="CT1107" s="5">
        <v>9</v>
      </c>
      <c r="CU1107" s="5">
        <v>1</v>
      </c>
      <c r="CV1107" s="5">
        <v>41</v>
      </c>
      <c r="CW1107" s="5">
        <v>10</v>
      </c>
      <c r="CX1107" s="3">
        <v>9</v>
      </c>
    </row>
    <row r="1108" spans="1:102" ht="15.75" x14ac:dyDescent="0.25">
      <c r="A1108" s="5" t="s">
        <v>327</v>
      </c>
      <c r="B1108" s="5" t="s">
        <v>328</v>
      </c>
      <c r="C1108" s="5">
        <v>2022</v>
      </c>
      <c r="D1108" s="5">
        <v>455</v>
      </c>
      <c r="E1108" s="5">
        <v>6</v>
      </c>
      <c r="F1108" s="5">
        <v>0</v>
      </c>
      <c r="G1108" s="5">
        <v>1</v>
      </c>
      <c r="H1108" s="5">
        <v>0</v>
      </c>
      <c r="I1108" s="5">
        <v>8</v>
      </c>
      <c r="J1108" s="5">
        <v>1</v>
      </c>
      <c r="K1108" s="5">
        <v>2</v>
      </c>
      <c r="L1108" s="5">
        <v>2</v>
      </c>
      <c r="M1108" s="5">
        <v>0</v>
      </c>
      <c r="N1108" s="5">
        <v>4</v>
      </c>
      <c r="O1108" s="5">
        <v>6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1</v>
      </c>
      <c r="W1108" s="5">
        <v>0</v>
      </c>
      <c r="X1108" s="5">
        <v>0</v>
      </c>
      <c r="Y1108" s="5">
        <v>0</v>
      </c>
      <c r="Z1108" s="5">
        <v>0</v>
      </c>
      <c r="AA1108" s="5">
        <v>1</v>
      </c>
      <c r="AB1108" s="5">
        <v>0</v>
      </c>
      <c r="AC1108" s="5">
        <v>0</v>
      </c>
      <c r="AD1108" s="5">
        <v>0</v>
      </c>
      <c r="AE1108" s="5">
        <v>0</v>
      </c>
      <c r="AF1108" s="5">
        <v>0</v>
      </c>
      <c r="AG1108" s="5">
        <v>2</v>
      </c>
      <c r="AH1108" s="5">
        <v>1</v>
      </c>
      <c r="AI1108" s="5">
        <v>3</v>
      </c>
      <c r="AJ1108" s="5">
        <v>31</v>
      </c>
      <c r="AK1108" s="5">
        <v>4</v>
      </c>
      <c r="AL1108" s="5">
        <v>0</v>
      </c>
      <c r="AM1108" s="5">
        <v>3</v>
      </c>
      <c r="AN1108" s="5">
        <v>1</v>
      </c>
      <c r="AO1108" s="5">
        <v>9</v>
      </c>
      <c r="AP1108" s="5">
        <v>0</v>
      </c>
      <c r="AQ1108" s="5">
        <v>2</v>
      </c>
      <c r="AR1108" s="5">
        <v>0</v>
      </c>
      <c r="AS1108" s="5">
        <v>1</v>
      </c>
      <c r="AT1108" s="5">
        <v>2</v>
      </c>
      <c r="AU1108" s="5">
        <v>2</v>
      </c>
      <c r="AV1108" s="5">
        <v>4</v>
      </c>
      <c r="AW1108" s="5">
        <v>4</v>
      </c>
      <c r="AX1108" s="5">
        <v>11</v>
      </c>
      <c r="AY1108" s="5">
        <v>0</v>
      </c>
      <c r="AZ1108" s="5">
        <v>2</v>
      </c>
      <c r="BA1108" s="5">
        <v>0</v>
      </c>
      <c r="BB1108" s="5">
        <v>87</v>
      </c>
      <c r="BC1108" s="5">
        <v>1</v>
      </c>
      <c r="BD1108" s="5">
        <v>0</v>
      </c>
      <c r="BE1108" s="5">
        <v>2</v>
      </c>
      <c r="BF1108" s="5">
        <v>13</v>
      </c>
      <c r="BG1108" s="5">
        <v>0</v>
      </c>
      <c r="BH1108" s="5">
        <v>1</v>
      </c>
      <c r="BI1108" s="5">
        <v>0</v>
      </c>
      <c r="BJ1108" s="5">
        <v>25</v>
      </c>
      <c r="BK1108" s="5">
        <v>40</v>
      </c>
      <c r="BL1108" s="5">
        <v>0</v>
      </c>
      <c r="BM1108" s="5">
        <v>2</v>
      </c>
      <c r="BN1108" s="5">
        <v>5</v>
      </c>
      <c r="BO1108" s="5">
        <v>0</v>
      </c>
      <c r="BP1108" s="5">
        <v>2</v>
      </c>
      <c r="BQ1108" s="5">
        <v>13</v>
      </c>
      <c r="BR1108" s="5">
        <v>0</v>
      </c>
      <c r="BS1108" s="5">
        <v>19</v>
      </c>
      <c r="BT1108" s="5">
        <v>14</v>
      </c>
      <c r="BU1108" s="5">
        <v>0</v>
      </c>
      <c r="BV1108" s="5">
        <v>1</v>
      </c>
      <c r="BW1108" s="5">
        <v>1</v>
      </c>
      <c r="BX1108" s="5">
        <v>48</v>
      </c>
      <c r="BY1108" s="5">
        <v>0</v>
      </c>
      <c r="BZ1108" s="5">
        <v>0</v>
      </c>
      <c r="CA1108" s="5">
        <v>14</v>
      </c>
      <c r="CB1108" s="5">
        <v>0</v>
      </c>
      <c r="CC1108" s="5">
        <v>0</v>
      </c>
      <c r="CD1108" s="5">
        <v>3</v>
      </c>
      <c r="CE1108" s="5">
        <v>0</v>
      </c>
      <c r="CF1108" s="5">
        <v>1</v>
      </c>
      <c r="CG1108" s="5">
        <v>1</v>
      </c>
      <c r="CH1108" s="5">
        <v>0</v>
      </c>
      <c r="CI1108" s="5">
        <v>1</v>
      </c>
      <c r="CJ1108" s="5">
        <v>2</v>
      </c>
      <c r="CK1108" s="5">
        <v>0</v>
      </c>
      <c r="CL1108" s="5">
        <v>0</v>
      </c>
      <c r="CM1108" s="5">
        <v>6</v>
      </c>
      <c r="CN1108" s="5">
        <v>24</v>
      </c>
      <c r="CO1108" s="5">
        <v>0</v>
      </c>
      <c r="CP1108" s="5">
        <v>0</v>
      </c>
      <c r="CQ1108" s="5">
        <v>0</v>
      </c>
      <c r="CR1108" s="5">
        <v>0</v>
      </c>
      <c r="CS1108" s="5">
        <v>0</v>
      </c>
      <c r="CT1108" s="5">
        <v>1</v>
      </c>
      <c r="CU1108" s="5">
        <v>0</v>
      </c>
      <c r="CV1108" s="5">
        <v>6</v>
      </c>
      <c r="CW1108" s="5">
        <v>2</v>
      </c>
      <c r="CX1108" s="3">
        <v>2</v>
      </c>
    </row>
    <row r="1109" spans="1:102" ht="15.75" x14ac:dyDescent="0.25">
      <c r="A1109" s="5" t="s">
        <v>329</v>
      </c>
      <c r="B1109" s="5" t="s">
        <v>330</v>
      </c>
      <c r="C1109" s="5">
        <v>2022</v>
      </c>
      <c r="D1109" s="5">
        <v>1029</v>
      </c>
      <c r="E1109" s="5">
        <v>0</v>
      </c>
      <c r="F1109" s="5">
        <v>0</v>
      </c>
      <c r="G1109" s="5">
        <v>0</v>
      </c>
      <c r="H1109" s="5">
        <v>0</v>
      </c>
      <c r="I1109" s="5">
        <v>0</v>
      </c>
      <c r="J1109" s="5">
        <v>0</v>
      </c>
      <c r="K1109" s="5">
        <v>0</v>
      </c>
      <c r="L1109" s="5">
        <v>1</v>
      </c>
      <c r="M1109" s="5">
        <v>0</v>
      </c>
      <c r="N1109" s="5">
        <v>1</v>
      </c>
      <c r="O1109" s="5">
        <v>223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628</v>
      </c>
      <c r="AA1109" s="5">
        <v>49</v>
      </c>
      <c r="AB1109" s="5">
        <v>0</v>
      </c>
      <c r="AC1109" s="5">
        <v>0</v>
      </c>
      <c r="AD1109" s="5">
        <v>0</v>
      </c>
      <c r="AE1109" s="5">
        <v>0</v>
      </c>
      <c r="AF1109" s="5">
        <v>0</v>
      </c>
      <c r="AG1109" s="5">
        <v>0</v>
      </c>
      <c r="AH1109" s="5">
        <v>0</v>
      </c>
      <c r="AI1109" s="5">
        <v>1</v>
      </c>
      <c r="AJ1109" s="5">
        <v>33</v>
      </c>
      <c r="AK1109" s="5">
        <v>4</v>
      </c>
      <c r="AL1109" s="5">
        <v>0</v>
      </c>
      <c r="AM1109" s="5">
        <v>2</v>
      </c>
      <c r="AN1109" s="5">
        <v>1</v>
      </c>
      <c r="AO1109" s="5">
        <v>2</v>
      </c>
      <c r="AP1109" s="5">
        <v>0</v>
      </c>
      <c r="AQ1109" s="5">
        <v>1</v>
      </c>
      <c r="AR1109" s="5">
        <v>0</v>
      </c>
      <c r="AS1109" s="5">
        <v>0</v>
      </c>
      <c r="AT1109" s="5">
        <v>0</v>
      </c>
      <c r="AU1109" s="5">
        <v>1</v>
      </c>
      <c r="AV1109" s="5">
        <v>0</v>
      </c>
      <c r="AW1109" s="5">
        <v>0</v>
      </c>
      <c r="AX1109" s="5">
        <v>2</v>
      </c>
      <c r="AY1109" s="5">
        <v>0</v>
      </c>
      <c r="AZ1109" s="5">
        <v>14</v>
      </c>
      <c r="BA1109" s="5">
        <v>0</v>
      </c>
      <c r="BB1109" s="5">
        <v>1</v>
      </c>
      <c r="BC1109" s="5">
        <v>0</v>
      </c>
      <c r="BD1109" s="5">
        <v>0</v>
      </c>
      <c r="BE1109" s="5">
        <v>0</v>
      </c>
      <c r="BF1109" s="5">
        <v>2</v>
      </c>
      <c r="BG1109" s="5">
        <v>0</v>
      </c>
      <c r="BH1109" s="5">
        <v>0</v>
      </c>
      <c r="BI1109" s="5">
        <v>0</v>
      </c>
      <c r="BJ1109" s="5">
        <v>4</v>
      </c>
      <c r="BK1109" s="5">
        <v>7</v>
      </c>
      <c r="BL1109" s="5">
        <v>0</v>
      </c>
      <c r="BM1109" s="5">
        <v>0</v>
      </c>
      <c r="BN1109" s="5">
        <v>1</v>
      </c>
      <c r="BO1109" s="5">
        <v>0</v>
      </c>
      <c r="BP1109" s="5">
        <v>0</v>
      </c>
      <c r="BQ1109" s="5">
        <v>1</v>
      </c>
      <c r="BR1109" s="5">
        <v>0</v>
      </c>
      <c r="BS1109" s="5">
        <v>3</v>
      </c>
      <c r="BT1109" s="5">
        <v>7</v>
      </c>
      <c r="BU1109" s="5">
        <v>0</v>
      </c>
      <c r="BV1109" s="5">
        <v>1</v>
      </c>
      <c r="BW1109" s="5">
        <v>3</v>
      </c>
      <c r="BX1109" s="5">
        <v>26</v>
      </c>
      <c r="BY1109" s="5">
        <v>0</v>
      </c>
      <c r="BZ1109" s="5">
        <v>0</v>
      </c>
      <c r="CA1109" s="5">
        <v>0</v>
      </c>
      <c r="CB1109" s="5">
        <v>0</v>
      </c>
      <c r="CC1109" s="5">
        <v>0</v>
      </c>
      <c r="CD1109" s="5">
        <v>0</v>
      </c>
      <c r="CE1109" s="5">
        <v>0</v>
      </c>
      <c r="CF1109" s="5">
        <v>0</v>
      </c>
      <c r="CG1109" s="5">
        <v>1</v>
      </c>
      <c r="CH1109" s="5">
        <v>0</v>
      </c>
      <c r="CI1109" s="5">
        <v>0</v>
      </c>
      <c r="CJ1109" s="5">
        <v>0</v>
      </c>
      <c r="CK1109" s="5">
        <v>0</v>
      </c>
      <c r="CL1109" s="5">
        <v>0</v>
      </c>
      <c r="CM1109" s="5">
        <v>0</v>
      </c>
      <c r="CN1109" s="5">
        <v>2</v>
      </c>
      <c r="CO1109" s="5">
        <v>0</v>
      </c>
      <c r="CP1109" s="5">
        <v>0</v>
      </c>
      <c r="CQ1109" s="5">
        <v>0</v>
      </c>
      <c r="CR1109" s="5">
        <v>1</v>
      </c>
      <c r="CS1109" s="5">
        <v>0</v>
      </c>
      <c r="CT1109" s="5">
        <v>1</v>
      </c>
      <c r="CU1109" s="5">
        <v>1</v>
      </c>
      <c r="CV1109" s="5">
        <v>1</v>
      </c>
      <c r="CW1109" s="5">
        <v>0</v>
      </c>
      <c r="CX1109" s="3">
        <v>0</v>
      </c>
    </row>
    <row r="1110" spans="1:102" ht="15.75" x14ac:dyDescent="0.25">
      <c r="A1110" s="5" t="s">
        <v>331</v>
      </c>
      <c r="B1110" s="5" t="s">
        <v>332</v>
      </c>
      <c r="C1110" s="5">
        <v>2022</v>
      </c>
      <c r="D1110" s="5">
        <v>273</v>
      </c>
      <c r="E1110" s="5">
        <v>0</v>
      </c>
      <c r="F1110" s="5">
        <v>0</v>
      </c>
      <c r="G1110" s="5">
        <v>11</v>
      </c>
      <c r="H1110" s="5">
        <v>0</v>
      </c>
      <c r="I1110" s="5">
        <v>0</v>
      </c>
      <c r="J1110" s="5">
        <v>0</v>
      </c>
      <c r="K1110" s="5">
        <v>0</v>
      </c>
      <c r="L1110" s="5">
        <v>3</v>
      </c>
      <c r="M1110" s="5">
        <v>0</v>
      </c>
      <c r="N1110" s="5">
        <v>4</v>
      </c>
      <c r="O1110" s="5">
        <v>31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1</v>
      </c>
      <c r="W1110" s="5">
        <v>0</v>
      </c>
      <c r="X1110" s="5">
        <v>0</v>
      </c>
      <c r="Y1110" s="5">
        <v>0</v>
      </c>
      <c r="Z1110" s="5">
        <v>0</v>
      </c>
      <c r="AA1110" s="5">
        <v>1</v>
      </c>
      <c r="AB1110" s="5">
        <v>0</v>
      </c>
      <c r="AC1110" s="5">
        <v>0</v>
      </c>
      <c r="AD1110" s="5">
        <v>0</v>
      </c>
      <c r="AE1110" s="5">
        <v>0</v>
      </c>
      <c r="AF1110" s="5">
        <v>0</v>
      </c>
      <c r="AG1110" s="5">
        <v>2</v>
      </c>
      <c r="AH1110" s="5">
        <v>1</v>
      </c>
      <c r="AI1110" s="5">
        <v>2</v>
      </c>
      <c r="AJ1110" s="5">
        <v>16</v>
      </c>
      <c r="AK1110" s="5">
        <v>5</v>
      </c>
      <c r="AL1110" s="5">
        <v>1</v>
      </c>
      <c r="AM1110" s="5">
        <v>10</v>
      </c>
      <c r="AN1110" s="5">
        <v>1</v>
      </c>
      <c r="AO1110" s="5">
        <v>8</v>
      </c>
      <c r="AP1110" s="5">
        <v>0</v>
      </c>
      <c r="AQ1110" s="5">
        <v>1</v>
      </c>
      <c r="AR1110" s="5">
        <v>0</v>
      </c>
      <c r="AS1110" s="5">
        <v>2</v>
      </c>
      <c r="AT1110" s="5">
        <v>1</v>
      </c>
      <c r="AU1110" s="5">
        <v>7</v>
      </c>
      <c r="AV1110" s="5">
        <v>1</v>
      </c>
      <c r="AW1110" s="5">
        <v>1</v>
      </c>
      <c r="AX1110" s="5">
        <v>4</v>
      </c>
      <c r="AY1110" s="5">
        <v>0</v>
      </c>
      <c r="AZ1110" s="5">
        <v>3</v>
      </c>
      <c r="BA1110" s="5">
        <v>0</v>
      </c>
      <c r="BB1110" s="5">
        <v>1</v>
      </c>
      <c r="BC1110" s="5">
        <v>6</v>
      </c>
      <c r="BD1110" s="5">
        <v>0</v>
      </c>
      <c r="BE1110" s="5">
        <v>6</v>
      </c>
      <c r="BF1110" s="5">
        <v>7</v>
      </c>
      <c r="BG1110" s="5">
        <v>0</v>
      </c>
      <c r="BH1110" s="5">
        <v>0</v>
      </c>
      <c r="BI1110" s="5">
        <v>0</v>
      </c>
      <c r="BJ1110" s="5">
        <v>5</v>
      </c>
      <c r="BK1110" s="5">
        <v>4</v>
      </c>
      <c r="BL1110" s="5">
        <v>0</v>
      </c>
      <c r="BM1110" s="5">
        <v>0</v>
      </c>
      <c r="BN1110" s="5">
        <v>2</v>
      </c>
      <c r="BO1110" s="5">
        <v>0</v>
      </c>
      <c r="BP1110" s="5">
        <v>0</v>
      </c>
      <c r="BQ1110" s="5">
        <v>2</v>
      </c>
      <c r="BR1110" s="5">
        <v>0</v>
      </c>
      <c r="BS1110" s="5">
        <v>3</v>
      </c>
      <c r="BT1110" s="5">
        <v>3</v>
      </c>
      <c r="BU1110" s="5">
        <v>0</v>
      </c>
      <c r="BV1110" s="5">
        <v>90</v>
      </c>
      <c r="BW1110" s="5">
        <v>0</v>
      </c>
      <c r="BX1110" s="5">
        <v>7</v>
      </c>
      <c r="BY1110" s="5">
        <v>0</v>
      </c>
      <c r="BZ1110" s="5">
        <v>0</v>
      </c>
      <c r="CA1110" s="5">
        <v>1</v>
      </c>
      <c r="CB1110" s="5">
        <v>0</v>
      </c>
      <c r="CC1110" s="5">
        <v>0</v>
      </c>
      <c r="CD1110" s="5">
        <v>0</v>
      </c>
      <c r="CE1110" s="5">
        <v>0</v>
      </c>
      <c r="CF1110" s="5">
        <v>0</v>
      </c>
      <c r="CG1110" s="5">
        <v>0</v>
      </c>
      <c r="CH1110" s="5">
        <v>0</v>
      </c>
      <c r="CI1110" s="5">
        <v>0</v>
      </c>
      <c r="CJ1110" s="5">
        <v>0</v>
      </c>
      <c r="CK1110" s="5">
        <v>0</v>
      </c>
      <c r="CL1110" s="5">
        <v>0</v>
      </c>
      <c r="CM1110" s="5">
        <v>0</v>
      </c>
      <c r="CN1110" s="5">
        <v>10</v>
      </c>
      <c r="CO1110" s="5">
        <v>0</v>
      </c>
      <c r="CP1110" s="5">
        <v>0</v>
      </c>
      <c r="CQ1110" s="5">
        <v>0</v>
      </c>
      <c r="CR1110" s="5">
        <v>0</v>
      </c>
      <c r="CS1110" s="5">
        <v>0</v>
      </c>
      <c r="CT1110" s="5">
        <v>2</v>
      </c>
      <c r="CU1110" s="5">
        <v>0</v>
      </c>
      <c r="CV1110" s="5">
        <v>4</v>
      </c>
      <c r="CW1110" s="5">
        <v>1</v>
      </c>
      <c r="CX1110" s="3">
        <v>1</v>
      </c>
    </row>
    <row r="1111" spans="1:102" ht="15.75" x14ac:dyDescent="0.25">
      <c r="A1111" s="5" t="s">
        <v>333</v>
      </c>
      <c r="B1111" s="5" t="s">
        <v>334</v>
      </c>
      <c r="C1111" s="5">
        <v>2022</v>
      </c>
      <c r="D1111" s="5">
        <v>9</v>
      </c>
      <c r="E1111" s="5">
        <v>0</v>
      </c>
      <c r="F1111" s="5">
        <v>2</v>
      </c>
      <c r="G1111" s="5">
        <v>0</v>
      </c>
      <c r="H1111" s="5">
        <v>0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5">
        <v>0</v>
      </c>
      <c r="AH1111" s="5">
        <v>0</v>
      </c>
      <c r="AI1111" s="5">
        <v>0</v>
      </c>
      <c r="AJ1111" s="5">
        <v>0</v>
      </c>
      <c r="AK1111" s="5">
        <v>0</v>
      </c>
      <c r="AL1111" s="5">
        <v>0</v>
      </c>
      <c r="AM1111" s="5">
        <v>0</v>
      </c>
      <c r="AN1111" s="5">
        <v>0</v>
      </c>
      <c r="AO1111" s="5">
        <v>0</v>
      </c>
      <c r="AP1111" s="5">
        <v>0</v>
      </c>
      <c r="AQ1111" s="5">
        <v>0</v>
      </c>
      <c r="AR1111" s="5">
        <v>0</v>
      </c>
      <c r="AS1111" s="5">
        <v>0</v>
      </c>
      <c r="AT1111" s="5">
        <v>0</v>
      </c>
      <c r="AU1111" s="5">
        <v>0</v>
      </c>
      <c r="AV1111" s="5">
        <v>0</v>
      </c>
      <c r="AW1111" s="5">
        <v>0</v>
      </c>
      <c r="AX1111" s="5">
        <v>0</v>
      </c>
      <c r="AY1111" s="5">
        <v>0</v>
      </c>
      <c r="AZ1111" s="5">
        <v>0</v>
      </c>
      <c r="BA1111" s="5">
        <v>0</v>
      </c>
      <c r="BB1111" s="5">
        <v>0</v>
      </c>
      <c r="BC1111" s="5">
        <v>0</v>
      </c>
      <c r="BD1111" s="5">
        <v>0</v>
      </c>
      <c r="BE1111" s="5">
        <v>0</v>
      </c>
      <c r="BF1111" s="5">
        <v>1</v>
      </c>
      <c r="BG1111" s="5">
        <v>0</v>
      </c>
      <c r="BH1111" s="5">
        <v>0</v>
      </c>
      <c r="BI1111" s="5">
        <v>0</v>
      </c>
      <c r="BJ1111" s="5">
        <v>0</v>
      </c>
      <c r="BK1111" s="5">
        <v>1</v>
      </c>
      <c r="BL1111" s="5">
        <v>0</v>
      </c>
      <c r="BM1111" s="5">
        <v>0</v>
      </c>
      <c r="BN1111" s="5">
        <v>0</v>
      </c>
      <c r="BO1111" s="5">
        <v>0</v>
      </c>
      <c r="BP1111" s="5">
        <v>0</v>
      </c>
      <c r="BQ1111" s="5">
        <v>1</v>
      </c>
      <c r="BR1111" s="5">
        <v>0</v>
      </c>
      <c r="BS1111" s="5">
        <v>0</v>
      </c>
      <c r="BT1111" s="5">
        <v>0</v>
      </c>
      <c r="BU1111" s="5">
        <v>0</v>
      </c>
      <c r="BV1111" s="5">
        <v>0</v>
      </c>
      <c r="BW1111" s="5">
        <v>0</v>
      </c>
      <c r="BX1111" s="5">
        <v>2</v>
      </c>
      <c r="BY1111" s="5">
        <v>0</v>
      </c>
      <c r="BZ1111" s="5">
        <v>0</v>
      </c>
      <c r="CA1111" s="5">
        <v>0</v>
      </c>
      <c r="CB1111" s="5">
        <v>0</v>
      </c>
      <c r="CC1111" s="5">
        <v>0</v>
      </c>
      <c r="CD1111" s="5">
        <v>0</v>
      </c>
      <c r="CE1111" s="5">
        <v>0</v>
      </c>
      <c r="CF1111" s="5">
        <v>0</v>
      </c>
      <c r="CG1111" s="5">
        <v>0</v>
      </c>
      <c r="CH1111" s="5">
        <v>0</v>
      </c>
      <c r="CI1111" s="5">
        <v>0</v>
      </c>
      <c r="CJ1111" s="5">
        <v>0</v>
      </c>
      <c r="CK1111" s="5">
        <v>0</v>
      </c>
      <c r="CL1111" s="5">
        <v>0</v>
      </c>
      <c r="CM1111" s="5">
        <v>0</v>
      </c>
      <c r="CN1111" s="5">
        <v>0</v>
      </c>
      <c r="CO1111" s="5">
        <v>0</v>
      </c>
      <c r="CP1111" s="5">
        <v>0</v>
      </c>
      <c r="CQ1111" s="5">
        <v>0</v>
      </c>
      <c r="CR1111" s="5">
        <v>0</v>
      </c>
      <c r="CS1111" s="5">
        <v>0</v>
      </c>
      <c r="CT1111" s="5">
        <v>0</v>
      </c>
      <c r="CU1111" s="5">
        <v>0</v>
      </c>
      <c r="CV1111" s="5">
        <v>0</v>
      </c>
      <c r="CW1111" s="5">
        <v>0</v>
      </c>
      <c r="CX1111" s="3">
        <v>0</v>
      </c>
    </row>
    <row r="1112" spans="1:102" ht="15.75" x14ac:dyDescent="0.25">
      <c r="A1112" s="5" t="s">
        <v>335</v>
      </c>
      <c r="B1112" s="5" t="s">
        <v>336</v>
      </c>
      <c r="C1112" s="5">
        <v>2022</v>
      </c>
      <c r="D1112" s="5">
        <v>9</v>
      </c>
      <c r="E1112" s="5">
        <v>0</v>
      </c>
      <c r="F1112" s="5">
        <v>0</v>
      </c>
      <c r="G1112" s="5">
        <v>0</v>
      </c>
      <c r="H1112" s="5">
        <v>0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5">
        <v>0</v>
      </c>
      <c r="AH1112" s="5">
        <v>0</v>
      </c>
      <c r="AI1112" s="5">
        <v>0</v>
      </c>
      <c r="AJ1112" s="5">
        <v>0</v>
      </c>
      <c r="AK1112" s="5">
        <v>0</v>
      </c>
      <c r="AL1112" s="5">
        <v>0</v>
      </c>
      <c r="AM1112" s="5">
        <v>0</v>
      </c>
      <c r="AN1112" s="5">
        <v>0</v>
      </c>
      <c r="AO1112" s="5">
        <v>0</v>
      </c>
      <c r="AP1112" s="5">
        <v>0</v>
      </c>
      <c r="AQ1112" s="5">
        <v>0</v>
      </c>
      <c r="AR1112" s="5">
        <v>0</v>
      </c>
      <c r="AS1112" s="5">
        <v>0</v>
      </c>
      <c r="AT1112" s="5">
        <v>0</v>
      </c>
      <c r="AU1112" s="5">
        <v>0</v>
      </c>
      <c r="AV1112" s="5">
        <v>0</v>
      </c>
      <c r="AW1112" s="5">
        <v>0</v>
      </c>
      <c r="AX1112" s="5">
        <v>1</v>
      </c>
      <c r="AY1112" s="5">
        <v>0</v>
      </c>
      <c r="AZ1112" s="5">
        <v>0</v>
      </c>
      <c r="BA1112" s="5">
        <v>0</v>
      </c>
      <c r="BB1112" s="5">
        <v>2</v>
      </c>
      <c r="BC1112" s="5">
        <v>0</v>
      </c>
      <c r="BD1112" s="5">
        <v>0</v>
      </c>
      <c r="BE1112" s="5">
        <v>0</v>
      </c>
      <c r="BF1112" s="5">
        <v>0</v>
      </c>
      <c r="BG1112" s="5">
        <v>0</v>
      </c>
      <c r="BH1112" s="5">
        <v>0</v>
      </c>
      <c r="BI1112" s="5">
        <v>0</v>
      </c>
      <c r="BJ1112" s="5">
        <v>1</v>
      </c>
      <c r="BK1112" s="5">
        <v>1</v>
      </c>
      <c r="BL1112" s="5">
        <v>0</v>
      </c>
      <c r="BM1112" s="5">
        <v>0</v>
      </c>
      <c r="BN1112" s="5">
        <v>0</v>
      </c>
      <c r="BO1112" s="5">
        <v>0</v>
      </c>
      <c r="BP1112" s="5">
        <v>0</v>
      </c>
      <c r="BQ1112" s="5">
        <v>0</v>
      </c>
      <c r="BR1112" s="5">
        <v>0</v>
      </c>
      <c r="BS1112" s="5">
        <v>0</v>
      </c>
      <c r="BT1112" s="5">
        <v>0</v>
      </c>
      <c r="BU1112" s="5">
        <v>0</v>
      </c>
      <c r="BV1112" s="5">
        <v>0</v>
      </c>
      <c r="BW1112" s="5">
        <v>0</v>
      </c>
      <c r="BX1112" s="5">
        <v>0</v>
      </c>
      <c r="BY1112" s="5">
        <v>0</v>
      </c>
      <c r="BZ1112" s="5">
        <v>0</v>
      </c>
      <c r="CA1112" s="5">
        <v>0</v>
      </c>
      <c r="CB1112" s="5">
        <v>0</v>
      </c>
      <c r="CC1112" s="5">
        <v>0</v>
      </c>
      <c r="CD1112" s="5">
        <v>0</v>
      </c>
      <c r="CE1112" s="5">
        <v>0</v>
      </c>
      <c r="CF1112" s="5">
        <v>0</v>
      </c>
      <c r="CG1112" s="5">
        <v>0</v>
      </c>
      <c r="CH1112" s="5">
        <v>0</v>
      </c>
      <c r="CI1112" s="5">
        <v>0</v>
      </c>
      <c r="CJ1112" s="5">
        <v>0</v>
      </c>
      <c r="CK1112" s="5">
        <v>0</v>
      </c>
      <c r="CL1112" s="5">
        <v>0</v>
      </c>
      <c r="CM1112" s="5">
        <v>0</v>
      </c>
      <c r="CN1112" s="5">
        <v>0</v>
      </c>
      <c r="CO1112" s="5">
        <v>0</v>
      </c>
      <c r="CP1112" s="5">
        <v>0</v>
      </c>
      <c r="CQ1112" s="5">
        <v>0</v>
      </c>
      <c r="CR1112" s="5">
        <v>0</v>
      </c>
      <c r="CS1112" s="5">
        <v>0</v>
      </c>
      <c r="CT1112" s="5">
        <v>0</v>
      </c>
      <c r="CU1112" s="5">
        <v>0</v>
      </c>
      <c r="CV1112" s="5">
        <v>0</v>
      </c>
      <c r="CW1112" s="5">
        <v>0</v>
      </c>
      <c r="CX1112" s="3">
        <v>0</v>
      </c>
    </row>
    <row r="1113" spans="1:102" ht="15.75" x14ac:dyDescent="0.25">
      <c r="A1113" s="5" t="s">
        <v>337</v>
      </c>
      <c r="B1113" s="5" t="s">
        <v>338</v>
      </c>
      <c r="C1113" s="5">
        <v>2022</v>
      </c>
      <c r="D1113" s="5">
        <v>702</v>
      </c>
      <c r="E1113" s="5">
        <v>0</v>
      </c>
      <c r="F1113" s="5">
        <v>62</v>
      </c>
      <c r="G1113" s="5">
        <v>10</v>
      </c>
      <c r="H1113" s="5">
        <v>8</v>
      </c>
      <c r="I1113" s="5">
        <v>6</v>
      </c>
      <c r="J1113" s="5">
        <v>2</v>
      </c>
      <c r="K1113" s="5">
        <v>1</v>
      </c>
      <c r="L1113" s="5">
        <v>5</v>
      </c>
      <c r="M1113" s="5">
        <v>6</v>
      </c>
      <c r="N1113" s="5">
        <v>3</v>
      </c>
      <c r="O1113" s="5">
        <v>19</v>
      </c>
      <c r="P1113" s="5">
        <v>0</v>
      </c>
      <c r="Q1113" s="5">
        <v>0</v>
      </c>
      <c r="R1113" s="5">
        <v>0</v>
      </c>
      <c r="S1113" s="5">
        <v>0</v>
      </c>
      <c r="T1113" s="5">
        <v>1</v>
      </c>
      <c r="U1113" s="5">
        <v>2</v>
      </c>
      <c r="V1113" s="5">
        <v>1</v>
      </c>
      <c r="W1113" s="5">
        <v>1</v>
      </c>
      <c r="X1113" s="5">
        <v>1</v>
      </c>
      <c r="Y1113" s="5">
        <v>0</v>
      </c>
      <c r="Z1113" s="5">
        <v>0</v>
      </c>
      <c r="AA1113" s="5">
        <v>1</v>
      </c>
      <c r="AB1113" s="5">
        <v>0</v>
      </c>
      <c r="AC1113" s="5">
        <v>0</v>
      </c>
      <c r="AD1113" s="5">
        <v>3</v>
      </c>
      <c r="AE1113" s="5">
        <v>4</v>
      </c>
      <c r="AF1113" s="5">
        <v>0</v>
      </c>
      <c r="AG1113" s="5">
        <v>7</v>
      </c>
      <c r="AH1113" s="5">
        <v>0</v>
      </c>
      <c r="AI1113" s="5">
        <v>5</v>
      </c>
      <c r="AJ1113" s="5">
        <v>38</v>
      </c>
      <c r="AK1113" s="5">
        <v>24</v>
      </c>
      <c r="AL1113" s="5">
        <v>1</v>
      </c>
      <c r="AM1113" s="5">
        <v>4</v>
      </c>
      <c r="AN1113" s="5">
        <v>5</v>
      </c>
      <c r="AO1113" s="5">
        <v>12</v>
      </c>
      <c r="AP1113" s="5">
        <v>0</v>
      </c>
      <c r="AQ1113" s="5">
        <v>2</v>
      </c>
      <c r="AR1113" s="5">
        <v>0</v>
      </c>
      <c r="AS1113" s="5">
        <v>2</v>
      </c>
      <c r="AT1113" s="5">
        <v>6</v>
      </c>
      <c r="AU1113" s="5">
        <v>2</v>
      </c>
      <c r="AV1113" s="5">
        <v>1</v>
      </c>
      <c r="AW1113" s="5">
        <v>1</v>
      </c>
      <c r="AX1113" s="5">
        <v>8</v>
      </c>
      <c r="AY1113" s="5">
        <v>0</v>
      </c>
      <c r="AZ1113" s="5">
        <v>5</v>
      </c>
      <c r="BA1113" s="5">
        <v>0</v>
      </c>
      <c r="BB1113" s="5">
        <v>39</v>
      </c>
      <c r="BC1113" s="5">
        <v>2</v>
      </c>
      <c r="BD1113" s="5">
        <v>0</v>
      </c>
      <c r="BE1113" s="5">
        <v>3</v>
      </c>
      <c r="BF1113" s="5">
        <v>9</v>
      </c>
      <c r="BG1113" s="5">
        <v>1</v>
      </c>
      <c r="BH1113" s="5">
        <v>0</v>
      </c>
      <c r="BI1113" s="5">
        <v>0</v>
      </c>
      <c r="BJ1113" s="5">
        <v>14</v>
      </c>
      <c r="BK1113" s="5">
        <v>11</v>
      </c>
      <c r="BL1113" s="5">
        <v>0</v>
      </c>
      <c r="BM1113" s="5">
        <v>1</v>
      </c>
      <c r="BN1113" s="5">
        <v>3</v>
      </c>
      <c r="BO1113" s="5">
        <v>0</v>
      </c>
      <c r="BP1113" s="5">
        <v>1</v>
      </c>
      <c r="BQ1113" s="5">
        <v>6</v>
      </c>
      <c r="BR1113" s="5">
        <v>0</v>
      </c>
      <c r="BS1113" s="5">
        <v>216</v>
      </c>
      <c r="BT1113" s="5">
        <v>16</v>
      </c>
      <c r="BU1113" s="5">
        <v>0</v>
      </c>
      <c r="BV1113" s="5">
        <v>3</v>
      </c>
      <c r="BW1113" s="5">
        <v>13</v>
      </c>
      <c r="BX1113" s="5">
        <v>23</v>
      </c>
      <c r="BY1113" s="5">
        <v>0</v>
      </c>
      <c r="BZ1113" s="5">
        <v>0</v>
      </c>
      <c r="CA1113" s="5">
        <v>13</v>
      </c>
      <c r="CB1113" s="5">
        <v>30</v>
      </c>
      <c r="CC1113" s="5">
        <v>0</v>
      </c>
      <c r="CD1113" s="5">
        <v>0</v>
      </c>
      <c r="CE1113" s="5">
        <v>0</v>
      </c>
      <c r="CF1113" s="5">
        <v>2</v>
      </c>
      <c r="CG1113" s="5">
        <v>2</v>
      </c>
      <c r="CH1113" s="5">
        <v>1</v>
      </c>
      <c r="CI1113" s="5">
        <v>0</v>
      </c>
      <c r="CJ1113" s="5">
        <v>1</v>
      </c>
      <c r="CK1113" s="5">
        <v>0</v>
      </c>
      <c r="CL1113" s="5">
        <v>0</v>
      </c>
      <c r="CM1113" s="5">
        <v>1</v>
      </c>
      <c r="CN1113" s="5">
        <v>14</v>
      </c>
      <c r="CO1113" s="5">
        <v>0</v>
      </c>
      <c r="CP1113" s="5">
        <v>1</v>
      </c>
      <c r="CQ1113" s="5">
        <v>0</v>
      </c>
      <c r="CR1113" s="5">
        <v>0</v>
      </c>
      <c r="CS1113" s="5">
        <v>0</v>
      </c>
      <c r="CT1113" s="5">
        <v>3</v>
      </c>
      <c r="CU1113" s="5">
        <v>1</v>
      </c>
      <c r="CV1113" s="5">
        <v>9</v>
      </c>
      <c r="CW1113" s="5">
        <v>5</v>
      </c>
      <c r="CX1113" s="3">
        <v>5</v>
      </c>
    </row>
    <row r="1114" spans="1:102" ht="15.75" x14ac:dyDescent="0.25">
      <c r="A1114" s="5" t="s">
        <v>339</v>
      </c>
      <c r="B1114" s="5" t="s">
        <v>340</v>
      </c>
      <c r="C1114" s="5">
        <v>2022</v>
      </c>
      <c r="D1114" s="5">
        <v>667</v>
      </c>
      <c r="E1114" s="5">
        <v>0</v>
      </c>
      <c r="F1114" s="5">
        <v>0</v>
      </c>
      <c r="G1114" s="5">
        <v>13</v>
      </c>
      <c r="H1114" s="5">
        <v>0</v>
      </c>
      <c r="I1114" s="5">
        <v>2</v>
      </c>
      <c r="J1114" s="5">
        <v>1</v>
      </c>
      <c r="K1114" s="5">
        <v>1</v>
      </c>
      <c r="L1114" s="5">
        <v>1</v>
      </c>
      <c r="M1114" s="5">
        <v>1</v>
      </c>
      <c r="N1114" s="5">
        <v>3</v>
      </c>
      <c r="O1114" s="5">
        <v>0</v>
      </c>
      <c r="P1114" s="5">
        <v>0</v>
      </c>
      <c r="Q1114" s="5">
        <v>0</v>
      </c>
      <c r="R1114" s="5">
        <v>0</v>
      </c>
      <c r="S1114" s="5">
        <v>1</v>
      </c>
      <c r="T1114" s="5">
        <v>6</v>
      </c>
      <c r="U1114" s="5">
        <v>18</v>
      </c>
      <c r="V1114" s="5">
        <v>1</v>
      </c>
      <c r="W1114" s="5">
        <v>344</v>
      </c>
      <c r="X1114" s="5">
        <v>1</v>
      </c>
      <c r="Y1114" s="5">
        <v>0</v>
      </c>
      <c r="Z1114" s="5">
        <v>0</v>
      </c>
      <c r="AA1114" s="5">
        <v>1</v>
      </c>
      <c r="AB1114" s="5">
        <v>0</v>
      </c>
      <c r="AC1114" s="5">
        <v>0</v>
      </c>
      <c r="AD1114" s="5">
        <v>0</v>
      </c>
      <c r="AE1114" s="5">
        <v>0</v>
      </c>
      <c r="AF1114" s="5">
        <v>0</v>
      </c>
      <c r="AG1114" s="5">
        <v>8</v>
      </c>
      <c r="AH1114" s="5">
        <v>2</v>
      </c>
      <c r="AI1114" s="5">
        <v>10</v>
      </c>
      <c r="AJ1114" s="5">
        <v>13</v>
      </c>
      <c r="AK1114" s="5">
        <v>14</v>
      </c>
      <c r="AL1114" s="5">
        <v>0</v>
      </c>
      <c r="AM1114" s="5">
        <v>8</v>
      </c>
      <c r="AN1114" s="5">
        <v>4</v>
      </c>
      <c r="AO1114" s="5">
        <v>26</v>
      </c>
      <c r="AP1114" s="5">
        <v>0</v>
      </c>
      <c r="AQ1114" s="5">
        <v>2</v>
      </c>
      <c r="AR1114" s="5">
        <v>0</v>
      </c>
      <c r="AS1114" s="5">
        <v>2</v>
      </c>
      <c r="AT1114" s="5">
        <v>5</v>
      </c>
      <c r="AU1114" s="5">
        <v>1</v>
      </c>
      <c r="AV1114" s="5">
        <v>4</v>
      </c>
      <c r="AW1114" s="5">
        <v>3</v>
      </c>
      <c r="AX1114" s="5">
        <v>3</v>
      </c>
      <c r="AY1114" s="5">
        <v>1</v>
      </c>
      <c r="AZ1114" s="5">
        <v>7</v>
      </c>
      <c r="BA1114" s="5">
        <v>0</v>
      </c>
      <c r="BB1114" s="5">
        <v>16</v>
      </c>
      <c r="BC1114" s="5">
        <v>2</v>
      </c>
      <c r="BD1114" s="5">
        <v>0</v>
      </c>
      <c r="BE1114" s="5">
        <v>5</v>
      </c>
      <c r="BF1114" s="5">
        <v>7</v>
      </c>
      <c r="BG1114" s="5">
        <v>2</v>
      </c>
      <c r="BH1114" s="5">
        <v>1</v>
      </c>
      <c r="BI1114" s="5">
        <v>0</v>
      </c>
      <c r="BJ1114" s="5">
        <v>9</v>
      </c>
      <c r="BK1114" s="5">
        <v>9</v>
      </c>
      <c r="BL1114" s="5">
        <v>0</v>
      </c>
      <c r="BM1114" s="5">
        <v>0</v>
      </c>
      <c r="BN1114" s="5">
        <v>19</v>
      </c>
      <c r="BO1114" s="5">
        <v>0</v>
      </c>
      <c r="BP1114" s="5">
        <v>0</v>
      </c>
      <c r="BQ1114" s="5">
        <v>3</v>
      </c>
      <c r="BR1114" s="5">
        <v>0</v>
      </c>
      <c r="BS1114" s="5">
        <v>5</v>
      </c>
      <c r="BT1114" s="5">
        <v>4</v>
      </c>
      <c r="BU1114" s="5">
        <v>0</v>
      </c>
      <c r="BV1114" s="5">
        <v>1</v>
      </c>
      <c r="BW1114" s="5">
        <v>0</v>
      </c>
      <c r="BX1114" s="5">
        <v>12</v>
      </c>
      <c r="BY1114" s="5">
        <v>0</v>
      </c>
      <c r="BZ1114" s="5">
        <v>0</v>
      </c>
      <c r="CA1114" s="5">
        <v>20</v>
      </c>
      <c r="CB1114" s="5">
        <v>0</v>
      </c>
      <c r="CC1114" s="5">
        <v>0</v>
      </c>
      <c r="CD1114" s="5">
        <v>0</v>
      </c>
      <c r="CE1114" s="5">
        <v>0</v>
      </c>
      <c r="CF1114" s="5">
        <v>1</v>
      </c>
      <c r="CG1114" s="5">
        <v>0</v>
      </c>
      <c r="CH1114" s="5">
        <v>0</v>
      </c>
      <c r="CI1114" s="5">
        <v>0</v>
      </c>
      <c r="CJ1114" s="5">
        <v>2</v>
      </c>
      <c r="CK1114" s="5">
        <v>0</v>
      </c>
      <c r="CL1114" s="5">
        <v>0</v>
      </c>
      <c r="CM1114" s="5">
        <v>1</v>
      </c>
      <c r="CN1114" s="5">
        <v>13</v>
      </c>
      <c r="CO1114" s="5">
        <v>0</v>
      </c>
      <c r="CP1114" s="5">
        <v>0</v>
      </c>
      <c r="CQ1114" s="5">
        <v>0</v>
      </c>
      <c r="CR1114" s="5">
        <v>0</v>
      </c>
      <c r="CS1114" s="5">
        <v>0</v>
      </c>
      <c r="CT1114" s="5">
        <v>12</v>
      </c>
      <c r="CU1114" s="5">
        <v>0</v>
      </c>
      <c r="CV1114" s="5">
        <v>10</v>
      </c>
      <c r="CW1114" s="5">
        <v>1</v>
      </c>
      <c r="CX1114" s="3">
        <v>1</v>
      </c>
    </row>
    <row r="1115" spans="1:102" ht="15.75" x14ac:dyDescent="0.25">
      <c r="A1115" s="5" t="s">
        <v>341</v>
      </c>
      <c r="B1115" s="5" t="s">
        <v>342</v>
      </c>
      <c r="C1115" s="5">
        <v>2022</v>
      </c>
      <c r="D1115" s="5">
        <v>6462</v>
      </c>
      <c r="E1115" s="5">
        <v>11</v>
      </c>
      <c r="F1115" s="5">
        <v>26</v>
      </c>
      <c r="G1115" s="5">
        <v>23</v>
      </c>
      <c r="H1115" s="5">
        <v>43</v>
      </c>
      <c r="I1115" s="5">
        <v>31</v>
      </c>
      <c r="J1115" s="5">
        <v>19</v>
      </c>
      <c r="K1115" s="5">
        <v>15</v>
      </c>
      <c r="L1115" s="5">
        <v>60</v>
      </c>
      <c r="M1115" s="5">
        <v>30</v>
      </c>
      <c r="N1115" s="5">
        <v>44</v>
      </c>
      <c r="O1115" s="5">
        <v>430</v>
      </c>
      <c r="P1115" s="5">
        <v>1</v>
      </c>
      <c r="Q1115" s="5">
        <v>0</v>
      </c>
      <c r="R1115" s="5">
        <v>8</v>
      </c>
      <c r="S1115" s="5">
        <v>0</v>
      </c>
      <c r="T1115" s="5">
        <v>2</v>
      </c>
      <c r="U1115" s="5">
        <v>55</v>
      </c>
      <c r="V1115" s="5">
        <v>10</v>
      </c>
      <c r="W1115" s="5">
        <v>48</v>
      </c>
      <c r="X1115" s="5">
        <v>13</v>
      </c>
      <c r="Y1115" s="5">
        <v>3</v>
      </c>
      <c r="Z1115" s="5">
        <v>1472</v>
      </c>
      <c r="AA1115" s="5">
        <v>41</v>
      </c>
      <c r="AB1115" s="5">
        <v>25</v>
      </c>
      <c r="AC1115" s="5">
        <v>0</v>
      </c>
      <c r="AD1115" s="5">
        <v>4</v>
      </c>
      <c r="AE1115" s="5">
        <v>3</v>
      </c>
      <c r="AF1115" s="5">
        <v>2</v>
      </c>
      <c r="AG1115" s="5">
        <v>54</v>
      </c>
      <c r="AH1115" s="5">
        <v>103</v>
      </c>
      <c r="AI1115" s="5">
        <v>98</v>
      </c>
      <c r="AJ1115" s="5">
        <v>72</v>
      </c>
      <c r="AK1115" s="5">
        <v>187</v>
      </c>
      <c r="AL1115" s="5">
        <v>24</v>
      </c>
      <c r="AM1115" s="5">
        <v>86</v>
      </c>
      <c r="AN1115" s="5">
        <v>128</v>
      </c>
      <c r="AO1115" s="5">
        <v>108</v>
      </c>
      <c r="AP1115" s="5">
        <v>5</v>
      </c>
      <c r="AQ1115" s="5">
        <v>52</v>
      </c>
      <c r="AR1115" s="5">
        <v>9</v>
      </c>
      <c r="AS1115" s="5">
        <v>41</v>
      </c>
      <c r="AT1115" s="5">
        <v>136</v>
      </c>
      <c r="AU1115" s="5">
        <v>48</v>
      </c>
      <c r="AV1115" s="5">
        <v>92</v>
      </c>
      <c r="AW1115" s="5">
        <v>261</v>
      </c>
      <c r="AX1115" s="5">
        <v>167</v>
      </c>
      <c r="AY1115" s="5">
        <v>2</v>
      </c>
      <c r="AZ1115" s="5">
        <v>17</v>
      </c>
      <c r="BA1115" s="5">
        <v>0</v>
      </c>
      <c r="BB1115" s="5">
        <v>191</v>
      </c>
      <c r="BC1115" s="5">
        <v>31</v>
      </c>
      <c r="BD1115" s="5">
        <v>1</v>
      </c>
      <c r="BE1115" s="5">
        <v>33</v>
      </c>
      <c r="BF1115" s="5">
        <v>254</v>
      </c>
      <c r="BG1115" s="5">
        <v>11</v>
      </c>
      <c r="BH1115" s="5">
        <v>11</v>
      </c>
      <c r="BI1115" s="5">
        <v>0</v>
      </c>
      <c r="BJ1115" s="5">
        <v>153</v>
      </c>
      <c r="BK1115" s="5">
        <v>171</v>
      </c>
      <c r="BL1115" s="5">
        <v>0</v>
      </c>
      <c r="BM1115" s="5">
        <v>8</v>
      </c>
      <c r="BN1115" s="5">
        <v>72</v>
      </c>
      <c r="BO1115" s="5">
        <v>73</v>
      </c>
      <c r="BP1115" s="5">
        <v>11</v>
      </c>
      <c r="BQ1115" s="5">
        <v>82</v>
      </c>
      <c r="BR1115" s="5">
        <v>18</v>
      </c>
      <c r="BS1115" s="5">
        <v>126</v>
      </c>
      <c r="BT1115" s="5">
        <v>72</v>
      </c>
      <c r="BU1115" s="5">
        <v>4</v>
      </c>
      <c r="BV1115" s="5">
        <v>176</v>
      </c>
      <c r="BW1115" s="5">
        <v>37</v>
      </c>
      <c r="BX1115" s="5">
        <v>257</v>
      </c>
      <c r="BY1115" s="5">
        <v>4</v>
      </c>
      <c r="BZ1115" s="5">
        <v>1</v>
      </c>
      <c r="CA1115" s="5">
        <v>96</v>
      </c>
      <c r="CB1115" s="5">
        <v>5</v>
      </c>
      <c r="CC1115" s="5">
        <v>0</v>
      </c>
      <c r="CD1115" s="5">
        <v>18</v>
      </c>
      <c r="CE1115" s="5">
        <v>3</v>
      </c>
      <c r="CF1115" s="5">
        <v>6</v>
      </c>
      <c r="CG1115" s="5">
        <v>4</v>
      </c>
      <c r="CH1115" s="5">
        <v>7</v>
      </c>
      <c r="CI1115" s="5">
        <v>5</v>
      </c>
      <c r="CJ1115" s="5">
        <v>42</v>
      </c>
      <c r="CK1115" s="5">
        <v>12</v>
      </c>
      <c r="CL1115" s="5">
        <v>0</v>
      </c>
      <c r="CM1115" s="5">
        <v>15</v>
      </c>
      <c r="CN1115" s="5">
        <v>78</v>
      </c>
      <c r="CO1115" s="5">
        <v>2</v>
      </c>
      <c r="CP1115" s="5">
        <v>13</v>
      </c>
      <c r="CQ1115" s="5">
        <v>0</v>
      </c>
      <c r="CR1115" s="5">
        <v>35</v>
      </c>
      <c r="CS1115" s="5">
        <v>1</v>
      </c>
      <c r="CT1115" s="5">
        <v>77</v>
      </c>
      <c r="CU1115" s="5">
        <v>27</v>
      </c>
      <c r="CV1115" s="5">
        <v>83</v>
      </c>
      <c r="CW1115" s="5">
        <v>27</v>
      </c>
      <c r="CX1115" s="3">
        <v>27</v>
      </c>
    </row>
    <row r="1116" spans="1:102" ht="15.75" x14ac:dyDescent="0.25">
      <c r="A1116" s="5" t="s">
        <v>343</v>
      </c>
      <c r="B1116" s="5" t="s">
        <v>344</v>
      </c>
      <c r="C1116" s="5">
        <v>2022</v>
      </c>
      <c r="D1116" s="5">
        <v>0</v>
      </c>
      <c r="E1116" s="5">
        <v>0</v>
      </c>
      <c r="F1116" s="5">
        <v>0</v>
      </c>
      <c r="G1116" s="5">
        <v>0</v>
      </c>
      <c r="H1116" s="5">
        <v>0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5">
        <v>0</v>
      </c>
      <c r="AG1116" s="5">
        <v>0</v>
      </c>
      <c r="AH1116" s="5">
        <v>0</v>
      </c>
      <c r="AI1116" s="5">
        <v>0</v>
      </c>
      <c r="AJ1116" s="5">
        <v>0</v>
      </c>
      <c r="AK1116" s="5">
        <v>0</v>
      </c>
      <c r="AL1116" s="5">
        <v>0</v>
      </c>
      <c r="AM1116" s="5">
        <v>0</v>
      </c>
      <c r="AN1116" s="5">
        <v>0</v>
      </c>
      <c r="AO1116" s="5">
        <v>0</v>
      </c>
      <c r="AP1116" s="5">
        <v>0</v>
      </c>
      <c r="AQ1116" s="5">
        <v>0</v>
      </c>
      <c r="AR1116" s="5">
        <v>0</v>
      </c>
      <c r="AS1116" s="5">
        <v>0</v>
      </c>
      <c r="AT1116" s="5">
        <v>0</v>
      </c>
      <c r="AU1116" s="5">
        <v>0</v>
      </c>
      <c r="AV1116" s="5">
        <v>0</v>
      </c>
      <c r="AW1116" s="5">
        <v>0</v>
      </c>
      <c r="AX1116" s="5">
        <v>0</v>
      </c>
      <c r="AY1116" s="5">
        <v>0</v>
      </c>
      <c r="AZ1116" s="5">
        <v>0</v>
      </c>
      <c r="BA1116" s="5">
        <v>0</v>
      </c>
      <c r="BB1116" s="5">
        <v>0</v>
      </c>
      <c r="BC1116" s="5">
        <v>0</v>
      </c>
      <c r="BD1116" s="5">
        <v>0</v>
      </c>
      <c r="BE1116" s="5">
        <v>0</v>
      </c>
      <c r="BF1116" s="5">
        <v>0</v>
      </c>
      <c r="BG1116" s="5">
        <v>0</v>
      </c>
      <c r="BH1116" s="5">
        <v>0</v>
      </c>
      <c r="BI1116" s="5">
        <v>0</v>
      </c>
      <c r="BJ1116" s="5">
        <v>0</v>
      </c>
      <c r="BK1116" s="5">
        <v>0</v>
      </c>
      <c r="BL1116" s="5">
        <v>0</v>
      </c>
      <c r="BM1116" s="5">
        <v>0</v>
      </c>
      <c r="BN1116" s="5">
        <v>0</v>
      </c>
      <c r="BO1116" s="5">
        <v>0</v>
      </c>
      <c r="BP1116" s="5">
        <v>0</v>
      </c>
      <c r="BQ1116" s="5">
        <v>0</v>
      </c>
      <c r="BR1116" s="5">
        <v>0</v>
      </c>
      <c r="BS1116" s="5">
        <v>0</v>
      </c>
      <c r="BT1116" s="5">
        <v>0</v>
      </c>
      <c r="BU1116" s="5">
        <v>0</v>
      </c>
      <c r="BV1116" s="5">
        <v>0</v>
      </c>
      <c r="BW1116" s="5">
        <v>0</v>
      </c>
      <c r="BX1116" s="5">
        <v>0</v>
      </c>
      <c r="BY1116" s="5">
        <v>0</v>
      </c>
      <c r="BZ1116" s="5">
        <v>0</v>
      </c>
      <c r="CA1116" s="5">
        <v>0</v>
      </c>
      <c r="CB1116" s="5">
        <v>0</v>
      </c>
      <c r="CC1116" s="5">
        <v>0</v>
      </c>
      <c r="CD1116" s="5">
        <v>0</v>
      </c>
      <c r="CE1116" s="5">
        <v>0</v>
      </c>
      <c r="CF1116" s="5">
        <v>0</v>
      </c>
      <c r="CG1116" s="5">
        <v>0</v>
      </c>
      <c r="CH1116" s="5">
        <v>0</v>
      </c>
      <c r="CI1116" s="5">
        <v>0</v>
      </c>
      <c r="CJ1116" s="5">
        <v>0</v>
      </c>
      <c r="CK1116" s="5">
        <v>0</v>
      </c>
      <c r="CL1116" s="5">
        <v>0</v>
      </c>
      <c r="CM1116" s="5">
        <v>0</v>
      </c>
      <c r="CN1116" s="5">
        <v>0</v>
      </c>
      <c r="CO1116" s="5">
        <v>0</v>
      </c>
      <c r="CP1116" s="5">
        <v>0</v>
      </c>
      <c r="CQ1116" s="5">
        <v>0</v>
      </c>
      <c r="CR1116" s="5">
        <v>0</v>
      </c>
      <c r="CS1116" s="5">
        <v>0</v>
      </c>
      <c r="CT1116" s="5">
        <v>0</v>
      </c>
      <c r="CU1116" s="5">
        <v>0</v>
      </c>
      <c r="CV1116" s="5">
        <v>0</v>
      </c>
      <c r="CW1116" s="5">
        <v>0</v>
      </c>
      <c r="CX1116" s="3">
        <v>0</v>
      </c>
    </row>
    <row r="1117" spans="1:102" ht="15.75" x14ac:dyDescent="0.25">
      <c r="A1117" s="5" t="s">
        <v>345</v>
      </c>
      <c r="B1117" s="5" t="s">
        <v>346</v>
      </c>
      <c r="C1117" s="5">
        <v>2022</v>
      </c>
      <c r="D1117" s="5">
        <v>10</v>
      </c>
      <c r="E1117" s="5">
        <v>0</v>
      </c>
      <c r="F1117" s="5">
        <v>0</v>
      </c>
      <c r="G1117" s="5">
        <v>1</v>
      </c>
      <c r="H1117" s="5">
        <v>0</v>
      </c>
      <c r="I1117" s="5">
        <v>0</v>
      </c>
      <c r="J1117" s="5">
        <v>0</v>
      </c>
      <c r="K1117" s="5">
        <v>0</v>
      </c>
      <c r="L1117" s="5">
        <v>1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0</v>
      </c>
      <c r="AG1117" s="5">
        <v>0</v>
      </c>
      <c r="AH1117" s="5">
        <v>0</v>
      </c>
      <c r="AI1117" s="5">
        <v>0</v>
      </c>
      <c r="AJ1117" s="5">
        <v>0</v>
      </c>
      <c r="AK1117" s="5">
        <v>0</v>
      </c>
      <c r="AL1117" s="5">
        <v>0</v>
      </c>
      <c r="AM1117" s="5">
        <v>0</v>
      </c>
      <c r="AN1117" s="5">
        <v>0</v>
      </c>
      <c r="AO1117" s="5">
        <v>0</v>
      </c>
      <c r="AP1117" s="5">
        <v>0</v>
      </c>
      <c r="AQ1117" s="5">
        <v>0</v>
      </c>
      <c r="AR1117" s="5">
        <v>0</v>
      </c>
      <c r="AS1117" s="5">
        <v>0</v>
      </c>
      <c r="AT1117" s="5">
        <v>0</v>
      </c>
      <c r="AU1117" s="5">
        <v>0</v>
      </c>
      <c r="AV1117" s="5">
        <v>0</v>
      </c>
      <c r="AW1117" s="5">
        <v>0</v>
      </c>
      <c r="AX1117" s="5">
        <v>0</v>
      </c>
      <c r="AY1117" s="5">
        <v>0</v>
      </c>
      <c r="AZ1117" s="5">
        <v>0</v>
      </c>
      <c r="BA1117" s="5">
        <v>0</v>
      </c>
      <c r="BB1117" s="5">
        <v>0</v>
      </c>
      <c r="BC1117" s="5">
        <v>0</v>
      </c>
      <c r="BD1117" s="5">
        <v>0</v>
      </c>
      <c r="BE1117" s="5">
        <v>0</v>
      </c>
      <c r="BF1117" s="5">
        <v>0</v>
      </c>
      <c r="BG1117" s="5">
        <v>0</v>
      </c>
      <c r="BH1117" s="5">
        <v>0</v>
      </c>
      <c r="BI1117" s="5">
        <v>0</v>
      </c>
      <c r="BJ1117" s="5">
        <v>0</v>
      </c>
      <c r="BK1117" s="5">
        <v>0</v>
      </c>
      <c r="BL1117" s="5">
        <v>0</v>
      </c>
      <c r="BM1117" s="5">
        <v>0</v>
      </c>
      <c r="BN1117" s="5">
        <v>0</v>
      </c>
      <c r="BO1117" s="5">
        <v>0</v>
      </c>
      <c r="BP1117" s="5">
        <v>0</v>
      </c>
      <c r="BQ1117" s="5">
        <v>0</v>
      </c>
      <c r="BR1117" s="5">
        <v>0</v>
      </c>
      <c r="BS1117" s="5">
        <v>0</v>
      </c>
      <c r="BT1117" s="5">
        <v>0</v>
      </c>
      <c r="BU1117" s="5">
        <v>0</v>
      </c>
      <c r="BV1117" s="5">
        <v>0</v>
      </c>
      <c r="BW1117" s="5">
        <v>0</v>
      </c>
      <c r="BX1117" s="5">
        <v>6</v>
      </c>
      <c r="BY1117" s="5">
        <v>0</v>
      </c>
      <c r="BZ1117" s="5">
        <v>0</v>
      </c>
      <c r="CA1117" s="5">
        <v>0</v>
      </c>
      <c r="CB1117" s="5">
        <v>0</v>
      </c>
      <c r="CC1117" s="5">
        <v>0</v>
      </c>
      <c r="CD1117" s="5">
        <v>0</v>
      </c>
      <c r="CE1117" s="5">
        <v>0</v>
      </c>
      <c r="CF1117" s="5">
        <v>0</v>
      </c>
      <c r="CG1117" s="5">
        <v>0</v>
      </c>
      <c r="CH1117" s="5">
        <v>0</v>
      </c>
      <c r="CI1117" s="5">
        <v>0</v>
      </c>
      <c r="CJ1117" s="5">
        <v>0</v>
      </c>
      <c r="CK1117" s="5">
        <v>0</v>
      </c>
      <c r="CL1117" s="5">
        <v>0</v>
      </c>
      <c r="CM1117" s="5">
        <v>0</v>
      </c>
      <c r="CN1117" s="5">
        <v>0</v>
      </c>
      <c r="CO1117" s="5">
        <v>0</v>
      </c>
      <c r="CP1117" s="5">
        <v>0</v>
      </c>
      <c r="CQ1117" s="5">
        <v>0</v>
      </c>
      <c r="CR1117" s="5">
        <v>0</v>
      </c>
      <c r="CS1117" s="5">
        <v>0</v>
      </c>
      <c r="CT1117" s="5">
        <v>0</v>
      </c>
      <c r="CU1117" s="5">
        <v>0</v>
      </c>
      <c r="CV1117" s="5">
        <v>0</v>
      </c>
      <c r="CW1117" s="5">
        <v>0</v>
      </c>
      <c r="CX1117" s="3">
        <v>0</v>
      </c>
    </row>
    <row r="1118" spans="1:102" ht="15.75" x14ac:dyDescent="0.25">
      <c r="A1118" s="5" t="s">
        <v>347</v>
      </c>
      <c r="B1118" s="5" t="s">
        <v>348</v>
      </c>
      <c r="C1118" s="5">
        <v>2022</v>
      </c>
      <c r="D1118" s="5">
        <v>1427</v>
      </c>
      <c r="E1118" s="5">
        <v>0</v>
      </c>
      <c r="F1118" s="5">
        <v>7</v>
      </c>
      <c r="G1118" s="5">
        <v>1</v>
      </c>
      <c r="H1118" s="5">
        <v>12</v>
      </c>
      <c r="I1118" s="5">
        <v>48</v>
      </c>
      <c r="J1118" s="5">
        <v>5</v>
      </c>
      <c r="K1118" s="5">
        <v>1</v>
      </c>
      <c r="L1118" s="5">
        <v>3</v>
      </c>
      <c r="M1118" s="5">
        <v>3</v>
      </c>
      <c r="N1118" s="5">
        <v>11</v>
      </c>
      <c r="O1118" s="5">
        <v>96</v>
      </c>
      <c r="P1118" s="5">
        <v>0</v>
      </c>
      <c r="Q1118" s="5">
        <v>0</v>
      </c>
      <c r="R1118" s="5">
        <v>0</v>
      </c>
      <c r="S1118" s="5">
        <v>1</v>
      </c>
      <c r="T1118" s="5">
        <v>0</v>
      </c>
      <c r="U1118" s="5">
        <v>5</v>
      </c>
      <c r="V1118" s="5">
        <v>20</v>
      </c>
      <c r="W1118" s="5">
        <v>96</v>
      </c>
      <c r="X1118" s="5">
        <v>2</v>
      </c>
      <c r="Y1118" s="5">
        <v>0</v>
      </c>
      <c r="Z1118" s="5">
        <v>0</v>
      </c>
      <c r="AA1118" s="5">
        <v>47</v>
      </c>
      <c r="AB1118" s="5">
        <v>124</v>
      </c>
      <c r="AC1118" s="5">
        <v>0</v>
      </c>
      <c r="AD1118" s="5">
        <v>0</v>
      </c>
      <c r="AE1118" s="5">
        <v>0</v>
      </c>
      <c r="AF1118" s="5">
        <v>0</v>
      </c>
      <c r="AG1118" s="5">
        <v>30</v>
      </c>
      <c r="AH1118" s="5">
        <v>11</v>
      </c>
      <c r="AI1118" s="5">
        <v>12</v>
      </c>
      <c r="AJ1118" s="5">
        <v>10</v>
      </c>
      <c r="AK1118" s="5">
        <v>17</v>
      </c>
      <c r="AL1118" s="5">
        <v>0</v>
      </c>
      <c r="AM1118" s="5">
        <v>19</v>
      </c>
      <c r="AN1118" s="5">
        <v>15</v>
      </c>
      <c r="AO1118" s="5">
        <v>32</v>
      </c>
      <c r="AP1118" s="5">
        <v>6</v>
      </c>
      <c r="AQ1118" s="5">
        <v>5</v>
      </c>
      <c r="AR1118" s="5">
        <v>2</v>
      </c>
      <c r="AS1118" s="5">
        <v>14</v>
      </c>
      <c r="AT1118" s="5">
        <v>26</v>
      </c>
      <c r="AU1118" s="5">
        <v>22</v>
      </c>
      <c r="AV1118" s="5">
        <v>95</v>
      </c>
      <c r="AW1118" s="5">
        <v>29</v>
      </c>
      <c r="AX1118" s="5">
        <v>20</v>
      </c>
      <c r="AY1118" s="5">
        <v>0</v>
      </c>
      <c r="AZ1118" s="5">
        <v>2</v>
      </c>
      <c r="BA1118" s="5">
        <v>0</v>
      </c>
      <c r="BB1118" s="5">
        <v>99</v>
      </c>
      <c r="BC1118" s="5">
        <v>4</v>
      </c>
      <c r="BD1118" s="5">
        <v>0</v>
      </c>
      <c r="BE1118" s="5">
        <v>10</v>
      </c>
      <c r="BF1118" s="5">
        <v>29</v>
      </c>
      <c r="BG1118" s="5">
        <v>1</v>
      </c>
      <c r="BH1118" s="5">
        <v>3</v>
      </c>
      <c r="BI1118" s="5">
        <v>0</v>
      </c>
      <c r="BJ1118" s="5">
        <v>24</v>
      </c>
      <c r="BK1118" s="5">
        <v>24</v>
      </c>
      <c r="BL1118" s="5">
        <v>0</v>
      </c>
      <c r="BM1118" s="5">
        <v>2</v>
      </c>
      <c r="BN1118" s="5">
        <v>12</v>
      </c>
      <c r="BO1118" s="5">
        <v>0</v>
      </c>
      <c r="BP1118" s="5">
        <v>3</v>
      </c>
      <c r="BQ1118" s="5">
        <v>11</v>
      </c>
      <c r="BR1118" s="5">
        <v>3</v>
      </c>
      <c r="BS1118" s="5">
        <v>24</v>
      </c>
      <c r="BT1118" s="5">
        <v>13</v>
      </c>
      <c r="BU1118" s="5">
        <v>0</v>
      </c>
      <c r="BV1118" s="5">
        <v>13</v>
      </c>
      <c r="BW1118" s="5">
        <v>8</v>
      </c>
      <c r="BX1118" s="5">
        <v>144</v>
      </c>
      <c r="BY1118" s="5">
        <v>0</v>
      </c>
      <c r="BZ1118" s="5">
        <v>0</v>
      </c>
      <c r="CA1118" s="5">
        <v>41</v>
      </c>
      <c r="CB1118" s="5">
        <v>2</v>
      </c>
      <c r="CC1118" s="5">
        <v>0</v>
      </c>
      <c r="CD1118" s="5">
        <v>5</v>
      </c>
      <c r="CE1118" s="5">
        <v>0</v>
      </c>
      <c r="CF1118" s="5">
        <v>5</v>
      </c>
      <c r="CG1118" s="5">
        <v>0</v>
      </c>
      <c r="CH1118" s="5">
        <v>1</v>
      </c>
      <c r="CI1118" s="5">
        <v>1</v>
      </c>
      <c r="CJ1118" s="5">
        <v>7</v>
      </c>
      <c r="CK1118" s="5">
        <v>1</v>
      </c>
      <c r="CL1118" s="5">
        <v>0</v>
      </c>
      <c r="CM1118" s="5">
        <v>6</v>
      </c>
      <c r="CN1118" s="5">
        <v>14</v>
      </c>
      <c r="CO1118" s="5">
        <v>1</v>
      </c>
      <c r="CP1118" s="5">
        <v>2</v>
      </c>
      <c r="CQ1118" s="5">
        <v>0</v>
      </c>
      <c r="CR1118" s="5">
        <v>9</v>
      </c>
      <c r="CS1118" s="5">
        <v>1</v>
      </c>
      <c r="CT1118" s="5">
        <v>20</v>
      </c>
      <c r="CU1118" s="5">
        <v>5</v>
      </c>
      <c r="CV1118" s="5">
        <v>19</v>
      </c>
      <c r="CW1118" s="5">
        <v>6</v>
      </c>
      <c r="CX1118" s="3">
        <v>7</v>
      </c>
    </row>
    <row r="1119" spans="1:102" ht="15.75" x14ac:dyDescent="0.25">
      <c r="A1119" s="5" t="s">
        <v>349</v>
      </c>
      <c r="B1119" s="5" t="s">
        <v>350</v>
      </c>
      <c r="C1119" s="5">
        <v>2022</v>
      </c>
      <c r="D1119" s="5">
        <v>0</v>
      </c>
      <c r="E1119" s="5">
        <v>0</v>
      </c>
      <c r="F1119" s="5">
        <v>0</v>
      </c>
      <c r="G1119" s="5">
        <v>0</v>
      </c>
      <c r="H1119" s="5">
        <v>0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5">
        <v>0</v>
      </c>
      <c r="AG1119" s="5">
        <v>0</v>
      </c>
      <c r="AH1119" s="5">
        <v>0</v>
      </c>
      <c r="AI1119" s="5">
        <v>0</v>
      </c>
      <c r="AJ1119" s="5">
        <v>0</v>
      </c>
      <c r="AK1119" s="5">
        <v>0</v>
      </c>
      <c r="AL1119" s="5">
        <v>0</v>
      </c>
      <c r="AM1119" s="5">
        <v>0</v>
      </c>
      <c r="AN1119" s="5">
        <v>0</v>
      </c>
      <c r="AO1119" s="5">
        <v>0</v>
      </c>
      <c r="AP1119" s="5">
        <v>0</v>
      </c>
      <c r="AQ1119" s="5">
        <v>0</v>
      </c>
      <c r="AR1119" s="5">
        <v>0</v>
      </c>
      <c r="AS1119" s="5">
        <v>0</v>
      </c>
      <c r="AT1119" s="5">
        <v>0</v>
      </c>
      <c r="AU1119" s="5">
        <v>0</v>
      </c>
      <c r="AV1119" s="5">
        <v>0</v>
      </c>
      <c r="AW1119" s="5">
        <v>0</v>
      </c>
      <c r="AX1119" s="5">
        <v>0</v>
      </c>
      <c r="AY1119" s="5">
        <v>0</v>
      </c>
      <c r="AZ1119" s="5">
        <v>0</v>
      </c>
      <c r="BA1119" s="5">
        <v>0</v>
      </c>
      <c r="BB1119" s="5">
        <v>0</v>
      </c>
      <c r="BC1119" s="5">
        <v>0</v>
      </c>
      <c r="BD1119" s="5">
        <v>0</v>
      </c>
      <c r="BE1119" s="5">
        <v>0</v>
      </c>
      <c r="BF1119" s="5">
        <v>0</v>
      </c>
      <c r="BG1119" s="5">
        <v>0</v>
      </c>
      <c r="BH1119" s="5">
        <v>0</v>
      </c>
      <c r="BI1119" s="5">
        <v>0</v>
      </c>
      <c r="BJ1119" s="5">
        <v>0</v>
      </c>
      <c r="BK1119" s="5">
        <v>0</v>
      </c>
      <c r="BL1119" s="5">
        <v>0</v>
      </c>
      <c r="BM1119" s="5">
        <v>0</v>
      </c>
      <c r="BN1119" s="5">
        <v>0</v>
      </c>
      <c r="BO1119" s="5">
        <v>0</v>
      </c>
      <c r="BP1119" s="5">
        <v>0</v>
      </c>
      <c r="BQ1119" s="5">
        <v>0</v>
      </c>
      <c r="BR1119" s="5">
        <v>0</v>
      </c>
      <c r="BS1119" s="5">
        <v>0</v>
      </c>
      <c r="BT1119" s="5">
        <v>0</v>
      </c>
      <c r="BU1119" s="5">
        <v>0</v>
      </c>
      <c r="BV1119" s="5">
        <v>0</v>
      </c>
      <c r="BW1119" s="5">
        <v>0</v>
      </c>
      <c r="BX1119" s="5">
        <v>0</v>
      </c>
      <c r="BY1119" s="5">
        <v>0</v>
      </c>
      <c r="BZ1119" s="5">
        <v>0</v>
      </c>
      <c r="CA1119" s="5">
        <v>0</v>
      </c>
      <c r="CB1119" s="5">
        <v>0</v>
      </c>
      <c r="CC1119" s="5">
        <v>0</v>
      </c>
      <c r="CD1119" s="5">
        <v>0</v>
      </c>
      <c r="CE1119" s="5">
        <v>0</v>
      </c>
      <c r="CF1119" s="5">
        <v>0</v>
      </c>
      <c r="CG1119" s="5">
        <v>0</v>
      </c>
      <c r="CH1119" s="5">
        <v>0</v>
      </c>
      <c r="CI1119" s="5">
        <v>0</v>
      </c>
      <c r="CJ1119" s="5">
        <v>0</v>
      </c>
      <c r="CK1119" s="5">
        <v>0</v>
      </c>
      <c r="CL1119" s="5">
        <v>0</v>
      </c>
      <c r="CM1119" s="5">
        <v>0</v>
      </c>
      <c r="CN1119" s="5">
        <v>0</v>
      </c>
      <c r="CO1119" s="5">
        <v>0</v>
      </c>
      <c r="CP1119" s="5">
        <v>0</v>
      </c>
      <c r="CQ1119" s="5">
        <v>0</v>
      </c>
      <c r="CR1119" s="5">
        <v>0</v>
      </c>
      <c r="CS1119" s="5">
        <v>0</v>
      </c>
      <c r="CT1119" s="5">
        <v>0</v>
      </c>
      <c r="CU1119" s="5">
        <v>0</v>
      </c>
      <c r="CV1119" s="5">
        <v>0</v>
      </c>
      <c r="CW1119" s="5">
        <v>0</v>
      </c>
      <c r="CX1119" s="3">
        <v>0</v>
      </c>
    </row>
    <row r="1120" spans="1:102" ht="15.75" x14ac:dyDescent="0.25">
      <c r="A1120" s="5" t="s">
        <v>351</v>
      </c>
      <c r="B1120" s="5" t="s">
        <v>352</v>
      </c>
      <c r="C1120" s="5">
        <v>2022</v>
      </c>
      <c r="D1120" s="5">
        <v>34</v>
      </c>
      <c r="E1120" s="5">
        <v>0</v>
      </c>
      <c r="F1120" s="5">
        <v>0</v>
      </c>
      <c r="G1120" s="5">
        <v>0</v>
      </c>
      <c r="H1120" s="5">
        <v>0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21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  <c r="AE1120" s="5">
        <v>0</v>
      </c>
      <c r="AF1120" s="5">
        <v>0</v>
      </c>
      <c r="AG1120" s="5">
        <v>1</v>
      </c>
      <c r="AH1120" s="5">
        <v>0</v>
      </c>
      <c r="AI1120" s="5">
        <v>0</v>
      </c>
      <c r="AJ1120" s="5">
        <v>0</v>
      </c>
      <c r="AK1120" s="5">
        <v>0</v>
      </c>
      <c r="AL1120" s="5">
        <v>0</v>
      </c>
      <c r="AM1120" s="5">
        <v>0</v>
      </c>
      <c r="AN1120" s="5">
        <v>2</v>
      </c>
      <c r="AO1120" s="5">
        <v>0</v>
      </c>
      <c r="AP1120" s="5">
        <v>0</v>
      </c>
      <c r="AQ1120" s="5">
        <v>0</v>
      </c>
      <c r="AR1120" s="5">
        <v>0</v>
      </c>
      <c r="AS1120" s="5">
        <v>0</v>
      </c>
      <c r="AT1120" s="5">
        <v>0</v>
      </c>
      <c r="AU1120" s="5">
        <v>0</v>
      </c>
      <c r="AV1120" s="5">
        <v>0</v>
      </c>
      <c r="AW1120" s="5">
        <v>0</v>
      </c>
      <c r="AX1120" s="5">
        <v>0</v>
      </c>
      <c r="AY1120" s="5">
        <v>0</v>
      </c>
      <c r="AZ1120" s="5">
        <v>0</v>
      </c>
      <c r="BA1120" s="5">
        <v>0</v>
      </c>
      <c r="BB1120" s="5">
        <v>0</v>
      </c>
      <c r="BC1120" s="5">
        <v>0</v>
      </c>
      <c r="BD1120" s="5">
        <v>0</v>
      </c>
      <c r="BE1120" s="5">
        <v>0</v>
      </c>
      <c r="BF1120" s="5">
        <v>1</v>
      </c>
      <c r="BG1120" s="5">
        <v>0</v>
      </c>
      <c r="BH1120" s="5">
        <v>0</v>
      </c>
      <c r="BI1120" s="5">
        <v>0</v>
      </c>
      <c r="BJ1120" s="5">
        <v>0</v>
      </c>
      <c r="BK1120" s="5">
        <v>0</v>
      </c>
      <c r="BL1120" s="5">
        <v>0</v>
      </c>
      <c r="BM1120" s="5">
        <v>0</v>
      </c>
      <c r="BN1120" s="5">
        <v>0</v>
      </c>
      <c r="BO1120" s="5">
        <v>0</v>
      </c>
      <c r="BP1120" s="5">
        <v>0</v>
      </c>
      <c r="BQ1120" s="5">
        <v>0</v>
      </c>
      <c r="BR1120" s="5">
        <v>0</v>
      </c>
      <c r="BS1120" s="5">
        <v>0</v>
      </c>
      <c r="BT1120" s="5">
        <v>0</v>
      </c>
      <c r="BU1120" s="5">
        <v>0</v>
      </c>
      <c r="BV1120" s="5">
        <v>0</v>
      </c>
      <c r="BW1120" s="5">
        <v>0</v>
      </c>
      <c r="BX1120" s="5">
        <v>2</v>
      </c>
      <c r="BY1120" s="5">
        <v>0</v>
      </c>
      <c r="BZ1120" s="5">
        <v>0</v>
      </c>
      <c r="CA1120" s="5">
        <v>0</v>
      </c>
      <c r="CB1120" s="5">
        <v>0</v>
      </c>
      <c r="CC1120" s="5">
        <v>0</v>
      </c>
      <c r="CD1120" s="5">
        <v>0</v>
      </c>
      <c r="CE1120" s="5">
        <v>0</v>
      </c>
      <c r="CF1120" s="5">
        <v>0</v>
      </c>
      <c r="CG1120" s="5">
        <v>0</v>
      </c>
      <c r="CH1120" s="5">
        <v>0</v>
      </c>
      <c r="CI1120" s="5">
        <v>0</v>
      </c>
      <c r="CJ1120" s="5">
        <v>0</v>
      </c>
      <c r="CK1120" s="5">
        <v>0</v>
      </c>
      <c r="CL1120" s="5">
        <v>0</v>
      </c>
      <c r="CM1120" s="5">
        <v>0</v>
      </c>
      <c r="CN1120" s="5">
        <v>1</v>
      </c>
      <c r="CO1120" s="5">
        <v>0</v>
      </c>
      <c r="CP1120" s="5">
        <v>0</v>
      </c>
      <c r="CQ1120" s="5">
        <v>0</v>
      </c>
      <c r="CR1120" s="5">
        <v>0</v>
      </c>
      <c r="CS1120" s="5">
        <v>0</v>
      </c>
      <c r="CT1120" s="5">
        <v>0</v>
      </c>
      <c r="CU1120" s="5">
        <v>0</v>
      </c>
      <c r="CV1120" s="5">
        <v>0</v>
      </c>
      <c r="CW1120" s="5">
        <v>0</v>
      </c>
      <c r="CX1120" s="3">
        <v>0</v>
      </c>
    </row>
    <row r="1121" spans="1:102" ht="15.75" x14ac:dyDescent="0.25">
      <c r="A1121" s="5" t="s">
        <v>353</v>
      </c>
      <c r="B1121" s="5" t="s">
        <v>354</v>
      </c>
      <c r="C1121" s="5">
        <v>2022</v>
      </c>
      <c r="D1121" s="5">
        <v>3567</v>
      </c>
      <c r="E1121" s="5">
        <v>8</v>
      </c>
      <c r="F1121" s="5">
        <v>1</v>
      </c>
      <c r="G1121" s="5">
        <v>10</v>
      </c>
      <c r="H1121" s="5">
        <v>1</v>
      </c>
      <c r="I1121" s="5">
        <v>24</v>
      </c>
      <c r="J1121" s="5">
        <v>5</v>
      </c>
      <c r="K1121" s="5">
        <v>2</v>
      </c>
      <c r="L1121" s="5">
        <v>23</v>
      </c>
      <c r="M1121" s="5">
        <v>2</v>
      </c>
      <c r="N1121" s="5">
        <v>8</v>
      </c>
      <c r="O1121" s="5">
        <v>25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1</v>
      </c>
      <c r="W1121" s="5">
        <v>0</v>
      </c>
      <c r="X1121" s="5">
        <v>0</v>
      </c>
      <c r="Y1121" s="5">
        <v>0</v>
      </c>
      <c r="Z1121" s="5">
        <v>0</v>
      </c>
      <c r="AA1121" s="5">
        <v>1</v>
      </c>
      <c r="AB1121" s="5">
        <v>0</v>
      </c>
      <c r="AC1121" s="5">
        <v>0</v>
      </c>
      <c r="AD1121" s="5">
        <v>0</v>
      </c>
      <c r="AE1121" s="5">
        <v>0</v>
      </c>
      <c r="AF1121" s="5">
        <v>0</v>
      </c>
      <c r="AG1121" s="5">
        <v>2</v>
      </c>
      <c r="AH1121" s="5">
        <v>0</v>
      </c>
      <c r="AI1121" s="5">
        <v>7</v>
      </c>
      <c r="AJ1121" s="5">
        <v>31</v>
      </c>
      <c r="AK1121" s="5">
        <v>13</v>
      </c>
      <c r="AL1121" s="5">
        <v>0</v>
      </c>
      <c r="AM1121" s="5">
        <v>5</v>
      </c>
      <c r="AN1121" s="5">
        <v>5</v>
      </c>
      <c r="AO1121" s="5">
        <v>18</v>
      </c>
      <c r="AP1121" s="5">
        <v>1</v>
      </c>
      <c r="AQ1121" s="5">
        <v>8</v>
      </c>
      <c r="AR1121" s="5">
        <v>2</v>
      </c>
      <c r="AS1121" s="5">
        <v>2</v>
      </c>
      <c r="AT1121" s="5">
        <v>8</v>
      </c>
      <c r="AU1121" s="5">
        <v>12</v>
      </c>
      <c r="AV1121" s="5">
        <v>40</v>
      </c>
      <c r="AW1121" s="5">
        <v>23</v>
      </c>
      <c r="AX1121" s="5">
        <v>45</v>
      </c>
      <c r="AY1121" s="5">
        <v>1</v>
      </c>
      <c r="AZ1121" s="5">
        <v>11</v>
      </c>
      <c r="BA1121" s="5">
        <v>0</v>
      </c>
      <c r="BB1121" s="5">
        <v>932</v>
      </c>
      <c r="BC1121" s="5">
        <v>5</v>
      </c>
      <c r="BD1121" s="5">
        <v>1</v>
      </c>
      <c r="BE1121" s="5">
        <v>9</v>
      </c>
      <c r="BF1121" s="5">
        <v>11</v>
      </c>
      <c r="BG1121" s="5">
        <v>2</v>
      </c>
      <c r="BH1121" s="5">
        <v>1</v>
      </c>
      <c r="BI1121" s="5">
        <v>1</v>
      </c>
      <c r="BJ1121" s="5">
        <v>60</v>
      </c>
      <c r="BK1121" s="5">
        <v>52</v>
      </c>
      <c r="BL1121" s="5">
        <v>0</v>
      </c>
      <c r="BM1121" s="5">
        <v>2</v>
      </c>
      <c r="BN1121" s="5">
        <v>34</v>
      </c>
      <c r="BO1121" s="5">
        <v>1</v>
      </c>
      <c r="BP1121" s="5">
        <v>6</v>
      </c>
      <c r="BQ1121" s="5">
        <v>47</v>
      </c>
      <c r="BR1121" s="5">
        <v>2</v>
      </c>
      <c r="BS1121" s="5">
        <v>65</v>
      </c>
      <c r="BT1121" s="5">
        <v>33</v>
      </c>
      <c r="BU1121" s="5">
        <v>0</v>
      </c>
      <c r="BV1121" s="5">
        <v>6</v>
      </c>
      <c r="BW1121" s="5">
        <v>27</v>
      </c>
      <c r="BX1121" s="5">
        <v>284</v>
      </c>
      <c r="BY1121" s="5">
        <v>0</v>
      </c>
      <c r="BZ1121" s="5">
        <v>0</v>
      </c>
      <c r="CA1121" s="5">
        <v>841</v>
      </c>
      <c r="CB1121" s="5">
        <v>1</v>
      </c>
      <c r="CC1121" s="5">
        <v>1</v>
      </c>
      <c r="CD1121" s="5">
        <v>11</v>
      </c>
      <c r="CE1121" s="5">
        <v>0</v>
      </c>
      <c r="CF1121" s="5">
        <v>9</v>
      </c>
      <c r="CG1121" s="5">
        <v>10</v>
      </c>
      <c r="CH1121" s="5">
        <v>4</v>
      </c>
      <c r="CI1121" s="5">
        <v>8</v>
      </c>
      <c r="CJ1121" s="5">
        <v>23</v>
      </c>
      <c r="CK1121" s="5">
        <v>4</v>
      </c>
      <c r="CL1121" s="5">
        <v>0</v>
      </c>
      <c r="CM1121" s="5">
        <v>15</v>
      </c>
      <c r="CN1121" s="5">
        <v>131</v>
      </c>
      <c r="CO1121" s="5">
        <v>19</v>
      </c>
      <c r="CP1121" s="5">
        <v>3</v>
      </c>
      <c r="CQ1121" s="5">
        <v>1</v>
      </c>
      <c r="CR1121" s="5">
        <v>29</v>
      </c>
      <c r="CS1121" s="5">
        <v>473</v>
      </c>
      <c r="CT1121" s="5">
        <v>18</v>
      </c>
      <c r="CU1121" s="5">
        <v>3</v>
      </c>
      <c r="CV1121" s="5">
        <v>23</v>
      </c>
      <c r="CW1121" s="5">
        <v>11</v>
      </c>
      <c r="CX1121" s="3">
        <v>11</v>
      </c>
    </row>
    <row r="1122" spans="1:102" ht="15.75" x14ac:dyDescent="0.25">
      <c r="A1122" s="5" t="s">
        <v>355</v>
      </c>
      <c r="B1122" s="5" t="s">
        <v>356</v>
      </c>
      <c r="C1122" s="5">
        <v>2022</v>
      </c>
      <c r="D1122" s="5">
        <v>1173</v>
      </c>
      <c r="E1122" s="5">
        <v>0</v>
      </c>
      <c r="F1122" s="5">
        <v>8</v>
      </c>
      <c r="G1122" s="5">
        <v>4</v>
      </c>
      <c r="H1122" s="5">
        <v>1</v>
      </c>
      <c r="I1122" s="5">
        <v>3</v>
      </c>
      <c r="J1122" s="5">
        <v>1</v>
      </c>
      <c r="K1122" s="5">
        <v>2</v>
      </c>
      <c r="L1122" s="5">
        <v>4</v>
      </c>
      <c r="M1122" s="5">
        <v>1</v>
      </c>
      <c r="N1122" s="5">
        <v>14</v>
      </c>
      <c r="O1122" s="5">
        <v>197</v>
      </c>
      <c r="P1122" s="5">
        <v>0</v>
      </c>
      <c r="Q1122" s="5">
        <v>0</v>
      </c>
      <c r="R1122" s="5">
        <v>1</v>
      </c>
      <c r="S1122" s="5">
        <v>0</v>
      </c>
      <c r="T1122" s="5">
        <v>0</v>
      </c>
      <c r="U1122" s="5">
        <v>3</v>
      </c>
      <c r="V1122" s="5">
        <v>2</v>
      </c>
      <c r="W1122" s="5">
        <v>0</v>
      </c>
      <c r="X1122" s="5">
        <v>1</v>
      </c>
      <c r="Y1122" s="5">
        <v>0</v>
      </c>
      <c r="Z1122" s="5">
        <v>0</v>
      </c>
      <c r="AA1122" s="5">
        <v>4</v>
      </c>
      <c r="AB1122" s="5">
        <v>0</v>
      </c>
      <c r="AC1122" s="5">
        <v>0</v>
      </c>
      <c r="AD1122" s="5">
        <v>0</v>
      </c>
      <c r="AE1122" s="5">
        <v>0</v>
      </c>
      <c r="AF1122" s="5">
        <v>0</v>
      </c>
      <c r="AG1122" s="5">
        <v>6</v>
      </c>
      <c r="AH1122" s="5">
        <v>1</v>
      </c>
      <c r="AI1122" s="5">
        <v>10</v>
      </c>
      <c r="AJ1122" s="5">
        <v>19</v>
      </c>
      <c r="AK1122" s="5">
        <v>18</v>
      </c>
      <c r="AL1122" s="5">
        <v>2</v>
      </c>
      <c r="AM1122" s="5">
        <v>12</v>
      </c>
      <c r="AN1122" s="5">
        <v>21</v>
      </c>
      <c r="AO1122" s="5">
        <v>41</v>
      </c>
      <c r="AP1122" s="5">
        <v>14</v>
      </c>
      <c r="AQ1122" s="5">
        <v>16</v>
      </c>
      <c r="AR1122" s="5">
        <v>1</v>
      </c>
      <c r="AS1122" s="5">
        <v>4</v>
      </c>
      <c r="AT1122" s="5">
        <v>55</v>
      </c>
      <c r="AU1122" s="5">
        <v>7</v>
      </c>
      <c r="AV1122" s="5">
        <v>22</v>
      </c>
      <c r="AW1122" s="5">
        <v>22</v>
      </c>
      <c r="AX1122" s="5">
        <v>32</v>
      </c>
      <c r="AY1122" s="5">
        <v>9</v>
      </c>
      <c r="AZ1122" s="5">
        <v>8</v>
      </c>
      <c r="BA1122" s="5">
        <v>0</v>
      </c>
      <c r="BB1122" s="5">
        <v>45</v>
      </c>
      <c r="BC1122" s="5">
        <v>5</v>
      </c>
      <c r="BD1122" s="5">
        <v>0</v>
      </c>
      <c r="BE1122" s="5">
        <v>11</v>
      </c>
      <c r="BF1122" s="5">
        <v>53</v>
      </c>
      <c r="BG1122" s="5">
        <v>4</v>
      </c>
      <c r="BH1122" s="5">
        <v>7</v>
      </c>
      <c r="BI1122" s="5">
        <v>0</v>
      </c>
      <c r="BJ1122" s="5">
        <v>37</v>
      </c>
      <c r="BK1122" s="5">
        <v>26</v>
      </c>
      <c r="BL1122" s="5">
        <v>0</v>
      </c>
      <c r="BM1122" s="5">
        <v>1</v>
      </c>
      <c r="BN1122" s="5">
        <v>28</v>
      </c>
      <c r="BO1122" s="5">
        <v>0</v>
      </c>
      <c r="BP1122" s="5">
        <v>4</v>
      </c>
      <c r="BQ1122" s="5">
        <v>10</v>
      </c>
      <c r="BR1122" s="5">
        <v>2</v>
      </c>
      <c r="BS1122" s="5">
        <v>57</v>
      </c>
      <c r="BT1122" s="5">
        <v>24</v>
      </c>
      <c r="BU1122" s="5">
        <v>1</v>
      </c>
      <c r="BV1122" s="5">
        <v>93</v>
      </c>
      <c r="BW1122" s="5">
        <v>5</v>
      </c>
      <c r="BX1122" s="5">
        <v>68</v>
      </c>
      <c r="BY1122" s="5">
        <v>0</v>
      </c>
      <c r="BZ1122" s="5">
        <v>0</v>
      </c>
      <c r="CA1122" s="5">
        <v>6</v>
      </c>
      <c r="CB1122" s="5">
        <v>1</v>
      </c>
      <c r="CC1122" s="5">
        <v>0</v>
      </c>
      <c r="CD1122" s="5">
        <v>1</v>
      </c>
      <c r="CE1122" s="5">
        <v>0</v>
      </c>
      <c r="CF1122" s="5">
        <v>4</v>
      </c>
      <c r="CG1122" s="5">
        <v>1</v>
      </c>
      <c r="CH1122" s="5">
        <v>4</v>
      </c>
      <c r="CI1122" s="5">
        <v>1</v>
      </c>
      <c r="CJ1122" s="5">
        <v>4</v>
      </c>
      <c r="CK1122" s="5">
        <v>0</v>
      </c>
      <c r="CL1122" s="5">
        <v>0</v>
      </c>
      <c r="CM1122" s="5">
        <v>13</v>
      </c>
      <c r="CN1122" s="5">
        <v>30</v>
      </c>
      <c r="CO1122" s="5">
        <v>1</v>
      </c>
      <c r="CP1122" s="5">
        <v>1</v>
      </c>
      <c r="CQ1122" s="5">
        <v>0</v>
      </c>
      <c r="CR1122" s="5">
        <v>0</v>
      </c>
      <c r="CS1122" s="5">
        <v>1</v>
      </c>
      <c r="CT1122" s="5">
        <v>15</v>
      </c>
      <c r="CU1122" s="5">
        <v>2</v>
      </c>
      <c r="CV1122" s="5">
        <v>40</v>
      </c>
      <c r="CW1122" s="5">
        <v>5</v>
      </c>
      <c r="CX1122" s="3">
        <v>5</v>
      </c>
    </row>
    <row r="1123" spans="1:102" ht="15.75" x14ac:dyDescent="0.25">
      <c r="A1123" s="5" t="s">
        <v>357</v>
      </c>
      <c r="B1123" s="5" t="s">
        <v>358</v>
      </c>
      <c r="C1123" s="5">
        <v>2022</v>
      </c>
      <c r="D1123" s="5">
        <v>309</v>
      </c>
      <c r="E1123" s="5">
        <v>0</v>
      </c>
      <c r="F1123" s="5">
        <v>0</v>
      </c>
      <c r="G1123" s="5">
        <v>0</v>
      </c>
      <c r="H1123" s="5">
        <v>0</v>
      </c>
      <c r="I1123" s="5">
        <v>0</v>
      </c>
      <c r="J1123" s="5">
        <v>1</v>
      </c>
      <c r="K1123" s="5">
        <v>0</v>
      </c>
      <c r="L1123" s="5">
        <v>1</v>
      </c>
      <c r="M1123" s="5">
        <v>0</v>
      </c>
      <c r="N1123" s="5">
        <v>6</v>
      </c>
      <c r="O1123" s="5">
        <v>70</v>
      </c>
      <c r="P1123" s="5">
        <v>0</v>
      </c>
      <c r="Q1123" s="5">
        <v>0</v>
      </c>
      <c r="R1123" s="5">
        <v>1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1</v>
      </c>
      <c r="AB1123" s="5">
        <v>0</v>
      </c>
      <c r="AC1123" s="5">
        <v>0</v>
      </c>
      <c r="AD1123" s="5">
        <v>0</v>
      </c>
      <c r="AE1123" s="5">
        <v>0</v>
      </c>
      <c r="AF1123" s="5">
        <v>0</v>
      </c>
      <c r="AG1123" s="5">
        <v>2</v>
      </c>
      <c r="AH1123" s="5">
        <v>0</v>
      </c>
      <c r="AI1123" s="5">
        <v>9</v>
      </c>
      <c r="AJ1123" s="5">
        <v>9</v>
      </c>
      <c r="AK1123" s="5">
        <v>4</v>
      </c>
      <c r="AL1123" s="5">
        <v>0</v>
      </c>
      <c r="AM1123" s="5">
        <v>2</v>
      </c>
      <c r="AN1123" s="5">
        <v>4</v>
      </c>
      <c r="AO1123" s="5">
        <v>11</v>
      </c>
      <c r="AP1123" s="5">
        <v>0</v>
      </c>
      <c r="AQ1123" s="5">
        <v>3</v>
      </c>
      <c r="AR1123" s="5">
        <v>0</v>
      </c>
      <c r="AS1123" s="5">
        <v>2</v>
      </c>
      <c r="AT1123" s="5">
        <v>3</v>
      </c>
      <c r="AU1123" s="5">
        <v>2</v>
      </c>
      <c r="AV1123" s="5">
        <v>1</v>
      </c>
      <c r="AW1123" s="5">
        <v>6</v>
      </c>
      <c r="AX1123" s="5">
        <v>7</v>
      </c>
      <c r="AY1123" s="5">
        <v>0</v>
      </c>
      <c r="AZ1123" s="5">
        <v>4</v>
      </c>
      <c r="BA1123" s="5">
        <v>0</v>
      </c>
      <c r="BB1123" s="5">
        <v>38</v>
      </c>
      <c r="BC1123" s="5">
        <v>4</v>
      </c>
      <c r="BD1123" s="5">
        <v>0</v>
      </c>
      <c r="BE1123" s="5">
        <v>2</v>
      </c>
      <c r="BF1123" s="5">
        <v>19</v>
      </c>
      <c r="BG1123" s="5">
        <v>2</v>
      </c>
      <c r="BH1123" s="5">
        <v>1</v>
      </c>
      <c r="BI1123" s="5">
        <v>0</v>
      </c>
      <c r="BJ1123" s="5">
        <v>9</v>
      </c>
      <c r="BK1123" s="5">
        <v>11</v>
      </c>
      <c r="BL1123" s="5">
        <v>0</v>
      </c>
      <c r="BM1123" s="5">
        <v>1</v>
      </c>
      <c r="BN1123" s="5">
        <v>5</v>
      </c>
      <c r="BO1123" s="5">
        <v>0</v>
      </c>
      <c r="BP1123" s="5">
        <v>1</v>
      </c>
      <c r="BQ1123" s="5">
        <v>3</v>
      </c>
      <c r="BR1123" s="5">
        <v>0</v>
      </c>
      <c r="BS1123" s="5">
        <v>12</v>
      </c>
      <c r="BT1123" s="5">
        <v>5</v>
      </c>
      <c r="BU1123" s="5">
        <v>0</v>
      </c>
      <c r="BV1123" s="5">
        <v>2</v>
      </c>
      <c r="BW1123" s="5">
        <v>1</v>
      </c>
      <c r="BX1123" s="5">
        <v>2</v>
      </c>
      <c r="BY1123" s="5">
        <v>0</v>
      </c>
      <c r="BZ1123" s="5">
        <v>0</v>
      </c>
      <c r="CA1123" s="5">
        <v>6</v>
      </c>
      <c r="CB1123" s="5">
        <v>0</v>
      </c>
      <c r="CC1123" s="5">
        <v>0</v>
      </c>
      <c r="CD1123" s="5">
        <v>1</v>
      </c>
      <c r="CE1123" s="5">
        <v>0</v>
      </c>
      <c r="CF1123" s="5">
        <v>1</v>
      </c>
      <c r="CG1123" s="5">
        <v>0</v>
      </c>
      <c r="CH1123" s="5">
        <v>2</v>
      </c>
      <c r="CI1123" s="5">
        <v>0</v>
      </c>
      <c r="CJ1123" s="5">
        <v>7</v>
      </c>
      <c r="CK1123" s="5">
        <v>1</v>
      </c>
      <c r="CL1123" s="5">
        <v>0</v>
      </c>
      <c r="CM1123" s="5">
        <v>1</v>
      </c>
      <c r="CN1123" s="5">
        <v>5</v>
      </c>
      <c r="CO1123" s="5">
        <v>1</v>
      </c>
      <c r="CP1123" s="5">
        <v>1</v>
      </c>
      <c r="CQ1123" s="5">
        <v>0</v>
      </c>
      <c r="CR1123" s="5">
        <v>0</v>
      </c>
      <c r="CS1123" s="5">
        <v>0</v>
      </c>
      <c r="CT1123" s="5">
        <v>3</v>
      </c>
      <c r="CU1123" s="5">
        <v>0</v>
      </c>
      <c r="CV1123" s="5">
        <v>8</v>
      </c>
      <c r="CW1123" s="5">
        <v>1</v>
      </c>
      <c r="CX1123" s="3">
        <v>1</v>
      </c>
    </row>
    <row r="1124" spans="1:102" ht="15.75" x14ac:dyDescent="0.25">
      <c r="A1124" s="5" t="s">
        <v>359</v>
      </c>
      <c r="B1124" s="5" t="s">
        <v>360</v>
      </c>
      <c r="C1124" s="5">
        <v>2022</v>
      </c>
      <c r="D1124" s="5">
        <v>1288</v>
      </c>
      <c r="E1124" s="5">
        <v>3</v>
      </c>
      <c r="F1124" s="5">
        <v>0</v>
      </c>
      <c r="G1124" s="5">
        <v>11</v>
      </c>
      <c r="H1124" s="5">
        <v>0</v>
      </c>
      <c r="I1124" s="5">
        <v>3</v>
      </c>
      <c r="J1124" s="5">
        <v>2</v>
      </c>
      <c r="K1124" s="5">
        <v>1</v>
      </c>
      <c r="L1124" s="5">
        <v>10</v>
      </c>
      <c r="M1124" s="5">
        <v>12</v>
      </c>
      <c r="N1124" s="5">
        <v>34</v>
      </c>
      <c r="O1124" s="5">
        <v>137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1</v>
      </c>
      <c r="W1124" s="5">
        <v>7</v>
      </c>
      <c r="X1124" s="5">
        <v>4</v>
      </c>
      <c r="Y1124" s="5">
        <v>0</v>
      </c>
      <c r="Z1124" s="5">
        <v>0</v>
      </c>
      <c r="AA1124" s="5">
        <v>2</v>
      </c>
      <c r="AB1124" s="5">
        <v>0</v>
      </c>
      <c r="AC1124" s="5">
        <v>0</v>
      </c>
      <c r="AD1124" s="5">
        <v>0</v>
      </c>
      <c r="AE1124" s="5">
        <v>0</v>
      </c>
      <c r="AF1124" s="5">
        <v>1</v>
      </c>
      <c r="AG1124" s="5">
        <v>50</v>
      </c>
      <c r="AH1124" s="5">
        <v>8</v>
      </c>
      <c r="AI1124" s="5">
        <v>29</v>
      </c>
      <c r="AJ1124" s="5">
        <v>358</v>
      </c>
      <c r="AK1124" s="5">
        <v>67</v>
      </c>
      <c r="AL1124" s="5">
        <v>0</v>
      </c>
      <c r="AM1124" s="5">
        <v>19</v>
      </c>
      <c r="AN1124" s="5">
        <v>11</v>
      </c>
      <c r="AO1124" s="5">
        <v>37</v>
      </c>
      <c r="AP1124" s="5">
        <v>0</v>
      </c>
      <c r="AQ1124" s="5">
        <v>4</v>
      </c>
      <c r="AR1124" s="5">
        <v>0</v>
      </c>
      <c r="AS1124" s="5">
        <v>4</v>
      </c>
      <c r="AT1124" s="5">
        <v>8</v>
      </c>
      <c r="AU1124" s="5">
        <v>4</v>
      </c>
      <c r="AV1124" s="5">
        <v>3</v>
      </c>
      <c r="AW1124" s="5">
        <v>5</v>
      </c>
      <c r="AX1124" s="5">
        <v>8</v>
      </c>
      <c r="AY1124" s="5">
        <v>0</v>
      </c>
      <c r="AZ1124" s="5">
        <v>11</v>
      </c>
      <c r="BA1124" s="5">
        <v>0</v>
      </c>
      <c r="BB1124" s="5">
        <v>8</v>
      </c>
      <c r="BC1124" s="5">
        <v>24</v>
      </c>
      <c r="BD1124" s="5">
        <v>0</v>
      </c>
      <c r="BE1124" s="5">
        <v>12</v>
      </c>
      <c r="BF1124" s="5">
        <v>58</v>
      </c>
      <c r="BG1124" s="5">
        <v>1</v>
      </c>
      <c r="BH1124" s="5">
        <v>1</v>
      </c>
      <c r="BI1124" s="5">
        <v>0</v>
      </c>
      <c r="BJ1124" s="5">
        <v>16</v>
      </c>
      <c r="BK1124" s="5">
        <v>33</v>
      </c>
      <c r="BL1124" s="5">
        <v>0</v>
      </c>
      <c r="BM1124" s="5">
        <v>1</v>
      </c>
      <c r="BN1124" s="5">
        <v>2</v>
      </c>
      <c r="BO1124" s="5">
        <v>0</v>
      </c>
      <c r="BP1124" s="5">
        <v>0</v>
      </c>
      <c r="BQ1124" s="5">
        <v>5</v>
      </c>
      <c r="BR1124" s="5">
        <v>1</v>
      </c>
      <c r="BS1124" s="5">
        <v>23</v>
      </c>
      <c r="BT1124" s="5">
        <v>17</v>
      </c>
      <c r="BU1124" s="5">
        <v>1</v>
      </c>
      <c r="BV1124" s="5">
        <v>14</v>
      </c>
      <c r="BW1124" s="5">
        <v>4</v>
      </c>
      <c r="BX1124" s="5">
        <v>93</v>
      </c>
      <c r="BY1124" s="5">
        <v>0</v>
      </c>
      <c r="BZ1124" s="5">
        <v>0</v>
      </c>
      <c r="CA1124" s="5">
        <v>13</v>
      </c>
      <c r="CB1124" s="5">
        <v>0</v>
      </c>
      <c r="CC1124" s="5">
        <v>0</v>
      </c>
      <c r="CD1124" s="5">
        <v>1</v>
      </c>
      <c r="CE1124" s="5">
        <v>0</v>
      </c>
      <c r="CF1124" s="5">
        <v>3</v>
      </c>
      <c r="CG1124" s="5">
        <v>3</v>
      </c>
      <c r="CH1124" s="5">
        <v>2</v>
      </c>
      <c r="CI1124" s="5">
        <v>1</v>
      </c>
      <c r="CJ1124" s="5">
        <v>11</v>
      </c>
      <c r="CK1124" s="5">
        <v>1</v>
      </c>
      <c r="CL1124" s="5">
        <v>0</v>
      </c>
      <c r="CM1124" s="5">
        <v>5</v>
      </c>
      <c r="CN1124" s="5">
        <v>25</v>
      </c>
      <c r="CO1124" s="5">
        <v>13</v>
      </c>
      <c r="CP1124" s="5">
        <v>1</v>
      </c>
      <c r="CQ1124" s="5">
        <v>0</v>
      </c>
      <c r="CR1124" s="5">
        <v>5</v>
      </c>
      <c r="CS1124" s="5">
        <v>0</v>
      </c>
      <c r="CT1124" s="5">
        <v>8</v>
      </c>
      <c r="CU1124" s="5">
        <v>0</v>
      </c>
      <c r="CV1124" s="5">
        <v>29</v>
      </c>
      <c r="CW1124" s="5">
        <v>3</v>
      </c>
      <c r="CX1124" s="3">
        <v>3</v>
      </c>
    </row>
    <row r="1125" spans="1:102" ht="15.75" x14ac:dyDescent="0.25">
      <c r="A1125" s="5" t="s">
        <v>361</v>
      </c>
      <c r="B1125" s="5" t="s">
        <v>362</v>
      </c>
      <c r="C1125" s="5">
        <v>2022</v>
      </c>
      <c r="D1125" s="5">
        <v>13</v>
      </c>
      <c r="E1125" s="5">
        <v>0</v>
      </c>
      <c r="F1125" s="5">
        <v>0</v>
      </c>
      <c r="G1125" s="5">
        <v>0</v>
      </c>
      <c r="H1125" s="5">
        <v>0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1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5">
        <v>0</v>
      </c>
      <c r="AH1125" s="5">
        <v>0</v>
      </c>
      <c r="AI1125" s="5">
        <v>1</v>
      </c>
      <c r="AJ1125" s="5">
        <v>1</v>
      </c>
      <c r="AK1125" s="5">
        <v>1</v>
      </c>
      <c r="AL1125" s="5">
        <v>0</v>
      </c>
      <c r="AM1125" s="5">
        <v>0</v>
      </c>
      <c r="AN1125" s="5">
        <v>0</v>
      </c>
      <c r="AO1125" s="5">
        <v>0</v>
      </c>
      <c r="AP1125" s="5">
        <v>0</v>
      </c>
      <c r="AQ1125" s="5">
        <v>0</v>
      </c>
      <c r="AR1125" s="5">
        <v>0</v>
      </c>
      <c r="AS1125" s="5">
        <v>0</v>
      </c>
      <c r="AT1125" s="5">
        <v>0</v>
      </c>
      <c r="AU1125" s="5">
        <v>0</v>
      </c>
      <c r="AV1125" s="5">
        <v>0</v>
      </c>
      <c r="AW1125" s="5">
        <v>0</v>
      </c>
      <c r="AX1125" s="5">
        <v>0</v>
      </c>
      <c r="AY1125" s="5">
        <v>0</v>
      </c>
      <c r="AZ1125" s="5">
        <v>0</v>
      </c>
      <c r="BA1125" s="5">
        <v>0</v>
      </c>
      <c r="BB1125" s="5">
        <v>0</v>
      </c>
      <c r="BC1125" s="5">
        <v>0</v>
      </c>
      <c r="BD1125" s="5">
        <v>0</v>
      </c>
      <c r="BE1125" s="5">
        <v>0</v>
      </c>
      <c r="BF1125" s="5">
        <v>0</v>
      </c>
      <c r="BG1125" s="5">
        <v>0</v>
      </c>
      <c r="BH1125" s="5">
        <v>0</v>
      </c>
      <c r="BI1125" s="5">
        <v>0</v>
      </c>
      <c r="BJ1125" s="5">
        <v>0</v>
      </c>
      <c r="BK1125" s="5">
        <v>0</v>
      </c>
      <c r="BL1125" s="5">
        <v>0</v>
      </c>
      <c r="BM1125" s="5">
        <v>0</v>
      </c>
      <c r="BN1125" s="5">
        <v>0</v>
      </c>
      <c r="BO1125" s="5">
        <v>0</v>
      </c>
      <c r="BP1125" s="5">
        <v>0</v>
      </c>
      <c r="BQ1125" s="5">
        <v>1</v>
      </c>
      <c r="BR1125" s="5">
        <v>0</v>
      </c>
      <c r="BS1125" s="5">
        <v>0</v>
      </c>
      <c r="BT1125" s="5">
        <v>0</v>
      </c>
      <c r="BU1125" s="5">
        <v>0</v>
      </c>
      <c r="BV1125" s="5">
        <v>0</v>
      </c>
      <c r="BW1125" s="5">
        <v>2</v>
      </c>
      <c r="BX1125" s="5">
        <v>0</v>
      </c>
      <c r="BY1125" s="5">
        <v>0</v>
      </c>
      <c r="BZ1125" s="5">
        <v>0</v>
      </c>
      <c r="CA1125" s="5">
        <v>0</v>
      </c>
      <c r="CB1125" s="5">
        <v>0</v>
      </c>
      <c r="CC1125" s="5">
        <v>0</v>
      </c>
      <c r="CD1125" s="5">
        <v>0</v>
      </c>
      <c r="CE1125" s="5">
        <v>0</v>
      </c>
      <c r="CF1125" s="5">
        <v>0</v>
      </c>
      <c r="CG1125" s="5">
        <v>0</v>
      </c>
      <c r="CH1125" s="5">
        <v>0</v>
      </c>
      <c r="CI1125" s="5">
        <v>0</v>
      </c>
      <c r="CJ1125" s="5">
        <v>1</v>
      </c>
      <c r="CK1125" s="5">
        <v>0</v>
      </c>
      <c r="CL1125" s="5">
        <v>0</v>
      </c>
      <c r="CM1125" s="5">
        <v>0</v>
      </c>
      <c r="CN1125" s="5">
        <v>1</v>
      </c>
      <c r="CO1125" s="5">
        <v>0</v>
      </c>
      <c r="CP1125" s="5">
        <v>0</v>
      </c>
      <c r="CQ1125" s="5">
        <v>0</v>
      </c>
      <c r="CR1125" s="5">
        <v>1</v>
      </c>
      <c r="CS1125" s="5">
        <v>0</v>
      </c>
      <c r="CT1125" s="5">
        <v>0</v>
      </c>
      <c r="CU1125" s="5">
        <v>0</v>
      </c>
      <c r="CV1125" s="5">
        <v>1</v>
      </c>
      <c r="CW1125" s="5">
        <v>0</v>
      </c>
      <c r="CX1125" s="3">
        <v>0</v>
      </c>
    </row>
    <row r="1126" spans="1:102" ht="15.75" x14ac:dyDescent="0.25">
      <c r="A1126" s="5" t="s">
        <v>363</v>
      </c>
      <c r="B1126" s="5" t="s">
        <v>364</v>
      </c>
      <c r="C1126" s="5">
        <v>2022</v>
      </c>
      <c r="D1126" s="5">
        <v>3982</v>
      </c>
      <c r="E1126" s="5">
        <v>26</v>
      </c>
      <c r="F1126" s="5">
        <v>1</v>
      </c>
      <c r="G1126" s="5">
        <v>28</v>
      </c>
      <c r="H1126" s="5">
        <v>1</v>
      </c>
      <c r="I1126" s="5">
        <v>83</v>
      </c>
      <c r="J1126" s="5">
        <v>8</v>
      </c>
      <c r="K1126" s="5">
        <v>4</v>
      </c>
      <c r="L1126" s="5">
        <v>144</v>
      </c>
      <c r="M1126" s="5">
        <v>13</v>
      </c>
      <c r="N1126" s="5">
        <v>43</v>
      </c>
      <c r="O1126" s="5">
        <v>4</v>
      </c>
      <c r="P1126" s="5">
        <v>0</v>
      </c>
      <c r="Q1126" s="5">
        <v>0</v>
      </c>
      <c r="R1126" s="5">
        <v>0</v>
      </c>
      <c r="S1126" s="5">
        <v>1</v>
      </c>
      <c r="T1126" s="5">
        <v>0</v>
      </c>
      <c r="U1126" s="5">
        <v>0</v>
      </c>
      <c r="V1126" s="5">
        <v>10</v>
      </c>
      <c r="W1126" s="5">
        <v>66</v>
      </c>
      <c r="X1126" s="5">
        <v>0</v>
      </c>
      <c r="Y1126" s="5">
        <v>10</v>
      </c>
      <c r="Z1126" s="5">
        <v>0</v>
      </c>
      <c r="AA1126" s="5">
        <v>15</v>
      </c>
      <c r="AB1126" s="5">
        <v>1</v>
      </c>
      <c r="AC1126" s="5">
        <v>0</v>
      </c>
      <c r="AD1126" s="5">
        <v>0</v>
      </c>
      <c r="AE1126" s="5">
        <v>0</v>
      </c>
      <c r="AF1126" s="5">
        <v>0</v>
      </c>
      <c r="AG1126" s="5">
        <v>35</v>
      </c>
      <c r="AH1126" s="5">
        <v>6</v>
      </c>
      <c r="AI1126" s="5">
        <v>57</v>
      </c>
      <c r="AJ1126" s="5">
        <v>351</v>
      </c>
      <c r="AK1126" s="5">
        <v>130</v>
      </c>
      <c r="AL1126" s="5">
        <v>1</v>
      </c>
      <c r="AM1126" s="5">
        <v>24</v>
      </c>
      <c r="AN1126" s="5">
        <v>10</v>
      </c>
      <c r="AO1126" s="5">
        <v>92</v>
      </c>
      <c r="AP1126" s="5">
        <v>0</v>
      </c>
      <c r="AQ1126" s="5">
        <v>26</v>
      </c>
      <c r="AR1126" s="5">
        <v>3</v>
      </c>
      <c r="AS1126" s="5">
        <v>11</v>
      </c>
      <c r="AT1126" s="5">
        <v>16</v>
      </c>
      <c r="AU1126" s="5">
        <v>12</v>
      </c>
      <c r="AV1126" s="5">
        <v>25</v>
      </c>
      <c r="AW1126" s="5">
        <v>14</v>
      </c>
      <c r="AX1126" s="5">
        <v>139</v>
      </c>
      <c r="AY1126" s="5">
        <v>2</v>
      </c>
      <c r="AZ1126" s="5">
        <v>52</v>
      </c>
      <c r="BA1126" s="5">
        <v>0</v>
      </c>
      <c r="BB1126" s="5">
        <v>751</v>
      </c>
      <c r="BC1126" s="5">
        <v>10</v>
      </c>
      <c r="BD1126" s="5">
        <v>0</v>
      </c>
      <c r="BE1126" s="5">
        <v>20</v>
      </c>
      <c r="BF1126" s="5">
        <v>52</v>
      </c>
      <c r="BG1126" s="5">
        <v>9</v>
      </c>
      <c r="BH1126" s="5">
        <v>5</v>
      </c>
      <c r="BI1126" s="5">
        <v>0</v>
      </c>
      <c r="BJ1126" s="5">
        <v>142</v>
      </c>
      <c r="BK1126" s="5">
        <v>87</v>
      </c>
      <c r="BL1126" s="5">
        <v>0</v>
      </c>
      <c r="BM1126" s="5">
        <v>6</v>
      </c>
      <c r="BN1126" s="5">
        <v>58</v>
      </c>
      <c r="BO1126" s="5">
        <v>1</v>
      </c>
      <c r="BP1126" s="5">
        <v>9</v>
      </c>
      <c r="BQ1126" s="5">
        <v>53</v>
      </c>
      <c r="BR1126" s="5">
        <v>9</v>
      </c>
      <c r="BS1126" s="5">
        <v>123</v>
      </c>
      <c r="BT1126" s="5">
        <v>84</v>
      </c>
      <c r="BU1126" s="5">
        <v>1</v>
      </c>
      <c r="BV1126" s="5">
        <v>8</v>
      </c>
      <c r="BW1126" s="5">
        <v>23</v>
      </c>
      <c r="BX1126" s="5">
        <v>316</v>
      </c>
      <c r="BY1126" s="5">
        <v>1</v>
      </c>
      <c r="BZ1126" s="5">
        <v>0</v>
      </c>
      <c r="CA1126" s="5">
        <v>108</v>
      </c>
      <c r="CB1126" s="5">
        <v>1</v>
      </c>
      <c r="CC1126" s="5">
        <v>0</v>
      </c>
      <c r="CD1126" s="5">
        <v>9</v>
      </c>
      <c r="CE1126" s="5">
        <v>0</v>
      </c>
      <c r="CF1126" s="5">
        <v>12</v>
      </c>
      <c r="CG1126" s="5">
        <v>3</v>
      </c>
      <c r="CH1126" s="5">
        <v>8</v>
      </c>
      <c r="CI1126" s="5">
        <v>6</v>
      </c>
      <c r="CJ1126" s="5">
        <v>58</v>
      </c>
      <c r="CK1126" s="5">
        <v>4</v>
      </c>
      <c r="CL1126" s="5">
        <v>0</v>
      </c>
      <c r="CM1126" s="5">
        <v>58</v>
      </c>
      <c r="CN1126" s="5">
        <v>135</v>
      </c>
      <c r="CO1126" s="5">
        <v>4</v>
      </c>
      <c r="CP1126" s="5">
        <v>4</v>
      </c>
      <c r="CQ1126" s="5">
        <v>0</v>
      </c>
      <c r="CR1126" s="5">
        <v>32</v>
      </c>
      <c r="CS1126" s="5">
        <v>201</v>
      </c>
      <c r="CT1126" s="5">
        <v>15</v>
      </c>
      <c r="CU1126" s="5">
        <v>10</v>
      </c>
      <c r="CV1126" s="5">
        <v>58</v>
      </c>
      <c r="CW1126" s="5">
        <v>21</v>
      </c>
      <c r="CX1126" s="3">
        <v>21</v>
      </c>
    </row>
    <row r="1127" spans="1:102" ht="15.75" x14ac:dyDescent="0.25">
      <c r="A1127" s="5" t="s">
        <v>365</v>
      </c>
      <c r="B1127" s="5" t="s">
        <v>366</v>
      </c>
      <c r="C1127" s="5">
        <v>2022</v>
      </c>
      <c r="D1127" s="5">
        <v>1</v>
      </c>
      <c r="E1127" s="5">
        <v>0</v>
      </c>
      <c r="F1127" s="5">
        <v>0</v>
      </c>
      <c r="G1127" s="5">
        <v>0</v>
      </c>
      <c r="H1127" s="5">
        <v>0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2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5">
        <v>0</v>
      </c>
      <c r="AH1127" s="5">
        <v>0</v>
      </c>
      <c r="AI1127" s="5">
        <v>0</v>
      </c>
      <c r="AJ1127" s="5">
        <v>0</v>
      </c>
      <c r="AK1127" s="5">
        <v>0</v>
      </c>
      <c r="AL1127" s="5">
        <v>0</v>
      </c>
      <c r="AM1127" s="5">
        <v>0</v>
      </c>
      <c r="AN1127" s="5">
        <v>0</v>
      </c>
      <c r="AO1127" s="5">
        <v>0</v>
      </c>
      <c r="AP1127" s="5">
        <v>0</v>
      </c>
      <c r="AQ1127" s="5">
        <v>0</v>
      </c>
      <c r="AR1127" s="5">
        <v>0</v>
      </c>
      <c r="AS1127" s="5">
        <v>0</v>
      </c>
      <c r="AT1127" s="5">
        <v>0</v>
      </c>
      <c r="AU1127" s="5">
        <v>0</v>
      </c>
      <c r="AV1127" s="5">
        <v>0</v>
      </c>
      <c r="AW1127" s="5">
        <v>0</v>
      </c>
      <c r="AX1127" s="5">
        <v>0</v>
      </c>
      <c r="AY1127" s="5">
        <v>0</v>
      </c>
      <c r="AZ1127" s="5">
        <v>0</v>
      </c>
      <c r="BA1127" s="5">
        <v>0</v>
      </c>
      <c r="BB1127" s="5">
        <v>0</v>
      </c>
      <c r="BC1127" s="5">
        <v>0</v>
      </c>
      <c r="BD1127" s="5">
        <v>0</v>
      </c>
      <c r="BE1127" s="5">
        <v>0</v>
      </c>
      <c r="BF1127" s="5">
        <v>0</v>
      </c>
      <c r="BG1127" s="5">
        <v>0</v>
      </c>
      <c r="BH1127" s="5">
        <v>0</v>
      </c>
      <c r="BI1127" s="5">
        <v>0</v>
      </c>
      <c r="BJ1127" s="5">
        <v>0</v>
      </c>
      <c r="BK1127" s="5">
        <v>0</v>
      </c>
      <c r="BL1127" s="5">
        <v>0</v>
      </c>
      <c r="BM1127" s="5">
        <v>0</v>
      </c>
      <c r="BN1127" s="5">
        <v>0</v>
      </c>
      <c r="BO1127" s="5">
        <v>0</v>
      </c>
      <c r="BP1127" s="5">
        <v>0</v>
      </c>
      <c r="BQ1127" s="5">
        <v>0</v>
      </c>
      <c r="BR1127" s="5">
        <v>0</v>
      </c>
      <c r="BS1127" s="5">
        <v>0</v>
      </c>
      <c r="BT1127" s="5">
        <v>0</v>
      </c>
      <c r="BU1127" s="5">
        <v>0</v>
      </c>
      <c r="BV1127" s="5">
        <v>0</v>
      </c>
      <c r="BW1127" s="5">
        <v>0</v>
      </c>
      <c r="BX1127" s="5">
        <v>0</v>
      </c>
      <c r="BY1127" s="5">
        <v>0</v>
      </c>
      <c r="BZ1127" s="5">
        <v>0</v>
      </c>
      <c r="CA1127" s="5">
        <v>0</v>
      </c>
      <c r="CB1127" s="5">
        <v>0</v>
      </c>
      <c r="CC1127" s="5">
        <v>0</v>
      </c>
      <c r="CD1127" s="5">
        <v>0</v>
      </c>
      <c r="CE1127" s="5">
        <v>0</v>
      </c>
      <c r="CF1127" s="5">
        <v>0</v>
      </c>
      <c r="CG1127" s="5">
        <v>0</v>
      </c>
      <c r="CH1127" s="5">
        <v>0</v>
      </c>
      <c r="CI1127" s="5">
        <v>0</v>
      </c>
      <c r="CJ1127" s="5">
        <v>0</v>
      </c>
      <c r="CK1127" s="5">
        <v>0</v>
      </c>
      <c r="CL1127" s="5">
        <v>0</v>
      </c>
      <c r="CM1127" s="5">
        <v>0</v>
      </c>
      <c r="CN1127" s="5">
        <v>0</v>
      </c>
      <c r="CO1127" s="5">
        <v>0</v>
      </c>
      <c r="CP1127" s="5">
        <v>0</v>
      </c>
      <c r="CQ1127" s="5">
        <v>0</v>
      </c>
      <c r="CR1127" s="5">
        <v>0</v>
      </c>
      <c r="CS1127" s="5">
        <v>0</v>
      </c>
      <c r="CT1127" s="5">
        <v>0</v>
      </c>
      <c r="CU1127" s="5">
        <v>0</v>
      </c>
      <c r="CV1127" s="5">
        <v>0</v>
      </c>
      <c r="CW1127" s="5">
        <v>0</v>
      </c>
      <c r="CX1127" s="3">
        <v>0</v>
      </c>
    </row>
    <row r="1128" spans="1:102" ht="15.75" x14ac:dyDescent="0.25">
      <c r="A1128" s="5" t="s">
        <v>367</v>
      </c>
      <c r="B1128" s="5" t="s">
        <v>368</v>
      </c>
      <c r="C1128" s="5">
        <v>2022</v>
      </c>
      <c r="D1128" s="5">
        <v>24</v>
      </c>
      <c r="E1128" s="5">
        <v>0</v>
      </c>
      <c r="F1128" s="5">
        <v>0</v>
      </c>
      <c r="G1128" s="5">
        <v>0</v>
      </c>
      <c r="H1128" s="5">
        <v>0</v>
      </c>
      <c r="I1128" s="5">
        <v>1</v>
      </c>
      <c r="J1128" s="5">
        <v>0</v>
      </c>
      <c r="K1128" s="5">
        <v>0</v>
      </c>
      <c r="L1128" s="5">
        <v>0</v>
      </c>
      <c r="M1128" s="5">
        <v>0</v>
      </c>
      <c r="N1128" s="5">
        <v>1</v>
      </c>
      <c r="O1128" s="5">
        <v>1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5">
        <v>0</v>
      </c>
      <c r="AE1128" s="5">
        <v>0</v>
      </c>
      <c r="AF1128" s="5">
        <v>0</v>
      </c>
      <c r="AG1128" s="5">
        <v>0</v>
      </c>
      <c r="AH1128" s="5">
        <v>0</v>
      </c>
      <c r="AI1128" s="5">
        <v>0</v>
      </c>
      <c r="AJ1128" s="5">
        <v>1</v>
      </c>
      <c r="AK1128" s="5">
        <v>1</v>
      </c>
      <c r="AL1128" s="5">
        <v>0</v>
      </c>
      <c r="AM1128" s="5">
        <v>0</v>
      </c>
      <c r="AN1128" s="5">
        <v>0</v>
      </c>
      <c r="AO1128" s="5">
        <v>0</v>
      </c>
      <c r="AP1128" s="5">
        <v>0</v>
      </c>
      <c r="AQ1128" s="5">
        <v>0</v>
      </c>
      <c r="AR1128" s="5">
        <v>0</v>
      </c>
      <c r="AS1128" s="5">
        <v>0</v>
      </c>
      <c r="AT1128" s="5">
        <v>0</v>
      </c>
      <c r="AU1128" s="5">
        <v>0</v>
      </c>
      <c r="AV1128" s="5">
        <v>0</v>
      </c>
      <c r="AW1128" s="5">
        <v>0</v>
      </c>
      <c r="AX1128" s="5">
        <v>1</v>
      </c>
      <c r="AY1128" s="5">
        <v>0</v>
      </c>
      <c r="AZ1128" s="5">
        <v>0</v>
      </c>
      <c r="BA1128" s="5">
        <v>0</v>
      </c>
      <c r="BB1128" s="5">
        <v>3</v>
      </c>
      <c r="BC1128" s="5">
        <v>0</v>
      </c>
      <c r="BD1128" s="5">
        <v>0</v>
      </c>
      <c r="BE1128" s="5">
        <v>1</v>
      </c>
      <c r="BF1128" s="5">
        <v>0</v>
      </c>
      <c r="BG1128" s="5">
        <v>0</v>
      </c>
      <c r="BH1128" s="5">
        <v>0</v>
      </c>
      <c r="BI1128" s="5">
        <v>0</v>
      </c>
      <c r="BJ1128" s="5">
        <v>1</v>
      </c>
      <c r="BK1128" s="5">
        <v>0</v>
      </c>
      <c r="BL1128" s="5">
        <v>0</v>
      </c>
      <c r="BM1128" s="5">
        <v>0</v>
      </c>
      <c r="BN1128" s="5">
        <v>0</v>
      </c>
      <c r="BO1128" s="5">
        <v>0</v>
      </c>
      <c r="BP1128" s="5">
        <v>0</v>
      </c>
      <c r="BQ1128" s="5">
        <v>1</v>
      </c>
      <c r="BR1128" s="5">
        <v>0</v>
      </c>
      <c r="BS1128" s="5">
        <v>1</v>
      </c>
      <c r="BT1128" s="5">
        <v>0</v>
      </c>
      <c r="BU1128" s="5">
        <v>0</v>
      </c>
      <c r="BV1128" s="5">
        <v>0</v>
      </c>
      <c r="BW1128" s="5">
        <v>0</v>
      </c>
      <c r="BX1128" s="5">
        <v>1</v>
      </c>
      <c r="BY1128" s="5">
        <v>0</v>
      </c>
      <c r="BZ1128" s="5">
        <v>0</v>
      </c>
      <c r="CA1128" s="5">
        <v>0</v>
      </c>
      <c r="CB1128" s="5">
        <v>0</v>
      </c>
      <c r="CC1128" s="5">
        <v>0</v>
      </c>
      <c r="CD1128" s="5">
        <v>0</v>
      </c>
      <c r="CE1128" s="5">
        <v>0</v>
      </c>
      <c r="CF1128" s="5">
        <v>0</v>
      </c>
      <c r="CG1128" s="5">
        <v>0</v>
      </c>
      <c r="CH1128" s="5">
        <v>0</v>
      </c>
      <c r="CI1128" s="5">
        <v>0</v>
      </c>
      <c r="CJ1128" s="5">
        <v>0</v>
      </c>
      <c r="CK1128" s="5">
        <v>0</v>
      </c>
      <c r="CL1128" s="5">
        <v>0</v>
      </c>
      <c r="CM1128" s="5">
        <v>0</v>
      </c>
      <c r="CN1128" s="5">
        <v>1</v>
      </c>
      <c r="CO1128" s="5">
        <v>0</v>
      </c>
      <c r="CP1128" s="5">
        <v>0</v>
      </c>
      <c r="CQ1128" s="5">
        <v>0</v>
      </c>
      <c r="CR1128" s="5">
        <v>0</v>
      </c>
      <c r="CS1128" s="5">
        <v>0</v>
      </c>
      <c r="CT1128" s="5">
        <v>2</v>
      </c>
      <c r="CU1128" s="5">
        <v>0</v>
      </c>
      <c r="CV1128" s="5">
        <v>1</v>
      </c>
      <c r="CW1128" s="5">
        <v>0</v>
      </c>
      <c r="CX1128" s="3">
        <v>0</v>
      </c>
    </row>
    <row r="1129" spans="1:102" ht="15.75" x14ac:dyDescent="0.25">
      <c r="A1129" s="5" t="s">
        <v>369</v>
      </c>
      <c r="B1129" s="5" t="s">
        <v>370</v>
      </c>
      <c r="C1129" s="5">
        <v>2022</v>
      </c>
      <c r="D1129" s="5">
        <v>54</v>
      </c>
      <c r="E1129" s="5">
        <v>0</v>
      </c>
      <c r="F1129" s="5">
        <v>0</v>
      </c>
      <c r="G1129" s="5">
        <v>0</v>
      </c>
      <c r="H1129" s="5">
        <v>0</v>
      </c>
      <c r="I1129" s="5">
        <v>0</v>
      </c>
      <c r="J1129" s="5">
        <v>3</v>
      </c>
      <c r="K1129" s="5">
        <v>0</v>
      </c>
      <c r="L1129" s="5">
        <v>0</v>
      </c>
      <c r="M1129" s="5">
        <v>0</v>
      </c>
      <c r="N1129" s="5">
        <v>2</v>
      </c>
      <c r="O1129" s="5">
        <v>6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>
        <v>5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0</v>
      </c>
      <c r="AH1129" s="5">
        <v>0</v>
      </c>
      <c r="AI1129" s="5">
        <v>0</v>
      </c>
      <c r="AJ1129" s="5">
        <v>2</v>
      </c>
      <c r="AK1129" s="5">
        <v>1</v>
      </c>
      <c r="AL1129" s="5">
        <v>0</v>
      </c>
      <c r="AM1129" s="5">
        <v>0</v>
      </c>
      <c r="AN1129" s="5">
        <v>1</v>
      </c>
      <c r="AO1129" s="5">
        <v>5</v>
      </c>
      <c r="AP1129" s="5">
        <v>0</v>
      </c>
      <c r="AQ1129" s="5">
        <v>3</v>
      </c>
      <c r="AR1129" s="5">
        <v>0</v>
      </c>
      <c r="AS1129" s="5">
        <v>0</v>
      </c>
      <c r="AT1129" s="5">
        <v>1</v>
      </c>
      <c r="AU1129" s="5">
        <v>0</v>
      </c>
      <c r="AV1129" s="5">
        <v>0</v>
      </c>
      <c r="AW1129" s="5">
        <v>0</v>
      </c>
      <c r="AX1129" s="5">
        <v>1</v>
      </c>
      <c r="AY1129" s="5">
        <v>0</v>
      </c>
      <c r="AZ1129" s="5">
        <v>2</v>
      </c>
      <c r="BA1129" s="5">
        <v>0</v>
      </c>
      <c r="BB1129" s="5">
        <v>5</v>
      </c>
      <c r="BC1129" s="5">
        <v>0</v>
      </c>
      <c r="BD1129" s="5">
        <v>0</v>
      </c>
      <c r="BE1129" s="5">
        <v>1</v>
      </c>
      <c r="BF1129" s="5">
        <v>3</v>
      </c>
      <c r="BG1129" s="5">
        <v>0</v>
      </c>
      <c r="BH1129" s="5">
        <v>0</v>
      </c>
      <c r="BI1129" s="5">
        <v>0</v>
      </c>
      <c r="BJ1129" s="5">
        <v>1</v>
      </c>
      <c r="BK1129" s="5">
        <v>2</v>
      </c>
      <c r="BL1129" s="5">
        <v>0</v>
      </c>
      <c r="BM1129" s="5">
        <v>0</v>
      </c>
      <c r="BN1129" s="5">
        <v>0</v>
      </c>
      <c r="BO1129" s="5">
        <v>0</v>
      </c>
      <c r="BP1129" s="5">
        <v>0</v>
      </c>
      <c r="BQ1129" s="5">
        <v>0</v>
      </c>
      <c r="BR1129" s="5">
        <v>0</v>
      </c>
      <c r="BS1129" s="5">
        <v>1</v>
      </c>
      <c r="BT1129" s="5">
        <v>0</v>
      </c>
      <c r="BU1129" s="5">
        <v>0</v>
      </c>
      <c r="BV1129" s="5">
        <v>1</v>
      </c>
      <c r="BW1129" s="5">
        <v>1</v>
      </c>
      <c r="BX1129" s="5">
        <v>0</v>
      </c>
      <c r="BY1129" s="5">
        <v>0</v>
      </c>
      <c r="BZ1129" s="5">
        <v>0</v>
      </c>
      <c r="CA1129" s="5">
        <v>0</v>
      </c>
      <c r="CB1129" s="5">
        <v>0</v>
      </c>
      <c r="CC1129" s="5">
        <v>0</v>
      </c>
      <c r="CD1129" s="5">
        <v>0</v>
      </c>
      <c r="CE1129" s="5">
        <v>0</v>
      </c>
      <c r="CF1129" s="5">
        <v>0</v>
      </c>
      <c r="CG1129" s="5">
        <v>1</v>
      </c>
      <c r="CH1129" s="5">
        <v>0</v>
      </c>
      <c r="CI1129" s="5">
        <v>0</v>
      </c>
      <c r="CJ1129" s="5">
        <v>0</v>
      </c>
      <c r="CK1129" s="5">
        <v>0</v>
      </c>
      <c r="CL1129" s="5">
        <v>0</v>
      </c>
      <c r="CM1129" s="5">
        <v>0</v>
      </c>
      <c r="CN1129" s="5">
        <v>1</v>
      </c>
      <c r="CO1129" s="5">
        <v>0</v>
      </c>
      <c r="CP1129" s="5">
        <v>0</v>
      </c>
      <c r="CQ1129" s="5">
        <v>0</v>
      </c>
      <c r="CR1129" s="5">
        <v>0</v>
      </c>
      <c r="CS1129" s="5">
        <v>0</v>
      </c>
      <c r="CT1129" s="5">
        <v>1</v>
      </c>
      <c r="CU1129" s="5">
        <v>0</v>
      </c>
      <c r="CV1129" s="5">
        <v>2</v>
      </c>
      <c r="CW1129" s="5">
        <v>0</v>
      </c>
      <c r="CX1129" s="3">
        <v>0</v>
      </c>
    </row>
    <row r="1130" spans="1:102" ht="15.75" x14ac:dyDescent="0.25">
      <c r="A1130" s="5" t="s">
        <v>371</v>
      </c>
      <c r="B1130" s="5" t="s">
        <v>372</v>
      </c>
      <c r="C1130" s="5">
        <v>2022</v>
      </c>
      <c r="D1130" s="5">
        <v>5979</v>
      </c>
      <c r="E1130" s="5">
        <v>8</v>
      </c>
      <c r="F1130" s="5">
        <v>5</v>
      </c>
      <c r="G1130" s="5">
        <v>13</v>
      </c>
      <c r="H1130" s="5">
        <v>9</v>
      </c>
      <c r="I1130" s="5">
        <v>38</v>
      </c>
      <c r="J1130" s="5">
        <v>7</v>
      </c>
      <c r="K1130" s="5">
        <v>9</v>
      </c>
      <c r="L1130" s="5">
        <v>17</v>
      </c>
      <c r="M1130" s="5">
        <v>26</v>
      </c>
      <c r="N1130" s="5">
        <v>36</v>
      </c>
      <c r="O1130" s="5">
        <v>96</v>
      </c>
      <c r="P1130" s="5">
        <v>0</v>
      </c>
      <c r="Q1130" s="5">
        <v>9</v>
      </c>
      <c r="R1130" s="5">
        <v>2</v>
      </c>
      <c r="S1130" s="5">
        <v>1</v>
      </c>
      <c r="T1130" s="5">
        <v>2</v>
      </c>
      <c r="U1130" s="5">
        <v>2</v>
      </c>
      <c r="V1130" s="5">
        <v>22</v>
      </c>
      <c r="W1130" s="5">
        <v>33</v>
      </c>
      <c r="X1130" s="5">
        <v>5</v>
      </c>
      <c r="Y1130" s="5">
        <v>3</v>
      </c>
      <c r="Z1130" s="5">
        <v>1469</v>
      </c>
      <c r="AA1130" s="5">
        <v>119</v>
      </c>
      <c r="AB1130" s="5">
        <v>26</v>
      </c>
      <c r="AC1130" s="5">
        <v>0</v>
      </c>
      <c r="AD1130" s="5">
        <v>0</v>
      </c>
      <c r="AE1130" s="5">
        <v>19</v>
      </c>
      <c r="AF1130" s="5">
        <v>5</v>
      </c>
      <c r="AG1130" s="5">
        <v>88</v>
      </c>
      <c r="AH1130" s="5">
        <v>166</v>
      </c>
      <c r="AI1130" s="5">
        <v>37</v>
      </c>
      <c r="AJ1130" s="5">
        <v>103</v>
      </c>
      <c r="AK1130" s="5">
        <v>81</v>
      </c>
      <c r="AL1130" s="5">
        <v>3</v>
      </c>
      <c r="AM1130" s="5">
        <v>66</v>
      </c>
      <c r="AN1130" s="5">
        <v>86</v>
      </c>
      <c r="AO1130" s="5">
        <v>65</v>
      </c>
      <c r="AP1130" s="5">
        <v>2</v>
      </c>
      <c r="AQ1130" s="5">
        <v>20</v>
      </c>
      <c r="AR1130" s="5">
        <v>12</v>
      </c>
      <c r="AS1130" s="5">
        <v>38</v>
      </c>
      <c r="AT1130" s="5">
        <v>41</v>
      </c>
      <c r="AU1130" s="5">
        <v>57</v>
      </c>
      <c r="AV1130" s="5">
        <v>634</v>
      </c>
      <c r="AW1130" s="5">
        <v>125</v>
      </c>
      <c r="AX1130" s="5">
        <v>104</v>
      </c>
      <c r="AY1130" s="5">
        <v>7</v>
      </c>
      <c r="AZ1130" s="5">
        <v>12</v>
      </c>
      <c r="BA1130" s="5">
        <v>0</v>
      </c>
      <c r="BB1130" s="5">
        <v>200</v>
      </c>
      <c r="BC1130" s="5">
        <v>21</v>
      </c>
      <c r="BD1130" s="5">
        <v>35</v>
      </c>
      <c r="BE1130" s="5">
        <v>42</v>
      </c>
      <c r="BF1130" s="5">
        <v>98</v>
      </c>
      <c r="BG1130" s="5">
        <v>7</v>
      </c>
      <c r="BH1130" s="5">
        <v>10</v>
      </c>
      <c r="BI1130" s="5">
        <v>1</v>
      </c>
      <c r="BJ1130" s="5">
        <v>101</v>
      </c>
      <c r="BK1130" s="5">
        <v>189</v>
      </c>
      <c r="BL1130" s="5">
        <v>0</v>
      </c>
      <c r="BM1130" s="5">
        <v>6</v>
      </c>
      <c r="BN1130" s="5">
        <v>44</v>
      </c>
      <c r="BO1130" s="5">
        <v>1</v>
      </c>
      <c r="BP1130" s="5">
        <v>22</v>
      </c>
      <c r="BQ1130" s="5">
        <v>62</v>
      </c>
      <c r="BR1130" s="5">
        <v>30</v>
      </c>
      <c r="BS1130" s="5">
        <v>133</v>
      </c>
      <c r="BT1130" s="5">
        <v>60</v>
      </c>
      <c r="BU1130" s="5">
        <v>3</v>
      </c>
      <c r="BV1130" s="5">
        <v>234</v>
      </c>
      <c r="BW1130" s="5">
        <v>37</v>
      </c>
      <c r="BX1130" s="5">
        <v>361</v>
      </c>
      <c r="BY1130" s="5">
        <v>4</v>
      </c>
      <c r="BZ1130" s="5">
        <v>1</v>
      </c>
      <c r="CA1130" s="5">
        <v>86</v>
      </c>
      <c r="CB1130" s="5">
        <v>8</v>
      </c>
      <c r="CC1130" s="5">
        <v>2</v>
      </c>
      <c r="CD1130" s="5">
        <v>9</v>
      </c>
      <c r="CE1130" s="5">
        <v>0</v>
      </c>
      <c r="CF1130" s="5">
        <v>9</v>
      </c>
      <c r="CG1130" s="5">
        <v>4</v>
      </c>
      <c r="CH1130" s="5">
        <v>14</v>
      </c>
      <c r="CI1130" s="5">
        <v>4</v>
      </c>
      <c r="CJ1130" s="5">
        <v>35</v>
      </c>
      <c r="CK1130" s="5">
        <v>12</v>
      </c>
      <c r="CL1130" s="5">
        <v>0</v>
      </c>
      <c r="CM1130" s="5">
        <v>23</v>
      </c>
      <c r="CN1130" s="5">
        <v>106</v>
      </c>
      <c r="CO1130" s="5">
        <v>5</v>
      </c>
      <c r="CP1130" s="5">
        <v>5</v>
      </c>
      <c r="CQ1130" s="5">
        <v>0</v>
      </c>
      <c r="CR1130" s="5">
        <v>15</v>
      </c>
      <c r="CS1130" s="5">
        <v>8</v>
      </c>
      <c r="CT1130" s="5">
        <v>60</v>
      </c>
      <c r="CU1130" s="5">
        <v>5</v>
      </c>
      <c r="CV1130" s="5">
        <v>123</v>
      </c>
      <c r="CW1130" s="5">
        <v>20</v>
      </c>
      <c r="CX1130" s="3">
        <v>21</v>
      </c>
    </row>
    <row r="1131" spans="1:102" ht="15.75" x14ac:dyDescent="0.25">
      <c r="A1131" s="5" t="s">
        <v>373</v>
      </c>
      <c r="B1131" s="5" t="s">
        <v>374</v>
      </c>
      <c r="C1131" s="5">
        <v>2022</v>
      </c>
      <c r="D1131" s="5">
        <v>6088</v>
      </c>
      <c r="E1131" s="5">
        <v>1</v>
      </c>
      <c r="F1131" s="5">
        <v>2</v>
      </c>
      <c r="G1131" s="5">
        <v>12</v>
      </c>
      <c r="H1131" s="5">
        <v>8</v>
      </c>
      <c r="I1131" s="5">
        <v>18</v>
      </c>
      <c r="J1131" s="5">
        <v>5</v>
      </c>
      <c r="K1131" s="5">
        <v>4</v>
      </c>
      <c r="L1131" s="5">
        <v>24</v>
      </c>
      <c r="M1131" s="5">
        <v>4</v>
      </c>
      <c r="N1131" s="5">
        <v>25</v>
      </c>
      <c r="O1131" s="5">
        <v>424</v>
      </c>
      <c r="P1131" s="5">
        <v>0</v>
      </c>
      <c r="Q1131" s="5">
        <v>0</v>
      </c>
      <c r="R1131" s="5">
        <v>7</v>
      </c>
      <c r="S1131" s="5">
        <v>0</v>
      </c>
      <c r="T1131" s="5">
        <v>1</v>
      </c>
      <c r="U1131" s="5">
        <v>0</v>
      </c>
      <c r="V1131" s="5">
        <v>3</v>
      </c>
      <c r="W1131" s="5">
        <v>5</v>
      </c>
      <c r="X1131" s="5">
        <v>2</v>
      </c>
      <c r="Y1131" s="5">
        <v>0</v>
      </c>
      <c r="Z1131" s="5">
        <v>0</v>
      </c>
      <c r="AA1131" s="5">
        <v>40</v>
      </c>
      <c r="AB1131" s="5">
        <v>0</v>
      </c>
      <c r="AC1131" s="5">
        <v>0</v>
      </c>
      <c r="AD1131" s="5">
        <v>0</v>
      </c>
      <c r="AE1131" s="5">
        <v>1</v>
      </c>
      <c r="AF1131" s="5">
        <v>0</v>
      </c>
      <c r="AG1131" s="5">
        <v>46</v>
      </c>
      <c r="AH1131" s="5">
        <v>6</v>
      </c>
      <c r="AI1131" s="5">
        <v>11</v>
      </c>
      <c r="AJ1131" s="5">
        <v>223</v>
      </c>
      <c r="AK1131" s="5">
        <v>47</v>
      </c>
      <c r="AL1131" s="5">
        <v>0</v>
      </c>
      <c r="AM1131" s="5">
        <v>20</v>
      </c>
      <c r="AN1131" s="5">
        <v>28</v>
      </c>
      <c r="AO1131" s="5">
        <v>59</v>
      </c>
      <c r="AP1131" s="5">
        <v>0</v>
      </c>
      <c r="AQ1131" s="5">
        <v>19</v>
      </c>
      <c r="AR1131" s="5">
        <v>0</v>
      </c>
      <c r="AS1131" s="5">
        <v>6</v>
      </c>
      <c r="AT1131" s="5">
        <v>9</v>
      </c>
      <c r="AU1131" s="5">
        <v>40</v>
      </c>
      <c r="AV1131" s="5">
        <v>32</v>
      </c>
      <c r="AW1131" s="5">
        <v>31</v>
      </c>
      <c r="AX1131" s="5">
        <v>122</v>
      </c>
      <c r="AY1131" s="5">
        <v>6</v>
      </c>
      <c r="AZ1131" s="5">
        <v>24</v>
      </c>
      <c r="BA1131" s="5">
        <v>0</v>
      </c>
      <c r="BB1131" s="5">
        <v>2434</v>
      </c>
      <c r="BC1131" s="5">
        <v>15</v>
      </c>
      <c r="BD1131" s="5">
        <v>0</v>
      </c>
      <c r="BE1131" s="5">
        <v>18</v>
      </c>
      <c r="BF1131" s="5">
        <v>24</v>
      </c>
      <c r="BG1131" s="5">
        <v>2</v>
      </c>
      <c r="BH1131" s="5">
        <v>3</v>
      </c>
      <c r="BI1131" s="5">
        <v>0</v>
      </c>
      <c r="BJ1131" s="5">
        <v>336</v>
      </c>
      <c r="BK1131" s="5">
        <v>121</v>
      </c>
      <c r="BL1131" s="5">
        <v>0</v>
      </c>
      <c r="BM1131" s="5">
        <v>3</v>
      </c>
      <c r="BN1131" s="5">
        <v>58</v>
      </c>
      <c r="BO1131" s="5">
        <v>1</v>
      </c>
      <c r="BP1131" s="5">
        <v>6</v>
      </c>
      <c r="BQ1131" s="5">
        <v>59</v>
      </c>
      <c r="BR1131" s="5">
        <v>3</v>
      </c>
      <c r="BS1131" s="5">
        <v>175</v>
      </c>
      <c r="BT1131" s="5">
        <v>82</v>
      </c>
      <c r="BU1131" s="5">
        <v>9</v>
      </c>
      <c r="BV1131" s="5">
        <v>15</v>
      </c>
      <c r="BW1131" s="5">
        <v>19</v>
      </c>
      <c r="BX1131" s="5">
        <v>207</v>
      </c>
      <c r="BY1131" s="5">
        <v>2</v>
      </c>
      <c r="BZ1131" s="5">
        <v>0</v>
      </c>
      <c r="CA1131" s="5">
        <v>40</v>
      </c>
      <c r="CB1131" s="5">
        <v>240</v>
      </c>
      <c r="CC1131" s="5">
        <v>0</v>
      </c>
      <c r="CD1131" s="5">
        <v>7</v>
      </c>
      <c r="CE1131" s="5">
        <v>0</v>
      </c>
      <c r="CF1131" s="5">
        <v>4</v>
      </c>
      <c r="CG1131" s="5">
        <v>12</v>
      </c>
      <c r="CH1131" s="5">
        <v>3</v>
      </c>
      <c r="CI1131" s="5">
        <v>8</v>
      </c>
      <c r="CJ1131" s="5">
        <v>13</v>
      </c>
      <c r="CK1131" s="5">
        <v>2</v>
      </c>
      <c r="CL1131" s="5">
        <v>0</v>
      </c>
      <c r="CM1131" s="5">
        <v>18</v>
      </c>
      <c r="CN1131" s="5">
        <v>165</v>
      </c>
      <c r="CO1131" s="5">
        <v>19</v>
      </c>
      <c r="CP1131" s="5">
        <v>7</v>
      </c>
      <c r="CQ1131" s="5">
        <v>0</v>
      </c>
      <c r="CR1131" s="5">
        <v>31</v>
      </c>
      <c r="CS1131" s="5">
        <v>47</v>
      </c>
      <c r="CT1131" s="5">
        <v>12</v>
      </c>
      <c r="CU1131" s="5">
        <v>3</v>
      </c>
      <c r="CV1131" s="5">
        <v>73</v>
      </c>
      <c r="CW1131" s="5">
        <v>476</v>
      </c>
      <c r="CX1131" s="3">
        <v>469</v>
      </c>
    </row>
    <row r="1132" spans="1:102" ht="15.75" x14ac:dyDescent="0.25">
      <c r="A1132" s="5" t="s">
        <v>375</v>
      </c>
      <c r="B1132" s="5" t="s">
        <v>376</v>
      </c>
      <c r="C1132" s="5">
        <v>2022</v>
      </c>
      <c r="D1132" s="5">
        <v>16</v>
      </c>
      <c r="E1132" s="5">
        <v>0</v>
      </c>
      <c r="F1132" s="5">
        <v>0</v>
      </c>
      <c r="G1132" s="5">
        <v>0</v>
      </c>
      <c r="H1132" s="5">
        <v>0</v>
      </c>
      <c r="I1132" s="5">
        <v>2</v>
      </c>
      <c r="J1132" s="5">
        <v>1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  <c r="AE1132" s="5">
        <v>0</v>
      </c>
      <c r="AF1132" s="5">
        <v>0</v>
      </c>
      <c r="AG1132" s="5">
        <v>0</v>
      </c>
      <c r="AH1132" s="5">
        <v>0</v>
      </c>
      <c r="AI1132" s="5">
        <v>0</v>
      </c>
      <c r="AJ1132" s="5">
        <v>1</v>
      </c>
      <c r="AK1132" s="5">
        <v>0</v>
      </c>
      <c r="AL1132" s="5">
        <v>0</v>
      </c>
      <c r="AM1132" s="5">
        <v>0</v>
      </c>
      <c r="AN1132" s="5">
        <v>0</v>
      </c>
      <c r="AO1132" s="5">
        <v>0</v>
      </c>
      <c r="AP1132" s="5">
        <v>0</v>
      </c>
      <c r="AQ1132" s="5">
        <v>0</v>
      </c>
      <c r="AR1132" s="5">
        <v>0</v>
      </c>
      <c r="AS1132" s="5">
        <v>0</v>
      </c>
      <c r="AT1132" s="5">
        <v>0</v>
      </c>
      <c r="AU1132" s="5">
        <v>0</v>
      </c>
      <c r="AV1132" s="5">
        <v>2</v>
      </c>
      <c r="AW1132" s="5">
        <v>0</v>
      </c>
      <c r="AX1132" s="5">
        <v>1</v>
      </c>
      <c r="AY1132" s="5">
        <v>0</v>
      </c>
      <c r="AZ1132" s="5">
        <v>0</v>
      </c>
      <c r="BA1132" s="5">
        <v>0</v>
      </c>
      <c r="BB1132" s="5">
        <v>0</v>
      </c>
      <c r="BC1132" s="5">
        <v>0</v>
      </c>
      <c r="BD1132" s="5">
        <v>0</v>
      </c>
      <c r="BE1132" s="5">
        <v>0</v>
      </c>
      <c r="BF1132" s="5">
        <v>0</v>
      </c>
      <c r="BG1132" s="5">
        <v>0</v>
      </c>
      <c r="BH1132" s="5">
        <v>0</v>
      </c>
      <c r="BI1132" s="5">
        <v>0</v>
      </c>
      <c r="BJ1132" s="5">
        <v>0</v>
      </c>
      <c r="BK1132" s="5">
        <v>1</v>
      </c>
      <c r="BL1132" s="5">
        <v>0</v>
      </c>
      <c r="BM1132" s="5">
        <v>0</v>
      </c>
      <c r="BN1132" s="5">
        <v>0</v>
      </c>
      <c r="BO1132" s="5">
        <v>0</v>
      </c>
      <c r="BP1132" s="5">
        <v>0</v>
      </c>
      <c r="BQ1132" s="5">
        <v>0</v>
      </c>
      <c r="BR1132" s="5">
        <v>0</v>
      </c>
      <c r="BS1132" s="5">
        <v>0</v>
      </c>
      <c r="BT1132" s="5">
        <v>0</v>
      </c>
      <c r="BU1132" s="5">
        <v>0</v>
      </c>
      <c r="BV1132" s="5">
        <v>1</v>
      </c>
      <c r="BW1132" s="5">
        <v>0</v>
      </c>
      <c r="BX1132" s="5">
        <v>1</v>
      </c>
      <c r="BY1132" s="5">
        <v>0</v>
      </c>
      <c r="BZ1132" s="5">
        <v>0</v>
      </c>
      <c r="CA1132" s="5">
        <v>0</v>
      </c>
      <c r="CB1132" s="5">
        <v>0</v>
      </c>
      <c r="CC1132" s="5">
        <v>0</v>
      </c>
      <c r="CD1132" s="5">
        <v>0</v>
      </c>
      <c r="CE1132" s="5">
        <v>0</v>
      </c>
      <c r="CF1132" s="5">
        <v>0</v>
      </c>
      <c r="CG1132" s="5">
        <v>0</v>
      </c>
      <c r="CH1132" s="5">
        <v>0</v>
      </c>
      <c r="CI1132" s="5">
        <v>0</v>
      </c>
      <c r="CJ1132" s="5">
        <v>0</v>
      </c>
      <c r="CK1132" s="5">
        <v>0</v>
      </c>
      <c r="CL1132" s="5">
        <v>0</v>
      </c>
      <c r="CM1132" s="5">
        <v>0</v>
      </c>
      <c r="CN1132" s="5">
        <v>0</v>
      </c>
      <c r="CO1132" s="5">
        <v>0</v>
      </c>
      <c r="CP1132" s="5">
        <v>0</v>
      </c>
      <c r="CQ1132" s="5">
        <v>0</v>
      </c>
      <c r="CR1132" s="5">
        <v>0</v>
      </c>
      <c r="CS1132" s="5">
        <v>0</v>
      </c>
      <c r="CT1132" s="5">
        <v>0</v>
      </c>
      <c r="CU1132" s="5">
        <v>0</v>
      </c>
      <c r="CV1132" s="5">
        <v>1</v>
      </c>
      <c r="CW1132" s="5">
        <v>0</v>
      </c>
      <c r="CX1132" s="3">
        <v>0</v>
      </c>
    </row>
    <row r="1133" spans="1:102" ht="15.75" x14ac:dyDescent="0.25">
      <c r="A1133" s="5" t="s">
        <v>377</v>
      </c>
      <c r="B1133" s="5" t="s">
        <v>378</v>
      </c>
      <c r="C1133" s="5">
        <v>2022</v>
      </c>
      <c r="D1133" s="5">
        <v>264</v>
      </c>
      <c r="E1133" s="5">
        <v>0</v>
      </c>
      <c r="F1133" s="5">
        <v>0</v>
      </c>
      <c r="G1133" s="5">
        <v>0</v>
      </c>
      <c r="H1133" s="5">
        <v>1</v>
      </c>
      <c r="I1133" s="5">
        <v>1</v>
      </c>
      <c r="J1133" s="5">
        <v>0</v>
      </c>
      <c r="K1133" s="5">
        <v>1</v>
      </c>
      <c r="L1133" s="5">
        <v>0</v>
      </c>
      <c r="M1133" s="5">
        <v>0</v>
      </c>
      <c r="N1133" s="5">
        <v>6</v>
      </c>
      <c r="O1133" s="5">
        <v>13</v>
      </c>
      <c r="P1133" s="5">
        <v>1</v>
      </c>
      <c r="Q1133" s="5">
        <v>0</v>
      </c>
      <c r="R1133" s="5">
        <v>1</v>
      </c>
      <c r="S1133" s="5">
        <v>0</v>
      </c>
      <c r="T1133" s="5">
        <v>1</v>
      </c>
      <c r="U1133" s="5">
        <v>0</v>
      </c>
      <c r="V1133" s="5">
        <v>1</v>
      </c>
      <c r="W1133" s="5">
        <v>1</v>
      </c>
      <c r="X1133" s="5">
        <v>0</v>
      </c>
      <c r="Y1133" s="5">
        <v>0</v>
      </c>
      <c r="Z1133" s="5">
        <v>0</v>
      </c>
      <c r="AA1133" s="5">
        <v>1</v>
      </c>
      <c r="AB1133" s="5">
        <v>0</v>
      </c>
      <c r="AC1133" s="5">
        <v>0</v>
      </c>
      <c r="AD1133" s="5">
        <v>0</v>
      </c>
      <c r="AE1133" s="5">
        <v>0</v>
      </c>
      <c r="AF1133" s="5">
        <v>0</v>
      </c>
      <c r="AG1133" s="5">
        <v>4</v>
      </c>
      <c r="AH1133" s="5">
        <v>1</v>
      </c>
      <c r="AI1133" s="5">
        <v>4</v>
      </c>
      <c r="AJ1133" s="5">
        <v>14</v>
      </c>
      <c r="AK1133" s="5">
        <v>9</v>
      </c>
      <c r="AL1133" s="5">
        <v>0</v>
      </c>
      <c r="AM1133" s="5">
        <v>4</v>
      </c>
      <c r="AN1133" s="5">
        <v>11</v>
      </c>
      <c r="AO1133" s="5">
        <v>12</v>
      </c>
      <c r="AP1133" s="5">
        <v>0</v>
      </c>
      <c r="AQ1133" s="5">
        <v>1</v>
      </c>
      <c r="AR1133" s="5">
        <v>0</v>
      </c>
      <c r="AS1133" s="5">
        <v>3</v>
      </c>
      <c r="AT1133" s="5">
        <v>4</v>
      </c>
      <c r="AU1133" s="5">
        <v>5</v>
      </c>
      <c r="AV1133" s="5">
        <v>8</v>
      </c>
      <c r="AW1133" s="5">
        <v>3</v>
      </c>
      <c r="AX1133" s="5">
        <v>8</v>
      </c>
      <c r="AY1133" s="5">
        <v>0</v>
      </c>
      <c r="AZ1133" s="5">
        <v>1</v>
      </c>
      <c r="BA1133" s="5">
        <v>0</v>
      </c>
      <c r="BB1133" s="5">
        <v>22</v>
      </c>
      <c r="BC1133" s="5">
        <v>1</v>
      </c>
      <c r="BD1133" s="5">
        <v>0</v>
      </c>
      <c r="BE1133" s="5">
        <v>4</v>
      </c>
      <c r="BF1133" s="5">
        <v>20</v>
      </c>
      <c r="BG1133" s="5">
        <v>0</v>
      </c>
      <c r="BH1133" s="5">
        <v>2</v>
      </c>
      <c r="BI1133" s="5">
        <v>0</v>
      </c>
      <c r="BJ1133" s="5">
        <v>4</v>
      </c>
      <c r="BK1133" s="5">
        <v>10</v>
      </c>
      <c r="BL1133" s="5">
        <v>0</v>
      </c>
      <c r="BM1133" s="5">
        <v>1</v>
      </c>
      <c r="BN1133" s="5">
        <v>5</v>
      </c>
      <c r="BO1133" s="5">
        <v>0</v>
      </c>
      <c r="BP1133" s="5">
        <v>0</v>
      </c>
      <c r="BQ1133" s="5">
        <v>3</v>
      </c>
      <c r="BR1133" s="5">
        <v>0</v>
      </c>
      <c r="BS1133" s="5">
        <v>8</v>
      </c>
      <c r="BT1133" s="5">
        <v>7</v>
      </c>
      <c r="BU1133" s="5">
        <v>0</v>
      </c>
      <c r="BV1133" s="5">
        <v>2</v>
      </c>
      <c r="BW1133" s="5">
        <v>1</v>
      </c>
      <c r="BX1133" s="5">
        <v>25</v>
      </c>
      <c r="BY1133" s="5">
        <v>0</v>
      </c>
      <c r="BZ1133" s="5">
        <v>0</v>
      </c>
      <c r="CA1133" s="5">
        <v>3</v>
      </c>
      <c r="CB1133" s="5">
        <v>1</v>
      </c>
      <c r="CC1133" s="5">
        <v>0</v>
      </c>
      <c r="CD1133" s="5">
        <v>0</v>
      </c>
      <c r="CE1133" s="5">
        <v>0</v>
      </c>
      <c r="CF1133" s="5">
        <v>0</v>
      </c>
      <c r="CG1133" s="5">
        <v>0</v>
      </c>
      <c r="CH1133" s="5">
        <v>0</v>
      </c>
      <c r="CI1133" s="5">
        <v>0</v>
      </c>
      <c r="CJ1133" s="5">
        <v>1</v>
      </c>
      <c r="CK1133" s="5">
        <v>0</v>
      </c>
      <c r="CL1133" s="5">
        <v>0</v>
      </c>
      <c r="CM1133" s="5">
        <v>1</v>
      </c>
      <c r="CN1133" s="5">
        <v>5</v>
      </c>
      <c r="CO1133" s="5">
        <v>0</v>
      </c>
      <c r="CP1133" s="5">
        <v>1</v>
      </c>
      <c r="CQ1133" s="5">
        <v>0</v>
      </c>
      <c r="CR1133" s="5">
        <v>0</v>
      </c>
      <c r="CS1133" s="5">
        <v>0</v>
      </c>
      <c r="CT1133" s="5">
        <v>2</v>
      </c>
      <c r="CU1133" s="5">
        <v>3</v>
      </c>
      <c r="CV1133" s="5">
        <v>8</v>
      </c>
      <c r="CW1133" s="5">
        <v>2</v>
      </c>
      <c r="CX1133" s="3">
        <v>2</v>
      </c>
    </row>
    <row r="1134" spans="1:102" ht="15.75" x14ac:dyDescent="0.25">
      <c r="A1134" s="5" t="s">
        <v>379</v>
      </c>
      <c r="B1134" s="5" t="s">
        <v>380</v>
      </c>
      <c r="C1134" s="5">
        <v>2022</v>
      </c>
      <c r="D1134" s="5">
        <v>774</v>
      </c>
      <c r="E1134" s="5">
        <v>2</v>
      </c>
      <c r="F1134" s="5">
        <v>0</v>
      </c>
      <c r="G1134" s="5">
        <v>1</v>
      </c>
      <c r="H1134" s="5">
        <v>0</v>
      </c>
      <c r="I1134" s="5">
        <v>1</v>
      </c>
      <c r="J1134" s="5">
        <v>0</v>
      </c>
      <c r="K1134" s="5">
        <v>0</v>
      </c>
      <c r="L1134" s="5">
        <v>4</v>
      </c>
      <c r="M1134" s="5">
        <v>1</v>
      </c>
      <c r="N1134" s="5">
        <v>4</v>
      </c>
      <c r="O1134" s="5">
        <v>17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2</v>
      </c>
      <c r="X1134" s="5">
        <v>0</v>
      </c>
      <c r="Y1134" s="5">
        <v>0</v>
      </c>
      <c r="Z1134" s="5">
        <v>0</v>
      </c>
      <c r="AA1134" s="5">
        <v>1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5">
        <v>4</v>
      </c>
      <c r="AH1134" s="5">
        <v>2</v>
      </c>
      <c r="AI1134" s="5">
        <v>9</v>
      </c>
      <c r="AJ1134" s="5">
        <v>3</v>
      </c>
      <c r="AK1134" s="5">
        <v>10</v>
      </c>
      <c r="AL1134" s="5">
        <v>0</v>
      </c>
      <c r="AM1134" s="5">
        <v>12</v>
      </c>
      <c r="AN1134" s="5">
        <v>14</v>
      </c>
      <c r="AO1134" s="5">
        <v>12</v>
      </c>
      <c r="AP1134" s="5">
        <v>3</v>
      </c>
      <c r="AQ1134" s="5">
        <v>33</v>
      </c>
      <c r="AR1134" s="5">
        <v>1</v>
      </c>
      <c r="AS1134" s="5">
        <v>4</v>
      </c>
      <c r="AT1134" s="5">
        <v>7</v>
      </c>
      <c r="AU1134" s="5">
        <v>5</v>
      </c>
      <c r="AV1134" s="5">
        <v>26</v>
      </c>
      <c r="AW1134" s="5">
        <v>8</v>
      </c>
      <c r="AX1134" s="5">
        <v>29</v>
      </c>
      <c r="AY1134" s="5">
        <v>0</v>
      </c>
      <c r="AZ1134" s="5">
        <v>0</v>
      </c>
      <c r="BA1134" s="5">
        <v>0</v>
      </c>
      <c r="BB1134" s="5">
        <v>17</v>
      </c>
      <c r="BC1134" s="5">
        <v>1</v>
      </c>
      <c r="BD1134" s="5">
        <v>0</v>
      </c>
      <c r="BE1134" s="5">
        <v>4</v>
      </c>
      <c r="BF1134" s="5">
        <v>17</v>
      </c>
      <c r="BG1134" s="5">
        <v>1</v>
      </c>
      <c r="BH1134" s="5">
        <v>1</v>
      </c>
      <c r="BI1134" s="5">
        <v>0</v>
      </c>
      <c r="BJ1134" s="5">
        <v>13</v>
      </c>
      <c r="BK1134" s="5">
        <v>23</v>
      </c>
      <c r="BL1134" s="5">
        <v>0</v>
      </c>
      <c r="BM1134" s="5">
        <v>1</v>
      </c>
      <c r="BN1134" s="5">
        <v>5</v>
      </c>
      <c r="BO1134" s="5">
        <v>0</v>
      </c>
      <c r="BP1134" s="5">
        <v>43</v>
      </c>
      <c r="BQ1134" s="5">
        <v>38</v>
      </c>
      <c r="BR1134" s="5">
        <v>1</v>
      </c>
      <c r="BS1134" s="5">
        <v>50</v>
      </c>
      <c r="BT1134" s="5">
        <v>13</v>
      </c>
      <c r="BU1134" s="5">
        <v>0</v>
      </c>
      <c r="BV1134" s="5">
        <v>209</v>
      </c>
      <c r="BW1134" s="5">
        <v>2</v>
      </c>
      <c r="BX1134" s="5">
        <v>20</v>
      </c>
      <c r="BY1134" s="5">
        <v>0</v>
      </c>
      <c r="BZ1134" s="5">
        <v>0</v>
      </c>
      <c r="CA1134" s="5">
        <v>0</v>
      </c>
      <c r="CB1134" s="5">
        <v>0</v>
      </c>
      <c r="CC1134" s="5">
        <v>0</v>
      </c>
      <c r="CD1134" s="5">
        <v>1</v>
      </c>
      <c r="CE1134" s="5">
        <v>0</v>
      </c>
      <c r="CF1134" s="5">
        <v>1</v>
      </c>
      <c r="CG1134" s="5">
        <v>5</v>
      </c>
      <c r="CH1134" s="5">
        <v>1</v>
      </c>
      <c r="CI1134" s="5">
        <v>0</v>
      </c>
      <c r="CJ1134" s="5">
        <v>4</v>
      </c>
      <c r="CK1134" s="5">
        <v>0</v>
      </c>
      <c r="CL1134" s="5">
        <v>0</v>
      </c>
      <c r="CM1134" s="5">
        <v>26</v>
      </c>
      <c r="CN1134" s="5">
        <v>10</v>
      </c>
      <c r="CO1134" s="5">
        <v>0</v>
      </c>
      <c r="CP1134" s="5">
        <v>1</v>
      </c>
      <c r="CQ1134" s="5">
        <v>0</v>
      </c>
      <c r="CR1134" s="5">
        <v>1</v>
      </c>
      <c r="CS1134" s="5">
        <v>0</v>
      </c>
      <c r="CT1134" s="5">
        <v>16</v>
      </c>
      <c r="CU1134" s="5">
        <v>0</v>
      </c>
      <c r="CV1134" s="5">
        <v>26</v>
      </c>
      <c r="CW1134" s="5">
        <v>6</v>
      </c>
      <c r="CX1134" s="3">
        <v>6</v>
      </c>
    </row>
    <row r="1135" spans="1:102" ht="15.75" x14ac:dyDescent="0.25">
      <c r="A1135" s="5" t="s">
        <v>381</v>
      </c>
      <c r="B1135" s="5" t="s">
        <v>382</v>
      </c>
      <c r="C1135" s="5">
        <v>2022</v>
      </c>
      <c r="D1135" s="5">
        <v>38</v>
      </c>
      <c r="E1135" s="5">
        <v>0</v>
      </c>
      <c r="F1135" s="5">
        <v>2</v>
      </c>
      <c r="G1135" s="5">
        <v>0</v>
      </c>
      <c r="H1135" s="5">
        <v>0</v>
      </c>
      <c r="I1135" s="5">
        <v>1</v>
      </c>
      <c r="J1135" s="5">
        <v>1</v>
      </c>
      <c r="K1135" s="5">
        <v>0</v>
      </c>
      <c r="L1135" s="5">
        <v>0</v>
      </c>
      <c r="M1135" s="5">
        <v>0</v>
      </c>
      <c r="N1135" s="5">
        <v>1</v>
      </c>
      <c r="O1135" s="5">
        <v>1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1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>
        <v>1</v>
      </c>
      <c r="AB1135" s="5">
        <v>0</v>
      </c>
      <c r="AC1135" s="5">
        <v>0</v>
      </c>
      <c r="AD1135" s="5">
        <v>0</v>
      </c>
      <c r="AE1135" s="5">
        <v>0</v>
      </c>
      <c r="AF1135" s="5">
        <v>0</v>
      </c>
      <c r="AG1135" s="5">
        <v>0</v>
      </c>
      <c r="AH1135" s="5">
        <v>0</v>
      </c>
      <c r="AI1135" s="5">
        <v>0</v>
      </c>
      <c r="AJ1135" s="5">
        <v>2</v>
      </c>
      <c r="AK1135" s="5">
        <v>2</v>
      </c>
      <c r="AL1135" s="5">
        <v>0</v>
      </c>
      <c r="AM1135" s="5">
        <v>0</v>
      </c>
      <c r="AN1135" s="5">
        <v>0</v>
      </c>
      <c r="AO1135" s="5">
        <v>0</v>
      </c>
      <c r="AP1135" s="5">
        <v>0</v>
      </c>
      <c r="AQ1135" s="5">
        <v>1</v>
      </c>
      <c r="AR1135" s="5">
        <v>0</v>
      </c>
      <c r="AS1135" s="5">
        <v>0</v>
      </c>
      <c r="AT1135" s="5">
        <v>0</v>
      </c>
      <c r="AU1135" s="5">
        <v>0</v>
      </c>
      <c r="AV1135" s="5">
        <v>1</v>
      </c>
      <c r="AW1135" s="5">
        <v>0</v>
      </c>
      <c r="AX1135" s="5">
        <v>1</v>
      </c>
      <c r="AY1135" s="5">
        <v>0</v>
      </c>
      <c r="AZ1135" s="5">
        <v>0</v>
      </c>
      <c r="BA1135" s="5">
        <v>0</v>
      </c>
      <c r="BB1135" s="5">
        <v>0</v>
      </c>
      <c r="BC1135" s="5">
        <v>0</v>
      </c>
      <c r="BD1135" s="5">
        <v>0</v>
      </c>
      <c r="BE1135" s="5">
        <v>3</v>
      </c>
      <c r="BF1135" s="5">
        <v>1</v>
      </c>
      <c r="BG1135" s="5">
        <v>0</v>
      </c>
      <c r="BH1135" s="5">
        <v>0</v>
      </c>
      <c r="BI1135" s="5">
        <v>0</v>
      </c>
      <c r="BJ1135" s="5">
        <v>1</v>
      </c>
      <c r="BK1135" s="5">
        <v>2</v>
      </c>
      <c r="BL1135" s="5">
        <v>0</v>
      </c>
      <c r="BM1135" s="5">
        <v>1</v>
      </c>
      <c r="BN1135" s="5">
        <v>0</v>
      </c>
      <c r="BO1135" s="5">
        <v>0</v>
      </c>
      <c r="BP1135" s="5">
        <v>0</v>
      </c>
      <c r="BQ1135" s="5">
        <v>0</v>
      </c>
      <c r="BR1135" s="5">
        <v>0</v>
      </c>
      <c r="BS1135" s="5">
        <v>3</v>
      </c>
      <c r="BT1135" s="5">
        <v>0</v>
      </c>
      <c r="BU1135" s="5">
        <v>0</v>
      </c>
      <c r="BV1135" s="5">
        <v>1</v>
      </c>
      <c r="BW1135" s="5">
        <v>1</v>
      </c>
      <c r="BX1135" s="5">
        <v>3</v>
      </c>
      <c r="BY1135" s="5">
        <v>0</v>
      </c>
      <c r="BZ1135" s="5">
        <v>0</v>
      </c>
      <c r="CA1135" s="5">
        <v>0</v>
      </c>
      <c r="CB1135" s="5">
        <v>0</v>
      </c>
      <c r="CC1135" s="5">
        <v>0</v>
      </c>
      <c r="CD1135" s="5">
        <v>0</v>
      </c>
      <c r="CE1135" s="5">
        <v>0</v>
      </c>
      <c r="CF1135" s="5">
        <v>1</v>
      </c>
      <c r="CG1135" s="5">
        <v>0</v>
      </c>
      <c r="CH1135" s="5">
        <v>1</v>
      </c>
      <c r="CI1135" s="5">
        <v>0</v>
      </c>
      <c r="CJ1135" s="5">
        <v>0</v>
      </c>
      <c r="CK1135" s="5">
        <v>0</v>
      </c>
      <c r="CL1135" s="5">
        <v>0</v>
      </c>
      <c r="CM1135" s="5">
        <v>0</v>
      </c>
      <c r="CN1135" s="5">
        <v>1</v>
      </c>
      <c r="CO1135" s="5">
        <v>0</v>
      </c>
      <c r="CP1135" s="5">
        <v>0</v>
      </c>
      <c r="CQ1135" s="5">
        <v>0</v>
      </c>
      <c r="CR1135" s="5">
        <v>0</v>
      </c>
      <c r="CS1135" s="5">
        <v>0</v>
      </c>
      <c r="CT1135" s="5">
        <v>1</v>
      </c>
      <c r="CU1135" s="5">
        <v>0</v>
      </c>
      <c r="CV1135" s="5">
        <v>2</v>
      </c>
      <c r="CW1135" s="5">
        <v>0</v>
      </c>
      <c r="CX1135" s="3">
        <v>0</v>
      </c>
    </row>
    <row r="1136" spans="1:102" ht="15.75" x14ac:dyDescent="0.25">
      <c r="A1136" s="5" t="s">
        <v>383</v>
      </c>
      <c r="B1136" s="5" t="s">
        <v>384</v>
      </c>
      <c r="C1136" s="5">
        <v>2022</v>
      </c>
      <c r="D1136" s="5">
        <v>0</v>
      </c>
      <c r="E1136" s="5">
        <v>0</v>
      </c>
      <c r="F1136" s="5">
        <v>0</v>
      </c>
      <c r="G1136" s="5">
        <v>0</v>
      </c>
      <c r="H1136" s="5">
        <v>0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5">
        <v>0</v>
      </c>
      <c r="AF1136" s="5">
        <v>0</v>
      </c>
      <c r="AG1136" s="5">
        <v>0</v>
      </c>
      <c r="AH1136" s="5">
        <v>0</v>
      </c>
      <c r="AI1136" s="5">
        <v>0</v>
      </c>
      <c r="AJ1136" s="5">
        <v>0</v>
      </c>
      <c r="AK1136" s="5">
        <v>0</v>
      </c>
      <c r="AL1136" s="5">
        <v>0</v>
      </c>
      <c r="AM1136" s="5">
        <v>0</v>
      </c>
      <c r="AN1136" s="5">
        <v>0</v>
      </c>
      <c r="AO1136" s="5">
        <v>0</v>
      </c>
      <c r="AP1136" s="5">
        <v>0</v>
      </c>
      <c r="AQ1136" s="5">
        <v>0</v>
      </c>
      <c r="AR1136" s="5">
        <v>0</v>
      </c>
      <c r="AS1136" s="5">
        <v>0</v>
      </c>
      <c r="AT1136" s="5">
        <v>0</v>
      </c>
      <c r="AU1136" s="5">
        <v>0</v>
      </c>
      <c r="AV1136" s="5">
        <v>0</v>
      </c>
      <c r="AW1136" s="5">
        <v>0</v>
      </c>
      <c r="AX1136" s="5">
        <v>0</v>
      </c>
      <c r="AY1136" s="5">
        <v>0</v>
      </c>
      <c r="AZ1136" s="5">
        <v>0</v>
      </c>
      <c r="BA1136" s="5">
        <v>0</v>
      </c>
      <c r="BB1136" s="5">
        <v>0</v>
      </c>
      <c r="BC1136" s="5">
        <v>0</v>
      </c>
      <c r="BD1136" s="5">
        <v>0</v>
      </c>
      <c r="BE1136" s="5">
        <v>0</v>
      </c>
      <c r="BF1136" s="5">
        <v>0</v>
      </c>
      <c r="BG1136" s="5">
        <v>0</v>
      </c>
      <c r="BH1136" s="5">
        <v>0</v>
      </c>
      <c r="BI1136" s="5">
        <v>0</v>
      </c>
      <c r="BJ1136" s="5">
        <v>0</v>
      </c>
      <c r="BK1136" s="5">
        <v>0</v>
      </c>
      <c r="BL1136" s="5">
        <v>0</v>
      </c>
      <c r="BM1136" s="5">
        <v>0</v>
      </c>
      <c r="BN1136" s="5">
        <v>0</v>
      </c>
      <c r="BO1136" s="5">
        <v>0</v>
      </c>
      <c r="BP1136" s="5">
        <v>0</v>
      </c>
      <c r="BQ1136" s="5">
        <v>0</v>
      </c>
      <c r="BR1136" s="5">
        <v>0</v>
      </c>
      <c r="BS1136" s="5">
        <v>0</v>
      </c>
      <c r="BT1136" s="5">
        <v>0</v>
      </c>
      <c r="BU1136" s="5">
        <v>0</v>
      </c>
      <c r="BV1136" s="5">
        <v>0</v>
      </c>
      <c r="BW1136" s="5">
        <v>0</v>
      </c>
      <c r="BX1136" s="5">
        <v>0</v>
      </c>
      <c r="BY1136" s="5">
        <v>0</v>
      </c>
      <c r="BZ1136" s="5">
        <v>0</v>
      </c>
      <c r="CA1136" s="5">
        <v>0</v>
      </c>
      <c r="CB1136" s="5">
        <v>0</v>
      </c>
      <c r="CC1136" s="5">
        <v>0</v>
      </c>
      <c r="CD1136" s="5">
        <v>0</v>
      </c>
      <c r="CE1136" s="5">
        <v>0</v>
      </c>
      <c r="CF1136" s="5">
        <v>0</v>
      </c>
      <c r="CG1136" s="5">
        <v>0</v>
      </c>
      <c r="CH1136" s="5">
        <v>0</v>
      </c>
      <c r="CI1136" s="5">
        <v>0</v>
      </c>
      <c r="CJ1136" s="5">
        <v>0</v>
      </c>
      <c r="CK1136" s="5">
        <v>0</v>
      </c>
      <c r="CL1136" s="5">
        <v>0</v>
      </c>
      <c r="CM1136" s="5">
        <v>0</v>
      </c>
      <c r="CN1136" s="5">
        <v>0</v>
      </c>
      <c r="CO1136" s="5">
        <v>0</v>
      </c>
      <c r="CP1136" s="5">
        <v>0</v>
      </c>
      <c r="CQ1136" s="5">
        <v>0</v>
      </c>
      <c r="CR1136" s="5">
        <v>0</v>
      </c>
      <c r="CS1136" s="5">
        <v>0</v>
      </c>
      <c r="CT1136" s="5">
        <v>0</v>
      </c>
      <c r="CU1136" s="5">
        <v>0</v>
      </c>
      <c r="CV1136" s="5">
        <v>1</v>
      </c>
      <c r="CW1136" s="5">
        <v>0</v>
      </c>
      <c r="CX1136" s="3">
        <v>0</v>
      </c>
    </row>
    <row r="1137" spans="1:102" ht="15.75" x14ac:dyDescent="0.25">
      <c r="A1137" s="5" t="s">
        <v>385</v>
      </c>
      <c r="B1137" s="5" t="s">
        <v>386</v>
      </c>
      <c r="C1137" s="5">
        <v>2022</v>
      </c>
      <c r="D1137" s="5">
        <v>250</v>
      </c>
      <c r="E1137" s="5">
        <v>0</v>
      </c>
      <c r="F1137" s="5">
        <v>2</v>
      </c>
      <c r="G1137" s="5">
        <v>0</v>
      </c>
      <c r="H1137" s="5">
        <v>0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1</v>
      </c>
      <c r="O1137" s="5">
        <v>1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1</v>
      </c>
      <c r="V1137" s="5">
        <v>0</v>
      </c>
      <c r="W1137" s="5">
        <v>10</v>
      </c>
      <c r="X1137" s="5">
        <v>0</v>
      </c>
      <c r="Y1137" s="5">
        <v>0</v>
      </c>
      <c r="Z1137" s="5">
        <v>0</v>
      </c>
      <c r="AA1137" s="5">
        <v>108</v>
      </c>
      <c r="AB1137" s="5">
        <v>40</v>
      </c>
      <c r="AC1137" s="5">
        <v>0</v>
      </c>
      <c r="AD1137" s="5">
        <v>0</v>
      </c>
      <c r="AE1137" s="5">
        <v>0</v>
      </c>
      <c r="AF1137" s="5">
        <v>0</v>
      </c>
      <c r="AG1137" s="5">
        <v>3</v>
      </c>
      <c r="AH1137" s="5">
        <v>1</v>
      </c>
      <c r="AI1137" s="5">
        <v>1</v>
      </c>
      <c r="AJ1137" s="5">
        <v>1</v>
      </c>
      <c r="AK1137" s="5">
        <v>1</v>
      </c>
      <c r="AL1137" s="5">
        <v>2</v>
      </c>
      <c r="AM1137" s="5">
        <v>2</v>
      </c>
      <c r="AN1137" s="5">
        <v>0</v>
      </c>
      <c r="AO1137" s="5">
        <v>2</v>
      </c>
      <c r="AP1137" s="5">
        <v>0</v>
      </c>
      <c r="AQ1137" s="5">
        <v>1</v>
      </c>
      <c r="AR1137" s="5">
        <v>0</v>
      </c>
      <c r="AS1137" s="5">
        <v>0</v>
      </c>
      <c r="AT1137" s="5">
        <v>3</v>
      </c>
      <c r="AU1137" s="5">
        <v>0</v>
      </c>
      <c r="AV1137" s="5">
        <v>8</v>
      </c>
      <c r="AW1137" s="5">
        <v>0</v>
      </c>
      <c r="AX1137" s="5">
        <v>4</v>
      </c>
      <c r="AY1137" s="5">
        <v>0</v>
      </c>
      <c r="AZ1137" s="5">
        <v>0</v>
      </c>
      <c r="BA1137" s="5">
        <v>0</v>
      </c>
      <c r="BB1137" s="5">
        <v>4</v>
      </c>
      <c r="BC1137" s="5">
        <v>0</v>
      </c>
      <c r="BD1137" s="5">
        <v>0</v>
      </c>
      <c r="BE1137" s="5">
        <v>4</v>
      </c>
      <c r="BF1137" s="5">
        <v>5</v>
      </c>
      <c r="BG1137" s="5">
        <v>0</v>
      </c>
      <c r="BH1137" s="5">
        <v>0</v>
      </c>
      <c r="BI1137" s="5">
        <v>0</v>
      </c>
      <c r="BJ1137" s="5">
        <v>5</v>
      </c>
      <c r="BK1137" s="5">
        <v>4</v>
      </c>
      <c r="BL1137" s="5">
        <v>0</v>
      </c>
      <c r="BM1137" s="5">
        <v>0</v>
      </c>
      <c r="BN1137" s="5">
        <v>1</v>
      </c>
      <c r="BO1137" s="5">
        <v>0</v>
      </c>
      <c r="BP1137" s="5">
        <v>1</v>
      </c>
      <c r="BQ1137" s="5">
        <v>3</v>
      </c>
      <c r="BR1137" s="5">
        <v>0</v>
      </c>
      <c r="BS1137" s="5">
        <v>2</v>
      </c>
      <c r="BT1137" s="5">
        <v>2</v>
      </c>
      <c r="BU1137" s="5">
        <v>0</v>
      </c>
      <c r="BV1137" s="5">
        <v>1</v>
      </c>
      <c r="BW1137" s="5">
        <v>5</v>
      </c>
      <c r="BX1137" s="5">
        <v>2</v>
      </c>
      <c r="BY1137" s="5">
        <v>0</v>
      </c>
      <c r="BZ1137" s="5">
        <v>0</v>
      </c>
      <c r="CA1137" s="5">
        <v>0</v>
      </c>
      <c r="CB1137" s="5">
        <v>5</v>
      </c>
      <c r="CC1137" s="5">
        <v>0</v>
      </c>
      <c r="CD1137" s="5">
        <v>0</v>
      </c>
      <c r="CE1137" s="5">
        <v>0</v>
      </c>
      <c r="CF1137" s="5">
        <v>2</v>
      </c>
      <c r="CG1137" s="5">
        <v>0</v>
      </c>
      <c r="CH1137" s="5">
        <v>1</v>
      </c>
      <c r="CI1137" s="5">
        <v>0</v>
      </c>
      <c r="CJ1137" s="5">
        <v>0</v>
      </c>
      <c r="CK1137" s="5">
        <v>0</v>
      </c>
      <c r="CL1137" s="5">
        <v>0</v>
      </c>
      <c r="CM1137" s="5">
        <v>1</v>
      </c>
      <c r="CN1137" s="5">
        <v>3</v>
      </c>
      <c r="CO1137" s="5">
        <v>0</v>
      </c>
      <c r="CP1137" s="5">
        <v>0</v>
      </c>
      <c r="CQ1137" s="5">
        <v>0</v>
      </c>
      <c r="CR1137" s="5">
        <v>0</v>
      </c>
      <c r="CS1137" s="5">
        <v>0</v>
      </c>
      <c r="CT1137" s="5">
        <v>0</v>
      </c>
      <c r="CU1137" s="5">
        <v>0</v>
      </c>
      <c r="CV1137" s="5">
        <v>1</v>
      </c>
      <c r="CW1137" s="5">
        <v>0</v>
      </c>
      <c r="CX1137" s="3">
        <v>0</v>
      </c>
    </row>
    <row r="1138" spans="1:102" ht="15.75" x14ac:dyDescent="0.25">
      <c r="A1138" s="5" t="s">
        <v>387</v>
      </c>
      <c r="B1138" s="5" t="s">
        <v>388</v>
      </c>
      <c r="C1138" s="5">
        <v>2022</v>
      </c>
      <c r="D1138" s="5">
        <v>16</v>
      </c>
      <c r="E1138" s="5">
        <v>0</v>
      </c>
      <c r="F1138" s="5">
        <v>0</v>
      </c>
      <c r="G1138" s="5">
        <v>0</v>
      </c>
      <c r="H1138" s="5">
        <v>0</v>
      </c>
      <c r="I1138" s="5">
        <v>1</v>
      </c>
      <c r="J1138" s="5">
        <v>0</v>
      </c>
      <c r="K1138" s="5">
        <v>0</v>
      </c>
      <c r="L1138" s="5">
        <v>0</v>
      </c>
      <c r="M1138" s="5">
        <v>0</v>
      </c>
      <c r="N1138" s="5">
        <v>3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5">
        <v>0</v>
      </c>
      <c r="AF1138" s="5">
        <v>0</v>
      </c>
      <c r="AG1138" s="5">
        <v>0</v>
      </c>
      <c r="AH1138" s="5">
        <v>0</v>
      </c>
      <c r="AI1138" s="5">
        <v>0</v>
      </c>
      <c r="AJ1138" s="5">
        <v>2</v>
      </c>
      <c r="AK1138" s="5">
        <v>0</v>
      </c>
      <c r="AL1138" s="5">
        <v>0</v>
      </c>
      <c r="AM1138" s="5">
        <v>0</v>
      </c>
      <c r="AN1138" s="5">
        <v>0</v>
      </c>
      <c r="AO1138" s="5">
        <v>0</v>
      </c>
      <c r="AP1138" s="5">
        <v>0</v>
      </c>
      <c r="AQ1138" s="5">
        <v>0</v>
      </c>
      <c r="AR1138" s="5">
        <v>0</v>
      </c>
      <c r="AS1138" s="5">
        <v>0</v>
      </c>
      <c r="AT1138" s="5">
        <v>0</v>
      </c>
      <c r="AU1138" s="5">
        <v>0</v>
      </c>
      <c r="AV1138" s="5">
        <v>0</v>
      </c>
      <c r="AW1138" s="5">
        <v>0</v>
      </c>
      <c r="AX1138" s="5">
        <v>0</v>
      </c>
      <c r="AY1138" s="5">
        <v>0</v>
      </c>
      <c r="AZ1138" s="5">
        <v>0</v>
      </c>
      <c r="BA1138" s="5">
        <v>0</v>
      </c>
      <c r="BB1138" s="5">
        <v>0</v>
      </c>
      <c r="BC1138" s="5">
        <v>0</v>
      </c>
      <c r="BD1138" s="5">
        <v>0</v>
      </c>
      <c r="BE1138" s="5">
        <v>0</v>
      </c>
      <c r="BF1138" s="5">
        <v>0</v>
      </c>
      <c r="BG1138" s="5">
        <v>0</v>
      </c>
      <c r="BH1138" s="5">
        <v>0</v>
      </c>
      <c r="BI1138" s="5">
        <v>0</v>
      </c>
      <c r="BJ1138" s="5">
        <v>0</v>
      </c>
      <c r="BK1138" s="5">
        <v>0</v>
      </c>
      <c r="BL1138" s="5">
        <v>0</v>
      </c>
      <c r="BM1138" s="5">
        <v>0</v>
      </c>
      <c r="BN1138" s="5">
        <v>0</v>
      </c>
      <c r="BO1138" s="5">
        <v>0</v>
      </c>
      <c r="BP1138" s="5">
        <v>0</v>
      </c>
      <c r="BQ1138" s="5">
        <v>2</v>
      </c>
      <c r="BR1138" s="5">
        <v>0</v>
      </c>
      <c r="BS1138" s="5">
        <v>0</v>
      </c>
      <c r="BT1138" s="5">
        <v>1</v>
      </c>
      <c r="BU1138" s="5">
        <v>0</v>
      </c>
      <c r="BV1138" s="5">
        <v>0</v>
      </c>
      <c r="BW1138" s="5">
        <v>0</v>
      </c>
      <c r="BX1138" s="5">
        <v>1</v>
      </c>
      <c r="BY1138" s="5">
        <v>0</v>
      </c>
      <c r="BZ1138" s="5">
        <v>0</v>
      </c>
      <c r="CA1138" s="5">
        <v>0</v>
      </c>
      <c r="CB1138" s="5">
        <v>0</v>
      </c>
      <c r="CC1138" s="5">
        <v>0</v>
      </c>
      <c r="CD1138" s="5">
        <v>0</v>
      </c>
      <c r="CE1138" s="5">
        <v>0</v>
      </c>
      <c r="CF1138" s="5">
        <v>0</v>
      </c>
      <c r="CG1138" s="5">
        <v>0</v>
      </c>
      <c r="CH1138" s="5">
        <v>0</v>
      </c>
      <c r="CI1138" s="5">
        <v>0</v>
      </c>
      <c r="CJ1138" s="5">
        <v>0</v>
      </c>
      <c r="CK1138" s="5">
        <v>0</v>
      </c>
      <c r="CL1138" s="5">
        <v>0</v>
      </c>
      <c r="CM1138" s="5">
        <v>0</v>
      </c>
      <c r="CN1138" s="5">
        <v>0</v>
      </c>
      <c r="CO1138" s="5">
        <v>0</v>
      </c>
      <c r="CP1138" s="5">
        <v>0</v>
      </c>
      <c r="CQ1138" s="5">
        <v>0</v>
      </c>
      <c r="CR1138" s="5">
        <v>0</v>
      </c>
      <c r="CS1138" s="5">
        <v>0</v>
      </c>
      <c r="CT1138" s="5">
        <v>0</v>
      </c>
      <c r="CU1138" s="5">
        <v>0</v>
      </c>
      <c r="CV1138" s="5">
        <v>0</v>
      </c>
      <c r="CW1138" s="5">
        <v>0</v>
      </c>
      <c r="CX1138" s="3">
        <v>0</v>
      </c>
    </row>
    <row r="1139" spans="1:102" ht="15.75" x14ac:dyDescent="0.25">
      <c r="A1139" s="5" t="s">
        <v>389</v>
      </c>
      <c r="B1139" s="5" t="s">
        <v>390</v>
      </c>
      <c r="C1139" s="5">
        <v>2022</v>
      </c>
      <c r="D1139" s="5">
        <v>10</v>
      </c>
      <c r="E1139" s="5">
        <v>0</v>
      </c>
      <c r="F1139" s="5">
        <v>0</v>
      </c>
      <c r="G1139" s="5">
        <v>0</v>
      </c>
      <c r="H1139" s="5">
        <v>0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1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5">
        <v>0</v>
      </c>
      <c r="AH1139" s="5">
        <v>0</v>
      </c>
      <c r="AI1139" s="5">
        <v>1</v>
      </c>
      <c r="AJ1139" s="5">
        <v>0</v>
      </c>
      <c r="AK1139" s="5">
        <v>0</v>
      </c>
      <c r="AL1139" s="5">
        <v>0</v>
      </c>
      <c r="AM1139" s="5">
        <v>0</v>
      </c>
      <c r="AN1139" s="5">
        <v>0</v>
      </c>
      <c r="AO1139" s="5">
        <v>0</v>
      </c>
      <c r="AP1139" s="5">
        <v>0</v>
      </c>
      <c r="AQ1139" s="5">
        <v>0</v>
      </c>
      <c r="AR1139" s="5">
        <v>0</v>
      </c>
      <c r="AS1139" s="5">
        <v>0</v>
      </c>
      <c r="AT1139" s="5">
        <v>0</v>
      </c>
      <c r="AU1139" s="5">
        <v>0</v>
      </c>
      <c r="AV1139" s="5">
        <v>0</v>
      </c>
      <c r="AW1139" s="5">
        <v>0</v>
      </c>
      <c r="AX1139" s="5">
        <v>0</v>
      </c>
      <c r="AY1139" s="5">
        <v>0</v>
      </c>
      <c r="AZ1139" s="5">
        <v>0</v>
      </c>
      <c r="BA1139" s="5">
        <v>0</v>
      </c>
      <c r="BB1139" s="5">
        <v>0</v>
      </c>
      <c r="BC1139" s="5">
        <v>0</v>
      </c>
      <c r="BD1139" s="5">
        <v>0</v>
      </c>
      <c r="BE1139" s="5">
        <v>1</v>
      </c>
      <c r="BF1139" s="5">
        <v>0</v>
      </c>
      <c r="BG1139" s="5">
        <v>0</v>
      </c>
      <c r="BH1139" s="5">
        <v>0</v>
      </c>
      <c r="BI1139" s="5">
        <v>0</v>
      </c>
      <c r="BJ1139" s="5">
        <v>1</v>
      </c>
      <c r="BK1139" s="5">
        <v>0</v>
      </c>
      <c r="BL1139" s="5">
        <v>0</v>
      </c>
      <c r="BM1139" s="5">
        <v>0</v>
      </c>
      <c r="BN1139" s="5">
        <v>0</v>
      </c>
      <c r="BO1139" s="5">
        <v>0</v>
      </c>
      <c r="BP1139" s="5">
        <v>0</v>
      </c>
      <c r="BQ1139" s="5">
        <v>0</v>
      </c>
      <c r="BR1139" s="5">
        <v>0</v>
      </c>
      <c r="BS1139" s="5">
        <v>0</v>
      </c>
      <c r="BT1139" s="5">
        <v>0</v>
      </c>
      <c r="BU1139" s="5">
        <v>0</v>
      </c>
      <c r="BV1139" s="5">
        <v>0</v>
      </c>
      <c r="BW1139" s="5">
        <v>1</v>
      </c>
      <c r="BX1139" s="5">
        <v>1</v>
      </c>
      <c r="BY1139" s="5">
        <v>0</v>
      </c>
      <c r="BZ1139" s="5">
        <v>0</v>
      </c>
      <c r="CA1139" s="5">
        <v>0</v>
      </c>
      <c r="CB1139" s="5">
        <v>0</v>
      </c>
      <c r="CC1139" s="5">
        <v>0</v>
      </c>
      <c r="CD1139" s="5">
        <v>0</v>
      </c>
      <c r="CE1139" s="5">
        <v>0</v>
      </c>
      <c r="CF1139" s="5">
        <v>0</v>
      </c>
      <c r="CG1139" s="5">
        <v>0</v>
      </c>
      <c r="CH1139" s="5">
        <v>0</v>
      </c>
      <c r="CI1139" s="5">
        <v>0</v>
      </c>
      <c r="CJ1139" s="5">
        <v>0</v>
      </c>
      <c r="CK1139" s="5">
        <v>0</v>
      </c>
      <c r="CL1139" s="5">
        <v>0</v>
      </c>
      <c r="CM1139" s="5">
        <v>0</v>
      </c>
      <c r="CN1139" s="5">
        <v>0</v>
      </c>
      <c r="CO1139" s="5">
        <v>0</v>
      </c>
      <c r="CP1139" s="5">
        <v>0</v>
      </c>
      <c r="CQ1139" s="5">
        <v>0</v>
      </c>
      <c r="CR1139" s="5">
        <v>0</v>
      </c>
      <c r="CS1139" s="5">
        <v>0</v>
      </c>
      <c r="CT1139" s="5">
        <v>0</v>
      </c>
      <c r="CU1139" s="5">
        <v>0</v>
      </c>
      <c r="CV1139" s="5">
        <v>0</v>
      </c>
      <c r="CW1139" s="5">
        <v>0</v>
      </c>
      <c r="CX1139" s="3">
        <v>0</v>
      </c>
    </row>
    <row r="1140" spans="1:102" ht="15.75" x14ac:dyDescent="0.25">
      <c r="A1140" s="5" t="s">
        <v>391</v>
      </c>
      <c r="B1140" s="5" t="s">
        <v>392</v>
      </c>
      <c r="C1140" s="5">
        <v>2022</v>
      </c>
      <c r="D1140" s="5">
        <v>4</v>
      </c>
      <c r="E1140" s="5">
        <v>0</v>
      </c>
      <c r="F1140" s="5">
        <v>0</v>
      </c>
      <c r="G1140" s="5">
        <v>0</v>
      </c>
      <c r="H1140" s="5">
        <v>0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5">
        <v>0</v>
      </c>
      <c r="AG1140" s="5">
        <v>0</v>
      </c>
      <c r="AH1140" s="5">
        <v>0</v>
      </c>
      <c r="AI1140" s="5">
        <v>0</v>
      </c>
      <c r="AJ1140" s="5">
        <v>0</v>
      </c>
      <c r="AK1140" s="5">
        <v>0</v>
      </c>
      <c r="AL1140" s="5">
        <v>0</v>
      </c>
      <c r="AM1140" s="5">
        <v>0</v>
      </c>
      <c r="AN1140" s="5">
        <v>0</v>
      </c>
      <c r="AO1140" s="5">
        <v>0</v>
      </c>
      <c r="AP1140" s="5">
        <v>0</v>
      </c>
      <c r="AQ1140" s="5">
        <v>0</v>
      </c>
      <c r="AR1140" s="5">
        <v>0</v>
      </c>
      <c r="AS1140" s="5">
        <v>0</v>
      </c>
      <c r="AT1140" s="5">
        <v>0</v>
      </c>
      <c r="AU1140" s="5">
        <v>0</v>
      </c>
      <c r="AV1140" s="5">
        <v>0</v>
      </c>
      <c r="AW1140" s="5">
        <v>0</v>
      </c>
      <c r="AX1140" s="5">
        <v>0</v>
      </c>
      <c r="AY1140" s="5">
        <v>0</v>
      </c>
      <c r="AZ1140" s="5">
        <v>0</v>
      </c>
      <c r="BA1140" s="5">
        <v>0</v>
      </c>
      <c r="BB1140" s="5">
        <v>0</v>
      </c>
      <c r="BC1140" s="5">
        <v>0</v>
      </c>
      <c r="BD1140" s="5">
        <v>0</v>
      </c>
      <c r="BE1140" s="5">
        <v>0</v>
      </c>
      <c r="BF1140" s="5">
        <v>1</v>
      </c>
      <c r="BG1140" s="5">
        <v>0</v>
      </c>
      <c r="BH1140" s="5">
        <v>0</v>
      </c>
      <c r="BI1140" s="5">
        <v>0</v>
      </c>
      <c r="BJ1140" s="5">
        <v>1</v>
      </c>
      <c r="BK1140" s="5">
        <v>0</v>
      </c>
      <c r="BL1140" s="5">
        <v>0</v>
      </c>
      <c r="BM1140" s="5">
        <v>0</v>
      </c>
      <c r="BN1140" s="5">
        <v>0</v>
      </c>
      <c r="BO1140" s="5">
        <v>0</v>
      </c>
      <c r="BP1140" s="5">
        <v>0</v>
      </c>
      <c r="BQ1140" s="5">
        <v>0</v>
      </c>
      <c r="BR1140" s="5">
        <v>0</v>
      </c>
      <c r="BS1140" s="5">
        <v>0</v>
      </c>
      <c r="BT1140" s="5">
        <v>0</v>
      </c>
      <c r="BU1140" s="5">
        <v>0</v>
      </c>
      <c r="BV1140" s="5">
        <v>0</v>
      </c>
      <c r="BW1140" s="5">
        <v>1</v>
      </c>
      <c r="BX1140" s="5">
        <v>0</v>
      </c>
      <c r="BY1140" s="5">
        <v>0</v>
      </c>
      <c r="BZ1140" s="5">
        <v>0</v>
      </c>
      <c r="CA1140" s="5">
        <v>0</v>
      </c>
      <c r="CB1140" s="5">
        <v>0</v>
      </c>
      <c r="CC1140" s="5">
        <v>0</v>
      </c>
      <c r="CD1140" s="5">
        <v>0</v>
      </c>
      <c r="CE1140" s="5">
        <v>0</v>
      </c>
      <c r="CF1140" s="5">
        <v>0</v>
      </c>
      <c r="CG1140" s="5">
        <v>0</v>
      </c>
      <c r="CH1140" s="5">
        <v>0</v>
      </c>
      <c r="CI1140" s="5">
        <v>0</v>
      </c>
      <c r="CJ1140" s="5">
        <v>0</v>
      </c>
      <c r="CK1140" s="5">
        <v>0</v>
      </c>
      <c r="CL1140" s="5">
        <v>0</v>
      </c>
      <c r="CM1140" s="5">
        <v>0</v>
      </c>
      <c r="CN1140" s="5">
        <v>0</v>
      </c>
      <c r="CO1140" s="5">
        <v>0</v>
      </c>
      <c r="CP1140" s="5">
        <v>0</v>
      </c>
      <c r="CQ1140" s="5">
        <v>0</v>
      </c>
      <c r="CR1140" s="5">
        <v>0</v>
      </c>
      <c r="CS1140" s="5">
        <v>0</v>
      </c>
      <c r="CT1140" s="5">
        <v>0</v>
      </c>
      <c r="CU1140" s="5">
        <v>0</v>
      </c>
      <c r="CV1140" s="5">
        <v>0</v>
      </c>
      <c r="CW1140" s="5">
        <v>0</v>
      </c>
      <c r="CX1140" s="3">
        <v>0</v>
      </c>
    </row>
    <row r="1141" spans="1:102" ht="15.75" x14ac:dyDescent="0.25">
      <c r="A1141" s="5" t="s">
        <v>393</v>
      </c>
      <c r="B1141" s="5" t="s">
        <v>394</v>
      </c>
      <c r="C1141" s="5">
        <v>2022</v>
      </c>
      <c r="D1141" s="5">
        <v>0</v>
      </c>
      <c r="E1141" s="5">
        <v>0</v>
      </c>
      <c r="F1141" s="5">
        <v>1</v>
      </c>
      <c r="G1141" s="5">
        <v>0</v>
      </c>
      <c r="H1141" s="5">
        <v>0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>
        <v>0</v>
      </c>
      <c r="AG1141" s="5">
        <v>0</v>
      </c>
      <c r="AH1141" s="5">
        <v>0</v>
      </c>
      <c r="AI1141" s="5">
        <v>0</v>
      </c>
      <c r="AJ1141" s="5">
        <v>0</v>
      </c>
      <c r="AK1141" s="5">
        <v>0</v>
      </c>
      <c r="AL1141" s="5">
        <v>0</v>
      </c>
      <c r="AM1141" s="5">
        <v>0</v>
      </c>
      <c r="AN1141" s="5">
        <v>0</v>
      </c>
      <c r="AO1141" s="5">
        <v>0</v>
      </c>
      <c r="AP1141" s="5">
        <v>0</v>
      </c>
      <c r="AQ1141" s="5">
        <v>0</v>
      </c>
      <c r="AR1141" s="5">
        <v>0</v>
      </c>
      <c r="AS1141" s="5">
        <v>0</v>
      </c>
      <c r="AT1141" s="5">
        <v>0</v>
      </c>
      <c r="AU1141" s="5">
        <v>0</v>
      </c>
      <c r="AV1141" s="5">
        <v>0</v>
      </c>
      <c r="AW1141" s="5">
        <v>0</v>
      </c>
      <c r="AX1141" s="5">
        <v>0</v>
      </c>
      <c r="AY1141" s="5">
        <v>0</v>
      </c>
      <c r="AZ1141" s="5">
        <v>0</v>
      </c>
      <c r="BA1141" s="5">
        <v>0</v>
      </c>
      <c r="BB1141" s="5">
        <v>0</v>
      </c>
      <c r="BC1141" s="5">
        <v>0</v>
      </c>
      <c r="BD1141" s="5">
        <v>0</v>
      </c>
      <c r="BE1141" s="5">
        <v>0</v>
      </c>
      <c r="BF1141" s="5">
        <v>0</v>
      </c>
      <c r="BG1141" s="5">
        <v>0</v>
      </c>
      <c r="BH1141" s="5">
        <v>0</v>
      </c>
      <c r="BI1141" s="5">
        <v>0</v>
      </c>
      <c r="BJ1141" s="5">
        <v>0</v>
      </c>
      <c r="BK1141" s="5">
        <v>0</v>
      </c>
      <c r="BL1141" s="5">
        <v>0</v>
      </c>
      <c r="BM1141" s="5">
        <v>0</v>
      </c>
      <c r="BN1141" s="5">
        <v>0</v>
      </c>
      <c r="BO1141" s="5">
        <v>0</v>
      </c>
      <c r="BP1141" s="5">
        <v>0</v>
      </c>
      <c r="BQ1141" s="5">
        <v>0</v>
      </c>
      <c r="BR1141" s="5">
        <v>0</v>
      </c>
      <c r="BS1141" s="5">
        <v>0</v>
      </c>
      <c r="BT1141" s="5">
        <v>0</v>
      </c>
      <c r="BU1141" s="5">
        <v>0</v>
      </c>
      <c r="BV1141" s="5">
        <v>0</v>
      </c>
      <c r="BW1141" s="5">
        <v>0</v>
      </c>
      <c r="BX1141" s="5">
        <v>0</v>
      </c>
      <c r="BY1141" s="5">
        <v>0</v>
      </c>
      <c r="BZ1141" s="5">
        <v>0</v>
      </c>
      <c r="CA1141" s="5">
        <v>0</v>
      </c>
      <c r="CB1141" s="5">
        <v>0</v>
      </c>
      <c r="CC1141" s="5">
        <v>0</v>
      </c>
      <c r="CD1141" s="5">
        <v>0</v>
      </c>
      <c r="CE1141" s="5">
        <v>0</v>
      </c>
      <c r="CF1141" s="5">
        <v>0</v>
      </c>
      <c r="CG1141" s="5">
        <v>0</v>
      </c>
      <c r="CH1141" s="5">
        <v>0</v>
      </c>
      <c r="CI1141" s="5">
        <v>0</v>
      </c>
      <c r="CJ1141" s="5">
        <v>0</v>
      </c>
      <c r="CK1141" s="5">
        <v>0</v>
      </c>
      <c r="CL1141" s="5">
        <v>0</v>
      </c>
      <c r="CM1141" s="5">
        <v>0</v>
      </c>
      <c r="CN1141" s="5">
        <v>0</v>
      </c>
      <c r="CO1141" s="5">
        <v>0</v>
      </c>
      <c r="CP1141" s="5">
        <v>0</v>
      </c>
      <c r="CQ1141" s="5">
        <v>0</v>
      </c>
      <c r="CR1141" s="5">
        <v>0</v>
      </c>
      <c r="CS1141" s="5">
        <v>0</v>
      </c>
      <c r="CT1141" s="5">
        <v>0</v>
      </c>
      <c r="CU1141" s="5">
        <v>0</v>
      </c>
      <c r="CV1141" s="5">
        <v>0</v>
      </c>
      <c r="CW1141" s="5">
        <v>0</v>
      </c>
      <c r="CX1141" s="3">
        <v>0</v>
      </c>
    </row>
    <row r="1142" spans="1:102" ht="15.75" x14ac:dyDescent="0.25">
      <c r="A1142" s="5" t="s">
        <v>395</v>
      </c>
      <c r="B1142" s="5" t="s">
        <v>396</v>
      </c>
      <c r="C1142" s="5">
        <v>2022</v>
      </c>
      <c r="D1142" s="5">
        <v>19</v>
      </c>
      <c r="E1142" s="5">
        <v>0</v>
      </c>
      <c r="F1142" s="5">
        <v>0</v>
      </c>
      <c r="G1142" s="5">
        <v>0</v>
      </c>
      <c r="H1142" s="5">
        <v>0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1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  <c r="AE1142" s="5">
        <v>0</v>
      </c>
      <c r="AF1142" s="5">
        <v>0</v>
      </c>
      <c r="AG1142" s="5">
        <v>0</v>
      </c>
      <c r="AH1142" s="5">
        <v>0</v>
      </c>
      <c r="AI1142" s="5">
        <v>0</v>
      </c>
      <c r="AJ1142" s="5">
        <v>0</v>
      </c>
      <c r="AK1142" s="5">
        <v>1</v>
      </c>
      <c r="AL1142" s="5">
        <v>0</v>
      </c>
      <c r="AM1142" s="5">
        <v>2</v>
      </c>
      <c r="AN1142" s="5">
        <v>0</v>
      </c>
      <c r="AO1142" s="5">
        <v>1</v>
      </c>
      <c r="AP1142" s="5">
        <v>0</v>
      </c>
      <c r="AQ1142" s="5">
        <v>0</v>
      </c>
      <c r="AR1142" s="5">
        <v>0</v>
      </c>
      <c r="AS1142" s="5">
        <v>0</v>
      </c>
      <c r="AT1142" s="5">
        <v>0</v>
      </c>
      <c r="AU1142" s="5">
        <v>0</v>
      </c>
      <c r="AV1142" s="5">
        <v>0</v>
      </c>
      <c r="AW1142" s="5">
        <v>0</v>
      </c>
      <c r="AX1142" s="5">
        <v>2</v>
      </c>
      <c r="AY1142" s="5">
        <v>0</v>
      </c>
      <c r="AZ1142" s="5">
        <v>0</v>
      </c>
      <c r="BA1142" s="5">
        <v>0</v>
      </c>
      <c r="BB1142" s="5">
        <v>0</v>
      </c>
      <c r="BC1142" s="5">
        <v>0</v>
      </c>
      <c r="BD1142" s="5">
        <v>0</v>
      </c>
      <c r="BE1142" s="5">
        <v>0</v>
      </c>
      <c r="BF1142" s="5">
        <v>0</v>
      </c>
      <c r="BG1142" s="5">
        <v>0</v>
      </c>
      <c r="BH1142" s="5">
        <v>0</v>
      </c>
      <c r="BI1142" s="5">
        <v>0</v>
      </c>
      <c r="BJ1142" s="5">
        <v>0</v>
      </c>
      <c r="BK1142" s="5">
        <v>0</v>
      </c>
      <c r="BL1142" s="5">
        <v>0</v>
      </c>
      <c r="BM1142" s="5">
        <v>0</v>
      </c>
      <c r="BN1142" s="5">
        <v>0</v>
      </c>
      <c r="BO1142" s="5">
        <v>0</v>
      </c>
      <c r="BP1142" s="5">
        <v>0</v>
      </c>
      <c r="BQ1142" s="5">
        <v>0</v>
      </c>
      <c r="BR1142" s="5">
        <v>0</v>
      </c>
      <c r="BS1142" s="5">
        <v>6</v>
      </c>
      <c r="BT1142" s="5">
        <v>0</v>
      </c>
      <c r="BU1142" s="5">
        <v>0</v>
      </c>
      <c r="BV1142" s="5">
        <v>0</v>
      </c>
      <c r="BW1142" s="5">
        <v>0</v>
      </c>
      <c r="BX1142" s="5">
        <v>0</v>
      </c>
      <c r="BY1142" s="5">
        <v>0</v>
      </c>
      <c r="BZ1142" s="5">
        <v>0</v>
      </c>
      <c r="CA1142" s="5">
        <v>1</v>
      </c>
      <c r="CB1142" s="5">
        <v>0</v>
      </c>
      <c r="CC1142" s="5">
        <v>0</v>
      </c>
      <c r="CD1142" s="5">
        <v>0</v>
      </c>
      <c r="CE1142" s="5">
        <v>0</v>
      </c>
      <c r="CF1142" s="5">
        <v>0</v>
      </c>
      <c r="CG1142" s="5">
        <v>0</v>
      </c>
      <c r="CH1142" s="5">
        <v>0</v>
      </c>
      <c r="CI1142" s="5">
        <v>0</v>
      </c>
      <c r="CJ1142" s="5">
        <v>0</v>
      </c>
      <c r="CK1142" s="5">
        <v>0</v>
      </c>
      <c r="CL1142" s="5">
        <v>0</v>
      </c>
      <c r="CM1142" s="5">
        <v>0</v>
      </c>
      <c r="CN1142" s="5">
        <v>0</v>
      </c>
      <c r="CO1142" s="5">
        <v>0</v>
      </c>
      <c r="CP1142" s="5">
        <v>0</v>
      </c>
      <c r="CQ1142" s="5">
        <v>0</v>
      </c>
      <c r="CR1142" s="5">
        <v>0</v>
      </c>
      <c r="CS1142" s="5">
        <v>0</v>
      </c>
      <c r="CT1142" s="5">
        <v>0</v>
      </c>
      <c r="CU1142" s="5">
        <v>0</v>
      </c>
      <c r="CV1142" s="5">
        <v>0</v>
      </c>
      <c r="CW1142" s="5">
        <v>0</v>
      </c>
      <c r="CX1142" s="3">
        <v>0</v>
      </c>
    </row>
    <row r="1143" spans="1:102" ht="15.75" x14ac:dyDescent="0.25">
      <c r="A1143" s="5" t="s">
        <v>397</v>
      </c>
      <c r="B1143" s="5" t="s">
        <v>398</v>
      </c>
      <c r="C1143" s="5">
        <v>2022</v>
      </c>
      <c r="D1143" s="5">
        <v>10</v>
      </c>
      <c r="E1143" s="5">
        <v>0</v>
      </c>
      <c r="F1143" s="5">
        <v>0</v>
      </c>
      <c r="G1143" s="5">
        <v>0</v>
      </c>
      <c r="H1143" s="5">
        <v>0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5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>
        <v>0</v>
      </c>
      <c r="AG1143" s="5">
        <v>0</v>
      </c>
      <c r="AH1143" s="5">
        <v>0</v>
      </c>
      <c r="AI1143" s="5">
        <v>0</v>
      </c>
      <c r="AJ1143" s="5">
        <v>0</v>
      </c>
      <c r="AK1143" s="5">
        <v>0</v>
      </c>
      <c r="AL1143" s="5">
        <v>0</v>
      </c>
      <c r="AM1143" s="5">
        <v>0</v>
      </c>
      <c r="AN1143" s="5">
        <v>0</v>
      </c>
      <c r="AO1143" s="5">
        <v>0</v>
      </c>
      <c r="AP1143" s="5">
        <v>0</v>
      </c>
      <c r="AQ1143" s="5">
        <v>0</v>
      </c>
      <c r="AR1143" s="5">
        <v>0</v>
      </c>
      <c r="AS1143" s="5">
        <v>0</v>
      </c>
      <c r="AT1143" s="5">
        <v>0</v>
      </c>
      <c r="AU1143" s="5">
        <v>0</v>
      </c>
      <c r="AV1143" s="5">
        <v>0</v>
      </c>
      <c r="AW1143" s="5">
        <v>0</v>
      </c>
      <c r="AX1143" s="5">
        <v>0</v>
      </c>
      <c r="AY1143" s="5">
        <v>0</v>
      </c>
      <c r="AZ1143" s="5">
        <v>0</v>
      </c>
      <c r="BA1143" s="5">
        <v>0</v>
      </c>
      <c r="BB1143" s="5">
        <v>0</v>
      </c>
      <c r="BC1143" s="5">
        <v>0</v>
      </c>
      <c r="BD1143" s="5">
        <v>0</v>
      </c>
      <c r="BE1143" s="5">
        <v>0</v>
      </c>
      <c r="BF1143" s="5">
        <v>0</v>
      </c>
      <c r="BG1143" s="5">
        <v>0</v>
      </c>
      <c r="BH1143" s="5">
        <v>0</v>
      </c>
      <c r="BI1143" s="5">
        <v>0</v>
      </c>
      <c r="BJ1143" s="5">
        <v>0</v>
      </c>
      <c r="BK1143" s="5">
        <v>0</v>
      </c>
      <c r="BL1143" s="5">
        <v>0</v>
      </c>
      <c r="BM1143" s="5">
        <v>0</v>
      </c>
      <c r="BN1143" s="5">
        <v>0</v>
      </c>
      <c r="BO1143" s="5">
        <v>0</v>
      </c>
      <c r="BP1143" s="5">
        <v>0</v>
      </c>
      <c r="BQ1143" s="5">
        <v>0</v>
      </c>
      <c r="BR1143" s="5">
        <v>0</v>
      </c>
      <c r="BS1143" s="5">
        <v>0</v>
      </c>
      <c r="BT1143" s="5">
        <v>0</v>
      </c>
      <c r="BU1143" s="5">
        <v>0</v>
      </c>
      <c r="BV1143" s="5">
        <v>0</v>
      </c>
      <c r="BW1143" s="5">
        <v>0</v>
      </c>
      <c r="BX1143" s="5">
        <v>0</v>
      </c>
      <c r="BY1143" s="5">
        <v>0</v>
      </c>
      <c r="BZ1143" s="5">
        <v>0</v>
      </c>
      <c r="CA1143" s="5">
        <v>0</v>
      </c>
      <c r="CB1143" s="5">
        <v>0</v>
      </c>
      <c r="CC1143" s="5">
        <v>0</v>
      </c>
      <c r="CD1143" s="5">
        <v>0</v>
      </c>
      <c r="CE1143" s="5">
        <v>0</v>
      </c>
      <c r="CF1143" s="5">
        <v>0</v>
      </c>
      <c r="CG1143" s="5">
        <v>0</v>
      </c>
      <c r="CH1143" s="5">
        <v>0</v>
      </c>
      <c r="CI1143" s="5">
        <v>0</v>
      </c>
      <c r="CJ1143" s="5">
        <v>0</v>
      </c>
      <c r="CK1143" s="5">
        <v>0</v>
      </c>
      <c r="CL1143" s="5">
        <v>0</v>
      </c>
      <c r="CM1143" s="5">
        <v>0</v>
      </c>
      <c r="CN1143" s="5">
        <v>0</v>
      </c>
      <c r="CO1143" s="5">
        <v>0</v>
      </c>
      <c r="CP1143" s="5">
        <v>0</v>
      </c>
      <c r="CQ1143" s="5">
        <v>0</v>
      </c>
      <c r="CR1143" s="5">
        <v>0</v>
      </c>
      <c r="CS1143" s="5">
        <v>0</v>
      </c>
      <c r="CT1143" s="5">
        <v>0</v>
      </c>
      <c r="CU1143" s="5">
        <v>0</v>
      </c>
      <c r="CV1143" s="5">
        <v>0</v>
      </c>
      <c r="CW1143" s="5">
        <v>0</v>
      </c>
      <c r="CX1143" s="3">
        <v>0</v>
      </c>
    </row>
    <row r="1144" spans="1:102" ht="15.75" x14ac:dyDescent="0.25">
      <c r="A1144" s="5" t="s">
        <v>399</v>
      </c>
      <c r="B1144" s="5" t="s">
        <v>400</v>
      </c>
      <c r="C1144" s="5">
        <v>2022</v>
      </c>
      <c r="D1144" s="5">
        <v>3</v>
      </c>
      <c r="E1144" s="5">
        <v>0</v>
      </c>
      <c r="F1144" s="5">
        <v>0</v>
      </c>
      <c r="G1144" s="5">
        <v>1</v>
      </c>
      <c r="H1144" s="5">
        <v>0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5">
        <v>0</v>
      </c>
      <c r="AG1144" s="5">
        <v>0</v>
      </c>
      <c r="AH1144" s="5">
        <v>0</v>
      </c>
      <c r="AI1144" s="5">
        <v>0</v>
      </c>
      <c r="AJ1144" s="5">
        <v>0</v>
      </c>
      <c r="AK1144" s="5">
        <v>0</v>
      </c>
      <c r="AL1144" s="5">
        <v>0</v>
      </c>
      <c r="AM1144" s="5">
        <v>0</v>
      </c>
      <c r="AN1144" s="5">
        <v>0</v>
      </c>
      <c r="AO1144" s="5">
        <v>0</v>
      </c>
      <c r="AP1144" s="5">
        <v>0</v>
      </c>
      <c r="AQ1144" s="5">
        <v>0</v>
      </c>
      <c r="AR1144" s="5">
        <v>0</v>
      </c>
      <c r="AS1144" s="5">
        <v>0</v>
      </c>
      <c r="AT1144" s="5">
        <v>0</v>
      </c>
      <c r="AU1144" s="5">
        <v>0</v>
      </c>
      <c r="AV1144" s="5">
        <v>0</v>
      </c>
      <c r="AW1144" s="5">
        <v>0</v>
      </c>
      <c r="AX1144" s="5">
        <v>0</v>
      </c>
      <c r="AY1144" s="5">
        <v>0</v>
      </c>
      <c r="AZ1144" s="5">
        <v>0</v>
      </c>
      <c r="BA1144" s="5">
        <v>0</v>
      </c>
      <c r="BB1144" s="5">
        <v>0</v>
      </c>
      <c r="BC1144" s="5">
        <v>0</v>
      </c>
      <c r="BD1144" s="5">
        <v>0</v>
      </c>
      <c r="BE1144" s="5">
        <v>0</v>
      </c>
      <c r="BF1144" s="5">
        <v>0</v>
      </c>
      <c r="BG1144" s="5">
        <v>0</v>
      </c>
      <c r="BH1144" s="5">
        <v>0</v>
      </c>
      <c r="BI1144" s="5">
        <v>0</v>
      </c>
      <c r="BJ1144" s="5">
        <v>0</v>
      </c>
      <c r="BK1144" s="5">
        <v>0</v>
      </c>
      <c r="BL1144" s="5">
        <v>0</v>
      </c>
      <c r="BM1144" s="5">
        <v>0</v>
      </c>
      <c r="BN1144" s="5">
        <v>0</v>
      </c>
      <c r="BO1144" s="5">
        <v>0</v>
      </c>
      <c r="BP1144" s="5">
        <v>0</v>
      </c>
      <c r="BQ1144" s="5">
        <v>0</v>
      </c>
      <c r="BR1144" s="5">
        <v>0</v>
      </c>
      <c r="BS1144" s="5">
        <v>0</v>
      </c>
      <c r="BT1144" s="5">
        <v>0</v>
      </c>
      <c r="BU1144" s="5">
        <v>0</v>
      </c>
      <c r="BV1144" s="5">
        <v>0</v>
      </c>
      <c r="BW1144" s="5">
        <v>0</v>
      </c>
      <c r="BX1144" s="5">
        <v>0</v>
      </c>
      <c r="BY1144" s="5">
        <v>0</v>
      </c>
      <c r="BZ1144" s="5">
        <v>0</v>
      </c>
      <c r="CA1144" s="5">
        <v>0</v>
      </c>
      <c r="CB1144" s="5">
        <v>0</v>
      </c>
      <c r="CC1144" s="5">
        <v>0</v>
      </c>
      <c r="CD1144" s="5">
        <v>0</v>
      </c>
      <c r="CE1144" s="5">
        <v>0</v>
      </c>
      <c r="CF1144" s="5">
        <v>0</v>
      </c>
      <c r="CG1144" s="5">
        <v>0</v>
      </c>
      <c r="CH1144" s="5">
        <v>0</v>
      </c>
      <c r="CI1144" s="5">
        <v>0</v>
      </c>
      <c r="CJ1144" s="5">
        <v>0</v>
      </c>
      <c r="CK1144" s="5">
        <v>0</v>
      </c>
      <c r="CL1144" s="5">
        <v>0</v>
      </c>
      <c r="CM1144" s="5">
        <v>0</v>
      </c>
      <c r="CN1144" s="5">
        <v>0</v>
      </c>
      <c r="CO1144" s="5">
        <v>0</v>
      </c>
      <c r="CP1144" s="5">
        <v>0</v>
      </c>
      <c r="CQ1144" s="5">
        <v>0</v>
      </c>
      <c r="CR1144" s="5">
        <v>0</v>
      </c>
      <c r="CS1144" s="5">
        <v>0</v>
      </c>
      <c r="CT1144" s="5">
        <v>0</v>
      </c>
      <c r="CU1144" s="5">
        <v>0</v>
      </c>
      <c r="CV1144" s="5">
        <v>0</v>
      </c>
      <c r="CW1144" s="5">
        <v>0</v>
      </c>
      <c r="CX1144" s="3">
        <v>0</v>
      </c>
    </row>
    <row r="1145" spans="1:102" ht="15.75" x14ac:dyDescent="0.25">
      <c r="A1145" s="5" t="s">
        <v>401</v>
      </c>
      <c r="B1145" s="5" t="s">
        <v>402</v>
      </c>
      <c r="C1145" s="5">
        <v>2022</v>
      </c>
      <c r="D1145" s="5">
        <v>3</v>
      </c>
      <c r="E1145" s="5">
        <v>0</v>
      </c>
      <c r="F1145" s="5">
        <v>0</v>
      </c>
      <c r="G1145" s="5">
        <v>0</v>
      </c>
      <c r="H1145" s="5">
        <v>0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1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>
        <v>0</v>
      </c>
      <c r="AG1145" s="5">
        <v>0</v>
      </c>
      <c r="AH1145" s="5">
        <v>0</v>
      </c>
      <c r="AI1145" s="5">
        <v>0</v>
      </c>
      <c r="AJ1145" s="5">
        <v>1</v>
      </c>
      <c r="AK1145" s="5">
        <v>0</v>
      </c>
      <c r="AL1145" s="5">
        <v>0</v>
      </c>
      <c r="AM1145" s="5">
        <v>0</v>
      </c>
      <c r="AN1145" s="5">
        <v>0</v>
      </c>
      <c r="AO1145" s="5">
        <v>0</v>
      </c>
      <c r="AP1145" s="5">
        <v>0</v>
      </c>
      <c r="AQ1145" s="5">
        <v>0</v>
      </c>
      <c r="AR1145" s="5">
        <v>0</v>
      </c>
      <c r="AS1145" s="5">
        <v>0</v>
      </c>
      <c r="AT1145" s="5">
        <v>0</v>
      </c>
      <c r="AU1145" s="5">
        <v>0</v>
      </c>
      <c r="AV1145" s="5">
        <v>0</v>
      </c>
      <c r="AW1145" s="5">
        <v>0</v>
      </c>
      <c r="AX1145" s="5">
        <v>0</v>
      </c>
      <c r="AY1145" s="5">
        <v>0</v>
      </c>
      <c r="AZ1145" s="5">
        <v>0</v>
      </c>
      <c r="BA1145" s="5">
        <v>0</v>
      </c>
      <c r="BB1145" s="5">
        <v>0</v>
      </c>
      <c r="BC1145" s="5">
        <v>0</v>
      </c>
      <c r="BD1145" s="5">
        <v>0</v>
      </c>
      <c r="BE1145" s="5">
        <v>0</v>
      </c>
      <c r="BF1145" s="5">
        <v>0</v>
      </c>
      <c r="BG1145" s="5">
        <v>0</v>
      </c>
      <c r="BH1145" s="5">
        <v>0</v>
      </c>
      <c r="BI1145" s="5">
        <v>0</v>
      </c>
      <c r="BJ1145" s="5">
        <v>0</v>
      </c>
      <c r="BK1145" s="5">
        <v>0</v>
      </c>
      <c r="BL1145" s="5">
        <v>0</v>
      </c>
      <c r="BM1145" s="5">
        <v>0</v>
      </c>
      <c r="BN1145" s="5">
        <v>0</v>
      </c>
      <c r="BO1145" s="5">
        <v>0</v>
      </c>
      <c r="BP1145" s="5">
        <v>0</v>
      </c>
      <c r="BQ1145" s="5">
        <v>0</v>
      </c>
      <c r="BR1145" s="5">
        <v>0</v>
      </c>
      <c r="BS1145" s="5">
        <v>0</v>
      </c>
      <c r="BT1145" s="5">
        <v>0</v>
      </c>
      <c r="BU1145" s="5">
        <v>0</v>
      </c>
      <c r="BV1145" s="5">
        <v>0</v>
      </c>
      <c r="BW1145" s="5">
        <v>0</v>
      </c>
      <c r="BX1145" s="5">
        <v>0</v>
      </c>
      <c r="BY1145" s="5">
        <v>0</v>
      </c>
      <c r="BZ1145" s="5">
        <v>0</v>
      </c>
      <c r="CA1145" s="5">
        <v>0</v>
      </c>
      <c r="CB1145" s="5">
        <v>0</v>
      </c>
      <c r="CC1145" s="5">
        <v>0</v>
      </c>
      <c r="CD1145" s="5">
        <v>0</v>
      </c>
      <c r="CE1145" s="5">
        <v>0</v>
      </c>
      <c r="CF1145" s="5">
        <v>0</v>
      </c>
      <c r="CG1145" s="5">
        <v>0</v>
      </c>
      <c r="CH1145" s="5">
        <v>0</v>
      </c>
      <c r="CI1145" s="5">
        <v>0</v>
      </c>
      <c r="CJ1145" s="5">
        <v>0</v>
      </c>
      <c r="CK1145" s="5">
        <v>0</v>
      </c>
      <c r="CL1145" s="5">
        <v>0</v>
      </c>
      <c r="CM1145" s="5">
        <v>0</v>
      </c>
      <c r="CN1145" s="5">
        <v>0</v>
      </c>
      <c r="CO1145" s="5">
        <v>0</v>
      </c>
      <c r="CP1145" s="5">
        <v>0</v>
      </c>
      <c r="CQ1145" s="5">
        <v>0</v>
      </c>
      <c r="CR1145" s="5">
        <v>0</v>
      </c>
      <c r="CS1145" s="5">
        <v>0</v>
      </c>
      <c r="CT1145" s="5">
        <v>0</v>
      </c>
      <c r="CU1145" s="5">
        <v>0</v>
      </c>
      <c r="CV1145" s="5">
        <v>0</v>
      </c>
      <c r="CW1145" s="5">
        <v>0</v>
      </c>
      <c r="CX1145" s="3">
        <v>0</v>
      </c>
    </row>
    <row r="1146" spans="1:102" ht="15.75" x14ac:dyDescent="0.25">
      <c r="A1146" s="5" t="s">
        <v>403</v>
      </c>
      <c r="B1146" s="5" t="s">
        <v>404</v>
      </c>
      <c r="C1146" s="5">
        <v>2022</v>
      </c>
      <c r="D1146" s="5">
        <v>3</v>
      </c>
      <c r="E1146" s="5">
        <v>0</v>
      </c>
      <c r="F1146" s="5">
        <v>0</v>
      </c>
      <c r="G1146" s="5">
        <v>0</v>
      </c>
      <c r="H1146" s="5">
        <v>0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5">
        <v>0</v>
      </c>
      <c r="AG1146" s="5">
        <v>0</v>
      </c>
      <c r="AH1146" s="5">
        <v>0</v>
      </c>
      <c r="AI1146" s="5">
        <v>0</v>
      </c>
      <c r="AJ1146" s="5">
        <v>2</v>
      </c>
      <c r="AK1146" s="5">
        <v>0</v>
      </c>
      <c r="AL1146" s="5">
        <v>0</v>
      </c>
      <c r="AM1146" s="5">
        <v>0</v>
      </c>
      <c r="AN1146" s="5">
        <v>0</v>
      </c>
      <c r="AO1146" s="5">
        <v>0</v>
      </c>
      <c r="AP1146" s="5">
        <v>0</v>
      </c>
      <c r="AQ1146" s="5">
        <v>0</v>
      </c>
      <c r="AR1146" s="5">
        <v>0</v>
      </c>
      <c r="AS1146" s="5">
        <v>0</v>
      </c>
      <c r="AT1146" s="5">
        <v>0</v>
      </c>
      <c r="AU1146" s="5">
        <v>0</v>
      </c>
      <c r="AV1146" s="5">
        <v>0</v>
      </c>
      <c r="AW1146" s="5">
        <v>0</v>
      </c>
      <c r="AX1146" s="5">
        <v>0</v>
      </c>
      <c r="AY1146" s="5">
        <v>0</v>
      </c>
      <c r="AZ1146" s="5">
        <v>0</v>
      </c>
      <c r="BA1146" s="5">
        <v>0</v>
      </c>
      <c r="BB1146" s="5">
        <v>0</v>
      </c>
      <c r="BC1146" s="5">
        <v>0</v>
      </c>
      <c r="BD1146" s="5">
        <v>0</v>
      </c>
      <c r="BE1146" s="5">
        <v>0</v>
      </c>
      <c r="BF1146" s="5">
        <v>0</v>
      </c>
      <c r="BG1146" s="5">
        <v>0</v>
      </c>
      <c r="BH1146" s="5">
        <v>0</v>
      </c>
      <c r="BI1146" s="5">
        <v>0</v>
      </c>
      <c r="BJ1146" s="5">
        <v>0</v>
      </c>
      <c r="BK1146" s="5">
        <v>0</v>
      </c>
      <c r="BL1146" s="5">
        <v>0</v>
      </c>
      <c r="BM1146" s="5">
        <v>0</v>
      </c>
      <c r="BN1146" s="5">
        <v>0</v>
      </c>
      <c r="BO1146" s="5">
        <v>0</v>
      </c>
      <c r="BP1146" s="5">
        <v>0</v>
      </c>
      <c r="BQ1146" s="5">
        <v>0</v>
      </c>
      <c r="BR1146" s="5">
        <v>0</v>
      </c>
      <c r="BS1146" s="5">
        <v>0</v>
      </c>
      <c r="BT1146" s="5">
        <v>0</v>
      </c>
      <c r="BU1146" s="5">
        <v>0</v>
      </c>
      <c r="BV1146" s="5">
        <v>0</v>
      </c>
      <c r="BW1146" s="5">
        <v>0</v>
      </c>
      <c r="BX1146" s="5">
        <v>0</v>
      </c>
      <c r="BY1146" s="5">
        <v>0</v>
      </c>
      <c r="BZ1146" s="5">
        <v>0</v>
      </c>
      <c r="CA1146" s="5">
        <v>0</v>
      </c>
      <c r="CB1146" s="5">
        <v>0</v>
      </c>
      <c r="CC1146" s="5">
        <v>0</v>
      </c>
      <c r="CD1146" s="5">
        <v>0</v>
      </c>
      <c r="CE1146" s="5">
        <v>0</v>
      </c>
      <c r="CF1146" s="5">
        <v>0</v>
      </c>
      <c r="CG1146" s="5">
        <v>0</v>
      </c>
      <c r="CH1146" s="5">
        <v>0</v>
      </c>
      <c r="CI1146" s="5">
        <v>0</v>
      </c>
      <c r="CJ1146" s="5">
        <v>0</v>
      </c>
      <c r="CK1146" s="5">
        <v>0</v>
      </c>
      <c r="CL1146" s="5">
        <v>0</v>
      </c>
      <c r="CM1146" s="5">
        <v>0</v>
      </c>
      <c r="CN1146" s="5">
        <v>0</v>
      </c>
      <c r="CO1146" s="5">
        <v>0</v>
      </c>
      <c r="CP1146" s="5">
        <v>0</v>
      </c>
      <c r="CQ1146" s="5">
        <v>0</v>
      </c>
      <c r="CR1146" s="5">
        <v>0</v>
      </c>
      <c r="CS1146" s="5">
        <v>0</v>
      </c>
      <c r="CT1146" s="5">
        <v>0</v>
      </c>
      <c r="CU1146" s="5">
        <v>0</v>
      </c>
      <c r="CV1146" s="5">
        <v>0</v>
      </c>
      <c r="CW1146" s="5">
        <v>0</v>
      </c>
      <c r="CX1146" s="3">
        <v>0</v>
      </c>
    </row>
    <row r="1147" spans="1:102" ht="15.75" x14ac:dyDescent="0.25">
      <c r="A1147" s="5" t="s">
        <v>405</v>
      </c>
      <c r="B1147" s="5" t="s">
        <v>406</v>
      </c>
      <c r="C1147" s="5">
        <v>2022</v>
      </c>
      <c r="D1147" s="5">
        <v>18</v>
      </c>
      <c r="E1147" s="5">
        <v>0</v>
      </c>
      <c r="F1147" s="5">
        <v>0</v>
      </c>
      <c r="G1147" s="5">
        <v>0</v>
      </c>
      <c r="H1147" s="5">
        <v>0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>
        <v>0</v>
      </c>
      <c r="AG1147" s="5">
        <v>0</v>
      </c>
      <c r="AH1147" s="5">
        <v>0</v>
      </c>
      <c r="AI1147" s="5">
        <v>15</v>
      </c>
      <c r="AJ1147" s="5">
        <v>0</v>
      </c>
      <c r="AK1147" s="5">
        <v>0</v>
      </c>
      <c r="AL1147" s="5">
        <v>0</v>
      </c>
      <c r="AM1147" s="5">
        <v>0</v>
      </c>
      <c r="AN1147" s="5">
        <v>0</v>
      </c>
      <c r="AO1147" s="5">
        <v>0</v>
      </c>
      <c r="AP1147" s="5">
        <v>0</v>
      </c>
      <c r="AQ1147" s="5">
        <v>0</v>
      </c>
      <c r="AR1147" s="5">
        <v>0</v>
      </c>
      <c r="AS1147" s="5">
        <v>0</v>
      </c>
      <c r="AT1147" s="5">
        <v>0</v>
      </c>
      <c r="AU1147" s="5">
        <v>0</v>
      </c>
      <c r="AV1147" s="5">
        <v>0</v>
      </c>
      <c r="AW1147" s="5">
        <v>0</v>
      </c>
      <c r="AX1147" s="5">
        <v>0</v>
      </c>
      <c r="AY1147" s="5">
        <v>0</v>
      </c>
      <c r="AZ1147" s="5">
        <v>0</v>
      </c>
      <c r="BA1147" s="5">
        <v>0</v>
      </c>
      <c r="BB1147" s="5">
        <v>0</v>
      </c>
      <c r="BC1147" s="5">
        <v>0</v>
      </c>
      <c r="BD1147" s="5">
        <v>0</v>
      </c>
      <c r="BE1147" s="5">
        <v>0</v>
      </c>
      <c r="BF1147" s="5">
        <v>0</v>
      </c>
      <c r="BG1147" s="5">
        <v>0</v>
      </c>
      <c r="BH1147" s="5">
        <v>0</v>
      </c>
      <c r="BI1147" s="5">
        <v>0</v>
      </c>
      <c r="BJ1147" s="5">
        <v>0</v>
      </c>
      <c r="BK1147" s="5">
        <v>0</v>
      </c>
      <c r="BL1147" s="5">
        <v>0</v>
      </c>
      <c r="BM1147" s="5">
        <v>0</v>
      </c>
      <c r="BN1147" s="5">
        <v>0</v>
      </c>
      <c r="BO1147" s="5">
        <v>0</v>
      </c>
      <c r="BP1147" s="5">
        <v>0</v>
      </c>
      <c r="BQ1147" s="5">
        <v>0</v>
      </c>
      <c r="BR1147" s="5">
        <v>0</v>
      </c>
      <c r="BS1147" s="5">
        <v>0</v>
      </c>
      <c r="BT1147" s="5">
        <v>0</v>
      </c>
      <c r="BU1147" s="5">
        <v>0</v>
      </c>
      <c r="BV1147" s="5">
        <v>0</v>
      </c>
      <c r="BW1147" s="5">
        <v>0</v>
      </c>
      <c r="BX1147" s="5">
        <v>0</v>
      </c>
      <c r="BY1147" s="5">
        <v>0</v>
      </c>
      <c r="BZ1147" s="5">
        <v>0</v>
      </c>
      <c r="CA1147" s="5">
        <v>0</v>
      </c>
      <c r="CB1147" s="5">
        <v>0</v>
      </c>
      <c r="CC1147" s="5">
        <v>0</v>
      </c>
      <c r="CD1147" s="5">
        <v>0</v>
      </c>
      <c r="CE1147" s="5">
        <v>0</v>
      </c>
      <c r="CF1147" s="5">
        <v>0</v>
      </c>
      <c r="CG1147" s="5">
        <v>0</v>
      </c>
      <c r="CH1147" s="5">
        <v>0</v>
      </c>
      <c r="CI1147" s="5">
        <v>0</v>
      </c>
      <c r="CJ1147" s="5">
        <v>0</v>
      </c>
      <c r="CK1147" s="5">
        <v>0</v>
      </c>
      <c r="CL1147" s="5">
        <v>0</v>
      </c>
      <c r="CM1147" s="5">
        <v>0</v>
      </c>
      <c r="CN1147" s="5">
        <v>1</v>
      </c>
      <c r="CO1147" s="5">
        <v>0</v>
      </c>
      <c r="CP1147" s="5">
        <v>0</v>
      </c>
      <c r="CQ1147" s="5">
        <v>0</v>
      </c>
      <c r="CR1147" s="5">
        <v>0</v>
      </c>
      <c r="CS1147" s="5">
        <v>0</v>
      </c>
      <c r="CT1147" s="5">
        <v>0</v>
      </c>
      <c r="CU1147" s="5">
        <v>0</v>
      </c>
      <c r="CV1147" s="5">
        <v>0</v>
      </c>
      <c r="CW1147" s="5">
        <v>0</v>
      </c>
      <c r="CX1147" s="3">
        <v>0</v>
      </c>
    </row>
    <row r="1148" spans="1:102" ht="15.75" x14ac:dyDescent="0.25">
      <c r="A1148" s="5" t="s">
        <v>407</v>
      </c>
      <c r="B1148" s="5" t="s">
        <v>408</v>
      </c>
      <c r="C1148" s="5">
        <v>2022</v>
      </c>
      <c r="D1148" s="5">
        <v>0</v>
      </c>
      <c r="E1148" s="5">
        <v>0</v>
      </c>
      <c r="F1148" s="5">
        <v>0</v>
      </c>
      <c r="G1148" s="5">
        <v>0</v>
      </c>
      <c r="H1148" s="5">
        <v>0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  <c r="AG1148" s="5">
        <v>0</v>
      </c>
      <c r="AH1148" s="5">
        <v>0</v>
      </c>
      <c r="AI1148" s="5">
        <v>0</v>
      </c>
      <c r="AJ1148" s="5">
        <v>0</v>
      </c>
      <c r="AK1148" s="5">
        <v>0</v>
      </c>
      <c r="AL1148" s="5">
        <v>0</v>
      </c>
      <c r="AM1148" s="5">
        <v>0</v>
      </c>
      <c r="AN1148" s="5">
        <v>0</v>
      </c>
      <c r="AO1148" s="5">
        <v>0</v>
      </c>
      <c r="AP1148" s="5">
        <v>0</v>
      </c>
      <c r="AQ1148" s="5">
        <v>0</v>
      </c>
      <c r="AR1148" s="5">
        <v>0</v>
      </c>
      <c r="AS1148" s="5">
        <v>0</v>
      </c>
      <c r="AT1148" s="5">
        <v>0</v>
      </c>
      <c r="AU1148" s="5">
        <v>0</v>
      </c>
      <c r="AV1148" s="5">
        <v>0</v>
      </c>
      <c r="AW1148" s="5">
        <v>0</v>
      </c>
      <c r="AX1148" s="5">
        <v>0</v>
      </c>
      <c r="AY1148" s="5">
        <v>0</v>
      </c>
      <c r="AZ1148" s="5">
        <v>0</v>
      </c>
      <c r="BA1148" s="5">
        <v>0</v>
      </c>
      <c r="BB1148" s="5">
        <v>0</v>
      </c>
      <c r="BC1148" s="5">
        <v>0</v>
      </c>
      <c r="BD1148" s="5">
        <v>0</v>
      </c>
      <c r="BE1148" s="5">
        <v>0</v>
      </c>
      <c r="BF1148" s="5">
        <v>0</v>
      </c>
      <c r="BG1148" s="5">
        <v>0</v>
      </c>
      <c r="BH1148" s="5">
        <v>0</v>
      </c>
      <c r="BI1148" s="5">
        <v>0</v>
      </c>
      <c r="BJ1148" s="5">
        <v>0</v>
      </c>
      <c r="BK1148" s="5">
        <v>0</v>
      </c>
      <c r="BL1148" s="5">
        <v>0</v>
      </c>
      <c r="BM1148" s="5">
        <v>0</v>
      </c>
      <c r="BN1148" s="5">
        <v>0</v>
      </c>
      <c r="BO1148" s="5">
        <v>0</v>
      </c>
      <c r="BP1148" s="5">
        <v>0</v>
      </c>
      <c r="BQ1148" s="5">
        <v>0</v>
      </c>
      <c r="BR1148" s="5">
        <v>0</v>
      </c>
      <c r="BS1148" s="5">
        <v>0</v>
      </c>
      <c r="BT1148" s="5">
        <v>0</v>
      </c>
      <c r="BU1148" s="5">
        <v>0</v>
      </c>
      <c r="BV1148" s="5">
        <v>0</v>
      </c>
      <c r="BW1148" s="5">
        <v>0</v>
      </c>
      <c r="BX1148" s="5">
        <v>0</v>
      </c>
      <c r="BY1148" s="5">
        <v>0</v>
      </c>
      <c r="BZ1148" s="5">
        <v>0</v>
      </c>
      <c r="CA1148" s="5">
        <v>0</v>
      </c>
      <c r="CB1148" s="5">
        <v>0</v>
      </c>
      <c r="CC1148" s="5">
        <v>0</v>
      </c>
      <c r="CD1148" s="5">
        <v>0</v>
      </c>
      <c r="CE1148" s="5">
        <v>0</v>
      </c>
      <c r="CF1148" s="5">
        <v>0</v>
      </c>
      <c r="CG1148" s="5">
        <v>0</v>
      </c>
      <c r="CH1148" s="5">
        <v>0</v>
      </c>
      <c r="CI1148" s="5">
        <v>0</v>
      </c>
      <c r="CJ1148" s="5">
        <v>0</v>
      </c>
      <c r="CK1148" s="5">
        <v>0</v>
      </c>
      <c r="CL1148" s="5">
        <v>0</v>
      </c>
      <c r="CM1148" s="5">
        <v>0</v>
      </c>
      <c r="CN1148" s="5">
        <v>0</v>
      </c>
      <c r="CO1148" s="5">
        <v>0</v>
      </c>
      <c r="CP1148" s="5">
        <v>0</v>
      </c>
      <c r="CQ1148" s="5">
        <v>0</v>
      </c>
      <c r="CR1148" s="5">
        <v>0</v>
      </c>
      <c r="CS1148" s="5">
        <v>0</v>
      </c>
      <c r="CT1148" s="5">
        <v>0</v>
      </c>
      <c r="CU1148" s="5">
        <v>0</v>
      </c>
      <c r="CV1148" s="5">
        <v>0</v>
      </c>
      <c r="CW1148" s="5">
        <v>0</v>
      </c>
      <c r="CX1148" s="3">
        <v>0</v>
      </c>
    </row>
    <row r="1149" spans="1:102" ht="15.75" x14ac:dyDescent="0.25">
      <c r="A1149" s="5" t="s">
        <v>409</v>
      </c>
      <c r="B1149" s="5" t="s">
        <v>410</v>
      </c>
      <c r="C1149" s="5">
        <v>2022</v>
      </c>
      <c r="D1149" s="5">
        <v>153</v>
      </c>
      <c r="E1149" s="5">
        <v>0</v>
      </c>
      <c r="F1149" s="5">
        <v>3</v>
      </c>
      <c r="G1149" s="5">
        <v>0</v>
      </c>
      <c r="H1149" s="5">
        <v>0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7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5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128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5">
        <v>0</v>
      </c>
      <c r="AH1149" s="5">
        <v>0</v>
      </c>
      <c r="AI1149" s="5">
        <v>0</v>
      </c>
      <c r="AJ1149" s="5">
        <v>0</v>
      </c>
      <c r="AK1149" s="5">
        <v>0</v>
      </c>
      <c r="AL1149" s="5">
        <v>0</v>
      </c>
      <c r="AM1149" s="5">
        <v>0</v>
      </c>
      <c r="AN1149" s="5">
        <v>0</v>
      </c>
      <c r="AO1149" s="5">
        <v>0</v>
      </c>
      <c r="AP1149" s="5">
        <v>0</v>
      </c>
      <c r="AQ1149" s="5">
        <v>0</v>
      </c>
      <c r="AR1149" s="5">
        <v>0</v>
      </c>
      <c r="AS1149" s="5">
        <v>0</v>
      </c>
      <c r="AT1149" s="5">
        <v>0</v>
      </c>
      <c r="AU1149" s="5">
        <v>0</v>
      </c>
      <c r="AV1149" s="5">
        <v>0</v>
      </c>
      <c r="AW1149" s="5">
        <v>0</v>
      </c>
      <c r="AX1149" s="5">
        <v>1</v>
      </c>
      <c r="AY1149" s="5">
        <v>0</v>
      </c>
      <c r="AZ1149" s="5">
        <v>0</v>
      </c>
      <c r="BA1149" s="5">
        <v>0</v>
      </c>
      <c r="BB1149" s="5">
        <v>0</v>
      </c>
      <c r="BC1149" s="5">
        <v>0</v>
      </c>
      <c r="BD1149" s="5">
        <v>0</v>
      </c>
      <c r="BE1149" s="5">
        <v>0</v>
      </c>
      <c r="BF1149" s="5">
        <v>0</v>
      </c>
      <c r="BG1149" s="5">
        <v>0</v>
      </c>
      <c r="BH1149" s="5">
        <v>0</v>
      </c>
      <c r="BI1149" s="5">
        <v>0</v>
      </c>
      <c r="BJ1149" s="5">
        <v>0</v>
      </c>
      <c r="BK1149" s="5">
        <v>0</v>
      </c>
      <c r="BL1149" s="5">
        <v>0</v>
      </c>
      <c r="BM1149" s="5">
        <v>0</v>
      </c>
      <c r="BN1149" s="5">
        <v>1</v>
      </c>
      <c r="BO1149" s="5">
        <v>0</v>
      </c>
      <c r="BP1149" s="5">
        <v>0</v>
      </c>
      <c r="BQ1149" s="5">
        <v>0</v>
      </c>
      <c r="BR1149" s="5">
        <v>0</v>
      </c>
      <c r="BS1149" s="5">
        <v>1</v>
      </c>
      <c r="BT1149" s="5">
        <v>0</v>
      </c>
      <c r="BU1149" s="5">
        <v>0</v>
      </c>
      <c r="BV1149" s="5">
        <v>0</v>
      </c>
      <c r="BW1149" s="5">
        <v>1</v>
      </c>
      <c r="BX1149" s="5">
        <v>0</v>
      </c>
      <c r="BY1149" s="5">
        <v>0</v>
      </c>
      <c r="BZ1149" s="5">
        <v>0</v>
      </c>
      <c r="CA1149" s="5">
        <v>0</v>
      </c>
      <c r="CB1149" s="5">
        <v>0</v>
      </c>
      <c r="CC1149" s="5">
        <v>0</v>
      </c>
      <c r="CD1149" s="5">
        <v>0</v>
      </c>
      <c r="CE1149" s="5">
        <v>0</v>
      </c>
      <c r="CF1149" s="5">
        <v>0</v>
      </c>
      <c r="CG1149" s="5">
        <v>0</v>
      </c>
      <c r="CH1149" s="5">
        <v>0</v>
      </c>
      <c r="CI1149" s="5">
        <v>0</v>
      </c>
      <c r="CJ1149" s="5">
        <v>0</v>
      </c>
      <c r="CK1149" s="5">
        <v>0</v>
      </c>
      <c r="CL1149" s="5">
        <v>0</v>
      </c>
      <c r="CM1149" s="5">
        <v>0</v>
      </c>
      <c r="CN1149" s="5">
        <v>0</v>
      </c>
      <c r="CO1149" s="5">
        <v>0</v>
      </c>
      <c r="CP1149" s="5">
        <v>0</v>
      </c>
      <c r="CQ1149" s="5">
        <v>0</v>
      </c>
      <c r="CR1149" s="5">
        <v>0</v>
      </c>
      <c r="CS1149" s="5">
        <v>0</v>
      </c>
      <c r="CT1149" s="5">
        <v>0</v>
      </c>
      <c r="CU1149" s="5">
        <v>0</v>
      </c>
      <c r="CV1149" s="5">
        <v>0</v>
      </c>
      <c r="CW1149" s="5">
        <v>0</v>
      </c>
      <c r="CX1149" s="3">
        <v>0</v>
      </c>
    </row>
    <row r="1150" spans="1:102" ht="15.75" x14ac:dyDescent="0.25">
      <c r="A1150" s="5" t="s">
        <v>411</v>
      </c>
      <c r="B1150" s="5" t="s">
        <v>412</v>
      </c>
      <c r="C1150" s="5">
        <v>2022</v>
      </c>
      <c r="D1150" s="5">
        <v>1742</v>
      </c>
      <c r="E1150" s="5">
        <v>0</v>
      </c>
      <c r="F1150" s="5">
        <v>1</v>
      </c>
      <c r="G1150" s="5">
        <v>4</v>
      </c>
      <c r="H1150" s="5">
        <v>5</v>
      </c>
      <c r="I1150" s="5">
        <v>14</v>
      </c>
      <c r="J1150" s="5">
        <v>6</v>
      </c>
      <c r="K1150" s="5">
        <v>2</v>
      </c>
      <c r="L1150" s="5">
        <v>7</v>
      </c>
      <c r="M1150" s="5">
        <v>28</v>
      </c>
      <c r="N1150" s="5">
        <v>30</v>
      </c>
      <c r="O1150" s="5">
        <v>34</v>
      </c>
      <c r="P1150" s="5">
        <v>1</v>
      </c>
      <c r="Q1150" s="5">
        <v>0</v>
      </c>
      <c r="R1150" s="5">
        <v>3</v>
      </c>
      <c r="S1150" s="5">
        <v>0</v>
      </c>
      <c r="T1150" s="5">
        <v>43</v>
      </c>
      <c r="U1150" s="5">
        <v>2</v>
      </c>
      <c r="V1150" s="5">
        <v>8</v>
      </c>
      <c r="W1150" s="5">
        <v>92</v>
      </c>
      <c r="X1150" s="5">
        <v>13</v>
      </c>
      <c r="Y1150" s="5">
        <v>1</v>
      </c>
      <c r="Z1150" s="5">
        <v>0</v>
      </c>
      <c r="AA1150" s="5">
        <v>2</v>
      </c>
      <c r="AB1150" s="5">
        <v>0</v>
      </c>
      <c r="AC1150" s="5">
        <v>0</v>
      </c>
      <c r="AD1150" s="5">
        <v>0</v>
      </c>
      <c r="AE1150" s="5">
        <v>0</v>
      </c>
      <c r="AF1150" s="5">
        <v>0</v>
      </c>
      <c r="AG1150" s="5">
        <v>12</v>
      </c>
      <c r="AH1150" s="5">
        <v>9</v>
      </c>
      <c r="AI1150" s="5">
        <v>15</v>
      </c>
      <c r="AJ1150" s="5">
        <v>61</v>
      </c>
      <c r="AK1150" s="5">
        <v>32</v>
      </c>
      <c r="AL1150" s="5">
        <v>1</v>
      </c>
      <c r="AM1150" s="5">
        <v>12</v>
      </c>
      <c r="AN1150" s="5">
        <v>18</v>
      </c>
      <c r="AO1150" s="5">
        <v>31</v>
      </c>
      <c r="AP1150" s="5">
        <v>3</v>
      </c>
      <c r="AQ1150" s="5">
        <v>6</v>
      </c>
      <c r="AR1150" s="5">
        <v>0</v>
      </c>
      <c r="AS1150" s="5">
        <v>10</v>
      </c>
      <c r="AT1150" s="5">
        <v>15</v>
      </c>
      <c r="AU1150" s="5">
        <v>26</v>
      </c>
      <c r="AV1150" s="5">
        <v>7</v>
      </c>
      <c r="AW1150" s="5">
        <v>9</v>
      </c>
      <c r="AX1150" s="5">
        <v>42</v>
      </c>
      <c r="AY1150" s="5">
        <v>2</v>
      </c>
      <c r="AZ1150" s="5">
        <v>2</v>
      </c>
      <c r="BA1150" s="5">
        <v>0</v>
      </c>
      <c r="BB1150" s="5">
        <v>175</v>
      </c>
      <c r="BC1150" s="5">
        <v>3</v>
      </c>
      <c r="BD1150" s="5">
        <v>0</v>
      </c>
      <c r="BE1150" s="5">
        <v>8</v>
      </c>
      <c r="BF1150" s="5">
        <v>27</v>
      </c>
      <c r="BG1150" s="5">
        <v>3</v>
      </c>
      <c r="BH1150" s="5">
        <v>3</v>
      </c>
      <c r="BI1150" s="5">
        <v>0</v>
      </c>
      <c r="BJ1150" s="5">
        <v>32</v>
      </c>
      <c r="BK1150" s="5">
        <v>25</v>
      </c>
      <c r="BL1150" s="5">
        <v>0</v>
      </c>
      <c r="BM1150" s="5">
        <v>4</v>
      </c>
      <c r="BN1150" s="5">
        <v>9</v>
      </c>
      <c r="BO1150" s="5">
        <v>0</v>
      </c>
      <c r="BP1150" s="5">
        <v>7</v>
      </c>
      <c r="BQ1150" s="5">
        <v>14</v>
      </c>
      <c r="BR1150" s="5">
        <v>1</v>
      </c>
      <c r="BS1150" s="5">
        <v>45</v>
      </c>
      <c r="BT1150" s="5">
        <v>239</v>
      </c>
      <c r="BU1150" s="5">
        <v>2</v>
      </c>
      <c r="BV1150" s="5">
        <v>13</v>
      </c>
      <c r="BW1150" s="5">
        <v>0</v>
      </c>
      <c r="BX1150" s="5">
        <v>194</v>
      </c>
      <c r="BY1150" s="5">
        <v>0</v>
      </c>
      <c r="BZ1150" s="5">
        <v>0</v>
      </c>
      <c r="CA1150" s="5">
        <v>16</v>
      </c>
      <c r="CB1150" s="5">
        <v>57</v>
      </c>
      <c r="CC1150" s="5">
        <v>0</v>
      </c>
      <c r="CD1150" s="5">
        <v>1</v>
      </c>
      <c r="CE1150" s="5">
        <v>0</v>
      </c>
      <c r="CF1150" s="5">
        <v>1</v>
      </c>
      <c r="CG1150" s="5">
        <v>1</v>
      </c>
      <c r="CH1150" s="5">
        <v>0</v>
      </c>
      <c r="CI1150" s="5">
        <v>2</v>
      </c>
      <c r="CJ1150" s="5">
        <v>2</v>
      </c>
      <c r="CK1150" s="5">
        <v>0</v>
      </c>
      <c r="CL1150" s="5">
        <v>0</v>
      </c>
      <c r="CM1150" s="5">
        <v>6</v>
      </c>
      <c r="CN1150" s="5">
        <v>36</v>
      </c>
      <c r="CO1150" s="5">
        <v>1</v>
      </c>
      <c r="CP1150" s="5">
        <v>1</v>
      </c>
      <c r="CQ1150" s="5">
        <v>0</v>
      </c>
      <c r="CR1150" s="5">
        <v>6</v>
      </c>
      <c r="CS1150" s="5">
        <v>11</v>
      </c>
      <c r="CT1150" s="5">
        <v>5</v>
      </c>
      <c r="CU1150" s="5">
        <v>2</v>
      </c>
      <c r="CV1150" s="5">
        <v>16</v>
      </c>
      <c r="CW1150" s="5">
        <v>163</v>
      </c>
      <c r="CX1150" s="3">
        <v>160</v>
      </c>
    </row>
    <row r="1151" spans="1:102" ht="15.75" x14ac:dyDescent="0.25">
      <c r="A1151" s="5" t="s">
        <v>413</v>
      </c>
      <c r="B1151" s="5" t="s">
        <v>414</v>
      </c>
      <c r="C1151" s="5">
        <v>2022</v>
      </c>
      <c r="D1151" s="5">
        <v>0</v>
      </c>
      <c r="E1151" s="5">
        <v>0</v>
      </c>
      <c r="F1151" s="5">
        <v>0</v>
      </c>
      <c r="G1151" s="5">
        <v>0</v>
      </c>
      <c r="H1151" s="5">
        <v>0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5">
        <v>0</v>
      </c>
      <c r="AH1151" s="5">
        <v>0</v>
      </c>
      <c r="AI1151" s="5">
        <v>0</v>
      </c>
      <c r="AJ1151" s="5">
        <v>0</v>
      </c>
      <c r="AK1151" s="5">
        <v>0</v>
      </c>
      <c r="AL1151" s="5">
        <v>0</v>
      </c>
      <c r="AM1151" s="5">
        <v>0</v>
      </c>
      <c r="AN1151" s="5">
        <v>0</v>
      </c>
      <c r="AO1151" s="5">
        <v>0</v>
      </c>
      <c r="AP1151" s="5">
        <v>0</v>
      </c>
      <c r="AQ1151" s="5">
        <v>0</v>
      </c>
      <c r="AR1151" s="5">
        <v>0</v>
      </c>
      <c r="AS1151" s="5">
        <v>0</v>
      </c>
      <c r="AT1151" s="5">
        <v>0</v>
      </c>
      <c r="AU1151" s="5">
        <v>0</v>
      </c>
      <c r="AV1151" s="5">
        <v>0</v>
      </c>
      <c r="AW1151" s="5">
        <v>0</v>
      </c>
      <c r="AX1151" s="5">
        <v>0</v>
      </c>
      <c r="AY1151" s="5">
        <v>0</v>
      </c>
      <c r="AZ1151" s="5">
        <v>0</v>
      </c>
      <c r="BA1151" s="5">
        <v>0</v>
      </c>
      <c r="BB1151" s="5">
        <v>0</v>
      </c>
      <c r="BC1151" s="5">
        <v>0</v>
      </c>
      <c r="BD1151" s="5">
        <v>0</v>
      </c>
      <c r="BE1151" s="5">
        <v>0</v>
      </c>
      <c r="BF1151" s="5">
        <v>0</v>
      </c>
      <c r="BG1151" s="5">
        <v>0</v>
      </c>
      <c r="BH1151" s="5">
        <v>0</v>
      </c>
      <c r="BI1151" s="5">
        <v>0</v>
      </c>
      <c r="BJ1151" s="5">
        <v>0</v>
      </c>
      <c r="BK1151" s="5">
        <v>0</v>
      </c>
      <c r="BL1151" s="5">
        <v>0</v>
      </c>
      <c r="BM1151" s="5">
        <v>0</v>
      </c>
      <c r="BN1151" s="5">
        <v>0</v>
      </c>
      <c r="BO1151" s="5">
        <v>0</v>
      </c>
      <c r="BP1151" s="5">
        <v>0</v>
      </c>
      <c r="BQ1151" s="5">
        <v>0</v>
      </c>
      <c r="BR1151" s="5">
        <v>0</v>
      </c>
      <c r="BS1151" s="5">
        <v>0</v>
      </c>
      <c r="BT1151" s="5">
        <v>0</v>
      </c>
      <c r="BU1151" s="5">
        <v>0</v>
      </c>
      <c r="BV1151" s="5">
        <v>0</v>
      </c>
      <c r="BW1151" s="5">
        <v>0</v>
      </c>
      <c r="BX1151" s="5">
        <v>0</v>
      </c>
      <c r="BY1151" s="5">
        <v>0</v>
      </c>
      <c r="BZ1151" s="5">
        <v>0</v>
      </c>
      <c r="CA1151" s="5">
        <v>0</v>
      </c>
      <c r="CB1151" s="5">
        <v>0</v>
      </c>
      <c r="CC1151" s="5">
        <v>0</v>
      </c>
      <c r="CD1151" s="5">
        <v>0</v>
      </c>
      <c r="CE1151" s="5">
        <v>0</v>
      </c>
      <c r="CF1151" s="5">
        <v>0</v>
      </c>
      <c r="CG1151" s="5">
        <v>0</v>
      </c>
      <c r="CH1151" s="5">
        <v>0</v>
      </c>
      <c r="CI1151" s="5">
        <v>0</v>
      </c>
      <c r="CJ1151" s="5">
        <v>0</v>
      </c>
      <c r="CK1151" s="5">
        <v>0</v>
      </c>
      <c r="CL1151" s="5">
        <v>0</v>
      </c>
      <c r="CM1151" s="5">
        <v>0</v>
      </c>
      <c r="CN1151" s="5">
        <v>0</v>
      </c>
      <c r="CO1151" s="5">
        <v>0</v>
      </c>
      <c r="CP1151" s="5">
        <v>0</v>
      </c>
      <c r="CQ1151" s="5">
        <v>0</v>
      </c>
      <c r="CR1151" s="5">
        <v>0</v>
      </c>
      <c r="CS1151" s="5">
        <v>0</v>
      </c>
      <c r="CT1151" s="5">
        <v>0</v>
      </c>
      <c r="CU1151" s="5">
        <v>0</v>
      </c>
      <c r="CV1151" s="5">
        <v>0</v>
      </c>
      <c r="CW1151" s="5">
        <v>0</v>
      </c>
      <c r="CX1151" s="3">
        <v>0</v>
      </c>
    </row>
    <row r="1152" spans="1:102" ht="15.75" x14ac:dyDescent="0.25">
      <c r="A1152" s="5" t="s">
        <v>415</v>
      </c>
      <c r="B1152" s="5" t="s">
        <v>416</v>
      </c>
      <c r="C1152" s="5">
        <v>2022</v>
      </c>
      <c r="D1152" s="5">
        <v>0</v>
      </c>
      <c r="E1152" s="5">
        <v>0</v>
      </c>
      <c r="F1152" s="5">
        <v>0</v>
      </c>
      <c r="G1152" s="5">
        <v>0</v>
      </c>
      <c r="H1152" s="5">
        <v>0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0</v>
      </c>
      <c r="AG1152" s="5">
        <v>0</v>
      </c>
      <c r="AH1152" s="5">
        <v>0</v>
      </c>
      <c r="AI1152" s="5">
        <v>0</v>
      </c>
      <c r="AJ1152" s="5">
        <v>0</v>
      </c>
      <c r="AK1152" s="5">
        <v>0</v>
      </c>
      <c r="AL1152" s="5">
        <v>0</v>
      </c>
      <c r="AM1152" s="5">
        <v>0</v>
      </c>
      <c r="AN1152" s="5">
        <v>0</v>
      </c>
      <c r="AO1152" s="5">
        <v>0</v>
      </c>
      <c r="AP1152" s="5">
        <v>0</v>
      </c>
      <c r="AQ1152" s="5">
        <v>0</v>
      </c>
      <c r="AR1152" s="5">
        <v>0</v>
      </c>
      <c r="AS1152" s="5">
        <v>0</v>
      </c>
      <c r="AT1152" s="5">
        <v>0</v>
      </c>
      <c r="AU1152" s="5">
        <v>0</v>
      </c>
      <c r="AV1152" s="5">
        <v>0</v>
      </c>
      <c r="AW1152" s="5">
        <v>0</v>
      </c>
      <c r="AX1152" s="5">
        <v>0</v>
      </c>
      <c r="AY1152" s="5">
        <v>0</v>
      </c>
      <c r="AZ1152" s="5">
        <v>0</v>
      </c>
      <c r="BA1152" s="5">
        <v>0</v>
      </c>
      <c r="BB1152" s="5">
        <v>0</v>
      </c>
      <c r="BC1152" s="5">
        <v>0</v>
      </c>
      <c r="BD1152" s="5">
        <v>0</v>
      </c>
      <c r="BE1152" s="5">
        <v>0</v>
      </c>
      <c r="BF1152" s="5">
        <v>0</v>
      </c>
      <c r="BG1152" s="5">
        <v>0</v>
      </c>
      <c r="BH1152" s="5">
        <v>0</v>
      </c>
      <c r="BI1152" s="5">
        <v>0</v>
      </c>
      <c r="BJ1152" s="5">
        <v>0</v>
      </c>
      <c r="BK1152" s="5">
        <v>0</v>
      </c>
      <c r="BL1152" s="5">
        <v>0</v>
      </c>
      <c r="BM1152" s="5">
        <v>0</v>
      </c>
      <c r="BN1152" s="5">
        <v>0</v>
      </c>
      <c r="BO1152" s="5">
        <v>0</v>
      </c>
      <c r="BP1152" s="5">
        <v>0</v>
      </c>
      <c r="BQ1152" s="5">
        <v>0</v>
      </c>
      <c r="BR1152" s="5">
        <v>0</v>
      </c>
      <c r="BS1152" s="5">
        <v>0</v>
      </c>
      <c r="BT1152" s="5">
        <v>0</v>
      </c>
      <c r="BU1152" s="5">
        <v>0</v>
      </c>
      <c r="BV1152" s="5">
        <v>0</v>
      </c>
      <c r="BW1152" s="5">
        <v>0</v>
      </c>
      <c r="BX1152" s="5">
        <v>0</v>
      </c>
      <c r="BY1152" s="5">
        <v>0</v>
      </c>
      <c r="BZ1152" s="5">
        <v>0</v>
      </c>
      <c r="CA1152" s="5">
        <v>0</v>
      </c>
      <c r="CB1152" s="5">
        <v>0</v>
      </c>
      <c r="CC1152" s="5">
        <v>0</v>
      </c>
      <c r="CD1152" s="5">
        <v>0</v>
      </c>
      <c r="CE1152" s="5">
        <v>0</v>
      </c>
      <c r="CF1152" s="5">
        <v>0</v>
      </c>
      <c r="CG1152" s="5">
        <v>0</v>
      </c>
      <c r="CH1152" s="5">
        <v>0</v>
      </c>
      <c r="CI1152" s="5">
        <v>0</v>
      </c>
      <c r="CJ1152" s="5">
        <v>0</v>
      </c>
      <c r="CK1152" s="5">
        <v>0</v>
      </c>
      <c r="CL1152" s="5">
        <v>0</v>
      </c>
      <c r="CM1152" s="5">
        <v>0</v>
      </c>
      <c r="CN1152" s="5">
        <v>0</v>
      </c>
      <c r="CO1152" s="5">
        <v>0</v>
      </c>
      <c r="CP1152" s="5">
        <v>0</v>
      </c>
      <c r="CQ1152" s="5">
        <v>0</v>
      </c>
      <c r="CR1152" s="5">
        <v>0</v>
      </c>
      <c r="CS1152" s="5">
        <v>0</v>
      </c>
      <c r="CT1152" s="5">
        <v>0</v>
      </c>
      <c r="CU1152" s="5">
        <v>0</v>
      </c>
      <c r="CV1152" s="5">
        <v>0</v>
      </c>
      <c r="CW1152" s="5">
        <v>0</v>
      </c>
      <c r="CX1152" s="3">
        <v>0</v>
      </c>
    </row>
    <row r="1153" spans="1:102" ht="15.75" x14ac:dyDescent="0.25">
      <c r="A1153" s="5" t="s">
        <v>417</v>
      </c>
      <c r="B1153" s="5" t="s">
        <v>418</v>
      </c>
      <c r="C1153" s="5">
        <v>2022</v>
      </c>
      <c r="D1153" s="5">
        <v>2</v>
      </c>
      <c r="E1153" s="5">
        <v>0</v>
      </c>
      <c r="F1153" s="5">
        <v>0</v>
      </c>
      <c r="G1153" s="5">
        <v>0</v>
      </c>
      <c r="H1153" s="5">
        <v>0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>
        <v>0</v>
      </c>
      <c r="AG1153" s="5">
        <v>0</v>
      </c>
      <c r="AH1153" s="5">
        <v>0</v>
      </c>
      <c r="AI1153" s="5">
        <v>0</v>
      </c>
      <c r="AJ1153" s="5">
        <v>2</v>
      </c>
      <c r="AK1153" s="5">
        <v>0</v>
      </c>
      <c r="AL1153" s="5">
        <v>0</v>
      </c>
      <c r="AM1153" s="5">
        <v>0</v>
      </c>
      <c r="AN1153" s="5">
        <v>0</v>
      </c>
      <c r="AO1153" s="5">
        <v>0</v>
      </c>
      <c r="AP1153" s="5">
        <v>0</v>
      </c>
      <c r="AQ1153" s="5">
        <v>0</v>
      </c>
      <c r="AR1153" s="5">
        <v>0</v>
      </c>
      <c r="AS1153" s="5">
        <v>0</v>
      </c>
      <c r="AT1153" s="5">
        <v>0</v>
      </c>
      <c r="AU1153" s="5">
        <v>0</v>
      </c>
      <c r="AV1153" s="5">
        <v>0</v>
      </c>
      <c r="AW1153" s="5">
        <v>0</v>
      </c>
      <c r="AX1153" s="5">
        <v>0</v>
      </c>
      <c r="AY1153" s="5">
        <v>0</v>
      </c>
      <c r="AZ1153" s="5">
        <v>0</v>
      </c>
      <c r="BA1153" s="5">
        <v>0</v>
      </c>
      <c r="BB1153" s="5">
        <v>0</v>
      </c>
      <c r="BC1153" s="5">
        <v>0</v>
      </c>
      <c r="BD1153" s="5">
        <v>0</v>
      </c>
      <c r="BE1153" s="5">
        <v>0</v>
      </c>
      <c r="BF1153" s="5">
        <v>0</v>
      </c>
      <c r="BG1153" s="5">
        <v>0</v>
      </c>
      <c r="BH1153" s="5">
        <v>0</v>
      </c>
      <c r="BI1153" s="5">
        <v>0</v>
      </c>
      <c r="BJ1153" s="5">
        <v>0</v>
      </c>
      <c r="BK1153" s="5">
        <v>0</v>
      </c>
      <c r="BL1153" s="5">
        <v>0</v>
      </c>
      <c r="BM1153" s="5">
        <v>0</v>
      </c>
      <c r="BN1153" s="5">
        <v>0</v>
      </c>
      <c r="BO1153" s="5">
        <v>0</v>
      </c>
      <c r="BP1153" s="5">
        <v>0</v>
      </c>
      <c r="BQ1153" s="5">
        <v>0</v>
      </c>
      <c r="BR1153" s="5">
        <v>0</v>
      </c>
      <c r="BS1153" s="5">
        <v>0</v>
      </c>
      <c r="BT1153" s="5">
        <v>0</v>
      </c>
      <c r="BU1153" s="5">
        <v>0</v>
      </c>
      <c r="BV1153" s="5">
        <v>0</v>
      </c>
      <c r="BW1153" s="5">
        <v>0</v>
      </c>
      <c r="BX1153" s="5">
        <v>0</v>
      </c>
      <c r="BY1153" s="5">
        <v>0</v>
      </c>
      <c r="BZ1153" s="5">
        <v>0</v>
      </c>
      <c r="CA1153" s="5">
        <v>0</v>
      </c>
      <c r="CB1153" s="5">
        <v>0</v>
      </c>
      <c r="CC1153" s="5">
        <v>0</v>
      </c>
      <c r="CD1153" s="5">
        <v>0</v>
      </c>
      <c r="CE1153" s="5">
        <v>0</v>
      </c>
      <c r="CF1153" s="5">
        <v>0</v>
      </c>
      <c r="CG1153" s="5">
        <v>0</v>
      </c>
      <c r="CH1153" s="5">
        <v>0</v>
      </c>
      <c r="CI1153" s="5">
        <v>0</v>
      </c>
      <c r="CJ1153" s="5">
        <v>0</v>
      </c>
      <c r="CK1153" s="5">
        <v>0</v>
      </c>
      <c r="CL1153" s="5">
        <v>0</v>
      </c>
      <c r="CM1153" s="5">
        <v>0</v>
      </c>
      <c r="CN1153" s="5">
        <v>0</v>
      </c>
      <c r="CO1153" s="5">
        <v>0</v>
      </c>
      <c r="CP1153" s="5">
        <v>0</v>
      </c>
      <c r="CQ1153" s="5">
        <v>0</v>
      </c>
      <c r="CR1153" s="5">
        <v>0</v>
      </c>
      <c r="CS1153" s="5">
        <v>0</v>
      </c>
      <c r="CT1153" s="5">
        <v>0</v>
      </c>
      <c r="CU1153" s="5">
        <v>0</v>
      </c>
      <c r="CV1153" s="5">
        <v>0</v>
      </c>
      <c r="CW1153" s="5">
        <v>0</v>
      </c>
      <c r="CX1153" s="3">
        <v>0</v>
      </c>
    </row>
    <row r="1154" spans="1:102" ht="15.75" x14ac:dyDescent="0.25">
      <c r="A1154" s="5" t="s">
        <v>419</v>
      </c>
      <c r="B1154" s="5" t="s">
        <v>420</v>
      </c>
      <c r="C1154" s="5">
        <v>2022</v>
      </c>
      <c r="D1154" s="5">
        <v>16</v>
      </c>
      <c r="E1154" s="5">
        <v>0</v>
      </c>
      <c r="F1154" s="5">
        <v>0</v>
      </c>
      <c r="G1154" s="5">
        <v>0</v>
      </c>
      <c r="H1154" s="5">
        <v>0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5">
        <v>0</v>
      </c>
      <c r="AG1154" s="5">
        <v>0</v>
      </c>
      <c r="AH1154" s="5">
        <v>0</v>
      </c>
      <c r="AI1154" s="5">
        <v>0</v>
      </c>
      <c r="AJ1154" s="5">
        <v>1</v>
      </c>
      <c r="AK1154" s="5">
        <v>0</v>
      </c>
      <c r="AL1154" s="5">
        <v>0</v>
      </c>
      <c r="AM1154" s="5">
        <v>0</v>
      </c>
      <c r="AN1154" s="5">
        <v>0</v>
      </c>
      <c r="AO1154" s="5">
        <v>4</v>
      </c>
      <c r="AP1154" s="5">
        <v>0</v>
      </c>
      <c r="AQ1154" s="5">
        <v>0</v>
      </c>
      <c r="AR1154" s="5">
        <v>0</v>
      </c>
      <c r="AS1154" s="5">
        <v>0</v>
      </c>
      <c r="AT1154" s="5">
        <v>0</v>
      </c>
      <c r="AU1154" s="5">
        <v>0</v>
      </c>
      <c r="AV1154" s="5">
        <v>0</v>
      </c>
      <c r="AW1154" s="5">
        <v>0</v>
      </c>
      <c r="AX1154" s="5">
        <v>0</v>
      </c>
      <c r="AY1154" s="5">
        <v>0</v>
      </c>
      <c r="AZ1154" s="5">
        <v>0</v>
      </c>
      <c r="BA1154" s="5">
        <v>0</v>
      </c>
      <c r="BB1154" s="5">
        <v>0</v>
      </c>
      <c r="BC1154" s="5">
        <v>0</v>
      </c>
      <c r="BD1154" s="5">
        <v>0</v>
      </c>
      <c r="BE1154" s="5">
        <v>0</v>
      </c>
      <c r="BF1154" s="5">
        <v>1</v>
      </c>
      <c r="BG1154" s="5">
        <v>0</v>
      </c>
      <c r="BH1154" s="5">
        <v>0</v>
      </c>
      <c r="BI1154" s="5">
        <v>0</v>
      </c>
      <c r="BJ1154" s="5">
        <v>2</v>
      </c>
      <c r="BK1154" s="5">
        <v>2</v>
      </c>
      <c r="BL1154" s="5">
        <v>0</v>
      </c>
      <c r="BM1154" s="5">
        <v>0</v>
      </c>
      <c r="BN1154" s="5">
        <v>0</v>
      </c>
      <c r="BO1154" s="5">
        <v>0</v>
      </c>
      <c r="BP1154" s="5">
        <v>0</v>
      </c>
      <c r="BQ1154" s="5">
        <v>0</v>
      </c>
      <c r="BR1154" s="5">
        <v>0</v>
      </c>
      <c r="BS1154" s="5">
        <v>0</v>
      </c>
      <c r="BT1154" s="5">
        <v>1</v>
      </c>
      <c r="BU1154" s="5">
        <v>0</v>
      </c>
      <c r="BV1154" s="5">
        <v>0</v>
      </c>
      <c r="BW1154" s="5">
        <v>0</v>
      </c>
      <c r="BX1154" s="5">
        <v>0</v>
      </c>
      <c r="BY1154" s="5">
        <v>0</v>
      </c>
      <c r="BZ1154" s="5">
        <v>0</v>
      </c>
      <c r="CA1154" s="5">
        <v>1</v>
      </c>
      <c r="CB1154" s="5">
        <v>0</v>
      </c>
      <c r="CC1154" s="5">
        <v>0</v>
      </c>
      <c r="CD1154" s="5">
        <v>0</v>
      </c>
      <c r="CE1154" s="5">
        <v>0</v>
      </c>
      <c r="CF1154" s="5">
        <v>0</v>
      </c>
      <c r="CG1154" s="5">
        <v>0</v>
      </c>
      <c r="CH1154" s="5">
        <v>0</v>
      </c>
      <c r="CI1154" s="5">
        <v>0</v>
      </c>
      <c r="CJ1154" s="5">
        <v>0</v>
      </c>
      <c r="CK1154" s="5">
        <v>0</v>
      </c>
      <c r="CL1154" s="5">
        <v>0</v>
      </c>
      <c r="CM1154" s="5">
        <v>0</v>
      </c>
      <c r="CN1154" s="5">
        <v>0</v>
      </c>
      <c r="CO1154" s="5">
        <v>0</v>
      </c>
      <c r="CP1154" s="5">
        <v>0</v>
      </c>
      <c r="CQ1154" s="5">
        <v>0</v>
      </c>
      <c r="CR1154" s="5">
        <v>0</v>
      </c>
      <c r="CS1154" s="5">
        <v>0</v>
      </c>
      <c r="CT1154" s="5">
        <v>0</v>
      </c>
      <c r="CU1154" s="5">
        <v>0</v>
      </c>
      <c r="CV1154" s="5">
        <v>0</v>
      </c>
      <c r="CW1154" s="5">
        <v>0</v>
      </c>
      <c r="CX1154" s="3">
        <v>0</v>
      </c>
    </row>
    <row r="1155" spans="1:102" ht="15.75" x14ac:dyDescent="0.25">
      <c r="A1155" s="5" t="s">
        <v>421</v>
      </c>
      <c r="B1155" s="5" t="s">
        <v>422</v>
      </c>
      <c r="C1155" s="5">
        <v>2022</v>
      </c>
      <c r="D1155" s="5">
        <v>181</v>
      </c>
      <c r="E1155" s="5">
        <v>0</v>
      </c>
      <c r="F1155" s="5">
        <v>0</v>
      </c>
      <c r="G1155" s="5">
        <v>0</v>
      </c>
      <c r="H1155" s="5">
        <v>0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7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1</v>
      </c>
      <c r="V1155" s="5">
        <v>2</v>
      </c>
      <c r="W1155" s="5">
        <v>0</v>
      </c>
      <c r="X1155" s="5">
        <v>0</v>
      </c>
      <c r="Y1155" s="5">
        <v>0</v>
      </c>
      <c r="Z1155" s="5">
        <v>0</v>
      </c>
      <c r="AA1155" s="5">
        <v>23</v>
      </c>
      <c r="AB1155" s="5">
        <v>3</v>
      </c>
      <c r="AC1155" s="5">
        <v>0</v>
      </c>
      <c r="AD1155" s="5">
        <v>0</v>
      </c>
      <c r="AE1155" s="5">
        <v>0</v>
      </c>
      <c r="AF1155" s="5">
        <v>0</v>
      </c>
      <c r="AG1155" s="5">
        <v>1</v>
      </c>
      <c r="AH1155" s="5">
        <v>1</v>
      </c>
      <c r="AI1155" s="5">
        <v>5</v>
      </c>
      <c r="AJ1155" s="5">
        <v>17</v>
      </c>
      <c r="AK1155" s="5">
        <v>4</v>
      </c>
      <c r="AL1155" s="5">
        <v>0</v>
      </c>
      <c r="AM1155" s="5">
        <v>1</v>
      </c>
      <c r="AN1155" s="5">
        <v>4</v>
      </c>
      <c r="AO1155" s="5">
        <v>3</v>
      </c>
      <c r="AP1155" s="5">
        <v>0</v>
      </c>
      <c r="AQ1155" s="5">
        <v>1</v>
      </c>
      <c r="AR1155" s="5">
        <v>0</v>
      </c>
      <c r="AS1155" s="5">
        <v>1</v>
      </c>
      <c r="AT1155" s="5">
        <v>19</v>
      </c>
      <c r="AU1155" s="5">
        <v>0</v>
      </c>
      <c r="AV1155" s="5">
        <v>1</v>
      </c>
      <c r="AW1155" s="5">
        <v>4</v>
      </c>
      <c r="AX1155" s="5">
        <v>4</v>
      </c>
      <c r="AY1155" s="5">
        <v>0</v>
      </c>
      <c r="AZ1155" s="5">
        <v>0</v>
      </c>
      <c r="BA1155" s="5">
        <v>0</v>
      </c>
      <c r="BB1155" s="5">
        <v>7</v>
      </c>
      <c r="BC1155" s="5">
        <v>0</v>
      </c>
      <c r="BD1155" s="5">
        <v>0</v>
      </c>
      <c r="BE1155" s="5">
        <v>2</v>
      </c>
      <c r="BF1155" s="5">
        <v>3</v>
      </c>
      <c r="BG1155" s="5">
        <v>0</v>
      </c>
      <c r="BH1155" s="5">
        <v>0</v>
      </c>
      <c r="BI1155" s="5">
        <v>0</v>
      </c>
      <c r="BJ1155" s="5">
        <v>2</v>
      </c>
      <c r="BK1155" s="5">
        <v>8</v>
      </c>
      <c r="BL1155" s="5">
        <v>0</v>
      </c>
      <c r="BM1155" s="5">
        <v>1</v>
      </c>
      <c r="BN1155" s="5">
        <v>1</v>
      </c>
      <c r="BO1155" s="5">
        <v>0</v>
      </c>
      <c r="BP1155" s="5">
        <v>0</v>
      </c>
      <c r="BQ1155" s="5">
        <v>2</v>
      </c>
      <c r="BR1155" s="5">
        <v>0</v>
      </c>
      <c r="BS1155" s="5">
        <v>15</v>
      </c>
      <c r="BT1155" s="5">
        <v>1</v>
      </c>
      <c r="BU1155" s="5">
        <v>0</v>
      </c>
      <c r="BV1155" s="5">
        <v>5</v>
      </c>
      <c r="BW1155" s="5">
        <v>0</v>
      </c>
      <c r="BX1155" s="5">
        <v>14</v>
      </c>
      <c r="BY1155" s="5">
        <v>0</v>
      </c>
      <c r="BZ1155" s="5">
        <v>0</v>
      </c>
      <c r="CA1155" s="5">
        <v>1</v>
      </c>
      <c r="CB1155" s="5">
        <v>0</v>
      </c>
      <c r="CC1155" s="5">
        <v>0</v>
      </c>
      <c r="CD1155" s="5">
        <v>0</v>
      </c>
      <c r="CE1155" s="5">
        <v>0</v>
      </c>
      <c r="CF1155" s="5">
        <v>0</v>
      </c>
      <c r="CG1155" s="5">
        <v>0</v>
      </c>
      <c r="CH1155" s="5">
        <v>0</v>
      </c>
      <c r="CI1155" s="5">
        <v>0</v>
      </c>
      <c r="CJ1155" s="5">
        <v>2</v>
      </c>
      <c r="CK1155" s="5">
        <v>0</v>
      </c>
      <c r="CL1155" s="5">
        <v>0</v>
      </c>
      <c r="CM1155" s="5">
        <v>4</v>
      </c>
      <c r="CN1155" s="5">
        <v>3</v>
      </c>
      <c r="CO1155" s="5">
        <v>0</v>
      </c>
      <c r="CP1155" s="5">
        <v>0</v>
      </c>
      <c r="CQ1155" s="5">
        <v>0</v>
      </c>
      <c r="CR1155" s="5">
        <v>0</v>
      </c>
      <c r="CS1155" s="5">
        <v>0</v>
      </c>
      <c r="CT1155" s="5">
        <v>1</v>
      </c>
      <c r="CU1155" s="5">
        <v>0</v>
      </c>
      <c r="CV1155" s="5">
        <v>3</v>
      </c>
      <c r="CW1155" s="5">
        <v>1</v>
      </c>
      <c r="CX1155" s="3">
        <v>1</v>
      </c>
    </row>
    <row r="1156" spans="1:102" ht="15.75" x14ac:dyDescent="0.25">
      <c r="A1156" s="5" t="s">
        <v>423</v>
      </c>
      <c r="B1156" s="5" t="s">
        <v>424</v>
      </c>
      <c r="C1156" s="5">
        <v>2022</v>
      </c>
      <c r="D1156" s="5">
        <v>0</v>
      </c>
      <c r="E1156" s="5">
        <v>0</v>
      </c>
      <c r="F1156" s="5">
        <v>0</v>
      </c>
      <c r="G1156" s="5">
        <v>0</v>
      </c>
      <c r="H1156" s="5">
        <v>0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  <c r="AE1156" s="5">
        <v>0</v>
      </c>
      <c r="AF1156" s="5">
        <v>0</v>
      </c>
      <c r="AG1156" s="5">
        <v>0</v>
      </c>
      <c r="AH1156" s="5">
        <v>0</v>
      </c>
      <c r="AI1156" s="5">
        <v>0</v>
      </c>
      <c r="AJ1156" s="5">
        <v>0</v>
      </c>
      <c r="AK1156" s="5">
        <v>0</v>
      </c>
      <c r="AL1156" s="5">
        <v>0</v>
      </c>
      <c r="AM1156" s="5">
        <v>0</v>
      </c>
      <c r="AN1156" s="5">
        <v>0</v>
      </c>
      <c r="AO1156" s="5">
        <v>0</v>
      </c>
      <c r="AP1156" s="5">
        <v>0</v>
      </c>
      <c r="AQ1156" s="5">
        <v>0</v>
      </c>
      <c r="AR1156" s="5">
        <v>0</v>
      </c>
      <c r="AS1156" s="5">
        <v>0</v>
      </c>
      <c r="AT1156" s="5">
        <v>0</v>
      </c>
      <c r="AU1156" s="5">
        <v>0</v>
      </c>
      <c r="AV1156" s="5">
        <v>0</v>
      </c>
      <c r="AW1156" s="5">
        <v>0</v>
      </c>
      <c r="AX1156" s="5">
        <v>0</v>
      </c>
      <c r="AY1156" s="5">
        <v>0</v>
      </c>
      <c r="AZ1156" s="5">
        <v>0</v>
      </c>
      <c r="BA1156" s="5">
        <v>0</v>
      </c>
      <c r="BB1156" s="5">
        <v>0</v>
      </c>
      <c r="BC1156" s="5">
        <v>0</v>
      </c>
      <c r="BD1156" s="5">
        <v>0</v>
      </c>
      <c r="BE1156" s="5">
        <v>0</v>
      </c>
      <c r="BF1156" s="5">
        <v>0</v>
      </c>
      <c r="BG1156" s="5">
        <v>0</v>
      </c>
      <c r="BH1156" s="5">
        <v>0</v>
      </c>
      <c r="BI1156" s="5">
        <v>0</v>
      </c>
      <c r="BJ1156" s="5">
        <v>0</v>
      </c>
      <c r="BK1156" s="5">
        <v>0</v>
      </c>
      <c r="BL1156" s="5">
        <v>0</v>
      </c>
      <c r="BM1156" s="5">
        <v>0</v>
      </c>
      <c r="BN1156" s="5">
        <v>0</v>
      </c>
      <c r="BO1156" s="5">
        <v>0</v>
      </c>
      <c r="BP1156" s="5">
        <v>0</v>
      </c>
      <c r="BQ1156" s="5">
        <v>0</v>
      </c>
      <c r="BR1156" s="5">
        <v>0</v>
      </c>
      <c r="BS1156" s="5">
        <v>0</v>
      </c>
      <c r="BT1156" s="5">
        <v>0</v>
      </c>
      <c r="BU1156" s="5">
        <v>0</v>
      </c>
      <c r="BV1156" s="5">
        <v>0</v>
      </c>
      <c r="BW1156" s="5">
        <v>0</v>
      </c>
      <c r="BX1156" s="5">
        <v>0</v>
      </c>
      <c r="BY1156" s="5">
        <v>0</v>
      </c>
      <c r="BZ1156" s="5">
        <v>0</v>
      </c>
      <c r="CA1156" s="5">
        <v>0</v>
      </c>
      <c r="CB1156" s="5">
        <v>0</v>
      </c>
      <c r="CC1156" s="5">
        <v>0</v>
      </c>
      <c r="CD1156" s="5">
        <v>0</v>
      </c>
      <c r="CE1156" s="5">
        <v>0</v>
      </c>
      <c r="CF1156" s="5">
        <v>0</v>
      </c>
      <c r="CG1156" s="5">
        <v>0</v>
      </c>
      <c r="CH1156" s="5">
        <v>0</v>
      </c>
      <c r="CI1156" s="5">
        <v>0</v>
      </c>
      <c r="CJ1156" s="5">
        <v>0</v>
      </c>
      <c r="CK1156" s="5">
        <v>0</v>
      </c>
      <c r="CL1156" s="5">
        <v>0</v>
      </c>
      <c r="CM1156" s="5">
        <v>0</v>
      </c>
      <c r="CN1156" s="5">
        <v>0</v>
      </c>
      <c r="CO1156" s="5">
        <v>0</v>
      </c>
      <c r="CP1156" s="5">
        <v>0</v>
      </c>
      <c r="CQ1156" s="5">
        <v>0</v>
      </c>
      <c r="CR1156" s="5">
        <v>0</v>
      </c>
      <c r="CS1156" s="5">
        <v>0</v>
      </c>
      <c r="CT1156" s="5">
        <v>0</v>
      </c>
      <c r="CU1156" s="5">
        <v>0</v>
      </c>
      <c r="CV1156" s="5">
        <v>0</v>
      </c>
      <c r="CW1156" s="5">
        <v>0</v>
      </c>
      <c r="CX1156" s="3">
        <v>0</v>
      </c>
    </row>
    <row r="1157" spans="1:102" ht="15.75" x14ac:dyDescent="0.25">
      <c r="A1157" s="5" t="s">
        <v>425</v>
      </c>
      <c r="B1157" s="5" t="s">
        <v>426</v>
      </c>
      <c r="C1157" s="5">
        <v>2022</v>
      </c>
      <c r="D1157" s="5">
        <v>6578</v>
      </c>
      <c r="E1157" s="5">
        <v>2</v>
      </c>
      <c r="F1157" s="5">
        <v>1</v>
      </c>
      <c r="G1157" s="5">
        <v>16</v>
      </c>
      <c r="H1157" s="5">
        <v>1</v>
      </c>
      <c r="I1157" s="5">
        <v>5</v>
      </c>
      <c r="J1157" s="5">
        <v>10</v>
      </c>
      <c r="K1157" s="5">
        <v>4</v>
      </c>
      <c r="L1157" s="5">
        <v>16</v>
      </c>
      <c r="M1157" s="5">
        <v>8</v>
      </c>
      <c r="N1157" s="5">
        <v>34</v>
      </c>
      <c r="O1157" s="5">
        <v>300</v>
      </c>
      <c r="P1157" s="5">
        <v>8</v>
      </c>
      <c r="Q1157" s="5">
        <v>0</v>
      </c>
      <c r="R1157" s="5">
        <v>7</v>
      </c>
      <c r="S1157" s="5">
        <v>0</v>
      </c>
      <c r="T1157" s="5">
        <v>67</v>
      </c>
      <c r="U1157" s="5">
        <v>10</v>
      </c>
      <c r="V1157" s="5">
        <v>32</v>
      </c>
      <c r="W1157" s="5">
        <v>761</v>
      </c>
      <c r="X1157" s="5">
        <v>3</v>
      </c>
      <c r="Y1157" s="5">
        <v>0</v>
      </c>
      <c r="Z1157" s="5">
        <v>0</v>
      </c>
      <c r="AA1157" s="5">
        <v>7</v>
      </c>
      <c r="AB1157" s="5">
        <v>0</v>
      </c>
      <c r="AC1157" s="5">
        <v>0</v>
      </c>
      <c r="AD1157" s="5">
        <v>1</v>
      </c>
      <c r="AE1157" s="5">
        <v>1</v>
      </c>
      <c r="AF1157" s="5">
        <v>0</v>
      </c>
      <c r="AG1157" s="5">
        <v>44</v>
      </c>
      <c r="AH1157" s="5">
        <v>7</v>
      </c>
      <c r="AI1157" s="5">
        <v>112</v>
      </c>
      <c r="AJ1157" s="5">
        <v>255</v>
      </c>
      <c r="AK1157" s="5">
        <v>80</v>
      </c>
      <c r="AL1157" s="5">
        <v>2</v>
      </c>
      <c r="AM1157" s="5">
        <v>92</v>
      </c>
      <c r="AN1157" s="5">
        <v>43</v>
      </c>
      <c r="AO1157" s="5">
        <v>97</v>
      </c>
      <c r="AP1157" s="5">
        <v>2</v>
      </c>
      <c r="AQ1157" s="5">
        <v>24</v>
      </c>
      <c r="AR1157" s="5">
        <v>1</v>
      </c>
      <c r="AS1157" s="5">
        <v>50</v>
      </c>
      <c r="AT1157" s="5">
        <v>36</v>
      </c>
      <c r="AU1157" s="5">
        <v>31</v>
      </c>
      <c r="AV1157" s="5">
        <v>275</v>
      </c>
      <c r="AW1157" s="5">
        <v>461</v>
      </c>
      <c r="AX1157" s="5">
        <v>107</v>
      </c>
      <c r="AY1157" s="5">
        <v>2</v>
      </c>
      <c r="AZ1157" s="5">
        <v>39</v>
      </c>
      <c r="BA1157" s="5">
        <v>0</v>
      </c>
      <c r="BB1157" s="5">
        <v>1405</v>
      </c>
      <c r="BC1157" s="5">
        <v>102</v>
      </c>
      <c r="BD1157" s="5">
        <v>0</v>
      </c>
      <c r="BE1157" s="5">
        <v>29</v>
      </c>
      <c r="BF1157" s="5">
        <v>180</v>
      </c>
      <c r="BG1157" s="5">
        <v>8</v>
      </c>
      <c r="BH1157" s="5">
        <v>20</v>
      </c>
      <c r="BI1157" s="5">
        <v>0</v>
      </c>
      <c r="BJ1157" s="5">
        <v>105</v>
      </c>
      <c r="BK1157" s="5">
        <v>142</v>
      </c>
      <c r="BL1157" s="5">
        <v>0</v>
      </c>
      <c r="BM1157" s="5">
        <v>3</v>
      </c>
      <c r="BN1157" s="5">
        <v>24</v>
      </c>
      <c r="BO1157" s="5">
        <v>0</v>
      </c>
      <c r="BP1157" s="5">
        <v>6</v>
      </c>
      <c r="BQ1157" s="5">
        <v>46</v>
      </c>
      <c r="BR1157" s="5">
        <v>3</v>
      </c>
      <c r="BS1157" s="5">
        <v>97</v>
      </c>
      <c r="BT1157" s="5">
        <v>92</v>
      </c>
      <c r="BU1157" s="5">
        <v>2</v>
      </c>
      <c r="BV1157" s="5">
        <v>110</v>
      </c>
      <c r="BW1157" s="5">
        <v>45</v>
      </c>
      <c r="BX1157" s="5">
        <v>275</v>
      </c>
      <c r="BY1157" s="5">
        <v>0</v>
      </c>
      <c r="BZ1157" s="5">
        <v>0</v>
      </c>
      <c r="CA1157" s="5">
        <v>60</v>
      </c>
      <c r="CB1157" s="5">
        <v>95</v>
      </c>
      <c r="CC1157" s="5">
        <v>0</v>
      </c>
      <c r="CD1157" s="5">
        <v>4</v>
      </c>
      <c r="CE1157" s="5">
        <v>1</v>
      </c>
      <c r="CF1157" s="5">
        <v>3</v>
      </c>
      <c r="CG1157" s="5">
        <v>10</v>
      </c>
      <c r="CH1157" s="5">
        <v>5</v>
      </c>
      <c r="CI1157" s="5">
        <v>1</v>
      </c>
      <c r="CJ1157" s="5">
        <v>11</v>
      </c>
      <c r="CK1157" s="5">
        <v>1</v>
      </c>
      <c r="CL1157" s="5">
        <v>0</v>
      </c>
      <c r="CM1157" s="5">
        <v>20</v>
      </c>
      <c r="CN1157" s="5">
        <v>113</v>
      </c>
      <c r="CO1157" s="5">
        <v>3</v>
      </c>
      <c r="CP1157" s="5">
        <v>4</v>
      </c>
      <c r="CQ1157" s="5">
        <v>0</v>
      </c>
      <c r="CR1157" s="5">
        <v>3</v>
      </c>
      <c r="CS1157" s="5">
        <v>4</v>
      </c>
      <c r="CT1157" s="5">
        <v>46</v>
      </c>
      <c r="CU1157" s="5">
        <v>16</v>
      </c>
      <c r="CV1157" s="5">
        <v>41</v>
      </c>
      <c r="CW1157" s="5">
        <v>391</v>
      </c>
      <c r="CX1157" s="3">
        <v>383</v>
      </c>
    </row>
    <row r="1158" spans="1:102" ht="15.75" x14ac:dyDescent="0.25">
      <c r="A1158" s="5" t="s">
        <v>427</v>
      </c>
      <c r="B1158" s="5" t="s">
        <v>428</v>
      </c>
      <c r="C1158" s="5">
        <v>2022</v>
      </c>
      <c r="D1158" s="5">
        <v>157</v>
      </c>
      <c r="E1158" s="5">
        <v>0</v>
      </c>
      <c r="F1158" s="5">
        <v>3</v>
      </c>
      <c r="G1158" s="5">
        <v>1</v>
      </c>
      <c r="H1158" s="5">
        <v>0</v>
      </c>
      <c r="I1158" s="5">
        <v>6</v>
      </c>
      <c r="J1158" s="5">
        <v>1</v>
      </c>
      <c r="K1158" s="5">
        <v>1</v>
      </c>
      <c r="L1158" s="5">
        <v>4</v>
      </c>
      <c r="M1158" s="5">
        <v>0</v>
      </c>
      <c r="N1158" s="5">
        <v>1</v>
      </c>
      <c r="O1158" s="5">
        <v>5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50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5">
        <v>0</v>
      </c>
      <c r="AH1158" s="5">
        <v>0</v>
      </c>
      <c r="AI1158" s="5">
        <v>4</v>
      </c>
      <c r="AJ1158" s="5">
        <v>6</v>
      </c>
      <c r="AK1158" s="5">
        <v>5</v>
      </c>
      <c r="AL1158" s="5">
        <v>0</v>
      </c>
      <c r="AM1158" s="5">
        <v>0</v>
      </c>
      <c r="AN1158" s="5">
        <v>0</v>
      </c>
      <c r="AO1158" s="5">
        <v>9</v>
      </c>
      <c r="AP1158" s="5">
        <v>0</v>
      </c>
      <c r="AQ1158" s="5">
        <v>1</v>
      </c>
      <c r="AR1158" s="5">
        <v>0</v>
      </c>
      <c r="AS1158" s="5">
        <v>1</v>
      </c>
      <c r="AT1158" s="5">
        <v>1</v>
      </c>
      <c r="AU1158" s="5">
        <v>3</v>
      </c>
      <c r="AV1158" s="5">
        <v>2</v>
      </c>
      <c r="AW1158" s="5">
        <v>1</v>
      </c>
      <c r="AX1158" s="5">
        <v>7</v>
      </c>
      <c r="AY1158" s="5">
        <v>0</v>
      </c>
      <c r="AZ1158" s="5">
        <v>0</v>
      </c>
      <c r="BA1158" s="5">
        <v>0</v>
      </c>
      <c r="BB1158" s="5">
        <v>1</v>
      </c>
      <c r="BC1158" s="5">
        <v>0</v>
      </c>
      <c r="BD1158" s="5">
        <v>0</v>
      </c>
      <c r="BE1158" s="5">
        <v>3</v>
      </c>
      <c r="BF1158" s="5">
        <v>3</v>
      </c>
      <c r="BG1158" s="5">
        <v>0</v>
      </c>
      <c r="BH1158" s="5">
        <v>0</v>
      </c>
      <c r="BI1158" s="5">
        <v>0</v>
      </c>
      <c r="BJ1158" s="5">
        <v>6</v>
      </c>
      <c r="BK1158" s="5">
        <v>2</v>
      </c>
      <c r="BL1158" s="5">
        <v>0</v>
      </c>
      <c r="BM1158" s="5">
        <v>0</v>
      </c>
      <c r="BN1158" s="5">
        <v>1</v>
      </c>
      <c r="BO1158" s="5">
        <v>0</v>
      </c>
      <c r="BP1158" s="5">
        <v>0</v>
      </c>
      <c r="BQ1158" s="5">
        <v>0</v>
      </c>
      <c r="BR1158" s="5">
        <v>0</v>
      </c>
      <c r="BS1158" s="5">
        <v>2</v>
      </c>
      <c r="BT1158" s="5">
        <v>1</v>
      </c>
      <c r="BU1158" s="5">
        <v>0</v>
      </c>
      <c r="BV1158" s="5">
        <v>2</v>
      </c>
      <c r="BW1158" s="5">
        <v>1</v>
      </c>
      <c r="BX1158" s="5">
        <v>7</v>
      </c>
      <c r="BY1158" s="5">
        <v>0</v>
      </c>
      <c r="BZ1158" s="5">
        <v>0</v>
      </c>
      <c r="CA1158" s="5">
        <v>0</v>
      </c>
      <c r="CB1158" s="5">
        <v>1</v>
      </c>
      <c r="CC1158" s="5">
        <v>0</v>
      </c>
      <c r="CD1158" s="5">
        <v>1</v>
      </c>
      <c r="CE1158" s="5">
        <v>0</v>
      </c>
      <c r="CF1158" s="5">
        <v>0</v>
      </c>
      <c r="CG1158" s="5">
        <v>0</v>
      </c>
      <c r="CH1158" s="5">
        <v>0</v>
      </c>
      <c r="CI1158" s="5">
        <v>0</v>
      </c>
      <c r="CJ1158" s="5">
        <v>1</v>
      </c>
      <c r="CK1158" s="5">
        <v>0</v>
      </c>
      <c r="CL1158" s="5">
        <v>0</v>
      </c>
      <c r="CM1158" s="5">
        <v>1</v>
      </c>
      <c r="CN1158" s="5">
        <v>3</v>
      </c>
      <c r="CO1158" s="5">
        <v>0</v>
      </c>
      <c r="CP1158" s="5">
        <v>0</v>
      </c>
      <c r="CQ1158" s="5">
        <v>0</v>
      </c>
      <c r="CR1158" s="5">
        <v>0</v>
      </c>
      <c r="CS1158" s="5">
        <v>0</v>
      </c>
      <c r="CT1158" s="5">
        <v>1</v>
      </c>
      <c r="CU1158" s="5">
        <v>0</v>
      </c>
      <c r="CV1158" s="5">
        <v>4</v>
      </c>
      <c r="CW1158" s="5">
        <v>1</v>
      </c>
      <c r="CX1158" s="3">
        <v>1</v>
      </c>
    </row>
    <row r="1159" spans="1:102" ht="15.75" x14ac:dyDescent="0.25">
      <c r="A1159" s="5" t="s">
        <v>429</v>
      </c>
      <c r="B1159" s="5" t="s">
        <v>430</v>
      </c>
      <c r="C1159" s="5">
        <v>2022</v>
      </c>
      <c r="D1159" s="5">
        <v>0</v>
      </c>
      <c r="E1159" s="5">
        <v>0</v>
      </c>
      <c r="F1159" s="5">
        <v>0</v>
      </c>
      <c r="G1159" s="5">
        <v>0</v>
      </c>
      <c r="H1159" s="5">
        <v>0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0</v>
      </c>
      <c r="AG1159" s="5">
        <v>0</v>
      </c>
      <c r="AH1159" s="5">
        <v>0</v>
      </c>
      <c r="AI1159" s="5">
        <v>0</v>
      </c>
      <c r="AJ1159" s="5">
        <v>0</v>
      </c>
      <c r="AK1159" s="5">
        <v>0</v>
      </c>
      <c r="AL1159" s="5">
        <v>0</v>
      </c>
      <c r="AM1159" s="5">
        <v>0</v>
      </c>
      <c r="AN1159" s="5">
        <v>0</v>
      </c>
      <c r="AO1159" s="5">
        <v>0</v>
      </c>
      <c r="AP1159" s="5">
        <v>0</v>
      </c>
      <c r="AQ1159" s="5">
        <v>0</v>
      </c>
      <c r="AR1159" s="5">
        <v>0</v>
      </c>
      <c r="AS1159" s="5">
        <v>0</v>
      </c>
      <c r="AT1159" s="5">
        <v>0</v>
      </c>
      <c r="AU1159" s="5">
        <v>0</v>
      </c>
      <c r="AV1159" s="5">
        <v>0</v>
      </c>
      <c r="AW1159" s="5">
        <v>0</v>
      </c>
      <c r="AX1159" s="5">
        <v>0</v>
      </c>
      <c r="AY1159" s="5">
        <v>0</v>
      </c>
      <c r="AZ1159" s="5">
        <v>0</v>
      </c>
      <c r="BA1159" s="5">
        <v>0</v>
      </c>
      <c r="BB1159" s="5">
        <v>0</v>
      </c>
      <c r="BC1159" s="5">
        <v>0</v>
      </c>
      <c r="BD1159" s="5">
        <v>0</v>
      </c>
      <c r="BE1159" s="5">
        <v>0</v>
      </c>
      <c r="BF1159" s="5">
        <v>0</v>
      </c>
      <c r="BG1159" s="5">
        <v>0</v>
      </c>
      <c r="BH1159" s="5">
        <v>0</v>
      </c>
      <c r="BI1159" s="5">
        <v>0</v>
      </c>
      <c r="BJ1159" s="5">
        <v>0</v>
      </c>
      <c r="BK1159" s="5">
        <v>0</v>
      </c>
      <c r="BL1159" s="5">
        <v>0</v>
      </c>
      <c r="BM1159" s="5">
        <v>0</v>
      </c>
      <c r="BN1159" s="5">
        <v>0</v>
      </c>
      <c r="BO1159" s="5">
        <v>0</v>
      </c>
      <c r="BP1159" s="5">
        <v>0</v>
      </c>
      <c r="BQ1159" s="5">
        <v>0</v>
      </c>
      <c r="BR1159" s="5">
        <v>0</v>
      </c>
      <c r="BS1159" s="5">
        <v>0</v>
      </c>
      <c r="BT1159" s="5">
        <v>0</v>
      </c>
      <c r="BU1159" s="5">
        <v>0</v>
      </c>
      <c r="BV1159" s="5">
        <v>0</v>
      </c>
      <c r="BW1159" s="5">
        <v>0</v>
      </c>
      <c r="BX1159" s="5">
        <v>0</v>
      </c>
      <c r="BY1159" s="5">
        <v>0</v>
      </c>
      <c r="BZ1159" s="5">
        <v>0</v>
      </c>
      <c r="CA1159" s="5">
        <v>0</v>
      </c>
      <c r="CB1159" s="5">
        <v>0</v>
      </c>
      <c r="CC1159" s="5">
        <v>0</v>
      </c>
      <c r="CD1159" s="5">
        <v>0</v>
      </c>
      <c r="CE1159" s="5">
        <v>0</v>
      </c>
      <c r="CF1159" s="5">
        <v>0</v>
      </c>
      <c r="CG1159" s="5">
        <v>0</v>
      </c>
      <c r="CH1159" s="5">
        <v>0</v>
      </c>
      <c r="CI1159" s="5">
        <v>0</v>
      </c>
      <c r="CJ1159" s="5">
        <v>0</v>
      </c>
      <c r="CK1159" s="5">
        <v>0</v>
      </c>
      <c r="CL1159" s="5">
        <v>0</v>
      </c>
      <c r="CM1159" s="5">
        <v>0</v>
      </c>
      <c r="CN1159" s="5">
        <v>0</v>
      </c>
      <c r="CO1159" s="5">
        <v>0</v>
      </c>
      <c r="CP1159" s="5">
        <v>0</v>
      </c>
      <c r="CQ1159" s="5">
        <v>0</v>
      </c>
      <c r="CR1159" s="5">
        <v>0</v>
      </c>
      <c r="CS1159" s="5">
        <v>0</v>
      </c>
      <c r="CT1159" s="5">
        <v>0</v>
      </c>
      <c r="CU1159" s="5">
        <v>0</v>
      </c>
      <c r="CV1159" s="5">
        <v>0</v>
      </c>
      <c r="CW1159" s="5">
        <v>0</v>
      </c>
      <c r="CX1159" s="3">
        <v>0</v>
      </c>
    </row>
    <row r="1160" spans="1:102" ht="15.75" x14ac:dyDescent="0.25">
      <c r="A1160" s="5" t="s">
        <v>431</v>
      </c>
      <c r="B1160" s="5" t="s">
        <v>432</v>
      </c>
      <c r="C1160" s="5">
        <v>2022</v>
      </c>
      <c r="D1160" s="5">
        <v>1803</v>
      </c>
      <c r="E1160" s="5">
        <v>0</v>
      </c>
      <c r="F1160" s="5">
        <v>3</v>
      </c>
      <c r="G1160" s="5">
        <v>3</v>
      </c>
      <c r="H1160" s="5">
        <v>15</v>
      </c>
      <c r="I1160" s="5">
        <v>3</v>
      </c>
      <c r="J1160" s="5">
        <v>1</v>
      </c>
      <c r="K1160" s="5">
        <v>2</v>
      </c>
      <c r="L1160" s="5">
        <v>7</v>
      </c>
      <c r="M1160" s="5">
        <v>4</v>
      </c>
      <c r="N1160" s="5">
        <v>5</v>
      </c>
      <c r="O1160" s="5">
        <v>362</v>
      </c>
      <c r="P1160" s="5">
        <v>0</v>
      </c>
      <c r="Q1160" s="5">
        <v>0</v>
      </c>
      <c r="R1160" s="5">
        <v>1</v>
      </c>
      <c r="S1160" s="5">
        <v>0</v>
      </c>
      <c r="T1160" s="5">
        <v>4</v>
      </c>
      <c r="U1160" s="5">
        <v>3</v>
      </c>
      <c r="V1160" s="5">
        <v>1</v>
      </c>
      <c r="W1160" s="5">
        <v>38</v>
      </c>
      <c r="X1160" s="5">
        <v>3</v>
      </c>
      <c r="Y1160" s="5">
        <v>0</v>
      </c>
      <c r="Z1160" s="5">
        <v>0</v>
      </c>
      <c r="AA1160" s="5">
        <v>4</v>
      </c>
      <c r="AB1160" s="5">
        <v>0</v>
      </c>
      <c r="AC1160" s="5">
        <v>0</v>
      </c>
      <c r="AD1160" s="5">
        <v>0</v>
      </c>
      <c r="AE1160" s="5">
        <v>1</v>
      </c>
      <c r="AF1160" s="5">
        <v>0</v>
      </c>
      <c r="AG1160" s="5">
        <v>8</v>
      </c>
      <c r="AH1160" s="5">
        <v>11</v>
      </c>
      <c r="AI1160" s="5">
        <v>14</v>
      </c>
      <c r="AJ1160" s="5">
        <v>132</v>
      </c>
      <c r="AK1160" s="5">
        <v>25</v>
      </c>
      <c r="AL1160" s="5">
        <v>0</v>
      </c>
      <c r="AM1160" s="5">
        <v>27</v>
      </c>
      <c r="AN1160" s="5">
        <v>11</v>
      </c>
      <c r="AO1160" s="5">
        <v>53</v>
      </c>
      <c r="AP1160" s="5">
        <v>0</v>
      </c>
      <c r="AQ1160" s="5">
        <v>4</v>
      </c>
      <c r="AR1160" s="5">
        <v>0</v>
      </c>
      <c r="AS1160" s="5">
        <v>10</v>
      </c>
      <c r="AT1160" s="5">
        <v>5</v>
      </c>
      <c r="AU1160" s="5">
        <v>14</v>
      </c>
      <c r="AV1160" s="5">
        <v>18</v>
      </c>
      <c r="AW1160" s="5">
        <v>37</v>
      </c>
      <c r="AX1160" s="5">
        <v>35</v>
      </c>
      <c r="AY1160" s="5">
        <v>0</v>
      </c>
      <c r="AZ1160" s="5">
        <v>33</v>
      </c>
      <c r="BA1160" s="5">
        <v>0</v>
      </c>
      <c r="BB1160" s="5">
        <v>45</v>
      </c>
      <c r="BC1160" s="5">
        <v>6</v>
      </c>
      <c r="BD1160" s="5">
        <v>0</v>
      </c>
      <c r="BE1160" s="5">
        <v>12</v>
      </c>
      <c r="BF1160" s="5">
        <v>53</v>
      </c>
      <c r="BG1160" s="5">
        <v>2</v>
      </c>
      <c r="BH1160" s="5">
        <v>5</v>
      </c>
      <c r="BI1160" s="5">
        <v>0</v>
      </c>
      <c r="BJ1160" s="5">
        <v>58</v>
      </c>
      <c r="BK1160" s="5">
        <v>61</v>
      </c>
      <c r="BL1160" s="5">
        <v>0</v>
      </c>
      <c r="BM1160" s="5">
        <v>2</v>
      </c>
      <c r="BN1160" s="5">
        <v>22</v>
      </c>
      <c r="BO1160" s="5">
        <v>0</v>
      </c>
      <c r="BP1160" s="5">
        <v>3</v>
      </c>
      <c r="BQ1160" s="5">
        <v>68</v>
      </c>
      <c r="BR1160" s="5">
        <v>1</v>
      </c>
      <c r="BS1160" s="5">
        <v>70</v>
      </c>
      <c r="BT1160" s="5">
        <v>40</v>
      </c>
      <c r="BU1160" s="5">
        <v>1</v>
      </c>
      <c r="BV1160" s="5">
        <v>9</v>
      </c>
      <c r="BW1160" s="5">
        <v>10</v>
      </c>
      <c r="BX1160" s="5">
        <v>159</v>
      </c>
      <c r="BY1160" s="5">
        <v>0</v>
      </c>
      <c r="BZ1160" s="5">
        <v>0</v>
      </c>
      <c r="CA1160" s="5">
        <v>38</v>
      </c>
      <c r="CB1160" s="5">
        <v>32</v>
      </c>
      <c r="CC1160" s="5">
        <v>0</v>
      </c>
      <c r="CD1160" s="5">
        <v>1</v>
      </c>
      <c r="CE1160" s="5">
        <v>0</v>
      </c>
      <c r="CF1160" s="5">
        <v>3</v>
      </c>
      <c r="CG1160" s="5">
        <v>1</v>
      </c>
      <c r="CH1160" s="5">
        <v>3</v>
      </c>
      <c r="CI1160" s="5">
        <v>7</v>
      </c>
      <c r="CJ1160" s="5">
        <v>21</v>
      </c>
      <c r="CK1160" s="5">
        <v>3</v>
      </c>
      <c r="CL1160" s="5">
        <v>0</v>
      </c>
      <c r="CM1160" s="5">
        <v>9</v>
      </c>
      <c r="CN1160" s="5">
        <v>79</v>
      </c>
      <c r="CO1160" s="5">
        <v>10</v>
      </c>
      <c r="CP1160" s="5">
        <v>7</v>
      </c>
      <c r="CQ1160" s="5">
        <v>0</v>
      </c>
      <c r="CR1160" s="5">
        <v>11</v>
      </c>
      <c r="CS1160" s="5">
        <v>9</v>
      </c>
      <c r="CT1160" s="5">
        <v>5</v>
      </c>
      <c r="CU1160" s="5">
        <v>13</v>
      </c>
      <c r="CV1160" s="5">
        <v>19</v>
      </c>
      <c r="CW1160" s="5">
        <v>6</v>
      </c>
      <c r="CX1160" s="3">
        <v>5</v>
      </c>
    </row>
    <row r="1161" spans="1:102" ht="15.75" x14ac:dyDescent="0.25">
      <c r="A1161" s="5" t="s">
        <v>433</v>
      </c>
      <c r="B1161" s="5" t="s">
        <v>434</v>
      </c>
      <c r="C1161" s="5">
        <v>2022</v>
      </c>
      <c r="D1161" s="5">
        <v>122</v>
      </c>
      <c r="E1161" s="5">
        <v>1</v>
      </c>
      <c r="F1161" s="5">
        <v>0</v>
      </c>
      <c r="G1161" s="5">
        <v>1</v>
      </c>
      <c r="H1161" s="5">
        <v>0</v>
      </c>
      <c r="I1161" s="5">
        <v>1</v>
      </c>
      <c r="J1161" s="5">
        <v>1</v>
      </c>
      <c r="K1161" s="5">
        <v>0</v>
      </c>
      <c r="L1161" s="5">
        <v>0</v>
      </c>
      <c r="M1161" s="5">
        <v>0</v>
      </c>
      <c r="N1161" s="5">
        <v>2</v>
      </c>
      <c r="O1161" s="5">
        <v>2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0</v>
      </c>
      <c r="AG1161" s="5">
        <v>0</v>
      </c>
      <c r="AH1161" s="5">
        <v>0</v>
      </c>
      <c r="AI1161" s="5">
        <v>1</v>
      </c>
      <c r="AJ1161" s="5">
        <v>2</v>
      </c>
      <c r="AK1161" s="5">
        <v>2</v>
      </c>
      <c r="AL1161" s="5">
        <v>0</v>
      </c>
      <c r="AM1161" s="5">
        <v>0</v>
      </c>
      <c r="AN1161" s="5">
        <v>0</v>
      </c>
      <c r="AO1161" s="5">
        <v>2</v>
      </c>
      <c r="AP1161" s="5">
        <v>0</v>
      </c>
      <c r="AQ1161" s="5">
        <v>1</v>
      </c>
      <c r="AR1161" s="5">
        <v>0</v>
      </c>
      <c r="AS1161" s="5">
        <v>0</v>
      </c>
      <c r="AT1161" s="5">
        <v>0</v>
      </c>
      <c r="AU1161" s="5">
        <v>0</v>
      </c>
      <c r="AV1161" s="5">
        <v>0</v>
      </c>
      <c r="AW1161" s="5">
        <v>0</v>
      </c>
      <c r="AX1161" s="5">
        <v>1</v>
      </c>
      <c r="AY1161" s="5">
        <v>0</v>
      </c>
      <c r="AZ1161" s="5">
        <v>0</v>
      </c>
      <c r="BA1161" s="5">
        <v>0</v>
      </c>
      <c r="BB1161" s="5">
        <v>1</v>
      </c>
      <c r="BC1161" s="5">
        <v>0</v>
      </c>
      <c r="BD1161" s="5">
        <v>0</v>
      </c>
      <c r="BE1161" s="5">
        <v>1</v>
      </c>
      <c r="BF1161" s="5">
        <v>4</v>
      </c>
      <c r="BG1161" s="5">
        <v>0</v>
      </c>
      <c r="BH1161" s="5">
        <v>0</v>
      </c>
      <c r="BI1161" s="5">
        <v>0</v>
      </c>
      <c r="BJ1161" s="5">
        <v>3</v>
      </c>
      <c r="BK1161" s="5">
        <v>12</v>
      </c>
      <c r="BL1161" s="5">
        <v>0</v>
      </c>
      <c r="BM1161" s="5">
        <v>0</v>
      </c>
      <c r="BN1161" s="5">
        <v>2</v>
      </c>
      <c r="BO1161" s="5">
        <v>0</v>
      </c>
      <c r="BP1161" s="5">
        <v>0</v>
      </c>
      <c r="BQ1161" s="5">
        <v>2</v>
      </c>
      <c r="BR1161" s="5">
        <v>6</v>
      </c>
      <c r="BS1161" s="5">
        <v>2</v>
      </c>
      <c r="BT1161" s="5">
        <v>1</v>
      </c>
      <c r="BU1161" s="5">
        <v>0</v>
      </c>
      <c r="BV1161" s="5">
        <v>2</v>
      </c>
      <c r="BW1161" s="5">
        <v>42</v>
      </c>
      <c r="BX1161" s="5">
        <v>12</v>
      </c>
      <c r="BY1161" s="5">
        <v>0</v>
      </c>
      <c r="BZ1161" s="5">
        <v>0</v>
      </c>
      <c r="CA1161" s="5">
        <v>0</v>
      </c>
      <c r="CB1161" s="5">
        <v>0</v>
      </c>
      <c r="CC1161" s="5">
        <v>0</v>
      </c>
      <c r="CD1161" s="5">
        <v>0</v>
      </c>
      <c r="CE1161" s="5">
        <v>0</v>
      </c>
      <c r="CF1161" s="5">
        <v>1</v>
      </c>
      <c r="CG1161" s="5">
        <v>0</v>
      </c>
      <c r="CH1161" s="5">
        <v>1</v>
      </c>
      <c r="CI1161" s="5">
        <v>0</v>
      </c>
      <c r="CJ1161" s="5">
        <v>3</v>
      </c>
      <c r="CK1161" s="5">
        <v>0</v>
      </c>
      <c r="CL1161" s="5">
        <v>0</v>
      </c>
      <c r="CM1161" s="5">
        <v>1</v>
      </c>
      <c r="CN1161" s="5">
        <v>2</v>
      </c>
      <c r="CO1161" s="5">
        <v>0</v>
      </c>
      <c r="CP1161" s="5">
        <v>0</v>
      </c>
      <c r="CQ1161" s="5">
        <v>0</v>
      </c>
      <c r="CR1161" s="5">
        <v>0</v>
      </c>
      <c r="CS1161" s="5">
        <v>0</v>
      </c>
      <c r="CT1161" s="5">
        <v>0</v>
      </c>
      <c r="CU1161" s="5">
        <v>0</v>
      </c>
      <c r="CV1161" s="5">
        <v>2</v>
      </c>
      <c r="CW1161" s="5">
        <v>0</v>
      </c>
      <c r="CX1161" s="3">
        <v>0</v>
      </c>
    </row>
    <row r="1162" spans="1:102" ht="15.75" x14ac:dyDescent="0.25">
      <c r="A1162" s="5" t="s">
        <v>435</v>
      </c>
      <c r="B1162" s="5" t="s">
        <v>436</v>
      </c>
      <c r="C1162" s="5">
        <v>2022</v>
      </c>
      <c r="D1162" s="5">
        <v>593</v>
      </c>
      <c r="E1162" s="5">
        <v>0</v>
      </c>
      <c r="F1162" s="5">
        <v>0</v>
      </c>
      <c r="G1162" s="5">
        <v>2</v>
      </c>
      <c r="H1162" s="5">
        <v>12</v>
      </c>
      <c r="I1162" s="5">
        <v>2</v>
      </c>
      <c r="J1162" s="5">
        <v>0</v>
      </c>
      <c r="K1162" s="5">
        <v>0</v>
      </c>
      <c r="L1162" s="5">
        <v>9</v>
      </c>
      <c r="M1162" s="5">
        <v>3</v>
      </c>
      <c r="N1162" s="5">
        <v>4</v>
      </c>
      <c r="O1162" s="5">
        <v>135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38</v>
      </c>
      <c r="V1162" s="5">
        <v>1</v>
      </c>
      <c r="W1162" s="5">
        <v>0</v>
      </c>
      <c r="X1162" s="5">
        <v>0</v>
      </c>
      <c r="Y1162" s="5">
        <v>5</v>
      </c>
      <c r="Z1162" s="5">
        <v>0</v>
      </c>
      <c r="AA1162" s="5">
        <v>1</v>
      </c>
      <c r="AB1162" s="5">
        <v>0</v>
      </c>
      <c r="AC1162" s="5">
        <v>0</v>
      </c>
      <c r="AD1162" s="5">
        <v>0</v>
      </c>
      <c r="AE1162" s="5">
        <v>0</v>
      </c>
      <c r="AF1162" s="5">
        <v>0</v>
      </c>
      <c r="AG1162" s="5">
        <v>3</v>
      </c>
      <c r="AH1162" s="5">
        <v>0</v>
      </c>
      <c r="AI1162" s="5">
        <v>6</v>
      </c>
      <c r="AJ1162" s="5">
        <v>46</v>
      </c>
      <c r="AK1162" s="5">
        <v>8</v>
      </c>
      <c r="AL1162" s="5">
        <v>1</v>
      </c>
      <c r="AM1162" s="5">
        <v>1</v>
      </c>
      <c r="AN1162" s="5">
        <v>6</v>
      </c>
      <c r="AO1162" s="5">
        <v>42</v>
      </c>
      <c r="AP1162" s="5">
        <v>0</v>
      </c>
      <c r="AQ1162" s="5">
        <v>3</v>
      </c>
      <c r="AR1162" s="5">
        <v>0</v>
      </c>
      <c r="AS1162" s="5">
        <v>1</v>
      </c>
      <c r="AT1162" s="5">
        <v>1</v>
      </c>
      <c r="AU1162" s="5">
        <v>2</v>
      </c>
      <c r="AV1162" s="5">
        <v>1</v>
      </c>
      <c r="AW1162" s="5">
        <v>1</v>
      </c>
      <c r="AX1162" s="5">
        <v>7</v>
      </c>
      <c r="AY1162" s="5">
        <v>0</v>
      </c>
      <c r="AZ1162" s="5">
        <v>11</v>
      </c>
      <c r="BA1162" s="5">
        <v>0</v>
      </c>
      <c r="BB1162" s="5">
        <v>2</v>
      </c>
      <c r="BC1162" s="5">
        <v>3</v>
      </c>
      <c r="BD1162" s="5">
        <v>0</v>
      </c>
      <c r="BE1162" s="5">
        <v>3</v>
      </c>
      <c r="BF1162" s="5">
        <v>44</v>
      </c>
      <c r="BG1162" s="5">
        <v>0</v>
      </c>
      <c r="BH1162" s="5">
        <v>0</v>
      </c>
      <c r="BI1162" s="5">
        <v>0</v>
      </c>
      <c r="BJ1162" s="5">
        <v>4</v>
      </c>
      <c r="BK1162" s="5">
        <v>21</v>
      </c>
      <c r="BL1162" s="5">
        <v>0</v>
      </c>
      <c r="BM1162" s="5">
        <v>0</v>
      </c>
      <c r="BN1162" s="5">
        <v>4</v>
      </c>
      <c r="BO1162" s="5">
        <v>0</v>
      </c>
      <c r="BP1162" s="5">
        <v>1</v>
      </c>
      <c r="BQ1162" s="5">
        <v>5</v>
      </c>
      <c r="BR1162" s="5">
        <v>0</v>
      </c>
      <c r="BS1162" s="5">
        <v>8</v>
      </c>
      <c r="BT1162" s="5">
        <v>13</v>
      </c>
      <c r="BU1162" s="5">
        <v>0</v>
      </c>
      <c r="BV1162" s="5">
        <v>4</v>
      </c>
      <c r="BW1162" s="5">
        <v>14</v>
      </c>
      <c r="BX1162" s="5">
        <v>65</v>
      </c>
      <c r="BY1162" s="5">
        <v>0</v>
      </c>
      <c r="BZ1162" s="5">
        <v>0</v>
      </c>
      <c r="CA1162" s="5">
        <v>1</v>
      </c>
      <c r="CB1162" s="5">
        <v>0</v>
      </c>
      <c r="CC1162" s="5">
        <v>0</v>
      </c>
      <c r="CD1162" s="5">
        <v>1</v>
      </c>
      <c r="CE1162" s="5">
        <v>0</v>
      </c>
      <c r="CF1162" s="5">
        <v>0</v>
      </c>
      <c r="CG1162" s="5">
        <v>0</v>
      </c>
      <c r="CH1162" s="5">
        <v>0</v>
      </c>
      <c r="CI1162" s="5">
        <v>1</v>
      </c>
      <c r="CJ1162" s="5">
        <v>15</v>
      </c>
      <c r="CK1162" s="5">
        <v>2</v>
      </c>
      <c r="CL1162" s="5">
        <v>0</v>
      </c>
      <c r="CM1162" s="5">
        <v>1</v>
      </c>
      <c r="CN1162" s="5">
        <v>8</v>
      </c>
      <c r="CO1162" s="5">
        <v>4</v>
      </c>
      <c r="CP1162" s="5">
        <v>6</v>
      </c>
      <c r="CQ1162" s="5">
        <v>0</v>
      </c>
      <c r="CR1162" s="5">
        <v>0</v>
      </c>
      <c r="CS1162" s="5">
        <v>0</v>
      </c>
      <c r="CT1162" s="5">
        <v>3</v>
      </c>
      <c r="CU1162" s="5">
        <v>0</v>
      </c>
      <c r="CV1162" s="5">
        <v>5</v>
      </c>
      <c r="CW1162" s="5">
        <v>2</v>
      </c>
      <c r="CX1162" s="3">
        <v>2</v>
      </c>
    </row>
    <row r="1163" spans="1:102" ht="15.75" x14ac:dyDescent="0.25">
      <c r="A1163" s="5" t="s">
        <v>437</v>
      </c>
      <c r="B1163" s="5" t="s">
        <v>438</v>
      </c>
      <c r="C1163" s="5">
        <v>2022</v>
      </c>
      <c r="D1163" s="5">
        <v>55</v>
      </c>
      <c r="E1163" s="5">
        <v>0</v>
      </c>
      <c r="F1163" s="5">
        <v>0</v>
      </c>
      <c r="G1163" s="5">
        <v>0</v>
      </c>
      <c r="H1163" s="5">
        <v>0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1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1</v>
      </c>
      <c r="X1163" s="5">
        <v>1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>
        <v>0</v>
      </c>
      <c r="AG1163" s="5">
        <v>0</v>
      </c>
      <c r="AH1163" s="5">
        <v>0</v>
      </c>
      <c r="AI1163" s="5">
        <v>1</v>
      </c>
      <c r="AJ1163" s="5">
        <v>12</v>
      </c>
      <c r="AK1163" s="5">
        <v>1</v>
      </c>
      <c r="AL1163" s="5">
        <v>0</v>
      </c>
      <c r="AM1163" s="5">
        <v>3</v>
      </c>
      <c r="AN1163" s="5">
        <v>0</v>
      </c>
      <c r="AO1163" s="5">
        <v>2</v>
      </c>
      <c r="AP1163" s="5">
        <v>0</v>
      </c>
      <c r="AQ1163" s="5">
        <v>1</v>
      </c>
      <c r="AR1163" s="5">
        <v>0</v>
      </c>
      <c r="AS1163" s="5">
        <v>0</v>
      </c>
      <c r="AT1163" s="5">
        <v>0</v>
      </c>
      <c r="AU1163" s="5">
        <v>0</v>
      </c>
      <c r="AV1163" s="5">
        <v>0</v>
      </c>
      <c r="AW1163" s="5">
        <v>0</v>
      </c>
      <c r="AX1163" s="5">
        <v>1</v>
      </c>
      <c r="AY1163" s="5">
        <v>0</v>
      </c>
      <c r="AZ1163" s="5">
        <v>0</v>
      </c>
      <c r="BA1163" s="5">
        <v>0</v>
      </c>
      <c r="BB1163" s="5">
        <v>1</v>
      </c>
      <c r="BC1163" s="5">
        <v>0</v>
      </c>
      <c r="BD1163" s="5">
        <v>0</v>
      </c>
      <c r="BE1163" s="5">
        <v>1</v>
      </c>
      <c r="BF1163" s="5">
        <v>3</v>
      </c>
      <c r="BG1163" s="5">
        <v>0</v>
      </c>
      <c r="BH1163" s="5">
        <v>0</v>
      </c>
      <c r="BI1163" s="5">
        <v>0</v>
      </c>
      <c r="BJ1163" s="5">
        <v>1</v>
      </c>
      <c r="BK1163" s="5">
        <v>3</v>
      </c>
      <c r="BL1163" s="5">
        <v>0</v>
      </c>
      <c r="BM1163" s="5">
        <v>1</v>
      </c>
      <c r="BN1163" s="5">
        <v>2</v>
      </c>
      <c r="BO1163" s="5">
        <v>0</v>
      </c>
      <c r="BP1163" s="5">
        <v>0</v>
      </c>
      <c r="BQ1163" s="5">
        <v>1</v>
      </c>
      <c r="BR1163" s="5">
        <v>0</v>
      </c>
      <c r="BS1163" s="5">
        <v>1</v>
      </c>
      <c r="BT1163" s="5">
        <v>1</v>
      </c>
      <c r="BU1163" s="5">
        <v>0</v>
      </c>
      <c r="BV1163" s="5">
        <v>0</v>
      </c>
      <c r="BW1163" s="5">
        <v>1</v>
      </c>
      <c r="BX1163" s="5">
        <v>4</v>
      </c>
      <c r="BY1163" s="5">
        <v>0</v>
      </c>
      <c r="BZ1163" s="5">
        <v>0</v>
      </c>
      <c r="CA1163" s="5">
        <v>0</v>
      </c>
      <c r="CB1163" s="5">
        <v>0</v>
      </c>
      <c r="CC1163" s="5">
        <v>0</v>
      </c>
      <c r="CD1163" s="5">
        <v>0</v>
      </c>
      <c r="CE1163" s="5">
        <v>0</v>
      </c>
      <c r="CF1163" s="5">
        <v>0</v>
      </c>
      <c r="CG1163" s="5">
        <v>0</v>
      </c>
      <c r="CH1163" s="5">
        <v>0</v>
      </c>
      <c r="CI1163" s="5">
        <v>0</v>
      </c>
      <c r="CJ1163" s="5">
        <v>0</v>
      </c>
      <c r="CK1163" s="5">
        <v>0</v>
      </c>
      <c r="CL1163" s="5">
        <v>0</v>
      </c>
      <c r="CM1163" s="5">
        <v>0</v>
      </c>
      <c r="CN1163" s="5">
        <v>3</v>
      </c>
      <c r="CO1163" s="5">
        <v>0</v>
      </c>
      <c r="CP1163" s="5">
        <v>0</v>
      </c>
      <c r="CQ1163" s="5">
        <v>0</v>
      </c>
      <c r="CR1163" s="5">
        <v>0</v>
      </c>
      <c r="CS1163" s="5">
        <v>0</v>
      </c>
      <c r="CT1163" s="5">
        <v>1</v>
      </c>
      <c r="CU1163" s="5">
        <v>0</v>
      </c>
      <c r="CV1163" s="5">
        <v>2</v>
      </c>
      <c r="CW1163" s="5">
        <v>0</v>
      </c>
      <c r="CX1163" s="3">
        <v>0</v>
      </c>
    </row>
    <row r="1164" spans="1:102" ht="15.75" x14ac:dyDescent="0.25">
      <c r="A1164" s="5" t="s">
        <v>439</v>
      </c>
      <c r="B1164" s="5" t="s">
        <v>440</v>
      </c>
      <c r="C1164" s="5">
        <v>2022</v>
      </c>
      <c r="D1164" s="5">
        <v>0</v>
      </c>
      <c r="E1164" s="5">
        <v>0</v>
      </c>
      <c r="F1164" s="5">
        <v>0</v>
      </c>
      <c r="G1164" s="5">
        <v>0</v>
      </c>
      <c r="H1164" s="5">
        <v>0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5">
        <v>0</v>
      </c>
      <c r="AH1164" s="5">
        <v>0</v>
      </c>
      <c r="AI1164" s="5">
        <v>0</v>
      </c>
      <c r="AJ1164" s="5">
        <v>0</v>
      </c>
      <c r="AK1164" s="5">
        <v>0</v>
      </c>
      <c r="AL1164" s="5">
        <v>0</v>
      </c>
      <c r="AM1164" s="5">
        <v>0</v>
      </c>
      <c r="AN1164" s="5">
        <v>0</v>
      </c>
      <c r="AO1164" s="5">
        <v>0</v>
      </c>
      <c r="AP1164" s="5">
        <v>0</v>
      </c>
      <c r="AQ1164" s="5">
        <v>0</v>
      </c>
      <c r="AR1164" s="5">
        <v>0</v>
      </c>
      <c r="AS1164" s="5">
        <v>0</v>
      </c>
      <c r="AT1164" s="5">
        <v>0</v>
      </c>
      <c r="AU1164" s="5">
        <v>0</v>
      </c>
      <c r="AV1164" s="5">
        <v>0</v>
      </c>
      <c r="AW1164" s="5">
        <v>0</v>
      </c>
      <c r="AX1164" s="5">
        <v>0</v>
      </c>
      <c r="AY1164" s="5">
        <v>0</v>
      </c>
      <c r="AZ1164" s="5">
        <v>0</v>
      </c>
      <c r="BA1164" s="5">
        <v>0</v>
      </c>
      <c r="BB1164" s="5">
        <v>0</v>
      </c>
      <c r="BC1164" s="5">
        <v>0</v>
      </c>
      <c r="BD1164" s="5">
        <v>0</v>
      </c>
      <c r="BE1164" s="5">
        <v>0</v>
      </c>
      <c r="BF1164" s="5">
        <v>0</v>
      </c>
      <c r="BG1164" s="5">
        <v>0</v>
      </c>
      <c r="BH1164" s="5">
        <v>0</v>
      </c>
      <c r="BI1164" s="5">
        <v>0</v>
      </c>
      <c r="BJ1164" s="5">
        <v>0</v>
      </c>
      <c r="BK1164" s="5">
        <v>0</v>
      </c>
      <c r="BL1164" s="5">
        <v>0</v>
      </c>
      <c r="BM1164" s="5">
        <v>0</v>
      </c>
      <c r="BN1164" s="5">
        <v>0</v>
      </c>
      <c r="BO1164" s="5">
        <v>0</v>
      </c>
      <c r="BP1164" s="5">
        <v>0</v>
      </c>
      <c r="BQ1164" s="5">
        <v>0</v>
      </c>
      <c r="BR1164" s="5">
        <v>0</v>
      </c>
      <c r="BS1164" s="5">
        <v>0</v>
      </c>
      <c r="BT1164" s="5">
        <v>0</v>
      </c>
      <c r="BU1164" s="5">
        <v>0</v>
      </c>
      <c r="BV1164" s="5">
        <v>0</v>
      </c>
      <c r="BW1164" s="5">
        <v>0</v>
      </c>
      <c r="BX1164" s="5">
        <v>0</v>
      </c>
      <c r="BY1164" s="5">
        <v>0</v>
      </c>
      <c r="BZ1164" s="5">
        <v>0</v>
      </c>
      <c r="CA1164" s="5">
        <v>0</v>
      </c>
      <c r="CB1164" s="5">
        <v>0</v>
      </c>
      <c r="CC1164" s="5">
        <v>0</v>
      </c>
      <c r="CD1164" s="5">
        <v>0</v>
      </c>
      <c r="CE1164" s="5">
        <v>0</v>
      </c>
      <c r="CF1164" s="5">
        <v>0</v>
      </c>
      <c r="CG1164" s="5">
        <v>0</v>
      </c>
      <c r="CH1164" s="5">
        <v>0</v>
      </c>
      <c r="CI1164" s="5">
        <v>0</v>
      </c>
      <c r="CJ1164" s="5">
        <v>0</v>
      </c>
      <c r="CK1164" s="5">
        <v>0</v>
      </c>
      <c r="CL1164" s="5">
        <v>0</v>
      </c>
      <c r="CM1164" s="5">
        <v>0</v>
      </c>
      <c r="CN1164" s="5">
        <v>0</v>
      </c>
      <c r="CO1164" s="5">
        <v>0</v>
      </c>
      <c r="CP1164" s="5">
        <v>0</v>
      </c>
      <c r="CQ1164" s="5">
        <v>0</v>
      </c>
      <c r="CR1164" s="5">
        <v>0</v>
      </c>
      <c r="CS1164" s="5">
        <v>0</v>
      </c>
      <c r="CT1164" s="5">
        <v>0</v>
      </c>
      <c r="CU1164" s="5">
        <v>0</v>
      </c>
      <c r="CV1164" s="5">
        <v>0</v>
      </c>
      <c r="CW1164" s="5">
        <v>0</v>
      </c>
      <c r="CX1164" s="3">
        <v>0</v>
      </c>
    </row>
    <row r="1165" spans="1:102" ht="15.75" x14ac:dyDescent="0.25">
      <c r="A1165" s="5" t="s">
        <v>441</v>
      </c>
      <c r="B1165" s="5" t="s">
        <v>442</v>
      </c>
      <c r="C1165" s="5">
        <v>2022</v>
      </c>
      <c r="D1165" s="5">
        <v>59940</v>
      </c>
      <c r="E1165" s="5">
        <v>69</v>
      </c>
      <c r="F1165" s="5">
        <v>41</v>
      </c>
      <c r="G1165" s="5">
        <v>127</v>
      </c>
      <c r="H1165" s="5">
        <v>257</v>
      </c>
      <c r="I1165" s="5">
        <v>166</v>
      </c>
      <c r="J1165" s="5">
        <v>27</v>
      </c>
      <c r="K1165" s="5">
        <v>22</v>
      </c>
      <c r="L1165" s="5">
        <v>133</v>
      </c>
      <c r="M1165" s="5">
        <v>39</v>
      </c>
      <c r="N1165" s="5">
        <v>124</v>
      </c>
      <c r="O1165" s="5">
        <v>2077</v>
      </c>
      <c r="P1165" s="5">
        <v>0</v>
      </c>
      <c r="Q1165" s="5">
        <v>0</v>
      </c>
      <c r="R1165" s="5">
        <v>24</v>
      </c>
      <c r="S1165" s="5">
        <v>2</v>
      </c>
      <c r="T1165" s="5">
        <v>0</v>
      </c>
      <c r="U1165" s="5">
        <v>12</v>
      </c>
      <c r="V1165" s="5">
        <v>23</v>
      </c>
      <c r="W1165" s="5">
        <v>630</v>
      </c>
      <c r="X1165" s="5">
        <v>28</v>
      </c>
      <c r="Y1165" s="5">
        <v>0</v>
      </c>
      <c r="Z1165" s="5">
        <v>2904</v>
      </c>
      <c r="AA1165" s="5">
        <v>2922</v>
      </c>
      <c r="AB1165" s="5">
        <v>0</v>
      </c>
      <c r="AC1165" s="5">
        <v>0</v>
      </c>
      <c r="AD1165" s="5">
        <v>8</v>
      </c>
      <c r="AE1165" s="5">
        <v>7</v>
      </c>
      <c r="AF1165" s="5">
        <v>1</v>
      </c>
      <c r="AG1165" s="5">
        <v>2076</v>
      </c>
      <c r="AH1165" s="5">
        <v>323</v>
      </c>
      <c r="AI1165" s="5">
        <v>187</v>
      </c>
      <c r="AJ1165" s="5">
        <v>7594</v>
      </c>
      <c r="AK1165" s="5">
        <v>500</v>
      </c>
      <c r="AL1165" s="5">
        <v>30</v>
      </c>
      <c r="AM1165" s="5">
        <v>358</v>
      </c>
      <c r="AN1165" s="5">
        <v>436</v>
      </c>
      <c r="AO1165" s="5">
        <v>722</v>
      </c>
      <c r="AP1165" s="5">
        <v>50</v>
      </c>
      <c r="AQ1165" s="5">
        <v>196</v>
      </c>
      <c r="AR1165" s="5">
        <v>31</v>
      </c>
      <c r="AS1165" s="5">
        <v>290</v>
      </c>
      <c r="AT1165" s="5">
        <v>317</v>
      </c>
      <c r="AU1165" s="5">
        <v>579</v>
      </c>
      <c r="AV1165" s="5">
        <v>608</v>
      </c>
      <c r="AW1165" s="5">
        <v>1424</v>
      </c>
      <c r="AX1165" s="5">
        <v>882</v>
      </c>
      <c r="AY1165" s="5">
        <v>42</v>
      </c>
      <c r="AZ1165" s="5">
        <v>202</v>
      </c>
      <c r="BA1165" s="5">
        <v>0</v>
      </c>
      <c r="BB1165" s="5">
        <v>3810</v>
      </c>
      <c r="BC1165" s="5">
        <v>665</v>
      </c>
      <c r="BD1165" s="5">
        <v>23</v>
      </c>
      <c r="BE1165" s="5">
        <v>463</v>
      </c>
      <c r="BF1165" s="5">
        <v>1518</v>
      </c>
      <c r="BG1165" s="5">
        <v>96</v>
      </c>
      <c r="BH1165" s="5">
        <v>144</v>
      </c>
      <c r="BI1165" s="5">
        <v>3</v>
      </c>
      <c r="BJ1165" s="5">
        <v>1256</v>
      </c>
      <c r="BK1165" s="5">
        <v>2121</v>
      </c>
      <c r="BL1165" s="5">
        <v>0</v>
      </c>
      <c r="BM1165" s="5">
        <v>97</v>
      </c>
      <c r="BN1165" s="5">
        <v>510</v>
      </c>
      <c r="BO1165" s="5">
        <v>6</v>
      </c>
      <c r="BP1165" s="5">
        <v>139</v>
      </c>
      <c r="BQ1165" s="5">
        <v>807</v>
      </c>
      <c r="BR1165" s="5">
        <v>38</v>
      </c>
      <c r="BS1165" s="5">
        <v>1591</v>
      </c>
      <c r="BT1165" s="5">
        <v>787</v>
      </c>
      <c r="BU1165" s="5">
        <v>26</v>
      </c>
      <c r="BV1165" s="5">
        <v>661</v>
      </c>
      <c r="BW1165" s="5">
        <v>581</v>
      </c>
      <c r="BX1165" s="5">
        <v>7238</v>
      </c>
      <c r="BY1165" s="5">
        <v>6</v>
      </c>
      <c r="BZ1165" s="5">
        <v>8</v>
      </c>
      <c r="CA1165" s="5">
        <v>1925</v>
      </c>
      <c r="CB1165" s="5">
        <v>242</v>
      </c>
      <c r="CC1165" s="5">
        <v>4</v>
      </c>
      <c r="CD1165" s="5">
        <v>80</v>
      </c>
      <c r="CE1165" s="5">
        <v>26</v>
      </c>
      <c r="CF1165" s="5">
        <v>129</v>
      </c>
      <c r="CG1165" s="5">
        <v>215</v>
      </c>
      <c r="CH1165" s="5">
        <v>120</v>
      </c>
      <c r="CI1165" s="5">
        <v>68</v>
      </c>
      <c r="CJ1165" s="5">
        <v>501</v>
      </c>
      <c r="CK1165" s="5">
        <v>55</v>
      </c>
      <c r="CL1165" s="5">
        <v>0</v>
      </c>
      <c r="CM1165" s="5">
        <v>295</v>
      </c>
      <c r="CN1165" s="5">
        <v>2310</v>
      </c>
      <c r="CO1165" s="5">
        <v>195</v>
      </c>
      <c r="CP1165" s="5">
        <v>127</v>
      </c>
      <c r="CQ1165" s="5">
        <v>2</v>
      </c>
      <c r="CR1165" s="5">
        <v>1925</v>
      </c>
      <c r="CS1165" s="5">
        <v>326</v>
      </c>
      <c r="CT1165" s="5">
        <v>207</v>
      </c>
      <c r="CU1165" s="5">
        <v>61</v>
      </c>
      <c r="CV1165" s="5">
        <v>1753</v>
      </c>
      <c r="CW1165" s="5">
        <v>295</v>
      </c>
      <c r="CX1165" s="3">
        <v>292</v>
      </c>
    </row>
    <row r="1166" spans="1:102" ht="15.75" x14ac:dyDescent="0.25">
      <c r="A1166" s="5" t="s">
        <v>443</v>
      </c>
      <c r="B1166" s="5" t="s">
        <v>444</v>
      </c>
      <c r="C1166" s="5">
        <v>2022</v>
      </c>
      <c r="D1166" s="5">
        <v>130</v>
      </c>
      <c r="E1166" s="5">
        <v>0</v>
      </c>
      <c r="F1166" s="5">
        <v>0</v>
      </c>
      <c r="G1166" s="5">
        <v>0</v>
      </c>
      <c r="H1166" s="5">
        <v>0</v>
      </c>
      <c r="I1166" s="5">
        <v>0</v>
      </c>
      <c r="J1166" s="5">
        <v>0</v>
      </c>
      <c r="K1166" s="5">
        <v>0</v>
      </c>
      <c r="L1166" s="5">
        <v>2</v>
      </c>
      <c r="M1166" s="5">
        <v>0</v>
      </c>
      <c r="N1166" s="5">
        <v>1</v>
      </c>
      <c r="O1166" s="5">
        <v>40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  <c r="AE1166" s="5">
        <v>0</v>
      </c>
      <c r="AF1166" s="5">
        <v>0</v>
      </c>
      <c r="AG1166" s="5">
        <v>0</v>
      </c>
      <c r="AH1166" s="5">
        <v>0</v>
      </c>
      <c r="AI1166" s="5">
        <v>3</v>
      </c>
      <c r="AJ1166" s="5">
        <v>30</v>
      </c>
      <c r="AK1166" s="5">
        <v>5</v>
      </c>
      <c r="AL1166" s="5">
        <v>0</v>
      </c>
      <c r="AM1166" s="5">
        <v>1</v>
      </c>
      <c r="AN1166" s="5">
        <v>1</v>
      </c>
      <c r="AO1166" s="5">
        <v>2</v>
      </c>
      <c r="AP1166" s="5">
        <v>0</v>
      </c>
      <c r="AQ1166" s="5">
        <v>0</v>
      </c>
      <c r="AR1166" s="5">
        <v>0</v>
      </c>
      <c r="AS1166" s="5">
        <v>0</v>
      </c>
      <c r="AT1166" s="5">
        <v>0</v>
      </c>
      <c r="AU1166" s="5">
        <v>0</v>
      </c>
      <c r="AV1166" s="5">
        <v>1</v>
      </c>
      <c r="AW1166" s="5">
        <v>0</v>
      </c>
      <c r="AX1166" s="5">
        <v>2</v>
      </c>
      <c r="AY1166" s="5">
        <v>0</v>
      </c>
      <c r="AZ1166" s="5">
        <v>0</v>
      </c>
      <c r="BA1166" s="5">
        <v>0</v>
      </c>
      <c r="BB1166" s="5">
        <v>7</v>
      </c>
      <c r="BC1166" s="5">
        <v>0</v>
      </c>
      <c r="BD1166" s="5">
        <v>0</v>
      </c>
      <c r="BE1166" s="5">
        <v>1</v>
      </c>
      <c r="BF1166" s="5">
        <v>13</v>
      </c>
      <c r="BG1166" s="5">
        <v>0</v>
      </c>
      <c r="BH1166" s="5">
        <v>0</v>
      </c>
      <c r="BI1166" s="5">
        <v>0</v>
      </c>
      <c r="BJ1166" s="5">
        <v>1</v>
      </c>
      <c r="BK1166" s="5">
        <v>4</v>
      </c>
      <c r="BL1166" s="5">
        <v>0</v>
      </c>
      <c r="BM1166" s="5">
        <v>0</v>
      </c>
      <c r="BN1166" s="5">
        <v>1</v>
      </c>
      <c r="BO1166" s="5">
        <v>0</v>
      </c>
      <c r="BP1166" s="5">
        <v>0</v>
      </c>
      <c r="BQ1166" s="5">
        <v>0</v>
      </c>
      <c r="BR1166" s="5">
        <v>0</v>
      </c>
      <c r="BS1166" s="5">
        <v>3</v>
      </c>
      <c r="BT1166" s="5">
        <v>1</v>
      </c>
      <c r="BU1166" s="5">
        <v>0</v>
      </c>
      <c r="BV1166" s="5">
        <v>2</v>
      </c>
      <c r="BW1166" s="5">
        <v>0</v>
      </c>
      <c r="BX1166" s="5">
        <v>4</v>
      </c>
      <c r="BY1166" s="5">
        <v>0</v>
      </c>
      <c r="BZ1166" s="5">
        <v>0</v>
      </c>
      <c r="CA1166" s="5">
        <v>0</v>
      </c>
      <c r="CB1166" s="5">
        <v>0</v>
      </c>
      <c r="CC1166" s="5">
        <v>0</v>
      </c>
      <c r="CD1166" s="5">
        <v>0</v>
      </c>
      <c r="CE1166" s="5">
        <v>0</v>
      </c>
      <c r="CF1166" s="5">
        <v>0</v>
      </c>
      <c r="CG1166" s="5">
        <v>0</v>
      </c>
      <c r="CH1166" s="5">
        <v>0</v>
      </c>
      <c r="CI1166" s="5">
        <v>0</v>
      </c>
      <c r="CJ1166" s="5">
        <v>0</v>
      </c>
      <c r="CK1166" s="5">
        <v>0</v>
      </c>
      <c r="CL1166" s="5">
        <v>0</v>
      </c>
      <c r="CM1166" s="5">
        <v>0</v>
      </c>
      <c r="CN1166" s="5">
        <v>2</v>
      </c>
      <c r="CO1166" s="5">
        <v>0</v>
      </c>
      <c r="CP1166" s="5">
        <v>0</v>
      </c>
      <c r="CQ1166" s="5">
        <v>0</v>
      </c>
      <c r="CR1166" s="5">
        <v>0</v>
      </c>
      <c r="CS1166" s="5">
        <v>0</v>
      </c>
      <c r="CT1166" s="5">
        <v>0</v>
      </c>
      <c r="CU1166" s="5">
        <v>0</v>
      </c>
      <c r="CV1166" s="5">
        <v>1</v>
      </c>
      <c r="CW1166" s="5">
        <v>0</v>
      </c>
      <c r="CX1166" s="3">
        <v>0</v>
      </c>
    </row>
    <row r="1167" spans="1:102" ht="15.75" x14ac:dyDescent="0.25">
      <c r="A1167" s="5" t="s">
        <v>445</v>
      </c>
      <c r="B1167" s="5" t="s">
        <v>446</v>
      </c>
      <c r="C1167" s="5">
        <v>2022</v>
      </c>
      <c r="D1167" s="5">
        <v>89</v>
      </c>
      <c r="E1167" s="5">
        <v>0</v>
      </c>
      <c r="F1167" s="5">
        <v>0</v>
      </c>
      <c r="G1167" s="5">
        <v>0</v>
      </c>
      <c r="H1167" s="5">
        <v>0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8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0</v>
      </c>
      <c r="AG1167" s="5">
        <v>0</v>
      </c>
      <c r="AH1167" s="5">
        <v>0</v>
      </c>
      <c r="AI1167" s="5">
        <v>2</v>
      </c>
      <c r="AJ1167" s="5">
        <v>0</v>
      </c>
      <c r="AK1167" s="5">
        <v>3</v>
      </c>
      <c r="AL1167" s="5">
        <v>0</v>
      </c>
      <c r="AM1167" s="5">
        <v>0</v>
      </c>
      <c r="AN1167" s="5">
        <v>1</v>
      </c>
      <c r="AO1167" s="5">
        <v>1</v>
      </c>
      <c r="AP1167" s="5">
        <v>0</v>
      </c>
      <c r="AQ1167" s="5">
        <v>1</v>
      </c>
      <c r="AR1167" s="5">
        <v>0</v>
      </c>
      <c r="AS1167" s="5">
        <v>0</v>
      </c>
      <c r="AT1167" s="5">
        <v>0</v>
      </c>
      <c r="AU1167" s="5">
        <v>0</v>
      </c>
      <c r="AV1167" s="5">
        <v>1</v>
      </c>
      <c r="AW1167" s="5">
        <v>0</v>
      </c>
      <c r="AX1167" s="5">
        <v>0</v>
      </c>
      <c r="AY1167" s="5">
        <v>0</v>
      </c>
      <c r="AZ1167" s="5">
        <v>0</v>
      </c>
      <c r="BA1167" s="5">
        <v>0</v>
      </c>
      <c r="BB1167" s="5">
        <v>43</v>
      </c>
      <c r="BC1167" s="5">
        <v>2</v>
      </c>
      <c r="BD1167" s="5">
        <v>0</v>
      </c>
      <c r="BE1167" s="5">
        <v>0</v>
      </c>
      <c r="BF1167" s="5">
        <v>11</v>
      </c>
      <c r="BG1167" s="5">
        <v>0</v>
      </c>
      <c r="BH1167" s="5">
        <v>0</v>
      </c>
      <c r="BI1167" s="5">
        <v>0</v>
      </c>
      <c r="BJ1167" s="5">
        <v>1</v>
      </c>
      <c r="BK1167" s="5">
        <v>1</v>
      </c>
      <c r="BL1167" s="5">
        <v>0</v>
      </c>
      <c r="BM1167" s="5">
        <v>0</v>
      </c>
      <c r="BN1167" s="5">
        <v>0</v>
      </c>
      <c r="BO1167" s="5">
        <v>0</v>
      </c>
      <c r="BP1167" s="5">
        <v>0</v>
      </c>
      <c r="BQ1167" s="5">
        <v>1</v>
      </c>
      <c r="BR1167" s="5">
        <v>0</v>
      </c>
      <c r="BS1167" s="5">
        <v>0</v>
      </c>
      <c r="BT1167" s="5">
        <v>0</v>
      </c>
      <c r="BU1167" s="5">
        <v>0</v>
      </c>
      <c r="BV1167" s="5">
        <v>0</v>
      </c>
      <c r="BW1167" s="5">
        <v>0</v>
      </c>
      <c r="BX1167" s="5">
        <v>0</v>
      </c>
      <c r="BY1167" s="5">
        <v>0</v>
      </c>
      <c r="BZ1167" s="5">
        <v>0</v>
      </c>
      <c r="CA1167" s="5">
        <v>1</v>
      </c>
      <c r="CB1167" s="5">
        <v>0</v>
      </c>
      <c r="CC1167" s="5">
        <v>0</v>
      </c>
      <c r="CD1167" s="5">
        <v>0</v>
      </c>
      <c r="CE1167" s="5">
        <v>0</v>
      </c>
      <c r="CF1167" s="5">
        <v>0</v>
      </c>
      <c r="CG1167" s="5">
        <v>0</v>
      </c>
      <c r="CH1167" s="5">
        <v>0</v>
      </c>
      <c r="CI1167" s="5">
        <v>0</v>
      </c>
      <c r="CJ1167" s="5">
        <v>1</v>
      </c>
      <c r="CK1167" s="5">
        <v>0</v>
      </c>
      <c r="CL1167" s="5">
        <v>0</v>
      </c>
      <c r="CM1167" s="5">
        <v>0</v>
      </c>
      <c r="CN1167" s="5">
        <v>2</v>
      </c>
      <c r="CO1167" s="5">
        <v>0</v>
      </c>
      <c r="CP1167" s="5">
        <v>0</v>
      </c>
      <c r="CQ1167" s="5">
        <v>0</v>
      </c>
      <c r="CR1167" s="5">
        <v>1</v>
      </c>
      <c r="CS1167" s="5">
        <v>0</v>
      </c>
      <c r="CT1167" s="5">
        <v>0</v>
      </c>
      <c r="CU1167" s="5">
        <v>0</v>
      </c>
      <c r="CV1167" s="5">
        <v>2</v>
      </c>
      <c r="CW1167" s="5">
        <v>0</v>
      </c>
      <c r="CX1167" s="3">
        <v>0</v>
      </c>
    </row>
    <row r="1168" spans="1:102" ht="15.75" x14ac:dyDescent="0.25">
      <c r="A1168" s="5" t="s">
        <v>447</v>
      </c>
      <c r="B1168" s="5" t="s">
        <v>448</v>
      </c>
      <c r="C1168" s="5">
        <v>2022</v>
      </c>
      <c r="D1168" s="5">
        <v>0</v>
      </c>
      <c r="E1168" s="5">
        <v>0</v>
      </c>
      <c r="F1168" s="5">
        <v>0</v>
      </c>
      <c r="G1168" s="5">
        <v>0</v>
      </c>
      <c r="H1168" s="5">
        <v>0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  <c r="AE1168" s="5">
        <v>0</v>
      </c>
      <c r="AF1168" s="5">
        <v>0</v>
      </c>
      <c r="AG1168" s="5">
        <v>0</v>
      </c>
      <c r="AH1168" s="5">
        <v>0</v>
      </c>
      <c r="AI1168" s="5">
        <v>0</v>
      </c>
      <c r="AJ1168" s="5">
        <v>0</v>
      </c>
      <c r="AK1168" s="5">
        <v>0</v>
      </c>
      <c r="AL1168" s="5">
        <v>0</v>
      </c>
      <c r="AM1168" s="5">
        <v>0</v>
      </c>
      <c r="AN1168" s="5">
        <v>0</v>
      </c>
      <c r="AO1168" s="5">
        <v>0</v>
      </c>
      <c r="AP1168" s="5">
        <v>0</v>
      </c>
      <c r="AQ1168" s="5">
        <v>0</v>
      </c>
      <c r="AR1168" s="5">
        <v>0</v>
      </c>
      <c r="AS1168" s="5">
        <v>0</v>
      </c>
      <c r="AT1168" s="5">
        <v>0</v>
      </c>
      <c r="AU1168" s="5">
        <v>0</v>
      </c>
      <c r="AV1168" s="5">
        <v>0</v>
      </c>
      <c r="AW1168" s="5">
        <v>0</v>
      </c>
      <c r="AX1168" s="5">
        <v>0</v>
      </c>
      <c r="AY1168" s="5">
        <v>0</v>
      </c>
      <c r="AZ1168" s="5">
        <v>0</v>
      </c>
      <c r="BA1168" s="5">
        <v>0</v>
      </c>
      <c r="BB1168" s="5">
        <v>0</v>
      </c>
      <c r="BC1168" s="5">
        <v>0</v>
      </c>
      <c r="BD1168" s="5">
        <v>0</v>
      </c>
      <c r="BE1168" s="5">
        <v>0</v>
      </c>
      <c r="BF1168" s="5">
        <v>0</v>
      </c>
      <c r="BG1168" s="5">
        <v>0</v>
      </c>
      <c r="BH1168" s="5">
        <v>0</v>
      </c>
      <c r="BI1168" s="5">
        <v>0</v>
      </c>
      <c r="BJ1168" s="5">
        <v>0</v>
      </c>
      <c r="BK1168" s="5">
        <v>0</v>
      </c>
      <c r="BL1168" s="5">
        <v>0</v>
      </c>
      <c r="BM1168" s="5">
        <v>0</v>
      </c>
      <c r="BN1168" s="5">
        <v>0</v>
      </c>
      <c r="BO1168" s="5">
        <v>0</v>
      </c>
      <c r="BP1168" s="5">
        <v>0</v>
      </c>
      <c r="BQ1168" s="5">
        <v>0</v>
      </c>
      <c r="BR1168" s="5">
        <v>0</v>
      </c>
      <c r="BS1168" s="5">
        <v>0</v>
      </c>
      <c r="BT1168" s="5">
        <v>0</v>
      </c>
      <c r="BU1168" s="5">
        <v>0</v>
      </c>
      <c r="BV1168" s="5">
        <v>0</v>
      </c>
      <c r="BW1168" s="5">
        <v>0</v>
      </c>
      <c r="BX1168" s="5">
        <v>0</v>
      </c>
      <c r="BY1168" s="5">
        <v>0</v>
      </c>
      <c r="BZ1168" s="5">
        <v>0</v>
      </c>
      <c r="CA1168" s="5">
        <v>0</v>
      </c>
      <c r="CB1168" s="5">
        <v>0</v>
      </c>
      <c r="CC1168" s="5">
        <v>0</v>
      </c>
      <c r="CD1168" s="5">
        <v>0</v>
      </c>
      <c r="CE1168" s="5">
        <v>0</v>
      </c>
      <c r="CF1168" s="5">
        <v>0</v>
      </c>
      <c r="CG1168" s="5">
        <v>0</v>
      </c>
      <c r="CH1168" s="5">
        <v>0</v>
      </c>
      <c r="CI1168" s="5">
        <v>0</v>
      </c>
      <c r="CJ1168" s="5">
        <v>0</v>
      </c>
      <c r="CK1168" s="5">
        <v>0</v>
      </c>
      <c r="CL1168" s="5">
        <v>0</v>
      </c>
      <c r="CM1168" s="5">
        <v>0</v>
      </c>
      <c r="CN1168" s="5">
        <v>0</v>
      </c>
      <c r="CO1168" s="5">
        <v>0</v>
      </c>
      <c r="CP1168" s="5">
        <v>0</v>
      </c>
      <c r="CQ1168" s="5">
        <v>0</v>
      </c>
      <c r="CR1168" s="5">
        <v>0</v>
      </c>
      <c r="CS1168" s="5">
        <v>0</v>
      </c>
      <c r="CT1168" s="5">
        <v>0</v>
      </c>
      <c r="CU1168" s="5">
        <v>0</v>
      </c>
      <c r="CV1168" s="5">
        <v>0</v>
      </c>
      <c r="CW1168" s="5">
        <v>0</v>
      </c>
      <c r="CX1168" s="3">
        <v>0</v>
      </c>
    </row>
    <row r="1169" spans="1:102" ht="15.75" x14ac:dyDescent="0.25">
      <c r="A1169" s="5" t="s">
        <v>449</v>
      </c>
      <c r="B1169" s="5" t="s">
        <v>450</v>
      </c>
      <c r="C1169" s="5">
        <v>2022</v>
      </c>
      <c r="D1169" s="5">
        <v>18</v>
      </c>
      <c r="E1169" s="5">
        <v>0</v>
      </c>
      <c r="F1169" s="5">
        <v>3</v>
      </c>
      <c r="G1169" s="5">
        <v>2</v>
      </c>
      <c r="H1169" s="5">
        <v>0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0</v>
      </c>
      <c r="AG1169" s="5">
        <v>0</v>
      </c>
      <c r="AH1169" s="5">
        <v>0</v>
      </c>
      <c r="AI1169" s="5">
        <v>0</v>
      </c>
      <c r="AJ1169" s="5">
        <v>1</v>
      </c>
      <c r="AK1169" s="5">
        <v>0</v>
      </c>
      <c r="AL1169" s="5">
        <v>0</v>
      </c>
      <c r="AM1169" s="5">
        <v>0</v>
      </c>
      <c r="AN1169" s="5">
        <v>0</v>
      </c>
      <c r="AO1169" s="5">
        <v>0</v>
      </c>
      <c r="AP1169" s="5">
        <v>0</v>
      </c>
      <c r="AQ1169" s="5">
        <v>0</v>
      </c>
      <c r="AR1169" s="5">
        <v>0</v>
      </c>
      <c r="AS1169" s="5">
        <v>0</v>
      </c>
      <c r="AT1169" s="5">
        <v>0</v>
      </c>
      <c r="AU1169" s="5">
        <v>1</v>
      </c>
      <c r="AV1169" s="5">
        <v>0</v>
      </c>
      <c r="AW1169" s="5">
        <v>0</v>
      </c>
      <c r="AX1169" s="5">
        <v>1</v>
      </c>
      <c r="AY1169" s="5">
        <v>0</v>
      </c>
      <c r="AZ1169" s="5">
        <v>0</v>
      </c>
      <c r="BA1169" s="5">
        <v>0</v>
      </c>
      <c r="BB1169" s="5">
        <v>0</v>
      </c>
      <c r="BC1169" s="5">
        <v>0</v>
      </c>
      <c r="BD1169" s="5">
        <v>0</v>
      </c>
      <c r="BE1169" s="5">
        <v>0</v>
      </c>
      <c r="BF1169" s="5">
        <v>0</v>
      </c>
      <c r="BG1169" s="5">
        <v>0</v>
      </c>
      <c r="BH1169" s="5">
        <v>0</v>
      </c>
      <c r="BI1169" s="5">
        <v>0</v>
      </c>
      <c r="BJ1169" s="5">
        <v>0</v>
      </c>
      <c r="BK1169" s="5">
        <v>0</v>
      </c>
      <c r="BL1169" s="5">
        <v>0</v>
      </c>
      <c r="BM1169" s="5">
        <v>0</v>
      </c>
      <c r="BN1169" s="5">
        <v>0</v>
      </c>
      <c r="BO1169" s="5">
        <v>0</v>
      </c>
      <c r="BP1169" s="5">
        <v>0</v>
      </c>
      <c r="BQ1169" s="5">
        <v>0</v>
      </c>
      <c r="BR1169" s="5">
        <v>0</v>
      </c>
      <c r="BS1169" s="5">
        <v>1</v>
      </c>
      <c r="BT1169" s="5">
        <v>0</v>
      </c>
      <c r="BU1169" s="5">
        <v>0</v>
      </c>
      <c r="BV1169" s="5">
        <v>0</v>
      </c>
      <c r="BW1169" s="5">
        <v>0</v>
      </c>
      <c r="BX1169" s="5">
        <v>0</v>
      </c>
      <c r="BY1169" s="5">
        <v>0</v>
      </c>
      <c r="BZ1169" s="5">
        <v>0</v>
      </c>
      <c r="CA1169" s="5">
        <v>0</v>
      </c>
      <c r="CB1169" s="5">
        <v>0</v>
      </c>
      <c r="CC1169" s="5">
        <v>0</v>
      </c>
      <c r="CD1169" s="5">
        <v>0</v>
      </c>
      <c r="CE1169" s="5">
        <v>0</v>
      </c>
      <c r="CF1169" s="5">
        <v>1</v>
      </c>
      <c r="CG1169" s="5">
        <v>0</v>
      </c>
      <c r="CH1169" s="5">
        <v>0</v>
      </c>
      <c r="CI1169" s="5">
        <v>0</v>
      </c>
      <c r="CJ1169" s="5">
        <v>0</v>
      </c>
      <c r="CK1169" s="5">
        <v>0</v>
      </c>
      <c r="CL1169" s="5">
        <v>0</v>
      </c>
      <c r="CM1169" s="5">
        <v>0</v>
      </c>
      <c r="CN1169" s="5">
        <v>0</v>
      </c>
      <c r="CO1169" s="5">
        <v>0</v>
      </c>
      <c r="CP1169" s="5">
        <v>0</v>
      </c>
      <c r="CQ1169" s="5">
        <v>0</v>
      </c>
      <c r="CR1169" s="5">
        <v>0</v>
      </c>
      <c r="CS1169" s="5">
        <v>0</v>
      </c>
      <c r="CT1169" s="5">
        <v>0</v>
      </c>
      <c r="CU1169" s="5">
        <v>0</v>
      </c>
      <c r="CV1169" s="5">
        <v>1</v>
      </c>
      <c r="CW1169" s="5">
        <v>0</v>
      </c>
      <c r="CX1169" s="3">
        <v>0</v>
      </c>
    </row>
    <row r="1170" spans="1:102" ht="15.75" x14ac:dyDescent="0.25">
      <c r="A1170" s="5" t="s">
        <v>451</v>
      </c>
      <c r="B1170" s="5" t="s">
        <v>452</v>
      </c>
      <c r="C1170" s="5">
        <v>2022</v>
      </c>
      <c r="D1170" s="5">
        <v>26</v>
      </c>
      <c r="E1170" s="5">
        <v>0</v>
      </c>
      <c r="F1170" s="5">
        <v>0</v>
      </c>
      <c r="G1170" s="5">
        <v>0</v>
      </c>
      <c r="H1170" s="5">
        <v>0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17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5">
        <v>0</v>
      </c>
      <c r="AG1170" s="5">
        <v>0</v>
      </c>
      <c r="AH1170" s="5">
        <v>0</v>
      </c>
      <c r="AI1170" s="5">
        <v>0</v>
      </c>
      <c r="AJ1170" s="5">
        <v>1</v>
      </c>
      <c r="AK1170" s="5">
        <v>0</v>
      </c>
      <c r="AL1170" s="5">
        <v>0</v>
      </c>
      <c r="AM1170" s="5">
        <v>0</v>
      </c>
      <c r="AN1170" s="5">
        <v>0</v>
      </c>
      <c r="AO1170" s="5">
        <v>0</v>
      </c>
      <c r="AP1170" s="5">
        <v>0</v>
      </c>
      <c r="AQ1170" s="5">
        <v>0</v>
      </c>
      <c r="AR1170" s="5">
        <v>0</v>
      </c>
      <c r="AS1170" s="5">
        <v>0</v>
      </c>
      <c r="AT1170" s="5">
        <v>0</v>
      </c>
      <c r="AU1170" s="5">
        <v>0</v>
      </c>
      <c r="AV1170" s="5">
        <v>0</v>
      </c>
      <c r="AW1170" s="5">
        <v>0</v>
      </c>
      <c r="AX1170" s="5">
        <v>1</v>
      </c>
      <c r="AY1170" s="5">
        <v>0</v>
      </c>
      <c r="AZ1170" s="5">
        <v>0</v>
      </c>
      <c r="BA1170" s="5">
        <v>0</v>
      </c>
      <c r="BB1170" s="5">
        <v>1</v>
      </c>
      <c r="BC1170" s="5">
        <v>0</v>
      </c>
      <c r="BD1170" s="5">
        <v>0</v>
      </c>
      <c r="BE1170" s="5">
        <v>0</v>
      </c>
      <c r="BF1170" s="5">
        <v>0</v>
      </c>
      <c r="BG1170" s="5">
        <v>0</v>
      </c>
      <c r="BH1170" s="5">
        <v>0</v>
      </c>
      <c r="BI1170" s="5">
        <v>0</v>
      </c>
      <c r="BJ1170" s="5">
        <v>0</v>
      </c>
      <c r="BK1170" s="5">
        <v>0</v>
      </c>
      <c r="BL1170" s="5">
        <v>0</v>
      </c>
      <c r="BM1170" s="5">
        <v>0</v>
      </c>
      <c r="BN1170" s="5">
        <v>0</v>
      </c>
      <c r="BO1170" s="5">
        <v>0</v>
      </c>
      <c r="BP1170" s="5">
        <v>0</v>
      </c>
      <c r="BQ1170" s="5">
        <v>0</v>
      </c>
      <c r="BR1170" s="5">
        <v>0</v>
      </c>
      <c r="BS1170" s="5">
        <v>0</v>
      </c>
      <c r="BT1170" s="5">
        <v>0</v>
      </c>
      <c r="BU1170" s="5">
        <v>0</v>
      </c>
      <c r="BV1170" s="5">
        <v>0</v>
      </c>
      <c r="BW1170" s="5">
        <v>0</v>
      </c>
      <c r="BX1170" s="5">
        <v>0</v>
      </c>
      <c r="BY1170" s="5">
        <v>0</v>
      </c>
      <c r="BZ1170" s="5">
        <v>0</v>
      </c>
      <c r="CA1170" s="5">
        <v>0</v>
      </c>
      <c r="CB1170" s="5">
        <v>0</v>
      </c>
      <c r="CC1170" s="5">
        <v>0</v>
      </c>
      <c r="CD1170" s="5">
        <v>0</v>
      </c>
      <c r="CE1170" s="5">
        <v>0</v>
      </c>
      <c r="CF1170" s="5">
        <v>0</v>
      </c>
      <c r="CG1170" s="5">
        <v>0</v>
      </c>
      <c r="CH1170" s="5">
        <v>0</v>
      </c>
      <c r="CI1170" s="5">
        <v>0</v>
      </c>
      <c r="CJ1170" s="5">
        <v>0</v>
      </c>
      <c r="CK1170" s="5">
        <v>0</v>
      </c>
      <c r="CL1170" s="5">
        <v>0</v>
      </c>
      <c r="CM1170" s="5">
        <v>0</v>
      </c>
      <c r="CN1170" s="5">
        <v>0</v>
      </c>
      <c r="CO1170" s="5">
        <v>0</v>
      </c>
      <c r="CP1170" s="5">
        <v>0</v>
      </c>
      <c r="CQ1170" s="5">
        <v>0</v>
      </c>
      <c r="CR1170" s="5">
        <v>3</v>
      </c>
      <c r="CS1170" s="5">
        <v>0</v>
      </c>
      <c r="CT1170" s="5">
        <v>0</v>
      </c>
      <c r="CU1170" s="5">
        <v>0</v>
      </c>
      <c r="CV1170" s="5">
        <v>1</v>
      </c>
      <c r="CW1170" s="5">
        <v>0</v>
      </c>
      <c r="CX1170" s="3">
        <v>0</v>
      </c>
    </row>
    <row r="1171" spans="1:102" ht="15.75" x14ac:dyDescent="0.25">
      <c r="A1171" s="5" t="s">
        <v>453</v>
      </c>
      <c r="B1171" s="5" t="s">
        <v>454</v>
      </c>
      <c r="C1171" s="5">
        <v>2022</v>
      </c>
      <c r="D1171" s="5">
        <v>6</v>
      </c>
      <c r="E1171" s="5">
        <v>0</v>
      </c>
      <c r="F1171" s="5">
        <v>0</v>
      </c>
      <c r="G1171" s="5">
        <v>0</v>
      </c>
      <c r="H1171" s="5">
        <v>0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1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>
        <v>0</v>
      </c>
      <c r="AG1171" s="5">
        <v>0</v>
      </c>
      <c r="AH1171" s="5">
        <v>0</v>
      </c>
      <c r="AI1171" s="5">
        <v>0</v>
      </c>
      <c r="AJ1171" s="5">
        <v>1</v>
      </c>
      <c r="AK1171" s="5">
        <v>0</v>
      </c>
      <c r="AL1171" s="5">
        <v>0</v>
      </c>
      <c r="AM1171" s="5">
        <v>0</v>
      </c>
      <c r="AN1171" s="5">
        <v>0</v>
      </c>
      <c r="AO1171" s="5">
        <v>0</v>
      </c>
      <c r="AP1171" s="5">
        <v>0</v>
      </c>
      <c r="AQ1171" s="5">
        <v>0</v>
      </c>
      <c r="AR1171" s="5">
        <v>0</v>
      </c>
      <c r="AS1171" s="5">
        <v>0</v>
      </c>
      <c r="AT1171" s="5">
        <v>0</v>
      </c>
      <c r="AU1171" s="5">
        <v>0</v>
      </c>
      <c r="AV1171" s="5">
        <v>0</v>
      </c>
      <c r="AW1171" s="5">
        <v>0</v>
      </c>
      <c r="AX1171" s="5">
        <v>0</v>
      </c>
      <c r="AY1171" s="5">
        <v>0</v>
      </c>
      <c r="AZ1171" s="5">
        <v>0</v>
      </c>
      <c r="BA1171" s="5">
        <v>0</v>
      </c>
      <c r="BB1171" s="5">
        <v>0</v>
      </c>
      <c r="BC1171" s="5">
        <v>0</v>
      </c>
      <c r="BD1171" s="5">
        <v>0</v>
      </c>
      <c r="BE1171" s="5">
        <v>0</v>
      </c>
      <c r="BF1171" s="5">
        <v>0</v>
      </c>
      <c r="BG1171" s="5">
        <v>0</v>
      </c>
      <c r="BH1171" s="5">
        <v>0</v>
      </c>
      <c r="BI1171" s="5">
        <v>0</v>
      </c>
      <c r="BJ1171" s="5">
        <v>0</v>
      </c>
      <c r="BK1171" s="5">
        <v>0</v>
      </c>
      <c r="BL1171" s="5">
        <v>0</v>
      </c>
      <c r="BM1171" s="5">
        <v>0</v>
      </c>
      <c r="BN1171" s="5">
        <v>0</v>
      </c>
      <c r="BO1171" s="5">
        <v>0</v>
      </c>
      <c r="BP1171" s="5">
        <v>0</v>
      </c>
      <c r="BQ1171" s="5">
        <v>0</v>
      </c>
      <c r="BR1171" s="5">
        <v>0</v>
      </c>
      <c r="BS1171" s="5">
        <v>0</v>
      </c>
      <c r="BT1171" s="5">
        <v>0</v>
      </c>
      <c r="BU1171" s="5">
        <v>0</v>
      </c>
      <c r="BV1171" s="5">
        <v>0</v>
      </c>
      <c r="BW1171" s="5">
        <v>0</v>
      </c>
      <c r="BX1171" s="5">
        <v>0</v>
      </c>
      <c r="BY1171" s="5">
        <v>0</v>
      </c>
      <c r="BZ1171" s="5">
        <v>0</v>
      </c>
      <c r="CA1171" s="5">
        <v>0</v>
      </c>
      <c r="CB1171" s="5">
        <v>2</v>
      </c>
      <c r="CC1171" s="5">
        <v>0</v>
      </c>
      <c r="CD1171" s="5">
        <v>0</v>
      </c>
      <c r="CE1171" s="5">
        <v>0</v>
      </c>
      <c r="CF1171" s="5">
        <v>0</v>
      </c>
      <c r="CG1171" s="5">
        <v>0</v>
      </c>
      <c r="CH1171" s="5">
        <v>0</v>
      </c>
      <c r="CI1171" s="5">
        <v>0</v>
      </c>
      <c r="CJ1171" s="5">
        <v>0</v>
      </c>
      <c r="CK1171" s="5">
        <v>0</v>
      </c>
      <c r="CL1171" s="5">
        <v>0</v>
      </c>
      <c r="CM1171" s="5">
        <v>0</v>
      </c>
      <c r="CN1171" s="5">
        <v>0</v>
      </c>
      <c r="CO1171" s="5">
        <v>0</v>
      </c>
      <c r="CP1171" s="5">
        <v>0</v>
      </c>
      <c r="CQ1171" s="5">
        <v>0</v>
      </c>
      <c r="CR1171" s="5">
        <v>0</v>
      </c>
      <c r="CS1171" s="5">
        <v>0</v>
      </c>
      <c r="CT1171" s="5">
        <v>0</v>
      </c>
      <c r="CU1171" s="5">
        <v>0</v>
      </c>
      <c r="CV1171" s="5">
        <v>0</v>
      </c>
      <c r="CW1171" s="5">
        <v>0</v>
      </c>
      <c r="CX1171" s="3">
        <v>0</v>
      </c>
    </row>
    <row r="1172" spans="1:102" ht="15.75" x14ac:dyDescent="0.25">
      <c r="A1172" s="5" t="s">
        <v>455</v>
      </c>
      <c r="B1172" s="5" t="s">
        <v>456</v>
      </c>
      <c r="C1172" s="5">
        <v>2022</v>
      </c>
      <c r="D1172" s="5">
        <v>50</v>
      </c>
      <c r="E1172" s="5">
        <v>0</v>
      </c>
      <c r="F1172" s="5">
        <v>0</v>
      </c>
      <c r="G1172" s="5">
        <v>0</v>
      </c>
      <c r="H1172" s="5">
        <v>0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2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>
        <v>42</v>
      </c>
      <c r="AB1172" s="5">
        <v>0</v>
      </c>
      <c r="AC1172" s="5">
        <v>0</v>
      </c>
      <c r="AD1172" s="5">
        <v>0</v>
      </c>
      <c r="AE1172" s="5">
        <v>0</v>
      </c>
      <c r="AF1172" s="5">
        <v>0</v>
      </c>
      <c r="AG1172" s="5">
        <v>0</v>
      </c>
      <c r="AH1172" s="5">
        <v>0</v>
      </c>
      <c r="AI1172" s="5">
        <v>0</v>
      </c>
      <c r="AJ1172" s="5">
        <v>0</v>
      </c>
      <c r="AK1172" s="5">
        <v>0</v>
      </c>
      <c r="AL1172" s="5">
        <v>0</v>
      </c>
      <c r="AM1172" s="5">
        <v>0</v>
      </c>
      <c r="AN1172" s="5">
        <v>1</v>
      </c>
      <c r="AO1172" s="5">
        <v>0</v>
      </c>
      <c r="AP1172" s="5">
        <v>0</v>
      </c>
      <c r="AQ1172" s="5">
        <v>2</v>
      </c>
      <c r="AR1172" s="5">
        <v>0</v>
      </c>
      <c r="AS1172" s="5">
        <v>0</v>
      </c>
      <c r="AT1172" s="5">
        <v>0</v>
      </c>
      <c r="AU1172" s="5">
        <v>0</v>
      </c>
      <c r="AV1172" s="5">
        <v>0</v>
      </c>
      <c r="AW1172" s="5">
        <v>0</v>
      </c>
      <c r="AX1172" s="5">
        <v>0</v>
      </c>
      <c r="AY1172" s="5">
        <v>0</v>
      </c>
      <c r="AZ1172" s="5">
        <v>0</v>
      </c>
      <c r="BA1172" s="5">
        <v>0</v>
      </c>
      <c r="BB1172" s="5">
        <v>0</v>
      </c>
      <c r="BC1172" s="5">
        <v>0</v>
      </c>
      <c r="BD1172" s="5">
        <v>0</v>
      </c>
      <c r="BE1172" s="5">
        <v>0</v>
      </c>
      <c r="BF1172" s="5">
        <v>0</v>
      </c>
      <c r="BG1172" s="5">
        <v>0</v>
      </c>
      <c r="BH1172" s="5">
        <v>0</v>
      </c>
      <c r="BI1172" s="5">
        <v>0</v>
      </c>
      <c r="BJ1172" s="5">
        <v>0</v>
      </c>
      <c r="BK1172" s="5">
        <v>0</v>
      </c>
      <c r="BL1172" s="5">
        <v>0</v>
      </c>
      <c r="BM1172" s="5">
        <v>0</v>
      </c>
      <c r="BN1172" s="5">
        <v>0</v>
      </c>
      <c r="BO1172" s="5">
        <v>0</v>
      </c>
      <c r="BP1172" s="5">
        <v>0</v>
      </c>
      <c r="BQ1172" s="5">
        <v>0</v>
      </c>
      <c r="BR1172" s="5">
        <v>0</v>
      </c>
      <c r="BS1172" s="5">
        <v>0</v>
      </c>
      <c r="BT1172" s="5">
        <v>0</v>
      </c>
      <c r="BU1172" s="5">
        <v>0</v>
      </c>
      <c r="BV1172" s="5">
        <v>0</v>
      </c>
      <c r="BW1172" s="5">
        <v>0</v>
      </c>
      <c r="BX1172" s="5">
        <v>0</v>
      </c>
      <c r="BY1172" s="5">
        <v>0</v>
      </c>
      <c r="BZ1172" s="5">
        <v>0</v>
      </c>
      <c r="CA1172" s="5">
        <v>0</v>
      </c>
      <c r="CB1172" s="5">
        <v>2</v>
      </c>
      <c r="CC1172" s="5">
        <v>0</v>
      </c>
      <c r="CD1172" s="5">
        <v>0</v>
      </c>
      <c r="CE1172" s="5">
        <v>0</v>
      </c>
      <c r="CF1172" s="5">
        <v>0</v>
      </c>
      <c r="CG1172" s="5">
        <v>0</v>
      </c>
      <c r="CH1172" s="5">
        <v>0</v>
      </c>
      <c r="CI1172" s="5">
        <v>0</v>
      </c>
      <c r="CJ1172" s="5">
        <v>0</v>
      </c>
      <c r="CK1172" s="5">
        <v>0</v>
      </c>
      <c r="CL1172" s="5">
        <v>0</v>
      </c>
      <c r="CM1172" s="5">
        <v>0</v>
      </c>
      <c r="CN1172" s="5">
        <v>0</v>
      </c>
      <c r="CO1172" s="5">
        <v>0</v>
      </c>
      <c r="CP1172" s="5">
        <v>0</v>
      </c>
      <c r="CQ1172" s="5">
        <v>0</v>
      </c>
      <c r="CR1172" s="5">
        <v>0</v>
      </c>
      <c r="CS1172" s="5">
        <v>1</v>
      </c>
      <c r="CT1172" s="5">
        <v>0</v>
      </c>
      <c r="CU1172" s="5">
        <v>0</v>
      </c>
      <c r="CV1172" s="5">
        <v>0</v>
      </c>
      <c r="CW1172" s="5">
        <v>0</v>
      </c>
      <c r="CX1172" s="3">
        <v>0</v>
      </c>
    </row>
    <row r="1173" spans="1:102" ht="15.75" x14ac:dyDescent="0.25">
      <c r="A1173" s="5" t="s">
        <v>457</v>
      </c>
      <c r="B1173" s="5" t="s">
        <v>458</v>
      </c>
      <c r="C1173" s="5">
        <v>2022</v>
      </c>
      <c r="D1173" s="5">
        <v>788</v>
      </c>
      <c r="E1173" s="5">
        <v>6</v>
      </c>
      <c r="F1173" s="5">
        <v>0</v>
      </c>
      <c r="G1173" s="5">
        <v>1</v>
      </c>
      <c r="H1173" s="5">
        <v>13</v>
      </c>
      <c r="I1173" s="5">
        <v>2</v>
      </c>
      <c r="J1173" s="5">
        <v>2</v>
      </c>
      <c r="K1173" s="5">
        <v>0</v>
      </c>
      <c r="L1173" s="5">
        <v>2</v>
      </c>
      <c r="M1173" s="5">
        <v>26</v>
      </c>
      <c r="N1173" s="5">
        <v>16</v>
      </c>
      <c r="O1173" s="5">
        <v>82</v>
      </c>
      <c r="P1173" s="5">
        <v>0</v>
      </c>
      <c r="Q1173" s="5">
        <v>0</v>
      </c>
      <c r="R1173" s="5">
        <v>1</v>
      </c>
      <c r="S1173" s="5">
        <v>1</v>
      </c>
      <c r="T1173" s="5">
        <v>84</v>
      </c>
      <c r="U1173" s="5">
        <v>1</v>
      </c>
      <c r="V1173" s="5">
        <v>3</v>
      </c>
      <c r="W1173" s="5">
        <v>19</v>
      </c>
      <c r="X1173" s="5">
        <v>3</v>
      </c>
      <c r="Y1173" s="5">
        <v>0</v>
      </c>
      <c r="Z1173" s="5">
        <v>0</v>
      </c>
      <c r="AA1173" s="5">
        <v>2</v>
      </c>
      <c r="AB1173" s="5">
        <v>0</v>
      </c>
      <c r="AC1173" s="5">
        <v>0</v>
      </c>
      <c r="AD1173" s="5">
        <v>0</v>
      </c>
      <c r="AE1173" s="5">
        <v>0</v>
      </c>
      <c r="AF1173" s="5">
        <v>0</v>
      </c>
      <c r="AG1173" s="5">
        <v>4</v>
      </c>
      <c r="AH1173" s="5">
        <v>1</v>
      </c>
      <c r="AI1173" s="5">
        <v>13</v>
      </c>
      <c r="AJ1173" s="5">
        <v>101</v>
      </c>
      <c r="AK1173" s="5">
        <v>15</v>
      </c>
      <c r="AL1173" s="5">
        <v>2</v>
      </c>
      <c r="AM1173" s="5">
        <v>14</v>
      </c>
      <c r="AN1173" s="5">
        <v>34</v>
      </c>
      <c r="AO1173" s="5">
        <v>20</v>
      </c>
      <c r="AP1173" s="5">
        <v>10</v>
      </c>
      <c r="AQ1173" s="5">
        <v>1</v>
      </c>
      <c r="AR1173" s="5">
        <v>0</v>
      </c>
      <c r="AS1173" s="5">
        <v>2</v>
      </c>
      <c r="AT1173" s="5">
        <v>14</v>
      </c>
      <c r="AU1173" s="5">
        <v>6</v>
      </c>
      <c r="AV1173" s="5">
        <v>4</v>
      </c>
      <c r="AW1173" s="5">
        <v>2</v>
      </c>
      <c r="AX1173" s="5">
        <v>6</v>
      </c>
      <c r="AY1173" s="5">
        <v>0</v>
      </c>
      <c r="AZ1173" s="5">
        <v>9</v>
      </c>
      <c r="BA1173" s="5">
        <v>0</v>
      </c>
      <c r="BB1173" s="5">
        <v>26</v>
      </c>
      <c r="BC1173" s="5">
        <v>3</v>
      </c>
      <c r="BD1173" s="5">
        <v>0</v>
      </c>
      <c r="BE1173" s="5">
        <v>6</v>
      </c>
      <c r="BF1173" s="5">
        <v>16</v>
      </c>
      <c r="BG1173" s="5">
        <v>3</v>
      </c>
      <c r="BH1173" s="5">
        <v>1</v>
      </c>
      <c r="BI1173" s="5">
        <v>0</v>
      </c>
      <c r="BJ1173" s="5">
        <v>11</v>
      </c>
      <c r="BK1173" s="5">
        <v>14</v>
      </c>
      <c r="BL1173" s="5">
        <v>0</v>
      </c>
      <c r="BM1173" s="5">
        <v>2</v>
      </c>
      <c r="BN1173" s="5">
        <v>4</v>
      </c>
      <c r="BO1173" s="5">
        <v>0</v>
      </c>
      <c r="BP1173" s="5">
        <v>1</v>
      </c>
      <c r="BQ1173" s="5">
        <v>10</v>
      </c>
      <c r="BR1173" s="5">
        <v>0</v>
      </c>
      <c r="BS1173" s="5">
        <v>12</v>
      </c>
      <c r="BT1173" s="5">
        <v>12</v>
      </c>
      <c r="BU1173" s="5">
        <v>0</v>
      </c>
      <c r="BV1173" s="5">
        <v>1</v>
      </c>
      <c r="BW1173" s="5">
        <v>2</v>
      </c>
      <c r="BX1173" s="5">
        <v>27</v>
      </c>
      <c r="BY1173" s="5">
        <v>0</v>
      </c>
      <c r="BZ1173" s="5">
        <v>0</v>
      </c>
      <c r="CA1173" s="5">
        <v>3</v>
      </c>
      <c r="CB1173" s="5">
        <v>16</v>
      </c>
      <c r="CC1173" s="5">
        <v>0</v>
      </c>
      <c r="CD1173" s="5">
        <v>1</v>
      </c>
      <c r="CE1173" s="5">
        <v>0</v>
      </c>
      <c r="CF1173" s="5">
        <v>0</v>
      </c>
      <c r="CG1173" s="5">
        <v>0</v>
      </c>
      <c r="CH1173" s="5">
        <v>0</v>
      </c>
      <c r="CI1173" s="5">
        <v>4</v>
      </c>
      <c r="CJ1173" s="5">
        <v>18</v>
      </c>
      <c r="CK1173" s="5">
        <v>3</v>
      </c>
      <c r="CL1173" s="5">
        <v>0</v>
      </c>
      <c r="CM1173" s="5">
        <v>8</v>
      </c>
      <c r="CN1173" s="5">
        <v>34</v>
      </c>
      <c r="CO1173" s="5">
        <v>0</v>
      </c>
      <c r="CP1173" s="5">
        <v>1</v>
      </c>
      <c r="CQ1173" s="5">
        <v>0</v>
      </c>
      <c r="CR1173" s="5">
        <v>0</v>
      </c>
      <c r="CS1173" s="5">
        <v>0</v>
      </c>
      <c r="CT1173" s="5">
        <v>3</v>
      </c>
      <c r="CU1173" s="5">
        <v>1</v>
      </c>
      <c r="CV1173" s="5">
        <v>19</v>
      </c>
      <c r="CW1173" s="5">
        <v>1</v>
      </c>
      <c r="CX1173" s="3">
        <v>1</v>
      </c>
    </row>
    <row r="1174" spans="1:102" ht="15.75" x14ac:dyDescent="0.25">
      <c r="A1174" s="5" t="s">
        <v>459</v>
      </c>
      <c r="B1174" s="5" t="s">
        <v>460</v>
      </c>
      <c r="C1174" s="5">
        <v>2022</v>
      </c>
      <c r="D1174" s="5">
        <v>0</v>
      </c>
      <c r="E1174" s="5">
        <v>0</v>
      </c>
      <c r="F1174" s="5">
        <v>0</v>
      </c>
      <c r="G1174" s="5">
        <v>0</v>
      </c>
      <c r="H1174" s="5">
        <v>0</v>
      </c>
      <c r="I1174" s="5">
        <v>0</v>
      </c>
      <c r="J1174" s="5">
        <v>0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  <c r="AG1174" s="5">
        <v>0</v>
      </c>
      <c r="AH1174" s="5">
        <v>0</v>
      </c>
      <c r="AI1174" s="5">
        <v>0</v>
      </c>
      <c r="AJ1174" s="5">
        <v>0</v>
      </c>
      <c r="AK1174" s="5">
        <v>0</v>
      </c>
      <c r="AL1174" s="5">
        <v>0</v>
      </c>
      <c r="AM1174" s="5">
        <v>0</v>
      </c>
      <c r="AN1174" s="5">
        <v>0</v>
      </c>
      <c r="AO1174" s="5">
        <v>0</v>
      </c>
      <c r="AP1174" s="5">
        <v>0</v>
      </c>
      <c r="AQ1174" s="5">
        <v>0</v>
      </c>
      <c r="AR1174" s="5">
        <v>0</v>
      </c>
      <c r="AS1174" s="5">
        <v>0</v>
      </c>
      <c r="AT1174" s="5">
        <v>0</v>
      </c>
      <c r="AU1174" s="5">
        <v>0</v>
      </c>
      <c r="AV1174" s="5">
        <v>0</v>
      </c>
      <c r="AW1174" s="5">
        <v>0</v>
      </c>
      <c r="AX1174" s="5">
        <v>0</v>
      </c>
      <c r="AY1174" s="5">
        <v>0</v>
      </c>
      <c r="AZ1174" s="5">
        <v>0</v>
      </c>
      <c r="BA1174" s="5">
        <v>0</v>
      </c>
      <c r="BB1174" s="5">
        <v>0</v>
      </c>
      <c r="BC1174" s="5">
        <v>0</v>
      </c>
      <c r="BD1174" s="5">
        <v>0</v>
      </c>
      <c r="BE1174" s="5">
        <v>0</v>
      </c>
      <c r="BF1174" s="5">
        <v>0</v>
      </c>
      <c r="BG1174" s="5">
        <v>0</v>
      </c>
      <c r="BH1174" s="5">
        <v>0</v>
      </c>
      <c r="BI1174" s="5">
        <v>0</v>
      </c>
      <c r="BJ1174" s="5">
        <v>0</v>
      </c>
      <c r="BK1174" s="5">
        <v>0</v>
      </c>
      <c r="BL1174" s="5">
        <v>0</v>
      </c>
      <c r="BM1174" s="5">
        <v>0</v>
      </c>
      <c r="BN1174" s="5">
        <v>0</v>
      </c>
      <c r="BO1174" s="5">
        <v>0</v>
      </c>
      <c r="BP1174" s="5">
        <v>0</v>
      </c>
      <c r="BQ1174" s="5">
        <v>0</v>
      </c>
      <c r="BR1174" s="5">
        <v>0</v>
      </c>
      <c r="BS1174" s="5">
        <v>0</v>
      </c>
      <c r="BT1174" s="5">
        <v>0</v>
      </c>
      <c r="BU1174" s="5">
        <v>0</v>
      </c>
      <c r="BV1174" s="5">
        <v>0</v>
      </c>
      <c r="BW1174" s="5">
        <v>0</v>
      </c>
      <c r="BX1174" s="5">
        <v>0</v>
      </c>
      <c r="BY1174" s="5">
        <v>0</v>
      </c>
      <c r="BZ1174" s="5">
        <v>0</v>
      </c>
      <c r="CA1174" s="5">
        <v>0</v>
      </c>
      <c r="CB1174" s="5">
        <v>0</v>
      </c>
      <c r="CC1174" s="5">
        <v>0</v>
      </c>
      <c r="CD1174" s="5">
        <v>0</v>
      </c>
      <c r="CE1174" s="5">
        <v>0</v>
      </c>
      <c r="CF1174" s="5">
        <v>0</v>
      </c>
      <c r="CG1174" s="5">
        <v>0</v>
      </c>
      <c r="CH1174" s="5">
        <v>0</v>
      </c>
      <c r="CI1174" s="5">
        <v>0</v>
      </c>
      <c r="CJ1174" s="5">
        <v>0</v>
      </c>
      <c r="CK1174" s="5">
        <v>0</v>
      </c>
      <c r="CL1174" s="5">
        <v>0</v>
      </c>
      <c r="CM1174" s="5">
        <v>0</v>
      </c>
      <c r="CN1174" s="5">
        <v>0</v>
      </c>
      <c r="CO1174" s="5">
        <v>0</v>
      </c>
      <c r="CP1174" s="5">
        <v>0</v>
      </c>
      <c r="CQ1174" s="5">
        <v>0</v>
      </c>
      <c r="CR1174" s="5">
        <v>0</v>
      </c>
      <c r="CS1174" s="5">
        <v>0</v>
      </c>
      <c r="CT1174" s="5">
        <v>0</v>
      </c>
      <c r="CU1174" s="5">
        <v>0</v>
      </c>
      <c r="CV1174" s="5">
        <v>0</v>
      </c>
      <c r="CW1174" s="5">
        <v>0</v>
      </c>
      <c r="CX1174" s="3">
        <v>0</v>
      </c>
    </row>
    <row r="1175" spans="1:102" ht="15.75" x14ac:dyDescent="0.25">
      <c r="A1175" s="5" t="s">
        <v>461</v>
      </c>
      <c r="B1175" s="5" t="s">
        <v>462</v>
      </c>
      <c r="C1175" s="5">
        <v>2022</v>
      </c>
      <c r="D1175" s="5">
        <v>0</v>
      </c>
      <c r="E1175" s="5">
        <v>0</v>
      </c>
      <c r="F1175" s="5">
        <v>0</v>
      </c>
      <c r="G1175" s="5">
        <v>0</v>
      </c>
      <c r="H1175" s="5">
        <v>0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5">
        <v>0</v>
      </c>
      <c r="AH1175" s="5">
        <v>0</v>
      </c>
      <c r="AI1175" s="5">
        <v>0</v>
      </c>
      <c r="AJ1175" s="5">
        <v>0</v>
      </c>
      <c r="AK1175" s="5">
        <v>0</v>
      </c>
      <c r="AL1175" s="5">
        <v>0</v>
      </c>
      <c r="AM1175" s="5">
        <v>0</v>
      </c>
      <c r="AN1175" s="5">
        <v>0</v>
      </c>
      <c r="AO1175" s="5">
        <v>0</v>
      </c>
      <c r="AP1175" s="5">
        <v>0</v>
      </c>
      <c r="AQ1175" s="5">
        <v>0</v>
      </c>
      <c r="AR1175" s="5">
        <v>0</v>
      </c>
      <c r="AS1175" s="5">
        <v>0</v>
      </c>
      <c r="AT1175" s="5">
        <v>0</v>
      </c>
      <c r="AU1175" s="5">
        <v>0</v>
      </c>
      <c r="AV1175" s="5">
        <v>0</v>
      </c>
      <c r="AW1175" s="5">
        <v>0</v>
      </c>
      <c r="AX1175" s="5">
        <v>0</v>
      </c>
      <c r="AY1175" s="5">
        <v>0</v>
      </c>
      <c r="AZ1175" s="5">
        <v>0</v>
      </c>
      <c r="BA1175" s="5">
        <v>0</v>
      </c>
      <c r="BB1175" s="5">
        <v>0</v>
      </c>
      <c r="BC1175" s="5">
        <v>0</v>
      </c>
      <c r="BD1175" s="5">
        <v>0</v>
      </c>
      <c r="BE1175" s="5">
        <v>0</v>
      </c>
      <c r="BF1175" s="5">
        <v>0</v>
      </c>
      <c r="BG1175" s="5">
        <v>0</v>
      </c>
      <c r="BH1175" s="5">
        <v>0</v>
      </c>
      <c r="BI1175" s="5">
        <v>0</v>
      </c>
      <c r="BJ1175" s="5">
        <v>0</v>
      </c>
      <c r="BK1175" s="5">
        <v>0</v>
      </c>
      <c r="BL1175" s="5">
        <v>0</v>
      </c>
      <c r="BM1175" s="5">
        <v>0</v>
      </c>
      <c r="BN1175" s="5">
        <v>0</v>
      </c>
      <c r="BO1175" s="5">
        <v>0</v>
      </c>
      <c r="BP1175" s="5">
        <v>0</v>
      </c>
      <c r="BQ1175" s="5">
        <v>0</v>
      </c>
      <c r="BR1175" s="5">
        <v>0</v>
      </c>
      <c r="BS1175" s="5">
        <v>0</v>
      </c>
      <c r="BT1175" s="5">
        <v>0</v>
      </c>
      <c r="BU1175" s="5">
        <v>0</v>
      </c>
      <c r="BV1175" s="5">
        <v>0</v>
      </c>
      <c r="BW1175" s="5">
        <v>0</v>
      </c>
      <c r="BX1175" s="5">
        <v>0</v>
      </c>
      <c r="BY1175" s="5">
        <v>0</v>
      </c>
      <c r="BZ1175" s="5">
        <v>0</v>
      </c>
      <c r="CA1175" s="5">
        <v>0</v>
      </c>
      <c r="CB1175" s="5">
        <v>0</v>
      </c>
      <c r="CC1175" s="5">
        <v>0</v>
      </c>
      <c r="CD1175" s="5">
        <v>0</v>
      </c>
      <c r="CE1175" s="5">
        <v>0</v>
      </c>
      <c r="CF1175" s="5">
        <v>0</v>
      </c>
      <c r="CG1175" s="5">
        <v>0</v>
      </c>
      <c r="CH1175" s="5">
        <v>0</v>
      </c>
      <c r="CI1175" s="5">
        <v>0</v>
      </c>
      <c r="CJ1175" s="5">
        <v>0</v>
      </c>
      <c r="CK1175" s="5">
        <v>0</v>
      </c>
      <c r="CL1175" s="5">
        <v>0</v>
      </c>
      <c r="CM1175" s="5">
        <v>0</v>
      </c>
      <c r="CN1175" s="5">
        <v>0</v>
      </c>
      <c r="CO1175" s="5">
        <v>0</v>
      </c>
      <c r="CP1175" s="5">
        <v>0</v>
      </c>
      <c r="CQ1175" s="5">
        <v>0</v>
      </c>
      <c r="CR1175" s="5">
        <v>0</v>
      </c>
      <c r="CS1175" s="5">
        <v>0</v>
      </c>
      <c r="CT1175" s="5">
        <v>0</v>
      </c>
      <c r="CU1175" s="5">
        <v>0</v>
      </c>
      <c r="CV1175" s="5">
        <v>0</v>
      </c>
      <c r="CW1175" s="5">
        <v>0</v>
      </c>
      <c r="CX1175" s="3">
        <v>0</v>
      </c>
    </row>
    <row r="1176" spans="1:102" ht="15.75" x14ac:dyDescent="0.25">
      <c r="A1176" s="5" t="s">
        <v>463</v>
      </c>
      <c r="B1176" s="5" t="s">
        <v>464</v>
      </c>
      <c r="C1176" s="5">
        <v>2022</v>
      </c>
      <c r="D1176" s="5">
        <v>11</v>
      </c>
      <c r="E1176" s="5">
        <v>0</v>
      </c>
      <c r="F1176" s="5">
        <v>0</v>
      </c>
      <c r="G1176" s="5">
        <v>0</v>
      </c>
      <c r="H1176" s="5">
        <v>0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11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5">
        <v>0</v>
      </c>
      <c r="AG1176" s="5">
        <v>0</v>
      </c>
      <c r="AH1176" s="5">
        <v>0</v>
      </c>
      <c r="AI1176" s="5">
        <v>0</v>
      </c>
      <c r="AJ1176" s="5">
        <v>0</v>
      </c>
      <c r="AK1176" s="5">
        <v>0</v>
      </c>
      <c r="AL1176" s="5">
        <v>0</v>
      </c>
      <c r="AM1176" s="5">
        <v>0</v>
      </c>
      <c r="AN1176" s="5">
        <v>0</v>
      </c>
      <c r="AO1176" s="5">
        <v>0</v>
      </c>
      <c r="AP1176" s="5">
        <v>0</v>
      </c>
      <c r="AQ1176" s="5">
        <v>0</v>
      </c>
      <c r="AR1176" s="5">
        <v>0</v>
      </c>
      <c r="AS1176" s="5">
        <v>0</v>
      </c>
      <c r="AT1176" s="5">
        <v>0</v>
      </c>
      <c r="AU1176" s="5">
        <v>0</v>
      </c>
      <c r="AV1176" s="5">
        <v>0</v>
      </c>
      <c r="AW1176" s="5">
        <v>0</v>
      </c>
      <c r="AX1176" s="5">
        <v>0</v>
      </c>
      <c r="AY1176" s="5">
        <v>0</v>
      </c>
      <c r="AZ1176" s="5">
        <v>0</v>
      </c>
      <c r="BA1176" s="5">
        <v>0</v>
      </c>
      <c r="BB1176" s="5">
        <v>0</v>
      </c>
      <c r="BC1176" s="5">
        <v>0</v>
      </c>
      <c r="BD1176" s="5">
        <v>0</v>
      </c>
      <c r="BE1176" s="5">
        <v>0</v>
      </c>
      <c r="BF1176" s="5">
        <v>0</v>
      </c>
      <c r="BG1176" s="5">
        <v>0</v>
      </c>
      <c r="BH1176" s="5">
        <v>0</v>
      </c>
      <c r="BI1176" s="5">
        <v>0</v>
      </c>
      <c r="BJ1176" s="5">
        <v>0</v>
      </c>
      <c r="BK1176" s="5">
        <v>0</v>
      </c>
      <c r="BL1176" s="5">
        <v>0</v>
      </c>
      <c r="BM1176" s="5">
        <v>0</v>
      </c>
      <c r="BN1176" s="5">
        <v>0</v>
      </c>
      <c r="BO1176" s="5">
        <v>0</v>
      </c>
      <c r="BP1176" s="5">
        <v>0</v>
      </c>
      <c r="BQ1176" s="5">
        <v>0</v>
      </c>
      <c r="BR1176" s="5">
        <v>0</v>
      </c>
      <c r="BS1176" s="5">
        <v>0</v>
      </c>
      <c r="BT1176" s="5">
        <v>0</v>
      </c>
      <c r="BU1176" s="5">
        <v>0</v>
      </c>
      <c r="BV1176" s="5">
        <v>0</v>
      </c>
      <c r="BW1176" s="5">
        <v>0</v>
      </c>
      <c r="BX1176" s="5">
        <v>0</v>
      </c>
      <c r="BY1176" s="5">
        <v>0</v>
      </c>
      <c r="BZ1176" s="5">
        <v>0</v>
      </c>
      <c r="CA1176" s="5">
        <v>0</v>
      </c>
      <c r="CB1176" s="5">
        <v>0</v>
      </c>
      <c r="CC1176" s="5">
        <v>0</v>
      </c>
      <c r="CD1176" s="5">
        <v>0</v>
      </c>
      <c r="CE1176" s="5">
        <v>0</v>
      </c>
      <c r="CF1176" s="5">
        <v>0</v>
      </c>
      <c r="CG1176" s="5">
        <v>0</v>
      </c>
      <c r="CH1176" s="5">
        <v>0</v>
      </c>
      <c r="CI1176" s="5">
        <v>0</v>
      </c>
      <c r="CJ1176" s="5">
        <v>0</v>
      </c>
      <c r="CK1176" s="5">
        <v>0</v>
      </c>
      <c r="CL1176" s="5">
        <v>0</v>
      </c>
      <c r="CM1176" s="5">
        <v>0</v>
      </c>
      <c r="CN1176" s="5">
        <v>0</v>
      </c>
      <c r="CO1176" s="5">
        <v>0</v>
      </c>
      <c r="CP1176" s="5">
        <v>0</v>
      </c>
      <c r="CQ1176" s="5">
        <v>0</v>
      </c>
      <c r="CR1176" s="5">
        <v>0</v>
      </c>
      <c r="CS1176" s="5">
        <v>0</v>
      </c>
      <c r="CT1176" s="5">
        <v>0</v>
      </c>
      <c r="CU1176" s="5">
        <v>0</v>
      </c>
      <c r="CV1176" s="5">
        <v>0</v>
      </c>
      <c r="CW1176" s="5">
        <v>0</v>
      </c>
      <c r="CX1176" s="3">
        <v>0</v>
      </c>
    </row>
    <row r="1177" spans="1:102" ht="15.75" x14ac:dyDescent="0.25">
      <c r="A1177" s="5" t="s">
        <v>465</v>
      </c>
      <c r="B1177" s="5" t="s">
        <v>466</v>
      </c>
      <c r="C1177" s="5">
        <v>2022</v>
      </c>
      <c r="D1177" s="5">
        <v>11</v>
      </c>
      <c r="E1177" s="5">
        <v>0</v>
      </c>
      <c r="F1177" s="5">
        <v>3</v>
      </c>
      <c r="G1177" s="5">
        <v>0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1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>
        <v>0</v>
      </c>
      <c r="AG1177" s="5">
        <v>0</v>
      </c>
      <c r="AH1177" s="5">
        <v>0</v>
      </c>
      <c r="AI1177" s="5">
        <v>0</v>
      </c>
      <c r="AJ1177" s="5">
        <v>1</v>
      </c>
      <c r="AK1177" s="5">
        <v>0</v>
      </c>
      <c r="AL1177" s="5">
        <v>0</v>
      </c>
      <c r="AM1177" s="5">
        <v>0</v>
      </c>
      <c r="AN1177" s="5">
        <v>0</v>
      </c>
      <c r="AO1177" s="5">
        <v>0</v>
      </c>
      <c r="AP1177" s="5">
        <v>0</v>
      </c>
      <c r="AQ1177" s="5">
        <v>0</v>
      </c>
      <c r="AR1177" s="5">
        <v>0</v>
      </c>
      <c r="AS1177" s="5">
        <v>0</v>
      </c>
      <c r="AT1177" s="5">
        <v>0</v>
      </c>
      <c r="AU1177" s="5">
        <v>0</v>
      </c>
      <c r="AV1177" s="5">
        <v>0</v>
      </c>
      <c r="AW1177" s="5">
        <v>0</v>
      </c>
      <c r="AX1177" s="5">
        <v>0</v>
      </c>
      <c r="AY1177" s="5">
        <v>0</v>
      </c>
      <c r="AZ1177" s="5">
        <v>0</v>
      </c>
      <c r="BA1177" s="5">
        <v>0</v>
      </c>
      <c r="BB1177" s="5">
        <v>0</v>
      </c>
      <c r="BC1177" s="5">
        <v>0</v>
      </c>
      <c r="BD1177" s="5">
        <v>0</v>
      </c>
      <c r="BE1177" s="5">
        <v>0</v>
      </c>
      <c r="BF1177" s="5">
        <v>0</v>
      </c>
      <c r="BG1177" s="5">
        <v>0</v>
      </c>
      <c r="BH1177" s="5">
        <v>0</v>
      </c>
      <c r="BI1177" s="5">
        <v>0</v>
      </c>
      <c r="BJ1177" s="5">
        <v>1</v>
      </c>
      <c r="BK1177" s="5">
        <v>0</v>
      </c>
      <c r="BL1177" s="5">
        <v>0</v>
      </c>
      <c r="BM1177" s="5">
        <v>0</v>
      </c>
      <c r="BN1177" s="5">
        <v>0</v>
      </c>
      <c r="BO1177" s="5">
        <v>0</v>
      </c>
      <c r="BP1177" s="5">
        <v>0</v>
      </c>
      <c r="BQ1177" s="5">
        <v>0</v>
      </c>
      <c r="BR1177" s="5">
        <v>0</v>
      </c>
      <c r="BS1177" s="5">
        <v>0</v>
      </c>
      <c r="BT1177" s="5">
        <v>0</v>
      </c>
      <c r="BU1177" s="5">
        <v>0</v>
      </c>
      <c r="BV1177" s="5">
        <v>0</v>
      </c>
      <c r="BW1177" s="5">
        <v>0</v>
      </c>
      <c r="BX1177" s="5">
        <v>0</v>
      </c>
      <c r="BY1177" s="5">
        <v>0</v>
      </c>
      <c r="BZ1177" s="5">
        <v>0</v>
      </c>
      <c r="CA1177" s="5">
        <v>0</v>
      </c>
      <c r="CB1177" s="5">
        <v>0</v>
      </c>
      <c r="CC1177" s="5">
        <v>0</v>
      </c>
      <c r="CD1177" s="5">
        <v>0</v>
      </c>
      <c r="CE1177" s="5">
        <v>0</v>
      </c>
      <c r="CF1177" s="5">
        <v>0</v>
      </c>
      <c r="CG1177" s="5">
        <v>0</v>
      </c>
      <c r="CH1177" s="5">
        <v>0</v>
      </c>
      <c r="CI1177" s="5">
        <v>0</v>
      </c>
      <c r="CJ1177" s="5">
        <v>0</v>
      </c>
      <c r="CK1177" s="5">
        <v>0</v>
      </c>
      <c r="CL1177" s="5">
        <v>0</v>
      </c>
      <c r="CM1177" s="5">
        <v>0</v>
      </c>
      <c r="CN1177" s="5">
        <v>0</v>
      </c>
      <c r="CO1177" s="5">
        <v>0</v>
      </c>
      <c r="CP1177" s="5">
        <v>0</v>
      </c>
      <c r="CQ1177" s="5">
        <v>0</v>
      </c>
      <c r="CR1177" s="5">
        <v>0</v>
      </c>
      <c r="CS1177" s="5">
        <v>0</v>
      </c>
      <c r="CT1177" s="5">
        <v>0</v>
      </c>
      <c r="CU1177" s="5">
        <v>0</v>
      </c>
      <c r="CV1177" s="5">
        <v>1</v>
      </c>
      <c r="CW1177" s="5">
        <v>0</v>
      </c>
      <c r="CX1177" s="3">
        <v>0</v>
      </c>
    </row>
    <row r="1178" spans="1:102" ht="15.75" x14ac:dyDescent="0.25">
      <c r="A1178" s="5" t="s">
        <v>467</v>
      </c>
      <c r="B1178" s="5" t="s">
        <v>468</v>
      </c>
      <c r="C1178" s="5">
        <v>2022</v>
      </c>
      <c r="D1178" s="5">
        <v>37</v>
      </c>
      <c r="E1178" s="5">
        <v>0</v>
      </c>
      <c r="F1178" s="5">
        <v>0</v>
      </c>
      <c r="G1178" s="5">
        <v>3</v>
      </c>
      <c r="H1178" s="5">
        <v>0</v>
      </c>
      <c r="I1178" s="5">
        <v>1</v>
      </c>
      <c r="J1178" s="5">
        <v>1</v>
      </c>
      <c r="K1178" s="5">
        <v>0</v>
      </c>
      <c r="L1178" s="5">
        <v>0</v>
      </c>
      <c r="M1178" s="5">
        <v>0</v>
      </c>
      <c r="N1178" s="5">
        <v>5</v>
      </c>
      <c r="O1178" s="5">
        <v>5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  <c r="AE1178" s="5">
        <v>0</v>
      </c>
      <c r="AF1178" s="5">
        <v>0</v>
      </c>
      <c r="AG1178" s="5">
        <v>0</v>
      </c>
      <c r="AH1178" s="5">
        <v>0</v>
      </c>
      <c r="AI1178" s="5">
        <v>0</v>
      </c>
      <c r="AJ1178" s="5">
        <v>1</v>
      </c>
      <c r="AK1178" s="5">
        <v>1</v>
      </c>
      <c r="AL1178" s="5">
        <v>0</v>
      </c>
      <c r="AM1178" s="5">
        <v>0</v>
      </c>
      <c r="AN1178" s="5">
        <v>0</v>
      </c>
      <c r="AO1178" s="5">
        <v>0</v>
      </c>
      <c r="AP1178" s="5">
        <v>0</v>
      </c>
      <c r="AQ1178" s="5">
        <v>0</v>
      </c>
      <c r="AR1178" s="5">
        <v>0</v>
      </c>
      <c r="AS1178" s="5">
        <v>0</v>
      </c>
      <c r="AT1178" s="5">
        <v>0</v>
      </c>
      <c r="AU1178" s="5">
        <v>0</v>
      </c>
      <c r="AV1178" s="5">
        <v>0</v>
      </c>
      <c r="AW1178" s="5">
        <v>0</v>
      </c>
      <c r="AX1178" s="5">
        <v>0</v>
      </c>
      <c r="AY1178" s="5">
        <v>0</v>
      </c>
      <c r="AZ1178" s="5">
        <v>2</v>
      </c>
      <c r="BA1178" s="5">
        <v>0</v>
      </c>
      <c r="BB1178" s="5">
        <v>0</v>
      </c>
      <c r="BC1178" s="5">
        <v>0</v>
      </c>
      <c r="BD1178" s="5">
        <v>0</v>
      </c>
      <c r="BE1178" s="5">
        <v>0</v>
      </c>
      <c r="BF1178" s="5">
        <v>0</v>
      </c>
      <c r="BG1178" s="5">
        <v>0</v>
      </c>
      <c r="BH1178" s="5">
        <v>0</v>
      </c>
      <c r="BI1178" s="5">
        <v>0</v>
      </c>
      <c r="BJ1178" s="5">
        <v>1</v>
      </c>
      <c r="BK1178" s="5">
        <v>4</v>
      </c>
      <c r="BL1178" s="5">
        <v>0</v>
      </c>
      <c r="BM1178" s="5">
        <v>0</v>
      </c>
      <c r="BN1178" s="5">
        <v>0</v>
      </c>
      <c r="BO1178" s="5">
        <v>0</v>
      </c>
      <c r="BP1178" s="5">
        <v>0</v>
      </c>
      <c r="BQ1178" s="5">
        <v>0</v>
      </c>
      <c r="BR1178" s="5">
        <v>0</v>
      </c>
      <c r="BS1178" s="5">
        <v>1</v>
      </c>
      <c r="BT1178" s="5">
        <v>0</v>
      </c>
      <c r="BU1178" s="5">
        <v>0</v>
      </c>
      <c r="BV1178" s="5">
        <v>0</v>
      </c>
      <c r="BW1178" s="5">
        <v>0</v>
      </c>
      <c r="BX1178" s="5">
        <v>8</v>
      </c>
      <c r="BY1178" s="5">
        <v>0</v>
      </c>
      <c r="BZ1178" s="5">
        <v>0</v>
      </c>
      <c r="CA1178" s="5">
        <v>0</v>
      </c>
      <c r="CB1178" s="5">
        <v>0</v>
      </c>
      <c r="CC1178" s="5">
        <v>0</v>
      </c>
      <c r="CD1178" s="5">
        <v>0</v>
      </c>
      <c r="CE1178" s="5">
        <v>0</v>
      </c>
      <c r="CF1178" s="5">
        <v>0</v>
      </c>
      <c r="CG1178" s="5">
        <v>0</v>
      </c>
      <c r="CH1178" s="5">
        <v>0</v>
      </c>
      <c r="CI1178" s="5">
        <v>0</v>
      </c>
      <c r="CJ1178" s="5">
        <v>0</v>
      </c>
      <c r="CK1178" s="5">
        <v>0</v>
      </c>
      <c r="CL1178" s="5">
        <v>0</v>
      </c>
      <c r="CM1178" s="5">
        <v>0</v>
      </c>
      <c r="CN1178" s="5">
        <v>1</v>
      </c>
      <c r="CO1178" s="5">
        <v>0</v>
      </c>
      <c r="CP1178" s="5">
        <v>0</v>
      </c>
      <c r="CQ1178" s="5">
        <v>0</v>
      </c>
      <c r="CR1178" s="5">
        <v>0</v>
      </c>
      <c r="CS1178" s="5">
        <v>0</v>
      </c>
      <c r="CT1178" s="5">
        <v>0</v>
      </c>
      <c r="CU1178" s="5">
        <v>0</v>
      </c>
      <c r="CV1178" s="5">
        <v>0</v>
      </c>
      <c r="CW1178" s="5">
        <v>0</v>
      </c>
      <c r="CX1178" s="3">
        <v>0</v>
      </c>
    </row>
    <row r="1179" spans="1:102" ht="15.75" x14ac:dyDescent="0.25">
      <c r="A1179" s="5" t="s">
        <v>469</v>
      </c>
      <c r="B1179" s="5" t="s">
        <v>470</v>
      </c>
      <c r="C1179" s="5">
        <v>2022</v>
      </c>
      <c r="D1179" s="5">
        <v>1985</v>
      </c>
      <c r="E1179" s="5">
        <v>10</v>
      </c>
      <c r="F1179" s="5">
        <v>15</v>
      </c>
      <c r="G1179" s="5">
        <v>4</v>
      </c>
      <c r="H1179" s="5">
        <v>1</v>
      </c>
      <c r="I1179" s="5">
        <v>20</v>
      </c>
      <c r="J1179" s="5">
        <v>3</v>
      </c>
      <c r="K1179" s="5">
        <v>6</v>
      </c>
      <c r="L1179" s="5">
        <v>22</v>
      </c>
      <c r="M1179" s="5">
        <v>17</v>
      </c>
      <c r="N1179" s="5">
        <v>17</v>
      </c>
      <c r="O1179" s="5">
        <v>197</v>
      </c>
      <c r="P1179" s="5">
        <v>0</v>
      </c>
      <c r="Q1179" s="5">
        <v>0</v>
      </c>
      <c r="R1179" s="5">
        <v>5</v>
      </c>
      <c r="S1179" s="5">
        <v>0</v>
      </c>
      <c r="T1179" s="5">
        <v>0</v>
      </c>
      <c r="U1179" s="5">
        <v>1</v>
      </c>
      <c r="V1179" s="5">
        <v>4</v>
      </c>
      <c r="W1179" s="5">
        <v>1</v>
      </c>
      <c r="X1179" s="5">
        <v>1</v>
      </c>
      <c r="Y1179" s="5">
        <v>0</v>
      </c>
      <c r="Z1179" s="5">
        <v>0</v>
      </c>
      <c r="AA1179" s="5">
        <v>93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5">
        <v>17</v>
      </c>
      <c r="AH1179" s="5">
        <v>13</v>
      </c>
      <c r="AI1179" s="5">
        <v>21</v>
      </c>
      <c r="AJ1179" s="5">
        <v>104</v>
      </c>
      <c r="AK1179" s="5">
        <v>61</v>
      </c>
      <c r="AL1179" s="5">
        <v>4</v>
      </c>
      <c r="AM1179" s="5">
        <v>15</v>
      </c>
      <c r="AN1179" s="5">
        <v>36</v>
      </c>
      <c r="AO1179" s="5">
        <v>57</v>
      </c>
      <c r="AP1179" s="5">
        <v>0</v>
      </c>
      <c r="AQ1179" s="5">
        <v>10</v>
      </c>
      <c r="AR1179" s="5">
        <v>1</v>
      </c>
      <c r="AS1179" s="5">
        <v>14</v>
      </c>
      <c r="AT1179" s="5">
        <v>10</v>
      </c>
      <c r="AU1179" s="5">
        <v>43</v>
      </c>
      <c r="AV1179" s="5">
        <v>15</v>
      </c>
      <c r="AW1179" s="5">
        <v>11</v>
      </c>
      <c r="AX1179" s="5">
        <v>30</v>
      </c>
      <c r="AY1179" s="5">
        <v>5</v>
      </c>
      <c r="AZ1179" s="5">
        <v>22</v>
      </c>
      <c r="BA1179" s="5">
        <v>0</v>
      </c>
      <c r="BB1179" s="5">
        <v>113</v>
      </c>
      <c r="BC1179" s="5">
        <v>25</v>
      </c>
      <c r="BD1179" s="5">
        <v>0</v>
      </c>
      <c r="BE1179" s="5">
        <v>27</v>
      </c>
      <c r="BF1179" s="5">
        <v>109</v>
      </c>
      <c r="BG1179" s="5">
        <v>6</v>
      </c>
      <c r="BH1179" s="5">
        <v>4</v>
      </c>
      <c r="BI1179" s="5">
        <v>1</v>
      </c>
      <c r="BJ1179" s="5">
        <v>67</v>
      </c>
      <c r="BK1179" s="5">
        <v>53</v>
      </c>
      <c r="BL1179" s="5">
        <v>0</v>
      </c>
      <c r="BM1179" s="5">
        <v>4</v>
      </c>
      <c r="BN1179" s="5">
        <v>45</v>
      </c>
      <c r="BO1179" s="5">
        <v>0</v>
      </c>
      <c r="BP1179" s="5">
        <v>4</v>
      </c>
      <c r="BQ1179" s="5">
        <v>55</v>
      </c>
      <c r="BR1179" s="5">
        <v>2</v>
      </c>
      <c r="BS1179" s="5">
        <v>80</v>
      </c>
      <c r="BT1179" s="5">
        <v>37</v>
      </c>
      <c r="BU1179" s="5">
        <v>1</v>
      </c>
      <c r="BV1179" s="5">
        <v>31</v>
      </c>
      <c r="BW1179" s="5">
        <v>26</v>
      </c>
      <c r="BX1179" s="5">
        <v>173</v>
      </c>
      <c r="BY1179" s="5">
        <v>0</v>
      </c>
      <c r="BZ1179" s="5">
        <v>0</v>
      </c>
      <c r="CA1179" s="5">
        <v>8</v>
      </c>
      <c r="CB1179" s="5">
        <v>1</v>
      </c>
      <c r="CC1179" s="5">
        <v>0</v>
      </c>
      <c r="CD1179" s="5">
        <v>4</v>
      </c>
      <c r="CE1179" s="5">
        <v>0</v>
      </c>
      <c r="CF1179" s="5">
        <v>2</v>
      </c>
      <c r="CG1179" s="5">
        <v>1</v>
      </c>
      <c r="CH1179" s="5">
        <v>2</v>
      </c>
      <c r="CI1179" s="5">
        <v>1</v>
      </c>
      <c r="CJ1179" s="5">
        <v>6</v>
      </c>
      <c r="CK1179" s="5">
        <v>2</v>
      </c>
      <c r="CL1179" s="5">
        <v>0</v>
      </c>
      <c r="CM1179" s="5">
        <v>7</v>
      </c>
      <c r="CN1179" s="5">
        <v>56</v>
      </c>
      <c r="CO1179" s="5">
        <v>7</v>
      </c>
      <c r="CP1179" s="5">
        <v>2</v>
      </c>
      <c r="CQ1179" s="5">
        <v>0</v>
      </c>
      <c r="CR1179" s="5">
        <v>10</v>
      </c>
      <c r="CS1179" s="5">
        <v>1</v>
      </c>
      <c r="CT1179" s="5">
        <v>20</v>
      </c>
      <c r="CU1179" s="5">
        <v>6</v>
      </c>
      <c r="CV1179" s="5">
        <v>70</v>
      </c>
      <c r="CW1179" s="5">
        <v>7</v>
      </c>
      <c r="CX1179" s="3">
        <v>7</v>
      </c>
    </row>
    <row r="1180" spans="1:102" ht="15.75" x14ac:dyDescent="0.25">
      <c r="A1180" s="5" t="s">
        <v>471</v>
      </c>
      <c r="B1180" s="5" t="s">
        <v>472</v>
      </c>
      <c r="C1180" s="5">
        <v>2022</v>
      </c>
      <c r="D1180" s="5">
        <v>87</v>
      </c>
      <c r="E1180" s="5">
        <v>4</v>
      </c>
      <c r="F1180" s="5">
        <v>0</v>
      </c>
      <c r="G1180" s="5">
        <v>0</v>
      </c>
      <c r="H1180" s="5">
        <v>0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1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5">
        <v>0</v>
      </c>
      <c r="AG1180" s="5">
        <v>0</v>
      </c>
      <c r="AH1180" s="5">
        <v>0</v>
      </c>
      <c r="AI1180" s="5">
        <v>0</v>
      </c>
      <c r="AJ1180" s="5">
        <v>3</v>
      </c>
      <c r="AK1180" s="5">
        <v>1</v>
      </c>
      <c r="AL1180" s="5">
        <v>0</v>
      </c>
      <c r="AM1180" s="5">
        <v>14</v>
      </c>
      <c r="AN1180" s="5">
        <v>0</v>
      </c>
      <c r="AO1180" s="5">
        <v>1</v>
      </c>
      <c r="AP1180" s="5">
        <v>0</v>
      </c>
      <c r="AQ1180" s="5">
        <v>0</v>
      </c>
      <c r="AR1180" s="5">
        <v>0</v>
      </c>
      <c r="AS1180" s="5">
        <v>0</v>
      </c>
      <c r="AT1180" s="5">
        <v>0</v>
      </c>
      <c r="AU1180" s="5">
        <v>0</v>
      </c>
      <c r="AV1180" s="5">
        <v>0</v>
      </c>
      <c r="AW1180" s="5">
        <v>0</v>
      </c>
      <c r="AX1180" s="5">
        <v>1</v>
      </c>
      <c r="AY1180" s="5">
        <v>2</v>
      </c>
      <c r="AZ1180" s="5">
        <v>0</v>
      </c>
      <c r="BA1180" s="5">
        <v>0</v>
      </c>
      <c r="BB1180" s="5">
        <v>3</v>
      </c>
      <c r="BC1180" s="5">
        <v>0</v>
      </c>
      <c r="BD1180" s="5">
        <v>0</v>
      </c>
      <c r="BE1180" s="5">
        <v>2</v>
      </c>
      <c r="BF1180" s="5">
        <v>1</v>
      </c>
      <c r="BG1180" s="5">
        <v>0</v>
      </c>
      <c r="BH1180" s="5">
        <v>0</v>
      </c>
      <c r="BI1180" s="5">
        <v>0</v>
      </c>
      <c r="BJ1180" s="5">
        <v>2</v>
      </c>
      <c r="BK1180" s="5">
        <v>2</v>
      </c>
      <c r="BL1180" s="5">
        <v>0</v>
      </c>
      <c r="BM1180" s="5">
        <v>0</v>
      </c>
      <c r="BN1180" s="5">
        <v>2</v>
      </c>
      <c r="BO1180" s="5">
        <v>0</v>
      </c>
      <c r="BP1180" s="5">
        <v>0</v>
      </c>
      <c r="BQ1180" s="5">
        <v>2</v>
      </c>
      <c r="BR1180" s="5">
        <v>0</v>
      </c>
      <c r="BS1180" s="5">
        <v>2</v>
      </c>
      <c r="BT1180" s="5">
        <v>0</v>
      </c>
      <c r="BU1180" s="5">
        <v>0</v>
      </c>
      <c r="BV1180" s="5">
        <v>4</v>
      </c>
      <c r="BW1180" s="5">
        <v>13</v>
      </c>
      <c r="BX1180" s="5">
        <v>2</v>
      </c>
      <c r="BY1180" s="5">
        <v>0</v>
      </c>
      <c r="BZ1180" s="5">
        <v>0</v>
      </c>
      <c r="CA1180" s="5">
        <v>0</v>
      </c>
      <c r="CB1180" s="5">
        <v>0</v>
      </c>
      <c r="CC1180" s="5">
        <v>0</v>
      </c>
      <c r="CD1180" s="5">
        <v>0</v>
      </c>
      <c r="CE1180" s="5">
        <v>0</v>
      </c>
      <c r="CF1180" s="5">
        <v>0</v>
      </c>
      <c r="CG1180" s="5">
        <v>0</v>
      </c>
      <c r="CH1180" s="5">
        <v>0</v>
      </c>
      <c r="CI1180" s="5">
        <v>0</v>
      </c>
      <c r="CJ1180" s="5">
        <v>1</v>
      </c>
      <c r="CK1180" s="5">
        <v>0</v>
      </c>
      <c r="CL1180" s="5">
        <v>0</v>
      </c>
      <c r="CM1180" s="5">
        <v>1</v>
      </c>
      <c r="CN1180" s="5">
        <v>14</v>
      </c>
      <c r="CO1180" s="5">
        <v>1</v>
      </c>
      <c r="CP1180" s="5">
        <v>0</v>
      </c>
      <c r="CQ1180" s="5">
        <v>0</v>
      </c>
      <c r="CR1180" s="5">
        <v>0</v>
      </c>
      <c r="CS1180" s="5">
        <v>0</v>
      </c>
      <c r="CT1180" s="5">
        <v>3</v>
      </c>
      <c r="CU1180" s="5">
        <v>0</v>
      </c>
      <c r="CV1180" s="5">
        <v>2</v>
      </c>
      <c r="CW1180" s="5">
        <v>0</v>
      </c>
      <c r="CX1180" s="3">
        <v>0</v>
      </c>
    </row>
    <row r="1181" spans="1:102" ht="15.75" x14ac:dyDescent="0.25">
      <c r="A1181" s="5" t="s">
        <v>473</v>
      </c>
      <c r="B1181" s="5" t="s">
        <v>474</v>
      </c>
      <c r="C1181" s="5">
        <v>2022</v>
      </c>
      <c r="D1181" s="5">
        <v>47</v>
      </c>
      <c r="E1181" s="5">
        <v>1</v>
      </c>
      <c r="F1181" s="5">
        <v>0</v>
      </c>
      <c r="G1181" s="5">
        <v>0</v>
      </c>
      <c r="H1181" s="5">
        <v>0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2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>
        <v>0</v>
      </c>
      <c r="AG1181" s="5">
        <v>0</v>
      </c>
      <c r="AH1181" s="5">
        <v>0</v>
      </c>
      <c r="AI1181" s="5">
        <v>0</v>
      </c>
      <c r="AJ1181" s="5">
        <v>3</v>
      </c>
      <c r="AK1181" s="5">
        <v>0</v>
      </c>
      <c r="AL1181" s="5">
        <v>0</v>
      </c>
      <c r="AM1181" s="5">
        <v>0</v>
      </c>
      <c r="AN1181" s="5">
        <v>0</v>
      </c>
      <c r="AO1181" s="5">
        <v>0</v>
      </c>
      <c r="AP1181" s="5">
        <v>0</v>
      </c>
      <c r="AQ1181" s="5">
        <v>0</v>
      </c>
      <c r="AR1181" s="5">
        <v>0</v>
      </c>
      <c r="AS1181" s="5">
        <v>0</v>
      </c>
      <c r="AT1181" s="5">
        <v>0</v>
      </c>
      <c r="AU1181" s="5">
        <v>0</v>
      </c>
      <c r="AV1181" s="5">
        <v>0</v>
      </c>
      <c r="AW1181" s="5">
        <v>0</v>
      </c>
      <c r="AX1181" s="5">
        <v>0</v>
      </c>
      <c r="AY1181" s="5">
        <v>0</v>
      </c>
      <c r="AZ1181" s="5">
        <v>1</v>
      </c>
      <c r="BA1181" s="5">
        <v>0</v>
      </c>
      <c r="BB1181" s="5">
        <v>0</v>
      </c>
      <c r="BC1181" s="5">
        <v>0</v>
      </c>
      <c r="BD1181" s="5">
        <v>0</v>
      </c>
      <c r="BE1181" s="5">
        <v>1</v>
      </c>
      <c r="BF1181" s="5">
        <v>2</v>
      </c>
      <c r="BG1181" s="5">
        <v>0</v>
      </c>
      <c r="BH1181" s="5">
        <v>0</v>
      </c>
      <c r="BI1181" s="5">
        <v>0</v>
      </c>
      <c r="BJ1181" s="5">
        <v>0</v>
      </c>
      <c r="BK1181" s="5">
        <v>1</v>
      </c>
      <c r="BL1181" s="5">
        <v>0</v>
      </c>
      <c r="BM1181" s="5">
        <v>0</v>
      </c>
      <c r="BN1181" s="5">
        <v>2</v>
      </c>
      <c r="BO1181" s="5">
        <v>0</v>
      </c>
      <c r="BP1181" s="5">
        <v>0</v>
      </c>
      <c r="BQ1181" s="5">
        <v>2</v>
      </c>
      <c r="BR1181" s="5">
        <v>0</v>
      </c>
      <c r="BS1181" s="5">
        <v>1</v>
      </c>
      <c r="BT1181" s="5">
        <v>0</v>
      </c>
      <c r="BU1181" s="5">
        <v>0</v>
      </c>
      <c r="BV1181" s="5">
        <v>2</v>
      </c>
      <c r="BW1181" s="5">
        <v>12</v>
      </c>
      <c r="BX1181" s="5">
        <v>12</v>
      </c>
      <c r="BY1181" s="5">
        <v>0</v>
      </c>
      <c r="BZ1181" s="5">
        <v>0</v>
      </c>
      <c r="CA1181" s="5">
        <v>0</v>
      </c>
      <c r="CB1181" s="5">
        <v>0</v>
      </c>
      <c r="CC1181" s="5">
        <v>0</v>
      </c>
      <c r="CD1181" s="5">
        <v>0</v>
      </c>
      <c r="CE1181" s="5">
        <v>0</v>
      </c>
      <c r="CF1181" s="5">
        <v>0</v>
      </c>
      <c r="CG1181" s="5">
        <v>0</v>
      </c>
      <c r="CH1181" s="5">
        <v>0</v>
      </c>
      <c r="CI1181" s="5">
        <v>0</v>
      </c>
      <c r="CJ1181" s="5">
        <v>0</v>
      </c>
      <c r="CK1181" s="5">
        <v>0</v>
      </c>
      <c r="CL1181" s="5">
        <v>0</v>
      </c>
      <c r="CM1181" s="5">
        <v>0</v>
      </c>
      <c r="CN1181" s="5">
        <v>1</v>
      </c>
      <c r="CO1181" s="5">
        <v>0</v>
      </c>
      <c r="CP1181" s="5">
        <v>0</v>
      </c>
      <c r="CQ1181" s="5">
        <v>0</v>
      </c>
      <c r="CR1181" s="5">
        <v>0</v>
      </c>
      <c r="CS1181" s="5">
        <v>0</v>
      </c>
      <c r="CT1181" s="5">
        <v>0</v>
      </c>
      <c r="CU1181" s="5">
        <v>0</v>
      </c>
      <c r="CV1181" s="5">
        <v>1</v>
      </c>
      <c r="CW1181" s="5">
        <v>0</v>
      </c>
      <c r="CX1181" s="3">
        <v>0</v>
      </c>
    </row>
    <row r="1182" spans="1:102" ht="15.75" x14ac:dyDescent="0.25">
      <c r="A1182" s="5" t="s">
        <v>3</v>
      </c>
      <c r="B1182" s="5" t="s">
        <v>4</v>
      </c>
      <c r="C1182" s="5">
        <v>2023</v>
      </c>
      <c r="D1182" s="5">
        <v>10</v>
      </c>
      <c r="E1182" s="5">
        <v>0</v>
      </c>
      <c r="F1182" s="5">
        <v>0</v>
      </c>
      <c r="G1182" s="5">
        <v>0</v>
      </c>
      <c r="H1182" s="5">
        <v>0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4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  <c r="AE1182" s="5">
        <v>0</v>
      </c>
      <c r="AF1182" s="5">
        <v>0</v>
      </c>
      <c r="AG1182" s="5">
        <v>0</v>
      </c>
      <c r="AH1182" s="5">
        <v>0</v>
      </c>
      <c r="AI1182" s="5">
        <v>0</v>
      </c>
      <c r="AJ1182" s="5">
        <v>0</v>
      </c>
      <c r="AK1182" s="5">
        <v>0</v>
      </c>
      <c r="AL1182" s="5">
        <v>0</v>
      </c>
      <c r="AM1182" s="5">
        <v>0</v>
      </c>
      <c r="AN1182" s="5">
        <v>0</v>
      </c>
      <c r="AO1182" s="5">
        <v>0</v>
      </c>
      <c r="AP1182" s="5">
        <v>0</v>
      </c>
      <c r="AQ1182" s="5">
        <v>0</v>
      </c>
      <c r="AR1182" s="5">
        <v>0</v>
      </c>
      <c r="AS1182" s="5">
        <v>0</v>
      </c>
      <c r="AT1182" s="5">
        <v>0</v>
      </c>
      <c r="AU1182" s="5">
        <v>0</v>
      </c>
      <c r="AV1182" s="5">
        <v>0</v>
      </c>
      <c r="AW1182" s="5">
        <v>0</v>
      </c>
      <c r="AX1182" s="5">
        <v>0</v>
      </c>
      <c r="AY1182" s="5">
        <v>0</v>
      </c>
      <c r="AZ1182" s="5">
        <v>0</v>
      </c>
      <c r="BA1182" s="5">
        <v>0</v>
      </c>
      <c r="BB1182" s="5">
        <v>0</v>
      </c>
      <c r="BC1182" s="5">
        <v>0</v>
      </c>
      <c r="BD1182" s="5">
        <v>0</v>
      </c>
      <c r="BE1182" s="5">
        <v>0</v>
      </c>
      <c r="BF1182" s="5">
        <v>0</v>
      </c>
      <c r="BG1182" s="5">
        <v>0</v>
      </c>
      <c r="BH1182" s="5">
        <v>0</v>
      </c>
      <c r="BI1182" s="5">
        <v>0</v>
      </c>
      <c r="BJ1182" s="5">
        <v>0</v>
      </c>
      <c r="BK1182" s="5">
        <v>1</v>
      </c>
      <c r="BL1182" s="5">
        <v>0</v>
      </c>
      <c r="BM1182" s="5">
        <v>0</v>
      </c>
      <c r="BN1182" s="5">
        <v>0</v>
      </c>
      <c r="BO1182" s="5">
        <v>0</v>
      </c>
      <c r="BP1182" s="5">
        <v>0</v>
      </c>
      <c r="BQ1182" s="5">
        <v>0</v>
      </c>
      <c r="BR1182" s="5">
        <v>0</v>
      </c>
      <c r="BS1182" s="5">
        <v>0</v>
      </c>
      <c r="BT1182" s="5">
        <v>0</v>
      </c>
      <c r="BU1182" s="5">
        <v>0</v>
      </c>
      <c r="BV1182" s="5">
        <v>0</v>
      </c>
      <c r="BW1182" s="5">
        <v>0</v>
      </c>
      <c r="BX1182" s="5">
        <v>3</v>
      </c>
      <c r="BY1182" s="5">
        <v>0</v>
      </c>
      <c r="BZ1182" s="5">
        <v>0</v>
      </c>
      <c r="CA1182" s="5">
        <v>0</v>
      </c>
      <c r="CB1182" s="5">
        <v>0</v>
      </c>
      <c r="CC1182" s="5">
        <v>0</v>
      </c>
      <c r="CD1182" s="5">
        <v>0</v>
      </c>
      <c r="CE1182" s="5">
        <v>0</v>
      </c>
      <c r="CF1182" s="5">
        <v>0</v>
      </c>
      <c r="CG1182" s="5">
        <v>0</v>
      </c>
      <c r="CH1182" s="5">
        <v>0</v>
      </c>
      <c r="CI1182" s="5">
        <v>0</v>
      </c>
      <c r="CJ1182" s="5">
        <v>0</v>
      </c>
      <c r="CK1182" s="5">
        <v>0</v>
      </c>
      <c r="CL1182" s="5">
        <v>0</v>
      </c>
      <c r="CM1182" s="5">
        <v>0</v>
      </c>
      <c r="CN1182" s="5">
        <v>0</v>
      </c>
      <c r="CO1182" s="5">
        <v>0</v>
      </c>
      <c r="CP1182" s="5">
        <v>0</v>
      </c>
      <c r="CQ1182" s="5">
        <v>0</v>
      </c>
      <c r="CR1182" s="5">
        <v>0</v>
      </c>
      <c r="CS1182" s="5">
        <v>0</v>
      </c>
      <c r="CT1182" s="5">
        <v>0</v>
      </c>
      <c r="CU1182" s="5">
        <v>0</v>
      </c>
      <c r="CV1182" s="5">
        <v>0</v>
      </c>
      <c r="CW1182" s="5">
        <v>0</v>
      </c>
      <c r="CX1182" s="3">
        <v>0</v>
      </c>
    </row>
    <row r="1183" spans="1:102" ht="15.75" x14ac:dyDescent="0.25">
      <c r="A1183" s="5" t="s">
        <v>5</v>
      </c>
      <c r="B1183" s="5" t="s">
        <v>6</v>
      </c>
      <c r="C1183" s="5">
        <v>2023</v>
      </c>
      <c r="D1183" s="5">
        <v>7377</v>
      </c>
      <c r="E1183" s="5">
        <v>8</v>
      </c>
      <c r="F1183" s="5">
        <v>2</v>
      </c>
      <c r="G1183" s="5">
        <v>39</v>
      </c>
      <c r="H1183" s="5">
        <v>7</v>
      </c>
      <c r="I1183" s="5">
        <v>89</v>
      </c>
      <c r="J1183" s="5">
        <v>31</v>
      </c>
      <c r="K1183" s="5">
        <v>11</v>
      </c>
      <c r="L1183" s="5">
        <v>110</v>
      </c>
      <c r="M1183" s="5">
        <v>10</v>
      </c>
      <c r="N1183" s="5">
        <v>58</v>
      </c>
      <c r="O1183" s="5">
        <v>248</v>
      </c>
      <c r="P1183" s="5">
        <v>0</v>
      </c>
      <c r="Q1183" s="5">
        <v>0</v>
      </c>
      <c r="R1183" s="5">
        <v>0</v>
      </c>
      <c r="S1183" s="5">
        <v>2</v>
      </c>
      <c r="T1183" s="5">
        <v>0</v>
      </c>
      <c r="U1183" s="5">
        <v>53</v>
      </c>
      <c r="V1183" s="5">
        <v>7</v>
      </c>
      <c r="W1183" s="5">
        <v>4</v>
      </c>
      <c r="X1183" s="5">
        <v>3</v>
      </c>
      <c r="Y1183" s="5">
        <v>0</v>
      </c>
      <c r="Z1183" s="5">
        <v>13</v>
      </c>
      <c r="AA1183" s="5">
        <v>5</v>
      </c>
      <c r="AB1183" s="5">
        <v>0</v>
      </c>
      <c r="AC1183" s="5">
        <v>0</v>
      </c>
      <c r="AD1183" s="5">
        <v>0</v>
      </c>
      <c r="AE1183" s="5">
        <v>1</v>
      </c>
      <c r="AF1183" s="5">
        <v>0</v>
      </c>
      <c r="AG1183" s="5">
        <v>14</v>
      </c>
      <c r="AH1183" s="5">
        <v>7</v>
      </c>
      <c r="AI1183" s="5">
        <v>48</v>
      </c>
      <c r="AJ1183" s="5">
        <v>272</v>
      </c>
      <c r="AK1183" s="5">
        <v>134</v>
      </c>
      <c r="AL1183" s="5">
        <v>1</v>
      </c>
      <c r="AM1183" s="5">
        <v>21</v>
      </c>
      <c r="AN1183" s="5">
        <v>32</v>
      </c>
      <c r="AO1183" s="5">
        <v>40</v>
      </c>
      <c r="AP1183" s="5">
        <v>6</v>
      </c>
      <c r="AQ1183" s="5">
        <v>41</v>
      </c>
      <c r="AR1183" s="5">
        <v>2</v>
      </c>
      <c r="AS1183" s="5">
        <v>18</v>
      </c>
      <c r="AT1183" s="5">
        <v>32</v>
      </c>
      <c r="AU1183" s="5">
        <v>41</v>
      </c>
      <c r="AV1183" s="5">
        <v>42</v>
      </c>
      <c r="AW1183" s="5">
        <v>58</v>
      </c>
      <c r="AX1183" s="5">
        <v>123</v>
      </c>
      <c r="AY1183" s="5">
        <v>4</v>
      </c>
      <c r="AZ1183" s="5">
        <v>67</v>
      </c>
      <c r="BA1183" s="5">
        <v>0</v>
      </c>
      <c r="BB1183" s="5">
        <v>1363</v>
      </c>
      <c r="BC1183" s="5">
        <v>91</v>
      </c>
      <c r="BD1183" s="5">
        <v>0</v>
      </c>
      <c r="BE1183" s="5">
        <v>46</v>
      </c>
      <c r="BF1183" s="5">
        <v>79</v>
      </c>
      <c r="BG1183" s="5">
        <v>7</v>
      </c>
      <c r="BH1183" s="5">
        <v>4</v>
      </c>
      <c r="BI1183" s="5">
        <v>1</v>
      </c>
      <c r="BJ1183" s="5">
        <v>199</v>
      </c>
      <c r="BK1183" s="5">
        <v>276</v>
      </c>
      <c r="BL1183" s="5">
        <v>0</v>
      </c>
      <c r="BM1183" s="5">
        <v>4</v>
      </c>
      <c r="BN1183" s="5">
        <v>133</v>
      </c>
      <c r="BO1183" s="5">
        <v>2</v>
      </c>
      <c r="BP1183" s="5">
        <v>14</v>
      </c>
      <c r="BQ1183" s="5">
        <v>418</v>
      </c>
      <c r="BR1183" s="5">
        <v>32</v>
      </c>
      <c r="BS1183" s="5">
        <v>210</v>
      </c>
      <c r="BT1183" s="5">
        <v>77</v>
      </c>
      <c r="BU1183" s="5">
        <v>2</v>
      </c>
      <c r="BV1183" s="5">
        <v>50</v>
      </c>
      <c r="BW1183" s="5">
        <v>20</v>
      </c>
      <c r="BX1183" s="5">
        <v>1019</v>
      </c>
      <c r="BY1183" s="5">
        <v>1</v>
      </c>
      <c r="BZ1183" s="5">
        <v>0</v>
      </c>
      <c r="CA1183" s="5">
        <v>83</v>
      </c>
      <c r="CB1183" s="5">
        <v>81</v>
      </c>
      <c r="CC1183" s="5">
        <v>1</v>
      </c>
      <c r="CD1183" s="5">
        <v>22</v>
      </c>
      <c r="CE1183" s="5">
        <v>0</v>
      </c>
      <c r="CF1183" s="5">
        <v>32</v>
      </c>
      <c r="CG1183" s="5">
        <v>46</v>
      </c>
      <c r="CH1183" s="5">
        <v>11</v>
      </c>
      <c r="CI1183" s="5">
        <v>17</v>
      </c>
      <c r="CJ1183" s="5">
        <v>103</v>
      </c>
      <c r="CK1183" s="5">
        <v>19</v>
      </c>
      <c r="CL1183" s="5">
        <v>0</v>
      </c>
      <c r="CM1183" s="5">
        <v>40</v>
      </c>
      <c r="CN1183" s="5">
        <v>204</v>
      </c>
      <c r="CO1183" s="5">
        <v>36</v>
      </c>
      <c r="CP1183" s="5">
        <v>6</v>
      </c>
      <c r="CQ1183" s="5">
        <v>0</v>
      </c>
      <c r="CR1183" s="5">
        <v>59</v>
      </c>
      <c r="CS1183" s="5">
        <v>193</v>
      </c>
      <c r="CT1183" s="5">
        <v>21</v>
      </c>
      <c r="CU1183" s="5">
        <v>9</v>
      </c>
      <c r="CV1183" s="5">
        <v>208</v>
      </c>
      <c r="CW1183" s="5">
        <v>427</v>
      </c>
      <c r="CX1183" s="3">
        <v>418</v>
      </c>
    </row>
    <row r="1184" spans="1:102" ht="15.75" x14ac:dyDescent="0.25">
      <c r="A1184" s="5" t="s">
        <v>7</v>
      </c>
      <c r="B1184" s="5" t="s">
        <v>8</v>
      </c>
      <c r="C1184" s="5">
        <v>2023</v>
      </c>
      <c r="D1184" s="5">
        <v>1</v>
      </c>
      <c r="E1184" s="5">
        <v>0</v>
      </c>
      <c r="F1184" s="5">
        <v>0</v>
      </c>
      <c r="G1184" s="5">
        <v>0</v>
      </c>
      <c r="H1184" s="5">
        <v>0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  <c r="AE1184" s="5">
        <v>0</v>
      </c>
      <c r="AF1184" s="5">
        <v>0</v>
      </c>
      <c r="AG1184" s="5">
        <v>0</v>
      </c>
      <c r="AH1184" s="5">
        <v>0</v>
      </c>
      <c r="AI1184" s="5">
        <v>0</v>
      </c>
      <c r="AJ1184" s="5">
        <v>0</v>
      </c>
      <c r="AK1184" s="5">
        <v>1</v>
      </c>
      <c r="AL1184" s="5">
        <v>0</v>
      </c>
      <c r="AM1184" s="5">
        <v>0</v>
      </c>
      <c r="AN1184" s="5">
        <v>0</v>
      </c>
      <c r="AO1184" s="5">
        <v>0</v>
      </c>
      <c r="AP1184" s="5">
        <v>0</v>
      </c>
      <c r="AQ1184" s="5">
        <v>0</v>
      </c>
      <c r="AR1184" s="5">
        <v>0</v>
      </c>
      <c r="AS1184" s="5">
        <v>0</v>
      </c>
      <c r="AT1184" s="5">
        <v>0</v>
      </c>
      <c r="AU1184" s="5">
        <v>0</v>
      </c>
      <c r="AV1184" s="5">
        <v>0</v>
      </c>
      <c r="AW1184" s="5">
        <v>0</v>
      </c>
      <c r="AX1184" s="5">
        <v>0</v>
      </c>
      <c r="AY1184" s="5">
        <v>0</v>
      </c>
      <c r="AZ1184" s="5">
        <v>0</v>
      </c>
      <c r="BA1184" s="5">
        <v>0</v>
      </c>
      <c r="BB1184" s="5">
        <v>0</v>
      </c>
      <c r="BC1184" s="5">
        <v>0</v>
      </c>
      <c r="BD1184" s="5">
        <v>0</v>
      </c>
      <c r="BE1184" s="5">
        <v>0</v>
      </c>
      <c r="BF1184" s="5">
        <v>0</v>
      </c>
      <c r="BG1184" s="5">
        <v>0</v>
      </c>
      <c r="BH1184" s="5">
        <v>0</v>
      </c>
      <c r="BI1184" s="5">
        <v>0</v>
      </c>
      <c r="BJ1184" s="5">
        <v>0</v>
      </c>
      <c r="BK1184" s="5">
        <v>0</v>
      </c>
      <c r="BL1184" s="5">
        <v>0</v>
      </c>
      <c r="BM1184" s="5">
        <v>0</v>
      </c>
      <c r="BN1184" s="5">
        <v>0</v>
      </c>
      <c r="BO1184" s="5">
        <v>0</v>
      </c>
      <c r="BP1184" s="5">
        <v>0</v>
      </c>
      <c r="BQ1184" s="5">
        <v>0</v>
      </c>
      <c r="BR1184" s="5">
        <v>0</v>
      </c>
      <c r="BS1184" s="5">
        <v>0</v>
      </c>
      <c r="BT1184" s="5">
        <v>0</v>
      </c>
      <c r="BU1184" s="5">
        <v>0</v>
      </c>
      <c r="BV1184" s="5">
        <v>0</v>
      </c>
      <c r="BW1184" s="5">
        <v>0</v>
      </c>
      <c r="BX1184" s="5">
        <v>0</v>
      </c>
      <c r="BY1184" s="5">
        <v>0</v>
      </c>
      <c r="BZ1184" s="5">
        <v>0</v>
      </c>
      <c r="CA1184" s="5">
        <v>0</v>
      </c>
      <c r="CB1184" s="5">
        <v>0</v>
      </c>
      <c r="CC1184" s="5">
        <v>0</v>
      </c>
      <c r="CD1184" s="5">
        <v>0</v>
      </c>
      <c r="CE1184" s="5">
        <v>0</v>
      </c>
      <c r="CF1184" s="5">
        <v>0</v>
      </c>
      <c r="CG1184" s="5">
        <v>0</v>
      </c>
      <c r="CH1184" s="5">
        <v>0</v>
      </c>
      <c r="CI1184" s="5">
        <v>0</v>
      </c>
      <c r="CJ1184" s="5">
        <v>0</v>
      </c>
      <c r="CK1184" s="5">
        <v>0</v>
      </c>
      <c r="CL1184" s="5">
        <v>0</v>
      </c>
      <c r="CM1184" s="5">
        <v>0</v>
      </c>
      <c r="CN1184" s="5">
        <v>0</v>
      </c>
      <c r="CO1184" s="5">
        <v>0</v>
      </c>
      <c r="CP1184" s="5">
        <v>0</v>
      </c>
      <c r="CQ1184" s="5">
        <v>0</v>
      </c>
      <c r="CR1184" s="5">
        <v>0</v>
      </c>
      <c r="CS1184" s="5">
        <v>0</v>
      </c>
      <c r="CT1184" s="5">
        <v>0</v>
      </c>
      <c r="CU1184" s="5">
        <v>0</v>
      </c>
      <c r="CV1184" s="5">
        <v>0</v>
      </c>
      <c r="CW1184" s="5">
        <v>0</v>
      </c>
      <c r="CX1184" s="3">
        <v>0</v>
      </c>
    </row>
    <row r="1185" spans="1:102" ht="15.75" x14ac:dyDescent="0.25">
      <c r="A1185" s="5" t="s">
        <v>9</v>
      </c>
      <c r="B1185" s="5" t="s">
        <v>10</v>
      </c>
      <c r="C1185" s="5">
        <v>2023</v>
      </c>
      <c r="D1185" s="5">
        <v>25</v>
      </c>
      <c r="E1185" s="5">
        <v>0</v>
      </c>
      <c r="F1185" s="5">
        <v>0</v>
      </c>
      <c r="G1185" s="5">
        <v>1</v>
      </c>
      <c r="H1185" s="5">
        <v>0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1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2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5">
        <v>0</v>
      </c>
      <c r="AH1185" s="5">
        <v>0</v>
      </c>
      <c r="AI1185" s="5">
        <v>0</v>
      </c>
      <c r="AJ1185" s="5">
        <v>1</v>
      </c>
      <c r="AK1185" s="5">
        <v>0</v>
      </c>
      <c r="AL1185" s="5">
        <v>0</v>
      </c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  <c r="AT1185" s="5">
        <v>1</v>
      </c>
      <c r="AU1185" s="5">
        <v>0</v>
      </c>
      <c r="AV1185" s="5">
        <v>0</v>
      </c>
      <c r="AW1185" s="5">
        <v>0</v>
      </c>
      <c r="AX1185" s="5">
        <v>5</v>
      </c>
      <c r="AY1185" s="5">
        <v>0</v>
      </c>
      <c r="AZ1185" s="5">
        <v>0</v>
      </c>
      <c r="BA1185" s="5">
        <v>0</v>
      </c>
      <c r="BB1185" s="5">
        <v>1</v>
      </c>
      <c r="BC1185" s="5">
        <v>0</v>
      </c>
      <c r="BD1185" s="5">
        <v>0</v>
      </c>
      <c r="BE1185" s="5">
        <v>0</v>
      </c>
      <c r="BF1185" s="5">
        <v>0</v>
      </c>
      <c r="BG1185" s="5">
        <v>0</v>
      </c>
      <c r="BH1185" s="5">
        <v>0</v>
      </c>
      <c r="BI1185" s="5">
        <v>0</v>
      </c>
      <c r="BJ1185" s="5">
        <v>0</v>
      </c>
      <c r="BK1185" s="5">
        <v>1</v>
      </c>
      <c r="BL1185" s="5">
        <v>0</v>
      </c>
      <c r="BM1185" s="5">
        <v>0</v>
      </c>
      <c r="BN1185" s="5">
        <v>0</v>
      </c>
      <c r="BO1185" s="5">
        <v>0</v>
      </c>
      <c r="BP1185" s="5">
        <v>0</v>
      </c>
      <c r="BQ1185" s="5">
        <v>0</v>
      </c>
      <c r="BR1185" s="5">
        <v>0</v>
      </c>
      <c r="BS1185" s="5">
        <v>0</v>
      </c>
      <c r="BT1185" s="5">
        <v>0</v>
      </c>
      <c r="BU1185" s="5">
        <v>0</v>
      </c>
      <c r="BV1185" s="5">
        <v>0</v>
      </c>
      <c r="BW1185" s="5">
        <v>0</v>
      </c>
      <c r="BX1185" s="5">
        <v>0</v>
      </c>
      <c r="BY1185" s="5">
        <v>0</v>
      </c>
      <c r="BZ1185" s="5">
        <v>0</v>
      </c>
      <c r="CA1185" s="5">
        <v>0</v>
      </c>
      <c r="CB1185" s="5">
        <v>5</v>
      </c>
      <c r="CC1185" s="5">
        <v>0</v>
      </c>
      <c r="CD1185" s="5">
        <v>0</v>
      </c>
      <c r="CE1185" s="5">
        <v>0</v>
      </c>
      <c r="CF1185" s="5">
        <v>1</v>
      </c>
      <c r="CG1185" s="5">
        <v>0</v>
      </c>
      <c r="CH1185" s="5">
        <v>0</v>
      </c>
      <c r="CI1185" s="5">
        <v>0</v>
      </c>
      <c r="CJ1185" s="5">
        <v>0</v>
      </c>
      <c r="CK1185" s="5">
        <v>0</v>
      </c>
      <c r="CL1185" s="5">
        <v>0</v>
      </c>
      <c r="CM1185" s="5">
        <v>0</v>
      </c>
      <c r="CN1185" s="5">
        <v>0</v>
      </c>
      <c r="CO1185" s="5">
        <v>0</v>
      </c>
      <c r="CP1185" s="5">
        <v>0</v>
      </c>
      <c r="CQ1185" s="5">
        <v>0</v>
      </c>
      <c r="CR1185" s="5">
        <v>0</v>
      </c>
      <c r="CS1185" s="5">
        <v>0</v>
      </c>
      <c r="CT1185" s="5">
        <v>0</v>
      </c>
      <c r="CU1185" s="5">
        <v>0</v>
      </c>
      <c r="CV1185" s="5">
        <v>1</v>
      </c>
      <c r="CW1185" s="5">
        <v>1</v>
      </c>
      <c r="CX1185" s="3">
        <v>1</v>
      </c>
    </row>
    <row r="1186" spans="1:102" ht="15.75" x14ac:dyDescent="0.25">
      <c r="A1186" s="5" t="s">
        <v>11</v>
      </c>
      <c r="B1186" s="5" t="s">
        <v>12</v>
      </c>
      <c r="C1186" s="5">
        <v>2023</v>
      </c>
      <c r="D1186" s="5">
        <v>0</v>
      </c>
      <c r="E1186" s="5">
        <v>0</v>
      </c>
      <c r="F1186" s="5">
        <v>0</v>
      </c>
      <c r="G1186" s="5">
        <v>0</v>
      </c>
      <c r="H1186" s="5">
        <v>0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5">
        <v>0</v>
      </c>
      <c r="AG1186" s="5">
        <v>0</v>
      </c>
      <c r="AH1186" s="5">
        <v>0</v>
      </c>
      <c r="AI1186" s="5">
        <v>0</v>
      </c>
      <c r="AJ1186" s="5">
        <v>0</v>
      </c>
      <c r="AK1186" s="5">
        <v>0</v>
      </c>
      <c r="AL1186" s="5">
        <v>0</v>
      </c>
      <c r="AM1186" s="5">
        <v>0</v>
      </c>
      <c r="AN1186" s="5">
        <v>0</v>
      </c>
      <c r="AO1186" s="5">
        <v>0</v>
      </c>
      <c r="AP1186" s="5">
        <v>0</v>
      </c>
      <c r="AQ1186" s="5">
        <v>0</v>
      </c>
      <c r="AR1186" s="5">
        <v>0</v>
      </c>
      <c r="AS1186" s="5">
        <v>0</v>
      </c>
      <c r="AT1186" s="5">
        <v>0</v>
      </c>
      <c r="AU1186" s="5">
        <v>0</v>
      </c>
      <c r="AV1186" s="5">
        <v>0</v>
      </c>
      <c r="AW1186" s="5">
        <v>0</v>
      </c>
      <c r="AX1186" s="5">
        <v>0</v>
      </c>
      <c r="AY1186" s="5">
        <v>0</v>
      </c>
      <c r="AZ1186" s="5">
        <v>0</v>
      </c>
      <c r="BA1186" s="5">
        <v>0</v>
      </c>
      <c r="BB1186" s="5">
        <v>0</v>
      </c>
      <c r="BC1186" s="5">
        <v>0</v>
      </c>
      <c r="BD1186" s="5">
        <v>0</v>
      </c>
      <c r="BE1186" s="5">
        <v>0</v>
      </c>
      <c r="BF1186" s="5">
        <v>0</v>
      </c>
      <c r="BG1186" s="5">
        <v>0</v>
      </c>
      <c r="BH1186" s="5">
        <v>0</v>
      </c>
      <c r="BI1186" s="5">
        <v>0</v>
      </c>
      <c r="BJ1186" s="5">
        <v>0</v>
      </c>
      <c r="BK1186" s="5">
        <v>0</v>
      </c>
      <c r="BL1186" s="5">
        <v>0</v>
      </c>
      <c r="BM1186" s="5">
        <v>0</v>
      </c>
      <c r="BN1186" s="5">
        <v>0</v>
      </c>
      <c r="BO1186" s="5">
        <v>0</v>
      </c>
      <c r="BP1186" s="5">
        <v>0</v>
      </c>
      <c r="BQ1186" s="5">
        <v>0</v>
      </c>
      <c r="BR1186" s="5">
        <v>0</v>
      </c>
      <c r="BS1186" s="5">
        <v>0</v>
      </c>
      <c r="BT1186" s="5">
        <v>0</v>
      </c>
      <c r="BU1186" s="5">
        <v>0</v>
      </c>
      <c r="BV1186" s="5">
        <v>0</v>
      </c>
      <c r="BW1186" s="5">
        <v>0</v>
      </c>
      <c r="BX1186" s="5">
        <v>0</v>
      </c>
      <c r="BY1186" s="5">
        <v>0</v>
      </c>
      <c r="BZ1186" s="5">
        <v>0</v>
      </c>
      <c r="CA1186" s="5">
        <v>0</v>
      </c>
      <c r="CB1186" s="5">
        <v>0</v>
      </c>
      <c r="CC1186" s="5">
        <v>0</v>
      </c>
      <c r="CD1186" s="5">
        <v>0</v>
      </c>
      <c r="CE1186" s="5">
        <v>0</v>
      </c>
      <c r="CF1186" s="5">
        <v>0</v>
      </c>
      <c r="CG1186" s="5">
        <v>0</v>
      </c>
      <c r="CH1186" s="5">
        <v>0</v>
      </c>
      <c r="CI1186" s="5">
        <v>0</v>
      </c>
      <c r="CJ1186" s="5">
        <v>0</v>
      </c>
      <c r="CK1186" s="5">
        <v>0</v>
      </c>
      <c r="CL1186" s="5">
        <v>0</v>
      </c>
      <c r="CM1186" s="5">
        <v>0</v>
      </c>
      <c r="CN1186" s="5">
        <v>0</v>
      </c>
      <c r="CO1186" s="5">
        <v>0</v>
      </c>
      <c r="CP1186" s="5">
        <v>0</v>
      </c>
      <c r="CQ1186" s="5">
        <v>0</v>
      </c>
      <c r="CR1186" s="5">
        <v>0</v>
      </c>
      <c r="CS1186" s="5">
        <v>0</v>
      </c>
      <c r="CT1186" s="5">
        <v>0</v>
      </c>
      <c r="CU1186" s="5">
        <v>0</v>
      </c>
      <c r="CV1186" s="5">
        <v>0</v>
      </c>
      <c r="CW1186" s="5">
        <v>0</v>
      </c>
      <c r="CX1186" s="3">
        <v>0</v>
      </c>
    </row>
    <row r="1187" spans="1:102" ht="15.75" x14ac:dyDescent="0.25">
      <c r="A1187" s="5" t="s">
        <v>13</v>
      </c>
      <c r="B1187" s="5" t="s">
        <v>14</v>
      </c>
      <c r="C1187" s="5">
        <v>2023</v>
      </c>
      <c r="D1187" s="5">
        <v>45</v>
      </c>
      <c r="E1187" s="5">
        <v>0</v>
      </c>
      <c r="F1187" s="5">
        <v>0</v>
      </c>
      <c r="G1187" s="5">
        <v>0</v>
      </c>
      <c r="H1187" s="5">
        <v>0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1</v>
      </c>
      <c r="O1187" s="5">
        <v>3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0</v>
      </c>
      <c r="AG1187" s="5">
        <v>0</v>
      </c>
      <c r="AH1187" s="5">
        <v>0</v>
      </c>
      <c r="AI1187" s="5">
        <v>1</v>
      </c>
      <c r="AJ1187" s="5">
        <v>1</v>
      </c>
      <c r="AK1187" s="5">
        <v>1</v>
      </c>
      <c r="AL1187" s="5">
        <v>0</v>
      </c>
      <c r="AM1187" s="5">
        <v>0</v>
      </c>
      <c r="AN1187" s="5">
        <v>0</v>
      </c>
      <c r="AO1187" s="5">
        <v>1</v>
      </c>
      <c r="AP1187" s="5">
        <v>1</v>
      </c>
      <c r="AQ1187" s="5">
        <v>0</v>
      </c>
      <c r="AR1187" s="5">
        <v>0</v>
      </c>
      <c r="AS1187" s="5">
        <v>0</v>
      </c>
      <c r="AT1187" s="5">
        <v>0</v>
      </c>
      <c r="AU1187" s="5">
        <v>0</v>
      </c>
      <c r="AV1187" s="5">
        <v>0</v>
      </c>
      <c r="AW1187" s="5">
        <v>0</v>
      </c>
      <c r="AX1187" s="5">
        <v>1</v>
      </c>
      <c r="AY1187" s="5">
        <v>0</v>
      </c>
      <c r="AZ1187" s="5">
        <v>1</v>
      </c>
      <c r="BA1187" s="5">
        <v>0</v>
      </c>
      <c r="BB1187" s="5">
        <v>1</v>
      </c>
      <c r="BC1187" s="5">
        <v>0</v>
      </c>
      <c r="BD1187" s="5">
        <v>0</v>
      </c>
      <c r="BE1187" s="5">
        <v>5</v>
      </c>
      <c r="BF1187" s="5">
        <v>2</v>
      </c>
      <c r="BG1187" s="5">
        <v>0</v>
      </c>
      <c r="BH1187" s="5">
        <v>0</v>
      </c>
      <c r="BI1187" s="5">
        <v>0</v>
      </c>
      <c r="BJ1187" s="5">
        <v>1</v>
      </c>
      <c r="BK1187" s="5">
        <v>2</v>
      </c>
      <c r="BL1187" s="5">
        <v>0</v>
      </c>
      <c r="BM1187" s="5">
        <v>0</v>
      </c>
      <c r="BN1187" s="5">
        <v>3</v>
      </c>
      <c r="BO1187" s="5">
        <v>0</v>
      </c>
      <c r="BP1187" s="5">
        <v>0</v>
      </c>
      <c r="BQ1187" s="5">
        <v>2</v>
      </c>
      <c r="BR1187" s="5">
        <v>0</v>
      </c>
      <c r="BS1187" s="5">
        <v>2</v>
      </c>
      <c r="BT1187" s="5">
        <v>1</v>
      </c>
      <c r="BU1187" s="5">
        <v>0</v>
      </c>
      <c r="BV1187" s="5">
        <v>1</v>
      </c>
      <c r="BW1187" s="5">
        <v>1</v>
      </c>
      <c r="BX1187" s="5">
        <v>1</v>
      </c>
      <c r="BY1187" s="5">
        <v>0</v>
      </c>
      <c r="BZ1187" s="5">
        <v>0</v>
      </c>
      <c r="CA1187" s="5">
        <v>0</v>
      </c>
      <c r="CB1187" s="5">
        <v>0</v>
      </c>
      <c r="CC1187" s="5">
        <v>0</v>
      </c>
      <c r="CD1187" s="5">
        <v>0</v>
      </c>
      <c r="CE1187" s="5">
        <v>0</v>
      </c>
      <c r="CF1187" s="5">
        <v>1</v>
      </c>
      <c r="CG1187" s="5">
        <v>0</v>
      </c>
      <c r="CH1187" s="5">
        <v>0</v>
      </c>
      <c r="CI1187" s="5">
        <v>0</v>
      </c>
      <c r="CJ1187" s="5">
        <v>0</v>
      </c>
      <c r="CK1187" s="5">
        <v>0</v>
      </c>
      <c r="CL1187" s="5">
        <v>0</v>
      </c>
      <c r="CM1187" s="5">
        <v>2</v>
      </c>
      <c r="CN1187" s="5">
        <v>6</v>
      </c>
      <c r="CO1187" s="5">
        <v>0</v>
      </c>
      <c r="CP1187" s="5">
        <v>0</v>
      </c>
      <c r="CQ1187" s="5">
        <v>0</v>
      </c>
      <c r="CR1187" s="5">
        <v>0</v>
      </c>
      <c r="CS1187" s="5">
        <v>0</v>
      </c>
      <c r="CT1187" s="5">
        <v>0</v>
      </c>
      <c r="CU1187" s="5">
        <v>0</v>
      </c>
      <c r="CV1187" s="5">
        <v>1</v>
      </c>
      <c r="CW1187" s="5">
        <v>0</v>
      </c>
      <c r="CX1187" s="3">
        <v>0</v>
      </c>
    </row>
    <row r="1188" spans="1:102" ht="15.75" x14ac:dyDescent="0.25">
      <c r="A1188" s="5" t="s">
        <v>15</v>
      </c>
      <c r="B1188" s="5" t="s">
        <v>16</v>
      </c>
      <c r="C1188" s="5">
        <v>2023</v>
      </c>
      <c r="D1188" s="5">
        <v>52</v>
      </c>
      <c r="E1188" s="5">
        <v>0</v>
      </c>
      <c r="F1188" s="5">
        <v>0</v>
      </c>
      <c r="G1188" s="5">
        <v>0</v>
      </c>
      <c r="H1188" s="5">
        <v>0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8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1</v>
      </c>
      <c r="AB1188" s="5">
        <v>0</v>
      </c>
      <c r="AC1188" s="5">
        <v>0</v>
      </c>
      <c r="AD1188" s="5">
        <v>0</v>
      </c>
      <c r="AE1188" s="5">
        <v>0</v>
      </c>
      <c r="AF1188" s="5">
        <v>0</v>
      </c>
      <c r="AG1188" s="5">
        <v>0</v>
      </c>
      <c r="AH1188" s="5">
        <v>0</v>
      </c>
      <c r="AI1188" s="5">
        <v>0</v>
      </c>
      <c r="AJ1188" s="5">
        <v>1</v>
      </c>
      <c r="AK1188" s="5">
        <v>2</v>
      </c>
      <c r="AL1188" s="5">
        <v>0</v>
      </c>
      <c r="AM1188" s="5">
        <v>0</v>
      </c>
      <c r="AN1188" s="5">
        <v>0</v>
      </c>
      <c r="AO1188" s="5">
        <v>2</v>
      </c>
      <c r="AP1188" s="5">
        <v>0</v>
      </c>
      <c r="AQ1188" s="5">
        <v>0</v>
      </c>
      <c r="AR1188" s="5">
        <v>0</v>
      </c>
      <c r="AS1188" s="5">
        <v>0</v>
      </c>
      <c r="AT1188" s="5">
        <v>0</v>
      </c>
      <c r="AU1188" s="5">
        <v>0</v>
      </c>
      <c r="AV1188" s="5">
        <v>0</v>
      </c>
      <c r="AW1188" s="5">
        <v>0</v>
      </c>
      <c r="AX1188" s="5">
        <v>0</v>
      </c>
      <c r="AY1188" s="5">
        <v>0</v>
      </c>
      <c r="AZ1188" s="5">
        <v>0</v>
      </c>
      <c r="BA1188" s="5">
        <v>0</v>
      </c>
      <c r="BB1188" s="5">
        <v>1</v>
      </c>
      <c r="BC1188" s="5">
        <v>0</v>
      </c>
      <c r="BD1188" s="5">
        <v>0</v>
      </c>
      <c r="BE1188" s="5">
        <v>0</v>
      </c>
      <c r="BF1188" s="5">
        <v>6</v>
      </c>
      <c r="BG1188" s="5">
        <v>0</v>
      </c>
      <c r="BH1188" s="5">
        <v>0</v>
      </c>
      <c r="BI1188" s="5">
        <v>0</v>
      </c>
      <c r="BJ1188" s="5">
        <v>1</v>
      </c>
      <c r="BK1188" s="5">
        <v>0</v>
      </c>
      <c r="BL1188" s="5">
        <v>0</v>
      </c>
      <c r="BM1188" s="5">
        <v>0</v>
      </c>
      <c r="BN1188" s="5">
        <v>1</v>
      </c>
      <c r="BO1188" s="5">
        <v>0</v>
      </c>
      <c r="BP1188" s="5">
        <v>1</v>
      </c>
      <c r="BQ1188" s="5">
        <v>3</v>
      </c>
      <c r="BR1188" s="5">
        <v>0</v>
      </c>
      <c r="BS1188" s="5">
        <v>1</v>
      </c>
      <c r="BT1188" s="5">
        <v>2</v>
      </c>
      <c r="BU1188" s="5">
        <v>0</v>
      </c>
      <c r="BV1188" s="5">
        <v>3</v>
      </c>
      <c r="BW1188" s="5">
        <v>0</v>
      </c>
      <c r="BX1188" s="5">
        <v>8</v>
      </c>
      <c r="BY1188" s="5">
        <v>0</v>
      </c>
      <c r="BZ1188" s="5">
        <v>0</v>
      </c>
      <c r="CA1188" s="5">
        <v>1</v>
      </c>
      <c r="CB1188" s="5">
        <v>0</v>
      </c>
      <c r="CC1188" s="5">
        <v>0</v>
      </c>
      <c r="CD1188" s="5">
        <v>0</v>
      </c>
      <c r="CE1188" s="5">
        <v>0</v>
      </c>
      <c r="CF1188" s="5">
        <v>0</v>
      </c>
      <c r="CG1188" s="5">
        <v>0</v>
      </c>
      <c r="CH1188" s="5">
        <v>0</v>
      </c>
      <c r="CI1188" s="5">
        <v>0</v>
      </c>
      <c r="CJ1188" s="5">
        <v>1</v>
      </c>
      <c r="CK1188" s="5">
        <v>0</v>
      </c>
      <c r="CL1188" s="5">
        <v>0</v>
      </c>
      <c r="CM1188" s="5">
        <v>0</v>
      </c>
      <c r="CN1188" s="5">
        <v>2</v>
      </c>
      <c r="CO1188" s="5">
        <v>0</v>
      </c>
      <c r="CP1188" s="5">
        <v>0</v>
      </c>
      <c r="CQ1188" s="5">
        <v>0</v>
      </c>
      <c r="CR1188" s="5">
        <v>1</v>
      </c>
      <c r="CS1188" s="5">
        <v>0</v>
      </c>
      <c r="CT1188" s="5">
        <v>0</v>
      </c>
      <c r="CU1188" s="5">
        <v>0</v>
      </c>
      <c r="CV1188" s="5">
        <v>2</v>
      </c>
      <c r="CW1188" s="5">
        <v>0</v>
      </c>
      <c r="CX1188" s="3">
        <v>0</v>
      </c>
    </row>
    <row r="1189" spans="1:102" ht="15.75" x14ac:dyDescent="0.25">
      <c r="A1189" s="5" t="s">
        <v>17</v>
      </c>
      <c r="B1189" s="5" t="s">
        <v>18</v>
      </c>
      <c r="C1189" s="5">
        <v>2023</v>
      </c>
      <c r="D1189" s="5">
        <v>319</v>
      </c>
      <c r="E1189" s="5">
        <v>0</v>
      </c>
      <c r="F1189" s="5">
        <v>2</v>
      </c>
      <c r="G1189" s="5">
        <v>2</v>
      </c>
      <c r="H1189" s="5">
        <v>0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6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 s="5">
        <v>1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5">
        <v>2</v>
      </c>
      <c r="AH1189" s="5">
        <v>2</v>
      </c>
      <c r="AI1189" s="5">
        <v>4</v>
      </c>
      <c r="AJ1189" s="5">
        <v>0</v>
      </c>
      <c r="AK1189" s="5">
        <v>1</v>
      </c>
      <c r="AL1189" s="5">
        <v>0</v>
      </c>
      <c r="AM1189" s="5">
        <v>2</v>
      </c>
      <c r="AN1189" s="5">
        <v>3</v>
      </c>
      <c r="AO1189" s="5">
        <v>10</v>
      </c>
      <c r="AP1189" s="5">
        <v>0</v>
      </c>
      <c r="AQ1189" s="5">
        <v>7</v>
      </c>
      <c r="AR1189" s="5">
        <v>0</v>
      </c>
      <c r="AS1189" s="5">
        <v>0</v>
      </c>
      <c r="AT1189" s="5">
        <v>1</v>
      </c>
      <c r="AU1189" s="5">
        <v>1</v>
      </c>
      <c r="AV1189" s="5">
        <v>17</v>
      </c>
      <c r="AW1189" s="5">
        <v>1</v>
      </c>
      <c r="AX1189" s="5">
        <v>22</v>
      </c>
      <c r="AY1189" s="5">
        <v>0</v>
      </c>
      <c r="AZ1189" s="5">
        <v>1</v>
      </c>
      <c r="BA1189" s="5">
        <v>0</v>
      </c>
      <c r="BB1189" s="5">
        <v>17</v>
      </c>
      <c r="BC1189" s="5">
        <v>6</v>
      </c>
      <c r="BD1189" s="5">
        <v>0</v>
      </c>
      <c r="BE1189" s="5">
        <v>7</v>
      </c>
      <c r="BF1189" s="5">
        <v>15</v>
      </c>
      <c r="BG1189" s="5">
        <v>2</v>
      </c>
      <c r="BH1189" s="5">
        <v>1</v>
      </c>
      <c r="BI1189" s="5">
        <v>0</v>
      </c>
      <c r="BJ1189" s="5">
        <v>85</v>
      </c>
      <c r="BK1189" s="5">
        <v>20</v>
      </c>
      <c r="BL1189" s="5">
        <v>0</v>
      </c>
      <c r="BM1189" s="5">
        <v>0</v>
      </c>
      <c r="BN1189" s="5">
        <v>3</v>
      </c>
      <c r="BO1189" s="5">
        <v>0</v>
      </c>
      <c r="BP1189" s="5">
        <v>1</v>
      </c>
      <c r="BQ1189" s="5">
        <v>11</v>
      </c>
      <c r="BR1189" s="5">
        <v>0</v>
      </c>
      <c r="BS1189" s="5">
        <v>11</v>
      </c>
      <c r="BT1189" s="5">
        <v>3</v>
      </c>
      <c r="BU1189" s="5">
        <v>0</v>
      </c>
      <c r="BV1189" s="5">
        <v>1</v>
      </c>
      <c r="BW1189" s="5">
        <v>5</v>
      </c>
      <c r="BX1189" s="5">
        <v>1</v>
      </c>
      <c r="BY1189" s="5">
        <v>0</v>
      </c>
      <c r="BZ1189" s="5">
        <v>0</v>
      </c>
      <c r="CA1189" s="5">
        <v>1</v>
      </c>
      <c r="CB1189" s="5">
        <v>0</v>
      </c>
      <c r="CC1189" s="5">
        <v>0</v>
      </c>
      <c r="CD1189" s="5">
        <v>3</v>
      </c>
      <c r="CE1189" s="5">
        <v>0</v>
      </c>
      <c r="CF1189" s="5">
        <v>0</v>
      </c>
      <c r="CG1189" s="5">
        <v>0</v>
      </c>
      <c r="CH1189" s="5">
        <v>0</v>
      </c>
      <c r="CI1189" s="5">
        <v>0</v>
      </c>
      <c r="CJ1189" s="5">
        <v>2</v>
      </c>
      <c r="CK1189" s="5">
        <v>0</v>
      </c>
      <c r="CL1189" s="5">
        <v>0</v>
      </c>
      <c r="CM1189" s="5">
        <v>4</v>
      </c>
      <c r="CN1189" s="5">
        <v>20</v>
      </c>
      <c r="CO1189" s="5">
        <v>0</v>
      </c>
      <c r="CP1189" s="5">
        <v>0</v>
      </c>
      <c r="CQ1189" s="5">
        <v>0</v>
      </c>
      <c r="CR1189" s="5">
        <v>0</v>
      </c>
      <c r="CS1189" s="5">
        <v>0</v>
      </c>
      <c r="CT1189" s="5">
        <v>1</v>
      </c>
      <c r="CU1189" s="5">
        <v>0</v>
      </c>
      <c r="CV1189" s="5">
        <v>4</v>
      </c>
      <c r="CW1189" s="5">
        <v>4</v>
      </c>
      <c r="CX1189" s="3">
        <v>4</v>
      </c>
    </row>
    <row r="1190" spans="1:102" ht="15.75" x14ac:dyDescent="0.25">
      <c r="A1190" s="5" t="s">
        <v>19</v>
      </c>
      <c r="B1190" s="5" t="s">
        <v>20</v>
      </c>
      <c r="C1190" s="5">
        <v>2023</v>
      </c>
      <c r="D1190" s="5">
        <v>11</v>
      </c>
      <c r="E1190" s="5">
        <v>0</v>
      </c>
      <c r="F1190" s="5">
        <v>0</v>
      </c>
      <c r="G1190" s="5">
        <v>0</v>
      </c>
      <c r="H1190" s="5">
        <v>0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5">
        <v>0</v>
      </c>
      <c r="AF1190" s="5">
        <v>0</v>
      </c>
      <c r="AG1190" s="5">
        <v>0</v>
      </c>
      <c r="AH1190" s="5">
        <v>0</v>
      </c>
      <c r="AI1190" s="5">
        <v>0</v>
      </c>
      <c r="AJ1190" s="5">
        <v>0</v>
      </c>
      <c r="AK1190" s="5">
        <v>0</v>
      </c>
      <c r="AL1190" s="5">
        <v>0</v>
      </c>
      <c r="AM1190" s="5">
        <v>0</v>
      </c>
      <c r="AN1190" s="5">
        <v>0</v>
      </c>
      <c r="AO1190" s="5">
        <v>0</v>
      </c>
      <c r="AP1190" s="5">
        <v>0</v>
      </c>
      <c r="AQ1190" s="5">
        <v>0</v>
      </c>
      <c r="AR1190" s="5">
        <v>0</v>
      </c>
      <c r="AS1190" s="5">
        <v>0</v>
      </c>
      <c r="AT1190" s="5">
        <v>0</v>
      </c>
      <c r="AU1190" s="5">
        <v>0</v>
      </c>
      <c r="AV1190" s="5">
        <v>0</v>
      </c>
      <c r="AW1190" s="5">
        <v>0</v>
      </c>
      <c r="AX1190" s="5">
        <v>0</v>
      </c>
      <c r="AY1190" s="5">
        <v>0</v>
      </c>
      <c r="AZ1190" s="5">
        <v>0</v>
      </c>
      <c r="BA1190" s="5">
        <v>0</v>
      </c>
      <c r="BB1190" s="5">
        <v>0</v>
      </c>
      <c r="BC1190" s="5">
        <v>0</v>
      </c>
      <c r="BD1190" s="5">
        <v>0</v>
      </c>
      <c r="BE1190" s="5">
        <v>0</v>
      </c>
      <c r="BF1190" s="5">
        <v>0</v>
      </c>
      <c r="BG1190" s="5">
        <v>0</v>
      </c>
      <c r="BH1190" s="5">
        <v>0</v>
      </c>
      <c r="BI1190" s="5">
        <v>0</v>
      </c>
      <c r="BJ1190" s="5">
        <v>0</v>
      </c>
      <c r="BK1190" s="5">
        <v>0</v>
      </c>
      <c r="BL1190" s="5">
        <v>0</v>
      </c>
      <c r="BM1190" s="5">
        <v>0</v>
      </c>
      <c r="BN1190" s="5">
        <v>0</v>
      </c>
      <c r="BO1190" s="5">
        <v>0</v>
      </c>
      <c r="BP1190" s="5">
        <v>0</v>
      </c>
      <c r="BQ1190" s="5">
        <v>1</v>
      </c>
      <c r="BR1190" s="5">
        <v>0</v>
      </c>
      <c r="BS1190" s="5">
        <v>0</v>
      </c>
      <c r="BT1190" s="5">
        <v>0</v>
      </c>
      <c r="BU1190" s="5">
        <v>0</v>
      </c>
      <c r="BV1190" s="5">
        <v>0</v>
      </c>
      <c r="BW1190" s="5">
        <v>0</v>
      </c>
      <c r="BX1190" s="5">
        <v>0</v>
      </c>
      <c r="BY1190" s="5">
        <v>0</v>
      </c>
      <c r="BZ1190" s="5">
        <v>0</v>
      </c>
      <c r="CA1190" s="5">
        <v>0</v>
      </c>
      <c r="CB1190" s="5">
        <v>0</v>
      </c>
      <c r="CC1190" s="5">
        <v>0</v>
      </c>
      <c r="CD1190" s="5">
        <v>0</v>
      </c>
      <c r="CE1190" s="5">
        <v>0</v>
      </c>
      <c r="CF1190" s="5">
        <v>0</v>
      </c>
      <c r="CG1190" s="5">
        <v>0</v>
      </c>
      <c r="CH1190" s="5">
        <v>0</v>
      </c>
      <c r="CI1190" s="5">
        <v>0</v>
      </c>
      <c r="CJ1190" s="5">
        <v>0</v>
      </c>
      <c r="CK1190" s="5">
        <v>0</v>
      </c>
      <c r="CL1190" s="5">
        <v>0</v>
      </c>
      <c r="CM1190" s="5">
        <v>0</v>
      </c>
      <c r="CN1190" s="5">
        <v>9</v>
      </c>
      <c r="CO1190" s="5">
        <v>0</v>
      </c>
      <c r="CP1190" s="5">
        <v>0</v>
      </c>
      <c r="CQ1190" s="5">
        <v>0</v>
      </c>
      <c r="CR1190" s="5">
        <v>0</v>
      </c>
      <c r="CS1190" s="5">
        <v>0</v>
      </c>
      <c r="CT1190" s="5">
        <v>0</v>
      </c>
      <c r="CU1190" s="5">
        <v>0</v>
      </c>
      <c r="CV1190" s="5">
        <v>1</v>
      </c>
      <c r="CW1190" s="5">
        <v>0</v>
      </c>
      <c r="CX1190" s="3">
        <v>0</v>
      </c>
    </row>
    <row r="1191" spans="1:102" ht="15.75" x14ac:dyDescent="0.25">
      <c r="A1191" s="5" t="s">
        <v>21</v>
      </c>
      <c r="B1191" s="5" t="s">
        <v>22</v>
      </c>
      <c r="C1191" s="5">
        <v>2023</v>
      </c>
      <c r="D1191" s="5">
        <v>404</v>
      </c>
      <c r="E1191" s="5">
        <v>0</v>
      </c>
      <c r="F1191" s="5">
        <v>0</v>
      </c>
      <c r="G1191" s="5">
        <v>0</v>
      </c>
      <c r="H1191" s="5">
        <v>0</v>
      </c>
      <c r="I1191" s="5">
        <v>1</v>
      </c>
      <c r="J1191" s="5">
        <v>0</v>
      </c>
      <c r="K1191" s="5">
        <v>0</v>
      </c>
      <c r="L1191" s="5">
        <v>4</v>
      </c>
      <c r="M1191" s="5">
        <v>2</v>
      </c>
      <c r="N1191" s="5">
        <v>2</v>
      </c>
      <c r="O1191" s="5">
        <v>17</v>
      </c>
      <c r="P1191" s="5">
        <v>0</v>
      </c>
      <c r="Q1191" s="5">
        <v>0</v>
      </c>
      <c r="R1191" s="5">
        <v>1</v>
      </c>
      <c r="S1191" s="5">
        <v>0</v>
      </c>
      <c r="T1191" s="5">
        <v>0</v>
      </c>
      <c r="U1191" s="5">
        <v>0</v>
      </c>
      <c r="V1191" s="5">
        <v>3</v>
      </c>
      <c r="W1191" s="5">
        <v>0</v>
      </c>
      <c r="X1191" s="5">
        <v>0</v>
      </c>
      <c r="Y1191" s="5">
        <v>0</v>
      </c>
      <c r="Z1191" s="5">
        <v>0</v>
      </c>
      <c r="AA1191" s="5">
        <v>16</v>
      </c>
      <c r="AB1191" s="5">
        <v>0</v>
      </c>
      <c r="AC1191" s="5">
        <v>0</v>
      </c>
      <c r="AD1191" s="5">
        <v>0</v>
      </c>
      <c r="AE1191" s="5">
        <v>0</v>
      </c>
      <c r="AF1191" s="5">
        <v>0</v>
      </c>
      <c r="AG1191" s="5">
        <v>16</v>
      </c>
      <c r="AH1191" s="5">
        <v>2</v>
      </c>
      <c r="AI1191" s="5">
        <v>3</v>
      </c>
      <c r="AJ1191" s="5">
        <v>47</v>
      </c>
      <c r="AK1191" s="5">
        <v>14</v>
      </c>
      <c r="AL1191" s="5">
        <v>1</v>
      </c>
      <c r="AM1191" s="5">
        <v>6</v>
      </c>
      <c r="AN1191" s="5">
        <v>3</v>
      </c>
      <c r="AO1191" s="5">
        <v>17</v>
      </c>
      <c r="AP1191" s="5">
        <v>0</v>
      </c>
      <c r="AQ1191" s="5">
        <v>2</v>
      </c>
      <c r="AR1191" s="5">
        <v>0</v>
      </c>
      <c r="AS1191" s="5">
        <v>1</v>
      </c>
      <c r="AT1191" s="5">
        <v>1</v>
      </c>
      <c r="AU1191" s="5">
        <v>2</v>
      </c>
      <c r="AV1191" s="5">
        <v>1</v>
      </c>
      <c r="AW1191" s="5">
        <v>36</v>
      </c>
      <c r="AX1191" s="5">
        <v>5</v>
      </c>
      <c r="AY1191" s="5">
        <v>0</v>
      </c>
      <c r="AZ1191" s="5">
        <v>4</v>
      </c>
      <c r="BA1191" s="5">
        <v>0</v>
      </c>
      <c r="BB1191" s="5">
        <v>100</v>
      </c>
      <c r="BC1191" s="5">
        <v>3</v>
      </c>
      <c r="BD1191" s="5">
        <v>1</v>
      </c>
      <c r="BE1191" s="5">
        <v>6</v>
      </c>
      <c r="BF1191" s="5">
        <v>7</v>
      </c>
      <c r="BG1191" s="5">
        <v>0</v>
      </c>
      <c r="BH1191" s="5">
        <v>0</v>
      </c>
      <c r="BI1191" s="5">
        <v>0</v>
      </c>
      <c r="BJ1191" s="5">
        <v>8</v>
      </c>
      <c r="BK1191" s="5">
        <v>17</v>
      </c>
      <c r="BL1191" s="5">
        <v>0</v>
      </c>
      <c r="BM1191" s="5">
        <v>0</v>
      </c>
      <c r="BN1191" s="5">
        <v>1</v>
      </c>
      <c r="BO1191" s="5">
        <v>0</v>
      </c>
      <c r="BP1191" s="5">
        <v>0</v>
      </c>
      <c r="BQ1191" s="5">
        <v>2</v>
      </c>
      <c r="BR1191" s="5">
        <v>1</v>
      </c>
      <c r="BS1191" s="5">
        <v>8</v>
      </c>
      <c r="BT1191" s="5">
        <v>4</v>
      </c>
      <c r="BU1191" s="5">
        <v>0</v>
      </c>
      <c r="BV1191" s="5">
        <v>6</v>
      </c>
      <c r="BW1191" s="5">
        <v>1</v>
      </c>
      <c r="BX1191" s="5">
        <v>1</v>
      </c>
      <c r="BY1191" s="5">
        <v>0</v>
      </c>
      <c r="BZ1191" s="5">
        <v>0</v>
      </c>
      <c r="CA1191" s="5">
        <v>2</v>
      </c>
      <c r="CB1191" s="5">
        <v>0</v>
      </c>
      <c r="CC1191" s="5">
        <v>0</v>
      </c>
      <c r="CD1191" s="5">
        <v>0</v>
      </c>
      <c r="CE1191" s="5">
        <v>0</v>
      </c>
      <c r="CF1191" s="5">
        <v>0</v>
      </c>
      <c r="CG1191" s="5">
        <v>0</v>
      </c>
      <c r="CH1191" s="5">
        <v>0</v>
      </c>
      <c r="CI1191" s="5">
        <v>0</v>
      </c>
      <c r="CJ1191" s="5">
        <v>0</v>
      </c>
      <c r="CK1191" s="5">
        <v>0</v>
      </c>
      <c r="CL1191" s="5">
        <v>0</v>
      </c>
      <c r="CM1191" s="5">
        <v>1</v>
      </c>
      <c r="CN1191" s="5">
        <v>15</v>
      </c>
      <c r="CO1191" s="5">
        <v>0</v>
      </c>
      <c r="CP1191" s="5">
        <v>0</v>
      </c>
      <c r="CQ1191" s="5">
        <v>0</v>
      </c>
      <c r="CR1191" s="5">
        <v>1</v>
      </c>
      <c r="CS1191" s="5">
        <v>0</v>
      </c>
      <c r="CT1191" s="5">
        <v>3</v>
      </c>
      <c r="CU1191" s="5">
        <v>0</v>
      </c>
      <c r="CV1191" s="5">
        <v>7</v>
      </c>
      <c r="CW1191" s="5">
        <v>1</v>
      </c>
      <c r="CX1191" s="3">
        <v>1</v>
      </c>
    </row>
    <row r="1192" spans="1:102" ht="15.75" x14ac:dyDescent="0.25">
      <c r="A1192" s="5" t="s">
        <v>23</v>
      </c>
      <c r="B1192" s="5" t="s">
        <v>24</v>
      </c>
      <c r="C1192" s="5">
        <v>2023</v>
      </c>
      <c r="D1192" s="5">
        <v>0</v>
      </c>
      <c r="E1192" s="5">
        <v>0</v>
      </c>
      <c r="F1192" s="5">
        <v>0</v>
      </c>
      <c r="G1192" s="5">
        <v>0</v>
      </c>
      <c r="H1192" s="5">
        <v>0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  <c r="AE1192" s="5">
        <v>0</v>
      </c>
      <c r="AF1192" s="5">
        <v>0</v>
      </c>
      <c r="AG1192" s="5">
        <v>0</v>
      </c>
      <c r="AH1192" s="5">
        <v>0</v>
      </c>
      <c r="AI1192" s="5">
        <v>0</v>
      </c>
      <c r="AJ1192" s="5">
        <v>0</v>
      </c>
      <c r="AK1192" s="5">
        <v>0</v>
      </c>
      <c r="AL1192" s="5">
        <v>0</v>
      </c>
      <c r="AM1192" s="5">
        <v>0</v>
      </c>
      <c r="AN1192" s="5">
        <v>0</v>
      </c>
      <c r="AO1192" s="5">
        <v>0</v>
      </c>
      <c r="AP1192" s="5">
        <v>0</v>
      </c>
      <c r="AQ1192" s="5">
        <v>0</v>
      </c>
      <c r="AR1192" s="5">
        <v>0</v>
      </c>
      <c r="AS1192" s="5">
        <v>0</v>
      </c>
      <c r="AT1192" s="5">
        <v>0</v>
      </c>
      <c r="AU1192" s="5">
        <v>0</v>
      </c>
      <c r="AV1192" s="5">
        <v>0</v>
      </c>
      <c r="AW1192" s="5">
        <v>0</v>
      </c>
      <c r="AX1192" s="5">
        <v>0</v>
      </c>
      <c r="AY1192" s="5">
        <v>0</v>
      </c>
      <c r="AZ1192" s="5">
        <v>0</v>
      </c>
      <c r="BA1192" s="5">
        <v>0</v>
      </c>
      <c r="BB1192" s="5">
        <v>0</v>
      </c>
      <c r="BC1192" s="5">
        <v>0</v>
      </c>
      <c r="BD1192" s="5">
        <v>0</v>
      </c>
      <c r="BE1192" s="5">
        <v>0</v>
      </c>
      <c r="BF1192" s="5">
        <v>0</v>
      </c>
      <c r="BG1192" s="5">
        <v>0</v>
      </c>
      <c r="BH1192" s="5">
        <v>0</v>
      </c>
      <c r="BI1192" s="5">
        <v>0</v>
      </c>
      <c r="BJ1192" s="5">
        <v>0</v>
      </c>
      <c r="BK1192" s="5">
        <v>0</v>
      </c>
      <c r="BL1192" s="5">
        <v>0</v>
      </c>
      <c r="BM1192" s="5">
        <v>0</v>
      </c>
      <c r="BN1192" s="5">
        <v>0</v>
      </c>
      <c r="BO1192" s="5">
        <v>0</v>
      </c>
      <c r="BP1192" s="5">
        <v>0</v>
      </c>
      <c r="BQ1192" s="5">
        <v>0</v>
      </c>
      <c r="BR1192" s="5">
        <v>0</v>
      </c>
      <c r="BS1192" s="5">
        <v>0</v>
      </c>
      <c r="BT1192" s="5">
        <v>0</v>
      </c>
      <c r="BU1192" s="5">
        <v>0</v>
      </c>
      <c r="BV1192" s="5">
        <v>0</v>
      </c>
      <c r="BW1192" s="5">
        <v>0</v>
      </c>
      <c r="BX1192" s="5">
        <v>0</v>
      </c>
      <c r="BY1192" s="5">
        <v>0</v>
      </c>
      <c r="BZ1192" s="5">
        <v>0</v>
      </c>
      <c r="CA1192" s="5">
        <v>0</v>
      </c>
      <c r="CB1192" s="5">
        <v>0</v>
      </c>
      <c r="CC1192" s="5">
        <v>0</v>
      </c>
      <c r="CD1192" s="5">
        <v>0</v>
      </c>
      <c r="CE1192" s="5">
        <v>0</v>
      </c>
      <c r="CF1192" s="5">
        <v>0</v>
      </c>
      <c r="CG1192" s="5">
        <v>0</v>
      </c>
      <c r="CH1192" s="5">
        <v>0</v>
      </c>
      <c r="CI1192" s="5">
        <v>0</v>
      </c>
      <c r="CJ1192" s="5">
        <v>0</v>
      </c>
      <c r="CK1192" s="5">
        <v>0</v>
      </c>
      <c r="CL1192" s="5">
        <v>0</v>
      </c>
      <c r="CM1192" s="5">
        <v>0</v>
      </c>
      <c r="CN1192" s="5">
        <v>0</v>
      </c>
      <c r="CO1192" s="5">
        <v>0</v>
      </c>
      <c r="CP1192" s="5">
        <v>0</v>
      </c>
      <c r="CQ1192" s="5">
        <v>0</v>
      </c>
      <c r="CR1192" s="5">
        <v>0</v>
      </c>
      <c r="CS1192" s="5">
        <v>0</v>
      </c>
      <c r="CT1192" s="5">
        <v>0</v>
      </c>
      <c r="CU1192" s="5">
        <v>0</v>
      </c>
      <c r="CV1192" s="5">
        <v>0</v>
      </c>
      <c r="CW1192" s="5">
        <v>0</v>
      </c>
      <c r="CX1192" s="3">
        <v>0</v>
      </c>
    </row>
    <row r="1193" spans="1:102" ht="15.75" x14ac:dyDescent="0.25">
      <c r="A1193" s="5" t="s">
        <v>25</v>
      </c>
      <c r="B1193" s="5" t="s">
        <v>26</v>
      </c>
      <c r="C1193" s="5">
        <v>2023</v>
      </c>
      <c r="D1193" s="5">
        <v>1722</v>
      </c>
      <c r="E1193" s="5">
        <v>0</v>
      </c>
      <c r="F1193" s="5">
        <v>4</v>
      </c>
      <c r="G1193" s="5">
        <v>5</v>
      </c>
      <c r="H1193" s="5">
        <v>1</v>
      </c>
      <c r="I1193" s="5">
        <v>4</v>
      </c>
      <c r="J1193" s="5">
        <v>1</v>
      </c>
      <c r="K1193" s="5">
        <v>2</v>
      </c>
      <c r="L1193" s="5">
        <v>5</v>
      </c>
      <c r="M1193" s="5">
        <v>1</v>
      </c>
      <c r="N1193" s="5">
        <v>7</v>
      </c>
      <c r="O1193" s="5">
        <v>36</v>
      </c>
      <c r="P1193" s="5">
        <v>0</v>
      </c>
      <c r="Q1193" s="5">
        <v>0</v>
      </c>
      <c r="R1193" s="5">
        <v>0</v>
      </c>
      <c r="S1193" s="5">
        <v>0</v>
      </c>
      <c r="T1193" s="5">
        <v>2</v>
      </c>
      <c r="U1193" s="5">
        <v>0</v>
      </c>
      <c r="V1193" s="5">
        <v>1</v>
      </c>
      <c r="W1193" s="5">
        <v>12</v>
      </c>
      <c r="X1193" s="5">
        <v>1</v>
      </c>
      <c r="Y1193" s="5">
        <v>0</v>
      </c>
      <c r="Z1193" s="5">
        <v>0</v>
      </c>
      <c r="AA1193" s="5">
        <v>2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5">
        <v>10</v>
      </c>
      <c r="AH1193" s="5">
        <v>5</v>
      </c>
      <c r="AI1193" s="5">
        <v>15</v>
      </c>
      <c r="AJ1193" s="5">
        <v>89</v>
      </c>
      <c r="AK1193" s="5">
        <v>8</v>
      </c>
      <c r="AL1193" s="5">
        <v>1</v>
      </c>
      <c r="AM1193" s="5">
        <v>31</v>
      </c>
      <c r="AN1193" s="5">
        <v>22</v>
      </c>
      <c r="AO1193" s="5">
        <v>18</v>
      </c>
      <c r="AP1193" s="5">
        <v>0</v>
      </c>
      <c r="AQ1193" s="5">
        <v>8</v>
      </c>
      <c r="AR1193" s="5">
        <v>2</v>
      </c>
      <c r="AS1193" s="5">
        <v>5</v>
      </c>
      <c r="AT1193" s="5">
        <v>14</v>
      </c>
      <c r="AU1193" s="5">
        <v>28</v>
      </c>
      <c r="AV1193" s="5">
        <v>19</v>
      </c>
      <c r="AW1193" s="5">
        <v>67</v>
      </c>
      <c r="AX1193" s="5">
        <v>68</v>
      </c>
      <c r="AY1193" s="5">
        <v>0</v>
      </c>
      <c r="AZ1193" s="5">
        <v>7</v>
      </c>
      <c r="BA1193" s="5">
        <v>0</v>
      </c>
      <c r="BB1193" s="5">
        <v>105</v>
      </c>
      <c r="BC1193" s="5">
        <v>26</v>
      </c>
      <c r="BD1193" s="5">
        <v>0</v>
      </c>
      <c r="BE1193" s="5">
        <v>21</v>
      </c>
      <c r="BF1193" s="5">
        <v>125</v>
      </c>
      <c r="BG1193" s="5">
        <v>3</v>
      </c>
      <c r="BH1193" s="5">
        <v>2</v>
      </c>
      <c r="BI1193" s="5">
        <v>0</v>
      </c>
      <c r="BJ1193" s="5">
        <v>43</v>
      </c>
      <c r="BK1193" s="5">
        <v>48</v>
      </c>
      <c r="BL1193" s="5">
        <v>0</v>
      </c>
      <c r="BM1193" s="5">
        <v>4</v>
      </c>
      <c r="BN1193" s="5">
        <v>15</v>
      </c>
      <c r="BO1193" s="5">
        <v>0</v>
      </c>
      <c r="BP1193" s="5">
        <v>13</v>
      </c>
      <c r="BQ1193" s="5">
        <v>25</v>
      </c>
      <c r="BR1193" s="5">
        <v>2</v>
      </c>
      <c r="BS1193" s="5">
        <v>51</v>
      </c>
      <c r="BT1193" s="5">
        <v>39</v>
      </c>
      <c r="BU1193" s="5">
        <v>1</v>
      </c>
      <c r="BV1193" s="5">
        <v>59</v>
      </c>
      <c r="BW1193" s="5">
        <v>23</v>
      </c>
      <c r="BX1193" s="5">
        <v>296</v>
      </c>
      <c r="BY1193" s="5">
        <v>3</v>
      </c>
      <c r="BZ1193" s="5">
        <v>2</v>
      </c>
      <c r="CA1193" s="5">
        <v>46</v>
      </c>
      <c r="CB1193" s="5">
        <v>1</v>
      </c>
      <c r="CC1193" s="5">
        <v>0</v>
      </c>
      <c r="CD1193" s="5">
        <v>59</v>
      </c>
      <c r="CE1193" s="5">
        <v>0</v>
      </c>
      <c r="CF1193" s="5">
        <v>2</v>
      </c>
      <c r="CG1193" s="5">
        <v>3</v>
      </c>
      <c r="CH1193" s="5">
        <v>1</v>
      </c>
      <c r="CI1193" s="5">
        <v>2</v>
      </c>
      <c r="CJ1193" s="5">
        <v>11</v>
      </c>
      <c r="CK1193" s="5">
        <v>6</v>
      </c>
      <c r="CL1193" s="5">
        <v>2</v>
      </c>
      <c r="CM1193" s="5">
        <v>7</v>
      </c>
      <c r="CN1193" s="5">
        <v>79</v>
      </c>
      <c r="CO1193" s="5">
        <v>1</v>
      </c>
      <c r="CP1193" s="5">
        <v>2</v>
      </c>
      <c r="CQ1193" s="5">
        <v>0</v>
      </c>
      <c r="CR1193" s="5">
        <v>40</v>
      </c>
      <c r="CS1193" s="5">
        <v>2</v>
      </c>
      <c r="CT1193" s="5">
        <v>9</v>
      </c>
      <c r="CU1193" s="5">
        <v>5</v>
      </c>
      <c r="CV1193" s="5">
        <v>20</v>
      </c>
      <c r="CW1193" s="5">
        <v>14</v>
      </c>
      <c r="CX1193" s="3">
        <v>14</v>
      </c>
    </row>
    <row r="1194" spans="1:102" ht="15.75" x14ac:dyDescent="0.25">
      <c r="A1194" s="5" t="s">
        <v>27</v>
      </c>
      <c r="B1194" s="5" t="s">
        <v>28</v>
      </c>
      <c r="C1194" s="5">
        <v>2023</v>
      </c>
      <c r="D1194" s="5">
        <v>5150</v>
      </c>
      <c r="E1194" s="5">
        <v>43</v>
      </c>
      <c r="F1194" s="5">
        <v>3</v>
      </c>
      <c r="G1194" s="5">
        <v>27</v>
      </c>
      <c r="H1194" s="5">
        <v>7</v>
      </c>
      <c r="I1194" s="5">
        <v>100</v>
      </c>
      <c r="J1194" s="5">
        <v>19</v>
      </c>
      <c r="K1194" s="5">
        <v>18</v>
      </c>
      <c r="L1194" s="5">
        <v>62</v>
      </c>
      <c r="M1194" s="5">
        <v>9</v>
      </c>
      <c r="N1194" s="5">
        <v>64</v>
      </c>
      <c r="O1194" s="5">
        <v>183</v>
      </c>
      <c r="P1194" s="5">
        <v>0</v>
      </c>
      <c r="Q1194" s="5">
        <v>0</v>
      </c>
      <c r="R1194" s="5">
        <v>3</v>
      </c>
      <c r="S1194" s="5">
        <v>1</v>
      </c>
      <c r="T1194" s="5">
        <v>0</v>
      </c>
      <c r="U1194" s="5">
        <v>1</v>
      </c>
      <c r="V1194" s="5">
        <v>4</v>
      </c>
      <c r="W1194" s="5">
        <v>9</v>
      </c>
      <c r="X1194" s="5">
        <v>6</v>
      </c>
      <c r="Y1194" s="5">
        <v>0</v>
      </c>
      <c r="Z1194" s="5">
        <v>0</v>
      </c>
      <c r="AA1194" s="5">
        <v>4</v>
      </c>
      <c r="AB1194" s="5">
        <v>0</v>
      </c>
      <c r="AC1194" s="5">
        <v>0</v>
      </c>
      <c r="AD1194" s="5">
        <v>0</v>
      </c>
      <c r="AE1194" s="5">
        <v>4</v>
      </c>
      <c r="AF1194" s="5">
        <v>0</v>
      </c>
      <c r="AG1194" s="5">
        <v>18</v>
      </c>
      <c r="AH1194" s="5">
        <v>5</v>
      </c>
      <c r="AI1194" s="5">
        <v>28</v>
      </c>
      <c r="AJ1194" s="5">
        <v>401</v>
      </c>
      <c r="AK1194" s="5">
        <v>107</v>
      </c>
      <c r="AL1194" s="5">
        <v>2</v>
      </c>
      <c r="AM1194" s="5">
        <v>16</v>
      </c>
      <c r="AN1194" s="5">
        <v>42</v>
      </c>
      <c r="AO1194" s="5">
        <v>63</v>
      </c>
      <c r="AP1194" s="5">
        <v>3</v>
      </c>
      <c r="AQ1194" s="5">
        <v>19</v>
      </c>
      <c r="AR1194" s="5">
        <v>11</v>
      </c>
      <c r="AS1194" s="5">
        <v>22</v>
      </c>
      <c r="AT1194" s="5">
        <v>29</v>
      </c>
      <c r="AU1194" s="5">
        <v>30</v>
      </c>
      <c r="AV1194" s="5">
        <v>24</v>
      </c>
      <c r="AW1194" s="5">
        <v>43</v>
      </c>
      <c r="AX1194" s="5">
        <v>117</v>
      </c>
      <c r="AY1194" s="5">
        <v>2</v>
      </c>
      <c r="AZ1194" s="5">
        <v>36</v>
      </c>
      <c r="BA1194" s="5">
        <v>0</v>
      </c>
      <c r="BB1194" s="5">
        <v>116</v>
      </c>
      <c r="BC1194" s="5">
        <v>21</v>
      </c>
      <c r="BD1194" s="5">
        <v>4</v>
      </c>
      <c r="BE1194" s="5">
        <v>50</v>
      </c>
      <c r="BF1194" s="5">
        <v>335</v>
      </c>
      <c r="BG1194" s="5">
        <v>4</v>
      </c>
      <c r="BH1194" s="5">
        <v>10</v>
      </c>
      <c r="BI1194" s="5">
        <v>0</v>
      </c>
      <c r="BJ1194" s="5">
        <v>136</v>
      </c>
      <c r="BK1194" s="5">
        <v>296</v>
      </c>
      <c r="BL1194" s="5">
        <v>0</v>
      </c>
      <c r="BM1194" s="5">
        <v>4</v>
      </c>
      <c r="BN1194" s="5">
        <v>32</v>
      </c>
      <c r="BO1194" s="5">
        <v>1</v>
      </c>
      <c r="BP1194" s="5">
        <v>14</v>
      </c>
      <c r="BQ1194" s="5">
        <v>74</v>
      </c>
      <c r="BR1194" s="5">
        <v>10</v>
      </c>
      <c r="BS1194" s="5">
        <v>116</v>
      </c>
      <c r="BT1194" s="5">
        <v>79</v>
      </c>
      <c r="BU1194" s="5">
        <v>5</v>
      </c>
      <c r="BV1194" s="5">
        <v>127</v>
      </c>
      <c r="BW1194" s="5">
        <v>234</v>
      </c>
      <c r="BX1194" s="5">
        <v>926</v>
      </c>
      <c r="BY1194" s="5">
        <v>7</v>
      </c>
      <c r="BZ1194" s="5">
        <v>2</v>
      </c>
      <c r="CA1194" s="5">
        <v>49</v>
      </c>
      <c r="CB1194" s="5">
        <v>27</v>
      </c>
      <c r="CC1194" s="5">
        <v>0</v>
      </c>
      <c r="CD1194" s="5">
        <v>17</v>
      </c>
      <c r="CE1194" s="5">
        <v>2</v>
      </c>
      <c r="CF1194" s="5">
        <v>12</v>
      </c>
      <c r="CG1194" s="5">
        <v>15</v>
      </c>
      <c r="CH1194" s="5">
        <v>6</v>
      </c>
      <c r="CI1194" s="5">
        <v>8</v>
      </c>
      <c r="CJ1194" s="5">
        <v>92</v>
      </c>
      <c r="CK1194" s="5">
        <v>9</v>
      </c>
      <c r="CL1194" s="5">
        <v>0</v>
      </c>
      <c r="CM1194" s="5">
        <v>22</v>
      </c>
      <c r="CN1194" s="5">
        <v>194</v>
      </c>
      <c r="CO1194" s="5">
        <v>17</v>
      </c>
      <c r="CP1194" s="5">
        <v>6</v>
      </c>
      <c r="CQ1194" s="5">
        <v>0</v>
      </c>
      <c r="CR1194" s="5">
        <v>36</v>
      </c>
      <c r="CS1194" s="5">
        <v>9</v>
      </c>
      <c r="CT1194" s="5">
        <v>35</v>
      </c>
      <c r="CU1194" s="5">
        <v>32</v>
      </c>
      <c r="CV1194" s="5">
        <v>323</v>
      </c>
      <c r="CW1194" s="5">
        <v>47</v>
      </c>
      <c r="CX1194" s="3">
        <v>47</v>
      </c>
    </row>
    <row r="1195" spans="1:102" ht="15.75" x14ac:dyDescent="0.25">
      <c r="A1195" s="5" t="s">
        <v>29</v>
      </c>
      <c r="B1195" s="5" t="s">
        <v>30</v>
      </c>
      <c r="C1195" s="5">
        <v>2023</v>
      </c>
      <c r="D1195" s="5">
        <v>8</v>
      </c>
      <c r="E1195" s="5">
        <v>0</v>
      </c>
      <c r="F1195" s="5">
        <v>0</v>
      </c>
      <c r="G1195" s="5">
        <v>0</v>
      </c>
      <c r="H1195" s="5">
        <v>0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4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5">
        <v>0</v>
      </c>
      <c r="AG1195" s="5">
        <v>0</v>
      </c>
      <c r="AH1195" s="5">
        <v>0</v>
      </c>
      <c r="AI1195" s="5">
        <v>0</v>
      </c>
      <c r="AJ1195" s="5">
        <v>0</v>
      </c>
      <c r="AK1195" s="5">
        <v>0</v>
      </c>
      <c r="AL1195" s="5">
        <v>0</v>
      </c>
      <c r="AM1195" s="5">
        <v>0</v>
      </c>
      <c r="AN1195" s="5">
        <v>0</v>
      </c>
      <c r="AO1195" s="5">
        <v>0</v>
      </c>
      <c r="AP1195" s="5">
        <v>0</v>
      </c>
      <c r="AQ1195" s="5">
        <v>0</v>
      </c>
      <c r="AR1195" s="5">
        <v>0</v>
      </c>
      <c r="AS1195" s="5">
        <v>0</v>
      </c>
      <c r="AT1195" s="5">
        <v>0</v>
      </c>
      <c r="AU1195" s="5">
        <v>0</v>
      </c>
      <c r="AV1195" s="5">
        <v>0</v>
      </c>
      <c r="AW1195" s="5">
        <v>0</v>
      </c>
      <c r="AX1195" s="5">
        <v>0</v>
      </c>
      <c r="AY1195" s="5">
        <v>0</v>
      </c>
      <c r="AZ1195" s="5">
        <v>0</v>
      </c>
      <c r="BA1195" s="5">
        <v>0</v>
      </c>
      <c r="BB1195" s="5">
        <v>0</v>
      </c>
      <c r="BC1195" s="5">
        <v>0</v>
      </c>
      <c r="BD1195" s="5">
        <v>0</v>
      </c>
      <c r="BE1195" s="5">
        <v>0</v>
      </c>
      <c r="BF1195" s="5">
        <v>0</v>
      </c>
      <c r="BG1195" s="5">
        <v>0</v>
      </c>
      <c r="BH1195" s="5">
        <v>0</v>
      </c>
      <c r="BI1195" s="5">
        <v>0</v>
      </c>
      <c r="BJ1195" s="5">
        <v>1</v>
      </c>
      <c r="BK1195" s="5">
        <v>0</v>
      </c>
      <c r="BL1195" s="5">
        <v>0</v>
      </c>
      <c r="BM1195" s="5">
        <v>0</v>
      </c>
      <c r="BN1195" s="5">
        <v>0</v>
      </c>
      <c r="BO1195" s="5">
        <v>0</v>
      </c>
      <c r="BP1195" s="5">
        <v>0</v>
      </c>
      <c r="BQ1195" s="5">
        <v>0</v>
      </c>
      <c r="BR1195" s="5">
        <v>0</v>
      </c>
      <c r="BS1195" s="5">
        <v>1</v>
      </c>
      <c r="BT1195" s="5">
        <v>0</v>
      </c>
      <c r="BU1195" s="5">
        <v>0</v>
      </c>
      <c r="BV1195" s="5">
        <v>0</v>
      </c>
      <c r="BW1195" s="5">
        <v>0</v>
      </c>
      <c r="BX1195" s="5">
        <v>0</v>
      </c>
      <c r="BY1195" s="5">
        <v>0</v>
      </c>
      <c r="BZ1195" s="5">
        <v>0</v>
      </c>
      <c r="CA1195" s="5">
        <v>0</v>
      </c>
      <c r="CB1195" s="5">
        <v>0</v>
      </c>
      <c r="CC1195" s="5">
        <v>0</v>
      </c>
      <c r="CD1195" s="5">
        <v>0</v>
      </c>
      <c r="CE1195" s="5">
        <v>0</v>
      </c>
      <c r="CF1195" s="5">
        <v>0</v>
      </c>
      <c r="CG1195" s="5">
        <v>0</v>
      </c>
      <c r="CH1195" s="5">
        <v>0</v>
      </c>
      <c r="CI1195" s="5">
        <v>0</v>
      </c>
      <c r="CJ1195" s="5">
        <v>0</v>
      </c>
      <c r="CK1195" s="5">
        <v>0</v>
      </c>
      <c r="CL1195" s="5">
        <v>0</v>
      </c>
      <c r="CM1195" s="5">
        <v>0</v>
      </c>
      <c r="CN1195" s="5">
        <v>0</v>
      </c>
      <c r="CO1195" s="5">
        <v>0</v>
      </c>
      <c r="CP1195" s="5">
        <v>0</v>
      </c>
      <c r="CQ1195" s="5">
        <v>0</v>
      </c>
      <c r="CR1195" s="5">
        <v>0</v>
      </c>
      <c r="CS1195" s="5">
        <v>0</v>
      </c>
      <c r="CT1195" s="5">
        <v>0</v>
      </c>
      <c r="CU1195" s="5">
        <v>0</v>
      </c>
      <c r="CV1195" s="5">
        <v>0</v>
      </c>
      <c r="CW1195" s="5">
        <v>0</v>
      </c>
      <c r="CX1195" s="3">
        <v>0</v>
      </c>
    </row>
    <row r="1196" spans="1:102" ht="15.75" x14ac:dyDescent="0.25">
      <c r="A1196" s="5" t="s">
        <v>31</v>
      </c>
      <c r="B1196" s="5" t="s">
        <v>32</v>
      </c>
      <c r="C1196" s="5">
        <v>2023</v>
      </c>
      <c r="D1196" s="5">
        <v>510</v>
      </c>
      <c r="E1196" s="5">
        <v>0</v>
      </c>
      <c r="F1196" s="5">
        <v>0</v>
      </c>
      <c r="G1196" s="5">
        <v>1</v>
      </c>
      <c r="H1196" s="5">
        <v>0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26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  <c r="AE1196" s="5">
        <v>0</v>
      </c>
      <c r="AF1196" s="5">
        <v>0</v>
      </c>
      <c r="AG1196" s="5">
        <v>1</v>
      </c>
      <c r="AH1196" s="5">
        <v>1</v>
      </c>
      <c r="AI1196" s="5">
        <v>1</v>
      </c>
      <c r="AJ1196" s="5">
        <v>0</v>
      </c>
      <c r="AK1196" s="5">
        <v>1</v>
      </c>
      <c r="AL1196" s="5">
        <v>0</v>
      </c>
      <c r="AM1196" s="5">
        <v>1</v>
      </c>
      <c r="AN1196" s="5">
        <v>1</v>
      </c>
      <c r="AO1196" s="5">
        <v>5</v>
      </c>
      <c r="AP1196" s="5">
        <v>0</v>
      </c>
      <c r="AQ1196" s="5">
        <v>5</v>
      </c>
      <c r="AR1196" s="5">
        <v>0</v>
      </c>
      <c r="AS1196" s="5">
        <v>0</v>
      </c>
      <c r="AT1196" s="5">
        <v>1</v>
      </c>
      <c r="AU1196" s="5">
        <v>1</v>
      </c>
      <c r="AV1196" s="5">
        <v>13</v>
      </c>
      <c r="AW1196" s="5">
        <v>1</v>
      </c>
      <c r="AX1196" s="5">
        <v>12</v>
      </c>
      <c r="AY1196" s="5">
        <v>0</v>
      </c>
      <c r="AZ1196" s="5">
        <v>0</v>
      </c>
      <c r="BA1196" s="5">
        <v>0</v>
      </c>
      <c r="BB1196" s="5">
        <v>58</v>
      </c>
      <c r="BC1196" s="5">
        <v>1</v>
      </c>
      <c r="BD1196" s="5">
        <v>0</v>
      </c>
      <c r="BE1196" s="5">
        <v>4</v>
      </c>
      <c r="BF1196" s="5">
        <v>3</v>
      </c>
      <c r="BG1196" s="5">
        <v>0</v>
      </c>
      <c r="BH1196" s="5">
        <v>0</v>
      </c>
      <c r="BI1196" s="5">
        <v>0</v>
      </c>
      <c r="BJ1196" s="5">
        <v>25</v>
      </c>
      <c r="BK1196" s="5">
        <v>12</v>
      </c>
      <c r="BL1196" s="5">
        <v>0</v>
      </c>
      <c r="BM1196" s="5">
        <v>0</v>
      </c>
      <c r="BN1196" s="5">
        <v>2</v>
      </c>
      <c r="BO1196" s="5">
        <v>0</v>
      </c>
      <c r="BP1196" s="5">
        <v>0</v>
      </c>
      <c r="BQ1196" s="5">
        <v>2</v>
      </c>
      <c r="BR1196" s="5">
        <v>0</v>
      </c>
      <c r="BS1196" s="5">
        <v>9</v>
      </c>
      <c r="BT1196" s="5">
        <v>2</v>
      </c>
      <c r="BU1196" s="5">
        <v>0</v>
      </c>
      <c r="BV1196" s="5">
        <v>0</v>
      </c>
      <c r="BW1196" s="5">
        <v>0</v>
      </c>
      <c r="BX1196" s="5">
        <v>285</v>
      </c>
      <c r="BY1196" s="5">
        <v>0</v>
      </c>
      <c r="BZ1196" s="5">
        <v>0</v>
      </c>
      <c r="CA1196" s="5">
        <v>3</v>
      </c>
      <c r="CB1196" s="5">
        <v>1</v>
      </c>
      <c r="CC1196" s="5">
        <v>0</v>
      </c>
      <c r="CD1196" s="5">
        <v>1</v>
      </c>
      <c r="CE1196" s="5">
        <v>0</v>
      </c>
      <c r="CF1196" s="5">
        <v>0</v>
      </c>
      <c r="CG1196" s="5">
        <v>0</v>
      </c>
      <c r="CH1196" s="5">
        <v>0</v>
      </c>
      <c r="CI1196" s="5">
        <v>0</v>
      </c>
      <c r="CJ1196" s="5">
        <v>1</v>
      </c>
      <c r="CK1196" s="5">
        <v>0</v>
      </c>
      <c r="CL1196" s="5">
        <v>0</v>
      </c>
      <c r="CM1196" s="5">
        <v>3</v>
      </c>
      <c r="CN1196" s="5">
        <v>13</v>
      </c>
      <c r="CO1196" s="5">
        <v>0</v>
      </c>
      <c r="CP1196" s="5">
        <v>0</v>
      </c>
      <c r="CQ1196" s="5">
        <v>0</v>
      </c>
      <c r="CR1196" s="5">
        <v>1</v>
      </c>
      <c r="CS1196" s="5">
        <v>1</v>
      </c>
      <c r="CT1196" s="5">
        <v>4</v>
      </c>
      <c r="CU1196" s="5">
        <v>0</v>
      </c>
      <c r="CV1196" s="5">
        <v>2</v>
      </c>
      <c r="CW1196" s="5">
        <v>2</v>
      </c>
      <c r="CX1196" s="3">
        <v>2</v>
      </c>
    </row>
    <row r="1197" spans="1:102" ht="15.75" x14ac:dyDescent="0.25">
      <c r="A1197" s="5" t="s">
        <v>33</v>
      </c>
      <c r="B1197" s="5" t="s">
        <v>34</v>
      </c>
      <c r="C1197" s="5">
        <v>2023</v>
      </c>
      <c r="D1197" s="5">
        <v>31</v>
      </c>
      <c r="E1197" s="5">
        <v>0</v>
      </c>
      <c r="F1197" s="5">
        <v>0</v>
      </c>
      <c r="G1197" s="5">
        <v>0</v>
      </c>
      <c r="H1197" s="5">
        <v>0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2</v>
      </c>
      <c r="O1197" s="5">
        <v>1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>
        <v>0</v>
      </c>
      <c r="AG1197" s="5">
        <v>0</v>
      </c>
      <c r="AH1197" s="5">
        <v>0</v>
      </c>
      <c r="AI1197" s="5">
        <v>0</v>
      </c>
      <c r="AJ1197" s="5">
        <v>1</v>
      </c>
      <c r="AK1197" s="5">
        <v>0</v>
      </c>
      <c r="AL1197" s="5">
        <v>0</v>
      </c>
      <c r="AM1197" s="5">
        <v>1</v>
      </c>
      <c r="AN1197" s="5">
        <v>0</v>
      </c>
      <c r="AO1197" s="5">
        <v>1</v>
      </c>
      <c r="AP1197" s="5">
        <v>3</v>
      </c>
      <c r="AQ1197" s="5">
        <v>0</v>
      </c>
      <c r="AR1197" s="5">
        <v>0</v>
      </c>
      <c r="AS1197" s="5">
        <v>0</v>
      </c>
      <c r="AT1197" s="5">
        <v>1</v>
      </c>
      <c r="AU1197" s="5">
        <v>0</v>
      </c>
      <c r="AV1197" s="5">
        <v>0</v>
      </c>
      <c r="AW1197" s="5">
        <v>0</v>
      </c>
      <c r="AX1197" s="5">
        <v>2</v>
      </c>
      <c r="AY1197" s="5">
        <v>0</v>
      </c>
      <c r="AZ1197" s="5">
        <v>0</v>
      </c>
      <c r="BA1197" s="5">
        <v>0</v>
      </c>
      <c r="BB1197" s="5">
        <v>0</v>
      </c>
      <c r="BC1197" s="5">
        <v>0</v>
      </c>
      <c r="BD1197" s="5">
        <v>0</v>
      </c>
      <c r="BE1197" s="5">
        <v>0</v>
      </c>
      <c r="BF1197" s="5">
        <v>2</v>
      </c>
      <c r="BG1197" s="5">
        <v>0</v>
      </c>
      <c r="BH1197" s="5">
        <v>0</v>
      </c>
      <c r="BI1197" s="5">
        <v>0</v>
      </c>
      <c r="BJ1197" s="5">
        <v>2</v>
      </c>
      <c r="BK1197" s="5">
        <v>2</v>
      </c>
      <c r="BL1197" s="5">
        <v>0</v>
      </c>
      <c r="BM1197" s="5">
        <v>0</v>
      </c>
      <c r="BN1197" s="5">
        <v>1</v>
      </c>
      <c r="BO1197" s="5">
        <v>0</v>
      </c>
      <c r="BP1197" s="5">
        <v>0</v>
      </c>
      <c r="BQ1197" s="5">
        <v>0</v>
      </c>
      <c r="BR1197" s="5">
        <v>0</v>
      </c>
      <c r="BS1197" s="5">
        <v>1</v>
      </c>
      <c r="BT1197" s="5">
        <v>0</v>
      </c>
      <c r="BU1197" s="5">
        <v>0</v>
      </c>
      <c r="BV1197" s="5">
        <v>1</v>
      </c>
      <c r="BW1197" s="5">
        <v>1</v>
      </c>
      <c r="BX1197" s="5">
        <v>2</v>
      </c>
      <c r="BY1197" s="5">
        <v>0</v>
      </c>
      <c r="BZ1197" s="5">
        <v>0</v>
      </c>
      <c r="CA1197" s="5">
        <v>0</v>
      </c>
      <c r="CB1197" s="5">
        <v>0</v>
      </c>
      <c r="CC1197" s="5">
        <v>0</v>
      </c>
      <c r="CD1197" s="5">
        <v>0</v>
      </c>
      <c r="CE1197" s="5">
        <v>0</v>
      </c>
      <c r="CF1197" s="5">
        <v>0</v>
      </c>
      <c r="CG1197" s="5">
        <v>0</v>
      </c>
      <c r="CH1197" s="5">
        <v>0</v>
      </c>
      <c r="CI1197" s="5">
        <v>0</v>
      </c>
      <c r="CJ1197" s="5">
        <v>0</v>
      </c>
      <c r="CK1197" s="5">
        <v>0</v>
      </c>
      <c r="CL1197" s="5">
        <v>0</v>
      </c>
      <c r="CM1197" s="5">
        <v>0</v>
      </c>
      <c r="CN1197" s="5">
        <v>1</v>
      </c>
      <c r="CO1197" s="5">
        <v>0</v>
      </c>
      <c r="CP1197" s="5">
        <v>0</v>
      </c>
      <c r="CQ1197" s="5">
        <v>0</v>
      </c>
      <c r="CR1197" s="5">
        <v>0</v>
      </c>
      <c r="CS1197" s="5">
        <v>0</v>
      </c>
      <c r="CT1197" s="5">
        <v>0</v>
      </c>
      <c r="CU1197" s="5">
        <v>0</v>
      </c>
      <c r="CV1197" s="5">
        <v>1</v>
      </c>
      <c r="CW1197" s="5">
        <v>0</v>
      </c>
      <c r="CX1197" s="3">
        <v>0</v>
      </c>
    </row>
    <row r="1198" spans="1:102" ht="15.75" x14ac:dyDescent="0.25">
      <c r="A1198" s="5" t="s">
        <v>35</v>
      </c>
      <c r="B1198" s="5" t="s">
        <v>36</v>
      </c>
      <c r="C1198" s="5">
        <v>2023</v>
      </c>
      <c r="D1198" s="5">
        <v>103</v>
      </c>
      <c r="E1198" s="5">
        <v>0</v>
      </c>
      <c r="F1198" s="5">
        <v>1</v>
      </c>
      <c r="G1198" s="5">
        <v>3</v>
      </c>
      <c r="H1198" s="5">
        <v>1</v>
      </c>
      <c r="I1198" s="5">
        <v>1</v>
      </c>
      <c r="J1198" s="5">
        <v>2</v>
      </c>
      <c r="K1198" s="5">
        <v>2</v>
      </c>
      <c r="L1198" s="5">
        <v>0</v>
      </c>
      <c r="M1198" s="5">
        <v>0</v>
      </c>
      <c r="N1198" s="5">
        <v>3</v>
      </c>
      <c r="O1198" s="5">
        <v>2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  <c r="AE1198" s="5">
        <v>0</v>
      </c>
      <c r="AF1198" s="5">
        <v>0</v>
      </c>
      <c r="AG1198" s="5">
        <v>0</v>
      </c>
      <c r="AH1198" s="5">
        <v>0</v>
      </c>
      <c r="AI1198" s="5">
        <v>0</v>
      </c>
      <c r="AJ1198" s="5">
        <v>3</v>
      </c>
      <c r="AK1198" s="5">
        <v>2</v>
      </c>
      <c r="AL1198" s="5">
        <v>0</v>
      </c>
      <c r="AM1198" s="5">
        <v>0</v>
      </c>
      <c r="AN1198" s="5">
        <v>0</v>
      </c>
      <c r="AO1198" s="5">
        <v>1</v>
      </c>
      <c r="AP1198" s="5">
        <v>0</v>
      </c>
      <c r="AQ1198" s="5">
        <v>0</v>
      </c>
      <c r="AR1198" s="5">
        <v>0</v>
      </c>
      <c r="AS1198" s="5">
        <v>1</v>
      </c>
      <c r="AT1198" s="5">
        <v>1</v>
      </c>
      <c r="AU1198" s="5">
        <v>1</v>
      </c>
      <c r="AV1198" s="5">
        <v>1</v>
      </c>
      <c r="AW1198" s="5">
        <v>0</v>
      </c>
      <c r="AX1198" s="5">
        <v>2</v>
      </c>
      <c r="AY1198" s="5">
        <v>0</v>
      </c>
      <c r="AZ1198" s="5">
        <v>0</v>
      </c>
      <c r="BA1198" s="5">
        <v>0</v>
      </c>
      <c r="BB1198" s="5">
        <v>0</v>
      </c>
      <c r="BC1198" s="5">
        <v>0</v>
      </c>
      <c r="BD1198" s="5">
        <v>0</v>
      </c>
      <c r="BE1198" s="5">
        <v>1</v>
      </c>
      <c r="BF1198" s="5">
        <v>2</v>
      </c>
      <c r="BG1198" s="5">
        <v>0</v>
      </c>
      <c r="BH1198" s="5">
        <v>0</v>
      </c>
      <c r="BI1198" s="5">
        <v>0</v>
      </c>
      <c r="BJ1198" s="5">
        <v>1</v>
      </c>
      <c r="BK1198" s="5">
        <v>2</v>
      </c>
      <c r="BL1198" s="5">
        <v>0</v>
      </c>
      <c r="BM1198" s="5">
        <v>0</v>
      </c>
      <c r="BN1198" s="5">
        <v>0</v>
      </c>
      <c r="BO1198" s="5">
        <v>0</v>
      </c>
      <c r="BP1198" s="5">
        <v>0</v>
      </c>
      <c r="BQ1198" s="5">
        <v>1</v>
      </c>
      <c r="BR1198" s="5">
        <v>0</v>
      </c>
      <c r="BS1198" s="5">
        <v>3</v>
      </c>
      <c r="BT1198" s="5">
        <v>0</v>
      </c>
      <c r="BU1198" s="5">
        <v>0</v>
      </c>
      <c r="BV1198" s="5">
        <v>1</v>
      </c>
      <c r="BW1198" s="5">
        <v>1</v>
      </c>
      <c r="BX1198" s="5">
        <v>18</v>
      </c>
      <c r="BY1198" s="5">
        <v>0</v>
      </c>
      <c r="BZ1198" s="5">
        <v>0</v>
      </c>
      <c r="CA1198" s="5">
        <v>30</v>
      </c>
      <c r="CB1198" s="5">
        <v>1</v>
      </c>
      <c r="CC1198" s="5">
        <v>0</v>
      </c>
      <c r="CD1198" s="5">
        <v>1</v>
      </c>
      <c r="CE1198" s="5">
        <v>0</v>
      </c>
      <c r="CF1198" s="5">
        <v>2</v>
      </c>
      <c r="CG1198" s="5">
        <v>0</v>
      </c>
      <c r="CH1198" s="5">
        <v>0</v>
      </c>
      <c r="CI1198" s="5">
        <v>0</v>
      </c>
      <c r="CJ1198" s="5">
        <v>1</v>
      </c>
      <c r="CK1198" s="5">
        <v>0</v>
      </c>
      <c r="CL1198" s="5">
        <v>0</v>
      </c>
      <c r="CM1198" s="5">
        <v>0</v>
      </c>
      <c r="CN1198" s="5">
        <v>1</v>
      </c>
      <c r="CO1198" s="5">
        <v>1</v>
      </c>
      <c r="CP1198" s="5">
        <v>0</v>
      </c>
      <c r="CQ1198" s="5">
        <v>0</v>
      </c>
      <c r="CR1198" s="5">
        <v>0</v>
      </c>
      <c r="CS1198" s="5">
        <v>0</v>
      </c>
      <c r="CT1198" s="5">
        <v>3</v>
      </c>
      <c r="CU1198" s="5">
        <v>0</v>
      </c>
      <c r="CV1198" s="5">
        <v>3</v>
      </c>
      <c r="CW1198" s="5">
        <v>1</v>
      </c>
      <c r="CX1198" s="3">
        <v>1</v>
      </c>
    </row>
    <row r="1199" spans="1:102" ht="15.75" x14ac:dyDescent="0.25">
      <c r="A1199" s="5" t="s">
        <v>37</v>
      </c>
      <c r="B1199" s="5" t="s">
        <v>38</v>
      </c>
      <c r="C1199" s="5">
        <v>2023</v>
      </c>
      <c r="D1199" s="5">
        <v>471</v>
      </c>
      <c r="E1199" s="5">
        <v>3</v>
      </c>
      <c r="F1199" s="5">
        <v>0</v>
      </c>
      <c r="G1199" s="5">
        <v>14</v>
      </c>
      <c r="H1199" s="5">
        <v>0</v>
      </c>
      <c r="I1199" s="5">
        <v>1</v>
      </c>
      <c r="J1199" s="5">
        <v>1</v>
      </c>
      <c r="K1199" s="5">
        <v>0</v>
      </c>
      <c r="L1199" s="5">
        <v>2</v>
      </c>
      <c r="M1199" s="5">
        <v>1</v>
      </c>
      <c r="N1199" s="5">
        <v>1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2</v>
      </c>
      <c r="V1199" s="5">
        <v>3</v>
      </c>
      <c r="W1199" s="5">
        <v>172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5">
        <v>2</v>
      </c>
      <c r="AH1199" s="5">
        <v>0</v>
      </c>
      <c r="AI1199" s="5">
        <v>1</v>
      </c>
      <c r="AJ1199" s="5">
        <v>1</v>
      </c>
      <c r="AK1199" s="5">
        <v>2</v>
      </c>
      <c r="AL1199" s="5">
        <v>0</v>
      </c>
      <c r="AM1199" s="5">
        <v>2</v>
      </c>
      <c r="AN1199" s="5">
        <v>1</v>
      </c>
      <c r="AO1199" s="5">
        <v>3</v>
      </c>
      <c r="AP1199" s="5">
        <v>1</v>
      </c>
      <c r="AQ1199" s="5">
        <v>1</v>
      </c>
      <c r="AR1199" s="5">
        <v>0</v>
      </c>
      <c r="AS1199" s="5">
        <v>0</v>
      </c>
      <c r="AT1199" s="5">
        <v>4</v>
      </c>
      <c r="AU1199" s="5">
        <v>0</v>
      </c>
      <c r="AV1199" s="5">
        <v>2</v>
      </c>
      <c r="AW1199" s="5">
        <v>1</v>
      </c>
      <c r="AX1199" s="5">
        <v>5</v>
      </c>
      <c r="AY1199" s="5">
        <v>0</v>
      </c>
      <c r="AZ1199" s="5">
        <v>30</v>
      </c>
      <c r="BA1199" s="5">
        <v>0</v>
      </c>
      <c r="BB1199" s="5">
        <v>105</v>
      </c>
      <c r="BC1199" s="5">
        <v>5</v>
      </c>
      <c r="BD1199" s="5">
        <v>0</v>
      </c>
      <c r="BE1199" s="5">
        <v>1</v>
      </c>
      <c r="BF1199" s="5">
        <v>5</v>
      </c>
      <c r="BG1199" s="5">
        <v>0</v>
      </c>
      <c r="BH1199" s="5">
        <v>0</v>
      </c>
      <c r="BI1199" s="5">
        <v>0</v>
      </c>
      <c r="BJ1199" s="5">
        <v>5</v>
      </c>
      <c r="BK1199" s="5">
        <v>24</v>
      </c>
      <c r="BL1199" s="5">
        <v>0</v>
      </c>
      <c r="BM1199" s="5">
        <v>0</v>
      </c>
      <c r="BN1199" s="5">
        <v>1</v>
      </c>
      <c r="BO1199" s="5">
        <v>0</v>
      </c>
      <c r="BP1199" s="5">
        <v>5</v>
      </c>
      <c r="BQ1199" s="5">
        <v>3</v>
      </c>
      <c r="BR1199" s="5">
        <v>0</v>
      </c>
      <c r="BS1199" s="5">
        <v>10</v>
      </c>
      <c r="BT1199" s="5">
        <v>6</v>
      </c>
      <c r="BU1199" s="5">
        <v>0</v>
      </c>
      <c r="BV1199" s="5">
        <v>0</v>
      </c>
      <c r="BW1199" s="5">
        <v>0</v>
      </c>
      <c r="BX1199" s="5">
        <v>14</v>
      </c>
      <c r="BY1199" s="5">
        <v>0</v>
      </c>
      <c r="BZ1199" s="5">
        <v>0</v>
      </c>
      <c r="CA1199" s="5">
        <v>3</v>
      </c>
      <c r="CB1199" s="5">
        <v>0</v>
      </c>
      <c r="CC1199" s="5">
        <v>0</v>
      </c>
      <c r="CD1199" s="5">
        <v>0</v>
      </c>
      <c r="CE1199" s="5">
        <v>0</v>
      </c>
      <c r="CF1199" s="5">
        <v>0</v>
      </c>
      <c r="CG1199" s="5">
        <v>0</v>
      </c>
      <c r="CH1199" s="5">
        <v>0</v>
      </c>
      <c r="CI1199" s="5">
        <v>0</v>
      </c>
      <c r="CJ1199" s="5">
        <v>0</v>
      </c>
      <c r="CK1199" s="5">
        <v>0</v>
      </c>
      <c r="CL1199" s="5">
        <v>0</v>
      </c>
      <c r="CM1199" s="5">
        <v>2</v>
      </c>
      <c r="CN1199" s="5">
        <v>13</v>
      </c>
      <c r="CO1199" s="5">
        <v>0</v>
      </c>
      <c r="CP1199" s="5">
        <v>0</v>
      </c>
      <c r="CQ1199" s="5">
        <v>0</v>
      </c>
      <c r="CR1199" s="5">
        <v>0</v>
      </c>
      <c r="CS1199" s="5">
        <v>0</v>
      </c>
      <c r="CT1199" s="5">
        <v>3</v>
      </c>
      <c r="CU1199" s="5">
        <v>0</v>
      </c>
      <c r="CV1199" s="5">
        <v>3</v>
      </c>
      <c r="CW1199" s="5">
        <v>2</v>
      </c>
      <c r="CX1199" s="3">
        <v>2</v>
      </c>
    </row>
    <row r="1200" spans="1:102" ht="15.75" x14ac:dyDescent="0.25">
      <c r="A1200" s="5" t="s">
        <v>39</v>
      </c>
      <c r="B1200" s="5" t="s">
        <v>40</v>
      </c>
      <c r="C1200" s="5">
        <v>2023</v>
      </c>
      <c r="D1200" s="5">
        <v>17637</v>
      </c>
      <c r="E1200" s="5">
        <v>3</v>
      </c>
      <c r="F1200" s="5">
        <v>81</v>
      </c>
      <c r="G1200" s="5">
        <v>163</v>
      </c>
      <c r="H1200" s="5">
        <v>8</v>
      </c>
      <c r="I1200" s="5">
        <v>121</v>
      </c>
      <c r="J1200" s="5">
        <v>28</v>
      </c>
      <c r="K1200" s="5">
        <v>15</v>
      </c>
      <c r="L1200" s="5">
        <v>57</v>
      </c>
      <c r="M1200" s="5">
        <v>45</v>
      </c>
      <c r="N1200" s="5">
        <v>60</v>
      </c>
      <c r="O1200" s="5">
        <v>360</v>
      </c>
      <c r="P1200" s="5">
        <v>1</v>
      </c>
      <c r="Q1200" s="5">
        <v>5</v>
      </c>
      <c r="R1200" s="5">
        <v>73</v>
      </c>
      <c r="S1200" s="5">
        <v>2</v>
      </c>
      <c r="T1200" s="5">
        <v>6</v>
      </c>
      <c r="U1200" s="5">
        <v>5</v>
      </c>
      <c r="V1200" s="5">
        <v>29</v>
      </c>
      <c r="W1200" s="5">
        <v>372</v>
      </c>
      <c r="X1200" s="5">
        <v>11</v>
      </c>
      <c r="Y1200" s="5">
        <v>4</v>
      </c>
      <c r="Z1200" s="5">
        <v>153</v>
      </c>
      <c r="AA1200" s="5">
        <v>2684</v>
      </c>
      <c r="AB1200" s="5">
        <v>871</v>
      </c>
      <c r="AC1200" s="5">
        <v>89</v>
      </c>
      <c r="AD1200" s="5">
        <v>9</v>
      </c>
      <c r="AE1200" s="5">
        <v>22</v>
      </c>
      <c r="AF1200" s="5">
        <v>32</v>
      </c>
      <c r="AG1200" s="5">
        <v>702</v>
      </c>
      <c r="AH1200" s="5">
        <v>50</v>
      </c>
      <c r="AI1200" s="5">
        <v>158</v>
      </c>
      <c r="AJ1200" s="5">
        <v>2442</v>
      </c>
      <c r="AK1200" s="5">
        <v>480</v>
      </c>
      <c r="AL1200" s="5">
        <v>8</v>
      </c>
      <c r="AM1200" s="5">
        <v>450</v>
      </c>
      <c r="AN1200" s="5">
        <v>178</v>
      </c>
      <c r="AO1200" s="5">
        <v>228</v>
      </c>
      <c r="AP1200" s="5">
        <v>6</v>
      </c>
      <c r="AQ1200" s="5">
        <v>182</v>
      </c>
      <c r="AR1200" s="5">
        <v>27</v>
      </c>
      <c r="AS1200" s="5">
        <v>78</v>
      </c>
      <c r="AT1200" s="5">
        <v>114</v>
      </c>
      <c r="AU1200" s="5">
        <v>334</v>
      </c>
      <c r="AV1200" s="5">
        <v>377</v>
      </c>
      <c r="AW1200" s="5">
        <v>326</v>
      </c>
      <c r="AX1200" s="5">
        <v>193</v>
      </c>
      <c r="AY1200" s="5">
        <v>4</v>
      </c>
      <c r="AZ1200" s="5">
        <v>25</v>
      </c>
      <c r="BA1200" s="5">
        <v>1</v>
      </c>
      <c r="BB1200" s="5">
        <v>235</v>
      </c>
      <c r="BC1200" s="5">
        <v>35</v>
      </c>
      <c r="BD1200" s="5">
        <v>1</v>
      </c>
      <c r="BE1200" s="5">
        <v>62</v>
      </c>
      <c r="BF1200" s="5">
        <v>443</v>
      </c>
      <c r="BG1200" s="5">
        <v>27</v>
      </c>
      <c r="BH1200" s="5">
        <v>102</v>
      </c>
      <c r="BI1200" s="5">
        <v>1</v>
      </c>
      <c r="BJ1200" s="5">
        <v>244</v>
      </c>
      <c r="BK1200" s="5">
        <v>473</v>
      </c>
      <c r="BL1200" s="5">
        <v>0</v>
      </c>
      <c r="BM1200" s="5">
        <v>11</v>
      </c>
      <c r="BN1200" s="5">
        <v>45</v>
      </c>
      <c r="BO1200" s="5">
        <v>2</v>
      </c>
      <c r="BP1200" s="5">
        <v>9</v>
      </c>
      <c r="BQ1200" s="5">
        <v>74</v>
      </c>
      <c r="BR1200" s="5">
        <v>12</v>
      </c>
      <c r="BS1200" s="5">
        <v>167</v>
      </c>
      <c r="BT1200" s="5">
        <v>68</v>
      </c>
      <c r="BU1200" s="5">
        <v>20</v>
      </c>
      <c r="BV1200" s="5">
        <v>134</v>
      </c>
      <c r="BW1200" s="5">
        <v>120</v>
      </c>
      <c r="BX1200" s="5">
        <v>2286</v>
      </c>
      <c r="BY1200" s="5">
        <v>9</v>
      </c>
      <c r="BZ1200" s="5">
        <v>0</v>
      </c>
      <c r="CA1200" s="5">
        <v>117</v>
      </c>
      <c r="CB1200" s="5">
        <v>2</v>
      </c>
      <c r="CC1200" s="5">
        <v>0</v>
      </c>
      <c r="CD1200" s="5">
        <v>16</v>
      </c>
      <c r="CE1200" s="5">
        <v>2</v>
      </c>
      <c r="CF1200" s="5">
        <v>8</v>
      </c>
      <c r="CG1200" s="5">
        <v>28</v>
      </c>
      <c r="CH1200" s="5">
        <v>12</v>
      </c>
      <c r="CI1200" s="5">
        <v>9</v>
      </c>
      <c r="CJ1200" s="5">
        <v>116</v>
      </c>
      <c r="CK1200" s="5">
        <v>53</v>
      </c>
      <c r="CL1200" s="5">
        <v>0</v>
      </c>
      <c r="CM1200" s="5">
        <v>14</v>
      </c>
      <c r="CN1200" s="5">
        <v>462</v>
      </c>
      <c r="CO1200" s="5">
        <v>55</v>
      </c>
      <c r="CP1200" s="5">
        <v>15</v>
      </c>
      <c r="CQ1200" s="5">
        <v>0</v>
      </c>
      <c r="CR1200" s="5">
        <v>52</v>
      </c>
      <c r="CS1200" s="5">
        <v>6</v>
      </c>
      <c r="CT1200" s="5">
        <v>84</v>
      </c>
      <c r="CU1200" s="5">
        <v>7</v>
      </c>
      <c r="CV1200" s="5">
        <v>292</v>
      </c>
      <c r="CW1200" s="5">
        <v>41</v>
      </c>
      <c r="CX1200" s="3">
        <v>41</v>
      </c>
    </row>
    <row r="1201" spans="1:102" ht="15.75" x14ac:dyDescent="0.25">
      <c r="A1201" s="5" t="s">
        <v>41</v>
      </c>
      <c r="B1201" s="5" t="s">
        <v>42</v>
      </c>
      <c r="C1201" s="5">
        <v>2023</v>
      </c>
      <c r="D1201" s="5">
        <v>12</v>
      </c>
      <c r="E1201" s="5">
        <v>0</v>
      </c>
      <c r="F1201" s="5">
        <v>0</v>
      </c>
      <c r="G1201" s="5">
        <v>0</v>
      </c>
      <c r="H1201" s="5">
        <v>0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5">
        <v>0</v>
      </c>
      <c r="AH1201" s="5">
        <v>0</v>
      </c>
      <c r="AI1201" s="5">
        <v>0</v>
      </c>
      <c r="AJ1201" s="5">
        <v>0</v>
      </c>
      <c r="AK1201" s="5">
        <v>0</v>
      </c>
      <c r="AL1201" s="5">
        <v>0</v>
      </c>
      <c r="AM1201" s="5">
        <v>0</v>
      </c>
      <c r="AN1201" s="5">
        <v>0</v>
      </c>
      <c r="AO1201" s="5">
        <v>0</v>
      </c>
      <c r="AP1201" s="5">
        <v>0</v>
      </c>
      <c r="AQ1201" s="5">
        <v>0</v>
      </c>
      <c r="AR1201" s="5">
        <v>0</v>
      </c>
      <c r="AS1201" s="5">
        <v>0</v>
      </c>
      <c r="AT1201" s="5">
        <v>0</v>
      </c>
      <c r="AU1201" s="5">
        <v>0</v>
      </c>
      <c r="AV1201" s="5">
        <v>0</v>
      </c>
      <c r="AW1201" s="5">
        <v>0</v>
      </c>
      <c r="AX1201" s="5">
        <v>0</v>
      </c>
      <c r="AY1201" s="5">
        <v>0</v>
      </c>
      <c r="AZ1201" s="5">
        <v>0</v>
      </c>
      <c r="BA1201" s="5">
        <v>0</v>
      </c>
      <c r="BB1201" s="5">
        <v>1</v>
      </c>
      <c r="BC1201" s="5">
        <v>0</v>
      </c>
      <c r="BD1201" s="5">
        <v>0</v>
      </c>
      <c r="BE1201" s="5">
        <v>2</v>
      </c>
      <c r="BF1201" s="5">
        <v>0</v>
      </c>
      <c r="BG1201" s="5">
        <v>0</v>
      </c>
      <c r="BH1201" s="5">
        <v>0</v>
      </c>
      <c r="BI1201" s="5">
        <v>0</v>
      </c>
      <c r="BJ1201" s="5">
        <v>1</v>
      </c>
      <c r="BK1201" s="5">
        <v>1</v>
      </c>
      <c r="BL1201" s="5">
        <v>0</v>
      </c>
      <c r="BM1201" s="5">
        <v>0</v>
      </c>
      <c r="BN1201" s="5">
        <v>0</v>
      </c>
      <c r="BO1201" s="5">
        <v>0</v>
      </c>
      <c r="BP1201" s="5">
        <v>0</v>
      </c>
      <c r="BQ1201" s="5">
        <v>1</v>
      </c>
      <c r="BR1201" s="5">
        <v>0</v>
      </c>
      <c r="BS1201" s="5">
        <v>0</v>
      </c>
      <c r="BT1201" s="5">
        <v>0</v>
      </c>
      <c r="BU1201" s="5">
        <v>0</v>
      </c>
      <c r="BV1201" s="5">
        <v>0</v>
      </c>
      <c r="BW1201" s="5">
        <v>1</v>
      </c>
      <c r="BX1201" s="5">
        <v>0</v>
      </c>
      <c r="BY1201" s="5">
        <v>0</v>
      </c>
      <c r="BZ1201" s="5">
        <v>0</v>
      </c>
      <c r="CA1201" s="5">
        <v>0</v>
      </c>
      <c r="CB1201" s="5">
        <v>0</v>
      </c>
      <c r="CC1201" s="5">
        <v>0</v>
      </c>
      <c r="CD1201" s="5">
        <v>0</v>
      </c>
      <c r="CE1201" s="5">
        <v>0</v>
      </c>
      <c r="CF1201" s="5">
        <v>0</v>
      </c>
      <c r="CG1201" s="5">
        <v>0</v>
      </c>
      <c r="CH1201" s="5">
        <v>0</v>
      </c>
      <c r="CI1201" s="5">
        <v>0</v>
      </c>
      <c r="CJ1201" s="5">
        <v>0</v>
      </c>
      <c r="CK1201" s="5">
        <v>0</v>
      </c>
      <c r="CL1201" s="5">
        <v>0</v>
      </c>
      <c r="CM1201" s="5">
        <v>0</v>
      </c>
      <c r="CN1201" s="5">
        <v>1</v>
      </c>
      <c r="CO1201" s="5">
        <v>0</v>
      </c>
      <c r="CP1201" s="5">
        <v>0</v>
      </c>
      <c r="CQ1201" s="5">
        <v>0</v>
      </c>
      <c r="CR1201" s="5">
        <v>0</v>
      </c>
      <c r="CS1201" s="5">
        <v>0</v>
      </c>
      <c r="CT1201" s="5">
        <v>1</v>
      </c>
      <c r="CU1201" s="5">
        <v>0</v>
      </c>
      <c r="CV1201" s="5">
        <v>0</v>
      </c>
      <c r="CW1201" s="5">
        <v>0</v>
      </c>
      <c r="CX1201" s="3">
        <v>0</v>
      </c>
    </row>
    <row r="1202" spans="1:102" ht="15.75" x14ac:dyDescent="0.25">
      <c r="A1202" s="5" t="s">
        <v>43</v>
      </c>
      <c r="B1202" s="5" t="s">
        <v>44</v>
      </c>
      <c r="C1202" s="5">
        <v>2023</v>
      </c>
      <c r="D1202" s="5">
        <v>396</v>
      </c>
      <c r="E1202" s="5">
        <v>0</v>
      </c>
      <c r="F1202" s="5">
        <v>0</v>
      </c>
      <c r="G1202" s="5">
        <v>2</v>
      </c>
      <c r="H1202" s="5">
        <v>0</v>
      </c>
      <c r="I1202" s="5">
        <v>3</v>
      </c>
      <c r="J1202" s="5">
        <v>1</v>
      </c>
      <c r="K1202" s="5">
        <v>0</v>
      </c>
      <c r="L1202" s="5">
        <v>5</v>
      </c>
      <c r="M1202" s="5">
        <v>2</v>
      </c>
      <c r="N1202" s="5">
        <v>4</v>
      </c>
      <c r="O1202" s="5">
        <v>45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3</v>
      </c>
      <c r="V1202" s="5">
        <v>3</v>
      </c>
      <c r="W1202" s="5">
        <v>9</v>
      </c>
      <c r="X1202" s="5">
        <v>1</v>
      </c>
      <c r="Y1202" s="5">
        <v>0</v>
      </c>
      <c r="Z1202" s="5">
        <v>0</v>
      </c>
      <c r="AA1202" s="5">
        <v>1</v>
      </c>
      <c r="AB1202" s="5">
        <v>0</v>
      </c>
      <c r="AC1202" s="5">
        <v>0</v>
      </c>
      <c r="AD1202" s="5">
        <v>0</v>
      </c>
      <c r="AE1202" s="5">
        <v>0</v>
      </c>
      <c r="AF1202" s="5">
        <v>0</v>
      </c>
      <c r="AG1202" s="5">
        <v>4</v>
      </c>
      <c r="AH1202" s="5">
        <v>3</v>
      </c>
      <c r="AI1202" s="5">
        <v>4</v>
      </c>
      <c r="AJ1202" s="5">
        <v>12</v>
      </c>
      <c r="AK1202" s="5">
        <v>11</v>
      </c>
      <c r="AL1202" s="5">
        <v>1</v>
      </c>
      <c r="AM1202" s="5">
        <v>3</v>
      </c>
      <c r="AN1202" s="5">
        <v>5</v>
      </c>
      <c r="AO1202" s="5">
        <v>7</v>
      </c>
      <c r="AP1202" s="5">
        <v>1</v>
      </c>
      <c r="AQ1202" s="5">
        <v>2</v>
      </c>
      <c r="AR1202" s="5">
        <v>0</v>
      </c>
      <c r="AS1202" s="5">
        <v>2</v>
      </c>
      <c r="AT1202" s="5">
        <v>8</v>
      </c>
      <c r="AU1202" s="5">
        <v>2</v>
      </c>
      <c r="AV1202" s="5">
        <v>1</v>
      </c>
      <c r="AW1202" s="5">
        <v>3</v>
      </c>
      <c r="AX1202" s="5">
        <v>6</v>
      </c>
      <c r="AY1202" s="5">
        <v>0</v>
      </c>
      <c r="AZ1202" s="5">
        <v>0</v>
      </c>
      <c r="BA1202" s="5">
        <v>0</v>
      </c>
      <c r="BB1202" s="5">
        <v>22</v>
      </c>
      <c r="BC1202" s="5">
        <v>1</v>
      </c>
      <c r="BD1202" s="5">
        <v>0</v>
      </c>
      <c r="BE1202" s="5">
        <v>4</v>
      </c>
      <c r="BF1202" s="5">
        <v>45</v>
      </c>
      <c r="BG1202" s="5">
        <v>2</v>
      </c>
      <c r="BH1202" s="5">
        <v>2</v>
      </c>
      <c r="BI1202" s="5">
        <v>0</v>
      </c>
      <c r="BJ1202" s="5">
        <v>7</v>
      </c>
      <c r="BK1202" s="5">
        <v>31</v>
      </c>
      <c r="BL1202" s="5">
        <v>0</v>
      </c>
      <c r="BM1202" s="5">
        <v>0</v>
      </c>
      <c r="BN1202" s="5">
        <v>9</v>
      </c>
      <c r="BO1202" s="5">
        <v>0</v>
      </c>
      <c r="BP1202" s="5">
        <v>3</v>
      </c>
      <c r="BQ1202" s="5">
        <v>4</v>
      </c>
      <c r="BR1202" s="5">
        <v>0</v>
      </c>
      <c r="BS1202" s="5">
        <v>9</v>
      </c>
      <c r="BT1202" s="5">
        <v>8</v>
      </c>
      <c r="BU1202" s="5">
        <v>0</v>
      </c>
      <c r="BV1202" s="5">
        <v>3</v>
      </c>
      <c r="BW1202" s="5">
        <v>3</v>
      </c>
      <c r="BX1202" s="5">
        <v>40</v>
      </c>
      <c r="BY1202" s="5">
        <v>0</v>
      </c>
      <c r="BZ1202" s="5">
        <v>1</v>
      </c>
      <c r="CA1202" s="5">
        <v>8</v>
      </c>
      <c r="CB1202" s="5">
        <v>0</v>
      </c>
      <c r="CC1202" s="5">
        <v>0</v>
      </c>
      <c r="CD1202" s="5">
        <v>1</v>
      </c>
      <c r="CE1202" s="5">
        <v>0</v>
      </c>
      <c r="CF1202" s="5">
        <v>2</v>
      </c>
      <c r="CG1202" s="5">
        <v>1</v>
      </c>
      <c r="CH1202" s="5">
        <v>1</v>
      </c>
      <c r="CI1202" s="5">
        <v>0</v>
      </c>
      <c r="CJ1202" s="5">
        <v>2</v>
      </c>
      <c r="CK1202" s="5">
        <v>0</v>
      </c>
      <c r="CL1202" s="5">
        <v>0</v>
      </c>
      <c r="CM1202" s="5">
        <v>2</v>
      </c>
      <c r="CN1202" s="5">
        <v>9</v>
      </c>
      <c r="CO1202" s="5">
        <v>1</v>
      </c>
      <c r="CP1202" s="5">
        <v>1</v>
      </c>
      <c r="CQ1202" s="5">
        <v>0</v>
      </c>
      <c r="CR1202" s="5">
        <v>0</v>
      </c>
      <c r="CS1202" s="5">
        <v>0</v>
      </c>
      <c r="CT1202" s="5">
        <v>2</v>
      </c>
      <c r="CU1202" s="5">
        <v>2</v>
      </c>
      <c r="CV1202" s="5">
        <v>8</v>
      </c>
      <c r="CW1202" s="5">
        <v>2</v>
      </c>
      <c r="CX1202" s="3">
        <v>2</v>
      </c>
    </row>
    <row r="1203" spans="1:102" ht="15.75" x14ac:dyDescent="0.25">
      <c r="A1203" s="5" t="s">
        <v>45</v>
      </c>
      <c r="B1203" s="5" t="s">
        <v>46</v>
      </c>
      <c r="C1203" s="5">
        <v>2023</v>
      </c>
      <c r="D1203" s="5">
        <v>334</v>
      </c>
      <c r="E1203" s="5">
        <v>3</v>
      </c>
      <c r="F1203" s="5">
        <v>0</v>
      </c>
      <c r="G1203" s="5">
        <v>7</v>
      </c>
      <c r="H1203" s="5">
        <v>1</v>
      </c>
      <c r="I1203" s="5">
        <v>8</v>
      </c>
      <c r="J1203" s="5">
        <v>3</v>
      </c>
      <c r="K1203" s="5">
        <v>1</v>
      </c>
      <c r="L1203" s="5">
        <v>4</v>
      </c>
      <c r="M1203" s="5">
        <v>2</v>
      </c>
      <c r="N1203" s="5">
        <v>4</v>
      </c>
      <c r="O1203" s="5">
        <v>8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1</v>
      </c>
      <c r="AB1203" s="5">
        <v>0</v>
      </c>
      <c r="AC1203" s="5">
        <v>0</v>
      </c>
      <c r="AD1203" s="5">
        <v>0</v>
      </c>
      <c r="AE1203" s="5">
        <v>0</v>
      </c>
      <c r="AF1203" s="5">
        <v>0</v>
      </c>
      <c r="AG1203" s="5">
        <v>0</v>
      </c>
      <c r="AH1203" s="5">
        <v>0</v>
      </c>
      <c r="AI1203" s="5">
        <v>1</v>
      </c>
      <c r="AJ1203" s="5">
        <v>7</v>
      </c>
      <c r="AK1203" s="5">
        <v>2</v>
      </c>
      <c r="AL1203" s="5">
        <v>0</v>
      </c>
      <c r="AM1203" s="5">
        <v>0</v>
      </c>
      <c r="AN1203" s="5">
        <v>2</v>
      </c>
      <c r="AO1203" s="5">
        <v>4</v>
      </c>
      <c r="AP1203" s="5">
        <v>0</v>
      </c>
      <c r="AQ1203" s="5">
        <v>1</v>
      </c>
      <c r="AR1203" s="5">
        <v>0</v>
      </c>
      <c r="AS1203" s="5">
        <v>1</v>
      </c>
      <c r="AT1203" s="5">
        <v>2</v>
      </c>
      <c r="AU1203" s="5">
        <v>3</v>
      </c>
      <c r="AV1203" s="5">
        <v>1</v>
      </c>
      <c r="AW1203" s="5">
        <v>1</v>
      </c>
      <c r="AX1203" s="5">
        <v>6</v>
      </c>
      <c r="AY1203" s="5">
        <v>0</v>
      </c>
      <c r="AZ1203" s="5">
        <v>2</v>
      </c>
      <c r="BA1203" s="5">
        <v>0</v>
      </c>
      <c r="BB1203" s="5">
        <v>36</v>
      </c>
      <c r="BC1203" s="5">
        <v>0</v>
      </c>
      <c r="BD1203" s="5">
        <v>0</v>
      </c>
      <c r="BE1203" s="5">
        <v>1</v>
      </c>
      <c r="BF1203" s="5">
        <v>2</v>
      </c>
      <c r="BG1203" s="5">
        <v>0</v>
      </c>
      <c r="BH1203" s="5">
        <v>0</v>
      </c>
      <c r="BI1203" s="5">
        <v>0</v>
      </c>
      <c r="BJ1203" s="5">
        <v>11</v>
      </c>
      <c r="BK1203" s="5">
        <v>6</v>
      </c>
      <c r="BL1203" s="5">
        <v>0</v>
      </c>
      <c r="BM1203" s="5">
        <v>1</v>
      </c>
      <c r="BN1203" s="5">
        <v>10</v>
      </c>
      <c r="BO1203" s="5">
        <v>0</v>
      </c>
      <c r="BP1203" s="5">
        <v>0</v>
      </c>
      <c r="BQ1203" s="5">
        <v>5</v>
      </c>
      <c r="BR1203" s="5">
        <v>0</v>
      </c>
      <c r="BS1203" s="5">
        <v>11</v>
      </c>
      <c r="BT1203" s="5">
        <v>3</v>
      </c>
      <c r="BU1203" s="5">
        <v>0</v>
      </c>
      <c r="BV1203" s="5">
        <v>2</v>
      </c>
      <c r="BW1203" s="5">
        <v>1</v>
      </c>
      <c r="BX1203" s="5">
        <v>54</v>
      </c>
      <c r="BY1203" s="5">
        <v>0</v>
      </c>
      <c r="BZ1203" s="5">
        <v>0</v>
      </c>
      <c r="CA1203" s="5">
        <v>2</v>
      </c>
      <c r="CB1203" s="5">
        <v>0</v>
      </c>
      <c r="CC1203" s="5">
        <v>0</v>
      </c>
      <c r="CD1203" s="5">
        <v>3</v>
      </c>
      <c r="CE1203" s="5">
        <v>0</v>
      </c>
      <c r="CF1203" s="5">
        <v>4</v>
      </c>
      <c r="CG1203" s="5">
        <v>0</v>
      </c>
      <c r="CH1203" s="5">
        <v>3</v>
      </c>
      <c r="CI1203" s="5">
        <v>1</v>
      </c>
      <c r="CJ1203" s="5">
        <v>3</v>
      </c>
      <c r="CK1203" s="5">
        <v>0</v>
      </c>
      <c r="CL1203" s="5">
        <v>0</v>
      </c>
      <c r="CM1203" s="5">
        <v>1</v>
      </c>
      <c r="CN1203" s="5">
        <v>6</v>
      </c>
      <c r="CO1203" s="5">
        <v>1</v>
      </c>
      <c r="CP1203" s="5">
        <v>0</v>
      </c>
      <c r="CQ1203" s="5">
        <v>0</v>
      </c>
      <c r="CR1203" s="5">
        <v>1</v>
      </c>
      <c r="CS1203" s="5">
        <v>78</v>
      </c>
      <c r="CT1203" s="5">
        <v>1</v>
      </c>
      <c r="CU1203" s="5">
        <v>0</v>
      </c>
      <c r="CV1203" s="5">
        <v>6</v>
      </c>
      <c r="CW1203" s="5">
        <v>1</v>
      </c>
      <c r="CX1203" s="3">
        <v>1</v>
      </c>
    </row>
    <row r="1204" spans="1:102" ht="15.75" x14ac:dyDescent="0.25">
      <c r="A1204" s="5" t="s">
        <v>47</v>
      </c>
      <c r="B1204" s="5" t="s">
        <v>48</v>
      </c>
      <c r="C1204" s="5">
        <v>2023</v>
      </c>
      <c r="D1204" s="5">
        <v>2</v>
      </c>
      <c r="E1204" s="5">
        <v>0</v>
      </c>
      <c r="F1204" s="5">
        <v>0</v>
      </c>
      <c r="G1204" s="5">
        <v>0</v>
      </c>
      <c r="H1204" s="5">
        <v>0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5">
        <v>0</v>
      </c>
      <c r="AG1204" s="5">
        <v>0</v>
      </c>
      <c r="AH1204" s="5">
        <v>0</v>
      </c>
      <c r="AI1204" s="5">
        <v>0</v>
      </c>
      <c r="AJ1204" s="5">
        <v>0</v>
      </c>
      <c r="AK1204" s="5">
        <v>0</v>
      </c>
      <c r="AL1204" s="5">
        <v>0</v>
      </c>
      <c r="AM1204" s="5">
        <v>0</v>
      </c>
      <c r="AN1204" s="5">
        <v>0</v>
      </c>
      <c r="AO1204" s="5">
        <v>0</v>
      </c>
      <c r="AP1204" s="5">
        <v>0</v>
      </c>
      <c r="AQ1204" s="5">
        <v>0</v>
      </c>
      <c r="AR1204" s="5">
        <v>0</v>
      </c>
      <c r="AS1204" s="5">
        <v>0</v>
      </c>
      <c r="AT1204" s="5">
        <v>0</v>
      </c>
      <c r="AU1204" s="5">
        <v>0</v>
      </c>
      <c r="AV1204" s="5">
        <v>0</v>
      </c>
      <c r="AW1204" s="5">
        <v>0</v>
      </c>
      <c r="AX1204" s="5">
        <v>0</v>
      </c>
      <c r="AY1204" s="5">
        <v>0</v>
      </c>
      <c r="AZ1204" s="5">
        <v>0</v>
      </c>
      <c r="BA1204" s="5">
        <v>0</v>
      </c>
      <c r="BB1204" s="5">
        <v>0</v>
      </c>
      <c r="BC1204" s="5">
        <v>0</v>
      </c>
      <c r="BD1204" s="5">
        <v>0</v>
      </c>
      <c r="BE1204" s="5">
        <v>0</v>
      </c>
      <c r="BF1204" s="5">
        <v>0</v>
      </c>
      <c r="BG1204" s="5">
        <v>0</v>
      </c>
      <c r="BH1204" s="5">
        <v>0</v>
      </c>
      <c r="BI1204" s="5">
        <v>0</v>
      </c>
      <c r="BJ1204" s="5">
        <v>0</v>
      </c>
      <c r="BK1204" s="5">
        <v>0</v>
      </c>
      <c r="BL1204" s="5">
        <v>0</v>
      </c>
      <c r="BM1204" s="5">
        <v>0</v>
      </c>
      <c r="BN1204" s="5">
        <v>0</v>
      </c>
      <c r="BO1204" s="5">
        <v>0</v>
      </c>
      <c r="BP1204" s="5">
        <v>0</v>
      </c>
      <c r="BQ1204" s="5">
        <v>0</v>
      </c>
      <c r="BR1204" s="5">
        <v>0</v>
      </c>
      <c r="BS1204" s="5">
        <v>0</v>
      </c>
      <c r="BT1204" s="5">
        <v>0</v>
      </c>
      <c r="BU1204" s="5">
        <v>0</v>
      </c>
      <c r="BV1204" s="5">
        <v>0</v>
      </c>
      <c r="BW1204" s="5">
        <v>2</v>
      </c>
      <c r="BX1204" s="5">
        <v>0</v>
      </c>
      <c r="BY1204" s="5">
        <v>0</v>
      </c>
      <c r="BZ1204" s="5">
        <v>0</v>
      </c>
      <c r="CA1204" s="5">
        <v>0</v>
      </c>
      <c r="CB1204" s="5">
        <v>0</v>
      </c>
      <c r="CC1204" s="5">
        <v>0</v>
      </c>
      <c r="CD1204" s="5">
        <v>0</v>
      </c>
      <c r="CE1204" s="5">
        <v>0</v>
      </c>
      <c r="CF1204" s="5">
        <v>0</v>
      </c>
      <c r="CG1204" s="5">
        <v>0</v>
      </c>
      <c r="CH1204" s="5">
        <v>0</v>
      </c>
      <c r="CI1204" s="5">
        <v>0</v>
      </c>
      <c r="CJ1204" s="5">
        <v>0</v>
      </c>
      <c r="CK1204" s="5">
        <v>0</v>
      </c>
      <c r="CL1204" s="5">
        <v>0</v>
      </c>
      <c r="CM1204" s="5">
        <v>0</v>
      </c>
      <c r="CN1204" s="5">
        <v>0</v>
      </c>
      <c r="CO1204" s="5">
        <v>0</v>
      </c>
      <c r="CP1204" s="5">
        <v>0</v>
      </c>
      <c r="CQ1204" s="5">
        <v>0</v>
      </c>
      <c r="CR1204" s="5">
        <v>0</v>
      </c>
      <c r="CS1204" s="5">
        <v>0</v>
      </c>
      <c r="CT1204" s="5">
        <v>0</v>
      </c>
      <c r="CU1204" s="5">
        <v>0</v>
      </c>
      <c r="CV1204" s="5">
        <v>0</v>
      </c>
      <c r="CW1204" s="5">
        <v>0</v>
      </c>
      <c r="CX1204" s="3">
        <v>0</v>
      </c>
    </row>
    <row r="1205" spans="1:102" ht="15.75" x14ac:dyDescent="0.25">
      <c r="A1205" s="5" t="s">
        <v>49</v>
      </c>
      <c r="B1205" s="5" t="s">
        <v>50</v>
      </c>
      <c r="C1205" s="5">
        <v>2023</v>
      </c>
      <c r="D1205" s="5">
        <v>47</v>
      </c>
      <c r="E1205" s="5">
        <v>0</v>
      </c>
      <c r="F1205" s="5">
        <v>12</v>
      </c>
      <c r="G1205" s="5">
        <v>0</v>
      </c>
      <c r="H1205" s="5">
        <v>0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23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5">
        <v>0</v>
      </c>
      <c r="AF1205" s="5">
        <v>0</v>
      </c>
      <c r="AG1205" s="5">
        <v>0</v>
      </c>
      <c r="AH1205" s="5">
        <v>0</v>
      </c>
      <c r="AI1205" s="5">
        <v>0</v>
      </c>
      <c r="AJ1205" s="5">
        <v>0</v>
      </c>
      <c r="AK1205" s="5">
        <v>0</v>
      </c>
      <c r="AL1205" s="5">
        <v>0</v>
      </c>
      <c r="AM1205" s="5">
        <v>0</v>
      </c>
      <c r="AN1205" s="5">
        <v>0</v>
      </c>
      <c r="AO1205" s="5">
        <v>0</v>
      </c>
      <c r="AP1205" s="5">
        <v>0</v>
      </c>
      <c r="AQ1205" s="5">
        <v>0</v>
      </c>
      <c r="AR1205" s="5">
        <v>0</v>
      </c>
      <c r="AS1205" s="5">
        <v>0</v>
      </c>
      <c r="AT1205" s="5">
        <v>0</v>
      </c>
      <c r="AU1205" s="5">
        <v>0</v>
      </c>
      <c r="AV1205" s="5">
        <v>0</v>
      </c>
      <c r="AW1205" s="5">
        <v>0</v>
      </c>
      <c r="AX1205" s="5">
        <v>0</v>
      </c>
      <c r="AY1205" s="5">
        <v>0</v>
      </c>
      <c r="AZ1205" s="5">
        <v>0</v>
      </c>
      <c r="BA1205" s="5">
        <v>0</v>
      </c>
      <c r="BB1205" s="5">
        <v>0</v>
      </c>
      <c r="BC1205" s="5">
        <v>0</v>
      </c>
      <c r="BD1205" s="5">
        <v>0</v>
      </c>
      <c r="BE1205" s="5">
        <v>0</v>
      </c>
      <c r="BF1205" s="5">
        <v>1</v>
      </c>
      <c r="BG1205" s="5">
        <v>0</v>
      </c>
      <c r="BH1205" s="5">
        <v>0</v>
      </c>
      <c r="BI1205" s="5">
        <v>0</v>
      </c>
      <c r="BJ1205" s="5">
        <v>0</v>
      </c>
      <c r="BK1205" s="5">
        <v>1</v>
      </c>
      <c r="BL1205" s="5">
        <v>0</v>
      </c>
      <c r="BM1205" s="5">
        <v>0</v>
      </c>
      <c r="BN1205" s="5">
        <v>0</v>
      </c>
      <c r="BO1205" s="5">
        <v>0</v>
      </c>
      <c r="BP1205" s="5">
        <v>0</v>
      </c>
      <c r="BQ1205" s="5">
        <v>2</v>
      </c>
      <c r="BR1205" s="5">
        <v>0</v>
      </c>
      <c r="BS1205" s="5">
        <v>1</v>
      </c>
      <c r="BT1205" s="5">
        <v>2</v>
      </c>
      <c r="BU1205" s="5">
        <v>0</v>
      </c>
      <c r="BV1205" s="5">
        <v>0</v>
      </c>
      <c r="BW1205" s="5">
        <v>0</v>
      </c>
      <c r="BX1205" s="5">
        <v>0</v>
      </c>
      <c r="BY1205" s="5">
        <v>0</v>
      </c>
      <c r="BZ1205" s="5">
        <v>0</v>
      </c>
      <c r="CA1205" s="5">
        <v>0</v>
      </c>
      <c r="CB1205" s="5">
        <v>0</v>
      </c>
      <c r="CC1205" s="5">
        <v>0</v>
      </c>
      <c r="CD1205" s="5">
        <v>0</v>
      </c>
      <c r="CE1205" s="5">
        <v>0</v>
      </c>
      <c r="CF1205" s="5">
        <v>0</v>
      </c>
      <c r="CG1205" s="5">
        <v>0</v>
      </c>
      <c r="CH1205" s="5">
        <v>0</v>
      </c>
      <c r="CI1205" s="5">
        <v>0</v>
      </c>
      <c r="CJ1205" s="5">
        <v>0</v>
      </c>
      <c r="CK1205" s="5">
        <v>0</v>
      </c>
      <c r="CL1205" s="5">
        <v>0</v>
      </c>
      <c r="CM1205" s="5">
        <v>0</v>
      </c>
      <c r="CN1205" s="5">
        <v>0</v>
      </c>
      <c r="CO1205" s="5">
        <v>0</v>
      </c>
      <c r="CP1205" s="5">
        <v>0</v>
      </c>
      <c r="CQ1205" s="5">
        <v>0</v>
      </c>
      <c r="CR1205" s="5">
        <v>0</v>
      </c>
      <c r="CS1205" s="5">
        <v>0</v>
      </c>
      <c r="CT1205" s="5">
        <v>0</v>
      </c>
      <c r="CU1205" s="5">
        <v>0</v>
      </c>
      <c r="CV1205" s="5">
        <v>0</v>
      </c>
      <c r="CW1205" s="5">
        <v>0</v>
      </c>
      <c r="CX1205" s="3">
        <v>0</v>
      </c>
    </row>
    <row r="1206" spans="1:102" ht="15.75" x14ac:dyDescent="0.25">
      <c r="A1206" s="5" t="s">
        <v>51</v>
      </c>
      <c r="B1206" s="5" t="s">
        <v>52</v>
      </c>
      <c r="C1206" s="5">
        <v>2023</v>
      </c>
      <c r="D1206" s="5">
        <v>66</v>
      </c>
      <c r="E1206" s="5">
        <v>0</v>
      </c>
      <c r="F1206" s="5">
        <v>1</v>
      </c>
      <c r="G1206" s="5">
        <v>0</v>
      </c>
      <c r="H1206" s="5">
        <v>0</v>
      </c>
      <c r="I1206" s="5">
        <v>1</v>
      </c>
      <c r="J1206" s="5">
        <v>0</v>
      </c>
      <c r="K1206" s="5">
        <v>0</v>
      </c>
      <c r="L1206" s="5">
        <v>0</v>
      </c>
      <c r="M1206" s="5">
        <v>0</v>
      </c>
      <c r="N1206" s="5">
        <v>3</v>
      </c>
      <c r="O1206" s="5">
        <v>2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5">
        <v>0</v>
      </c>
      <c r="AG1206" s="5">
        <v>0</v>
      </c>
      <c r="AH1206" s="5">
        <v>0</v>
      </c>
      <c r="AI1206" s="5">
        <v>0</v>
      </c>
      <c r="AJ1206" s="5">
        <v>16</v>
      </c>
      <c r="AK1206" s="5">
        <v>0</v>
      </c>
      <c r="AL1206" s="5">
        <v>0</v>
      </c>
      <c r="AM1206" s="5">
        <v>0</v>
      </c>
      <c r="AN1206" s="5">
        <v>0</v>
      </c>
      <c r="AO1206" s="5">
        <v>0</v>
      </c>
      <c r="AP1206" s="5">
        <v>0</v>
      </c>
      <c r="AQ1206" s="5">
        <v>0</v>
      </c>
      <c r="AR1206" s="5">
        <v>0</v>
      </c>
      <c r="AS1206" s="5">
        <v>0</v>
      </c>
      <c r="AT1206" s="5">
        <v>0</v>
      </c>
      <c r="AU1206" s="5">
        <v>1</v>
      </c>
      <c r="AV1206" s="5">
        <v>0</v>
      </c>
      <c r="AW1206" s="5">
        <v>0</v>
      </c>
      <c r="AX1206" s="5">
        <v>0</v>
      </c>
      <c r="AY1206" s="5">
        <v>0</v>
      </c>
      <c r="AZ1206" s="5">
        <v>0</v>
      </c>
      <c r="BA1206" s="5">
        <v>0</v>
      </c>
      <c r="BB1206" s="5">
        <v>0</v>
      </c>
      <c r="BC1206" s="5">
        <v>0</v>
      </c>
      <c r="BD1206" s="5">
        <v>0</v>
      </c>
      <c r="BE1206" s="5">
        <v>0</v>
      </c>
      <c r="BF1206" s="5">
        <v>0</v>
      </c>
      <c r="BG1206" s="5">
        <v>0</v>
      </c>
      <c r="BH1206" s="5">
        <v>0</v>
      </c>
      <c r="BI1206" s="5">
        <v>0</v>
      </c>
      <c r="BJ1206" s="5">
        <v>0</v>
      </c>
      <c r="BK1206" s="5">
        <v>0</v>
      </c>
      <c r="BL1206" s="5">
        <v>0</v>
      </c>
      <c r="BM1206" s="5">
        <v>0</v>
      </c>
      <c r="BN1206" s="5">
        <v>0</v>
      </c>
      <c r="BO1206" s="5">
        <v>0</v>
      </c>
      <c r="BP1206" s="5">
        <v>0</v>
      </c>
      <c r="BQ1206" s="5">
        <v>0</v>
      </c>
      <c r="BR1206" s="5">
        <v>0</v>
      </c>
      <c r="BS1206" s="5">
        <v>1</v>
      </c>
      <c r="BT1206" s="5">
        <v>0</v>
      </c>
      <c r="BU1206" s="5">
        <v>0</v>
      </c>
      <c r="BV1206" s="5">
        <v>1</v>
      </c>
      <c r="BW1206" s="5">
        <v>0</v>
      </c>
      <c r="BX1206" s="5">
        <v>6</v>
      </c>
      <c r="BY1206" s="5">
        <v>0</v>
      </c>
      <c r="BZ1206" s="5">
        <v>0</v>
      </c>
      <c r="CA1206" s="5">
        <v>0</v>
      </c>
      <c r="CB1206" s="5">
        <v>0</v>
      </c>
      <c r="CC1206" s="5">
        <v>0</v>
      </c>
      <c r="CD1206" s="5">
        <v>0</v>
      </c>
      <c r="CE1206" s="5">
        <v>0</v>
      </c>
      <c r="CF1206" s="5">
        <v>0</v>
      </c>
      <c r="CG1206" s="5">
        <v>0</v>
      </c>
      <c r="CH1206" s="5">
        <v>0</v>
      </c>
      <c r="CI1206" s="5">
        <v>0</v>
      </c>
      <c r="CJ1206" s="5">
        <v>1</v>
      </c>
      <c r="CK1206" s="5">
        <v>0</v>
      </c>
      <c r="CL1206" s="5">
        <v>0</v>
      </c>
      <c r="CM1206" s="5">
        <v>0</v>
      </c>
      <c r="CN1206" s="5">
        <v>0</v>
      </c>
      <c r="CO1206" s="5">
        <v>0</v>
      </c>
      <c r="CP1206" s="5">
        <v>0</v>
      </c>
      <c r="CQ1206" s="5">
        <v>0</v>
      </c>
      <c r="CR1206" s="5">
        <v>25</v>
      </c>
      <c r="CS1206" s="5">
        <v>0</v>
      </c>
      <c r="CT1206" s="5">
        <v>0</v>
      </c>
      <c r="CU1206" s="5">
        <v>0</v>
      </c>
      <c r="CV1206" s="5">
        <v>1</v>
      </c>
      <c r="CW1206" s="5">
        <v>0</v>
      </c>
      <c r="CX1206" s="3">
        <v>0</v>
      </c>
    </row>
    <row r="1207" spans="1:102" ht="15.75" x14ac:dyDescent="0.25">
      <c r="A1207" s="5" t="s">
        <v>53</v>
      </c>
      <c r="B1207" s="5" t="s">
        <v>54</v>
      </c>
      <c r="C1207" s="5">
        <v>2023</v>
      </c>
      <c r="D1207" s="5">
        <v>32</v>
      </c>
      <c r="E1207" s="5">
        <v>0</v>
      </c>
      <c r="F1207" s="5">
        <v>0</v>
      </c>
      <c r="G1207" s="5">
        <v>0</v>
      </c>
      <c r="H1207" s="5">
        <v>0</v>
      </c>
      <c r="I1207" s="5">
        <v>1</v>
      </c>
      <c r="J1207" s="5">
        <v>0</v>
      </c>
      <c r="K1207" s="5">
        <v>0</v>
      </c>
      <c r="L1207" s="5">
        <v>1</v>
      </c>
      <c r="M1207" s="5">
        <v>0</v>
      </c>
      <c r="N1207" s="5">
        <v>0</v>
      </c>
      <c r="O1207" s="5">
        <v>1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  <c r="AE1207" s="5">
        <v>0</v>
      </c>
      <c r="AF1207" s="5">
        <v>0</v>
      </c>
      <c r="AG1207" s="5">
        <v>0</v>
      </c>
      <c r="AH1207" s="5">
        <v>0</v>
      </c>
      <c r="AI1207" s="5">
        <v>0</v>
      </c>
      <c r="AJ1207" s="5">
        <v>2</v>
      </c>
      <c r="AK1207" s="5">
        <v>0</v>
      </c>
      <c r="AL1207" s="5">
        <v>0</v>
      </c>
      <c r="AM1207" s="5">
        <v>0</v>
      </c>
      <c r="AN1207" s="5">
        <v>0</v>
      </c>
      <c r="AO1207" s="5">
        <v>0</v>
      </c>
      <c r="AP1207" s="5">
        <v>0</v>
      </c>
      <c r="AQ1207" s="5">
        <v>0</v>
      </c>
      <c r="AR1207" s="5">
        <v>0</v>
      </c>
      <c r="AS1207" s="5">
        <v>0</v>
      </c>
      <c r="AT1207" s="5">
        <v>0</v>
      </c>
      <c r="AU1207" s="5">
        <v>1</v>
      </c>
      <c r="AV1207" s="5">
        <v>1</v>
      </c>
      <c r="AW1207" s="5">
        <v>0</v>
      </c>
      <c r="AX1207" s="5">
        <v>2</v>
      </c>
      <c r="AY1207" s="5">
        <v>0</v>
      </c>
      <c r="AZ1207" s="5">
        <v>0</v>
      </c>
      <c r="BA1207" s="5">
        <v>0</v>
      </c>
      <c r="BB1207" s="5">
        <v>0</v>
      </c>
      <c r="BC1207" s="5">
        <v>0</v>
      </c>
      <c r="BD1207" s="5">
        <v>0</v>
      </c>
      <c r="BE1207" s="5">
        <v>0</v>
      </c>
      <c r="BF1207" s="5">
        <v>0</v>
      </c>
      <c r="BG1207" s="5">
        <v>0</v>
      </c>
      <c r="BH1207" s="5">
        <v>0</v>
      </c>
      <c r="BI1207" s="5">
        <v>0</v>
      </c>
      <c r="BJ1207" s="5">
        <v>4</v>
      </c>
      <c r="BK1207" s="5">
        <v>1</v>
      </c>
      <c r="BL1207" s="5">
        <v>0</v>
      </c>
      <c r="BM1207" s="5">
        <v>0</v>
      </c>
      <c r="BN1207" s="5">
        <v>0</v>
      </c>
      <c r="BO1207" s="5">
        <v>0</v>
      </c>
      <c r="BP1207" s="5">
        <v>0</v>
      </c>
      <c r="BQ1207" s="5">
        <v>0</v>
      </c>
      <c r="BR1207" s="5">
        <v>0</v>
      </c>
      <c r="BS1207" s="5">
        <v>2</v>
      </c>
      <c r="BT1207" s="5">
        <v>0</v>
      </c>
      <c r="BU1207" s="5">
        <v>0</v>
      </c>
      <c r="BV1207" s="5">
        <v>0</v>
      </c>
      <c r="BW1207" s="5">
        <v>0</v>
      </c>
      <c r="BX1207" s="5">
        <v>3</v>
      </c>
      <c r="BY1207" s="5">
        <v>0</v>
      </c>
      <c r="BZ1207" s="5">
        <v>0</v>
      </c>
      <c r="CA1207" s="5">
        <v>0</v>
      </c>
      <c r="CB1207" s="5">
        <v>0</v>
      </c>
      <c r="CC1207" s="5">
        <v>0</v>
      </c>
      <c r="CD1207" s="5">
        <v>0</v>
      </c>
      <c r="CE1207" s="5">
        <v>0</v>
      </c>
      <c r="CF1207" s="5">
        <v>0</v>
      </c>
      <c r="CG1207" s="5">
        <v>0</v>
      </c>
      <c r="CH1207" s="5">
        <v>0</v>
      </c>
      <c r="CI1207" s="5">
        <v>1</v>
      </c>
      <c r="CJ1207" s="5">
        <v>1</v>
      </c>
      <c r="CK1207" s="5">
        <v>0</v>
      </c>
      <c r="CL1207" s="5">
        <v>0</v>
      </c>
      <c r="CM1207" s="5">
        <v>0</v>
      </c>
      <c r="CN1207" s="5">
        <v>2</v>
      </c>
      <c r="CO1207" s="5">
        <v>0</v>
      </c>
      <c r="CP1207" s="5">
        <v>0</v>
      </c>
      <c r="CQ1207" s="5">
        <v>0</v>
      </c>
      <c r="CR1207" s="5">
        <v>0</v>
      </c>
      <c r="CS1207" s="5">
        <v>1</v>
      </c>
      <c r="CT1207" s="5">
        <v>0</v>
      </c>
      <c r="CU1207" s="5">
        <v>0</v>
      </c>
      <c r="CV1207" s="5">
        <v>1</v>
      </c>
      <c r="CW1207" s="5">
        <v>0</v>
      </c>
      <c r="CX1207" s="3">
        <v>0</v>
      </c>
    </row>
    <row r="1208" spans="1:102" ht="15.75" x14ac:dyDescent="0.25">
      <c r="A1208" s="5" t="s">
        <v>55</v>
      </c>
      <c r="B1208" s="5" t="s">
        <v>56</v>
      </c>
      <c r="C1208" s="5">
        <v>2023</v>
      </c>
      <c r="D1208" s="5">
        <v>19</v>
      </c>
      <c r="E1208" s="5">
        <v>0</v>
      </c>
      <c r="F1208" s="5">
        <v>0</v>
      </c>
      <c r="G1208" s="5">
        <v>0</v>
      </c>
      <c r="H1208" s="5">
        <v>0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4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5">
        <v>0</v>
      </c>
      <c r="AF1208" s="5">
        <v>0</v>
      </c>
      <c r="AG1208" s="5">
        <v>0</v>
      </c>
      <c r="AH1208" s="5">
        <v>0</v>
      </c>
      <c r="AI1208" s="5">
        <v>0</v>
      </c>
      <c r="AJ1208" s="5">
        <v>0</v>
      </c>
      <c r="AK1208" s="5">
        <v>0</v>
      </c>
      <c r="AL1208" s="5">
        <v>0</v>
      </c>
      <c r="AM1208" s="5">
        <v>0</v>
      </c>
      <c r="AN1208" s="5">
        <v>1</v>
      </c>
      <c r="AO1208" s="5">
        <v>1</v>
      </c>
      <c r="AP1208" s="5">
        <v>0</v>
      </c>
      <c r="AQ1208" s="5">
        <v>0</v>
      </c>
      <c r="AR1208" s="5">
        <v>0</v>
      </c>
      <c r="AS1208" s="5">
        <v>0</v>
      </c>
      <c r="AT1208" s="5">
        <v>0</v>
      </c>
      <c r="AU1208" s="5">
        <v>0</v>
      </c>
      <c r="AV1208" s="5">
        <v>0</v>
      </c>
      <c r="AW1208" s="5">
        <v>0</v>
      </c>
      <c r="AX1208" s="5">
        <v>0</v>
      </c>
      <c r="AY1208" s="5">
        <v>0</v>
      </c>
      <c r="AZ1208" s="5">
        <v>0</v>
      </c>
      <c r="BA1208" s="5">
        <v>0</v>
      </c>
      <c r="BB1208" s="5">
        <v>2</v>
      </c>
      <c r="BC1208" s="5">
        <v>0</v>
      </c>
      <c r="BD1208" s="5">
        <v>0</v>
      </c>
      <c r="BE1208" s="5">
        <v>0</v>
      </c>
      <c r="BF1208" s="5">
        <v>0</v>
      </c>
      <c r="BG1208" s="5">
        <v>0</v>
      </c>
      <c r="BH1208" s="5">
        <v>0</v>
      </c>
      <c r="BI1208" s="5">
        <v>0</v>
      </c>
      <c r="BJ1208" s="5">
        <v>1</v>
      </c>
      <c r="BK1208" s="5">
        <v>0</v>
      </c>
      <c r="BL1208" s="5">
        <v>0</v>
      </c>
      <c r="BM1208" s="5">
        <v>0</v>
      </c>
      <c r="BN1208" s="5">
        <v>0</v>
      </c>
      <c r="BO1208" s="5">
        <v>0</v>
      </c>
      <c r="BP1208" s="5">
        <v>0</v>
      </c>
      <c r="BQ1208" s="5">
        <v>0</v>
      </c>
      <c r="BR1208" s="5">
        <v>0</v>
      </c>
      <c r="BS1208" s="5">
        <v>0</v>
      </c>
      <c r="BT1208" s="5">
        <v>0</v>
      </c>
      <c r="BU1208" s="5">
        <v>0</v>
      </c>
      <c r="BV1208" s="5">
        <v>1</v>
      </c>
      <c r="BW1208" s="5">
        <v>0</v>
      </c>
      <c r="BX1208" s="5">
        <v>2</v>
      </c>
      <c r="BY1208" s="5">
        <v>0</v>
      </c>
      <c r="BZ1208" s="5">
        <v>0</v>
      </c>
      <c r="CA1208" s="5">
        <v>0</v>
      </c>
      <c r="CB1208" s="5">
        <v>0</v>
      </c>
      <c r="CC1208" s="5">
        <v>0</v>
      </c>
      <c r="CD1208" s="5">
        <v>0</v>
      </c>
      <c r="CE1208" s="5">
        <v>0</v>
      </c>
      <c r="CF1208" s="5">
        <v>0</v>
      </c>
      <c r="CG1208" s="5">
        <v>0</v>
      </c>
      <c r="CH1208" s="5">
        <v>0</v>
      </c>
      <c r="CI1208" s="5">
        <v>0</v>
      </c>
      <c r="CJ1208" s="5">
        <v>0</v>
      </c>
      <c r="CK1208" s="5">
        <v>0</v>
      </c>
      <c r="CL1208" s="5">
        <v>0</v>
      </c>
      <c r="CM1208" s="5">
        <v>0</v>
      </c>
      <c r="CN1208" s="5">
        <v>2</v>
      </c>
      <c r="CO1208" s="5">
        <v>0</v>
      </c>
      <c r="CP1208" s="5">
        <v>0</v>
      </c>
      <c r="CQ1208" s="5">
        <v>0</v>
      </c>
      <c r="CR1208" s="5">
        <v>0</v>
      </c>
      <c r="CS1208" s="5">
        <v>0</v>
      </c>
      <c r="CT1208" s="5">
        <v>0</v>
      </c>
      <c r="CU1208" s="5">
        <v>0</v>
      </c>
      <c r="CV1208" s="5">
        <v>0</v>
      </c>
      <c r="CW1208" s="5">
        <v>0</v>
      </c>
      <c r="CX1208" s="3">
        <v>0</v>
      </c>
    </row>
    <row r="1209" spans="1:102" ht="15.75" x14ac:dyDescent="0.25">
      <c r="A1209" s="5" t="s">
        <v>57</v>
      </c>
      <c r="B1209" s="5" t="s">
        <v>58</v>
      </c>
      <c r="C1209" s="5">
        <v>2023</v>
      </c>
      <c r="D1209" s="5">
        <v>0</v>
      </c>
      <c r="E1209" s="5">
        <v>0</v>
      </c>
      <c r="F1209" s="5">
        <v>0</v>
      </c>
      <c r="G1209" s="5">
        <v>0</v>
      </c>
      <c r="H1209" s="5">
        <v>0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5">
        <v>0</v>
      </c>
      <c r="AG1209" s="5">
        <v>0</v>
      </c>
      <c r="AH1209" s="5">
        <v>0</v>
      </c>
      <c r="AI1209" s="5">
        <v>0</v>
      </c>
      <c r="AJ1209" s="5">
        <v>0</v>
      </c>
      <c r="AK1209" s="5">
        <v>0</v>
      </c>
      <c r="AL1209" s="5">
        <v>0</v>
      </c>
      <c r="AM1209" s="5">
        <v>0</v>
      </c>
      <c r="AN1209" s="5">
        <v>0</v>
      </c>
      <c r="AO1209" s="5">
        <v>0</v>
      </c>
      <c r="AP1209" s="5">
        <v>0</v>
      </c>
      <c r="AQ1209" s="5">
        <v>0</v>
      </c>
      <c r="AR1209" s="5">
        <v>0</v>
      </c>
      <c r="AS1209" s="5">
        <v>0</v>
      </c>
      <c r="AT1209" s="5">
        <v>0</v>
      </c>
      <c r="AU1209" s="5">
        <v>0</v>
      </c>
      <c r="AV1209" s="5">
        <v>0</v>
      </c>
      <c r="AW1209" s="5">
        <v>0</v>
      </c>
      <c r="AX1209" s="5">
        <v>0</v>
      </c>
      <c r="AY1209" s="5">
        <v>0</v>
      </c>
      <c r="AZ1209" s="5">
        <v>0</v>
      </c>
      <c r="BA1209" s="5">
        <v>0</v>
      </c>
      <c r="BB1209" s="5">
        <v>0</v>
      </c>
      <c r="BC1209" s="5">
        <v>0</v>
      </c>
      <c r="BD1209" s="5">
        <v>0</v>
      </c>
      <c r="BE1209" s="5">
        <v>0</v>
      </c>
      <c r="BF1209" s="5">
        <v>0</v>
      </c>
      <c r="BG1209" s="5">
        <v>0</v>
      </c>
      <c r="BH1209" s="5">
        <v>0</v>
      </c>
      <c r="BI1209" s="5">
        <v>0</v>
      </c>
      <c r="BJ1209" s="5">
        <v>0</v>
      </c>
      <c r="BK1209" s="5">
        <v>0</v>
      </c>
      <c r="BL1209" s="5">
        <v>0</v>
      </c>
      <c r="BM1209" s="5">
        <v>0</v>
      </c>
      <c r="BN1209" s="5">
        <v>0</v>
      </c>
      <c r="BO1209" s="5">
        <v>0</v>
      </c>
      <c r="BP1209" s="5">
        <v>0</v>
      </c>
      <c r="BQ1209" s="5">
        <v>0</v>
      </c>
      <c r="BR1209" s="5">
        <v>0</v>
      </c>
      <c r="BS1209" s="5">
        <v>0</v>
      </c>
      <c r="BT1209" s="5">
        <v>0</v>
      </c>
      <c r="BU1209" s="5">
        <v>0</v>
      </c>
      <c r="BV1209" s="5">
        <v>0</v>
      </c>
      <c r="BW1209" s="5">
        <v>0</v>
      </c>
      <c r="BX1209" s="5">
        <v>0</v>
      </c>
      <c r="BY1209" s="5">
        <v>0</v>
      </c>
      <c r="BZ1209" s="5">
        <v>0</v>
      </c>
      <c r="CA1209" s="5">
        <v>0</v>
      </c>
      <c r="CB1209" s="5">
        <v>0</v>
      </c>
      <c r="CC1209" s="5">
        <v>0</v>
      </c>
      <c r="CD1209" s="5">
        <v>0</v>
      </c>
      <c r="CE1209" s="5">
        <v>0</v>
      </c>
      <c r="CF1209" s="5">
        <v>0</v>
      </c>
      <c r="CG1209" s="5">
        <v>0</v>
      </c>
      <c r="CH1209" s="5">
        <v>0</v>
      </c>
      <c r="CI1209" s="5">
        <v>0</v>
      </c>
      <c r="CJ1209" s="5">
        <v>0</v>
      </c>
      <c r="CK1209" s="5">
        <v>0</v>
      </c>
      <c r="CL1209" s="5">
        <v>0</v>
      </c>
      <c r="CM1209" s="5">
        <v>0</v>
      </c>
      <c r="CN1209" s="5">
        <v>0</v>
      </c>
      <c r="CO1209" s="5">
        <v>0</v>
      </c>
      <c r="CP1209" s="5">
        <v>0</v>
      </c>
      <c r="CQ1209" s="5">
        <v>0</v>
      </c>
      <c r="CR1209" s="5">
        <v>0</v>
      </c>
      <c r="CS1209" s="5">
        <v>0</v>
      </c>
      <c r="CT1209" s="5">
        <v>0</v>
      </c>
      <c r="CU1209" s="5">
        <v>0</v>
      </c>
      <c r="CV1209" s="5">
        <v>0</v>
      </c>
      <c r="CW1209" s="5">
        <v>0</v>
      </c>
      <c r="CX1209" s="3">
        <v>0</v>
      </c>
    </row>
    <row r="1210" spans="1:102" ht="15.75" x14ac:dyDescent="0.25">
      <c r="A1210" s="5" t="s">
        <v>59</v>
      </c>
      <c r="B1210" s="5" t="s">
        <v>60</v>
      </c>
      <c r="C1210" s="5">
        <v>2023</v>
      </c>
      <c r="D1210" s="5">
        <v>2706</v>
      </c>
      <c r="E1210" s="5">
        <v>0</v>
      </c>
      <c r="F1210" s="5">
        <v>0</v>
      </c>
      <c r="G1210" s="5">
        <v>3</v>
      </c>
      <c r="H1210" s="5">
        <v>0</v>
      </c>
      <c r="I1210" s="5">
        <v>3</v>
      </c>
      <c r="J1210" s="5">
        <v>4</v>
      </c>
      <c r="K1210" s="5">
        <v>0</v>
      </c>
      <c r="L1210" s="5">
        <v>6</v>
      </c>
      <c r="M1210" s="5">
        <v>7</v>
      </c>
      <c r="N1210" s="5">
        <v>18</v>
      </c>
      <c r="O1210" s="5">
        <v>109</v>
      </c>
      <c r="P1210" s="5">
        <v>0</v>
      </c>
      <c r="Q1210" s="5">
        <v>0</v>
      </c>
      <c r="R1210" s="5">
        <v>4</v>
      </c>
      <c r="S1210" s="5">
        <v>0</v>
      </c>
      <c r="T1210" s="5">
        <v>0</v>
      </c>
      <c r="U1210" s="5">
        <v>1</v>
      </c>
      <c r="V1210" s="5">
        <v>4</v>
      </c>
      <c r="W1210" s="5">
        <v>0</v>
      </c>
      <c r="X1210" s="5">
        <v>5</v>
      </c>
      <c r="Y1210" s="5">
        <v>0</v>
      </c>
      <c r="Z1210" s="5">
        <v>0</v>
      </c>
      <c r="AA1210" s="5">
        <v>17</v>
      </c>
      <c r="AB1210" s="5">
        <v>0</v>
      </c>
      <c r="AC1210" s="5">
        <v>0</v>
      </c>
      <c r="AD1210" s="5">
        <v>1</v>
      </c>
      <c r="AE1210" s="5">
        <v>0</v>
      </c>
      <c r="AF1210" s="5">
        <v>0</v>
      </c>
      <c r="AG1210" s="5">
        <v>125</v>
      </c>
      <c r="AH1210" s="5">
        <v>5</v>
      </c>
      <c r="AI1210" s="5">
        <v>13</v>
      </c>
      <c r="AJ1210" s="5">
        <v>327</v>
      </c>
      <c r="AK1210" s="5">
        <v>8</v>
      </c>
      <c r="AL1210" s="5">
        <v>37</v>
      </c>
      <c r="AM1210" s="5">
        <v>30</v>
      </c>
      <c r="AN1210" s="5">
        <v>23</v>
      </c>
      <c r="AO1210" s="5">
        <v>100</v>
      </c>
      <c r="AP1210" s="5">
        <v>0</v>
      </c>
      <c r="AQ1210" s="5">
        <v>14</v>
      </c>
      <c r="AR1210" s="5">
        <v>0</v>
      </c>
      <c r="AS1210" s="5">
        <v>4</v>
      </c>
      <c r="AT1210" s="5">
        <v>8</v>
      </c>
      <c r="AU1210" s="5">
        <v>12</v>
      </c>
      <c r="AV1210" s="5">
        <v>82</v>
      </c>
      <c r="AW1210" s="5">
        <v>17</v>
      </c>
      <c r="AX1210" s="5">
        <v>129</v>
      </c>
      <c r="AY1210" s="5">
        <v>6</v>
      </c>
      <c r="AZ1210" s="5">
        <v>5</v>
      </c>
      <c r="BA1210" s="5">
        <v>0</v>
      </c>
      <c r="BB1210" s="5">
        <v>401</v>
      </c>
      <c r="BC1210" s="5">
        <v>46</v>
      </c>
      <c r="BD1210" s="5">
        <v>0</v>
      </c>
      <c r="BE1210" s="5">
        <v>52</v>
      </c>
      <c r="BF1210" s="5">
        <v>61</v>
      </c>
      <c r="BG1210" s="5">
        <v>4</v>
      </c>
      <c r="BH1210" s="5">
        <v>5</v>
      </c>
      <c r="BI1210" s="5">
        <v>0</v>
      </c>
      <c r="BJ1210" s="5">
        <v>158</v>
      </c>
      <c r="BK1210" s="5">
        <v>107</v>
      </c>
      <c r="BL1210" s="5">
        <v>0</v>
      </c>
      <c r="BM1210" s="5">
        <v>3</v>
      </c>
      <c r="BN1210" s="5">
        <v>8</v>
      </c>
      <c r="BO1210" s="5">
        <v>0</v>
      </c>
      <c r="BP1210" s="5">
        <v>3</v>
      </c>
      <c r="BQ1210" s="5">
        <v>20</v>
      </c>
      <c r="BR1210" s="5">
        <v>1</v>
      </c>
      <c r="BS1210" s="5">
        <v>90</v>
      </c>
      <c r="BT1210" s="5">
        <v>24</v>
      </c>
      <c r="BU1210" s="5">
        <v>0</v>
      </c>
      <c r="BV1210" s="5">
        <v>49</v>
      </c>
      <c r="BW1210" s="5">
        <v>3</v>
      </c>
      <c r="BX1210" s="5">
        <v>175</v>
      </c>
      <c r="BY1210" s="5">
        <v>0</v>
      </c>
      <c r="BZ1210" s="5">
        <v>0</v>
      </c>
      <c r="CA1210" s="5">
        <v>100</v>
      </c>
      <c r="CB1210" s="5">
        <v>59</v>
      </c>
      <c r="CC1210" s="5">
        <v>0</v>
      </c>
      <c r="CD1210" s="5">
        <v>3</v>
      </c>
      <c r="CE1210" s="5">
        <v>0</v>
      </c>
      <c r="CF1210" s="5">
        <v>0</v>
      </c>
      <c r="CG1210" s="5">
        <v>6</v>
      </c>
      <c r="CH1210" s="5">
        <v>1</v>
      </c>
      <c r="CI1210" s="5">
        <v>0</v>
      </c>
      <c r="CJ1210" s="5">
        <v>2</v>
      </c>
      <c r="CK1210" s="5">
        <v>0</v>
      </c>
      <c r="CL1210" s="5">
        <v>0</v>
      </c>
      <c r="CM1210" s="5">
        <v>35</v>
      </c>
      <c r="CN1210" s="5">
        <v>87</v>
      </c>
      <c r="CO1210" s="5">
        <v>1</v>
      </c>
      <c r="CP1210" s="5">
        <v>1</v>
      </c>
      <c r="CQ1210" s="5">
        <v>0</v>
      </c>
      <c r="CR1210" s="5">
        <v>8</v>
      </c>
      <c r="CS1210" s="5">
        <v>0</v>
      </c>
      <c r="CT1210" s="5">
        <v>12</v>
      </c>
      <c r="CU1210" s="5">
        <v>3</v>
      </c>
      <c r="CV1210" s="5">
        <v>28</v>
      </c>
      <c r="CW1210" s="5">
        <v>20</v>
      </c>
      <c r="CX1210" s="3">
        <v>20</v>
      </c>
    </row>
    <row r="1211" spans="1:102" ht="15.75" x14ac:dyDescent="0.25">
      <c r="A1211" s="5" t="s">
        <v>61</v>
      </c>
      <c r="B1211" s="5" t="s">
        <v>62</v>
      </c>
      <c r="C1211" s="5">
        <v>2023</v>
      </c>
      <c r="D1211" s="5">
        <v>23</v>
      </c>
      <c r="E1211" s="5">
        <v>0</v>
      </c>
      <c r="F1211" s="5">
        <v>0</v>
      </c>
      <c r="G1211" s="5">
        <v>0</v>
      </c>
      <c r="H1211" s="5">
        <v>0</v>
      </c>
      <c r="I1211" s="5">
        <v>3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1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  <c r="AG1211" s="5">
        <v>0</v>
      </c>
      <c r="AH1211" s="5">
        <v>0</v>
      </c>
      <c r="AI1211" s="5">
        <v>0</v>
      </c>
      <c r="AJ1211" s="5">
        <v>4</v>
      </c>
      <c r="AK1211" s="5">
        <v>1</v>
      </c>
      <c r="AL1211" s="5">
        <v>0</v>
      </c>
      <c r="AM1211" s="5">
        <v>0</v>
      </c>
      <c r="AN1211" s="5">
        <v>0</v>
      </c>
      <c r="AO1211" s="5">
        <v>0</v>
      </c>
      <c r="AP1211" s="5">
        <v>0</v>
      </c>
      <c r="AQ1211" s="5">
        <v>0</v>
      </c>
      <c r="AR1211" s="5">
        <v>0</v>
      </c>
      <c r="AS1211" s="5">
        <v>0</v>
      </c>
      <c r="AT1211" s="5">
        <v>1</v>
      </c>
      <c r="AU1211" s="5">
        <v>0</v>
      </c>
      <c r="AV1211" s="5">
        <v>0</v>
      </c>
      <c r="AW1211" s="5">
        <v>0</v>
      </c>
      <c r="AX1211" s="5">
        <v>1</v>
      </c>
      <c r="AY1211" s="5">
        <v>0</v>
      </c>
      <c r="AZ1211" s="5">
        <v>1</v>
      </c>
      <c r="BA1211" s="5">
        <v>0</v>
      </c>
      <c r="BB1211" s="5">
        <v>0</v>
      </c>
      <c r="BC1211" s="5">
        <v>0</v>
      </c>
      <c r="BD1211" s="5">
        <v>0</v>
      </c>
      <c r="BE1211" s="5">
        <v>0</v>
      </c>
      <c r="BF1211" s="5">
        <v>0</v>
      </c>
      <c r="BG1211" s="5">
        <v>0</v>
      </c>
      <c r="BH1211" s="5">
        <v>0</v>
      </c>
      <c r="BI1211" s="5">
        <v>0</v>
      </c>
      <c r="BJ1211" s="5">
        <v>0</v>
      </c>
      <c r="BK1211" s="5">
        <v>0</v>
      </c>
      <c r="BL1211" s="5">
        <v>0</v>
      </c>
      <c r="BM1211" s="5">
        <v>0</v>
      </c>
      <c r="BN1211" s="5">
        <v>0</v>
      </c>
      <c r="BO1211" s="5">
        <v>0</v>
      </c>
      <c r="BP1211" s="5">
        <v>0</v>
      </c>
      <c r="BQ1211" s="5">
        <v>0</v>
      </c>
      <c r="BR1211" s="5">
        <v>0</v>
      </c>
      <c r="BS1211" s="5">
        <v>2</v>
      </c>
      <c r="BT1211" s="5">
        <v>0</v>
      </c>
      <c r="BU1211" s="5">
        <v>0</v>
      </c>
      <c r="BV1211" s="5">
        <v>0</v>
      </c>
      <c r="BW1211" s="5">
        <v>0</v>
      </c>
      <c r="BX1211" s="5">
        <v>1</v>
      </c>
      <c r="BY1211" s="5">
        <v>0</v>
      </c>
      <c r="BZ1211" s="5">
        <v>0</v>
      </c>
      <c r="CA1211" s="5">
        <v>0</v>
      </c>
      <c r="CB1211" s="5">
        <v>0</v>
      </c>
      <c r="CC1211" s="5">
        <v>0</v>
      </c>
      <c r="CD1211" s="5">
        <v>0</v>
      </c>
      <c r="CE1211" s="5">
        <v>0</v>
      </c>
      <c r="CF1211" s="5">
        <v>2</v>
      </c>
      <c r="CG1211" s="5">
        <v>0</v>
      </c>
      <c r="CH1211" s="5">
        <v>0</v>
      </c>
      <c r="CI1211" s="5">
        <v>0</v>
      </c>
      <c r="CJ1211" s="5">
        <v>0</v>
      </c>
      <c r="CK1211" s="5">
        <v>0</v>
      </c>
      <c r="CL1211" s="5">
        <v>0</v>
      </c>
      <c r="CM1211" s="5">
        <v>0</v>
      </c>
      <c r="CN1211" s="5">
        <v>0</v>
      </c>
      <c r="CO1211" s="5">
        <v>0</v>
      </c>
      <c r="CP1211" s="5">
        <v>0</v>
      </c>
      <c r="CQ1211" s="5">
        <v>0</v>
      </c>
      <c r="CR1211" s="5">
        <v>0</v>
      </c>
      <c r="CS1211" s="5">
        <v>0</v>
      </c>
      <c r="CT1211" s="5">
        <v>0</v>
      </c>
      <c r="CU1211" s="5">
        <v>0</v>
      </c>
      <c r="CV1211" s="5">
        <v>1</v>
      </c>
      <c r="CW1211" s="5">
        <v>0</v>
      </c>
      <c r="CX1211" s="3">
        <v>0</v>
      </c>
    </row>
    <row r="1212" spans="1:102" ht="15.75" x14ac:dyDescent="0.25">
      <c r="A1212" s="5" t="s">
        <v>63</v>
      </c>
      <c r="B1212" s="5" t="s">
        <v>64</v>
      </c>
      <c r="C1212" s="5">
        <v>2023</v>
      </c>
      <c r="D1212" s="5">
        <v>0</v>
      </c>
      <c r="E1212" s="5">
        <v>0</v>
      </c>
      <c r="F1212" s="5">
        <v>0</v>
      </c>
      <c r="G1212" s="5">
        <v>0</v>
      </c>
      <c r="H1212" s="5">
        <v>0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2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  <c r="AE1212" s="5">
        <v>0</v>
      </c>
      <c r="AF1212" s="5">
        <v>0</v>
      </c>
      <c r="AG1212" s="5">
        <v>0</v>
      </c>
      <c r="AH1212" s="5">
        <v>0</v>
      </c>
      <c r="AI1212" s="5">
        <v>0</v>
      </c>
      <c r="AJ1212" s="5">
        <v>0</v>
      </c>
      <c r="AK1212" s="5">
        <v>0</v>
      </c>
      <c r="AL1212" s="5">
        <v>0</v>
      </c>
      <c r="AM1212" s="5">
        <v>0</v>
      </c>
      <c r="AN1212" s="5">
        <v>0</v>
      </c>
      <c r="AO1212" s="5">
        <v>0</v>
      </c>
      <c r="AP1212" s="5">
        <v>0</v>
      </c>
      <c r="AQ1212" s="5">
        <v>0</v>
      </c>
      <c r="AR1212" s="5">
        <v>0</v>
      </c>
      <c r="AS1212" s="5">
        <v>0</v>
      </c>
      <c r="AT1212" s="5">
        <v>0</v>
      </c>
      <c r="AU1212" s="5">
        <v>0</v>
      </c>
      <c r="AV1212" s="5">
        <v>0</v>
      </c>
      <c r="AW1212" s="5">
        <v>0</v>
      </c>
      <c r="AX1212" s="5">
        <v>0</v>
      </c>
      <c r="AY1212" s="5">
        <v>0</v>
      </c>
      <c r="AZ1212" s="5">
        <v>0</v>
      </c>
      <c r="BA1212" s="5">
        <v>0</v>
      </c>
      <c r="BB1212" s="5">
        <v>0</v>
      </c>
      <c r="BC1212" s="5">
        <v>0</v>
      </c>
      <c r="BD1212" s="5">
        <v>0</v>
      </c>
      <c r="BE1212" s="5">
        <v>0</v>
      </c>
      <c r="BF1212" s="5">
        <v>0</v>
      </c>
      <c r="BG1212" s="5">
        <v>0</v>
      </c>
      <c r="BH1212" s="5">
        <v>0</v>
      </c>
      <c r="BI1212" s="5">
        <v>0</v>
      </c>
      <c r="BJ1212" s="5">
        <v>0</v>
      </c>
      <c r="BK1212" s="5">
        <v>0</v>
      </c>
      <c r="BL1212" s="5">
        <v>0</v>
      </c>
      <c r="BM1212" s="5">
        <v>0</v>
      </c>
      <c r="BN1212" s="5">
        <v>0</v>
      </c>
      <c r="BO1212" s="5">
        <v>0</v>
      </c>
      <c r="BP1212" s="5">
        <v>0</v>
      </c>
      <c r="BQ1212" s="5">
        <v>0</v>
      </c>
      <c r="BR1212" s="5">
        <v>0</v>
      </c>
      <c r="BS1212" s="5">
        <v>0</v>
      </c>
      <c r="BT1212" s="5">
        <v>0</v>
      </c>
      <c r="BU1212" s="5">
        <v>0</v>
      </c>
      <c r="BV1212" s="5">
        <v>0</v>
      </c>
      <c r="BW1212" s="5">
        <v>0</v>
      </c>
      <c r="BX1212" s="5">
        <v>0</v>
      </c>
      <c r="BY1212" s="5">
        <v>0</v>
      </c>
      <c r="BZ1212" s="5">
        <v>0</v>
      </c>
      <c r="CA1212" s="5">
        <v>0</v>
      </c>
      <c r="CB1212" s="5">
        <v>0</v>
      </c>
      <c r="CC1212" s="5">
        <v>0</v>
      </c>
      <c r="CD1212" s="5">
        <v>0</v>
      </c>
      <c r="CE1212" s="5">
        <v>0</v>
      </c>
      <c r="CF1212" s="5">
        <v>0</v>
      </c>
      <c r="CG1212" s="5">
        <v>0</v>
      </c>
      <c r="CH1212" s="5">
        <v>0</v>
      </c>
      <c r="CI1212" s="5">
        <v>0</v>
      </c>
      <c r="CJ1212" s="5">
        <v>0</v>
      </c>
      <c r="CK1212" s="5">
        <v>0</v>
      </c>
      <c r="CL1212" s="5">
        <v>0</v>
      </c>
      <c r="CM1212" s="5">
        <v>0</v>
      </c>
      <c r="CN1212" s="5">
        <v>0</v>
      </c>
      <c r="CO1212" s="5">
        <v>0</v>
      </c>
      <c r="CP1212" s="5">
        <v>0</v>
      </c>
      <c r="CQ1212" s="5">
        <v>0</v>
      </c>
      <c r="CR1212" s="5">
        <v>0</v>
      </c>
      <c r="CS1212" s="5">
        <v>0</v>
      </c>
      <c r="CT1212" s="5">
        <v>0</v>
      </c>
      <c r="CU1212" s="5">
        <v>0</v>
      </c>
      <c r="CV1212" s="5">
        <v>0</v>
      </c>
      <c r="CW1212" s="5">
        <v>0</v>
      </c>
      <c r="CX1212" s="3">
        <v>0</v>
      </c>
    </row>
    <row r="1213" spans="1:102" ht="15.75" x14ac:dyDescent="0.25">
      <c r="A1213" s="5" t="s">
        <v>65</v>
      </c>
      <c r="B1213" s="5" t="s">
        <v>66</v>
      </c>
      <c r="C1213" s="5">
        <v>2023</v>
      </c>
      <c r="D1213" s="5">
        <v>4</v>
      </c>
      <c r="E1213" s="5">
        <v>0</v>
      </c>
      <c r="F1213" s="5">
        <v>0</v>
      </c>
      <c r="G1213" s="5">
        <v>0</v>
      </c>
      <c r="H1213" s="5">
        <v>0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5">
        <v>0</v>
      </c>
      <c r="AG1213" s="5">
        <v>0</v>
      </c>
      <c r="AH1213" s="5">
        <v>0</v>
      </c>
      <c r="AI1213" s="5">
        <v>0</v>
      </c>
      <c r="AJ1213" s="5">
        <v>0</v>
      </c>
      <c r="AK1213" s="5">
        <v>0</v>
      </c>
      <c r="AL1213" s="5">
        <v>0</v>
      </c>
      <c r="AM1213" s="5">
        <v>0</v>
      </c>
      <c r="AN1213" s="5">
        <v>0</v>
      </c>
      <c r="AO1213" s="5">
        <v>0</v>
      </c>
      <c r="AP1213" s="5">
        <v>0</v>
      </c>
      <c r="AQ1213" s="5">
        <v>0</v>
      </c>
      <c r="AR1213" s="5">
        <v>0</v>
      </c>
      <c r="AS1213" s="5">
        <v>0</v>
      </c>
      <c r="AT1213" s="5">
        <v>0</v>
      </c>
      <c r="AU1213" s="5">
        <v>0</v>
      </c>
      <c r="AV1213" s="5">
        <v>0</v>
      </c>
      <c r="AW1213" s="5">
        <v>0</v>
      </c>
      <c r="AX1213" s="5">
        <v>0</v>
      </c>
      <c r="AY1213" s="5">
        <v>0</v>
      </c>
      <c r="AZ1213" s="5">
        <v>0</v>
      </c>
      <c r="BA1213" s="5">
        <v>0</v>
      </c>
      <c r="BB1213" s="5">
        <v>3</v>
      </c>
      <c r="BC1213" s="5">
        <v>0</v>
      </c>
      <c r="BD1213" s="5">
        <v>0</v>
      </c>
      <c r="BE1213" s="5">
        <v>0</v>
      </c>
      <c r="BF1213" s="5">
        <v>0</v>
      </c>
      <c r="BG1213" s="5">
        <v>0</v>
      </c>
      <c r="BH1213" s="5">
        <v>0</v>
      </c>
      <c r="BI1213" s="5">
        <v>0</v>
      </c>
      <c r="BJ1213" s="5">
        <v>0</v>
      </c>
      <c r="BK1213" s="5">
        <v>0</v>
      </c>
      <c r="BL1213" s="5">
        <v>0</v>
      </c>
      <c r="BM1213" s="5">
        <v>0</v>
      </c>
      <c r="BN1213" s="5">
        <v>0</v>
      </c>
      <c r="BO1213" s="5">
        <v>0</v>
      </c>
      <c r="BP1213" s="5">
        <v>0</v>
      </c>
      <c r="BQ1213" s="5">
        <v>0</v>
      </c>
      <c r="BR1213" s="5">
        <v>0</v>
      </c>
      <c r="BS1213" s="5">
        <v>0</v>
      </c>
      <c r="BT1213" s="5">
        <v>0</v>
      </c>
      <c r="BU1213" s="5">
        <v>0</v>
      </c>
      <c r="BV1213" s="5">
        <v>0</v>
      </c>
      <c r="BW1213" s="5">
        <v>0</v>
      </c>
      <c r="BX1213" s="5">
        <v>0</v>
      </c>
      <c r="BY1213" s="5">
        <v>0</v>
      </c>
      <c r="BZ1213" s="5">
        <v>0</v>
      </c>
      <c r="CA1213" s="5">
        <v>0</v>
      </c>
      <c r="CB1213" s="5">
        <v>0</v>
      </c>
      <c r="CC1213" s="5">
        <v>0</v>
      </c>
      <c r="CD1213" s="5">
        <v>0</v>
      </c>
      <c r="CE1213" s="5">
        <v>0</v>
      </c>
      <c r="CF1213" s="5">
        <v>0</v>
      </c>
      <c r="CG1213" s="5">
        <v>0</v>
      </c>
      <c r="CH1213" s="5">
        <v>0</v>
      </c>
      <c r="CI1213" s="5">
        <v>0</v>
      </c>
      <c r="CJ1213" s="5">
        <v>0</v>
      </c>
      <c r="CK1213" s="5">
        <v>0</v>
      </c>
      <c r="CL1213" s="5">
        <v>0</v>
      </c>
      <c r="CM1213" s="5">
        <v>0</v>
      </c>
      <c r="CN1213" s="5">
        <v>0</v>
      </c>
      <c r="CO1213" s="5">
        <v>0</v>
      </c>
      <c r="CP1213" s="5">
        <v>0</v>
      </c>
      <c r="CQ1213" s="5">
        <v>0</v>
      </c>
      <c r="CR1213" s="5">
        <v>0</v>
      </c>
      <c r="CS1213" s="5">
        <v>0</v>
      </c>
      <c r="CT1213" s="5">
        <v>0</v>
      </c>
      <c r="CU1213" s="5">
        <v>0</v>
      </c>
      <c r="CV1213" s="5">
        <v>0</v>
      </c>
      <c r="CW1213" s="5">
        <v>0</v>
      </c>
      <c r="CX1213" s="3">
        <v>0</v>
      </c>
    </row>
    <row r="1214" spans="1:102" ht="15.75" x14ac:dyDescent="0.25">
      <c r="A1214" s="5" t="s">
        <v>67</v>
      </c>
      <c r="B1214" s="5" t="s">
        <v>68</v>
      </c>
      <c r="C1214" s="5">
        <v>2023</v>
      </c>
      <c r="D1214" s="5">
        <v>10</v>
      </c>
      <c r="E1214" s="5">
        <v>0</v>
      </c>
      <c r="F1214" s="5">
        <v>0</v>
      </c>
      <c r="G1214" s="5">
        <v>0</v>
      </c>
      <c r="H1214" s="5">
        <v>0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  <c r="AE1214" s="5">
        <v>0</v>
      </c>
      <c r="AF1214" s="5">
        <v>0</v>
      </c>
      <c r="AG1214" s="5">
        <v>0</v>
      </c>
      <c r="AH1214" s="5">
        <v>0</v>
      </c>
      <c r="AI1214" s="5">
        <v>0</v>
      </c>
      <c r="AJ1214" s="5">
        <v>1</v>
      </c>
      <c r="AK1214" s="5">
        <v>0</v>
      </c>
      <c r="AL1214" s="5">
        <v>0</v>
      </c>
      <c r="AM1214" s="5">
        <v>0</v>
      </c>
      <c r="AN1214" s="5">
        <v>0</v>
      </c>
      <c r="AO1214" s="5">
        <v>0</v>
      </c>
      <c r="AP1214" s="5">
        <v>0</v>
      </c>
      <c r="AQ1214" s="5">
        <v>0</v>
      </c>
      <c r="AR1214" s="5">
        <v>0</v>
      </c>
      <c r="AS1214" s="5">
        <v>0</v>
      </c>
      <c r="AT1214" s="5">
        <v>0</v>
      </c>
      <c r="AU1214" s="5">
        <v>0</v>
      </c>
      <c r="AV1214" s="5">
        <v>0</v>
      </c>
      <c r="AW1214" s="5">
        <v>0</v>
      </c>
      <c r="AX1214" s="5">
        <v>0</v>
      </c>
      <c r="AY1214" s="5">
        <v>0</v>
      </c>
      <c r="AZ1214" s="5">
        <v>0</v>
      </c>
      <c r="BA1214" s="5">
        <v>0</v>
      </c>
      <c r="BB1214" s="5">
        <v>0</v>
      </c>
      <c r="BC1214" s="5">
        <v>0</v>
      </c>
      <c r="BD1214" s="5">
        <v>0</v>
      </c>
      <c r="BE1214" s="5">
        <v>0</v>
      </c>
      <c r="BF1214" s="5">
        <v>0</v>
      </c>
      <c r="BG1214" s="5">
        <v>0</v>
      </c>
      <c r="BH1214" s="5">
        <v>0</v>
      </c>
      <c r="BI1214" s="5">
        <v>0</v>
      </c>
      <c r="BJ1214" s="5">
        <v>0</v>
      </c>
      <c r="BK1214" s="5">
        <v>0</v>
      </c>
      <c r="BL1214" s="5">
        <v>0</v>
      </c>
      <c r="BM1214" s="5">
        <v>0</v>
      </c>
      <c r="BN1214" s="5">
        <v>1</v>
      </c>
      <c r="BO1214" s="5">
        <v>0</v>
      </c>
      <c r="BP1214" s="5">
        <v>0</v>
      </c>
      <c r="BQ1214" s="5">
        <v>2</v>
      </c>
      <c r="BR1214" s="5">
        <v>0</v>
      </c>
      <c r="BS1214" s="5">
        <v>0</v>
      </c>
      <c r="BT1214" s="5">
        <v>1</v>
      </c>
      <c r="BU1214" s="5">
        <v>0</v>
      </c>
      <c r="BV1214" s="5">
        <v>0</v>
      </c>
      <c r="BW1214" s="5">
        <v>1</v>
      </c>
      <c r="BX1214" s="5">
        <v>0</v>
      </c>
      <c r="BY1214" s="5">
        <v>0</v>
      </c>
      <c r="BZ1214" s="5">
        <v>0</v>
      </c>
      <c r="CA1214" s="5">
        <v>0</v>
      </c>
      <c r="CB1214" s="5">
        <v>0</v>
      </c>
      <c r="CC1214" s="5">
        <v>0</v>
      </c>
      <c r="CD1214" s="5">
        <v>0</v>
      </c>
      <c r="CE1214" s="5">
        <v>0</v>
      </c>
      <c r="CF1214" s="5">
        <v>0</v>
      </c>
      <c r="CG1214" s="5">
        <v>0</v>
      </c>
      <c r="CH1214" s="5">
        <v>0</v>
      </c>
      <c r="CI1214" s="5">
        <v>0</v>
      </c>
      <c r="CJ1214" s="5">
        <v>0</v>
      </c>
      <c r="CK1214" s="5">
        <v>0</v>
      </c>
      <c r="CL1214" s="5">
        <v>0</v>
      </c>
      <c r="CM1214" s="5">
        <v>0</v>
      </c>
      <c r="CN1214" s="5">
        <v>0</v>
      </c>
      <c r="CO1214" s="5">
        <v>0</v>
      </c>
      <c r="CP1214" s="5">
        <v>0</v>
      </c>
      <c r="CQ1214" s="5">
        <v>0</v>
      </c>
      <c r="CR1214" s="5">
        <v>0</v>
      </c>
      <c r="CS1214" s="5">
        <v>0</v>
      </c>
      <c r="CT1214" s="5">
        <v>0</v>
      </c>
      <c r="CU1214" s="5">
        <v>0</v>
      </c>
      <c r="CV1214" s="5">
        <v>1</v>
      </c>
      <c r="CW1214" s="5">
        <v>0</v>
      </c>
      <c r="CX1214" s="3">
        <v>0</v>
      </c>
    </row>
    <row r="1215" spans="1:102" ht="15.75" x14ac:dyDescent="0.25">
      <c r="A1215" s="5" t="s">
        <v>69</v>
      </c>
      <c r="B1215" s="5" t="s">
        <v>70</v>
      </c>
      <c r="C1215" s="5">
        <v>2023</v>
      </c>
      <c r="D1215" s="5">
        <v>15</v>
      </c>
      <c r="E1215" s="5">
        <v>2</v>
      </c>
      <c r="F1215" s="5">
        <v>0</v>
      </c>
      <c r="G1215" s="5">
        <v>0</v>
      </c>
      <c r="H1215" s="5">
        <v>0</v>
      </c>
      <c r="I1215" s="5">
        <v>0</v>
      </c>
      <c r="J1215" s="5">
        <v>1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5">
        <v>0</v>
      </c>
      <c r="AG1215" s="5">
        <v>0</v>
      </c>
      <c r="AH1215" s="5">
        <v>0</v>
      </c>
      <c r="AI1215" s="5">
        <v>3</v>
      </c>
      <c r="AJ1215" s="5">
        <v>0</v>
      </c>
      <c r="AK1215" s="5">
        <v>1</v>
      </c>
      <c r="AL1215" s="5">
        <v>0</v>
      </c>
      <c r="AM1215" s="5">
        <v>1</v>
      </c>
      <c r="AN1215" s="5">
        <v>0</v>
      </c>
      <c r="AO1215" s="5">
        <v>0</v>
      </c>
      <c r="AP1215" s="5">
        <v>0</v>
      </c>
      <c r="AQ1215" s="5">
        <v>0</v>
      </c>
      <c r="AR1215" s="5">
        <v>0</v>
      </c>
      <c r="AS1215" s="5">
        <v>0</v>
      </c>
      <c r="AT1215" s="5">
        <v>0</v>
      </c>
      <c r="AU1215" s="5">
        <v>0</v>
      </c>
      <c r="AV1215" s="5">
        <v>0</v>
      </c>
      <c r="AW1215" s="5">
        <v>0</v>
      </c>
      <c r="AX1215" s="5">
        <v>1</v>
      </c>
      <c r="AY1215" s="5">
        <v>0</v>
      </c>
      <c r="AZ1215" s="5">
        <v>0</v>
      </c>
      <c r="BA1215" s="5">
        <v>0</v>
      </c>
      <c r="BB1215" s="5">
        <v>0</v>
      </c>
      <c r="BC1215" s="5">
        <v>0</v>
      </c>
      <c r="BD1215" s="5">
        <v>0</v>
      </c>
      <c r="BE1215" s="5">
        <v>0</v>
      </c>
      <c r="BF1215" s="5">
        <v>1</v>
      </c>
      <c r="BG1215" s="5">
        <v>0</v>
      </c>
      <c r="BH1215" s="5">
        <v>0</v>
      </c>
      <c r="BI1215" s="5">
        <v>0</v>
      </c>
      <c r="BJ1215" s="5">
        <v>0</v>
      </c>
      <c r="BK1215" s="5">
        <v>0</v>
      </c>
      <c r="BL1215" s="5">
        <v>0</v>
      </c>
      <c r="BM1215" s="5">
        <v>0</v>
      </c>
      <c r="BN1215" s="5">
        <v>0</v>
      </c>
      <c r="BO1215" s="5">
        <v>0</v>
      </c>
      <c r="BP1215" s="5">
        <v>0</v>
      </c>
      <c r="BQ1215" s="5">
        <v>0</v>
      </c>
      <c r="BR1215" s="5">
        <v>0</v>
      </c>
      <c r="BS1215" s="5">
        <v>0</v>
      </c>
      <c r="BT1215" s="5">
        <v>0</v>
      </c>
      <c r="BU1215" s="5">
        <v>0</v>
      </c>
      <c r="BV1215" s="5">
        <v>0</v>
      </c>
      <c r="BW1215" s="5">
        <v>0</v>
      </c>
      <c r="BX1215" s="5">
        <v>0</v>
      </c>
      <c r="BY1215" s="5">
        <v>0</v>
      </c>
      <c r="BZ1215" s="5">
        <v>0</v>
      </c>
      <c r="CA1215" s="5">
        <v>0</v>
      </c>
      <c r="CB1215" s="5">
        <v>0</v>
      </c>
      <c r="CC1215" s="5">
        <v>0</v>
      </c>
      <c r="CD1215" s="5">
        <v>0</v>
      </c>
      <c r="CE1215" s="5">
        <v>0</v>
      </c>
      <c r="CF1215" s="5">
        <v>0</v>
      </c>
      <c r="CG1215" s="5">
        <v>0</v>
      </c>
      <c r="CH1215" s="5">
        <v>0</v>
      </c>
      <c r="CI1215" s="5">
        <v>0</v>
      </c>
      <c r="CJ1215" s="5">
        <v>1</v>
      </c>
      <c r="CK1215" s="5">
        <v>0</v>
      </c>
      <c r="CL1215" s="5">
        <v>0</v>
      </c>
      <c r="CM1215" s="5">
        <v>0</v>
      </c>
      <c r="CN1215" s="5">
        <v>0</v>
      </c>
      <c r="CO1215" s="5">
        <v>1</v>
      </c>
      <c r="CP1215" s="5">
        <v>0</v>
      </c>
      <c r="CQ1215" s="5">
        <v>0</v>
      </c>
      <c r="CR1215" s="5">
        <v>0</v>
      </c>
      <c r="CS1215" s="5">
        <v>0</v>
      </c>
      <c r="CT1215" s="5">
        <v>0</v>
      </c>
      <c r="CU1215" s="5">
        <v>0</v>
      </c>
      <c r="CV1215" s="5">
        <v>2</v>
      </c>
      <c r="CW1215" s="5">
        <v>0</v>
      </c>
      <c r="CX1215" s="3">
        <v>0</v>
      </c>
    </row>
    <row r="1216" spans="1:102" ht="15.75" x14ac:dyDescent="0.25">
      <c r="A1216" s="5" t="s">
        <v>71</v>
      </c>
      <c r="B1216" s="5" t="s">
        <v>72</v>
      </c>
      <c r="C1216" s="5">
        <v>2023</v>
      </c>
      <c r="D1216" s="5">
        <v>9</v>
      </c>
      <c r="E1216" s="5">
        <v>0</v>
      </c>
      <c r="F1216" s="5">
        <v>0</v>
      </c>
      <c r="G1216" s="5">
        <v>0</v>
      </c>
      <c r="H1216" s="5">
        <v>0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0</v>
      </c>
      <c r="AG1216" s="5">
        <v>0</v>
      </c>
      <c r="AH1216" s="5">
        <v>0</v>
      </c>
      <c r="AI1216" s="5">
        <v>0</v>
      </c>
      <c r="AJ1216" s="5">
        <v>1</v>
      </c>
      <c r="AK1216" s="5">
        <v>0</v>
      </c>
      <c r="AL1216" s="5">
        <v>0</v>
      </c>
      <c r="AM1216" s="5">
        <v>0</v>
      </c>
      <c r="AN1216" s="5">
        <v>0</v>
      </c>
      <c r="AO1216" s="5">
        <v>0</v>
      </c>
      <c r="AP1216" s="5">
        <v>0</v>
      </c>
      <c r="AQ1216" s="5">
        <v>0</v>
      </c>
      <c r="AR1216" s="5">
        <v>0</v>
      </c>
      <c r="AS1216" s="5">
        <v>0</v>
      </c>
      <c r="AT1216" s="5">
        <v>0</v>
      </c>
      <c r="AU1216" s="5">
        <v>0</v>
      </c>
      <c r="AV1216" s="5">
        <v>0</v>
      </c>
      <c r="AW1216" s="5">
        <v>0</v>
      </c>
      <c r="AX1216" s="5">
        <v>0</v>
      </c>
      <c r="AY1216" s="5">
        <v>0</v>
      </c>
      <c r="AZ1216" s="5">
        <v>0</v>
      </c>
      <c r="BA1216" s="5">
        <v>0</v>
      </c>
      <c r="BB1216" s="5">
        <v>0</v>
      </c>
      <c r="BC1216" s="5">
        <v>0</v>
      </c>
      <c r="BD1216" s="5">
        <v>0</v>
      </c>
      <c r="BE1216" s="5">
        <v>0</v>
      </c>
      <c r="BF1216" s="5">
        <v>1</v>
      </c>
      <c r="BG1216" s="5">
        <v>0</v>
      </c>
      <c r="BH1216" s="5">
        <v>0</v>
      </c>
      <c r="BI1216" s="5">
        <v>0</v>
      </c>
      <c r="BJ1216" s="5">
        <v>0</v>
      </c>
      <c r="BK1216" s="5">
        <v>1</v>
      </c>
      <c r="BL1216" s="5">
        <v>0</v>
      </c>
      <c r="BM1216" s="5">
        <v>0</v>
      </c>
      <c r="BN1216" s="5">
        <v>0</v>
      </c>
      <c r="BO1216" s="5">
        <v>0</v>
      </c>
      <c r="BP1216" s="5">
        <v>0</v>
      </c>
      <c r="BQ1216" s="5">
        <v>0</v>
      </c>
      <c r="BR1216" s="5">
        <v>0</v>
      </c>
      <c r="BS1216" s="5">
        <v>0</v>
      </c>
      <c r="BT1216" s="5">
        <v>0</v>
      </c>
      <c r="BU1216" s="5">
        <v>0</v>
      </c>
      <c r="BV1216" s="5">
        <v>0</v>
      </c>
      <c r="BW1216" s="5">
        <v>0</v>
      </c>
      <c r="BX1216" s="5">
        <v>0</v>
      </c>
      <c r="BY1216" s="5">
        <v>0</v>
      </c>
      <c r="BZ1216" s="5">
        <v>0</v>
      </c>
      <c r="CA1216" s="5">
        <v>0</v>
      </c>
      <c r="CB1216" s="5">
        <v>2</v>
      </c>
      <c r="CC1216" s="5">
        <v>0</v>
      </c>
      <c r="CD1216" s="5">
        <v>0</v>
      </c>
      <c r="CE1216" s="5">
        <v>0</v>
      </c>
      <c r="CF1216" s="5">
        <v>0</v>
      </c>
      <c r="CG1216" s="5">
        <v>0</v>
      </c>
      <c r="CH1216" s="5">
        <v>0</v>
      </c>
      <c r="CI1216" s="5">
        <v>0</v>
      </c>
      <c r="CJ1216" s="5">
        <v>0</v>
      </c>
      <c r="CK1216" s="5">
        <v>0</v>
      </c>
      <c r="CL1216" s="5">
        <v>0</v>
      </c>
      <c r="CM1216" s="5">
        <v>0</v>
      </c>
      <c r="CN1216" s="5">
        <v>0</v>
      </c>
      <c r="CO1216" s="5">
        <v>0</v>
      </c>
      <c r="CP1216" s="5">
        <v>0</v>
      </c>
      <c r="CQ1216" s="5">
        <v>0</v>
      </c>
      <c r="CR1216" s="5">
        <v>0</v>
      </c>
      <c r="CS1216" s="5">
        <v>0</v>
      </c>
      <c r="CT1216" s="5">
        <v>1</v>
      </c>
      <c r="CU1216" s="5">
        <v>0</v>
      </c>
      <c r="CV1216" s="5">
        <v>0</v>
      </c>
      <c r="CW1216" s="5">
        <v>0</v>
      </c>
      <c r="CX1216" s="3">
        <v>0</v>
      </c>
    </row>
    <row r="1217" spans="1:102" ht="15.75" x14ac:dyDescent="0.25">
      <c r="A1217" s="5" t="s">
        <v>73</v>
      </c>
      <c r="B1217" s="5" t="s">
        <v>74</v>
      </c>
      <c r="C1217" s="5">
        <v>2023</v>
      </c>
      <c r="D1217" s="5">
        <v>7109</v>
      </c>
      <c r="E1217" s="5">
        <v>3</v>
      </c>
      <c r="F1217" s="5">
        <v>16</v>
      </c>
      <c r="G1217" s="5">
        <v>24</v>
      </c>
      <c r="H1217" s="5">
        <v>16</v>
      </c>
      <c r="I1217" s="5">
        <v>51</v>
      </c>
      <c r="J1217" s="5">
        <v>11</v>
      </c>
      <c r="K1217" s="5">
        <v>24</v>
      </c>
      <c r="L1217" s="5">
        <v>106</v>
      </c>
      <c r="M1217" s="5">
        <v>37</v>
      </c>
      <c r="N1217" s="5">
        <v>22</v>
      </c>
      <c r="O1217" s="5">
        <v>190</v>
      </c>
      <c r="P1217" s="5">
        <v>0</v>
      </c>
      <c r="Q1217" s="5">
        <v>0</v>
      </c>
      <c r="R1217" s="5">
        <v>2</v>
      </c>
      <c r="S1217" s="5">
        <v>0</v>
      </c>
      <c r="T1217" s="5">
        <v>0</v>
      </c>
      <c r="U1217" s="5">
        <v>2</v>
      </c>
      <c r="V1217" s="5">
        <v>2</v>
      </c>
      <c r="W1217" s="5">
        <v>58</v>
      </c>
      <c r="X1217" s="5">
        <v>4</v>
      </c>
      <c r="Y1217" s="5">
        <v>0</v>
      </c>
      <c r="Z1217" s="5">
        <v>1006</v>
      </c>
      <c r="AA1217" s="5">
        <v>350</v>
      </c>
      <c r="AB1217" s="5">
        <v>0</v>
      </c>
      <c r="AC1217" s="5">
        <v>0</v>
      </c>
      <c r="AD1217" s="5">
        <v>0</v>
      </c>
      <c r="AE1217" s="5">
        <v>3</v>
      </c>
      <c r="AF1217" s="5">
        <v>0</v>
      </c>
      <c r="AG1217" s="5">
        <v>50</v>
      </c>
      <c r="AH1217" s="5">
        <v>172</v>
      </c>
      <c r="AI1217" s="5">
        <v>14</v>
      </c>
      <c r="AJ1217" s="5">
        <v>354</v>
      </c>
      <c r="AK1217" s="5">
        <v>42</v>
      </c>
      <c r="AL1217" s="5">
        <v>7</v>
      </c>
      <c r="AM1217" s="5">
        <v>50</v>
      </c>
      <c r="AN1217" s="5">
        <v>25</v>
      </c>
      <c r="AO1217" s="5">
        <v>81</v>
      </c>
      <c r="AP1217" s="5">
        <v>2</v>
      </c>
      <c r="AQ1217" s="5">
        <v>38</v>
      </c>
      <c r="AR1217" s="5">
        <v>2</v>
      </c>
      <c r="AS1217" s="5">
        <v>23</v>
      </c>
      <c r="AT1217" s="5">
        <v>23</v>
      </c>
      <c r="AU1217" s="5">
        <v>25</v>
      </c>
      <c r="AV1217" s="5">
        <v>69</v>
      </c>
      <c r="AW1217" s="5">
        <v>532</v>
      </c>
      <c r="AX1217" s="5">
        <v>133</v>
      </c>
      <c r="AY1217" s="5">
        <v>3</v>
      </c>
      <c r="AZ1217" s="5">
        <v>15</v>
      </c>
      <c r="BA1217" s="5">
        <v>0</v>
      </c>
      <c r="BB1217" s="5">
        <v>464</v>
      </c>
      <c r="BC1217" s="5">
        <v>61</v>
      </c>
      <c r="BD1217" s="5">
        <v>4</v>
      </c>
      <c r="BE1217" s="5">
        <v>44</v>
      </c>
      <c r="BF1217" s="5">
        <v>151</v>
      </c>
      <c r="BG1217" s="5">
        <v>11</v>
      </c>
      <c r="BH1217" s="5">
        <v>13</v>
      </c>
      <c r="BI1217" s="5">
        <v>0</v>
      </c>
      <c r="BJ1217" s="5">
        <v>175</v>
      </c>
      <c r="BK1217" s="5">
        <v>147</v>
      </c>
      <c r="BL1217" s="5">
        <v>0</v>
      </c>
      <c r="BM1217" s="5">
        <v>5</v>
      </c>
      <c r="BN1217" s="5">
        <v>41</v>
      </c>
      <c r="BO1217" s="5">
        <v>1</v>
      </c>
      <c r="BP1217" s="5">
        <v>15</v>
      </c>
      <c r="BQ1217" s="5">
        <v>69</v>
      </c>
      <c r="BR1217" s="5">
        <v>7</v>
      </c>
      <c r="BS1217" s="5">
        <v>123</v>
      </c>
      <c r="BT1217" s="5">
        <v>64</v>
      </c>
      <c r="BU1217" s="5">
        <v>3</v>
      </c>
      <c r="BV1217" s="5">
        <v>61</v>
      </c>
      <c r="BW1217" s="5">
        <v>28</v>
      </c>
      <c r="BX1217" s="5">
        <v>627</v>
      </c>
      <c r="BY1217" s="5">
        <v>3</v>
      </c>
      <c r="BZ1217" s="5">
        <v>10</v>
      </c>
      <c r="CA1217" s="5">
        <v>630</v>
      </c>
      <c r="CB1217" s="5">
        <v>4</v>
      </c>
      <c r="CC1217" s="5">
        <v>0</v>
      </c>
      <c r="CD1217" s="5">
        <v>4</v>
      </c>
      <c r="CE1217" s="5">
        <v>1</v>
      </c>
      <c r="CF1217" s="5">
        <v>7</v>
      </c>
      <c r="CG1217" s="5">
        <v>21</v>
      </c>
      <c r="CH1217" s="5">
        <v>3</v>
      </c>
      <c r="CI1217" s="5">
        <v>6</v>
      </c>
      <c r="CJ1217" s="5">
        <v>39</v>
      </c>
      <c r="CK1217" s="5">
        <v>4</v>
      </c>
      <c r="CL1217" s="5">
        <v>0</v>
      </c>
      <c r="CM1217" s="5">
        <v>26</v>
      </c>
      <c r="CN1217" s="5">
        <v>154</v>
      </c>
      <c r="CO1217" s="5">
        <v>12</v>
      </c>
      <c r="CP1217" s="5">
        <v>18</v>
      </c>
      <c r="CQ1217" s="5">
        <v>0</v>
      </c>
      <c r="CR1217" s="5">
        <v>28</v>
      </c>
      <c r="CS1217" s="5">
        <v>8</v>
      </c>
      <c r="CT1217" s="5">
        <v>19</v>
      </c>
      <c r="CU1217" s="5">
        <v>5</v>
      </c>
      <c r="CV1217" s="5">
        <v>63</v>
      </c>
      <c r="CW1217" s="5">
        <v>346</v>
      </c>
      <c r="CX1217" s="3">
        <v>347</v>
      </c>
    </row>
    <row r="1218" spans="1:102" ht="15.75" x14ac:dyDescent="0.25">
      <c r="A1218" s="5" t="s">
        <v>75</v>
      </c>
      <c r="B1218" s="5" t="s">
        <v>76</v>
      </c>
      <c r="C1218" s="5">
        <v>2023</v>
      </c>
      <c r="D1218" s="5">
        <v>0</v>
      </c>
      <c r="E1218" s="5">
        <v>0</v>
      </c>
      <c r="F1218" s="5">
        <v>0</v>
      </c>
      <c r="G1218" s="5">
        <v>0</v>
      </c>
      <c r="H1218" s="5">
        <v>0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5">
        <v>0</v>
      </c>
      <c r="AG1218" s="5">
        <v>0</v>
      </c>
      <c r="AH1218" s="5">
        <v>0</v>
      </c>
      <c r="AI1218" s="5">
        <v>0</v>
      </c>
      <c r="AJ1218" s="5">
        <v>0</v>
      </c>
      <c r="AK1218" s="5">
        <v>0</v>
      </c>
      <c r="AL1218" s="5">
        <v>0</v>
      </c>
      <c r="AM1218" s="5">
        <v>0</v>
      </c>
      <c r="AN1218" s="5">
        <v>0</v>
      </c>
      <c r="AO1218" s="5">
        <v>0</v>
      </c>
      <c r="AP1218" s="5">
        <v>0</v>
      </c>
      <c r="AQ1218" s="5">
        <v>0</v>
      </c>
      <c r="AR1218" s="5">
        <v>0</v>
      </c>
      <c r="AS1218" s="5">
        <v>0</v>
      </c>
      <c r="AT1218" s="5">
        <v>0</v>
      </c>
      <c r="AU1218" s="5">
        <v>0</v>
      </c>
      <c r="AV1218" s="5">
        <v>0</v>
      </c>
      <c r="AW1218" s="5">
        <v>0</v>
      </c>
      <c r="AX1218" s="5">
        <v>0</v>
      </c>
      <c r="AY1218" s="5">
        <v>0</v>
      </c>
      <c r="AZ1218" s="5">
        <v>0</v>
      </c>
      <c r="BA1218" s="5">
        <v>0</v>
      </c>
      <c r="BB1218" s="5">
        <v>0</v>
      </c>
      <c r="BC1218" s="5">
        <v>0</v>
      </c>
      <c r="BD1218" s="5">
        <v>0</v>
      </c>
      <c r="BE1218" s="5">
        <v>0</v>
      </c>
      <c r="BF1218" s="5">
        <v>0</v>
      </c>
      <c r="BG1218" s="5">
        <v>0</v>
      </c>
      <c r="BH1218" s="5">
        <v>0</v>
      </c>
      <c r="BI1218" s="5">
        <v>0</v>
      </c>
      <c r="BJ1218" s="5">
        <v>0</v>
      </c>
      <c r="BK1218" s="5">
        <v>0</v>
      </c>
      <c r="BL1218" s="5">
        <v>0</v>
      </c>
      <c r="BM1218" s="5">
        <v>0</v>
      </c>
      <c r="BN1218" s="5">
        <v>0</v>
      </c>
      <c r="BO1218" s="5">
        <v>0</v>
      </c>
      <c r="BP1218" s="5">
        <v>0</v>
      </c>
      <c r="BQ1218" s="5">
        <v>0</v>
      </c>
      <c r="BR1218" s="5">
        <v>0</v>
      </c>
      <c r="BS1218" s="5">
        <v>0</v>
      </c>
      <c r="BT1218" s="5">
        <v>0</v>
      </c>
      <c r="BU1218" s="5">
        <v>0</v>
      </c>
      <c r="BV1218" s="5">
        <v>0</v>
      </c>
      <c r="BW1218" s="5">
        <v>0</v>
      </c>
      <c r="BX1218" s="5">
        <v>0</v>
      </c>
      <c r="BY1218" s="5">
        <v>0</v>
      </c>
      <c r="BZ1218" s="5">
        <v>0</v>
      </c>
      <c r="CA1218" s="5">
        <v>0</v>
      </c>
      <c r="CB1218" s="5">
        <v>0</v>
      </c>
      <c r="CC1218" s="5">
        <v>0</v>
      </c>
      <c r="CD1218" s="5">
        <v>0</v>
      </c>
      <c r="CE1218" s="5">
        <v>0</v>
      </c>
      <c r="CF1218" s="5">
        <v>0</v>
      </c>
      <c r="CG1218" s="5">
        <v>0</v>
      </c>
      <c r="CH1218" s="5">
        <v>0</v>
      </c>
      <c r="CI1218" s="5">
        <v>0</v>
      </c>
      <c r="CJ1218" s="5">
        <v>0</v>
      </c>
      <c r="CK1218" s="5">
        <v>0</v>
      </c>
      <c r="CL1218" s="5">
        <v>0</v>
      </c>
      <c r="CM1218" s="5">
        <v>0</v>
      </c>
      <c r="CN1218" s="5">
        <v>0</v>
      </c>
      <c r="CO1218" s="5">
        <v>0</v>
      </c>
      <c r="CP1218" s="5">
        <v>0</v>
      </c>
      <c r="CQ1218" s="5">
        <v>0</v>
      </c>
      <c r="CR1218" s="5">
        <v>0</v>
      </c>
      <c r="CS1218" s="5">
        <v>0</v>
      </c>
      <c r="CT1218" s="5">
        <v>0</v>
      </c>
      <c r="CU1218" s="5">
        <v>0</v>
      </c>
      <c r="CV1218" s="5">
        <v>0</v>
      </c>
      <c r="CW1218" s="5">
        <v>0</v>
      </c>
      <c r="CX1218" s="3">
        <v>0</v>
      </c>
    </row>
    <row r="1219" spans="1:102" ht="15.75" x14ac:dyDescent="0.25">
      <c r="A1219" s="5" t="s">
        <v>77</v>
      </c>
      <c r="B1219" s="5" t="s">
        <v>78</v>
      </c>
      <c r="C1219" s="5">
        <v>2023</v>
      </c>
      <c r="D1219" s="5">
        <v>38</v>
      </c>
      <c r="E1219" s="5">
        <v>0</v>
      </c>
      <c r="F1219" s="5">
        <v>1</v>
      </c>
      <c r="G1219" s="5">
        <v>1</v>
      </c>
      <c r="H1219" s="5">
        <v>0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7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5">
        <v>0</v>
      </c>
      <c r="AG1219" s="5">
        <v>0</v>
      </c>
      <c r="AH1219" s="5">
        <v>0</v>
      </c>
      <c r="AI1219" s="5">
        <v>0</v>
      </c>
      <c r="AJ1219" s="5">
        <v>2</v>
      </c>
      <c r="AK1219" s="5">
        <v>3</v>
      </c>
      <c r="AL1219" s="5">
        <v>0</v>
      </c>
      <c r="AM1219" s="5">
        <v>1</v>
      </c>
      <c r="AN1219" s="5">
        <v>0</v>
      </c>
      <c r="AO1219" s="5">
        <v>1</v>
      </c>
      <c r="AP1219" s="5">
        <v>0</v>
      </c>
      <c r="AQ1219" s="5">
        <v>0</v>
      </c>
      <c r="AR1219" s="5">
        <v>0</v>
      </c>
      <c r="AS1219" s="5">
        <v>0</v>
      </c>
      <c r="AT1219" s="5">
        <v>0</v>
      </c>
      <c r="AU1219" s="5">
        <v>1</v>
      </c>
      <c r="AV1219" s="5">
        <v>0</v>
      </c>
      <c r="AW1219" s="5">
        <v>0</v>
      </c>
      <c r="AX1219" s="5">
        <v>0</v>
      </c>
      <c r="AY1219" s="5">
        <v>0</v>
      </c>
      <c r="AZ1219" s="5">
        <v>0</v>
      </c>
      <c r="BA1219" s="5">
        <v>0</v>
      </c>
      <c r="BB1219" s="5">
        <v>1</v>
      </c>
      <c r="BC1219" s="5">
        <v>0</v>
      </c>
      <c r="BD1219" s="5">
        <v>0</v>
      </c>
      <c r="BE1219" s="5">
        <v>1</v>
      </c>
      <c r="BF1219" s="5">
        <v>0</v>
      </c>
      <c r="BG1219" s="5">
        <v>0</v>
      </c>
      <c r="BH1219" s="5">
        <v>0</v>
      </c>
      <c r="BI1219" s="5">
        <v>0</v>
      </c>
      <c r="BJ1219" s="5">
        <v>0</v>
      </c>
      <c r="BK1219" s="5">
        <v>1</v>
      </c>
      <c r="BL1219" s="5">
        <v>0</v>
      </c>
      <c r="BM1219" s="5">
        <v>0</v>
      </c>
      <c r="BN1219" s="5">
        <v>0</v>
      </c>
      <c r="BO1219" s="5">
        <v>0</v>
      </c>
      <c r="BP1219" s="5">
        <v>0</v>
      </c>
      <c r="BQ1219" s="5">
        <v>3</v>
      </c>
      <c r="BR1219" s="5">
        <v>0</v>
      </c>
      <c r="BS1219" s="5">
        <v>0</v>
      </c>
      <c r="BT1219" s="5">
        <v>1</v>
      </c>
      <c r="BU1219" s="5">
        <v>0</v>
      </c>
      <c r="BV1219" s="5">
        <v>1</v>
      </c>
      <c r="BW1219" s="5">
        <v>2</v>
      </c>
      <c r="BX1219" s="5">
        <v>5</v>
      </c>
      <c r="BY1219" s="5">
        <v>0</v>
      </c>
      <c r="BZ1219" s="5">
        <v>0</v>
      </c>
      <c r="CA1219" s="5">
        <v>0</v>
      </c>
      <c r="CB1219" s="5">
        <v>0</v>
      </c>
      <c r="CC1219" s="5">
        <v>0</v>
      </c>
      <c r="CD1219" s="5">
        <v>0</v>
      </c>
      <c r="CE1219" s="5">
        <v>0</v>
      </c>
      <c r="CF1219" s="5">
        <v>2</v>
      </c>
      <c r="CG1219" s="5">
        <v>0</v>
      </c>
      <c r="CH1219" s="5">
        <v>0</v>
      </c>
      <c r="CI1219" s="5">
        <v>0</v>
      </c>
      <c r="CJ1219" s="5">
        <v>0</v>
      </c>
      <c r="CK1219" s="5">
        <v>0</v>
      </c>
      <c r="CL1219" s="5">
        <v>0</v>
      </c>
      <c r="CM1219" s="5">
        <v>0</v>
      </c>
      <c r="CN1219" s="5">
        <v>0</v>
      </c>
      <c r="CO1219" s="5">
        <v>0</v>
      </c>
      <c r="CP1219" s="5">
        <v>0</v>
      </c>
      <c r="CQ1219" s="5">
        <v>0</v>
      </c>
      <c r="CR1219" s="5">
        <v>0</v>
      </c>
      <c r="CS1219" s="5">
        <v>0</v>
      </c>
      <c r="CT1219" s="5">
        <v>0</v>
      </c>
      <c r="CU1219" s="5">
        <v>0</v>
      </c>
      <c r="CV1219" s="5">
        <v>0</v>
      </c>
      <c r="CW1219" s="5">
        <v>0</v>
      </c>
      <c r="CX1219" s="3">
        <v>0</v>
      </c>
    </row>
    <row r="1220" spans="1:102" ht="15.75" x14ac:dyDescent="0.25">
      <c r="A1220" s="5" t="s">
        <v>79</v>
      </c>
      <c r="B1220" s="5" t="s">
        <v>80</v>
      </c>
      <c r="C1220" s="5">
        <v>2023</v>
      </c>
      <c r="D1220" s="5">
        <v>1</v>
      </c>
      <c r="E1220" s="5">
        <v>0</v>
      </c>
      <c r="F1220" s="5">
        <v>0</v>
      </c>
      <c r="G1220" s="5">
        <v>0</v>
      </c>
      <c r="H1220" s="5">
        <v>0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5">
        <v>0</v>
      </c>
      <c r="AG1220" s="5">
        <v>0</v>
      </c>
      <c r="AH1220" s="5">
        <v>0</v>
      </c>
      <c r="AI1220" s="5">
        <v>0</v>
      </c>
      <c r="AJ1220" s="5">
        <v>0</v>
      </c>
      <c r="AK1220" s="5">
        <v>0</v>
      </c>
      <c r="AL1220" s="5">
        <v>0</v>
      </c>
      <c r="AM1220" s="5">
        <v>0</v>
      </c>
      <c r="AN1220" s="5">
        <v>0</v>
      </c>
      <c r="AO1220" s="5">
        <v>0</v>
      </c>
      <c r="AP1220" s="5">
        <v>0</v>
      </c>
      <c r="AQ1220" s="5">
        <v>0</v>
      </c>
      <c r="AR1220" s="5">
        <v>0</v>
      </c>
      <c r="AS1220" s="5">
        <v>0</v>
      </c>
      <c r="AT1220" s="5">
        <v>0</v>
      </c>
      <c r="AU1220" s="5">
        <v>0</v>
      </c>
      <c r="AV1220" s="5">
        <v>0</v>
      </c>
      <c r="AW1220" s="5">
        <v>0</v>
      </c>
      <c r="AX1220" s="5">
        <v>0</v>
      </c>
      <c r="AY1220" s="5">
        <v>0</v>
      </c>
      <c r="AZ1220" s="5">
        <v>0</v>
      </c>
      <c r="BA1220" s="5">
        <v>0</v>
      </c>
      <c r="BB1220" s="5">
        <v>0</v>
      </c>
      <c r="BC1220" s="5">
        <v>0</v>
      </c>
      <c r="BD1220" s="5">
        <v>0</v>
      </c>
      <c r="BE1220" s="5">
        <v>0</v>
      </c>
      <c r="BF1220" s="5">
        <v>0</v>
      </c>
      <c r="BG1220" s="5">
        <v>0</v>
      </c>
      <c r="BH1220" s="5">
        <v>0</v>
      </c>
      <c r="BI1220" s="5">
        <v>0</v>
      </c>
      <c r="BJ1220" s="5">
        <v>0</v>
      </c>
      <c r="BK1220" s="5">
        <v>0</v>
      </c>
      <c r="BL1220" s="5">
        <v>0</v>
      </c>
      <c r="BM1220" s="5">
        <v>0</v>
      </c>
      <c r="BN1220" s="5">
        <v>0</v>
      </c>
      <c r="BO1220" s="5">
        <v>0</v>
      </c>
      <c r="BP1220" s="5">
        <v>0</v>
      </c>
      <c r="BQ1220" s="5">
        <v>0</v>
      </c>
      <c r="BR1220" s="5">
        <v>0</v>
      </c>
      <c r="BS1220" s="5">
        <v>0</v>
      </c>
      <c r="BT1220" s="5">
        <v>0</v>
      </c>
      <c r="BU1220" s="5">
        <v>0</v>
      </c>
      <c r="BV1220" s="5">
        <v>0</v>
      </c>
      <c r="BW1220" s="5">
        <v>0</v>
      </c>
      <c r="BX1220" s="5">
        <v>0</v>
      </c>
      <c r="BY1220" s="5">
        <v>0</v>
      </c>
      <c r="BZ1220" s="5">
        <v>0</v>
      </c>
      <c r="CA1220" s="5">
        <v>0</v>
      </c>
      <c r="CB1220" s="5">
        <v>0</v>
      </c>
      <c r="CC1220" s="5">
        <v>0</v>
      </c>
      <c r="CD1220" s="5">
        <v>0</v>
      </c>
      <c r="CE1220" s="5">
        <v>0</v>
      </c>
      <c r="CF1220" s="5">
        <v>0</v>
      </c>
      <c r="CG1220" s="5">
        <v>0</v>
      </c>
      <c r="CH1220" s="5">
        <v>0</v>
      </c>
      <c r="CI1220" s="5">
        <v>0</v>
      </c>
      <c r="CJ1220" s="5">
        <v>0</v>
      </c>
      <c r="CK1220" s="5">
        <v>0</v>
      </c>
      <c r="CL1220" s="5">
        <v>0</v>
      </c>
      <c r="CM1220" s="5">
        <v>0</v>
      </c>
      <c r="CN1220" s="5">
        <v>0</v>
      </c>
      <c r="CO1220" s="5">
        <v>0</v>
      </c>
      <c r="CP1220" s="5">
        <v>0</v>
      </c>
      <c r="CQ1220" s="5">
        <v>0</v>
      </c>
      <c r="CR1220" s="5">
        <v>0</v>
      </c>
      <c r="CS1220" s="5">
        <v>0</v>
      </c>
      <c r="CT1220" s="5">
        <v>0</v>
      </c>
      <c r="CU1220" s="5">
        <v>0</v>
      </c>
      <c r="CV1220" s="5">
        <v>1</v>
      </c>
      <c r="CW1220" s="5">
        <v>0</v>
      </c>
      <c r="CX1220" s="3">
        <v>0</v>
      </c>
    </row>
    <row r="1221" spans="1:102" ht="15.75" x14ac:dyDescent="0.25">
      <c r="A1221" s="5" t="s">
        <v>81</v>
      </c>
      <c r="B1221" s="5" t="s">
        <v>82</v>
      </c>
      <c r="C1221" s="5">
        <v>2023</v>
      </c>
      <c r="D1221" s="5">
        <v>49</v>
      </c>
      <c r="E1221" s="5">
        <v>0</v>
      </c>
      <c r="F1221" s="5">
        <v>2</v>
      </c>
      <c r="G1221" s="5">
        <v>4</v>
      </c>
      <c r="H1221" s="5">
        <v>0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1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5">
        <v>0</v>
      </c>
      <c r="AG1221" s="5">
        <v>0</v>
      </c>
      <c r="AH1221" s="5">
        <v>0</v>
      </c>
      <c r="AI1221" s="5">
        <v>0</v>
      </c>
      <c r="AJ1221" s="5">
        <v>0</v>
      </c>
      <c r="AK1221" s="5">
        <v>0</v>
      </c>
      <c r="AL1221" s="5">
        <v>0</v>
      </c>
      <c r="AM1221" s="5">
        <v>0</v>
      </c>
      <c r="AN1221" s="5">
        <v>0</v>
      </c>
      <c r="AO1221" s="5">
        <v>2</v>
      </c>
      <c r="AP1221" s="5">
        <v>0</v>
      </c>
      <c r="AQ1221" s="5">
        <v>2</v>
      </c>
      <c r="AR1221" s="5">
        <v>0</v>
      </c>
      <c r="AS1221" s="5">
        <v>0</v>
      </c>
      <c r="AT1221" s="5">
        <v>0</v>
      </c>
      <c r="AU1221" s="5">
        <v>0</v>
      </c>
      <c r="AV1221" s="5">
        <v>10</v>
      </c>
      <c r="AW1221" s="5">
        <v>0</v>
      </c>
      <c r="AX1221" s="5">
        <v>3</v>
      </c>
      <c r="AY1221" s="5">
        <v>0</v>
      </c>
      <c r="AZ1221" s="5">
        <v>0</v>
      </c>
      <c r="BA1221" s="5">
        <v>0</v>
      </c>
      <c r="BB1221" s="5">
        <v>0</v>
      </c>
      <c r="BC1221" s="5">
        <v>0</v>
      </c>
      <c r="BD1221" s="5">
        <v>0</v>
      </c>
      <c r="BE1221" s="5">
        <v>2</v>
      </c>
      <c r="BF1221" s="5">
        <v>3</v>
      </c>
      <c r="BG1221" s="5">
        <v>0</v>
      </c>
      <c r="BH1221" s="5">
        <v>0</v>
      </c>
      <c r="BI1221" s="5">
        <v>0</v>
      </c>
      <c r="BJ1221" s="5">
        <v>4</v>
      </c>
      <c r="BK1221" s="5">
        <v>2</v>
      </c>
      <c r="BL1221" s="5">
        <v>0</v>
      </c>
      <c r="BM1221" s="5">
        <v>0</v>
      </c>
      <c r="BN1221" s="5">
        <v>0</v>
      </c>
      <c r="BO1221" s="5">
        <v>0</v>
      </c>
      <c r="BP1221" s="5">
        <v>0</v>
      </c>
      <c r="BQ1221" s="5">
        <v>2</v>
      </c>
      <c r="BR1221" s="5">
        <v>0</v>
      </c>
      <c r="BS1221" s="5">
        <v>1</v>
      </c>
      <c r="BT1221" s="5">
        <v>1</v>
      </c>
      <c r="BU1221" s="5">
        <v>0</v>
      </c>
      <c r="BV1221" s="5">
        <v>0</v>
      </c>
      <c r="BW1221" s="5">
        <v>0</v>
      </c>
      <c r="BX1221" s="5">
        <v>2</v>
      </c>
      <c r="BY1221" s="5">
        <v>0</v>
      </c>
      <c r="BZ1221" s="5">
        <v>0</v>
      </c>
      <c r="CA1221" s="5">
        <v>0</v>
      </c>
      <c r="CB1221" s="5">
        <v>0</v>
      </c>
      <c r="CC1221" s="5">
        <v>0</v>
      </c>
      <c r="CD1221" s="5">
        <v>0</v>
      </c>
      <c r="CE1221" s="5">
        <v>0</v>
      </c>
      <c r="CF1221" s="5">
        <v>0</v>
      </c>
      <c r="CG1221" s="5">
        <v>0</v>
      </c>
      <c r="CH1221" s="5">
        <v>0</v>
      </c>
      <c r="CI1221" s="5">
        <v>0</v>
      </c>
      <c r="CJ1221" s="5">
        <v>0</v>
      </c>
      <c r="CK1221" s="5">
        <v>0</v>
      </c>
      <c r="CL1221" s="5">
        <v>0</v>
      </c>
      <c r="CM1221" s="5">
        <v>1</v>
      </c>
      <c r="CN1221" s="5">
        <v>2</v>
      </c>
      <c r="CO1221" s="5">
        <v>0</v>
      </c>
      <c r="CP1221" s="5">
        <v>0</v>
      </c>
      <c r="CQ1221" s="5">
        <v>0</v>
      </c>
      <c r="CR1221" s="5">
        <v>0</v>
      </c>
      <c r="CS1221" s="5">
        <v>0</v>
      </c>
      <c r="CT1221" s="5">
        <v>0</v>
      </c>
      <c r="CU1221" s="5">
        <v>0</v>
      </c>
      <c r="CV1221" s="5">
        <v>0</v>
      </c>
      <c r="CW1221" s="5">
        <v>1</v>
      </c>
      <c r="CX1221" s="3">
        <v>1</v>
      </c>
    </row>
    <row r="1222" spans="1:102" ht="15.75" x14ac:dyDescent="0.25">
      <c r="A1222" s="5" t="s">
        <v>83</v>
      </c>
      <c r="B1222" s="5" t="s">
        <v>84</v>
      </c>
      <c r="C1222" s="5">
        <v>2023</v>
      </c>
      <c r="D1222" s="5">
        <v>12831</v>
      </c>
      <c r="E1222" s="5">
        <v>1</v>
      </c>
      <c r="F1222" s="5">
        <v>6</v>
      </c>
      <c r="G1222" s="5">
        <v>11</v>
      </c>
      <c r="H1222" s="5">
        <v>5</v>
      </c>
      <c r="I1222" s="5">
        <v>26</v>
      </c>
      <c r="J1222" s="5">
        <v>5</v>
      </c>
      <c r="K1222" s="5">
        <v>9</v>
      </c>
      <c r="L1222" s="5">
        <v>14</v>
      </c>
      <c r="M1222" s="5">
        <v>5</v>
      </c>
      <c r="N1222" s="5">
        <v>25</v>
      </c>
      <c r="O1222" s="5">
        <v>137</v>
      </c>
      <c r="P1222" s="5">
        <v>0</v>
      </c>
      <c r="Q1222" s="5">
        <v>0</v>
      </c>
      <c r="R1222" s="5">
        <v>1</v>
      </c>
      <c r="S1222" s="5">
        <v>0</v>
      </c>
      <c r="T1222" s="5">
        <v>0</v>
      </c>
      <c r="U1222" s="5">
        <v>1</v>
      </c>
      <c r="V1222" s="5">
        <v>3</v>
      </c>
      <c r="W1222" s="5">
        <v>45</v>
      </c>
      <c r="X1222" s="5">
        <v>3</v>
      </c>
      <c r="Y1222" s="5">
        <v>0</v>
      </c>
      <c r="Z1222" s="5">
        <v>0</v>
      </c>
      <c r="AA1222" s="5">
        <v>2</v>
      </c>
      <c r="AB1222" s="5">
        <v>0</v>
      </c>
      <c r="AC1222" s="5">
        <v>0</v>
      </c>
      <c r="AD1222" s="5">
        <v>0</v>
      </c>
      <c r="AE1222" s="5">
        <v>5</v>
      </c>
      <c r="AF1222" s="5">
        <v>1</v>
      </c>
      <c r="AG1222" s="5">
        <v>179</v>
      </c>
      <c r="AH1222" s="5">
        <v>19</v>
      </c>
      <c r="AI1222" s="5">
        <v>20</v>
      </c>
      <c r="AJ1222" s="5">
        <v>790</v>
      </c>
      <c r="AK1222" s="5">
        <v>67</v>
      </c>
      <c r="AL1222" s="5">
        <v>1</v>
      </c>
      <c r="AM1222" s="5">
        <v>23</v>
      </c>
      <c r="AN1222" s="5">
        <v>50</v>
      </c>
      <c r="AO1222" s="5">
        <v>61</v>
      </c>
      <c r="AP1222" s="5">
        <v>1</v>
      </c>
      <c r="AQ1222" s="5">
        <v>13</v>
      </c>
      <c r="AR1222" s="5">
        <v>3</v>
      </c>
      <c r="AS1222" s="5">
        <v>18</v>
      </c>
      <c r="AT1222" s="5">
        <v>23</v>
      </c>
      <c r="AU1222" s="5">
        <v>48</v>
      </c>
      <c r="AV1222" s="5">
        <v>21</v>
      </c>
      <c r="AW1222" s="5">
        <v>449</v>
      </c>
      <c r="AX1222" s="5">
        <v>57</v>
      </c>
      <c r="AY1222" s="5">
        <v>9</v>
      </c>
      <c r="AZ1222" s="5">
        <v>6</v>
      </c>
      <c r="BA1222" s="5">
        <v>0</v>
      </c>
      <c r="BB1222" s="5">
        <v>219</v>
      </c>
      <c r="BC1222" s="5">
        <v>5</v>
      </c>
      <c r="BD1222" s="5">
        <v>0</v>
      </c>
      <c r="BE1222" s="5">
        <v>14</v>
      </c>
      <c r="BF1222" s="5">
        <v>56</v>
      </c>
      <c r="BG1222" s="5">
        <v>6</v>
      </c>
      <c r="BH1222" s="5">
        <v>5</v>
      </c>
      <c r="BI1222" s="5">
        <v>1</v>
      </c>
      <c r="BJ1222" s="5">
        <v>59</v>
      </c>
      <c r="BK1222" s="5">
        <v>116</v>
      </c>
      <c r="BL1222" s="5">
        <v>0</v>
      </c>
      <c r="BM1222" s="5">
        <v>15</v>
      </c>
      <c r="BN1222" s="5">
        <v>67</v>
      </c>
      <c r="BO1222" s="5">
        <v>1</v>
      </c>
      <c r="BP1222" s="5">
        <v>4</v>
      </c>
      <c r="BQ1222" s="5">
        <v>76</v>
      </c>
      <c r="BR1222" s="5">
        <v>4</v>
      </c>
      <c r="BS1222" s="5">
        <v>104</v>
      </c>
      <c r="BT1222" s="5">
        <v>46</v>
      </c>
      <c r="BU1222" s="5">
        <v>3</v>
      </c>
      <c r="BV1222" s="5">
        <v>43</v>
      </c>
      <c r="BW1222" s="5">
        <v>12</v>
      </c>
      <c r="BX1222" s="5">
        <v>447</v>
      </c>
      <c r="BY1222" s="5">
        <v>5</v>
      </c>
      <c r="BZ1222" s="5">
        <v>0</v>
      </c>
      <c r="CA1222" s="5">
        <v>100</v>
      </c>
      <c r="CB1222" s="5">
        <v>21</v>
      </c>
      <c r="CC1222" s="5">
        <v>1</v>
      </c>
      <c r="CD1222" s="5">
        <v>7</v>
      </c>
      <c r="CE1222" s="5">
        <v>0</v>
      </c>
      <c r="CF1222" s="5">
        <v>15</v>
      </c>
      <c r="CG1222" s="5">
        <v>9</v>
      </c>
      <c r="CH1222" s="5">
        <v>7</v>
      </c>
      <c r="CI1222" s="5">
        <v>18</v>
      </c>
      <c r="CJ1222" s="5">
        <v>62</v>
      </c>
      <c r="CK1222" s="5">
        <v>20</v>
      </c>
      <c r="CL1222" s="5">
        <v>0</v>
      </c>
      <c r="CM1222" s="5">
        <v>16</v>
      </c>
      <c r="CN1222" s="5">
        <v>118</v>
      </c>
      <c r="CO1222" s="5">
        <v>148</v>
      </c>
      <c r="CP1222" s="5">
        <v>15</v>
      </c>
      <c r="CQ1222" s="5">
        <v>0</v>
      </c>
      <c r="CR1222" s="5">
        <v>634</v>
      </c>
      <c r="CS1222" s="5">
        <v>325</v>
      </c>
      <c r="CT1222" s="5">
        <v>34</v>
      </c>
      <c r="CU1222" s="5">
        <v>5</v>
      </c>
      <c r="CV1222" s="5">
        <v>100</v>
      </c>
      <c r="CW1222" s="5">
        <v>7705</v>
      </c>
      <c r="CX1222" s="3">
        <v>7703</v>
      </c>
    </row>
    <row r="1223" spans="1:102" ht="15.75" x14ac:dyDescent="0.25">
      <c r="A1223" s="5" t="s">
        <v>85</v>
      </c>
      <c r="B1223" s="5" t="s">
        <v>86</v>
      </c>
      <c r="C1223" s="5">
        <v>2023</v>
      </c>
      <c r="D1223" s="5">
        <v>194</v>
      </c>
      <c r="E1223" s="5">
        <v>0</v>
      </c>
      <c r="F1223" s="5">
        <v>4</v>
      </c>
      <c r="G1223" s="5">
        <v>6</v>
      </c>
      <c r="H1223" s="5">
        <v>0</v>
      </c>
      <c r="I1223" s="5">
        <v>1</v>
      </c>
      <c r="J1223" s="5">
        <v>0</v>
      </c>
      <c r="K1223" s="5">
        <v>0</v>
      </c>
      <c r="L1223" s="5">
        <v>0</v>
      </c>
      <c r="M1223" s="5">
        <v>0</v>
      </c>
      <c r="N1223" s="5">
        <v>1</v>
      </c>
      <c r="O1223" s="5">
        <v>2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7</v>
      </c>
      <c r="V1223" s="5">
        <v>0</v>
      </c>
      <c r="W1223" s="5">
        <v>0</v>
      </c>
      <c r="X1223" s="5">
        <v>1</v>
      </c>
      <c r="Y1223" s="5">
        <v>0</v>
      </c>
      <c r="Z1223" s="5">
        <v>0</v>
      </c>
      <c r="AA1223" s="5">
        <v>5</v>
      </c>
      <c r="AB1223" s="5">
        <v>0</v>
      </c>
      <c r="AC1223" s="5">
        <v>0</v>
      </c>
      <c r="AD1223" s="5">
        <v>0</v>
      </c>
      <c r="AE1223" s="5">
        <v>0</v>
      </c>
      <c r="AF1223" s="5">
        <v>0</v>
      </c>
      <c r="AG1223" s="5">
        <v>0</v>
      </c>
      <c r="AH1223" s="5">
        <v>0</v>
      </c>
      <c r="AI1223" s="5">
        <v>1</v>
      </c>
      <c r="AJ1223" s="5">
        <v>0</v>
      </c>
      <c r="AK1223" s="5">
        <v>1</v>
      </c>
      <c r="AL1223" s="5">
        <v>0</v>
      </c>
      <c r="AM1223" s="5">
        <v>2</v>
      </c>
      <c r="AN1223" s="5">
        <v>3</v>
      </c>
      <c r="AO1223" s="5">
        <v>3</v>
      </c>
      <c r="AP1223" s="5">
        <v>0</v>
      </c>
      <c r="AQ1223" s="5">
        <v>1</v>
      </c>
      <c r="AR1223" s="5">
        <v>0</v>
      </c>
      <c r="AS1223" s="5">
        <v>0</v>
      </c>
      <c r="AT1223" s="5">
        <v>0</v>
      </c>
      <c r="AU1223" s="5">
        <v>0</v>
      </c>
      <c r="AV1223" s="5">
        <v>8</v>
      </c>
      <c r="AW1223" s="5">
        <v>0</v>
      </c>
      <c r="AX1223" s="5">
        <v>66</v>
      </c>
      <c r="AY1223" s="5">
        <v>0</v>
      </c>
      <c r="AZ1223" s="5">
        <v>1</v>
      </c>
      <c r="BA1223" s="5">
        <v>0</v>
      </c>
      <c r="BB1223" s="5">
        <v>1</v>
      </c>
      <c r="BC1223" s="5">
        <v>0</v>
      </c>
      <c r="BD1223" s="5">
        <v>0</v>
      </c>
      <c r="BE1223" s="5">
        <v>6</v>
      </c>
      <c r="BF1223" s="5">
        <v>4</v>
      </c>
      <c r="BG1223" s="5">
        <v>0</v>
      </c>
      <c r="BH1223" s="5">
        <v>0</v>
      </c>
      <c r="BI1223" s="5">
        <v>1</v>
      </c>
      <c r="BJ1223" s="5">
        <v>7</v>
      </c>
      <c r="BK1223" s="5">
        <v>7</v>
      </c>
      <c r="BL1223" s="5">
        <v>0</v>
      </c>
      <c r="BM1223" s="5">
        <v>0</v>
      </c>
      <c r="BN1223" s="5">
        <v>1</v>
      </c>
      <c r="BO1223" s="5">
        <v>0</v>
      </c>
      <c r="BP1223" s="5">
        <v>0</v>
      </c>
      <c r="BQ1223" s="5">
        <v>6</v>
      </c>
      <c r="BR1223" s="5">
        <v>0</v>
      </c>
      <c r="BS1223" s="5">
        <v>4</v>
      </c>
      <c r="BT1223" s="5">
        <v>1</v>
      </c>
      <c r="BU1223" s="5">
        <v>0</v>
      </c>
      <c r="BV1223" s="5">
        <v>2</v>
      </c>
      <c r="BW1223" s="5">
        <v>1</v>
      </c>
      <c r="BX1223" s="5">
        <v>6</v>
      </c>
      <c r="BY1223" s="5">
        <v>0</v>
      </c>
      <c r="BZ1223" s="5">
        <v>0</v>
      </c>
      <c r="CA1223" s="5">
        <v>0</v>
      </c>
      <c r="CB1223" s="5">
        <v>2</v>
      </c>
      <c r="CC1223" s="5">
        <v>0</v>
      </c>
      <c r="CD1223" s="5">
        <v>0</v>
      </c>
      <c r="CE1223" s="5">
        <v>0</v>
      </c>
      <c r="CF1223" s="5">
        <v>1</v>
      </c>
      <c r="CG1223" s="5">
        <v>0</v>
      </c>
      <c r="CH1223" s="5">
        <v>1</v>
      </c>
      <c r="CI1223" s="5">
        <v>0</v>
      </c>
      <c r="CJ1223" s="5">
        <v>0</v>
      </c>
      <c r="CK1223" s="5">
        <v>1</v>
      </c>
      <c r="CL1223" s="5">
        <v>0</v>
      </c>
      <c r="CM1223" s="5">
        <v>1</v>
      </c>
      <c r="CN1223" s="5">
        <v>12</v>
      </c>
      <c r="CO1223" s="5">
        <v>0</v>
      </c>
      <c r="CP1223" s="5">
        <v>0</v>
      </c>
      <c r="CQ1223" s="5">
        <v>0</v>
      </c>
      <c r="CR1223" s="5">
        <v>0</v>
      </c>
      <c r="CS1223" s="5">
        <v>0</v>
      </c>
      <c r="CT1223" s="5">
        <v>2</v>
      </c>
      <c r="CU1223" s="5">
        <v>0</v>
      </c>
      <c r="CV1223" s="5">
        <v>3</v>
      </c>
      <c r="CW1223" s="5">
        <v>9</v>
      </c>
      <c r="CX1223" s="3">
        <v>9</v>
      </c>
    </row>
    <row r="1224" spans="1:102" ht="15.75" x14ac:dyDescent="0.25">
      <c r="A1224" s="5" t="s">
        <v>87</v>
      </c>
      <c r="B1224" s="5" t="s">
        <v>88</v>
      </c>
      <c r="C1224" s="5">
        <v>2023</v>
      </c>
      <c r="D1224" s="5">
        <v>0</v>
      </c>
      <c r="E1224" s="5">
        <v>0</v>
      </c>
      <c r="F1224" s="5">
        <v>0</v>
      </c>
      <c r="G1224" s="5">
        <v>0</v>
      </c>
      <c r="H1224" s="5">
        <v>0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1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  <c r="AE1224" s="5">
        <v>0</v>
      </c>
      <c r="AF1224" s="5">
        <v>0</v>
      </c>
      <c r="AG1224" s="5">
        <v>0</v>
      </c>
      <c r="AH1224" s="5">
        <v>0</v>
      </c>
      <c r="AI1224" s="5">
        <v>0</v>
      </c>
      <c r="AJ1224" s="5">
        <v>0</v>
      </c>
      <c r="AK1224" s="5">
        <v>0</v>
      </c>
      <c r="AL1224" s="5">
        <v>0</v>
      </c>
      <c r="AM1224" s="5">
        <v>0</v>
      </c>
      <c r="AN1224" s="5">
        <v>0</v>
      </c>
      <c r="AO1224" s="5">
        <v>0</v>
      </c>
      <c r="AP1224" s="5">
        <v>0</v>
      </c>
      <c r="AQ1224" s="5">
        <v>0</v>
      </c>
      <c r="AR1224" s="5">
        <v>0</v>
      </c>
      <c r="AS1224" s="5">
        <v>0</v>
      </c>
      <c r="AT1224" s="5">
        <v>0</v>
      </c>
      <c r="AU1224" s="5">
        <v>0</v>
      </c>
      <c r="AV1224" s="5">
        <v>0</v>
      </c>
      <c r="AW1224" s="5">
        <v>0</v>
      </c>
      <c r="AX1224" s="5">
        <v>0</v>
      </c>
      <c r="AY1224" s="5">
        <v>0</v>
      </c>
      <c r="AZ1224" s="5">
        <v>0</v>
      </c>
      <c r="BA1224" s="5">
        <v>0</v>
      </c>
      <c r="BB1224" s="5">
        <v>0</v>
      </c>
      <c r="BC1224" s="5">
        <v>0</v>
      </c>
      <c r="BD1224" s="5">
        <v>0</v>
      </c>
      <c r="BE1224" s="5">
        <v>0</v>
      </c>
      <c r="BF1224" s="5">
        <v>0</v>
      </c>
      <c r="BG1224" s="5">
        <v>0</v>
      </c>
      <c r="BH1224" s="5">
        <v>0</v>
      </c>
      <c r="BI1224" s="5">
        <v>0</v>
      </c>
      <c r="BJ1224" s="5">
        <v>0</v>
      </c>
      <c r="BK1224" s="5">
        <v>0</v>
      </c>
      <c r="BL1224" s="5">
        <v>0</v>
      </c>
      <c r="BM1224" s="5">
        <v>0</v>
      </c>
      <c r="BN1224" s="5">
        <v>0</v>
      </c>
      <c r="BO1224" s="5">
        <v>0</v>
      </c>
      <c r="BP1224" s="5">
        <v>0</v>
      </c>
      <c r="BQ1224" s="5">
        <v>0</v>
      </c>
      <c r="BR1224" s="5">
        <v>0</v>
      </c>
      <c r="BS1224" s="5">
        <v>0</v>
      </c>
      <c r="BT1224" s="5">
        <v>0</v>
      </c>
      <c r="BU1224" s="5">
        <v>0</v>
      </c>
      <c r="BV1224" s="5">
        <v>0</v>
      </c>
      <c r="BW1224" s="5">
        <v>0</v>
      </c>
      <c r="BX1224" s="5">
        <v>0</v>
      </c>
      <c r="BY1224" s="5">
        <v>0</v>
      </c>
      <c r="BZ1224" s="5">
        <v>0</v>
      </c>
      <c r="CA1224" s="5">
        <v>0</v>
      </c>
      <c r="CB1224" s="5">
        <v>0</v>
      </c>
      <c r="CC1224" s="5">
        <v>0</v>
      </c>
      <c r="CD1224" s="5">
        <v>0</v>
      </c>
      <c r="CE1224" s="5">
        <v>0</v>
      </c>
      <c r="CF1224" s="5">
        <v>0</v>
      </c>
      <c r="CG1224" s="5">
        <v>0</v>
      </c>
      <c r="CH1224" s="5">
        <v>0</v>
      </c>
      <c r="CI1224" s="5">
        <v>0</v>
      </c>
      <c r="CJ1224" s="5">
        <v>0</v>
      </c>
      <c r="CK1224" s="5">
        <v>0</v>
      </c>
      <c r="CL1224" s="5">
        <v>0</v>
      </c>
      <c r="CM1224" s="5">
        <v>0</v>
      </c>
      <c r="CN1224" s="5">
        <v>0</v>
      </c>
      <c r="CO1224" s="5">
        <v>0</v>
      </c>
      <c r="CP1224" s="5">
        <v>0</v>
      </c>
      <c r="CQ1224" s="5">
        <v>0</v>
      </c>
      <c r="CR1224" s="5">
        <v>0</v>
      </c>
      <c r="CS1224" s="5">
        <v>0</v>
      </c>
      <c r="CT1224" s="5">
        <v>0</v>
      </c>
      <c r="CU1224" s="5">
        <v>0</v>
      </c>
      <c r="CV1224" s="5">
        <v>0</v>
      </c>
      <c r="CW1224" s="5">
        <v>0</v>
      </c>
      <c r="CX1224" s="3">
        <v>0</v>
      </c>
    </row>
    <row r="1225" spans="1:102" ht="15.75" x14ac:dyDescent="0.25">
      <c r="A1225" s="5" t="s">
        <v>89</v>
      </c>
      <c r="B1225" s="5" t="s">
        <v>90</v>
      </c>
      <c r="C1225" s="5">
        <v>2023</v>
      </c>
      <c r="D1225" s="5">
        <v>492</v>
      </c>
      <c r="E1225" s="5">
        <v>0</v>
      </c>
      <c r="F1225" s="5">
        <v>0</v>
      </c>
      <c r="G1225" s="5">
        <v>0</v>
      </c>
      <c r="H1225" s="5">
        <v>0</v>
      </c>
      <c r="I1225" s="5">
        <v>1</v>
      </c>
      <c r="J1225" s="5">
        <v>1</v>
      </c>
      <c r="K1225" s="5">
        <v>0</v>
      </c>
      <c r="L1225" s="5">
        <v>16</v>
      </c>
      <c r="M1225" s="5">
        <v>24</v>
      </c>
      <c r="N1225" s="5">
        <v>3</v>
      </c>
      <c r="O1225" s="5">
        <v>42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1</v>
      </c>
      <c r="W1225" s="5">
        <v>0</v>
      </c>
      <c r="X1225" s="5">
        <v>0</v>
      </c>
      <c r="Y1225" s="5">
        <v>0</v>
      </c>
      <c r="Z1225" s="5">
        <v>0</v>
      </c>
      <c r="AA1225" s="5">
        <v>1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2</v>
      </c>
      <c r="AH1225" s="5">
        <v>0</v>
      </c>
      <c r="AI1225" s="5">
        <v>5</v>
      </c>
      <c r="AJ1225" s="5">
        <v>42</v>
      </c>
      <c r="AK1225" s="5">
        <v>12</v>
      </c>
      <c r="AL1225" s="5">
        <v>0</v>
      </c>
      <c r="AM1225" s="5">
        <v>7</v>
      </c>
      <c r="AN1225" s="5">
        <v>3</v>
      </c>
      <c r="AO1225" s="5">
        <v>20</v>
      </c>
      <c r="AP1225" s="5">
        <v>0</v>
      </c>
      <c r="AQ1225" s="5">
        <v>2</v>
      </c>
      <c r="AR1225" s="5">
        <v>0</v>
      </c>
      <c r="AS1225" s="5">
        <v>5</v>
      </c>
      <c r="AT1225" s="5">
        <v>2</v>
      </c>
      <c r="AU1225" s="5">
        <v>2</v>
      </c>
      <c r="AV1225" s="5">
        <v>2</v>
      </c>
      <c r="AW1225" s="5">
        <v>3</v>
      </c>
      <c r="AX1225" s="5">
        <v>7</v>
      </c>
      <c r="AY1225" s="5">
        <v>0</v>
      </c>
      <c r="AZ1225" s="5">
        <v>5</v>
      </c>
      <c r="BA1225" s="5">
        <v>0</v>
      </c>
      <c r="BB1225" s="5">
        <v>57</v>
      </c>
      <c r="BC1225" s="5">
        <v>15</v>
      </c>
      <c r="BD1225" s="5">
        <v>0</v>
      </c>
      <c r="BE1225" s="5">
        <v>9</v>
      </c>
      <c r="BF1225" s="5">
        <v>22</v>
      </c>
      <c r="BG1225" s="5">
        <v>0</v>
      </c>
      <c r="BH1225" s="5">
        <v>0</v>
      </c>
      <c r="BI1225" s="5">
        <v>1</v>
      </c>
      <c r="BJ1225" s="5">
        <v>14</v>
      </c>
      <c r="BK1225" s="5">
        <v>14</v>
      </c>
      <c r="BL1225" s="5">
        <v>0</v>
      </c>
      <c r="BM1225" s="5">
        <v>0</v>
      </c>
      <c r="BN1225" s="5">
        <v>2</v>
      </c>
      <c r="BO1225" s="5">
        <v>0</v>
      </c>
      <c r="BP1225" s="5">
        <v>2</v>
      </c>
      <c r="BQ1225" s="5">
        <v>5</v>
      </c>
      <c r="BR1225" s="5">
        <v>1</v>
      </c>
      <c r="BS1225" s="5">
        <v>12</v>
      </c>
      <c r="BT1225" s="5">
        <v>4</v>
      </c>
      <c r="BU1225" s="5">
        <v>1</v>
      </c>
      <c r="BV1225" s="5">
        <v>7</v>
      </c>
      <c r="BW1225" s="5">
        <v>4</v>
      </c>
      <c r="BX1225" s="5">
        <v>63</v>
      </c>
      <c r="BY1225" s="5">
        <v>1</v>
      </c>
      <c r="BZ1225" s="5">
        <v>0</v>
      </c>
      <c r="CA1225" s="5">
        <v>2</v>
      </c>
      <c r="CB1225" s="5">
        <v>1</v>
      </c>
      <c r="CC1225" s="5">
        <v>0</v>
      </c>
      <c r="CD1225" s="5">
        <v>0</v>
      </c>
      <c r="CE1225" s="5">
        <v>0</v>
      </c>
      <c r="CF1225" s="5">
        <v>4</v>
      </c>
      <c r="CG1225" s="5">
        <v>1</v>
      </c>
      <c r="CH1225" s="5">
        <v>0</v>
      </c>
      <c r="CI1225" s="5">
        <v>0</v>
      </c>
      <c r="CJ1225" s="5">
        <v>5</v>
      </c>
      <c r="CK1225" s="5">
        <v>0</v>
      </c>
      <c r="CL1225" s="5">
        <v>0</v>
      </c>
      <c r="CM1225" s="5">
        <v>2</v>
      </c>
      <c r="CN1225" s="5">
        <v>18</v>
      </c>
      <c r="CO1225" s="5">
        <v>0</v>
      </c>
      <c r="CP1225" s="5">
        <v>0</v>
      </c>
      <c r="CQ1225" s="5">
        <v>0</v>
      </c>
      <c r="CR1225" s="5">
        <v>1</v>
      </c>
      <c r="CS1225" s="5">
        <v>0</v>
      </c>
      <c r="CT1225" s="5">
        <v>3</v>
      </c>
      <c r="CU1225" s="5">
        <v>3</v>
      </c>
      <c r="CV1225" s="5">
        <v>9</v>
      </c>
      <c r="CW1225" s="5">
        <v>2</v>
      </c>
      <c r="CX1225" s="3">
        <v>2</v>
      </c>
    </row>
    <row r="1226" spans="1:102" ht="15.75" x14ac:dyDescent="0.25">
      <c r="A1226" s="5" t="s">
        <v>91</v>
      </c>
      <c r="B1226" s="5" t="s">
        <v>92</v>
      </c>
      <c r="C1226" s="5">
        <v>2023</v>
      </c>
      <c r="D1226" s="5">
        <v>50</v>
      </c>
      <c r="E1226" s="5">
        <v>0</v>
      </c>
      <c r="F1226" s="5">
        <v>0</v>
      </c>
      <c r="G1226" s="5">
        <v>3</v>
      </c>
      <c r="H1226" s="5">
        <v>0</v>
      </c>
      <c r="I1226" s="5">
        <v>1</v>
      </c>
      <c r="J1226" s="5">
        <v>0</v>
      </c>
      <c r="K1226" s="5">
        <v>0</v>
      </c>
      <c r="L1226" s="5">
        <v>0</v>
      </c>
      <c r="M1226" s="5">
        <v>0</v>
      </c>
      <c r="N1226" s="5">
        <v>1</v>
      </c>
      <c r="O1226" s="5">
        <v>9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2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5">
        <v>0</v>
      </c>
      <c r="AE1226" s="5">
        <v>0</v>
      </c>
      <c r="AF1226" s="5">
        <v>0</v>
      </c>
      <c r="AG1226" s="5">
        <v>0</v>
      </c>
      <c r="AH1226" s="5">
        <v>0</v>
      </c>
      <c r="AI1226" s="5">
        <v>1</v>
      </c>
      <c r="AJ1226" s="5">
        <v>4</v>
      </c>
      <c r="AK1226" s="5">
        <v>0</v>
      </c>
      <c r="AL1226" s="5">
        <v>0</v>
      </c>
      <c r="AM1226" s="5">
        <v>0</v>
      </c>
      <c r="AN1226" s="5">
        <v>0</v>
      </c>
      <c r="AO1226" s="5">
        <v>1</v>
      </c>
      <c r="AP1226" s="5">
        <v>0</v>
      </c>
      <c r="AQ1226" s="5">
        <v>0</v>
      </c>
      <c r="AR1226" s="5">
        <v>0</v>
      </c>
      <c r="AS1226" s="5">
        <v>0</v>
      </c>
      <c r="AT1226" s="5">
        <v>0</v>
      </c>
      <c r="AU1226" s="5">
        <v>0</v>
      </c>
      <c r="AV1226" s="5">
        <v>0</v>
      </c>
      <c r="AW1226" s="5">
        <v>0</v>
      </c>
      <c r="AX1226" s="5">
        <v>1</v>
      </c>
      <c r="AY1226" s="5">
        <v>0</v>
      </c>
      <c r="AZ1226" s="5">
        <v>0</v>
      </c>
      <c r="BA1226" s="5">
        <v>0</v>
      </c>
      <c r="BB1226" s="5">
        <v>0</v>
      </c>
      <c r="BC1226" s="5">
        <v>0</v>
      </c>
      <c r="BD1226" s="5">
        <v>0</v>
      </c>
      <c r="BE1226" s="5">
        <v>1</v>
      </c>
      <c r="BF1226" s="5">
        <v>3</v>
      </c>
      <c r="BG1226" s="5">
        <v>0</v>
      </c>
      <c r="BH1226" s="5">
        <v>0</v>
      </c>
      <c r="BI1226" s="5">
        <v>0</v>
      </c>
      <c r="BJ1226" s="5">
        <v>2</v>
      </c>
      <c r="BK1226" s="5">
        <v>1</v>
      </c>
      <c r="BL1226" s="5">
        <v>0</v>
      </c>
      <c r="BM1226" s="5">
        <v>0</v>
      </c>
      <c r="BN1226" s="5">
        <v>0</v>
      </c>
      <c r="BO1226" s="5">
        <v>0</v>
      </c>
      <c r="BP1226" s="5">
        <v>0</v>
      </c>
      <c r="BQ1226" s="5">
        <v>3</v>
      </c>
      <c r="BR1226" s="5">
        <v>0</v>
      </c>
      <c r="BS1226" s="5">
        <v>1</v>
      </c>
      <c r="BT1226" s="5">
        <v>1</v>
      </c>
      <c r="BU1226" s="5">
        <v>0</v>
      </c>
      <c r="BV1226" s="5">
        <v>1</v>
      </c>
      <c r="BW1226" s="5">
        <v>0</v>
      </c>
      <c r="BX1226" s="5">
        <v>4</v>
      </c>
      <c r="BY1226" s="5">
        <v>0</v>
      </c>
      <c r="BZ1226" s="5">
        <v>0</v>
      </c>
      <c r="CA1226" s="5">
        <v>0</v>
      </c>
      <c r="CB1226" s="5">
        <v>0</v>
      </c>
      <c r="CC1226" s="5">
        <v>0</v>
      </c>
      <c r="CD1226" s="5">
        <v>0</v>
      </c>
      <c r="CE1226" s="5">
        <v>0</v>
      </c>
      <c r="CF1226" s="5">
        <v>2</v>
      </c>
      <c r="CG1226" s="5">
        <v>0</v>
      </c>
      <c r="CH1226" s="5">
        <v>1</v>
      </c>
      <c r="CI1226" s="5">
        <v>0</v>
      </c>
      <c r="CJ1226" s="5">
        <v>0</v>
      </c>
      <c r="CK1226" s="5">
        <v>0</v>
      </c>
      <c r="CL1226" s="5">
        <v>0</v>
      </c>
      <c r="CM1226" s="5">
        <v>1</v>
      </c>
      <c r="CN1226" s="5">
        <v>1</v>
      </c>
      <c r="CO1226" s="5">
        <v>0</v>
      </c>
      <c r="CP1226" s="5">
        <v>0</v>
      </c>
      <c r="CQ1226" s="5">
        <v>0</v>
      </c>
      <c r="CR1226" s="5">
        <v>0</v>
      </c>
      <c r="CS1226" s="5">
        <v>0</v>
      </c>
      <c r="CT1226" s="5">
        <v>2</v>
      </c>
      <c r="CU1226" s="5">
        <v>0</v>
      </c>
      <c r="CV1226" s="5">
        <v>1</v>
      </c>
      <c r="CW1226" s="5">
        <v>0</v>
      </c>
      <c r="CX1226" s="3">
        <v>0</v>
      </c>
    </row>
    <row r="1227" spans="1:102" ht="15.75" x14ac:dyDescent="0.25">
      <c r="A1227" s="5" t="s">
        <v>93</v>
      </c>
      <c r="B1227" s="5" t="s">
        <v>94</v>
      </c>
      <c r="C1227" s="5">
        <v>2023</v>
      </c>
      <c r="D1227" s="5">
        <v>21881</v>
      </c>
      <c r="E1227" s="5">
        <v>0</v>
      </c>
      <c r="F1227" s="5">
        <v>186</v>
      </c>
      <c r="G1227" s="5">
        <v>35</v>
      </c>
      <c r="H1227" s="5">
        <v>91</v>
      </c>
      <c r="I1227" s="5">
        <v>12</v>
      </c>
      <c r="J1227" s="5">
        <v>6</v>
      </c>
      <c r="K1227" s="5">
        <v>2</v>
      </c>
      <c r="L1227" s="5">
        <v>26</v>
      </c>
      <c r="M1227" s="5">
        <v>2</v>
      </c>
      <c r="N1227" s="5">
        <v>175</v>
      </c>
      <c r="O1227" s="5">
        <v>285</v>
      </c>
      <c r="P1227" s="5">
        <v>27</v>
      </c>
      <c r="Q1227" s="5">
        <v>0</v>
      </c>
      <c r="R1227" s="5">
        <v>7</v>
      </c>
      <c r="S1227" s="5">
        <v>1</v>
      </c>
      <c r="T1227" s="5">
        <v>2</v>
      </c>
      <c r="U1227" s="5">
        <v>97</v>
      </c>
      <c r="V1227" s="5">
        <v>15</v>
      </c>
      <c r="W1227" s="5">
        <v>598</v>
      </c>
      <c r="X1227" s="5">
        <v>8</v>
      </c>
      <c r="Y1227" s="5">
        <v>0</v>
      </c>
      <c r="Z1227" s="5">
        <v>1919</v>
      </c>
      <c r="AA1227" s="5">
        <v>76</v>
      </c>
      <c r="AB1227" s="5">
        <v>0</v>
      </c>
      <c r="AC1227" s="5">
        <v>0</v>
      </c>
      <c r="AD1227" s="5">
        <v>1</v>
      </c>
      <c r="AE1227" s="5">
        <v>2</v>
      </c>
      <c r="AF1227" s="5">
        <v>1</v>
      </c>
      <c r="AG1227" s="5">
        <v>60</v>
      </c>
      <c r="AH1227" s="5">
        <v>43</v>
      </c>
      <c r="AI1227" s="5">
        <v>61</v>
      </c>
      <c r="AJ1227" s="5">
        <v>1065</v>
      </c>
      <c r="AK1227" s="5">
        <v>115</v>
      </c>
      <c r="AL1227" s="5">
        <v>15</v>
      </c>
      <c r="AM1227" s="5">
        <v>110</v>
      </c>
      <c r="AN1227" s="5">
        <v>157</v>
      </c>
      <c r="AO1227" s="5">
        <v>240</v>
      </c>
      <c r="AP1227" s="5">
        <v>5</v>
      </c>
      <c r="AQ1227" s="5">
        <v>53</v>
      </c>
      <c r="AR1227" s="5">
        <v>2</v>
      </c>
      <c r="AS1227" s="5">
        <v>32</v>
      </c>
      <c r="AT1227" s="5">
        <v>82</v>
      </c>
      <c r="AU1227" s="5">
        <v>90</v>
      </c>
      <c r="AV1227" s="5">
        <v>81</v>
      </c>
      <c r="AW1227" s="5">
        <v>348</v>
      </c>
      <c r="AX1227" s="5">
        <v>220</v>
      </c>
      <c r="AY1227" s="5">
        <v>6</v>
      </c>
      <c r="AZ1227" s="5">
        <v>21</v>
      </c>
      <c r="BA1227" s="5">
        <v>0</v>
      </c>
      <c r="BB1227" s="5">
        <v>848</v>
      </c>
      <c r="BC1227" s="5">
        <v>225</v>
      </c>
      <c r="BD1227" s="5">
        <v>2</v>
      </c>
      <c r="BE1227" s="5">
        <v>84</v>
      </c>
      <c r="BF1227" s="5">
        <v>302</v>
      </c>
      <c r="BG1227" s="5">
        <v>27</v>
      </c>
      <c r="BH1227" s="5">
        <v>37</v>
      </c>
      <c r="BI1227" s="5">
        <v>0</v>
      </c>
      <c r="BJ1227" s="5">
        <v>353</v>
      </c>
      <c r="BK1227" s="5">
        <v>330</v>
      </c>
      <c r="BL1227" s="5">
        <v>0</v>
      </c>
      <c r="BM1227" s="5">
        <v>30</v>
      </c>
      <c r="BN1227" s="5">
        <v>83</v>
      </c>
      <c r="BO1227" s="5">
        <v>0</v>
      </c>
      <c r="BP1227" s="5">
        <v>12</v>
      </c>
      <c r="BQ1227" s="5">
        <v>159</v>
      </c>
      <c r="BR1227" s="5">
        <v>7</v>
      </c>
      <c r="BS1227" s="5">
        <v>428</v>
      </c>
      <c r="BT1227" s="5">
        <v>136</v>
      </c>
      <c r="BU1227" s="5">
        <v>35</v>
      </c>
      <c r="BV1227" s="5">
        <v>257</v>
      </c>
      <c r="BW1227" s="5">
        <v>3</v>
      </c>
      <c r="BX1227" s="5">
        <v>4780</v>
      </c>
      <c r="BY1227" s="5">
        <v>10</v>
      </c>
      <c r="BZ1227" s="5">
        <v>2</v>
      </c>
      <c r="CA1227" s="5">
        <v>168</v>
      </c>
      <c r="CB1227" s="5">
        <v>569</v>
      </c>
      <c r="CC1227" s="5">
        <v>0</v>
      </c>
      <c r="CD1227" s="5">
        <v>9</v>
      </c>
      <c r="CE1227" s="5">
        <v>0</v>
      </c>
      <c r="CF1227" s="5">
        <v>15</v>
      </c>
      <c r="CG1227" s="5">
        <v>34</v>
      </c>
      <c r="CH1227" s="5">
        <v>4</v>
      </c>
      <c r="CI1227" s="5">
        <v>9</v>
      </c>
      <c r="CJ1227" s="5">
        <v>45</v>
      </c>
      <c r="CK1227" s="5">
        <v>16</v>
      </c>
      <c r="CL1227" s="5">
        <v>0</v>
      </c>
      <c r="CM1227" s="5">
        <v>63</v>
      </c>
      <c r="CN1227" s="5">
        <v>765</v>
      </c>
      <c r="CO1227" s="5">
        <v>7</v>
      </c>
      <c r="CP1227" s="5">
        <v>12</v>
      </c>
      <c r="CQ1227" s="5">
        <v>1</v>
      </c>
      <c r="CR1227" s="5">
        <v>57</v>
      </c>
      <c r="CS1227" s="5">
        <v>20</v>
      </c>
      <c r="CT1227" s="5">
        <v>30</v>
      </c>
      <c r="CU1227" s="5">
        <v>4</v>
      </c>
      <c r="CV1227" s="5">
        <v>150</v>
      </c>
      <c r="CW1227" s="5">
        <v>5366</v>
      </c>
      <c r="CX1227" s="3">
        <v>5336</v>
      </c>
    </row>
    <row r="1228" spans="1:102" ht="15.75" x14ac:dyDescent="0.25">
      <c r="A1228" s="5" t="s">
        <v>95</v>
      </c>
      <c r="B1228" s="5" t="s">
        <v>96</v>
      </c>
      <c r="C1228" s="5">
        <v>2023</v>
      </c>
      <c r="D1228" s="5">
        <v>554</v>
      </c>
      <c r="E1228" s="5">
        <v>0</v>
      </c>
      <c r="F1228" s="5">
        <v>0</v>
      </c>
      <c r="G1228" s="5">
        <v>0</v>
      </c>
      <c r="H1228" s="5">
        <v>0</v>
      </c>
      <c r="I1228" s="5">
        <v>3</v>
      </c>
      <c r="J1228" s="5">
        <v>0</v>
      </c>
      <c r="K1228" s="5">
        <v>0</v>
      </c>
      <c r="L1228" s="5">
        <v>0</v>
      </c>
      <c r="M1228" s="5">
        <v>6</v>
      </c>
      <c r="N1228" s="5">
        <v>2</v>
      </c>
      <c r="O1228" s="5">
        <v>50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1</v>
      </c>
      <c r="W1228" s="5">
        <v>0</v>
      </c>
      <c r="X1228" s="5">
        <v>0</v>
      </c>
      <c r="Y1228" s="5">
        <v>0</v>
      </c>
      <c r="Z1228" s="5">
        <v>0</v>
      </c>
      <c r="AA1228" s="5">
        <v>161</v>
      </c>
      <c r="AB1228" s="5">
        <v>0</v>
      </c>
      <c r="AC1228" s="5">
        <v>0</v>
      </c>
      <c r="AD1228" s="5">
        <v>0</v>
      </c>
      <c r="AE1228" s="5">
        <v>0</v>
      </c>
      <c r="AF1228" s="5">
        <v>0</v>
      </c>
      <c r="AG1228" s="5">
        <v>13</v>
      </c>
      <c r="AH1228" s="5">
        <v>0</v>
      </c>
      <c r="AI1228" s="5">
        <v>3</v>
      </c>
      <c r="AJ1228" s="5">
        <v>61</v>
      </c>
      <c r="AK1228" s="5">
        <v>8</v>
      </c>
      <c r="AL1228" s="5">
        <v>3</v>
      </c>
      <c r="AM1228" s="5">
        <v>4</v>
      </c>
      <c r="AN1228" s="5">
        <v>2</v>
      </c>
      <c r="AO1228" s="5">
        <v>37</v>
      </c>
      <c r="AP1228" s="5">
        <v>0</v>
      </c>
      <c r="AQ1228" s="5">
        <v>2</v>
      </c>
      <c r="AR1228" s="5">
        <v>0</v>
      </c>
      <c r="AS1228" s="5">
        <v>2</v>
      </c>
      <c r="AT1228" s="5">
        <v>1</v>
      </c>
      <c r="AU1228" s="5">
        <v>1</v>
      </c>
      <c r="AV1228" s="5">
        <v>1</v>
      </c>
      <c r="AW1228" s="5">
        <v>1</v>
      </c>
      <c r="AX1228" s="5">
        <v>5</v>
      </c>
      <c r="AY1228" s="5">
        <v>0</v>
      </c>
      <c r="AZ1228" s="5">
        <v>3</v>
      </c>
      <c r="BA1228" s="5">
        <v>0</v>
      </c>
      <c r="BB1228" s="5">
        <v>44</v>
      </c>
      <c r="BC1228" s="5">
        <v>1</v>
      </c>
      <c r="BD1228" s="5">
        <v>0</v>
      </c>
      <c r="BE1228" s="5">
        <v>4</v>
      </c>
      <c r="BF1228" s="5">
        <v>14</v>
      </c>
      <c r="BG1228" s="5">
        <v>0</v>
      </c>
      <c r="BH1228" s="5">
        <v>0</v>
      </c>
      <c r="BI1228" s="5">
        <v>0</v>
      </c>
      <c r="BJ1228" s="5">
        <v>7</v>
      </c>
      <c r="BK1228" s="5">
        <v>7</v>
      </c>
      <c r="BL1228" s="5">
        <v>0</v>
      </c>
      <c r="BM1228" s="5">
        <v>1</v>
      </c>
      <c r="BN1228" s="5">
        <v>3</v>
      </c>
      <c r="BO1228" s="5">
        <v>0</v>
      </c>
      <c r="BP1228" s="5">
        <v>0</v>
      </c>
      <c r="BQ1228" s="5">
        <v>2</v>
      </c>
      <c r="BR1228" s="5">
        <v>0</v>
      </c>
      <c r="BS1228" s="5">
        <v>7</v>
      </c>
      <c r="BT1228" s="5">
        <v>6</v>
      </c>
      <c r="BU1228" s="5">
        <v>0</v>
      </c>
      <c r="BV1228" s="5">
        <v>2</v>
      </c>
      <c r="BW1228" s="5">
        <v>3</v>
      </c>
      <c r="BX1228" s="5">
        <v>38</v>
      </c>
      <c r="BY1228" s="5">
        <v>0</v>
      </c>
      <c r="BZ1228" s="5">
        <v>0</v>
      </c>
      <c r="CA1228" s="5">
        <v>2</v>
      </c>
      <c r="CB1228" s="5">
        <v>0</v>
      </c>
      <c r="CC1228" s="5">
        <v>0</v>
      </c>
      <c r="CD1228" s="5">
        <v>0</v>
      </c>
      <c r="CE1228" s="5">
        <v>0</v>
      </c>
      <c r="CF1228" s="5">
        <v>0</v>
      </c>
      <c r="CG1228" s="5">
        <v>7</v>
      </c>
      <c r="CH1228" s="5">
        <v>0</v>
      </c>
      <c r="CI1228" s="5">
        <v>0</v>
      </c>
      <c r="CJ1228" s="5">
        <v>0</v>
      </c>
      <c r="CK1228" s="5">
        <v>0</v>
      </c>
      <c r="CL1228" s="5">
        <v>0</v>
      </c>
      <c r="CM1228" s="5">
        <v>2</v>
      </c>
      <c r="CN1228" s="5">
        <v>15</v>
      </c>
      <c r="CO1228" s="5">
        <v>0</v>
      </c>
      <c r="CP1228" s="5">
        <v>0</v>
      </c>
      <c r="CQ1228" s="5">
        <v>0</v>
      </c>
      <c r="CR1228" s="5">
        <v>0</v>
      </c>
      <c r="CS1228" s="5">
        <v>0</v>
      </c>
      <c r="CT1228" s="5">
        <v>8</v>
      </c>
      <c r="CU1228" s="5">
        <v>0</v>
      </c>
      <c r="CV1228" s="5">
        <v>11</v>
      </c>
      <c r="CW1228" s="5">
        <v>1</v>
      </c>
      <c r="CX1228" s="3">
        <v>1</v>
      </c>
    </row>
    <row r="1229" spans="1:102" ht="15.75" x14ac:dyDescent="0.25">
      <c r="A1229" s="5" t="s">
        <v>97</v>
      </c>
      <c r="B1229" s="5" t="s">
        <v>98</v>
      </c>
      <c r="C1229" s="5">
        <v>2023</v>
      </c>
      <c r="D1229" s="5">
        <v>125</v>
      </c>
      <c r="E1229" s="5">
        <v>0</v>
      </c>
      <c r="F1229" s="5">
        <v>0</v>
      </c>
      <c r="G1229" s="5">
        <v>0</v>
      </c>
      <c r="H1229" s="5">
        <v>0</v>
      </c>
      <c r="I1229" s="5">
        <v>1</v>
      </c>
      <c r="J1229" s="5">
        <v>0</v>
      </c>
      <c r="K1229" s="5">
        <v>0</v>
      </c>
      <c r="L1229" s="5">
        <v>2</v>
      </c>
      <c r="M1229" s="5">
        <v>0</v>
      </c>
      <c r="N1229" s="5">
        <v>1</v>
      </c>
      <c r="O1229" s="5">
        <v>3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>
        <v>0</v>
      </c>
      <c r="AG1229" s="5">
        <v>2</v>
      </c>
      <c r="AH1229" s="5">
        <v>0</v>
      </c>
      <c r="AI1229" s="5">
        <v>1</v>
      </c>
      <c r="AJ1229" s="5">
        <v>5</v>
      </c>
      <c r="AK1229" s="5">
        <v>1</v>
      </c>
      <c r="AL1229" s="5">
        <v>2</v>
      </c>
      <c r="AM1229" s="5">
        <v>1</v>
      </c>
      <c r="AN1229" s="5">
        <v>4</v>
      </c>
      <c r="AO1229" s="5">
        <v>4</v>
      </c>
      <c r="AP1229" s="5">
        <v>0</v>
      </c>
      <c r="AQ1229" s="5">
        <v>0</v>
      </c>
      <c r="AR1229" s="5">
        <v>0</v>
      </c>
      <c r="AS1229" s="5">
        <v>0</v>
      </c>
      <c r="AT1229" s="5">
        <v>2</v>
      </c>
      <c r="AU1229" s="5">
        <v>2</v>
      </c>
      <c r="AV1229" s="5">
        <v>1</v>
      </c>
      <c r="AW1229" s="5">
        <v>1</v>
      </c>
      <c r="AX1229" s="5">
        <v>2</v>
      </c>
      <c r="AY1229" s="5">
        <v>0</v>
      </c>
      <c r="AZ1229" s="5">
        <v>0</v>
      </c>
      <c r="BA1229" s="5">
        <v>0</v>
      </c>
      <c r="BB1229" s="5">
        <v>1</v>
      </c>
      <c r="BC1229" s="5">
        <v>0</v>
      </c>
      <c r="BD1229" s="5">
        <v>0</v>
      </c>
      <c r="BE1229" s="5">
        <v>1</v>
      </c>
      <c r="BF1229" s="5">
        <v>10</v>
      </c>
      <c r="BG1229" s="5">
        <v>0</v>
      </c>
      <c r="BH1229" s="5">
        <v>1</v>
      </c>
      <c r="BI1229" s="5">
        <v>0</v>
      </c>
      <c r="BJ1229" s="5">
        <v>1</v>
      </c>
      <c r="BK1229" s="5">
        <v>3</v>
      </c>
      <c r="BL1229" s="5">
        <v>0</v>
      </c>
      <c r="BM1229" s="5">
        <v>1</v>
      </c>
      <c r="BN1229" s="5">
        <v>0</v>
      </c>
      <c r="BO1229" s="5">
        <v>0</v>
      </c>
      <c r="BP1229" s="5">
        <v>0</v>
      </c>
      <c r="BQ1229" s="5">
        <v>1</v>
      </c>
      <c r="BR1229" s="5">
        <v>0</v>
      </c>
      <c r="BS1229" s="5">
        <v>1</v>
      </c>
      <c r="BT1229" s="5">
        <v>1</v>
      </c>
      <c r="BU1229" s="5">
        <v>0</v>
      </c>
      <c r="BV1229" s="5">
        <v>1</v>
      </c>
      <c r="BW1229" s="5">
        <v>1</v>
      </c>
      <c r="BX1229" s="5">
        <v>46</v>
      </c>
      <c r="BY1229" s="5">
        <v>0</v>
      </c>
      <c r="BZ1229" s="5">
        <v>0</v>
      </c>
      <c r="CA1229" s="5">
        <v>0</v>
      </c>
      <c r="CB1229" s="5">
        <v>1</v>
      </c>
      <c r="CC1229" s="5">
        <v>0</v>
      </c>
      <c r="CD1229" s="5">
        <v>0</v>
      </c>
      <c r="CE1229" s="5">
        <v>0</v>
      </c>
      <c r="CF1229" s="5">
        <v>0</v>
      </c>
      <c r="CG1229" s="5">
        <v>0</v>
      </c>
      <c r="CH1229" s="5">
        <v>0</v>
      </c>
      <c r="CI1229" s="5">
        <v>0</v>
      </c>
      <c r="CJ1229" s="5">
        <v>0</v>
      </c>
      <c r="CK1229" s="5">
        <v>0</v>
      </c>
      <c r="CL1229" s="5">
        <v>0</v>
      </c>
      <c r="CM1229" s="5">
        <v>0</v>
      </c>
      <c r="CN1229" s="5">
        <v>12</v>
      </c>
      <c r="CO1229" s="5">
        <v>0</v>
      </c>
      <c r="CP1229" s="5">
        <v>1</v>
      </c>
      <c r="CQ1229" s="5">
        <v>0</v>
      </c>
      <c r="CR1229" s="5">
        <v>0</v>
      </c>
      <c r="CS1229" s="5">
        <v>0</v>
      </c>
      <c r="CT1229" s="5">
        <v>5</v>
      </c>
      <c r="CU1229" s="5">
        <v>0</v>
      </c>
      <c r="CV1229" s="5">
        <v>2</v>
      </c>
      <c r="CW1229" s="5">
        <v>1</v>
      </c>
      <c r="CX1229" s="3">
        <v>1</v>
      </c>
    </row>
    <row r="1230" spans="1:102" ht="15.75" x14ac:dyDescent="0.25">
      <c r="A1230" s="5" t="s">
        <v>99</v>
      </c>
      <c r="B1230" s="5" t="s">
        <v>100</v>
      </c>
      <c r="C1230" s="5">
        <v>2023</v>
      </c>
      <c r="D1230" s="5">
        <v>7</v>
      </c>
      <c r="E1230" s="5">
        <v>0</v>
      </c>
      <c r="F1230" s="5">
        <v>0</v>
      </c>
      <c r="G1230" s="5">
        <v>0</v>
      </c>
      <c r="H1230" s="5">
        <v>0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2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  <c r="AE1230" s="5">
        <v>0</v>
      </c>
      <c r="AF1230" s="5">
        <v>0</v>
      </c>
      <c r="AG1230" s="5">
        <v>0</v>
      </c>
      <c r="AH1230" s="5">
        <v>0</v>
      </c>
      <c r="AI1230" s="5">
        <v>0</v>
      </c>
      <c r="AJ1230" s="5">
        <v>0</v>
      </c>
      <c r="AK1230" s="5">
        <v>0</v>
      </c>
      <c r="AL1230" s="5">
        <v>0</v>
      </c>
      <c r="AM1230" s="5">
        <v>0</v>
      </c>
      <c r="AN1230" s="5">
        <v>0</v>
      </c>
      <c r="AO1230" s="5">
        <v>0</v>
      </c>
      <c r="AP1230" s="5">
        <v>0</v>
      </c>
      <c r="AQ1230" s="5">
        <v>0</v>
      </c>
      <c r="AR1230" s="5">
        <v>0</v>
      </c>
      <c r="AS1230" s="5">
        <v>1</v>
      </c>
      <c r="AT1230" s="5">
        <v>0</v>
      </c>
      <c r="AU1230" s="5">
        <v>0</v>
      </c>
      <c r="AV1230" s="5">
        <v>0</v>
      </c>
      <c r="AW1230" s="5">
        <v>0</v>
      </c>
      <c r="AX1230" s="5">
        <v>0</v>
      </c>
      <c r="AY1230" s="5">
        <v>0</v>
      </c>
      <c r="AZ1230" s="5">
        <v>0</v>
      </c>
      <c r="BA1230" s="5">
        <v>0</v>
      </c>
      <c r="BB1230" s="5">
        <v>0</v>
      </c>
      <c r="BC1230" s="5">
        <v>0</v>
      </c>
      <c r="BD1230" s="5">
        <v>0</v>
      </c>
      <c r="BE1230" s="5">
        <v>0</v>
      </c>
      <c r="BF1230" s="5">
        <v>0</v>
      </c>
      <c r="BG1230" s="5">
        <v>0</v>
      </c>
      <c r="BH1230" s="5">
        <v>0</v>
      </c>
      <c r="BI1230" s="5">
        <v>0</v>
      </c>
      <c r="BJ1230" s="5">
        <v>0</v>
      </c>
      <c r="BK1230" s="5">
        <v>0</v>
      </c>
      <c r="BL1230" s="5">
        <v>0</v>
      </c>
      <c r="BM1230" s="5">
        <v>0</v>
      </c>
      <c r="BN1230" s="5">
        <v>0</v>
      </c>
      <c r="BO1230" s="5">
        <v>0</v>
      </c>
      <c r="BP1230" s="5">
        <v>0</v>
      </c>
      <c r="BQ1230" s="5">
        <v>0</v>
      </c>
      <c r="BR1230" s="5">
        <v>0</v>
      </c>
      <c r="BS1230" s="5">
        <v>0</v>
      </c>
      <c r="BT1230" s="5">
        <v>0</v>
      </c>
      <c r="BU1230" s="5">
        <v>0</v>
      </c>
      <c r="BV1230" s="5">
        <v>0</v>
      </c>
      <c r="BW1230" s="5">
        <v>0</v>
      </c>
      <c r="BX1230" s="5">
        <v>0</v>
      </c>
      <c r="BY1230" s="5">
        <v>0</v>
      </c>
      <c r="BZ1230" s="5">
        <v>0</v>
      </c>
      <c r="CA1230" s="5">
        <v>0</v>
      </c>
      <c r="CB1230" s="5">
        <v>0</v>
      </c>
      <c r="CC1230" s="5">
        <v>0</v>
      </c>
      <c r="CD1230" s="5">
        <v>0</v>
      </c>
      <c r="CE1230" s="5">
        <v>0</v>
      </c>
      <c r="CF1230" s="5">
        <v>0</v>
      </c>
      <c r="CG1230" s="5">
        <v>0</v>
      </c>
      <c r="CH1230" s="5">
        <v>0</v>
      </c>
      <c r="CI1230" s="5">
        <v>0</v>
      </c>
      <c r="CJ1230" s="5">
        <v>0</v>
      </c>
      <c r="CK1230" s="5">
        <v>0</v>
      </c>
      <c r="CL1230" s="5">
        <v>0</v>
      </c>
      <c r="CM1230" s="5">
        <v>0</v>
      </c>
      <c r="CN1230" s="5">
        <v>0</v>
      </c>
      <c r="CO1230" s="5">
        <v>0</v>
      </c>
      <c r="CP1230" s="5">
        <v>0</v>
      </c>
      <c r="CQ1230" s="5">
        <v>0</v>
      </c>
      <c r="CR1230" s="5">
        <v>0</v>
      </c>
      <c r="CS1230" s="5">
        <v>0</v>
      </c>
      <c r="CT1230" s="5">
        <v>0</v>
      </c>
      <c r="CU1230" s="5">
        <v>0</v>
      </c>
      <c r="CV1230" s="5">
        <v>0</v>
      </c>
      <c r="CW1230" s="5">
        <v>0</v>
      </c>
      <c r="CX1230" s="3">
        <v>0</v>
      </c>
    </row>
    <row r="1231" spans="1:102" ht="15.75" x14ac:dyDescent="0.25">
      <c r="A1231" s="5" t="s">
        <v>101</v>
      </c>
      <c r="B1231" s="5" t="s">
        <v>102</v>
      </c>
      <c r="C1231" s="5">
        <v>2023</v>
      </c>
      <c r="D1231" s="5">
        <v>1</v>
      </c>
      <c r="E1231" s="5">
        <v>0</v>
      </c>
      <c r="F1231" s="5">
        <v>0</v>
      </c>
      <c r="G1231" s="5">
        <v>0</v>
      </c>
      <c r="H1231" s="5">
        <v>0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>
        <v>0</v>
      </c>
      <c r="AG1231" s="5">
        <v>0</v>
      </c>
      <c r="AH1231" s="5">
        <v>0</v>
      </c>
      <c r="AI1231" s="5">
        <v>0</v>
      </c>
      <c r="AJ1231" s="5">
        <v>0</v>
      </c>
      <c r="AK1231" s="5">
        <v>0</v>
      </c>
      <c r="AL1231" s="5">
        <v>0</v>
      </c>
      <c r="AM1231" s="5">
        <v>0</v>
      </c>
      <c r="AN1231" s="5">
        <v>0</v>
      </c>
      <c r="AO1231" s="5">
        <v>0</v>
      </c>
      <c r="AP1231" s="5">
        <v>0</v>
      </c>
      <c r="AQ1231" s="5">
        <v>0</v>
      </c>
      <c r="AR1231" s="5">
        <v>0</v>
      </c>
      <c r="AS1231" s="5">
        <v>0</v>
      </c>
      <c r="AT1231" s="5">
        <v>0</v>
      </c>
      <c r="AU1231" s="5">
        <v>0</v>
      </c>
      <c r="AV1231" s="5">
        <v>0</v>
      </c>
      <c r="AW1231" s="5">
        <v>0</v>
      </c>
      <c r="AX1231" s="5">
        <v>0</v>
      </c>
      <c r="AY1231" s="5">
        <v>0</v>
      </c>
      <c r="AZ1231" s="5">
        <v>0</v>
      </c>
      <c r="BA1231" s="5">
        <v>0</v>
      </c>
      <c r="BB1231" s="5">
        <v>0</v>
      </c>
      <c r="BC1231" s="5">
        <v>0</v>
      </c>
      <c r="BD1231" s="5">
        <v>0</v>
      </c>
      <c r="BE1231" s="5">
        <v>0</v>
      </c>
      <c r="BF1231" s="5">
        <v>0</v>
      </c>
      <c r="BG1231" s="5">
        <v>0</v>
      </c>
      <c r="BH1231" s="5">
        <v>0</v>
      </c>
      <c r="BI1231" s="5">
        <v>0</v>
      </c>
      <c r="BJ1231" s="5">
        <v>0</v>
      </c>
      <c r="BK1231" s="5">
        <v>1</v>
      </c>
      <c r="BL1231" s="5">
        <v>0</v>
      </c>
      <c r="BM1231" s="5">
        <v>0</v>
      </c>
      <c r="BN1231" s="5">
        <v>0</v>
      </c>
      <c r="BO1231" s="5">
        <v>0</v>
      </c>
      <c r="BP1231" s="5">
        <v>0</v>
      </c>
      <c r="BQ1231" s="5">
        <v>0</v>
      </c>
      <c r="BR1231" s="5">
        <v>0</v>
      </c>
      <c r="BS1231" s="5">
        <v>0</v>
      </c>
      <c r="BT1231" s="5">
        <v>0</v>
      </c>
      <c r="BU1231" s="5">
        <v>0</v>
      </c>
      <c r="BV1231" s="5">
        <v>0</v>
      </c>
      <c r="BW1231" s="5">
        <v>0</v>
      </c>
      <c r="BX1231" s="5">
        <v>0</v>
      </c>
      <c r="BY1231" s="5">
        <v>0</v>
      </c>
      <c r="BZ1231" s="5">
        <v>0</v>
      </c>
      <c r="CA1231" s="5">
        <v>0</v>
      </c>
      <c r="CB1231" s="5">
        <v>0</v>
      </c>
      <c r="CC1231" s="5">
        <v>0</v>
      </c>
      <c r="CD1231" s="5">
        <v>0</v>
      </c>
      <c r="CE1231" s="5">
        <v>0</v>
      </c>
      <c r="CF1231" s="5">
        <v>0</v>
      </c>
      <c r="CG1231" s="5">
        <v>0</v>
      </c>
      <c r="CH1231" s="5">
        <v>0</v>
      </c>
      <c r="CI1231" s="5">
        <v>0</v>
      </c>
      <c r="CJ1231" s="5">
        <v>0</v>
      </c>
      <c r="CK1231" s="5">
        <v>0</v>
      </c>
      <c r="CL1231" s="5">
        <v>0</v>
      </c>
      <c r="CM1231" s="5">
        <v>0</v>
      </c>
      <c r="CN1231" s="5">
        <v>0</v>
      </c>
      <c r="CO1231" s="5">
        <v>0</v>
      </c>
      <c r="CP1231" s="5">
        <v>0</v>
      </c>
      <c r="CQ1231" s="5">
        <v>0</v>
      </c>
      <c r="CR1231" s="5">
        <v>0</v>
      </c>
      <c r="CS1231" s="5">
        <v>0</v>
      </c>
      <c r="CT1231" s="5">
        <v>0</v>
      </c>
      <c r="CU1231" s="5">
        <v>0</v>
      </c>
      <c r="CV1231" s="5">
        <v>0</v>
      </c>
      <c r="CW1231" s="5">
        <v>0</v>
      </c>
      <c r="CX1231" s="3">
        <v>0</v>
      </c>
    </row>
    <row r="1232" spans="1:102" ht="15.75" x14ac:dyDescent="0.25">
      <c r="A1232" s="5" t="s">
        <v>103</v>
      </c>
      <c r="B1232" s="5" t="s">
        <v>104</v>
      </c>
      <c r="C1232" s="5">
        <v>2023</v>
      </c>
      <c r="D1232" s="5">
        <v>8</v>
      </c>
      <c r="E1232" s="5">
        <v>0</v>
      </c>
      <c r="F1232" s="5">
        <v>0</v>
      </c>
      <c r="G1232" s="5">
        <v>0</v>
      </c>
      <c r="H1232" s="5">
        <v>0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  <c r="AE1232" s="5">
        <v>0</v>
      </c>
      <c r="AF1232" s="5">
        <v>0</v>
      </c>
      <c r="AG1232" s="5">
        <v>0</v>
      </c>
      <c r="AH1232" s="5">
        <v>0</v>
      </c>
      <c r="AI1232" s="5">
        <v>0</v>
      </c>
      <c r="AJ1232" s="5">
        <v>0</v>
      </c>
      <c r="AK1232" s="5">
        <v>0</v>
      </c>
      <c r="AL1232" s="5">
        <v>0</v>
      </c>
      <c r="AM1232" s="5">
        <v>0</v>
      </c>
      <c r="AN1232" s="5">
        <v>0</v>
      </c>
      <c r="AO1232" s="5">
        <v>0</v>
      </c>
      <c r="AP1232" s="5">
        <v>0</v>
      </c>
      <c r="AQ1232" s="5">
        <v>0</v>
      </c>
      <c r="AR1232" s="5">
        <v>0</v>
      </c>
      <c r="AS1232" s="5">
        <v>0</v>
      </c>
      <c r="AT1232" s="5">
        <v>0</v>
      </c>
      <c r="AU1232" s="5">
        <v>0</v>
      </c>
      <c r="AV1232" s="5">
        <v>0</v>
      </c>
      <c r="AW1232" s="5">
        <v>0</v>
      </c>
      <c r="AX1232" s="5">
        <v>0</v>
      </c>
      <c r="AY1232" s="5">
        <v>0</v>
      </c>
      <c r="AZ1232" s="5">
        <v>0</v>
      </c>
      <c r="BA1232" s="5">
        <v>0</v>
      </c>
      <c r="BB1232" s="5">
        <v>2</v>
      </c>
      <c r="BC1232" s="5">
        <v>0</v>
      </c>
      <c r="BD1232" s="5">
        <v>0</v>
      </c>
      <c r="BE1232" s="5">
        <v>0</v>
      </c>
      <c r="BF1232" s="5">
        <v>0</v>
      </c>
      <c r="BG1232" s="5">
        <v>0</v>
      </c>
      <c r="BH1232" s="5">
        <v>0</v>
      </c>
      <c r="BI1232" s="5">
        <v>0</v>
      </c>
      <c r="BJ1232" s="5">
        <v>1</v>
      </c>
      <c r="BK1232" s="5">
        <v>0</v>
      </c>
      <c r="BL1232" s="5">
        <v>0</v>
      </c>
      <c r="BM1232" s="5">
        <v>0</v>
      </c>
      <c r="BN1232" s="5">
        <v>0</v>
      </c>
      <c r="BO1232" s="5">
        <v>0</v>
      </c>
      <c r="BP1232" s="5">
        <v>0</v>
      </c>
      <c r="BQ1232" s="5">
        <v>0</v>
      </c>
      <c r="BR1232" s="5">
        <v>0</v>
      </c>
      <c r="BS1232" s="5">
        <v>0</v>
      </c>
      <c r="BT1232" s="5">
        <v>0</v>
      </c>
      <c r="BU1232" s="5">
        <v>0</v>
      </c>
      <c r="BV1232" s="5">
        <v>0</v>
      </c>
      <c r="BW1232" s="5">
        <v>0</v>
      </c>
      <c r="BX1232" s="5">
        <v>1</v>
      </c>
      <c r="BY1232" s="5">
        <v>0</v>
      </c>
      <c r="BZ1232" s="5">
        <v>0</v>
      </c>
      <c r="CA1232" s="5">
        <v>0</v>
      </c>
      <c r="CB1232" s="5">
        <v>0</v>
      </c>
      <c r="CC1232" s="5">
        <v>0</v>
      </c>
      <c r="CD1232" s="5">
        <v>0</v>
      </c>
      <c r="CE1232" s="5">
        <v>0</v>
      </c>
      <c r="CF1232" s="5">
        <v>0</v>
      </c>
      <c r="CG1232" s="5">
        <v>0</v>
      </c>
      <c r="CH1232" s="5">
        <v>0</v>
      </c>
      <c r="CI1232" s="5">
        <v>0</v>
      </c>
      <c r="CJ1232" s="5">
        <v>0</v>
      </c>
      <c r="CK1232" s="5">
        <v>0</v>
      </c>
      <c r="CL1232" s="5">
        <v>0</v>
      </c>
      <c r="CM1232" s="5">
        <v>0</v>
      </c>
      <c r="CN1232" s="5">
        <v>0</v>
      </c>
      <c r="CO1232" s="5">
        <v>0</v>
      </c>
      <c r="CP1232" s="5">
        <v>0</v>
      </c>
      <c r="CQ1232" s="5">
        <v>0</v>
      </c>
      <c r="CR1232" s="5">
        <v>0</v>
      </c>
      <c r="CS1232" s="5">
        <v>0</v>
      </c>
      <c r="CT1232" s="5">
        <v>0</v>
      </c>
      <c r="CU1232" s="5">
        <v>0</v>
      </c>
      <c r="CV1232" s="5">
        <v>0</v>
      </c>
      <c r="CW1232" s="5">
        <v>0</v>
      </c>
      <c r="CX1232" s="3">
        <v>0</v>
      </c>
    </row>
    <row r="1233" spans="1:102" ht="15.75" x14ac:dyDescent="0.25">
      <c r="A1233" s="5" t="s">
        <v>105</v>
      </c>
      <c r="B1233" s="5" t="s">
        <v>106</v>
      </c>
      <c r="C1233" s="5">
        <v>2023</v>
      </c>
      <c r="D1233" s="5">
        <v>0</v>
      </c>
      <c r="E1233" s="5">
        <v>0</v>
      </c>
      <c r="F1233" s="5">
        <v>0</v>
      </c>
      <c r="G1233" s="5">
        <v>0</v>
      </c>
      <c r="H1233" s="5">
        <v>0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  <c r="AE1233" s="5">
        <v>0</v>
      </c>
      <c r="AF1233" s="5">
        <v>0</v>
      </c>
      <c r="AG1233" s="5">
        <v>0</v>
      </c>
      <c r="AH1233" s="5">
        <v>0</v>
      </c>
      <c r="AI1233" s="5">
        <v>0</v>
      </c>
      <c r="AJ1233" s="5">
        <v>0</v>
      </c>
      <c r="AK1233" s="5">
        <v>0</v>
      </c>
      <c r="AL1233" s="5">
        <v>0</v>
      </c>
      <c r="AM1233" s="5">
        <v>0</v>
      </c>
      <c r="AN1233" s="5">
        <v>0</v>
      </c>
      <c r="AO1233" s="5">
        <v>0</v>
      </c>
      <c r="AP1233" s="5">
        <v>0</v>
      </c>
      <c r="AQ1233" s="5">
        <v>0</v>
      </c>
      <c r="AR1233" s="5">
        <v>0</v>
      </c>
      <c r="AS1233" s="5">
        <v>0</v>
      </c>
      <c r="AT1233" s="5">
        <v>0</v>
      </c>
      <c r="AU1233" s="5">
        <v>0</v>
      </c>
      <c r="AV1233" s="5">
        <v>0</v>
      </c>
      <c r="AW1233" s="5">
        <v>0</v>
      </c>
      <c r="AX1233" s="5">
        <v>0</v>
      </c>
      <c r="AY1233" s="5">
        <v>0</v>
      </c>
      <c r="AZ1233" s="5">
        <v>0</v>
      </c>
      <c r="BA1233" s="5">
        <v>0</v>
      </c>
      <c r="BB1233" s="5">
        <v>0</v>
      </c>
      <c r="BC1233" s="5">
        <v>0</v>
      </c>
      <c r="BD1233" s="5">
        <v>0</v>
      </c>
      <c r="BE1233" s="5">
        <v>0</v>
      </c>
      <c r="BF1233" s="5">
        <v>0</v>
      </c>
      <c r="BG1233" s="5">
        <v>0</v>
      </c>
      <c r="BH1233" s="5">
        <v>0</v>
      </c>
      <c r="BI1233" s="5">
        <v>0</v>
      </c>
      <c r="BJ1233" s="5">
        <v>0</v>
      </c>
      <c r="BK1233" s="5">
        <v>0</v>
      </c>
      <c r="BL1233" s="5">
        <v>0</v>
      </c>
      <c r="BM1233" s="5">
        <v>0</v>
      </c>
      <c r="BN1233" s="5">
        <v>0</v>
      </c>
      <c r="BO1233" s="5">
        <v>0</v>
      </c>
      <c r="BP1233" s="5">
        <v>0</v>
      </c>
      <c r="BQ1233" s="5">
        <v>0</v>
      </c>
      <c r="BR1233" s="5">
        <v>0</v>
      </c>
      <c r="BS1233" s="5">
        <v>0</v>
      </c>
      <c r="BT1233" s="5">
        <v>0</v>
      </c>
      <c r="BU1233" s="5">
        <v>0</v>
      </c>
      <c r="BV1233" s="5">
        <v>0</v>
      </c>
      <c r="BW1233" s="5">
        <v>0</v>
      </c>
      <c r="BX1233" s="5">
        <v>0</v>
      </c>
      <c r="BY1233" s="5">
        <v>0</v>
      </c>
      <c r="BZ1233" s="5">
        <v>0</v>
      </c>
      <c r="CA1233" s="5">
        <v>0</v>
      </c>
      <c r="CB1233" s="5">
        <v>0</v>
      </c>
      <c r="CC1233" s="5">
        <v>0</v>
      </c>
      <c r="CD1233" s="5">
        <v>0</v>
      </c>
      <c r="CE1233" s="5">
        <v>0</v>
      </c>
      <c r="CF1233" s="5">
        <v>0</v>
      </c>
      <c r="CG1233" s="5">
        <v>0</v>
      </c>
      <c r="CH1233" s="5">
        <v>0</v>
      </c>
      <c r="CI1233" s="5">
        <v>0</v>
      </c>
      <c r="CJ1233" s="5">
        <v>0</v>
      </c>
      <c r="CK1233" s="5">
        <v>0</v>
      </c>
      <c r="CL1233" s="5">
        <v>0</v>
      </c>
      <c r="CM1233" s="5">
        <v>0</v>
      </c>
      <c r="CN1233" s="5">
        <v>0</v>
      </c>
      <c r="CO1233" s="5">
        <v>0</v>
      </c>
      <c r="CP1233" s="5">
        <v>0</v>
      </c>
      <c r="CQ1233" s="5">
        <v>0</v>
      </c>
      <c r="CR1233" s="5">
        <v>0</v>
      </c>
      <c r="CS1233" s="5">
        <v>0</v>
      </c>
      <c r="CT1233" s="5">
        <v>0</v>
      </c>
      <c r="CU1233" s="5">
        <v>0</v>
      </c>
      <c r="CV1233" s="5">
        <v>0</v>
      </c>
      <c r="CW1233" s="5">
        <v>0</v>
      </c>
      <c r="CX1233" s="3">
        <v>0</v>
      </c>
    </row>
    <row r="1234" spans="1:102" ht="15.75" x14ac:dyDescent="0.25">
      <c r="A1234" s="5" t="s">
        <v>107</v>
      </c>
      <c r="B1234" s="5" t="s">
        <v>108</v>
      </c>
      <c r="C1234" s="5">
        <v>2023</v>
      </c>
      <c r="D1234" s="5">
        <v>446</v>
      </c>
      <c r="E1234" s="5">
        <v>0</v>
      </c>
      <c r="F1234" s="5">
        <v>1</v>
      </c>
      <c r="G1234" s="5">
        <v>3</v>
      </c>
      <c r="H1234" s="5">
        <v>2</v>
      </c>
      <c r="I1234" s="5">
        <v>11</v>
      </c>
      <c r="J1234" s="5">
        <v>3</v>
      </c>
      <c r="K1234" s="5">
        <v>1</v>
      </c>
      <c r="L1234" s="5">
        <v>7</v>
      </c>
      <c r="M1234" s="5">
        <v>1</v>
      </c>
      <c r="N1234" s="5">
        <v>13</v>
      </c>
      <c r="O1234" s="5">
        <v>23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1</v>
      </c>
      <c r="W1234" s="5">
        <v>0</v>
      </c>
      <c r="X1234" s="5">
        <v>0</v>
      </c>
      <c r="Y1234" s="5">
        <v>0</v>
      </c>
      <c r="Z1234" s="5">
        <v>0</v>
      </c>
      <c r="AA1234" s="5">
        <v>1</v>
      </c>
      <c r="AB1234" s="5">
        <v>0</v>
      </c>
      <c r="AC1234" s="5">
        <v>0</v>
      </c>
      <c r="AD1234" s="5">
        <v>0</v>
      </c>
      <c r="AE1234" s="5">
        <v>1</v>
      </c>
      <c r="AF1234" s="5">
        <v>0</v>
      </c>
      <c r="AG1234" s="5">
        <v>1</v>
      </c>
      <c r="AH1234" s="5">
        <v>1</v>
      </c>
      <c r="AI1234" s="5">
        <v>2</v>
      </c>
      <c r="AJ1234" s="5">
        <v>7</v>
      </c>
      <c r="AK1234" s="5">
        <v>11</v>
      </c>
      <c r="AL1234" s="5">
        <v>0</v>
      </c>
      <c r="AM1234" s="5">
        <v>1</v>
      </c>
      <c r="AN1234" s="5">
        <v>2</v>
      </c>
      <c r="AO1234" s="5">
        <v>4</v>
      </c>
      <c r="AP1234" s="5">
        <v>0</v>
      </c>
      <c r="AQ1234" s="5">
        <v>1</v>
      </c>
      <c r="AR1234" s="5">
        <v>0</v>
      </c>
      <c r="AS1234" s="5">
        <v>2</v>
      </c>
      <c r="AT1234" s="5">
        <v>2</v>
      </c>
      <c r="AU1234" s="5">
        <v>2</v>
      </c>
      <c r="AV1234" s="5">
        <v>1</v>
      </c>
      <c r="AW1234" s="5">
        <v>1</v>
      </c>
      <c r="AX1234" s="5">
        <v>10</v>
      </c>
      <c r="AY1234" s="5">
        <v>0</v>
      </c>
      <c r="AZ1234" s="5">
        <v>2</v>
      </c>
      <c r="BA1234" s="5">
        <v>0</v>
      </c>
      <c r="BB1234" s="5">
        <v>18</v>
      </c>
      <c r="BC1234" s="5">
        <v>1</v>
      </c>
      <c r="BD1234" s="5">
        <v>0</v>
      </c>
      <c r="BE1234" s="5">
        <v>8</v>
      </c>
      <c r="BF1234" s="5">
        <v>12</v>
      </c>
      <c r="BG1234" s="5">
        <v>0</v>
      </c>
      <c r="BH1234" s="5">
        <v>0</v>
      </c>
      <c r="BI1234" s="5">
        <v>0</v>
      </c>
      <c r="BJ1234" s="5">
        <v>7</v>
      </c>
      <c r="BK1234" s="5">
        <v>11</v>
      </c>
      <c r="BL1234" s="5">
        <v>0</v>
      </c>
      <c r="BM1234" s="5">
        <v>0</v>
      </c>
      <c r="BN1234" s="5">
        <v>3</v>
      </c>
      <c r="BO1234" s="5">
        <v>0</v>
      </c>
      <c r="BP1234" s="5">
        <v>1</v>
      </c>
      <c r="BQ1234" s="5">
        <v>8</v>
      </c>
      <c r="BR1234" s="5">
        <v>2</v>
      </c>
      <c r="BS1234" s="5">
        <v>11</v>
      </c>
      <c r="BT1234" s="5">
        <v>5</v>
      </c>
      <c r="BU1234" s="5">
        <v>1</v>
      </c>
      <c r="BV1234" s="5">
        <v>5</v>
      </c>
      <c r="BW1234" s="5">
        <v>14</v>
      </c>
      <c r="BX1234" s="5">
        <v>156</v>
      </c>
      <c r="BY1234" s="5">
        <v>0</v>
      </c>
      <c r="BZ1234" s="5">
        <v>4</v>
      </c>
      <c r="CA1234" s="5">
        <v>7</v>
      </c>
      <c r="CB1234" s="5">
        <v>3</v>
      </c>
      <c r="CC1234" s="5">
        <v>0</v>
      </c>
      <c r="CD1234" s="5">
        <v>2</v>
      </c>
      <c r="CE1234" s="5">
        <v>0</v>
      </c>
      <c r="CF1234" s="5">
        <v>1</v>
      </c>
      <c r="CG1234" s="5">
        <v>0</v>
      </c>
      <c r="CH1234" s="5">
        <v>1</v>
      </c>
      <c r="CI1234" s="5">
        <v>1</v>
      </c>
      <c r="CJ1234" s="5">
        <v>3</v>
      </c>
      <c r="CK1234" s="5">
        <v>1</v>
      </c>
      <c r="CL1234" s="5">
        <v>0</v>
      </c>
      <c r="CM1234" s="5">
        <v>8</v>
      </c>
      <c r="CN1234" s="5">
        <v>10</v>
      </c>
      <c r="CO1234" s="5">
        <v>1</v>
      </c>
      <c r="CP1234" s="5">
        <v>0</v>
      </c>
      <c r="CQ1234" s="5">
        <v>0</v>
      </c>
      <c r="CR1234" s="5">
        <v>2</v>
      </c>
      <c r="CS1234" s="5">
        <v>1</v>
      </c>
      <c r="CT1234" s="5">
        <v>3</v>
      </c>
      <c r="CU1234" s="5">
        <v>1</v>
      </c>
      <c r="CV1234" s="5">
        <v>10</v>
      </c>
      <c r="CW1234" s="5">
        <v>3</v>
      </c>
      <c r="CX1234" s="3">
        <v>3</v>
      </c>
    </row>
    <row r="1235" spans="1:102" ht="15.75" x14ac:dyDescent="0.25">
      <c r="A1235" s="5" t="s">
        <v>109</v>
      </c>
      <c r="B1235" s="5" t="s">
        <v>110</v>
      </c>
      <c r="C1235" s="5">
        <v>2023</v>
      </c>
      <c r="D1235" s="5">
        <v>2350</v>
      </c>
      <c r="E1235" s="5">
        <v>1</v>
      </c>
      <c r="F1235" s="5">
        <v>2</v>
      </c>
      <c r="G1235" s="5">
        <v>12</v>
      </c>
      <c r="H1235" s="5">
        <v>0</v>
      </c>
      <c r="I1235" s="5">
        <v>7</v>
      </c>
      <c r="J1235" s="5">
        <v>2</v>
      </c>
      <c r="K1235" s="5">
        <v>4</v>
      </c>
      <c r="L1235" s="5">
        <v>33</v>
      </c>
      <c r="M1235" s="5">
        <v>9</v>
      </c>
      <c r="N1235" s="5">
        <v>12</v>
      </c>
      <c r="O1235" s="5">
        <v>124</v>
      </c>
      <c r="P1235" s="5">
        <v>1</v>
      </c>
      <c r="Q1235" s="5">
        <v>0</v>
      </c>
      <c r="R1235" s="5">
        <v>1</v>
      </c>
      <c r="S1235" s="5">
        <v>0</v>
      </c>
      <c r="T1235" s="5">
        <v>0</v>
      </c>
      <c r="U1235" s="5">
        <v>5</v>
      </c>
      <c r="V1235" s="5">
        <v>2</v>
      </c>
      <c r="W1235" s="5">
        <v>4</v>
      </c>
      <c r="X1235" s="5">
        <v>3</v>
      </c>
      <c r="Y1235" s="5">
        <v>0</v>
      </c>
      <c r="Z1235" s="5">
        <v>0</v>
      </c>
      <c r="AA1235" s="5">
        <v>4</v>
      </c>
      <c r="AB1235" s="5">
        <v>0</v>
      </c>
      <c r="AC1235" s="5">
        <v>0</v>
      </c>
      <c r="AD1235" s="5">
        <v>0</v>
      </c>
      <c r="AE1235" s="5">
        <v>0</v>
      </c>
      <c r="AF1235" s="5">
        <v>0</v>
      </c>
      <c r="AG1235" s="5">
        <v>8</v>
      </c>
      <c r="AH1235" s="5">
        <v>21</v>
      </c>
      <c r="AI1235" s="5">
        <v>24</v>
      </c>
      <c r="AJ1235" s="5">
        <v>18</v>
      </c>
      <c r="AK1235" s="5">
        <v>180</v>
      </c>
      <c r="AL1235" s="5">
        <v>1</v>
      </c>
      <c r="AM1235" s="5">
        <v>43</v>
      </c>
      <c r="AN1235" s="5">
        <v>37</v>
      </c>
      <c r="AO1235" s="5">
        <v>89</v>
      </c>
      <c r="AP1235" s="5">
        <v>5</v>
      </c>
      <c r="AQ1235" s="5">
        <v>17</v>
      </c>
      <c r="AR1235" s="5">
        <v>6</v>
      </c>
      <c r="AS1235" s="5">
        <v>20</v>
      </c>
      <c r="AT1235" s="5">
        <v>31</v>
      </c>
      <c r="AU1235" s="5">
        <v>25</v>
      </c>
      <c r="AV1235" s="5">
        <v>46</v>
      </c>
      <c r="AW1235" s="5">
        <v>31</v>
      </c>
      <c r="AX1235" s="5">
        <v>172</v>
      </c>
      <c r="AY1235" s="5">
        <v>1</v>
      </c>
      <c r="AZ1235" s="5">
        <v>9</v>
      </c>
      <c r="BA1235" s="5">
        <v>0</v>
      </c>
      <c r="BB1235" s="5">
        <v>133</v>
      </c>
      <c r="BC1235" s="5">
        <v>19</v>
      </c>
      <c r="BD1235" s="5">
        <v>7</v>
      </c>
      <c r="BE1235" s="5">
        <v>26</v>
      </c>
      <c r="BF1235" s="5">
        <v>74</v>
      </c>
      <c r="BG1235" s="5">
        <v>6</v>
      </c>
      <c r="BH1235" s="5">
        <v>8</v>
      </c>
      <c r="BI1235" s="5">
        <v>0</v>
      </c>
      <c r="BJ1235" s="5">
        <v>69</v>
      </c>
      <c r="BK1235" s="5">
        <v>146</v>
      </c>
      <c r="BL1235" s="5">
        <v>0</v>
      </c>
      <c r="BM1235" s="5">
        <v>11</v>
      </c>
      <c r="BN1235" s="5">
        <v>70</v>
      </c>
      <c r="BO1235" s="5">
        <v>0</v>
      </c>
      <c r="BP1235" s="5">
        <v>6</v>
      </c>
      <c r="BQ1235" s="5">
        <v>90</v>
      </c>
      <c r="BR1235" s="5">
        <v>4</v>
      </c>
      <c r="BS1235" s="5">
        <v>130</v>
      </c>
      <c r="BT1235" s="5">
        <v>51</v>
      </c>
      <c r="BU1235" s="5">
        <v>8</v>
      </c>
      <c r="BV1235" s="5">
        <v>97</v>
      </c>
      <c r="BW1235" s="5">
        <v>14</v>
      </c>
      <c r="BX1235" s="5">
        <v>57</v>
      </c>
      <c r="BY1235" s="5">
        <v>4</v>
      </c>
      <c r="BZ1235" s="5">
        <v>0</v>
      </c>
      <c r="CA1235" s="5">
        <v>28</v>
      </c>
      <c r="CB1235" s="5">
        <v>1</v>
      </c>
      <c r="CC1235" s="5">
        <v>0</v>
      </c>
      <c r="CD1235" s="5">
        <v>3</v>
      </c>
      <c r="CE1235" s="5">
        <v>0</v>
      </c>
      <c r="CF1235" s="5">
        <v>4</v>
      </c>
      <c r="CG1235" s="5">
        <v>3</v>
      </c>
      <c r="CH1235" s="5">
        <v>28</v>
      </c>
      <c r="CI1235" s="5">
        <v>3</v>
      </c>
      <c r="CJ1235" s="5">
        <v>12</v>
      </c>
      <c r="CK1235" s="5">
        <v>3</v>
      </c>
      <c r="CL1235" s="5">
        <v>0</v>
      </c>
      <c r="CM1235" s="5">
        <v>14</v>
      </c>
      <c r="CN1235" s="5">
        <v>60</v>
      </c>
      <c r="CO1235" s="5">
        <v>1</v>
      </c>
      <c r="CP1235" s="5">
        <v>5</v>
      </c>
      <c r="CQ1235" s="5">
        <v>0</v>
      </c>
      <c r="CR1235" s="5">
        <v>8</v>
      </c>
      <c r="CS1235" s="5">
        <v>2</v>
      </c>
      <c r="CT1235" s="5">
        <v>31</v>
      </c>
      <c r="CU1235" s="5">
        <v>3</v>
      </c>
      <c r="CV1235" s="5">
        <v>78</v>
      </c>
      <c r="CW1235" s="5">
        <v>22</v>
      </c>
      <c r="CX1235" s="3">
        <v>22</v>
      </c>
    </row>
    <row r="1236" spans="1:102" ht="15.75" x14ac:dyDescent="0.25">
      <c r="A1236" s="5" t="s">
        <v>111</v>
      </c>
      <c r="B1236" s="5" t="s">
        <v>112</v>
      </c>
      <c r="C1236" s="5">
        <v>2023</v>
      </c>
      <c r="D1236" s="5">
        <v>33775</v>
      </c>
      <c r="E1236" s="5">
        <v>21</v>
      </c>
      <c r="F1236" s="5">
        <v>168</v>
      </c>
      <c r="G1236" s="5">
        <v>58</v>
      </c>
      <c r="H1236" s="5">
        <v>16</v>
      </c>
      <c r="I1236" s="5">
        <v>105</v>
      </c>
      <c r="J1236" s="5">
        <v>30</v>
      </c>
      <c r="K1236" s="5">
        <v>31</v>
      </c>
      <c r="L1236" s="5">
        <v>81</v>
      </c>
      <c r="M1236" s="5">
        <v>42</v>
      </c>
      <c r="N1236" s="5">
        <v>139</v>
      </c>
      <c r="O1236" s="5">
        <v>605</v>
      </c>
      <c r="P1236" s="5">
        <v>2</v>
      </c>
      <c r="Q1236" s="5">
        <v>8</v>
      </c>
      <c r="R1236" s="5">
        <v>20</v>
      </c>
      <c r="S1236" s="5">
        <v>4</v>
      </c>
      <c r="T1236" s="5">
        <v>26</v>
      </c>
      <c r="U1236" s="5">
        <v>13</v>
      </c>
      <c r="V1236" s="5">
        <v>32</v>
      </c>
      <c r="W1236" s="5">
        <v>432</v>
      </c>
      <c r="X1236" s="5">
        <v>37</v>
      </c>
      <c r="Y1236" s="5">
        <v>3</v>
      </c>
      <c r="Z1236" s="5">
        <v>2089</v>
      </c>
      <c r="AA1236" s="5">
        <v>67</v>
      </c>
      <c r="AB1236" s="5">
        <v>32</v>
      </c>
      <c r="AC1236" s="5">
        <v>0</v>
      </c>
      <c r="AD1236" s="5">
        <v>6</v>
      </c>
      <c r="AE1236" s="5">
        <v>15</v>
      </c>
      <c r="AF1236" s="5">
        <v>7</v>
      </c>
      <c r="AG1236" s="5">
        <v>287</v>
      </c>
      <c r="AH1236" s="5">
        <v>160</v>
      </c>
      <c r="AI1236" s="5">
        <v>229</v>
      </c>
      <c r="AJ1236" s="5">
        <v>1795</v>
      </c>
      <c r="AK1236" s="5">
        <v>361</v>
      </c>
      <c r="AL1236" s="5">
        <v>14</v>
      </c>
      <c r="AM1236" s="5">
        <v>476</v>
      </c>
      <c r="AN1236" s="5">
        <v>347</v>
      </c>
      <c r="AO1236" s="5">
        <v>449</v>
      </c>
      <c r="AP1236" s="5">
        <v>11</v>
      </c>
      <c r="AQ1236" s="5">
        <v>194</v>
      </c>
      <c r="AR1236" s="5">
        <v>33</v>
      </c>
      <c r="AS1236" s="5">
        <v>250</v>
      </c>
      <c r="AT1236" s="5">
        <v>288</v>
      </c>
      <c r="AU1236" s="5">
        <v>283</v>
      </c>
      <c r="AV1236" s="5">
        <v>412</v>
      </c>
      <c r="AW1236" s="5">
        <v>1602</v>
      </c>
      <c r="AX1236" s="5">
        <v>893</v>
      </c>
      <c r="AY1236" s="5">
        <v>18</v>
      </c>
      <c r="AZ1236" s="5">
        <v>143</v>
      </c>
      <c r="BA1236" s="5">
        <v>0</v>
      </c>
      <c r="BB1236" s="5">
        <v>3207</v>
      </c>
      <c r="BC1236" s="5">
        <v>268</v>
      </c>
      <c r="BD1236" s="5">
        <v>62</v>
      </c>
      <c r="BE1236" s="5">
        <v>203</v>
      </c>
      <c r="BF1236" s="5">
        <v>674</v>
      </c>
      <c r="BG1236" s="5">
        <v>51</v>
      </c>
      <c r="BH1236" s="5">
        <v>74</v>
      </c>
      <c r="BI1236" s="5">
        <v>4</v>
      </c>
      <c r="BJ1236" s="5">
        <v>747</v>
      </c>
      <c r="BK1236" s="5">
        <v>1029</v>
      </c>
      <c r="BL1236" s="5">
        <v>0</v>
      </c>
      <c r="BM1236" s="5">
        <v>102</v>
      </c>
      <c r="BN1236" s="5">
        <v>772</v>
      </c>
      <c r="BO1236" s="5">
        <v>6</v>
      </c>
      <c r="BP1236" s="5">
        <v>63</v>
      </c>
      <c r="BQ1236" s="5">
        <v>740</v>
      </c>
      <c r="BR1236" s="5">
        <v>93</v>
      </c>
      <c r="BS1236" s="5">
        <v>1261</v>
      </c>
      <c r="BT1236" s="5">
        <v>1026</v>
      </c>
      <c r="BU1236" s="5">
        <v>17</v>
      </c>
      <c r="BV1236" s="5">
        <v>695</v>
      </c>
      <c r="BW1236" s="5">
        <v>261</v>
      </c>
      <c r="BX1236" s="5">
        <v>2759</v>
      </c>
      <c r="BY1236" s="5">
        <v>26</v>
      </c>
      <c r="BZ1236" s="5">
        <v>4</v>
      </c>
      <c r="CA1236" s="5">
        <v>3080</v>
      </c>
      <c r="CB1236" s="5">
        <v>65</v>
      </c>
      <c r="CC1236" s="5">
        <v>2</v>
      </c>
      <c r="CD1236" s="5">
        <v>68</v>
      </c>
      <c r="CE1236" s="5">
        <v>3</v>
      </c>
      <c r="CF1236" s="5">
        <v>56</v>
      </c>
      <c r="CG1236" s="5">
        <v>65</v>
      </c>
      <c r="CH1236" s="5">
        <v>57</v>
      </c>
      <c r="CI1236" s="5">
        <v>29</v>
      </c>
      <c r="CJ1236" s="5">
        <v>243</v>
      </c>
      <c r="CK1236" s="5">
        <v>57</v>
      </c>
      <c r="CL1236" s="5">
        <v>0</v>
      </c>
      <c r="CM1236" s="5">
        <v>292</v>
      </c>
      <c r="CN1236" s="5">
        <v>1436</v>
      </c>
      <c r="CO1236" s="5">
        <v>30</v>
      </c>
      <c r="CP1236" s="5">
        <v>74</v>
      </c>
      <c r="CQ1236" s="5">
        <v>1</v>
      </c>
      <c r="CR1236" s="5">
        <v>200</v>
      </c>
      <c r="CS1236" s="5">
        <v>31</v>
      </c>
      <c r="CT1236" s="5">
        <v>312</v>
      </c>
      <c r="CU1236" s="5">
        <v>38</v>
      </c>
      <c r="CV1236" s="5">
        <v>875</v>
      </c>
      <c r="CW1236" s="5">
        <v>282</v>
      </c>
      <c r="CX1236" s="3">
        <v>280</v>
      </c>
    </row>
    <row r="1237" spans="1:102" ht="15.75" x14ac:dyDescent="0.25">
      <c r="A1237" s="5" t="s">
        <v>113</v>
      </c>
      <c r="B1237" s="5" t="s">
        <v>114</v>
      </c>
      <c r="C1237" s="5">
        <v>2023</v>
      </c>
      <c r="D1237" s="5">
        <v>29</v>
      </c>
      <c r="E1237" s="5">
        <v>0</v>
      </c>
      <c r="F1237" s="5">
        <v>0</v>
      </c>
      <c r="G1237" s="5">
        <v>0</v>
      </c>
      <c r="H1237" s="5">
        <v>0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14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1</v>
      </c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  <c r="AE1237" s="5">
        <v>0</v>
      </c>
      <c r="AF1237" s="5">
        <v>0</v>
      </c>
      <c r="AG1237" s="5">
        <v>0</v>
      </c>
      <c r="AH1237" s="5">
        <v>0</v>
      </c>
      <c r="AI1237" s="5">
        <v>0</v>
      </c>
      <c r="AJ1237" s="5">
        <v>1</v>
      </c>
      <c r="AK1237" s="5">
        <v>1</v>
      </c>
      <c r="AL1237" s="5">
        <v>0</v>
      </c>
      <c r="AM1237" s="5">
        <v>0</v>
      </c>
      <c r="AN1237" s="5">
        <v>0</v>
      </c>
      <c r="AO1237" s="5">
        <v>0</v>
      </c>
      <c r="AP1237" s="5">
        <v>0</v>
      </c>
      <c r="AQ1237" s="5">
        <v>0</v>
      </c>
      <c r="AR1237" s="5">
        <v>0</v>
      </c>
      <c r="AS1237" s="5">
        <v>0</v>
      </c>
      <c r="AT1237" s="5">
        <v>0</v>
      </c>
      <c r="AU1237" s="5">
        <v>0</v>
      </c>
      <c r="AV1237" s="5">
        <v>0</v>
      </c>
      <c r="AW1237" s="5">
        <v>0</v>
      </c>
      <c r="AX1237" s="5">
        <v>1</v>
      </c>
      <c r="AY1237" s="5">
        <v>0</v>
      </c>
      <c r="AZ1237" s="5">
        <v>0</v>
      </c>
      <c r="BA1237" s="5">
        <v>0</v>
      </c>
      <c r="BB1237" s="5">
        <v>0</v>
      </c>
      <c r="BC1237" s="5">
        <v>0</v>
      </c>
      <c r="BD1237" s="5">
        <v>0</v>
      </c>
      <c r="BE1237" s="5">
        <v>0</v>
      </c>
      <c r="BF1237" s="5">
        <v>2</v>
      </c>
      <c r="BG1237" s="5">
        <v>0</v>
      </c>
      <c r="BH1237" s="5">
        <v>0</v>
      </c>
      <c r="BI1237" s="5">
        <v>0</v>
      </c>
      <c r="BJ1237" s="5">
        <v>0</v>
      </c>
      <c r="BK1237" s="5">
        <v>1</v>
      </c>
      <c r="BL1237" s="5">
        <v>0</v>
      </c>
      <c r="BM1237" s="5">
        <v>0</v>
      </c>
      <c r="BN1237" s="5">
        <v>0</v>
      </c>
      <c r="BO1237" s="5">
        <v>0</v>
      </c>
      <c r="BP1237" s="5">
        <v>0</v>
      </c>
      <c r="BQ1237" s="5">
        <v>1</v>
      </c>
      <c r="BR1237" s="5">
        <v>0</v>
      </c>
      <c r="BS1237" s="5">
        <v>1</v>
      </c>
      <c r="BT1237" s="5">
        <v>0</v>
      </c>
      <c r="BU1237" s="5">
        <v>0</v>
      </c>
      <c r="BV1237" s="5">
        <v>0</v>
      </c>
      <c r="BW1237" s="5">
        <v>0</v>
      </c>
      <c r="BX1237" s="5">
        <v>0</v>
      </c>
      <c r="BY1237" s="5">
        <v>0</v>
      </c>
      <c r="BZ1237" s="5">
        <v>0</v>
      </c>
      <c r="CA1237" s="5">
        <v>0</v>
      </c>
      <c r="CB1237" s="5">
        <v>0</v>
      </c>
      <c r="CC1237" s="5">
        <v>0</v>
      </c>
      <c r="CD1237" s="5">
        <v>0</v>
      </c>
      <c r="CE1237" s="5">
        <v>0</v>
      </c>
      <c r="CF1237" s="5">
        <v>0</v>
      </c>
      <c r="CG1237" s="5">
        <v>0</v>
      </c>
      <c r="CH1237" s="5">
        <v>0</v>
      </c>
      <c r="CI1237" s="5">
        <v>0</v>
      </c>
      <c r="CJ1237" s="5">
        <v>1</v>
      </c>
      <c r="CK1237" s="5">
        <v>0</v>
      </c>
      <c r="CL1237" s="5">
        <v>0</v>
      </c>
      <c r="CM1237" s="5">
        <v>0</v>
      </c>
      <c r="CN1237" s="5">
        <v>0</v>
      </c>
      <c r="CO1237" s="5">
        <v>0</v>
      </c>
      <c r="CP1237" s="5">
        <v>0</v>
      </c>
      <c r="CQ1237" s="5">
        <v>0</v>
      </c>
      <c r="CR1237" s="5">
        <v>0</v>
      </c>
      <c r="CS1237" s="5">
        <v>0</v>
      </c>
      <c r="CT1237" s="5">
        <v>0</v>
      </c>
      <c r="CU1237" s="5">
        <v>0</v>
      </c>
      <c r="CV1237" s="5">
        <v>1</v>
      </c>
      <c r="CW1237" s="5">
        <v>0</v>
      </c>
      <c r="CX1237" s="3">
        <v>0</v>
      </c>
    </row>
    <row r="1238" spans="1:102" ht="15.75" x14ac:dyDescent="0.25">
      <c r="A1238" s="5" t="s">
        <v>115</v>
      </c>
      <c r="B1238" s="5" t="s">
        <v>116</v>
      </c>
      <c r="C1238" s="5">
        <v>2023</v>
      </c>
      <c r="D1238" s="5">
        <v>2752</v>
      </c>
      <c r="E1238" s="5">
        <v>3</v>
      </c>
      <c r="F1238" s="5">
        <v>16</v>
      </c>
      <c r="G1238" s="5">
        <v>65</v>
      </c>
      <c r="H1238" s="5">
        <v>13</v>
      </c>
      <c r="I1238" s="5">
        <v>11</v>
      </c>
      <c r="J1238" s="5">
        <v>16</v>
      </c>
      <c r="K1238" s="5">
        <v>8</v>
      </c>
      <c r="L1238" s="5">
        <v>11</v>
      </c>
      <c r="M1238" s="5">
        <v>20</v>
      </c>
      <c r="N1238" s="5">
        <v>27</v>
      </c>
      <c r="O1238" s="5">
        <v>69</v>
      </c>
      <c r="P1238" s="5">
        <v>0</v>
      </c>
      <c r="Q1238" s="5">
        <v>0</v>
      </c>
      <c r="R1238" s="5">
        <v>0</v>
      </c>
      <c r="S1238" s="5">
        <v>5</v>
      </c>
      <c r="T1238" s="5">
        <v>0</v>
      </c>
      <c r="U1238" s="5">
        <v>1</v>
      </c>
      <c r="V1238" s="5">
        <v>6</v>
      </c>
      <c r="W1238" s="5">
        <v>8</v>
      </c>
      <c r="X1238" s="5">
        <v>9</v>
      </c>
      <c r="Y1238" s="5">
        <v>0</v>
      </c>
      <c r="Z1238" s="5">
        <v>267</v>
      </c>
      <c r="AA1238" s="5">
        <v>103</v>
      </c>
      <c r="AB1238" s="5">
        <v>4</v>
      </c>
      <c r="AC1238" s="5">
        <v>0</v>
      </c>
      <c r="AD1238" s="5">
        <v>1</v>
      </c>
      <c r="AE1238" s="5">
        <v>1</v>
      </c>
      <c r="AF1238" s="5">
        <v>5</v>
      </c>
      <c r="AG1238" s="5">
        <v>48</v>
      </c>
      <c r="AH1238" s="5">
        <v>29</v>
      </c>
      <c r="AI1238" s="5">
        <v>20</v>
      </c>
      <c r="AJ1238" s="5">
        <v>81</v>
      </c>
      <c r="AK1238" s="5">
        <v>78</v>
      </c>
      <c r="AL1238" s="5">
        <v>1</v>
      </c>
      <c r="AM1238" s="5">
        <v>29</v>
      </c>
      <c r="AN1238" s="5">
        <v>52</v>
      </c>
      <c r="AO1238" s="5">
        <v>65</v>
      </c>
      <c r="AP1238" s="5">
        <v>2</v>
      </c>
      <c r="AQ1238" s="5">
        <v>16</v>
      </c>
      <c r="AR1238" s="5">
        <v>7</v>
      </c>
      <c r="AS1238" s="5">
        <v>11</v>
      </c>
      <c r="AT1238" s="5">
        <v>51</v>
      </c>
      <c r="AU1238" s="5">
        <v>56</v>
      </c>
      <c r="AV1238" s="5">
        <v>68</v>
      </c>
      <c r="AW1238" s="5">
        <v>17</v>
      </c>
      <c r="AX1238" s="5">
        <v>137</v>
      </c>
      <c r="AY1238" s="5">
        <v>4</v>
      </c>
      <c r="AZ1238" s="5">
        <v>12</v>
      </c>
      <c r="BA1238" s="5">
        <v>0</v>
      </c>
      <c r="BB1238" s="5">
        <v>81</v>
      </c>
      <c r="BC1238" s="5">
        <v>9</v>
      </c>
      <c r="BD1238" s="5">
        <v>1</v>
      </c>
      <c r="BE1238" s="5">
        <v>41</v>
      </c>
      <c r="BF1238" s="5">
        <v>91</v>
      </c>
      <c r="BG1238" s="5">
        <v>2</v>
      </c>
      <c r="BH1238" s="5">
        <v>4</v>
      </c>
      <c r="BI1238" s="5">
        <v>0</v>
      </c>
      <c r="BJ1238" s="5">
        <v>94</v>
      </c>
      <c r="BK1238" s="5">
        <v>96</v>
      </c>
      <c r="BL1238" s="5">
        <v>0</v>
      </c>
      <c r="BM1238" s="5">
        <v>8</v>
      </c>
      <c r="BN1238" s="5">
        <v>56</v>
      </c>
      <c r="BO1238" s="5">
        <v>1</v>
      </c>
      <c r="BP1238" s="5">
        <v>7</v>
      </c>
      <c r="BQ1238" s="5">
        <v>74</v>
      </c>
      <c r="BR1238" s="5">
        <v>4</v>
      </c>
      <c r="BS1238" s="5">
        <v>88</v>
      </c>
      <c r="BT1238" s="5">
        <v>50</v>
      </c>
      <c r="BU1238" s="5">
        <v>1</v>
      </c>
      <c r="BV1238" s="5">
        <v>16</v>
      </c>
      <c r="BW1238" s="5">
        <v>47</v>
      </c>
      <c r="BX1238" s="5">
        <v>116</v>
      </c>
      <c r="BY1238" s="5">
        <v>3</v>
      </c>
      <c r="BZ1238" s="5">
        <v>0</v>
      </c>
      <c r="CA1238" s="5">
        <v>49</v>
      </c>
      <c r="CB1238" s="5">
        <v>5</v>
      </c>
      <c r="CC1238" s="5">
        <v>0</v>
      </c>
      <c r="CD1238" s="5">
        <v>10</v>
      </c>
      <c r="CE1238" s="5">
        <v>1</v>
      </c>
      <c r="CF1238" s="5">
        <v>7</v>
      </c>
      <c r="CG1238" s="5">
        <v>2</v>
      </c>
      <c r="CH1238" s="5">
        <v>4</v>
      </c>
      <c r="CI1238" s="5">
        <v>6</v>
      </c>
      <c r="CJ1238" s="5">
        <v>16</v>
      </c>
      <c r="CK1238" s="5">
        <v>4</v>
      </c>
      <c r="CL1238" s="5">
        <v>0</v>
      </c>
      <c r="CM1238" s="5">
        <v>16</v>
      </c>
      <c r="CN1238" s="5">
        <v>95</v>
      </c>
      <c r="CO1238" s="5">
        <v>21</v>
      </c>
      <c r="CP1238" s="5">
        <v>4</v>
      </c>
      <c r="CQ1238" s="5">
        <v>0</v>
      </c>
      <c r="CR1238" s="5">
        <v>19</v>
      </c>
      <c r="CS1238" s="5">
        <v>2</v>
      </c>
      <c r="CT1238" s="5">
        <v>33</v>
      </c>
      <c r="CU1238" s="5">
        <v>3</v>
      </c>
      <c r="CV1238" s="5">
        <v>74</v>
      </c>
      <c r="CW1238" s="5">
        <v>36</v>
      </c>
      <c r="CX1238" s="3">
        <v>36</v>
      </c>
    </row>
    <row r="1239" spans="1:102" ht="15.75" x14ac:dyDescent="0.25">
      <c r="A1239" s="5" t="s">
        <v>117</v>
      </c>
      <c r="B1239" s="5" t="s">
        <v>118</v>
      </c>
      <c r="C1239" s="5">
        <v>2023</v>
      </c>
      <c r="D1239" s="5">
        <v>7</v>
      </c>
      <c r="E1239" s="5">
        <v>0</v>
      </c>
      <c r="F1239" s="5">
        <v>0</v>
      </c>
      <c r="G1239" s="5">
        <v>1</v>
      </c>
      <c r="H1239" s="5">
        <v>0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  <c r="AE1239" s="5">
        <v>0</v>
      </c>
      <c r="AF1239" s="5">
        <v>0</v>
      </c>
      <c r="AG1239" s="5">
        <v>0</v>
      </c>
      <c r="AH1239" s="5">
        <v>0</v>
      </c>
      <c r="AI1239" s="5">
        <v>0</v>
      </c>
      <c r="AJ1239" s="5">
        <v>1</v>
      </c>
      <c r="AK1239" s="5">
        <v>0</v>
      </c>
      <c r="AL1239" s="5">
        <v>0</v>
      </c>
      <c r="AM1239" s="5">
        <v>0</v>
      </c>
      <c r="AN1239" s="5">
        <v>0</v>
      </c>
      <c r="AO1239" s="5">
        <v>0</v>
      </c>
      <c r="AP1239" s="5">
        <v>0</v>
      </c>
      <c r="AQ1239" s="5">
        <v>0</v>
      </c>
      <c r="AR1239" s="5">
        <v>0</v>
      </c>
      <c r="AS1239" s="5">
        <v>0</v>
      </c>
      <c r="AT1239" s="5">
        <v>0</v>
      </c>
      <c r="AU1239" s="5">
        <v>0</v>
      </c>
      <c r="AV1239" s="5">
        <v>0</v>
      </c>
      <c r="AW1239" s="5">
        <v>0</v>
      </c>
      <c r="AX1239" s="5">
        <v>0</v>
      </c>
      <c r="AY1239" s="5">
        <v>0</v>
      </c>
      <c r="AZ1239" s="5">
        <v>0</v>
      </c>
      <c r="BA1239" s="5">
        <v>0</v>
      </c>
      <c r="BB1239" s="5">
        <v>0</v>
      </c>
      <c r="BC1239" s="5">
        <v>0</v>
      </c>
      <c r="BD1239" s="5">
        <v>0</v>
      </c>
      <c r="BE1239" s="5">
        <v>0</v>
      </c>
      <c r="BF1239" s="5">
        <v>0</v>
      </c>
      <c r="BG1239" s="5">
        <v>0</v>
      </c>
      <c r="BH1239" s="5">
        <v>0</v>
      </c>
      <c r="BI1239" s="5">
        <v>0</v>
      </c>
      <c r="BJ1239" s="5">
        <v>0</v>
      </c>
      <c r="BK1239" s="5">
        <v>0</v>
      </c>
      <c r="BL1239" s="5">
        <v>0</v>
      </c>
      <c r="BM1239" s="5">
        <v>0</v>
      </c>
      <c r="BN1239" s="5">
        <v>0</v>
      </c>
      <c r="BO1239" s="5">
        <v>0</v>
      </c>
      <c r="BP1239" s="5">
        <v>0</v>
      </c>
      <c r="BQ1239" s="5">
        <v>0</v>
      </c>
      <c r="BR1239" s="5">
        <v>0</v>
      </c>
      <c r="BS1239" s="5">
        <v>1</v>
      </c>
      <c r="BT1239" s="5">
        <v>0</v>
      </c>
      <c r="BU1239" s="5">
        <v>0</v>
      </c>
      <c r="BV1239" s="5">
        <v>0</v>
      </c>
      <c r="BW1239" s="5">
        <v>0</v>
      </c>
      <c r="BX1239" s="5">
        <v>0</v>
      </c>
      <c r="BY1239" s="5">
        <v>0</v>
      </c>
      <c r="BZ1239" s="5">
        <v>0</v>
      </c>
      <c r="CA1239" s="5">
        <v>0</v>
      </c>
      <c r="CB1239" s="5">
        <v>0</v>
      </c>
      <c r="CC1239" s="5">
        <v>0</v>
      </c>
      <c r="CD1239" s="5">
        <v>0</v>
      </c>
      <c r="CE1239" s="5">
        <v>0</v>
      </c>
      <c r="CF1239" s="5">
        <v>0</v>
      </c>
      <c r="CG1239" s="5">
        <v>0</v>
      </c>
      <c r="CH1239" s="5">
        <v>0</v>
      </c>
      <c r="CI1239" s="5">
        <v>0</v>
      </c>
      <c r="CJ1239" s="5">
        <v>0</v>
      </c>
      <c r="CK1239" s="5">
        <v>0</v>
      </c>
      <c r="CL1239" s="5">
        <v>0</v>
      </c>
      <c r="CM1239" s="5">
        <v>0</v>
      </c>
      <c r="CN1239" s="5">
        <v>0</v>
      </c>
      <c r="CO1239" s="5">
        <v>0</v>
      </c>
      <c r="CP1239" s="5">
        <v>0</v>
      </c>
      <c r="CQ1239" s="5">
        <v>0</v>
      </c>
      <c r="CR1239" s="5">
        <v>0</v>
      </c>
      <c r="CS1239" s="5">
        <v>0</v>
      </c>
      <c r="CT1239" s="5">
        <v>0</v>
      </c>
      <c r="CU1239" s="5">
        <v>0</v>
      </c>
      <c r="CV1239" s="5">
        <v>0</v>
      </c>
      <c r="CW1239" s="5">
        <v>0</v>
      </c>
      <c r="CX1239" s="3">
        <v>0</v>
      </c>
    </row>
    <row r="1240" spans="1:102" ht="15.75" x14ac:dyDescent="0.25">
      <c r="A1240" s="5" t="s">
        <v>119</v>
      </c>
      <c r="B1240" s="5" t="s">
        <v>120</v>
      </c>
      <c r="C1240" s="5">
        <v>2023</v>
      </c>
      <c r="D1240" s="5">
        <v>161</v>
      </c>
      <c r="E1240" s="5">
        <v>0</v>
      </c>
      <c r="F1240" s="5">
        <v>5</v>
      </c>
      <c r="G1240" s="5">
        <v>4</v>
      </c>
      <c r="H1240" s="5">
        <v>0</v>
      </c>
      <c r="I1240" s="5">
        <v>0</v>
      </c>
      <c r="J1240" s="5">
        <v>0</v>
      </c>
      <c r="K1240" s="5">
        <v>0</v>
      </c>
      <c r="L1240" s="5">
        <v>1</v>
      </c>
      <c r="M1240" s="5">
        <v>0</v>
      </c>
      <c r="N1240" s="5">
        <v>1</v>
      </c>
      <c r="O1240" s="5">
        <v>59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  <c r="AE1240" s="5">
        <v>0</v>
      </c>
      <c r="AF1240" s="5">
        <v>0</v>
      </c>
      <c r="AG1240" s="5">
        <v>1</v>
      </c>
      <c r="AH1240" s="5">
        <v>1</v>
      </c>
      <c r="AI1240" s="5">
        <v>2</v>
      </c>
      <c r="AJ1240" s="5">
        <v>6</v>
      </c>
      <c r="AK1240" s="5">
        <v>1</v>
      </c>
      <c r="AL1240" s="5">
        <v>0</v>
      </c>
      <c r="AM1240" s="5">
        <v>0</v>
      </c>
      <c r="AN1240" s="5">
        <v>12</v>
      </c>
      <c r="AO1240" s="5">
        <v>1</v>
      </c>
      <c r="AP1240" s="5">
        <v>0</v>
      </c>
      <c r="AQ1240" s="5">
        <v>1</v>
      </c>
      <c r="AR1240" s="5">
        <v>0</v>
      </c>
      <c r="AS1240" s="5">
        <v>2</v>
      </c>
      <c r="AT1240" s="5">
        <v>3</v>
      </c>
      <c r="AU1240" s="5">
        <v>7</v>
      </c>
      <c r="AV1240" s="5">
        <v>0</v>
      </c>
      <c r="AW1240" s="5">
        <v>0</v>
      </c>
      <c r="AX1240" s="5">
        <v>2</v>
      </c>
      <c r="AY1240" s="5">
        <v>0</v>
      </c>
      <c r="AZ1240" s="5">
        <v>3</v>
      </c>
      <c r="BA1240" s="5">
        <v>0</v>
      </c>
      <c r="BB1240" s="5">
        <v>1</v>
      </c>
      <c r="BC1240" s="5">
        <v>0</v>
      </c>
      <c r="BD1240" s="5">
        <v>0</v>
      </c>
      <c r="BE1240" s="5">
        <v>1</v>
      </c>
      <c r="BF1240" s="5">
        <v>2</v>
      </c>
      <c r="BG1240" s="5">
        <v>0</v>
      </c>
      <c r="BH1240" s="5">
        <v>0</v>
      </c>
      <c r="BI1240" s="5">
        <v>0</v>
      </c>
      <c r="BJ1240" s="5">
        <v>1</v>
      </c>
      <c r="BK1240" s="5">
        <v>4</v>
      </c>
      <c r="BL1240" s="5">
        <v>0</v>
      </c>
      <c r="BM1240" s="5">
        <v>0</v>
      </c>
      <c r="BN1240" s="5">
        <v>0</v>
      </c>
      <c r="BO1240" s="5">
        <v>0</v>
      </c>
      <c r="BP1240" s="5">
        <v>1</v>
      </c>
      <c r="BQ1240" s="5">
        <v>1</v>
      </c>
      <c r="BR1240" s="5">
        <v>0</v>
      </c>
      <c r="BS1240" s="5">
        <v>2</v>
      </c>
      <c r="BT1240" s="5">
        <v>3</v>
      </c>
      <c r="BU1240" s="5">
        <v>0</v>
      </c>
      <c r="BV1240" s="5">
        <v>1</v>
      </c>
      <c r="BW1240" s="5">
        <v>1</v>
      </c>
      <c r="BX1240" s="5">
        <v>21</v>
      </c>
      <c r="BY1240" s="5">
        <v>0</v>
      </c>
      <c r="BZ1240" s="5">
        <v>0</v>
      </c>
      <c r="CA1240" s="5">
        <v>0</v>
      </c>
      <c r="CB1240" s="5">
        <v>0</v>
      </c>
      <c r="CC1240" s="5">
        <v>0</v>
      </c>
      <c r="CD1240" s="5">
        <v>0</v>
      </c>
      <c r="CE1240" s="5">
        <v>0</v>
      </c>
      <c r="CF1240" s="5">
        <v>0</v>
      </c>
      <c r="CG1240" s="5">
        <v>0</v>
      </c>
      <c r="CH1240" s="5">
        <v>0</v>
      </c>
      <c r="CI1240" s="5">
        <v>0</v>
      </c>
      <c r="CJ1240" s="5">
        <v>0</v>
      </c>
      <c r="CK1240" s="5">
        <v>0</v>
      </c>
      <c r="CL1240" s="5">
        <v>0</v>
      </c>
      <c r="CM1240" s="5">
        <v>0</v>
      </c>
      <c r="CN1240" s="5">
        <v>1</v>
      </c>
      <c r="CO1240" s="5">
        <v>0</v>
      </c>
      <c r="CP1240" s="5">
        <v>0</v>
      </c>
      <c r="CQ1240" s="5">
        <v>0</v>
      </c>
      <c r="CR1240" s="5">
        <v>0</v>
      </c>
      <c r="CS1240" s="5">
        <v>0</v>
      </c>
      <c r="CT1240" s="5">
        <v>4</v>
      </c>
      <c r="CU1240" s="5">
        <v>0</v>
      </c>
      <c r="CV1240" s="5">
        <v>4</v>
      </c>
      <c r="CW1240" s="5">
        <v>0</v>
      </c>
      <c r="CX1240" s="3">
        <v>0</v>
      </c>
    </row>
    <row r="1241" spans="1:102" ht="15.75" x14ac:dyDescent="0.25">
      <c r="A1241" s="5" t="s">
        <v>121</v>
      </c>
      <c r="B1241" s="5" t="s">
        <v>122</v>
      </c>
      <c r="C1241" s="5">
        <v>2023</v>
      </c>
      <c r="D1241" s="5">
        <v>337</v>
      </c>
      <c r="E1241" s="5">
        <v>1</v>
      </c>
      <c r="F1241" s="5">
        <v>0</v>
      </c>
      <c r="G1241" s="5">
        <v>12</v>
      </c>
      <c r="H1241" s="5">
        <v>0</v>
      </c>
      <c r="I1241" s="5">
        <v>8</v>
      </c>
      <c r="J1241" s="5">
        <v>0</v>
      </c>
      <c r="K1241" s="5">
        <v>0</v>
      </c>
      <c r="L1241" s="5">
        <v>0</v>
      </c>
      <c r="M1241" s="5">
        <v>0</v>
      </c>
      <c r="N1241" s="5">
        <v>1</v>
      </c>
      <c r="O1241" s="5">
        <v>101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2</v>
      </c>
      <c r="W1241" s="5">
        <v>0</v>
      </c>
      <c r="X1241" s="5">
        <v>0</v>
      </c>
      <c r="Y1241" s="5">
        <v>0</v>
      </c>
      <c r="Z1241" s="5">
        <v>0</v>
      </c>
      <c r="AA1241" s="5">
        <v>1</v>
      </c>
      <c r="AB1241" s="5">
        <v>0</v>
      </c>
      <c r="AC1241" s="5">
        <v>0</v>
      </c>
      <c r="AD1241" s="5">
        <v>0</v>
      </c>
      <c r="AE1241" s="5">
        <v>10</v>
      </c>
      <c r="AF1241" s="5">
        <v>0</v>
      </c>
      <c r="AG1241" s="5">
        <v>4</v>
      </c>
      <c r="AH1241" s="5">
        <v>1</v>
      </c>
      <c r="AI1241" s="5">
        <v>7</v>
      </c>
      <c r="AJ1241" s="5">
        <v>41</v>
      </c>
      <c r="AK1241" s="5">
        <v>1</v>
      </c>
      <c r="AL1241" s="5">
        <v>1</v>
      </c>
      <c r="AM1241" s="5">
        <v>1</v>
      </c>
      <c r="AN1241" s="5">
        <v>1</v>
      </c>
      <c r="AO1241" s="5">
        <v>10</v>
      </c>
      <c r="AP1241" s="5">
        <v>0</v>
      </c>
      <c r="AQ1241" s="5">
        <v>1</v>
      </c>
      <c r="AR1241" s="5">
        <v>0</v>
      </c>
      <c r="AS1241" s="5">
        <v>0</v>
      </c>
      <c r="AT1241" s="5">
        <v>0</v>
      </c>
      <c r="AU1241" s="5">
        <v>0</v>
      </c>
      <c r="AV1241" s="5">
        <v>4</v>
      </c>
      <c r="AW1241" s="5">
        <v>5</v>
      </c>
      <c r="AX1241" s="5">
        <v>3</v>
      </c>
      <c r="AY1241" s="5">
        <v>0</v>
      </c>
      <c r="AZ1241" s="5">
        <v>1</v>
      </c>
      <c r="BA1241" s="5">
        <v>0</v>
      </c>
      <c r="BB1241" s="5">
        <v>30</v>
      </c>
      <c r="BC1241" s="5">
        <v>0</v>
      </c>
      <c r="BD1241" s="5">
        <v>0</v>
      </c>
      <c r="BE1241" s="5">
        <v>2</v>
      </c>
      <c r="BF1241" s="5">
        <v>4</v>
      </c>
      <c r="BG1241" s="5">
        <v>0</v>
      </c>
      <c r="BH1241" s="5">
        <v>1</v>
      </c>
      <c r="BI1241" s="5">
        <v>0</v>
      </c>
      <c r="BJ1241" s="5">
        <v>14</v>
      </c>
      <c r="BK1241" s="5">
        <v>8</v>
      </c>
      <c r="BL1241" s="5">
        <v>0</v>
      </c>
      <c r="BM1241" s="5">
        <v>1</v>
      </c>
      <c r="BN1241" s="5">
        <v>3</v>
      </c>
      <c r="BO1241" s="5">
        <v>0</v>
      </c>
      <c r="BP1241" s="5">
        <v>0</v>
      </c>
      <c r="BQ1241" s="5">
        <v>7</v>
      </c>
      <c r="BR1241" s="5">
        <v>0</v>
      </c>
      <c r="BS1241" s="5">
        <v>6</v>
      </c>
      <c r="BT1241" s="5">
        <v>4</v>
      </c>
      <c r="BU1241" s="5">
        <v>0</v>
      </c>
      <c r="BV1241" s="5">
        <v>1</v>
      </c>
      <c r="BW1241" s="5">
        <v>0</v>
      </c>
      <c r="BX1241" s="5">
        <v>0</v>
      </c>
      <c r="BY1241" s="5">
        <v>0</v>
      </c>
      <c r="BZ1241" s="5">
        <v>0</v>
      </c>
      <c r="CA1241" s="5">
        <v>7</v>
      </c>
      <c r="CB1241" s="5">
        <v>0</v>
      </c>
      <c r="CC1241" s="5">
        <v>0</v>
      </c>
      <c r="CD1241" s="5">
        <v>0</v>
      </c>
      <c r="CE1241" s="5">
        <v>0</v>
      </c>
      <c r="CF1241" s="5">
        <v>0</v>
      </c>
      <c r="CG1241" s="5">
        <v>0</v>
      </c>
      <c r="CH1241" s="5">
        <v>0</v>
      </c>
      <c r="CI1241" s="5">
        <v>0</v>
      </c>
      <c r="CJ1241" s="5">
        <v>5</v>
      </c>
      <c r="CK1241" s="5">
        <v>1</v>
      </c>
      <c r="CL1241" s="5">
        <v>0</v>
      </c>
      <c r="CM1241" s="5">
        <v>2</v>
      </c>
      <c r="CN1241" s="5">
        <v>12</v>
      </c>
      <c r="CO1241" s="5">
        <v>0</v>
      </c>
      <c r="CP1241" s="5">
        <v>0</v>
      </c>
      <c r="CQ1241" s="5">
        <v>0</v>
      </c>
      <c r="CR1241" s="5">
        <v>0</v>
      </c>
      <c r="CS1241" s="5">
        <v>0</v>
      </c>
      <c r="CT1241" s="5">
        <v>2</v>
      </c>
      <c r="CU1241" s="5">
        <v>5</v>
      </c>
      <c r="CV1241" s="5">
        <v>2</v>
      </c>
      <c r="CW1241" s="5">
        <v>1</v>
      </c>
      <c r="CX1241" s="3">
        <v>1</v>
      </c>
    </row>
    <row r="1242" spans="1:102" ht="15.75" x14ac:dyDescent="0.25">
      <c r="A1242" s="5" t="s">
        <v>123</v>
      </c>
      <c r="B1242" s="5" t="s">
        <v>124</v>
      </c>
      <c r="C1242" s="5">
        <v>2023</v>
      </c>
      <c r="D1242" s="5">
        <v>100</v>
      </c>
      <c r="E1242" s="5">
        <v>0</v>
      </c>
      <c r="F1242" s="5">
        <v>0</v>
      </c>
      <c r="G1242" s="5">
        <v>0</v>
      </c>
      <c r="H1242" s="5">
        <v>0</v>
      </c>
      <c r="I1242" s="5">
        <v>0</v>
      </c>
      <c r="J1242" s="5">
        <v>0</v>
      </c>
      <c r="K1242" s="5">
        <v>0</v>
      </c>
      <c r="L1242" s="5">
        <v>2</v>
      </c>
      <c r="M1242" s="5">
        <v>0</v>
      </c>
      <c r="N1242" s="5">
        <v>2</v>
      </c>
      <c r="O1242" s="5">
        <v>20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1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  <c r="AE1242" s="5">
        <v>0</v>
      </c>
      <c r="AF1242" s="5">
        <v>0</v>
      </c>
      <c r="AG1242" s="5">
        <v>1</v>
      </c>
      <c r="AH1242" s="5">
        <v>0</v>
      </c>
      <c r="AI1242" s="5">
        <v>1</v>
      </c>
      <c r="AJ1242" s="5">
        <v>6</v>
      </c>
      <c r="AK1242" s="5">
        <v>1</v>
      </c>
      <c r="AL1242" s="5">
        <v>1</v>
      </c>
      <c r="AM1242" s="5">
        <v>1</v>
      </c>
      <c r="AN1242" s="5">
        <v>2</v>
      </c>
      <c r="AO1242" s="5">
        <v>3</v>
      </c>
      <c r="AP1242" s="5">
        <v>0</v>
      </c>
      <c r="AQ1242" s="5">
        <v>1</v>
      </c>
      <c r="AR1242" s="5">
        <v>0</v>
      </c>
      <c r="AS1242" s="5">
        <v>0</v>
      </c>
      <c r="AT1242" s="5">
        <v>0</v>
      </c>
      <c r="AU1242" s="5">
        <v>0</v>
      </c>
      <c r="AV1242" s="5">
        <v>0</v>
      </c>
      <c r="AW1242" s="5">
        <v>0</v>
      </c>
      <c r="AX1242" s="5">
        <v>1</v>
      </c>
      <c r="AY1242" s="5">
        <v>0</v>
      </c>
      <c r="AZ1242" s="5">
        <v>2</v>
      </c>
      <c r="BA1242" s="5">
        <v>0</v>
      </c>
      <c r="BB1242" s="5">
        <v>1</v>
      </c>
      <c r="BC1242" s="5">
        <v>0</v>
      </c>
      <c r="BD1242" s="5">
        <v>0</v>
      </c>
      <c r="BE1242" s="5">
        <v>1</v>
      </c>
      <c r="BF1242" s="5">
        <v>1</v>
      </c>
      <c r="BG1242" s="5">
        <v>0</v>
      </c>
      <c r="BH1242" s="5">
        <v>0</v>
      </c>
      <c r="BI1242" s="5">
        <v>0</v>
      </c>
      <c r="BJ1242" s="5">
        <v>2</v>
      </c>
      <c r="BK1242" s="5">
        <v>3</v>
      </c>
      <c r="BL1242" s="5">
        <v>0</v>
      </c>
      <c r="BM1242" s="5">
        <v>0</v>
      </c>
      <c r="BN1242" s="5">
        <v>1</v>
      </c>
      <c r="BO1242" s="5">
        <v>0</v>
      </c>
      <c r="BP1242" s="5">
        <v>0</v>
      </c>
      <c r="BQ1242" s="5">
        <v>2</v>
      </c>
      <c r="BR1242" s="5">
        <v>0</v>
      </c>
      <c r="BS1242" s="5">
        <v>1</v>
      </c>
      <c r="BT1242" s="5">
        <v>4</v>
      </c>
      <c r="BU1242" s="5">
        <v>0</v>
      </c>
      <c r="BV1242" s="5">
        <v>1</v>
      </c>
      <c r="BW1242" s="5">
        <v>0</v>
      </c>
      <c r="BX1242" s="5">
        <v>23</v>
      </c>
      <c r="BY1242" s="5">
        <v>0</v>
      </c>
      <c r="BZ1242" s="5">
        <v>0</v>
      </c>
      <c r="CA1242" s="5">
        <v>0</v>
      </c>
      <c r="CB1242" s="5">
        <v>0</v>
      </c>
      <c r="CC1242" s="5">
        <v>0</v>
      </c>
      <c r="CD1242" s="5">
        <v>0</v>
      </c>
      <c r="CE1242" s="5">
        <v>0</v>
      </c>
      <c r="CF1242" s="5">
        <v>0</v>
      </c>
      <c r="CG1242" s="5">
        <v>0</v>
      </c>
      <c r="CH1242" s="5">
        <v>0</v>
      </c>
      <c r="CI1242" s="5">
        <v>0</v>
      </c>
      <c r="CJ1242" s="5">
        <v>1</v>
      </c>
      <c r="CK1242" s="5">
        <v>0</v>
      </c>
      <c r="CL1242" s="5">
        <v>0</v>
      </c>
      <c r="CM1242" s="5">
        <v>0</v>
      </c>
      <c r="CN1242" s="5">
        <v>4</v>
      </c>
      <c r="CO1242" s="5">
        <v>0</v>
      </c>
      <c r="CP1242" s="5">
        <v>0</v>
      </c>
      <c r="CQ1242" s="5">
        <v>0</v>
      </c>
      <c r="CR1242" s="5">
        <v>0</v>
      </c>
      <c r="CS1242" s="5">
        <v>0</v>
      </c>
      <c r="CT1242" s="5">
        <v>1</v>
      </c>
      <c r="CU1242" s="5">
        <v>0</v>
      </c>
      <c r="CV1242" s="5">
        <v>8</v>
      </c>
      <c r="CW1242" s="5">
        <v>0</v>
      </c>
      <c r="CX1242" s="3">
        <v>0</v>
      </c>
    </row>
    <row r="1243" spans="1:102" ht="15.75" x14ac:dyDescent="0.25">
      <c r="A1243" s="5" t="s">
        <v>125</v>
      </c>
      <c r="B1243" s="5" t="s">
        <v>126</v>
      </c>
      <c r="C1243" s="5">
        <v>2023</v>
      </c>
      <c r="D1243" s="5">
        <v>333</v>
      </c>
      <c r="E1243" s="5">
        <v>0</v>
      </c>
      <c r="F1243" s="5">
        <v>0</v>
      </c>
      <c r="G1243" s="5">
        <v>0</v>
      </c>
      <c r="H1243" s="5">
        <v>0</v>
      </c>
      <c r="I1243" s="5">
        <v>2</v>
      </c>
      <c r="J1243" s="5">
        <v>0</v>
      </c>
      <c r="K1243" s="5">
        <v>0</v>
      </c>
      <c r="L1243" s="5">
        <v>0</v>
      </c>
      <c r="M1243" s="5">
        <v>1</v>
      </c>
      <c r="N1243" s="5">
        <v>3</v>
      </c>
      <c r="O1243" s="5">
        <v>19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2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8</v>
      </c>
      <c r="AB1243" s="5">
        <v>0</v>
      </c>
      <c r="AC1243" s="5">
        <v>0</v>
      </c>
      <c r="AD1243" s="5">
        <v>0</v>
      </c>
      <c r="AE1243" s="5">
        <v>0</v>
      </c>
      <c r="AF1243" s="5">
        <v>0</v>
      </c>
      <c r="AG1243" s="5">
        <v>1</v>
      </c>
      <c r="AH1243" s="5">
        <v>2</v>
      </c>
      <c r="AI1243" s="5">
        <v>3</v>
      </c>
      <c r="AJ1243" s="5">
        <v>1</v>
      </c>
      <c r="AK1243" s="5">
        <v>4</v>
      </c>
      <c r="AL1243" s="5">
        <v>1</v>
      </c>
      <c r="AM1243" s="5">
        <v>3</v>
      </c>
      <c r="AN1243" s="5">
        <v>3</v>
      </c>
      <c r="AO1243" s="5">
        <v>8</v>
      </c>
      <c r="AP1243" s="5">
        <v>0</v>
      </c>
      <c r="AQ1243" s="5">
        <v>2</v>
      </c>
      <c r="AR1243" s="5">
        <v>0</v>
      </c>
      <c r="AS1243" s="5">
        <v>2</v>
      </c>
      <c r="AT1243" s="5">
        <v>5</v>
      </c>
      <c r="AU1243" s="5">
        <v>2</v>
      </c>
      <c r="AV1243" s="5">
        <v>11</v>
      </c>
      <c r="AW1243" s="5">
        <v>2</v>
      </c>
      <c r="AX1243" s="5">
        <v>4</v>
      </c>
      <c r="AY1243" s="5">
        <v>0</v>
      </c>
      <c r="AZ1243" s="5">
        <v>0</v>
      </c>
      <c r="BA1243" s="5">
        <v>0</v>
      </c>
      <c r="BB1243" s="5">
        <v>16</v>
      </c>
      <c r="BC1243" s="5">
        <v>0</v>
      </c>
      <c r="BD1243" s="5">
        <v>1</v>
      </c>
      <c r="BE1243" s="5">
        <v>2</v>
      </c>
      <c r="BF1243" s="5">
        <v>20</v>
      </c>
      <c r="BG1243" s="5">
        <v>0</v>
      </c>
      <c r="BH1243" s="5">
        <v>1</v>
      </c>
      <c r="BI1243" s="5">
        <v>0</v>
      </c>
      <c r="BJ1243" s="5">
        <v>4</v>
      </c>
      <c r="BK1243" s="5">
        <v>9</v>
      </c>
      <c r="BL1243" s="5">
        <v>0</v>
      </c>
      <c r="BM1243" s="5">
        <v>1</v>
      </c>
      <c r="BN1243" s="5">
        <v>7</v>
      </c>
      <c r="BO1243" s="5">
        <v>0</v>
      </c>
      <c r="BP1243" s="5">
        <v>2</v>
      </c>
      <c r="BQ1243" s="5">
        <v>40</v>
      </c>
      <c r="BR1243" s="5">
        <v>1</v>
      </c>
      <c r="BS1243" s="5">
        <v>16</v>
      </c>
      <c r="BT1243" s="5">
        <v>9</v>
      </c>
      <c r="BU1243" s="5">
        <v>0</v>
      </c>
      <c r="BV1243" s="5">
        <v>2</v>
      </c>
      <c r="BW1243" s="5">
        <v>2</v>
      </c>
      <c r="BX1243" s="5">
        <v>53</v>
      </c>
      <c r="BY1243" s="5">
        <v>2</v>
      </c>
      <c r="BZ1243" s="5">
        <v>0</v>
      </c>
      <c r="CA1243" s="5">
        <v>5</v>
      </c>
      <c r="CB1243" s="5">
        <v>14</v>
      </c>
      <c r="CC1243" s="5">
        <v>0</v>
      </c>
      <c r="CD1243" s="5">
        <v>0</v>
      </c>
      <c r="CE1243" s="5">
        <v>0</v>
      </c>
      <c r="CF1243" s="5">
        <v>0</v>
      </c>
      <c r="CG1243" s="5">
        <v>1</v>
      </c>
      <c r="CH1243" s="5">
        <v>0</v>
      </c>
      <c r="CI1243" s="5">
        <v>2</v>
      </c>
      <c r="CJ1243" s="5">
        <v>2</v>
      </c>
      <c r="CK1243" s="5">
        <v>0</v>
      </c>
      <c r="CL1243" s="5">
        <v>0</v>
      </c>
      <c r="CM1243" s="5">
        <v>0</v>
      </c>
      <c r="CN1243" s="5">
        <v>11</v>
      </c>
      <c r="CO1243" s="5">
        <v>0</v>
      </c>
      <c r="CP1243" s="5">
        <v>0</v>
      </c>
      <c r="CQ1243" s="5">
        <v>0</v>
      </c>
      <c r="CR1243" s="5">
        <v>1</v>
      </c>
      <c r="CS1243" s="5">
        <v>0</v>
      </c>
      <c r="CT1243" s="5">
        <v>2</v>
      </c>
      <c r="CU1243" s="5">
        <v>1</v>
      </c>
      <c r="CV1243" s="5">
        <v>11</v>
      </c>
      <c r="CW1243" s="5">
        <v>1</v>
      </c>
      <c r="CX1243" s="3">
        <v>1</v>
      </c>
    </row>
    <row r="1244" spans="1:102" ht="15.75" x14ac:dyDescent="0.25">
      <c r="A1244" s="5" t="s">
        <v>127</v>
      </c>
      <c r="B1244" s="5" t="s">
        <v>128</v>
      </c>
      <c r="C1244" s="5">
        <v>2023</v>
      </c>
      <c r="D1244" s="5">
        <v>1715</v>
      </c>
      <c r="E1244" s="5">
        <v>7</v>
      </c>
      <c r="F1244" s="5">
        <v>0</v>
      </c>
      <c r="G1244" s="5">
        <v>34</v>
      </c>
      <c r="H1244" s="5">
        <v>2</v>
      </c>
      <c r="I1244" s="5">
        <v>2</v>
      </c>
      <c r="J1244" s="5">
        <v>57</v>
      </c>
      <c r="K1244" s="5">
        <v>1</v>
      </c>
      <c r="L1244" s="5">
        <v>13</v>
      </c>
      <c r="M1244" s="5">
        <v>2</v>
      </c>
      <c r="N1244" s="5">
        <v>7</v>
      </c>
      <c r="O1244" s="5">
        <v>46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2</v>
      </c>
      <c r="V1244" s="5">
        <v>15</v>
      </c>
      <c r="W1244" s="5">
        <v>454</v>
      </c>
      <c r="X1244" s="5">
        <v>2</v>
      </c>
      <c r="Y1244" s="5">
        <v>0</v>
      </c>
      <c r="Z1244" s="5">
        <v>0</v>
      </c>
      <c r="AA1244" s="5">
        <v>16</v>
      </c>
      <c r="AB1244" s="5">
        <v>0</v>
      </c>
      <c r="AC1244" s="5">
        <v>0</v>
      </c>
      <c r="AD1244" s="5">
        <v>0</v>
      </c>
      <c r="AE1244" s="5">
        <v>0</v>
      </c>
      <c r="AF1244" s="5">
        <v>0</v>
      </c>
      <c r="AG1244" s="5">
        <v>8</v>
      </c>
      <c r="AH1244" s="5">
        <v>2</v>
      </c>
      <c r="AI1244" s="5">
        <v>18</v>
      </c>
      <c r="AJ1244" s="5">
        <v>132</v>
      </c>
      <c r="AK1244" s="5">
        <v>12</v>
      </c>
      <c r="AL1244" s="5">
        <v>4</v>
      </c>
      <c r="AM1244" s="5">
        <v>16</v>
      </c>
      <c r="AN1244" s="5">
        <v>14</v>
      </c>
      <c r="AO1244" s="5">
        <v>22</v>
      </c>
      <c r="AP1244" s="5">
        <v>0</v>
      </c>
      <c r="AQ1244" s="5">
        <v>6</v>
      </c>
      <c r="AR1244" s="5">
        <v>0</v>
      </c>
      <c r="AS1244" s="5">
        <v>4</v>
      </c>
      <c r="AT1244" s="5">
        <v>4</v>
      </c>
      <c r="AU1244" s="5">
        <v>2</v>
      </c>
      <c r="AV1244" s="5">
        <v>22</v>
      </c>
      <c r="AW1244" s="5">
        <v>15</v>
      </c>
      <c r="AX1244" s="5">
        <v>18</v>
      </c>
      <c r="AY1244" s="5">
        <v>1</v>
      </c>
      <c r="AZ1244" s="5">
        <v>14</v>
      </c>
      <c r="BA1244" s="5">
        <v>0</v>
      </c>
      <c r="BB1244" s="5">
        <v>50</v>
      </c>
      <c r="BC1244" s="5">
        <v>9</v>
      </c>
      <c r="BD1244" s="5">
        <v>0</v>
      </c>
      <c r="BE1244" s="5">
        <v>11</v>
      </c>
      <c r="BF1244" s="5">
        <v>20</v>
      </c>
      <c r="BG1244" s="5">
        <v>5</v>
      </c>
      <c r="BH1244" s="5">
        <v>1</v>
      </c>
      <c r="BI1244" s="5">
        <v>0</v>
      </c>
      <c r="BJ1244" s="5">
        <v>55</v>
      </c>
      <c r="BK1244" s="5">
        <v>23</v>
      </c>
      <c r="BL1244" s="5">
        <v>0</v>
      </c>
      <c r="BM1244" s="5">
        <v>0</v>
      </c>
      <c r="BN1244" s="5">
        <v>11</v>
      </c>
      <c r="BO1244" s="5">
        <v>0</v>
      </c>
      <c r="BP1244" s="5">
        <v>0</v>
      </c>
      <c r="BQ1244" s="5">
        <v>10</v>
      </c>
      <c r="BR1244" s="5">
        <v>1</v>
      </c>
      <c r="BS1244" s="5">
        <v>38</v>
      </c>
      <c r="BT1244" s="5">
        <v>38</v>
      </c>
      <c r="BU1244" s="5">
        <v>0</v>
      </c>
      <c r="BV1244" s="5">
        <v>6</v>
      </c>
      <c r="BW1244" s="5">
        <v>2</v>
      </c>
      <c r="BX1244" s="5">
        <v>92</v>
      </c>
      <c r="BY1244" s="5">
        <v>2</v>
      </c>
      <c r="BZ1244" s="5">
        <v>245</v>
      </c>
      <c r="CA1244" s="5">
        <v>11</v>
      </c>
      <c r="CB1244" s="5">
        <v>0</v>
      </c>
      <c r="CC1244" s="5">
        <v>0</v>
      </c>
      <c r="CD1244" s="5">
        <v>3</v>
      </c>
      <c r="CE1244" s="5">
        <v>0</v>
      </c>
      <c r="CF1244" s="5">
        <v>1</v>
      </c>
      <c r="CG1244" s="5">
        <v>1</v>
      </c>
      <c r="CH1244" s="5">
        <v>1</v>
      </c>
      <c r="CI1244" s="5">
        <v>0</v>
      </c>
      <c r="CJ1244" s="5">
        <v>2</v>
      </c>
      <c r="CK1244" s="5">
        <v>0</v>
      </c>
      <c r="CL1244" s="5">
        <v>0</v>
      </c>
      <c r="CM1244" s="5">
        <v>5</v>
      </c>
      <c r="CN1244" s="5">
        <v>31</v>
      </c>
      <c r="CO1244" s="5">
        <v>0</v>
      </c>
      <c r="CP1244" s="5">
        <v>1</v>
      </c>
      <c r="CQ1244" s="5">
        <v>0</v>
      </c>
      <c r="CR1244" s="5">
        <v>1</v>
      </c>
      <c r="CS1244" s="5">
        <v>0</v>
      </c>
      <c r="CT1244" s="5">
        <v>11</v>
      </c>
      <c r="CU1244" s="5">
        <v>20</v>
      </c>
      <c r="CV1244" s="5">
        <v>23</v>
      </c>
      <c r="CW1244" s="5">
        <v>8</v>
      </c>
      <c r="CX1244" s="3">
        <v>8</v>
      </c>
    </row>
    <row r="1245" spans="1:102" ht="15.75" x14ac:dyDescent="0.25">
      <c r="A1245" s="5" t="s">
        <v>129</v>
      </c>
      <c r="B1245" s="5" t="s">
        <v>130</v>
      </c>
      <c r="C1245" s="5">
        <v>2023</v>
      </c>
      <c r="D1245" s="5">
        <v>3</v>
      </c>
      <c r="E1245" s="5">
        <v>0</v>
      </c>
      <c r="F1245" s="5">
        <v>0</v>
      </c>
      <c r="G1245" s="5">
        <v>0</v>
      </c>
      <c r="H1245" s="5">
        <v>0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  <c r="AE1245" s="5">
        <v>0</v>
      </c>
      <c r="AF1245" s="5">
        <v>0</v>
      </c>
      <c r="AG1245" s="5">
        <v>0</v>
      </c>
      <c r="AH1245" s="5">
        <v>0</v>
      </c>
      <c r="AI1245" s="5">
        <v>0</v>
      </c>
      <c r="AJ1245" s="5">
        <v>0</v>
      </c>
      <c r="AK1245" s="5">
        <v>0</v>
      </c>
      <c r="AL1245" s="5">
        <v>0</v>
      </c>
      <c r="AM1245" s="5">
        <v>0</v>
      </c>
      <c r="AN1245" s="5">
        <v>0</v>
      </c>
      <c r="AO1245" s="5">
        <v>0</v>
      </c>
      <c r="AP1245" s="5">
        <v>0</v>
      </c>
      <c r="AQ1245" s="5">
        <v>0</v>
      </c>
      <c r="AR1245" s="5">
        <v>0</v>
      </c>
      <c r="AS1245" s="5">
        <v>0</v>
      </c>
      <c r="AT1245" s="5">
        <v>0</v>
      </c>
      <c r="AU1245" s="5">
        <v>0</v>
      </c>
      <c r="AV1245" s="5">
        <v>0</v>
      </c>
      <c r="AW1245" s="5">
        <v>0</v>
      </c>
      <c r="AX1245" s="5">
        <v>0</v>
      </c>
      <c r="AY1245" s="5">
        <v>0</v>
      </c>
      <c r="AZ1245" s="5">
        <v>0</v>
      </c>
      <c r="BA1245" s="5">
        <v>0</v>
      </c>
      <c r="BB1245" s="5">
        <v>0</v>
      </c>
      <c r="BC1245" s="5">
        <v>0</v>
      </c>
      <c r="BD1245" s="5">
        <v>0</v>
      </c>
      <c r="BE1245" s="5">
        <v>2</v>
      </c>
      <c r="BF1245" s="5">
        <v>0</v>
      </c>
      <c r="BG1245" s="5">
        <v>0</v>
      </c>
      <c r="BH1245" s="5">
        <v>0</v>
      </c>
      <c r="BI1245" s="5">
        <v>0</v>
      </c>
      <c r="BJ1245" s="5">
        <v>0</v>
      </c>
      <c r="BK1245" s="5">
        <v>0</v>
      </c>
      <c r="BL1245" s="5">
        <v>0</v>
      </c>
      <c r="BM1245" s="5">
        <v>0</v>
      </c>
      <c r="BN1245" s="5">
        <v>0</v>
      </c>
      <c r="BO1245" s="5">
        <v>0</v>
      </c>
      <c r="BP1245" s="5">
        <v>0</v>
      </c>
      <c r="BQ1245" s="5">
        <v>0</v>
      </c>
      <c r="BR1245" s="5">
        <v>0</v>
      </c>
      <c r="BS1245" s="5">
        <v>0</v>
      </c>
      <c r="BT1245" s="5">
        <v>0</v>
      </c>
      <c r="BU1245" s="5">
        <v>0</v>
      </c>
      <c r="BV1245" s="5">
        <v>0</v>
      </c>
      <c r="BW1245" s="5">
        <v>0</v>
      </c>
      <c r="BX1245" s="5">
        <v>0</v>
      </c>
      <c r="BY1245" s="5">
        <v>0</v>
      </c>
      <c r="BZ1245" s="5">
        <v>0</v>
      </c>
      <c r="CA1245" s="5">
        <v>0</v>
      </c>
      <c r="CB1245" s="5">
        <v>0</v>
      </c>
      <c r="CC1245" s="5">
        <v>0</v>
      </c>
      <c r="CD1245" s="5">
        <v>0</v>
      </c>
      <c r="CE1245" s="5">
        <v>0</v>
      </c>
      <c r="CF1245" s="5">
        <v>0</v>
      </c>
      <c r="CG1245" s="5">
        <v>0</v>
      </c>
      <c r="CH1245" s="5">
        <v>0</v>
      </c>
      <c r="CI1245" s="5">
        <v>0</v>
      </c>
      <c r="CJ1245" s="5">
        <v>0</v>
      </c>
      <c r="CK1245" s="5">
        <v>0</v>
      </c>
      <c r="CL1245" s="5">
        <v>0</v>
      </c>
      <c r="CM1245" s="5">
        <v>0</v>
      </c>
      <c r="CN1245" s="5">
        <v>0</v>
      </c>
      <c r="CO1245" s="5">
        <v>0</v>
      </c>
      <c r="CP1245" s="5">
        <v>0</v>
      </c>
      <c r="CQ1245" s="5">
        <v>0</v>
      </c>
      <c r="CR1245" s="5">
        <v>0</v>
      </c>
      <c r="CS1245" s="5">
        <v>0</v>
      </c>
      <c r="CT1245" s="5">
        <v>0</v>
      </c>
      <c r="CU1245" s="5">
        <v>0</v>
      </c>
      <c r="CV1245" s="5">
        <v>0</v>
      </c>
      <c r="CW1245" s="5">
        <v>0</v>
      </c>
      <c r="CX1245" s="3">
        <v>0</v>
      </c>
    </row>
    <row r="1246" spans="1:102" ht="15.75" x14ac:dyDescent="0.25">
      <c r="A1246" s="5" t="s">
        <v>131</v>
      </c>
      <c r="B1246" s="5" t="s">
        <v>132</v>
      </c>
      <c r="C1246" s="5">
        <v>2023</v>
      </c>
      <c r="D1246" s="5">
        <v>10110</v>
      </c>
      <c r="E1246" s="5">
        <v>14</v>
      </c>
      <c r="F1246" s="5">
        <v>22</v>
      </c>
      <c r="G1246" s="5">
        <v>50</v>
      </c>
      <c r="H1246" s="5">
        <v>111</v>
      </c>
      <c r="I1246" s="5">
        <v>294</v>
      </c>
      <c r="J1246" s="5">
        <v>36</v>
      </c>
      <c r="K1246" s="5">
        <v>7</v>
      </c>
      <c r="L1246" s="5">
        <v>19</v>
      </c>
      <c r="M1246" s="5">
        <v>18</v>
      </c>
      <c r="N1246" s="5">
        <v>51</v>
      </c>
      <c r="O1246" s="5">
        <v>403</v>
      </c>
      <c r="P1246" s="5">
        <v>2</v>
      </c>
      <c r="Q1246" s="5">
        <v>1</v>
      </c>
      <c r="R1246" s="5">
        <v>5</v>
      </c>
      <c r="S1246" s="5">
        <v>1</v>
      </c>
      <c r="T1246" s="5">
        <v>1</v>
      </c>
      <c r="U1246" s="5">
        <v>10</v>
      </c>
      <c r="V1246" s="5">
        <v>19</v>
      </c>
      <c r="W1246" s="5">
        <v>308</v>
      </c>
      <c r="X1246" s="5">
        <v>15</v>
      </c>
      <c r="Y1246" s="5">
        <v>16</v>
      </c>
      <c r="Z1246" s="5">
        <v>208</v>
      </c>
      <c r="AA1246" s="5">
        <v>233</v>
      </c>
      <c r="AB1246" s="5">
        <v>6</v>
      </c>
      <c r="AC1246" s="5">
        <v>0</v>
      </c>
      <c r="AD1246" s="5">
        <v>2</v>
      </c>
      <c r="AE1246" s="5">
        <v>2</v>
      </c>
      <c r="AF1246" s="5">
        <v>2</v>
      </c>
      <c r="AG1246" s="5">
        <v>109</v>
      </c>
      <c r="AH1246" s="5">
        <v>425</v>
      </c>
      <c r="AI1246" s="5">
        <v>90</v>
      </c>
      <c r="AJ1246" s="5">
        <v>244</v>
      </c>
      <c r="AK1246" s="5">
        <v>247</v>
      </c>
      <c r="AL1246" s="5">
        <v>12</v>
      </c>
      <c r="AM1246" s="5">
        <v>158</v>
      </c>
      <c r="AN1246" s="5">
        <v>101</v>
      </c>
      <c r="AO1246" s="5">
        <v>157</v>
      </c>
      <c r="AP1246" s="5">
        <v>2</v>
      </c>
      <c r="AQ1246" s="5">
        <v>43</v>
      </c>
      <c r="AR1246" s="5">
        <v>29</v>
      </c>
      <c r="AS1246" s="5">
        <v>39</v>
      </c>
      <c r="AT1246" s="5">
        <v>38</v>
      </c>
      <c r="AU1246" s="5">
        <v>59</v>
      </c>
      <c r="AV1246" s="5">
        <v>350</v>
      </c>
      <c r="AW1246" s="5">
        <v>249</v>
      </c>
      <c r="AX1246" s="5">
        <v>198</v>
      </c>
      <c r="AY1246" s="5">
        <v>2</v>
      </c>
      <c r="AZ1246" s="5">
        <v>49</v>
      </c>
      <c r="BA1246" s="5">
        <v>0</v>
      </c>
      <c r="BB1246" s="5">
        <v>835</v>
      </c>
      <c r="BC1246" s="5">
        <v>33</v>
      </c>
      <c r="BD1246" s="5">
        <v>5</v>
      </c>
      <c r="BE1246" s="5">
        <v>34</v>
      </c>
      <c r="BF1246" s="5">
        <v>166</v>
      </c>
      <c r="BG1246" s="5">
        <v>13</v>
      </c>
      <c r="BH1246" s="5">
        <v>26</v>
      </c>
      <c r="BI1246" s="5">
        <v>1</v>
      </c>
      <c r="BJ1246" s="5">
        <v>184</v>
      </c>
      <c r="BK1246" s="5">
        <v>220</v>
      </c>
      <c r="BL1246" s="5">
        <v>0</v>
      </c>
      <c r="BM1246" s="5">
        <v>11</v>
      </c>
      <c r="BN1246" s="5">
        <v>70</v>
      </c>
      <c r="BO1246" s="5">
        <v>1</v>
      </c>
      <c r="BP1246" s="5">
        <v>22</v>
      </c>
      <c r="BQ1246" s="5">
        <v>147</v>
      </c>
      <c r="BR1246" s="5">
        <v>14</v>
      </c>
      <c r="BS1246" s="5">
        <v>234</v>
      </c>
      <c r="BT1246" s="5">
        <v>120</v>
      </c>
      <c r="BU1246" s="5">
        <v>5</v>
      </c>
      <c r="BV1246" s="5">
        <v>152</v>
      </c>
      <c r="BW1246" s="5">
        <v>136</v>
      </c>
      <c r="BX1246" s="5">
        <v>875</v>
      </c>
      <c r="BY1246" s="5">
        <v>6</v>
      </c>
      <c r="BZ1246" s="5">
        <v>0</v>
      </c>
      <c r="CA1246" s="5">
        <v>352</v>
      </c>
      <c r="CB1246" s="5">
        <v>247</v>
      </c>
      <c r="CC1246" s="5">
        <v>1</v>
      </c>
      <c r="CD1246" s="5">
        <v>22</v>
      </c>
      <c r="CE1246" s="5">
        <v>1</v>
      </c>
      <c r="CF1246" s="5">
        <v>16</v>
      </c>
      <c r="CG1246" s="5">
        <v>4</v>
      </c>
      <c r="CH1246" s="5">
        <v>9</v>
      </c>
      <c r="CI1246" s="5">
        <v>10</v>
      </c>
      <c r="CJ1246" s="5">
        <v>98</v>
      </c>
      <c r="CK1246" s="5">
        <v>32</v>
      </c>
      <c r="CL1246" s="5">
        <v>0</v>
      </c>
      <c r="CM1246" s="5">
        <v>90</v>
      </c>
      <c r="CN1246" s="5">
        <v>169</v>
      </c>
      <c r="CO1246" s="5">
        <v>58</v>
      </c>
      <c r="CP1246" s="5">
        <v>6</v>
      </c>
      <c r="CQ1246" s="5">
        <v>0</v>
      </c>
      <c r="CR1246" s="5">
        <v>27</v>
      </c>
      <c r="CS1246" s="5">
        <v>2</v>
      </c>
      <c r="CT1246" s="5">
        <v>72</v>
      </c>
      <c r="CU1246" s="5">
        <v>22</v>
      </c>
      <c r="CV1246" s="5">
        <v>119</v>
      </c>
      <c r="CW1246" s="5">
        <v>988</v>
      </c>
      <c r="CX1246" s="3">
        <v>961</v>
      </c>
    </row>
    <row r="1247" spans="1:102" ht="15.75" x14ac:dyDescent="0.25">
      <c r="A1247" s="5" t="s">
        <v>133</v>
      </c>
      <c r="B1247" s="5" t="s">
        <v>134</v>
      </c>
      <c r="C1247" s="5">
        <v>2023</v>
      </c>
      <c r="D1247" s="5">
        <v>164</v>
      </c>
      <c r="E1247" s="5">
        <v>0</v>
      </c>
      <c r="F1247" s="5">
        <v>0</v>
      </c>
      <c r="G1247" s="5">
        <v>0</v>
      </c>
      <c r="H1247" s="5">
        <v>0</v>
      </c>
      <c r="I1247" s="5">
        <v>0</v>
      </c>
      <c r="J1247" s="5">
        <v>0</v>
      </c>
      <c r="K1247" s="5">
        <v>0</v>
      </c>
      <c r="L1247" s="5">
        <v>1</v>
      </c>
      <c r="M1247" s="5">
        <v>0</v>
      </c>
      <c r="N1247" s="5">
        <v>0</v>
      </c>
      <c r="O1247" s="5">
        <v>8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5">
        <v>0</v>
      </c>
      <c r="AG1247" s="5">
        <v>0</v>
      </c>
      <c r="AH1247" s="5">
        <v>0</v>
      </c>
      <c r="AI1247" s="5">
        <v>0</v>
      </c>
      <c r="AJ1247" s="5">
        <v>2</v>
      </c>
      <c r="AK1247" s="5">
        <v>2</v>
      </c>
      <c r="AL1247" s="5">
        <v>0</v>
      </c>
      <c r="AM1247" s="5">
        <v>0</v>
      </c>
      <c r="AN1247" s="5">
        <v>0</v>
      </c>
      <c r="AO1247" s="5">
        <v>1</v>
      </c>
      <c r="AP1247" s="5">
        <v>0</v>
      </c>
      <c r="AQ1247" s="5">
        <v>2</v>
      </c>
      <c r="AR1247" s="5">
        <v>0</v>
      </c>
      <c r="AS1247" s="5">
        <v>0</v>
      </c>
      <c r="AT1247" s="5">
        <v>1</v>
      </c>
      <c r="AU1247" s="5">
        <v>0</v>
      </c>
      <c r="AV1247" s="5">
        <v>0</v>
      </c>
      <c r="AW1247" s="5">
        <v>0</v>
      </c>
      <c r="AX1247" s="5">
        <v>2</v>
      </c>
      <c r="AY1247" s="5">
        <v>0</v>
      </c>
      <c r="AZ1247" s="5">
        <v>0</v>
      </c>
      <c r="BA1247" s="5">
        <v>0</v>
      </c>
      <c r="BB1247" s="5">
        <v>83</v>
      </c>
      <c r="BC1247" s="5">
        <v>1</v>
      </c>
      <c r="BD1247" s="5">
        <v>0</v>
      </c>
      <c r="BE1247" s="5">
        <v>1</v>
      </c>
      <c r="BF1247" s="5">
        <v>8</v>
      </c>
      <c r="BG1247" s="5">
        <v>0</v>
      </c>
      <c r="BH1247" s="5">
        <v>0</v>
      </c>
      <c r="BI1247" s="5">
        <v>0</v>
      </c>
      <c r="BJ1247" s="5">
        <v>5</v>
      </c>
      <c r="BK1247" s="5">
        <v>3</v>
      </c>
      <c r="BL1247" s="5">
        <v>0</v>
      </c>
      <c r="BM1247" s="5">
        <v>0</v>
      </c>
      <c r="BN1247" s="5">
        <v>2</v>
      </c>
      <c r="BO1247" s="5">
        <v>0</v>
      </c>
      <c r="BP1247" s="5">
        <v>0</v>
      </c>
      <c r="BQ1247" s="5">
        <v>5</v>
      </c>
      <c r="BR1247" s="5">
        <v>0</v>
      </c>
      <c r="BS1247" s="5">
        <v>3</v>
      </c>
      <c r="BT1247" s="5">
        <v>1</v>
      </c>
      <c r="BU1247" s="5">
        <v>0</v>
      </c>
      <c r="BV1247" s="5">
        <v>0</v>
      </c>
      <c r="BW1247" s="5">
        <v>1</v>
      </c>
      <c r="BX1247" s="5">
        <v>0</v>
      </c>
      <c r="BY1247" s="5">
        <v>0</v>
      </c>
      <c r="BZ1247" s="5">
        <v>0</v>
      </c>
      <c r="CA1247" s="5">
        <v>15</v>
      </c>
      <c r="CB1247" s="5">
        <v>0</v>
      </c>
      <c r="CC1247" s="5">
        <v>0</v>
      </c>
      <c r="CD1247" s="5">
        <v>0</v>
      </c>
      <c r="CE1247" s="5">
        <v>0</v>
      </c>
      <c r="CF1247" s="5">
        <v>0</v>
      </c>
      <c r="CG1247" s="5">
        <v>3</v>
      </c>
      <c r="CH1247" s="5">
        <v>0</v>
      </c>
      <c r="CI1247" s="5">
        <v>0</v>
      </c>
      <c r="CJ1247" s="5">
        <v>1</v>
      </c>
      <c r="CK1247" s="5">
        <v>0</v>
      </c>
      <c r="CL1247" s="5">
        <v>0</v>
      </c>
      <c r="CM1247" s="5">
        <v>0</v>
      </c>
      <c r="CN1247" s="5">
        <v>6</v>
      </c>
      <c r="CO1247" s="5">
        <v>0</v>
      </c>
      <c r="CP1247" s="5">
        <v>1</v>
      </c>
      <c r="CQ1247" s="5">
        <v>0</v>
      </c>
      <c r="CR1247" s="5">
        <v>0</v>
      </c>
      <c r="CS1247" s="5">
        <v>0</v>
      </c>
      <c r="CT1247" s="5">
        <v>0</v>
      </c>
      <c r="CU1247" s="5">
        <v>0</v>
      </c>
      <c r="CV1247" s="5">
        <v>1</v>
      </c>
      <c r="CW1247" s="5">
        <v>1</v>
      </c>
      <c r="CX1247" s="3">
        <v>1</v>
      </c>
    </row>
    <row r="1248" spans="1:102" ht="15.75" x14ac:dyDescent="0.25">
      <c r="A1248" s="5" t="s">
        <v>135</v>
      </c>
      <c r="B1248" s="5" t="s">
        <v>136</v>
      </c>
      <c r="C1248" s="5">
        <v>2023</v>
      </c>
      <c r="D1248" s="5">
        <v>1435</v>
      </c>
      <c r="E1248" s="5">
        <v>0</v>
      </c>
      <c r="F1248" s="5">
        <v>0</v>
      </c>
      <c r="G1248" s="5">
        <v>1</v>
      </c>
      <c r="H1248" s="5">
        <v>0</v>
      </c>
      <c r="I1248" s="5">
        <v>11</v>
      </c>
      <c r="J1248" s="5">
        <v>2</v>
      </c>
      <c r="K1248" s="5">
        <v>1</v>
      </c>
      <c r="L1248" s="5">
        <v>2</v>
      </c>
      <c r="M1248" s="5">
        <v>13</v>
      </c>
      <c r="N1248" s="5">
        <v>9</v>
      </c>
      <c r="O1248" s="5">
        <v>22</v>
      </c>
      <c r="P1248" s="5">
        <v>0</v>
      </c>
      <c r="Q1248" s="5">
        <v>0</v>
      </c>
      <c r="R1248" s="5">
        <v>0</v>
      </c>
      <c r="S1248" s="5">
        <v>2</v>
      </c>
      <c r="T1248" s="5">
        <v>0</v>
      </c>
      <c r="U1248" s="5">
        <v>1</v>
      </c>
      <c r="V1248" s="5">
        <v>16</v>
      </c>
      <c r="W1248" s="5">
        <v>2</v>
      </c>
      <c r="X1248" s="5">
        <v>0</v>
      </c>
      <c r="Y1248" s="5">
        <v>5</v>
      </c>
      <c r="Z1248" s="5">
        <v>420</v>
      </c>
      <c r="AA1248" s="5">
        <v>5</v>
      </c>
      <c r="AB1248" s="5">
        <v>11</v>
      </c>
      <c r="AC1248" s="5">
        <v>0</v>
      </c>
      <c r="AD1248" s="5">
        <v>0</v>
      </c>
      <c r="AE1248" s="5">
        <v>0</v>
      </c>
      <c r="AF1248" s="5">
        <v>0</v>
      </c>
      <c r="AG1248" s="5">
        <v>17</v>
      </c>
      <c r="AH1248" s="5">
        <v>15</v>
      </c>
      <c r="AI1248" s="5">
        <v>12</v>
      </c>
      <c r="AJ1248" s="5">
        <v>25</v>
      </c>
      <c r="AK1248" s="5">
        <v>9</v>
      </c>
      <c r="AL1248" s="5">
        <v>2</v>
      </c>
      <c r="AM1248" s="5">
        <v>20</v>
      </c>
      <c r="AN1248" s="5">
        <v>17</v>
      </c>
      <c r="AO1248" s="5">
        <v>23</v>
      </c>
      <c r="AP1248" s="5">
        <v>1</v>
      </c>
      <c r="AQ1248" s="5">
        <v>7</v>
      </c>
      <c r="AR1248" s="5">
        <v>0</v>
      </c>
      <c r="AS1248" s="5">
        <v>21</v>
      </c>
      <c r="AT1248" s="5">
        <v>26</v>
      </c>
      <c r="AU1248" s="5">
        <v>11</v>
      </c>
      <c r="AV1248" s="5">
        <v>27</v>
      </c>
      <c r="AW1248" s="5">
        <v>24</v>
      </c>
      <c r="AX1248" s="5">
        <v>30</v>
      </c>
      <c r="AY1248" s="5">
        <v>4</v>
      </c>
      <c r="AZ1248" s="5">
        <v>4</v>
      </c>
      <c r="BA1248" s="5">
        <v>0</v>
      </c>
      <c r="BB1248" s="5">
        <v>60</v>
      </c>
      <c r="BC1248" s="5">
        <v>16</v>
      </c>
      <c r="BD1248" s="5">
        <v>1</v>
      </c>
      <c r="BE1248" s="5">
        <v>19</v>
      </c>
      <c r="BF1248" s="5">
        <v>54</v>
      </c>
      <c r="BG1248" s="5">
        <v>3</v>
      </c>
      <c r="BH1248" s="5">
        <v>5</v>
      </c>
      <c r="BI1248" s="5">
        <v>0</v>
      </c>
      <c r="BJ1248" s="5">
        <v>42</v>
      </c>
      <c r="BK1248" s="5">
        <v>42</v>
      </c>
      <c r="BL1248" s="5">
        <v>0</v>
      </c>
      <c r="BM1248" s="5">
        <v>2</v>
      </c>
      <c r="BN1248" s="5">
        <v>9</v>
      </c>
      <c r="BO1248" s="5">
        <v>0</v>
      </c>
      <c r="BP1248" s="5">
        <v>2</v>
      </c>
      <c r="BQ1248" s="5">
        <v>16</v>
      </c>
      <c r="BR1248" s="5">
        <v>2</v>
      </c>
      <c r="BS1248" s="5">
        <v>36</v>
      </c>
      <c r="BT1248" s="5">
        <v>20</v>
      </c>
      <c r="BU1248" s="5">
        <v>1</v>
      </c>
      <c r="BV1248" s="5">
        <v>25</v>
      </c>
      <c r="BW1248" s="5">
        <v>8</v>
      </c>
      <c r="BX1248" s="5">
        <v>93</v>
      </c>
      <c r="BY1248" s="5">
        <v>1</v>
      </c>
      <c r="BZ1248" s="5">
        <v>0</v>
      </c>
      <c r="CA1248" s="5">
        <v>19</v>
      </c>
      <c r="CB1248" s="5">
        <v>2</v>
      </c>
      <c r="CC1248" s="5">
        <v>0</v>
      </c>
      <c r="CD1248" s="5">
        <v>2</v>
      </c>
      <c r="CE1248" s="5">
        <v>0</v>
      </c>
      <c r="CF1248" s="5">
        <v>1</v>
      </c>
      <c r="CG1248" s="5">
        <v>2</v>
      </c>
      <c r="CH1248" s="5">
        <v>2</v>
      </c>
      <c r="CI1248" s="5">
        <v>1</v>
      </c>
      <c r="CJ1248" s="5">
        <v>5</v>
      </c>
      <c r="CK1248" s="5">
        <v>1</v>
      </c>
      <c r="CL1248" s="5">
        <v>0</v>
      </c>
      <c r="CM1248" s="5">
        <v>3</v>
      </c>
      <c r="CN1248" s="5">
        <v>65</v>
      </c>
      <c r="CO1248" s="5">
        <v>0</v>
      </c>
      <c r="CP1248" s="5">
        <v>2</v>
      </c>
      <c r="CQ1248" s="5">
        <v>0</v>
      </c>
      <c r="CR1248" s="5">
        <v>3</v>
      </c>
      <c r="CS1248" s="5">
        <v>1</v>
      </c>
      <c r="CT1248" s="5">
        <v>14</v>
      </c>
      <c r="CU1248" s="5">
        <v>3</v>
      </c>
      <c r="CV1248" s="5">
        <v>24</v>
      </c>
      <c r="CW1248" s="5">
        <v>9</v>
      </c>
      <c r="CX1248" s="3">
        <v>9</v>
      </c>
    </row>
    <row r="1249" spans="1:102" ht="15.75" x14ac:dyDescent="0.25">
      <c r="A1249" s="5" t="s">
        <v>137</v>
      </c>
      <c r="B1249" s="5" t="s">
        <v>138</v>
      </c>
      <c r="C1249" s="5">
        <v>2023</v>
      </c>
      <c r="D1249" s="5">
        <v>4</v>
      </c>
      <c r="E1249" s="5">
        <v>0</v>
      </c>
      <c r="F1249" s="5">
        <v>0</v>
      </c>
      <c r="G1249" s="5">
        <v>0</v>
      </c>
      <c r="H1249" s="5">
        <v>0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5">
        <v>0</v>
      </c>
      <c r="AG1249" s="5">
        <v>0</v>
      </c>
      <c r="AH1249" s="5">
        <v>0</v>
      </c>
      <c r="AI1249" s="5">
        <v>0</v>
      </c>
      <c r="AJ1249" s="5">
        <v>0</v>
      </c>
      <c r="AK1249" s="5">
        <v>0</v>
      </c>
      <c r="AL1249" s="5">
        <v>0</v>
      </c>
      <c r="AM1249" s="5">
        <v>0</v>
      </c>
      <c r="AN1249" s="5">
        <v>0</v>
      </c>
      <c r="AO1249" s="5">
        <v>0</v>
      </c>
      <c r="AP1249" s="5">
        <v>0</v>
      </c>
      <c r="AQ1249" s="5">
        <v>0</v>
      </c>
      <c r="AR1249" s="5">
        <v>0</v>
      </c>
      <c r="AS1249" s="5">
        <v>0</v>
      </c>
      <c r="AT1249" s="5">
        <v>0</v>
      </c>
      <c r="AU1249" s="5">
        <v>0</v>
      </c>
      <c r="AV1249" s="5">
        <v>0</v>
      </c>
      <c r="AW1249" s="5">
        <v>0</v>
      </c>
      <c r="AX1249" s="5">
        <v>0</v>
      </c>
      <c r="AY1249" s="5">
        <v>0</v>
      </c>
      <c r="AZ1249" s="5">
        <v>0</v>
      </c>
      <c r="BA1249" s="5">
        <v>0</v>
      </c>
      <c r="BB1249" s="5">
        <v>0</v>
      </c>
      <c r="BC1249" s="5">
        <v>0</v>
      </c>
      <c r="BD1249" s="5">
        <v>0</v>
      </c>
      <c r="BE1249" s="5">
        <v>1</v>
      </c>
      <c r="BF1249" s="5">
        <v>0</v>
      </c>
      <c r="BG1249" s="5">
        <v>0</v>
      </c>
      <c r="BH1249" s="5">
        <v>0</v>
      </c>
      <c r="BI1249" s="5">
        <v>0</v>
      </c>
      <c r="BJ1249" s="5">
        <v>0</v>
      </c>
      <c r="BK1249" s="5">
        <v>0</v>
      </c>
      <c r="BL1249" s="5">
        <v>0</v>
      </c>
      <c r="BM1249" s="5">
        <v>0</v>
      </c>
      <c r="BN1249" s="5">
        <v>0</v>
      </c>
      <c r="BO1249" s="5">
        <v>0</v>
      </c>
      <c r="BP1249" s="5">
        <v>0</v>
      </c>
      <c r="BQ1249" s="5">
        <v>0</v>
      </c>
      <c r="BR1249" s="5">
        <v>0</v>
      </c>
      <c r="BS1249" s="5">
        <v>0</v>
      </c>
      <c r="BT1249" s="5">
        <v>0</v>
      </c>
      <c r="BU1249" s="5">
        <v>0</v>
      </c>
      <c r="BV1249" s="5">
        <v>0</v>
      </c>
      <c r="BW1249" s="5">
        <v>0</v>
      </c>
      <c r="BX1249" s="5">
        <v>0</v>
      </c>
      <c r="BY1249" s="5">
        <v>0</v>
      </c>
      <c r="BZ1249" s="5">
        <v>0</v>
      </c>
      <c r="CA1249" s="5">
        <v>0</v>
      </c>
      <c r="CB1249" s="5">
        <v>0</v>
      </c>
      <c r="CC1249" s="5">
        <v>0</v>
      </c>
      <c r="CD1249" s="5">
        <v>0</v>
      </c>
      <c r="CE1249" s="5">
        <v>0</v>
      </c>
      <c r="CF1249" s="5">
        <v>0</v>
      </c>
      <c r="CG1249" s="5">
        <v>0</v>
      </c>
      <c r="CH1249" s="5">
        <v>0</v>
      </c>
      <c r="CI1249" s="5">
        <v>0</v>
      </c>
      <c r="CJ1249" s="5">
        <v>0</v>
      </c>
      <c r="CK1249" s="5">
        <v>0</v>
      </c>
      <c r="CL1249" s="5">
        <v>0</v>
      </c>
      <c r="CM1249" s="5">
        <v>0</v>
      </c>
      <c r="CN1249" s="5">
        <v>1</v>
      </c>
      <c r="CO1249" s="5">
        <v>0</v>
      </c>
      <c r="CP1249" s="5">
        <v>0</v>
      </c>
      <c r="CQ1249" s="5">
        <v>0</v>
      </c>
      <c r="CR1249" s="5">
        <v>0</v>
      </c>
      <c r="CS1249" s="5">
        <v>0</v>
      </c>
      <c r="CT1249" s="5">
        <v>0</v>
      </c>
      <c r="CU1249" s="5">
        <v>0</v>
      </c>
      <c r="CV1249" s="5">
        <v>0</v>
      </c>
      <c r="CW1249" s="5">
        <v>0</v>
      </c>
      <c r="CX1249" s="3">
        <v>0</v>
      </c>
    </row>
    <row r="1250" spans="1:102" ht="15.75" x14ac:dyDescent="0.25">
      <c r="A1250" s="5" t="s">
        <v>139</v>
      </c>
      <c r="B1250" s="5" t="s">
        <v>140</v>
      </c>
      <c r="C1250" s="5">
        <v>2023</v>
      </c>
      <c r="D1250" s="5">
        <v>105</v>
      </c>
      <c r="E1250" s="5">
        <v>0</v>
      </c>
      <c r="F1250" s="5">
        <v>1</v>
      </c>
      <c r="G1250" s="5">
        <v>0</v>
      </c>
      <c r="H1250" s="5">
        <v>0</v>
      </c>
      <c r="I1250" s="5">
        <v>1</v>
      </c>
      <c r="J1250" s="5">
        <v>1</v>
      </c>
      <c r="K1250" s="5">
        <v>0</v>
      </c>
      <c r="L1250" s="5">
        <v>1</v>
      </c>
      <c r="M1250" s="5">
        <v>0</v>
      </c>
      <c r="N1250" s="5">
        <v>4</v>
      </c>
      <c r="O1250" s="5">
        <v>3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2</v>
      </c>
      <c r="W1250" s="5">
        <v>0</v>
      </c>
      <c r="X1250" s="5">
        <v>0</v>
      </c>
      <c r="Y1250" s="5">
        <v>0</v>
      </c>
      <c r="Z1250" s="5">
        <v>0</v>
      </c>
      <c r="AA1250" s="5">
        <v>1</v>
      </c>
      <c r="AB1250" s="5">
        <v>0</v>
      </c>
      <c r="AC1250" s="5">
        <v>0</v>
      </c>
      <c r="AD1250" s="5">
        <v>0</v>
      </c>
      <c r="AE1250" s="5">
        <v>0</v>
      </c>
      <c r="AF1250" s="5">
        <v>0</v>
      </c>
      <c r="AG1250" s="5">
        <v>0</v>
      </c>
      <c r="AH1250" s="5">
        <v>0</v>
      </c>
      <c r="AI1250" s="5">
        <v>1</v>
      </c>
      <c r="AJ1250" s="5">
        <v>2</v>
      </c>
      <c r="AK1250" s="5">
        <v>1</v>
      </c>
      <c r="AL1250" s="5">
        <v>0</v>
      </c>
      <c r="AM1250" s="5">
        <v>0</v>
      </c>
      <c r="AN1250" s="5">
        <v>1</v>
      </c>
      <c r="AO1250" s="5">
        <v>0</v>
      </c>
      <c r="AP1250" s="5">
        <v>0</v>
      </c>
      <c r="AQ1250" s="5">
        <v>0</v>
      </c>
      <c r="AR1250" s="5">
        <v>1</v>
      </c>
      <c r="AS1250" s="5">
        <v>0</v>
      </c>
      <c r="AT1250" s="5">
        <v>1</v>
      </c>
      <c r="AU1250" s="5">
        <v>1</v>
      </c>
      <c r="AV1250" s="5">
        <v>1</v>
      </c>
      <c r="AW1250" s="5">
        <v>0</v>
      </c>
      <c r="AX1250" s="5">
        <v>8</v>
      </c>
      <c r="AY1250" s="5">
        <v>1</v>
      </c>
      <c r="AZ1250" s="5">
        <v>2</v>
      </c>
      <c r="BA1250" s="5">
        <v>0</v>
      </c>
      <c r="BB1250" s="5">
        <v>1</v>
      </c>
      <c r="BC1250" s="5">
        <v>1</v>
      </c>
      <c r="BD1250" s="5">
        <v>0</v>
      </c>
      <c r="BE1250" s="5">
        <v>1</v>
      </c>
      <c r="BF1250" s="5">
        <v>7</v>
      </c>
      <c r="BG1250" s="5">
        <v>0</v>
      </c>
      <c r="BH1250" s="5">
        <v>0</v>
      </c>
      <c r="BI1250" s="5">
        <v>0</v>
      </c>
      <c r="BJ1250" s="5">
        <v>2</v>
      </c>
      <c r="BK1250" s="5">
        <v>4</v>
      </c>
      <c r="BL1250" s="5">
        <v>0</v>
      </c>
      <c r="BM1250" s="5">
        <v>0</v>
      </c>
      <c r="BN1250" s="5">
        <v>0</v>
      </c>
      <c r="BO1250" s="5">
        <v>0</v>
      </c>
      <c r="BP1250" s="5">
        <v>0</v>
      </c>
      <c r="BQ1250" s="5">
        <v>2</v>
      </c>
      <c r="BR1250" s="5">
        <v>1</v>
      </c>
      <c r="BS1250" s="5">
        <v>5</v>
      </c>
      <c r="BT1250" s="5">
        <v>2</v>
      </c>
      <c r="BU1250" s="5">
        <v>0</v>
      </c>
      <c r="BV1250" s="5">
        <v>2</v>
      </c>
      <c r="BW1250" s="5">
        <v>7</v>
      </c>
      <c r="BX1250" s="5">
        <v>3</v>
      </c>
      <c r="BY1250" s="5">
        <v>0</v>
      </c>
      <c r="BZ1250" s="5">
        <v>0</v>
      </c>
      <c r="CA1250" s="5">
        <v>9</v>
      </c>
      <c r="CB1250" s="5">
        <v>0</v>
      </c>
      <c r="CC1250" s="5">
        <v>0</v>
      </c>
      <c r="CD1250" s="5">
        <v>6</v>
      </c>
      <c r="CE1250" s="5">
        <v>0</v>
      </c>
      <c r="CF1250" s="5">
        <v>1</v>
      </c>
      <c r="CG1250" s="5">
        <v>0</v>
      </c>
      <c r="CH1250" s="5">
        <v>1</v>
      </c>
      <c r="CI1250" s="5">
        <v>0</v>
      </c>
      <c r="CJ1250" s="5">
        <v>1</v>
      </c>
      <c r="CK1250" s="5">
        <v>0</v>
      </c>
      <c r="CL1250" s="5">
        <v>0</v>
      </c>
      <c r="CM1250" s="5">
        <v>0</v>
      </c>
      <c r="CN1250" s="5">
        <v>5</v>
      </c>
      <c r="CO1250" s="5">
        <v>0</v>
      </c>
      <c r="CP1250" s="5">
        <v>0</v>
      </c>
      <c r="CQ1250" s="5">
        <v>0</v>
      </c>
      <c r="CR1250" s="5">
        <v>0</v>
      </c>
      <c r="CS1250" s="5">
        <v>0</v>
      </c>
      <c r="CT1250" s="5">
        <v>0</v>
      </c>
      <c r="CU1250" s="5">
        <v>0</v>
      </c>
      <c r="CV1250" s="5">
        <v>4</v>
      </c>
      <c r="CW1250" s="5">
        <v>2</v>
      </c>
      <c r="CX1250" s="3">
        <v>2</v>
      </c>
    </row>
    <row r="1251" spans="1:102" ht="15.75" x14ac:dyDescent="0.25">
      <c r="A1251" s="5" t="s">
        <v>141</v>
      </c>
      <c r="B1251" s="5" t="s">
        <v>142</v>
      </c>
      <c r="C1251" s="5">
        <v>2023</v>
      </c>
      <c r="D1251" s="5">
        <v>0</v>
      </c>
      <c r="E1251" s="5">
        <v>0</v>
      </c>
      <c r="F1251" s="5">
        <v>0</v>
      </c>
      <c r="G1251" s="5">
        <v>0</v>
      </c>
      <c r="H1251" s="5">
        <v>0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5">
        <v>0</v>
      </c>
      <c r="AG1251" s="5">
        <v>0</v>
      </c>
      <c r="AH1251" s="5">
        <v>0</v>
      </c>
      <c r="AI1251" s="5">
        <v>0</v>
      </c>
      <c r="AJ1251" s="5">
        <v>0</v>
      </c>
      <c r="AK1251" s="5">
        <v>0</v>
      </c>
      <c r="AL1251" s="5">
        <v>0</v>
      </c>
      <c r="AM1251" s="5">
        <v>0</v>
      </c>
      <c r="AN1251" s="5">
        <v>0</v>
      </c>
      <c r="AO1251" s="5">
        <v>0</v>
      </c>
      <c r="AP1251" s="5">
        <v>0</v>
      </c>
      <c r="AQ1251" s="5">
        <v>0</v>
      </c>
      <c r="AR1251" s="5">
        <v>0</v>
      </c>
      <c r="AS1251" s="5">
        <v>0</v>
      </c>
      <c r="AT1251" s="5">
        <v>0</v>
      </c>
      <c r="AU1251" s="5">
        <v>0</v>
      </c>
      <c r="AV1251" s="5">
        <v>0</v>
      </c>
      <c r="AW1251" s="5">
        <v>0</v>
      </c>
      <c r="AX1251" s="5">
        <v>0</v>
      </c>
      <c r="AY1251" s="5">
        <v>0</v>
      </c>
      <c r="AZ1251" s="5">
        <v>0</v>
      </c>
      <c r="BA1251" s="5">
        <v>0</v>
      </c>
      <c r="BB1251" s="5">
        <v>0</v>
      </c>
      <c r="BC1251" s="5">
        <v>0</v>
      </c>
      <c r="BD1251" s="5">
        <v>0</v>
      </c>
      <c r="BE1251" s="5">
        <v>0</v>
      </c>
      <c r="BF1251" s="5">
        <v>0</v>
      </c>
      <c r="BG1251" s="5">
        <v>0</v>
      </c>
      <c r="BH1251" s="5">
        <v>0</v>
      </c>
      <c r="BI1251" s="5">
        <v>0</v>
      </c>
      <c r="BJ1251" s="5">
        <v>0</v>
      </c>
      <c r="BK1251" s="5">
        <v>0</v>
      </c>
      <c r="BL1251" s="5">
        <v>0</v>
      </c>
      <c r="BM1251" s="5">
        <v>0</v>
      </c>
      <c r="BN1251" s="5">
        <v>0</v>
      </c>
      <c r="BO1251" s="5">
        <v>0</v>
      </c>
      <c r="BP1251" s="5">
        <v>0</v>
      </c>
      <c r="BQ1251" s="5">
        <v>0</v>
      </c>
      <c r="BR1251" s="5">
        <v>0</v>
      </c>
      <c r="BS1251" s="5">
        <v>0</v>
      </c>
      <c r="BT1251" s="5">
        <v>0</v>
      </c>
      <c r="BU1251" s="5">
        <v>0</v>
      </c>
      <c r="BV1251" s="5">
        <v>0</v>
      </c>
      <c r="BW1251" s="5">
        <v>0</v>
      </c>
      <c r="BX1251" s="5">
        <v>0</v>
      </c>
      <c r="BY1251" s="5">
        <v>0</v>
      </c>
      <c r="BZ1251" s="5">
        <v>0</v>
      </c>
      <c r="CA1251" s="5">
        <v>0</v>
      </c>
      <c r="CB1251" s="5">
        <v>0</v>
      </c>
      <c r="CC1251" s="5">
        <v>0</v>
      </c>
      <c r="CD1251" s="5">
        <v>0</v>
      </c>
      <c r="CE1251" s="5">
        <v>0</v>
      </c>
      <c r="CF1251" s="5">
        <v>0</v>
      </c>
      <c r="CG1251" s="5">
        <v>0</v>
      </c>
      <c r="CH1251" s="5">
        <v>0</v>
      </c>
      <c r="CI1251" s="5">
        <v>0</v>
      </c>
      <c r="CJ1251" s="5">
        <v>0</v>
      </c>
      <c r="CK1251" s="5">
        <v>0</v>
      </c>
      <c r="CL1251" s="5">
        <v>0</v>
      </c>
      <c r="CM1251" s="5">
        <v>0</v>
      </c>
      <c r="CN1251" s="5">
        <v>0</v>
      </c>
      <c r="CO1251" s="5">
        <v>0</v>
      </c>
      <c r="CP1251" s="5">
        <v>0</v>
      </c>
      <c r="CQ1251" s="5">
        <v>0</v>
      </c>
      <c r="CR1251" s="5">
        <v>0</v>
      </c>
      <c r="CS1251" s="5">
        <v>0</v>
      </c>
      <c r="CT1251" s="5">
        <v>0</v>
      </c>
      <c r="CU1251" s="5">
        <v>0</v>
      </c>
      <c r="CV1251" s="5">
        <v>0</v>
      </c>
      <c r="CW1251" s="5">
        <v>0</v>
      </c>
      <c r="CX1251" s="3">
        <v>0</v>
      </c>
    </row>
    <row r="1252" spans="1:102" ht="15.75" x14ac:dyDescent="0.25">
      <c r="A1252" s="5" t="s">
        <v>143</v>
      </c>
      <c r="B1252" s="5" t="s">
        <v>144</v>
      </c>
      <c r="C1252" s="5">
        <v>2023</v>
      </c>
      <c r="D1252" s="5">
        <v>25</v>
      </c>
      <c r="E1252" s="5">
        <v>0</v>
      </c>
      <c r="F1252" s="5">
        <v>0</v>
      </c>
      <c r="G1252" s="5">
        <v>0</v>
      </c>
      <c r="H1252" s="5">
        <v>0</v>
      </c>
      <c r="I1252" s="5">
        <v>1</v>
      </c>
      <c r="J1252" s="5">
        <v>0</v>
      </c>
      <c r="K1252" s="5">
        <v>0</v>
      </c>
      <c r="L1252" s="5">
        <v>2</v>
      </c>
      <c r="M1252" s="5">
        <v>2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  <c r="AE1252" s="5">
        <v>9</v>
      </c>
      <c r="AF1252" s="5">
        <v>0</v>
      </c>
      <c r="AG1252" s="5">
        <v>0</v>
      </c>
      <c r="AH1252" s="5">
        <v>0</v>
      </c>
      <c r="AI1252" s="5">
        <v>0</v>
      </c>
      <c r="AJ1252" s="5">
        <v>0</v>
      </c>
      <c r="AK1252" s="5">
        <v>0</v>
      </c>
      <c r="AL1252" s="5">
        <v>0</v>
      </c>
      <c r="AM1252" s="5">
        <v>0</v>
      </c>
      <c r="AN1252" s="5">
        <v>0</v>
      </c>
      <c r="AO1252" s="5">
        <v>0</v>
      </c>
      <c r="AP1252" s="5">
        <v>0</v>
      </c>
      <c r="AQ1252" s="5">
        <v>0</v>
      </c>
      <c r="AR1252" s="5">
        <v>0</v>
      </c>
      <c r="AS1252" s="5">
        <v>0</v>
      </c>
      <c r="AT1252" s="5">
        <v>0</v>
      </c>
      <c r="AU1252" s="5">
        <v>0</v>
      </c>
      <c r="AV1252" s="5">
        <v>0</v>
      </c>
      <c r="AW1252" s="5">
        <v>0</v>
      </c>
      <c r="AX1252" s="5">
        <v>3</v>
      </c>
      <c r="AY1252" s="5">
        <v>0</v>
      </c>
      <c r="AZ1252" s="5">
        <v>0</v>
      </c>
      <c r="BA1252" s="5">
        <v>0</v>
      </c>
      <c r="BB1252" s="5">
        <v>0</v>
      </c>
      <c r="BC1252" s="5">
        <v>1</v>
      </c>
      <c r="BD1252" s="5">
        <v>0</v>
      </c>
      <c r="BE1252" s="5">
        <v>0</v>
      </c>
      <c r="BF1252" s="5">
        <v>0</v>
      </c>
      <c r="BG1252" s="5">
        <v>0</v>
      </c>
      <c r="BH1252" s="5">
        <v>0</v>
      </c>
      <c r="BI1252" s="5">
        <v>0</v>
      </c>
      <c r="BJ1252" s="5">
        <v>0</v>
      </c>
      <c r="BK1252" s="5">
        <v>0</v>
      </c>
      <c r="BL1252" s="5">
        <v>0</v>
      </c>
      <c r="BM1252" s="5">
        <v>0</v>
      </c>
      <c r="BN1252" s="5">
        <v>0</v>
      </c>
      <c r="BO1252" s="5">
        <v>0</v>
      </c>
      <c r="BP1252" s="5">
        <v>0</v>
      </c>
      <c r="BQ1252" s="5">
        <v>0</v>
      </c>
      <c r="BR1252" s="5">
        <v>0</v>
      </c>
      <c r="BS1252" s="5">
        <v>2</v>
      </c>
      <c r="BT1252" s="5">
        <v>0</v>
      </c>
      <c r="BU1252" s="5">
        <v>0</v>
      </c>
      <c r="BV1252" s="5">
        <v>0</v>
      </c>
      <c r="BW1252" s="5">
        <v>0</v>
      </c>
      <c r="BX1252" s="5">
        <v>0</v>
      </c>
      <c r="BY1252" s="5">
        <v>0</v>
      </c>
      <c r="BZ1252" s="5">
        <v>0</v>
      </c>
      <c r="CA1252" s="5">
        <v>0</v>
      </c>
      <c r="CB1252" s="5">
        <v>0</v>
      </c>
      <c r="CC1252" s="5">
        <v>0</v>
      </c>
      <c r="CD1252" s="5">
        <v>0</v>
      </c>
      <c r="CE1252" s="5">
        <v>0</v>
      </c>
      <c r="CF1252" s="5">
        <v>0</v>
      </c>
      <c r="CG1252" s="5">
        <v>0</v>
      </c>
      <c r="CH1252" s="5">
        <v>0</v>
      </c>
      <c r="CI1252" s="5">
        <v>0</v>
      </c>
      <c r="CJ1252" s="5">
        <v>0</v>
      </c>
      <c r="CK1252" s="5">
        <v>0</v>
      </c>
      <c r="CL1252" s="5">
        <v>0</v>
      </c>
      <c r="CM1252" s="5">
        <v>0</v>
      </c>
      <c r="CN1252" s="5">
        <v>0</v>
      </c>
      <c r="CO1252" s="5">
        <v>0</v>
      </c>
      <c r="CP1252" s="5">
        <v>0</v>
      </c>
      <c r="CQ1252" s="5">
        <v>0</v>
      </c>
      <c r="CR1252" s="5">
        <v>0</v>
      </c>
      <c r="CS1252" s="5">
        <v>0</v>
      </c>
      <c r="CT1252" s="5">
        <v>0</v>
      </c>
      <c r="CU1252" s="5">
        <v>0</v>
      </c>
      <c r="CV1252" s="5">
        <v>0</v>
      </c>
      <c r="CW1252" s="5">
        <v>1</v>
      </c>
      <c r="CX1252" s="3">
        <v>1</v>
      </c>
    </row>
    <row r="1253" spans="1:102" ht="15.75" x14ac:dyDescent="0.25">
      <c r="A1253" s="5" t="s">
        <v>145</v>
      </c>
      <c r="B1253" s="5" t="s">
        <v>146</v>
      </c>
      <c r="C1253" s="5">
        <v>2023</v>
      </c>
      <c r="D1253" s="5">
        <v>24802</v>
      </c>
      <c r="E1253" s="5">
        <v>49</v>
      </c>
      <c r="F1253" s="5">
        <v>582</v>
      </c>
      <c r="G1253" s="5">
        <v>165</v>
      </c>
      <c r="H1253" s="5">
        <v>779</v>
      </c>
      <c r="I1253" s="5">
        <v>181</v>
      </c>
      <c r="J1253" s="5">
        <v>57</v>
      </c>
      <c r="K1253" s="5">
        <v>10</v>
      </c>
      <c r="L1253" s="5">
        <v>92</v>
      </c>
      <c r="M1253" s="5">
        <v>92</v>
      </c>
      <c r="N1253" s="5">
        <v>182</v>
      </c>
      <c r="O1253" s="5">
        <v>747</v>
      </c>
      <c r="P1253" s="5">
        <v>3</v>
      </c>
      <c r="Q1253" s="5">
        <v>13</v>
      </c>
      <c r="R1253" s="5">
        <v>14</v>
      </c>
      <c r="S1253" s="5">
        <v>5</v>
      </c>
      <c r="T1253" s="5">
        <v>13</v>
      </c>
      <c r="U1253" s="5">
        <v>11</v>
      </c>
      <c r="V1253" s="5">
        <v>16</v>
      </c>
      <c r="W1253" s="5">
        <v>70</v>
      </c>
      <c r="X1253" s="5">
        <v>38</v>
      </c>
      <c r="Y1253" s="5">
        <v>4</v>
      </c>
      <c r="Z1253" s="5">
        <v>1245</v>
      </c>
      <c r="AA1253" s="5">
        <v>220</v>
      </c>
      <c r="AB1253" s="5">
        <v>187</v>
      </c>
      <c r="AC1253" s="5">
        <v>282</v>
      </c>
      <c r="AD1253" s="5">
        <v>3</v>
      </c>
      <c r="AE1253" s="5">
        <v>9</v>
      </c>
      <c r="AF1253" s="5">
        <v>4</v>
      </c>
      <c r="AG1253" s="5">
        <v>295</v>
      </c>
      <c r="AH1253" s="5">
        <v>188</v>
      </c>
      <c r="AI1253" s="5">
        <v>157</v>
      </c>
      <c r="AJ1253" s="5">
        <v>1505</v>
      </c>
      <c r="AK1253" s="5">
        <v>480</v>
      </c>
      <c r="AL1253" s="5">
        <v>16</v>
      </c>
      <c r="AM1253" s="5">
        <v>213</v>
      </c>
      <c r="AN1253" s="5">
        <v>252</v>
      </c>
      <c r="AO1253" s="5">
        <v>462</v>
      </c>
      <c r="AP1253" s="5">
        <v>7</v>
      </c>
      <c r="AQ1253" s="5">
        <v>126</v>
      </c>
      <c r="AR1253" s="5">
        <v>48</v>
      </c>
      <c r="AS1253" s="5">
        <v>182</v>
      </c>
      <c r="AT1253" s="5">
        <v>185</v>
      </c>
      <c r="AU1253" s="5">
        <v>148</v>
      </c>
      <c r="AV1253" s="5">
        <v>238</v>
      </c>
      <c r="AW1253" s="5">
        <v>341</v>
      </c>
      <c r="AX1253" s="5">
        <v>671</v>
      </c>
      <c r="AY1253" s="5">
        <v>8</v>
      </c>
      <c r="AZ1253" s="5">
        <v>82</v>
      </c>
      <c r="BA1253" s="5">
        <v>0</v>
      </c>
      <c r="BB1253" s="5">
        <v>2129</v>
      </c>
      <c r="BC1253" s="5">
        <v>204</v>
      </c>
      <c r="BD1253" s="5">
        <v>4</v>
      </c>
      <c r="BE1253" s="5">
        <v>143</v>
      </c>
      <c r="BF1253" s="5">
        <v>462</v>
      </c>
      <c r="BG1253" s="5">
        <v>16</v>
      </c>
      <c r="BH1253" s="5">
        <v>19</v>
      </c>
      <c r="BI1253" s="5">
        <v>6</v>
      </c>
      <c r="BJ1253" s="5">
        <v>457</v>
      </c>
      <c r="BK1253" s="5">
        <v>700</v>
      </c>
      <c r="BL1253" s="5">
        <v>0</v>
      </c>
      <c r="BM1253" s="5">
        <v>59</v>
      </c>
      <c r="BN1253" s="5">
        <v>178</v>
      </c>
      <c r="BO1253" s="5">
        <v>2</v>
      </c>
      <c r="BP1253" s="5">
        <v>81</v>
      </c>
      <c r="BQ1253" s="5">
        <v>417</v>
      </c>
      <c r="BR1253" s="5">
        <v>50</v>
      </c>
      <c r="BS1253" s="5">
        <v>602</v>
      </c>
      <c r="BT1253" s="5">
        <v>275</v>
      </c>
      <c r="BU1253" s="5">
        <v>10</v>
      </c>
      <c r="BV1253" s="5">
        <v>375</v>
      </c>
      <c r="BW1253" s="5">
        <v>379</v>
      </c>
      <c r="BX1253" s="5">
        <v>2104</v>
      </c>
      <c r="BY1253" s="5">
        <v>13</v>
      </c>
      <c r="BZ1253" s="5">
        <v>1</v>
      </c>
      <c r="CA1253" s="5">
        <v>1829</v>
      </c>
      <c r="CB1253" s="5">
        <v>178</v>
      </c>
      <c r="CC1253" s="5">
        <v>4</v>
      </c>
      <c r="CD1253" s="5">
        <v>60</v>
      </c>
      <c r="CE1253" s="5">
        <v>11</v>
      </c>
      <c r="CF1253" s="5">
        <v>77</v>
      </c>
      <c r="CG1253" s="5">
        <v>152</v>
      </c>
      <c r="CH1253" s="5">
        <v>91</v>
      </c>
      <c r="CI1253" s="5">
        <v>48</v>
      </c>
      <c r="CJ1253" s="5">
        <v>315</v>
      </c>
      <c r="CK1253" s="5">
        <v>54</v>
      </c>
      <c r="CL1253" s="5">
        <v>0</v>
      </c>
      <c r="CM1253" s="5">
        <v>148</v>
      </c>
      <c r="CN1253" s="5">
        <v>630</v>
      </c>
      <c r="CO1253" s="5">
        <v>39</v>
      </c>
      <c r="CP1253" s="5">
        <v>27</v>
      </c>
      <c r="CQ1253" s="5">
        <v>1</v>
      </c>
      <c r="CR1253" s="5">
        <v>370</v>
      </c>
      <c r="CS1253" s="5">
        <v>277</v>
      </c>
      <c r="CT1253" s="5">
        <v>209</v>
      </c>
      <c r="CU1253" s="5">
        <v>30</v>
      </c>
      <c r="CV1253" s="5">
        <v>552</v>
      </c>
      <c r="CW1253" s="5">
        <v>338</v>
      </c>
      <c r="CX1253" s="3">
        <v>336</v>
      </c>
    </row>
    <row r="1254" spans="1:102" ht="15.75" x14ac:dyDescent="0.25">
      <c r="A1254" s="5" t="s">
        <v>147</v>
      </c>
      <c r="B1254" s="5" t="s">
        <v>148</v>
      </c>
      <c r="C1254" s="5">
        <v>2023</v>
      </c>
      <c r="D1254" s="5">
        <v>43</v>
      </c>
      <c r="E1254" s="5">
        <v>0</v>
      </c>
      <c r="F1254" s="5">
        <v>7</v>
      </c>
      <c r="G1254" s="5">
        <v>3</v>
      </c>
      <c r="H1254" s="5">
        <v>0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2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1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  <c r="AE1254" s="5">
        <v>0</v>
      </c>
      <c r="AF1254" s="5">
        <v>0</v>
      </c>
      <c r="AG1254" s="5">
        <v>0</v>
      </c>
      <c r="AH1254" s="5">
        <v>0</v>
      </c>
      <c r="AI1254" s="5">
        <v>1</v>
      </c>
      <c r="AJ1254" s="5">
        <v>0</v>
      </c>
      <c r="AK1254" s="5">
        <v>0</v>
      </c>
      <c r="AL1254" s="5">
        <v>0</v>
      </c>
      <c r="AM1254" s="5">
        <v>0</v>
      </c>
      <c r="AN1254" s="5">
        <v>0</v>
      </c>
      <c r="AO1254" s="5">
        <v>1</v>
      </c>
      <c r="AP1254" s="5">
        <v>0</v>
      </c>
      <c r="AQ1254" s="5">
        <v>0</v>
      </c>
      <c r="AR1254" s="5">
        <v>0</v>
      </c>
      <c r="AS1254" s="5">
        <v>0</v>
      </c>
      <c r="AT1254" s="5">
        <v>0</v>
      </c>
      <c r="AU1254" s="5">
        <v>0</v>
      </c>
      <c r="AV1254" s="5">
        <v>2</v>
      </c>
      <c r="AW1254" s="5">
        <v>0</v>
      </c>
      <c r="AX1254" s="5">
        <v>1</v>
      </c>
      <c r="AY1254" s="5">
        <v>0</v>
      </c>
      <c r="AZ1254" s="5">
        <v>0</v>
      </c>
      <c r="BA1254" s="5">
        <v>0</v>
      </c>
      <c r="BB1254" s="5">
        <v>2</v>
      </c>
      <c r="BC1254" s="5">
        <v>0</v>
      </c>
      <c r="BD1254" s="5">
        <v>0</v>
      </c>
      <c r="BE1254" s="5">
        <v>2</v>
      </c>
      <c r="BF1254" s="5">
        <v>3</v>
      </c>
      <c r="BG1254" s="5">
        <v>0</v>
      </c>
      <c r="BH1254" s="5">
        <v>0</v>
      </c>
      <c r="BI1254" s="5">
        <v>0</v>
      </c>
      <c r="BJ1254" s="5">
        <v>2</v>
      </c>
      <c r="BK1254" s="5">
        <v>2</v>
      </c>
      <c r="BL1254" s="5">
        <v>0</v>
      </c>
      <c r="BM1254" s="5">
        <v>0</v>
      </c>
      <c r="BN1254" s="5">
        <v>0</v>
      </c>
      <c r="BO1254" s="5">
        <v>0</v>
      </c>
      <c r="BP1254" s="5">
        <v>0</v>
      </c>
      <c r="BQ1254" s="5">
        <v>2</v>
      </c>
      <c r="BR1254" s="5">
        <v>0</v>
      </c>
      <c r="BS1254" s="5">
        <v>2</v>
      </c>
      <c r="BT1254" s="5">
        <v>1</v>
      </c>
      <c r="BU1254" s="5">
        <v>0</v>
      </c>
      <c r="BV1254" s="5">
        <v>0</v>
      </c>
      <c r="BW1254" s="5">
        <v>2</v>
      </c>
      <c r="BX1254" s="5">
        <v>0</v>
      </c>
      <c r="BY1254" s="5">
        <v>0</v>
      </c>
      <c r="BZ1254" s="5">
        <v>0</v>
      </c>
      <c r="CA1254" s="5">
        <v>0</v>
      </c>
      <c r="CB1254" s="5">
        <v>0</v>
      </c>
      <c r="CC1254" s="5">
        <v>0</v>
      </c>
      <c r="CD1254" s="5">
        <v>0</v>
      </c>
      <c r="CE1254" s="5">
        <v>0</v>
      </c>
      <c r="CF1254" s="5">
        <v>0</v>
      </c>
      <c r="CG1254" s="5">
        <v>0</v>
      </c>
      <c r="CH1254" s="5">
        <v>0</v>
      </c>
      <c r="CI1254" s="5">
        <v>0</v>
      </c>
      <c r="CJ1254" s="5">
        <v>0</v>
      </c>
      <c r="CK1254" s="5">
        <v>0</v>
      </c>
      <c r="CL1254" s="5">
        <v>0</v>
      </c>
      <c r="CM1254" s="5">
        <v>1</v>
      </c>
      <c r="CN1254" s="5">
        <v>2</v>
      </c>
      <c r="CO1254" s="5">
        <v>0</v>
      </c>
      <c r="CP1254" s="5">
        <v>0</v>
      </c>
      <c r="CQ1254" s="5">
        <v>0</v>
      </c>
      <c r="CR1254" s="5">
        <v>0</v>
      </c>
      <c r="CS1254" s="5">
        <v>0</v>
      </c>
      <c r="CT1254" s="5">
        <v>0</v>
      </c>
      <c r="CU1254" s="5">
        <v>0</v>
      </c>
      <c r="CV1254" s="5">
        <v>0</v>
      </c>
      <c r="CW1254" s="5">
        <v>0</v>
      </c>
      <c r="CX1254" s="3">
        <v>0</v>
      </c>
    </row>
    <row r="1255" spans="1:102" ht="15.75" x14ac:dyDescent="0.25">
      <c r="A1255" s="5" t="s">
        <v>149</v>
      </c>
      <c r="B1255" s="5" t="s">
        <v>150</v>
      </c>
      <c r="C1255" s="5">
        <v>2023</v>
      </c>
      <c r="D1255" s="5">
        <v>11</v>
      </c>
      <c r="E1255" s="5">
        <v>0</v>
      </c>
      <c r="F1255" s="5">
        <v>0</v>
      </c>
      <c r="G1255" s="5">
        <v>1</v>
      </c>
      <c r="H1255" s="5">
        <v>0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  <c r="AE1255" s="5">
        <v>0</v>
      </c>
      <c r="AF1255" s="5">
        <v>0</v>
      </c>
      <c r="AG1255" s="5">
        <v>0</v>
      </c>
      <c r="AH1255" s="5">
        <v>0</v>
      </c>
      <c r="AI1255" s="5">
        <v>0</v>
      </c>
      <c r="AJ1255" s="5">
        <v>1</v>
      </c>
      <c r="AK1255" s="5">
        <v>0</v>
      </c>
      <c r="AL1255" s="5">
        <v>0</v>
      </c>
      <c r="AM1255" s="5">
        <v>0</v>
      </c>
      <c r="AN1255" s="5">
        <v>0</v>
      </c>
      <c r="AO1255" s="5">
        <v>0</v>
      </c>
      <c r="AP1255" s="5">
        <v>0</v>
      </c>
      <c r="AQ1255" s="5">
        <v>0</v>
      </c>
      <c r="AR1255" s="5">
        <v>0</v>
      </c>
      <c r="AS1255" s="5">
        <v>0</v>
      </c>
      <c r="AT1255" s="5">
        <v>0</v>
      </c>
      <c r="AU1255" s="5">
        <v>0</v>
      </c>
      <c r="AV1255" s="5">
        <v>1</v>
      </c>
      <c r="AW1255" s="5">
        <v>0</v>
      </c>
      <c r="AX1255" s="5">
        <v>0</v>
      </c>
      <c r="AY1255" s="5">
        <v>0</v>
      </c>
      <c r="AZ1255" s="5">
        <v>0</v>
      </c>
      <c r="BA1255" s="5">
        <v>0</v>
      </c>
      <c r="BB1255" s="5">
        <v>0</v>
      </c>
      <c r="BC1255" s="5">
        <v>0</v>
      </c>
      <c r="BD1255" s="5">
        <v>0</v>
      </c>
      <c r="BE1255" s="5">
        <v>0</v>
      </c>
      <c r="BF1255" s="5">
        <v>0</v>
      </c>
      <c r="BG1255" s="5">
        <v>0</v>
      </c>
      <c r="BH1255" s="5">
        <v>0</v>
      </c>
      <c r="BI1255" s="5">
        <v>0</v>
      </c>
      <c r="BJ1255" s="5">
        <v>0</v>
      </c>
      <c r="BK1255" s="5">
        <v>0</v>
      </c>
      <c r="BL1255" s="5">
        <v>0</v>
      </c>
      <c r="BM1255" s="5">
        <v>0</v>
      </c>
      <c r="BN1255" s="5">
        <v>0</v>
      </c>
      <c r="BO1255" s="5">
        <v>0</v>
      </c>
      <c r="BP1255" s="5">
        <v>0</v>
      </c>
      <c r="BQ1255" s="5">
        <v>0</v>
      </c>
      <c r="BR1255" s="5">
        <v>0</v>
      </c>
      <c r="BS1255" s="5">
        <v>2</v>
      </c>
      <c r="BT1255" s="5">
        <v>0</v>
      </c>
      <c r="BU1255" s="5">
        <v>0</v>
      </c>
      <c r="BV1255" s="5">
        <v>0</v>
      </c>
      <c r="BW1255" s="5">
        <v>0</v>
      </c>
      <c r="BX1255" s="5">
        <v>0</v>
      </c>
      <c r="BY1255" s="5">
        <v>0</v>
      </c>
      <c r="BZ1255" s="5">
        <v>0</v>
      </c>
      <c r="CA1255" s="5">
        <v>0</v>
      </c>
      <c r="CB1255" s="5">
        <v>0</v>
      </c>
      <c r="CC1255" s="5">
        <v>0</v>
      </c>
      <c r="CD1255" s="5">
        <v>0</v>
      </c>
      <c r="CE1255" s="5">
        <v>0</v>
      </c>
      <c r="CF1255" s="5">
        <v>0</v>
      </c>
      <c r="CG1255" s="5">
        <v>0</v>
      </c>
      <c r="CH1255" s="5">
        <v>0</v>
      </c>
      <c r="CI1255" s="5">
        <v>0</v>
      </c>
      <c r="CJ1255" s="5">
        <v>0</v>
      </c>
      <c r="CK1255" s="5">
        <v>0</v>
      </c>
      <c r="CL1255" s="5">
        <v>0</v>
      </c>
      <c r="CM1255" s="5">
        <v>0</v>
      </c>
      <c r="CN1255" s="5">
        <v>0</v>
      </c>
      <c r="CO1255" s="5">
        <v>0</v>
      </c>
      <c r="CP1255" s="5">
        <v>0</v>
      </c>
      <c r="CQ1255" s="5">
        <v>0</v>
      </c>
      <c r="CR1255" s="5">
        <v>0</v>
      </c>
      <c r="CS1255" s="5">
        <v>0</v>
      </c>
      <c r="CT1255" s="5">
        <v>0</v>
      </c>
      <c r="CU1255" s="5">
        <v>0</v>
      </c>
      <c r="CV1255" s="5">
        <v>1</v>
      </c>
      <c r="CW1255" s="5">
        <v>0</v>
      </c>
      <c r="CX1255" s="3">
        <v>0</v>
      </c>
    </row>
    <row r="1256" spans="1:102" ht="15.75" x14ac:dyDescent="0.25">
      <c r="A1256" s="5" t="s">
        <v>151</v>
      </c>
      <c r="B1256" s="5" t="s">
        <v>152</v>
      </c>
      <c r="C1256" s="5">
        <v>2023</v>
      </c>
      <c r="D1256" s="5">
        <v>162</v>
      </c>
      <c r="E1256" s="5">
        <v>0</v>
      </c>
      <c r="F1256" s="5">
        <v>0</v>
      </c>
      <c r="G1256" s="5">
        <v>3</v>
      </c>
      <c r="H1256" s="5">
        <v>0</v>
      </c>
      <c r="I1256" s="5">
        <v>0</v>
      </c>
      <c r="J1256" s="5">
        <v>0</v>
      </c>
      <c r="K1256" s="5">
        <v>0</v>
      </c>
      <c r="L1256" s="5">
        <v>1</v>
      </c>
      <c r="M1256" s="5">
        <v>0</v>
      </c>
      <c r="N1256" s="5">
        <v>1</v>
      </c>
      <c r="O1256" s="5">
        <v>22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1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1</v>
      </c>
      <c r="AB1256" s="5">
        <v>0</v>
      </c>
      <c r="AC1256" s="5">
        <v>0</v>
      </c>
      <c r="AD1256" s="5">
        <v>0</v>
      </c>
      <c r="AE1256" s="5">
        <v>0</v>
      </c>
      <c r="AF1256" s="5">
        <v>0</v>
      </c>
      <c r="AG1256" s="5">
        <v>0</v>
      </c>
      <c r="AH1256" s="5">
        <v>0</v>
      </c>
      <c r="AI1256" s="5">
        <v>2</v>
      </c>
      <c r="AJ1256" s="5">
        <v>12</v>
      </c>
      <c r="AK1256" s="5">
        <v>11</v>
      </c>
      <c r="AL1256" s="5">
        <v>0</v>
      </c>
      <c r="AM1256" s="5">
        <v>0</v>
      </c>
      <c r="AN1256" s="5">
        <v>0</v>
      </c>
      <c r="AO1256" s="5">
        <v>2</v>
      </c>
      <c r="AP1256" s="5">
        <v>0</v>
      </c>
      <c r="AQ1256" s="5">
        <v>3</v>
      </c>
      <c r="AR1256" s="5">
        <v>0</v>
      </c>
      <c r="AS1256" s="5">
        <v>0</v>
      </c>
      <c r="AT1256" s="5">
        <v>0</v>
      </c>
      <c r="AU1256" s="5">
        <v>0</v>
      </c>
      <c r="AV1256" s="5">
        <v>6</v>
      </c>
      <c r="AW1256" s="5">
        <v>1</v>
      </c>
      <c r="AX1256" s="5">
        <v>1</v>
      </c>
      <c r="AY1256" s="5">
        <v>0</v>
      </c>
      <c r="AZ1256" s="5">
        <v>0</v>
      </c>
      <c r="BA1256" s="5">
        <v>0</v>
      </c>
      <c r="BB1256" s="5">
        <v>2</v>
      </c>
      <c r="BC1256" s="5">
        <v>0</v>
      </c>
      <c r="BD1256" s="5">
        <v>0</v>
      </c>
      <c r="BE1256" s="5">
        <v>2</v>
      </c>
      <c r="BF1256" s="5">
        <v>24</v>
      </c>
      <c r="BG1256" s="5">
        <v>0</v>
      </c>
      <c r="BH1256" s="5">
        <v>0</v>
      </c>
      <c r="BI1256" s="5">
        <v>0</v>
      </c>
      <c r="BJ1256" s="5">
        <v>3</v>
      </c>
      <c r="BK1256" s="5">
        <v>5</v>
      </c>
      <c r="BL1256" s="5">
        <v>0</v>
      </c>
      <c r="BM1256" s="5">
        <v>0</v>
      </c>
      <c r="BN1256" s="5">
        <v>1</v>
      </c>
      <c r="BO1256" s="5">
        <v>0</v>
      </c>
      <c r="BP1256" s="5">
        <v>0</v>
      </c>
      <c r="BQ1256" s="5">
        <v>1</v>
      </c>
      <c r="BR1256" s="5">
        <v>0</v>
      </c>
      <c r="BS1256" s="5">
        <v>2</v>
      </c>
      <c r="BT1256" s="5">
        <v>1</v>
      </c>
      <c r="BU1256" s="5">
        <v>0</v>
      </c>
      <c r="BV1256" s="5">
        <v>2</v>
      </c>
      <c r="BW1256" s="5">
        <v>1</v>
      </c>
      <c r="BX1256" s="5">
        <v>31</v>
      </c>
      <c r="BY1256" s="5">
        <v>0</v>
      </c>
      <c r="BZ1256" s="5">
        <v>0</v>
      </c>
      <c r="CA1256" s="5">
        <v>0</v>
      </c>
      <c r="CB1256" s="5">
        <v>0</v>
      </c>
      <c r="CC1256" s="5">
        <v>0</v>
      </c>
      <c r="CD1256" s="5">
        <v>0</v>
      </c>
      <c r="CE1256" s="5">
        <v>0</v>
      </c>
      <c r="CF1256" s="5">
        <v>0</v>
      </c>
      <c r="CG1256" s="5">
        <v>0</v>
      </c>
      <c r="CH1256" s="5">
        <v>0</v>
      </c>
      <c r="CI1256" s="5">
        <v>0</v>
      </c>
      <c r="CJ1256" s="5">
        <v>3</v>
      </c>
      <c r="CK1256" s="5">
        <v>0</v>
      </c>
      <c r="CL1256" s="5">
        <v>0</v>
      </c>
      <c r="CM1256" s="5">
        <v>0</v>
      </c>
      <c r="CN1256" s="5">
        <v>2</v>
      </c>
      <c r="CO1256" s="5">
        <v>0</v>
      </c>
      <c r="CP1256" s="5">
        <v>0</v>
      </c>
      <c r="CQ1256" s="5">
        <v>0</v>
      </c>
      <c r="CR1256" s="5">
        <v>0</v>
      </c>
      <c r="CS1256" s="5">
        <v>0</v>
      </c>
      <c r="CT1256" s="5">
        <v>1</v>
      </c>
      <c r="CU1256" s="5">
        <v>3</v>
      </c>
      <c r="CV1256" s="5">
        <v>3</v>
      </c>
      <c r="CW1256" s="5">
        <v>0</v>
      </c>
      <c r="CX1256" s="3">
        <v>0</v>
      </c>
    </row>
    <row r="1257" spans="1:102" ht="15.75" x14ac:dyDescent="0.25">
      <c r="A1257" s="5" t="s">
        <v>153</v>
      </c>
      <c r="B1257" s="5" t="s">
        <v>154</v>
      </c>
      <c r="C1257" s="5">
        <v>2023</v>
      </c>
      <c r="D1257" s="5">
        <v>190</v>
      </c>
      <c r="E1257" s="5">
        <v>0</v>
      </c>
      <c r="F1257" s="5">
        <v>0</v>
      </c>
      <c r="G1257" s="5">
        <v>0</v>
      </c>
      <c r="H1257" s="5">
        <v>0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14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>
        <v>43</v>
      </c>
      <c r="AB1257" s="5">
        <v>0</v>
      </c>
      <c r="AC1257" s="5">
        <v>0</v>
      </c>
      <c r="AD1257" s="5">
        <v>0</v>
      </c>
      <c r="AE1257" s="5">
        <v>0</v>
      </c>
      <c r="AF1257" s="5">
        <v>0</v>
      </c>
      <c r="AG1257" s="5">
        <v>0</v>
      </c>
      <c r="AH1257" s="5">
        <v>0</v>
      </c>
      <c r="AI1257" s="5">
        <v>0</v>
      </c>
      <c r="AJ1257" s="5">
        <v>1</v>
      </c>
      <c r="AK1257" s="5">
        <v>0</v>
      </c>
      <c r="AL1257" s="5">
        <v>0</v>
      </c>
      <c r="AM1257" s="5">
        <v>0</v>
      </c>
      <c r="AN1257" s="5">
        <v>0</v>
      </c>
      <c r="AO1257" s="5">
        <v>0</v>
      </c>
      <c r="AP1257" s="5">
        <v>0</v>
      </c>
      <c r="AQ1257" s="5">
        <v>0</v>
      </c>
      <c r="AR1257" s="5">
        <v>0</v>
      </c>
      <c r="AS1257" s="5">
        <v>0</v>
      </c>
      <c r="AT1257" s="5">
        <v>0</v>
      </c>
      <c r="AU1257" s="5">
        <v>1</v>
      </c>
      <c r="AV1257" s="5">
        <v>0</v>
      </c>
      <c r="AW1257" s="5">
        <v>0</v>
      </c>
      <c r="AX1257" s="5">
        <v>0</v>
      </c>
      <c r="AY1257" s="5">
        <v>0</v>
      </c>
      <c r="AZ1257" s="5">
        <v>0</v>
      </c>
      <c r="BA1257" s="5">
        <v>0</v>
      </c>
      <c r="BB1257" s="5">
        <v>0</v>
      </c>
      <c r="BC1257" s="5">
        <v>0</v>
      </c>
      <c r="BD1257" s="5">
        <v>0</v>
      </c>
      <c r="BE1257" s="5">
        <v>0</v>
      </c>
      <c r="BF1257" s="5">
        <v>0</v>
      </c>
      <c r="BG1257" s="5">
        <v>0</v>
      </c>
      <c r="BH1257" s="5">
        <v>0</v>
      </c>
      <c r="BI1257" s="5">
        <v>0</v>
      </c>
      <c r="BJ1257" s="5">
        <v>0</v>
      </c>
      <c r="BK1257" s="5">
        <v>0</v>
      </c>
      <c r="BL1257" s="5">
        <v>0</v>
      </c>
      <c r="BM1257" s="5">
        <v>0</v>
      </c>
      <c r="BN1257" s="5">
        <v>3</v>
      </c>
      <c r="BO1257" s="5">
        <v>0</v>
      </c>
      <c r="BP1257" s="5">
        <v>0</v>
      </c>
      <c r="BQ1257" s="5">
        <v>4</v>
      </c>
      <c r="BR1257" s="5">
        <v>0</v>
      </c>
      <c r="BS1257" s="5">
        <v>1</v>
      </c>
      <c r="BT1257" s="5">
        <v>0</v>
      </c>
      <c r="BU1257" s="5">
        <v>0</v>
      </c>
      <c r="BV1257" s="5">
        <v>0</v>
      </c>
      <c r="BW1257" s="5">
        <v>1</v>
      </c>
      <c r="BX1257" s="5">
        <v>11</v>
      </c>
      <c r="BY1257" s="5">
        <v>0</v>
      </c>
      <c r="BZ1257" s="5">
        <v>0</v>
      </c>
      <c r="CA1257" s="5">
        <v>50</v>
      </c>
      <c r="CB1257" s="5">
        <v>49</v>
      </c>
      <c r="CC1257" s="5">
        <v>0</v>
      </c>
      <c r="CD1257" s="5">
        <v>0</v>
      </c>
      <c r="CE1257" s="5">
        <v>0</v>
      </c>
      <c r="CF1257" s="5">
        <v>0</v>
      </c>
      <c r="CG1257" s="5">
        <v>0</v>
      </c>
      <c r="CH1257" s="5">
        <v>0</v>
      </c>
      <c r="CI1257" s="5">
        <v>0</v>
      </c>
      <c r="CJ1257" s="5">
        <v>0</v>
      </c>
      <c r="CK1257" s="5">
        <v>0</v>
      </c>
      <c r="CL1257" s="5">
        <v>0</v>
      </c>
      <c r="CM1257" s="5">
        <v>0</v>
      </c>
      <c r="CN1257" s="5">
        <v>2</v>
      </c>
      <c r="CO1257" s="5">
        <v>0</v>
      </c>
      <c r="CP1257" s="5">
        <v>0</v>
      </c>
      <c r="CQ1257" s="5">
        <v>0</v>
      </c>
      <c r="CR1257" s="5">
        <v>1</v>
      </c>
      <c r="CS1257" s="5">
        <v>1</v>
      </c>
      <c r="CT1257" s="5">
        <v>5</v>
      </c>
      <c r="CU1257" s="5">
        <v>0</v>
      </c>
      <c r="CV1257" s="5">
        <v>1</v>
      </c>
      <c r="CW1257" s="5">
        <v>0</v>
      </c>
      <c r="CX1257" s="3">
        <v>0</v>
      </c>
    </row>
    <row r="1258" spans="1:102" ht="15.75" x14ac:dyDescent="0.25">
      <c r="A1258" s="5" t="s">
        <v>155</v>
      </c>
      <c r="B1258" s="5" t="s">
        <v>156</v>
      </c>
      <c r="C1258" s="5">
        <v>2023</v>
      </c>
      <c r="D1258" s="5">
        <v>390</v>
      </c>
      <c r="E1258" s="5">
        <v>0</v>
      </c>
      <c r="F1258" s="5">
        <v>25</v>
      </c>
      <c r="G1258" s="5">
        <v>2</v>
      </c>
      <c r="H1258" s="5">
        <v>3</v>
      </c>
      <c r="I1258" s="5">
        <v>3</v>
      </c>
      <c r="J1258" s="5">
        <v>3</v>
      </c>
      <c r="K1258" s="5">
        <v>0</v>
      </c>
      <c r="L1258" s="5">
        <v>1</v>
      </c>
      <c r="M1258" s="5">
        <v>1</v>
      </c>
      <c r="N1258" s="5">
        <v>12</v>
      </c>
      <c r="O1258" s="5">
        <v>8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64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28</v>
      </c>
      <c r="AB1258" s="5">
        <v>0</v>
      </c>
      <c r="AC1258" s="5">
        <v>0</v>
      </c>
      <c r="AD1258" s="5">
        <v>0</v>
      </c>
      <c r="AE1258" s="5">
        <v>0</v>
      </c>
      <c r="AF1258" s="5">
        <v>0</v>
      </c>
      <c r="AG1258" s="5">
        <v>1</v>
      </c>
      <c r="AH1258" s="5">
        <v>1</v>
      </c>
      <c r="AI1258" s="5">
        <v>6</v>
      </c>
      <c r="AJ1258" s="5">
        <v>17</v>
      </c>
      <c r="AK1258" s="5">
        <v>9</v>
      </c>
      <c r="AL1258" s="5">
        <v>0</v>
      </c>
      <c r="AM1258" s="5">
        <v>1</v>
      </c>
      <c r="AN1258" s="5">
        <v>2</v>
      </c>
      <c r="AO1258" s="5">
        <v>6</v>
      </c>
      <c r="AP1258" s="5">
        <v>0</v>
      </c>
      <c r="AQ1258" s="5">
        <v>3</v>
      </c>
      <c r="AR1258" s="5">
        <v>0</v>
      </c>
      <c r="AS1258" s="5">
        <v>0</v>
      </c>
      <c r="AT1258" s="5">
        <v>1</v>
      </c>
      <c r="AU1258" s="5">
        <v>1</v>
      </c>
      <c r="AV1258" s="5">
        <v>12</v>
      </c>
      <c r="AW1258" s="5">
        <v>1</v>
      </c>
      <c r="AX1258" s="5">
        <v>9</v>
      </c>
      <c r="AY1258" s="5">
        <v>0</v>
      </c>
      <c r="AZ1258" s="5">
        <v>3</v>
      </c>
      <c r="BA1258" s="5">
        <v>0</v>
      </c>
      <c r="BB1258" s="5">
        <v>1</v>
      </c>
      <c r="BC1258" s="5">
        <v>2</v>
      </c>
      <c r="BD1258" s="5">
        <v>0</v>
      </c>
      <c r="BE1258" s="5">
        <v>7</v>
      </c>
      <c r="BF1258" s="5">
        <v>7</v>
      </c>
      <c r="BG1258" s="5">
        <v>2</v>
      </c>
      <c r="BH1258" s="5">
        <v>0</v>
      </c>
      <c r="BI1258" s="5">
        <v>0</v>
      </c>
      <c r="BJ1258" s="5">
        <v>27</v>
      </c>
      <c r="BK1258" s="5">
        <v>11</v>
      </c>
      <c r="BL1258" s="5">
        <v>0</v>
      </c>
      <c r="BM1258" s="5">
        <v>0</v>
      </c>
      <c r="BN1258" s="5">
        <v>5</v>
      </c>
      <c r="BO1258" s="5">
        <v>0</v>
      </c>
      <c r="BP1258" s="5">
        <v>0</v>
      </c>
      <c r="BQ1258" s="5">
        <v>8</v>
      </c>
      <c r="BR1258" s="5">
        <v>1</v>
      </c>
      <c r="BS1258" s="5">
        <v>20</v>
      </c>
      <c r="BT1258" s="5">
        <v>3</v>
      </c>
      <c r="BU1258" s="5">
        <v>0</v>
      </c>
      <c r="BV1258" s="5">
        <v>5</v>
      </c>
      <c r="BW1258" s="5">
        <v>6</v>
      </c>
      <c r="BX1258" s="5">
        <v>5</v>
      </c>
      <c r="BY1258" s="5">
        <v>0</v>
      </c>
      <c r="BZ1258" s="5">
        <v>0</v>
      </c>
      <c r="CA1258" s="5">
        <v>0</v>
      </c>
      <c r="CB1258" s="5">
        <v>1</v>
      </c>
      <c r="CC1258" s="5">
        <v>0</v>
      </c>
      <c r="CD1258" s="5">
        <v>1</v>
      </c>
      <c r="CE1258" s="5">
        <v>0</v>
      </c>
      <c r="CF1258" s="5">
        <v>9</v>
      </c>
      <c r="CG1258" s="5">
        <v>0</v>
      </c>
      <c r="CH1258" s="5">
        <v>1</v>
      </c>
      <c r="CI1258" s="5">
        <v>0</v>
      </c>
      <c r="CJ1258" s="5">
        <v>1</v>
      </c>
      <c r="CK1258" s="5">
        <v>2</v>
      </c>
      <c r="CL1258" s="5">
        <v>0</v>
      </c>
      <c r="CM1258" s="5">
        <v>1</v>
      </c>
      <c r="CN1258" s="5">
        <v>5</v>
      </c>
      <c r="CO1258" s="5">
        <v>0</v>
      </c>
      <c r="CP1258" s="5">
        <v>0</v>
      </c>
      <c r="CQ1258" s="5">
        <v>0</v>
      </c>
      <c r="CR1258" s="5">
        <v>0</v>
      </c>
      <c r="CS1258" s="5">
        <v>0</v>
      </c>
      <c r="CT1258" s="5">
        <v>9</v>
      </c>
      <c r="CU1258" s="5">
        <v>0</v>
      </c>
      <c r="CV1258" s="5">
        <v>21</v>
      </c>
      <c r="CW1258" s="5">
        <v>2</v>
      </c>
      <c r="CX1258" s="3">
        <v>2</v>
      </c>
    </row>
    <row r="1259" spans="1:102" ht="15.75" x14ac:dyDescent="0.25">
      <c r="A1259" s="5" t="s">
        <v>157</v>
      </c>
      <c r="B1259" s="5" t="s">
        <v>158</v>
      </c>
      <c r="C1259" s="5">
        <v>2023</v>
      </c>
      <c r="D1259" s="5">
        <v>307</v>
      </c>
      <c r="E1259" s="5">
        <v>0</v>
      </c>
      <c r="F1259" s="5">
        <v>3</v>
      </c>
      <c r="G1259" s="5">
        <v>2</v>
      </c>
      <c r="H1259" s="5">
        <v>1</v>
      </c>
      <c r="I1259" s="5">
        <v>4</v>
      </c>
      <c r="J1259" s="5">
        <v>1</v>
      </c>
      <c r="K1259" s="5">
        <v>1</v>
      </c>
      <c r="L1259" s="5">
        <v>3</v>
      </c>
      <c r="M1259" s="5">
        <v>0</v>
      </c>
      <c r="N1259" s="5">
        <v>6</v>
      </c>
      <c r="O1259" s="5">
        <v>5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89</v>
      </c>
      <c r="AB1259" s="5">
        <v>0</v>
      </c>
      <c r="AC1259" s="5">
        <v>0</v>
      </c>
      <c r="AD1259" s="5">
        <v>0</v>
      </c>
      <c r="AE1259" s="5">
        <v>0</v>
      </c>
      <c r="AF1259" s="5">
        <v>0</v>
      </c>
      <c r="AG1259" s="5">
        <v>0</v>
      </c>
      <c r="AH1259" s="5">
        <v>0</v>
      </c>
      <c r="AI1259" s="5">
        <v>1</v>
      </c>
      <c r="AJ1259" s="5">
        <v>19</v>
      </c>
      <c r="AK1259" s="5">
        <v>4</v>
      </c>
      <c r="AL1259" s="5">
        <v>0</v>
      </c>
      <c r="AM1259" s="5">
        <v>0</v>
      </c>
      <c r="AN1259" s="5">
        <v>1</v>
      </c>
      <c r="AO1259" s="5">
        <v>1</v>
      </c>
      <c r="AP1259" s="5">
        <v>0</v>
      </c>
      <c r="AQ1259" s="5">
        <v>2</v>
      </c>
      <c r="AR1259" s="5">
        <v>1</v>
      </c>
      <c r="AS1259" s="5">
        <v>1</v>
      </c>
      <c r="AT1259" s="5">
        <v>1</v>
      </c>
      <c r="AU1259" s="5">
        <v>1</v>
      </c>
      <c r="AV1259" s="5">
        <v>0</v>
      </c>
      <c r="AW1259" s="5">
        <v>0</v>
      </c>
      <c r="AX1259" s="5">
        <v>4</v>
      </c>
      <c r="AY1259" s="5">
        <v>0</v>
      </c>
      <c r="AZ1259" s="5">
        <v>0</v>
      </c>
      <c r="BA1259" s="5">
        <v>1</v>
      </c>
      <c r="BB1259" s="5">
        <v>3</v>
      </c>
      <c r="BC1259" s="5">
        <v>0</v>
      </c>
      <c r="BD1259" s="5">
        <v>0</v>
      </c>
      <c r="BE1259" s="5">
        <v>0</v>
      </c>
      <c r="BF1259" s="5">
        <v>0</v>
      </c>
      <c r="BG1259" s="5">
        <v>0</v>
      </c>
      <c r="BH1259" s="5">
        <v>0</v>
      </c>
      <c r="BI1259" s="5">
        <v>0</v>
      </c>
      <c r="BJ1259" s="5">
        <v>3</v>
      </c>
      <c r="BK1259" s="5">
        <v>4</v>
      </c>
      <c r="BL1259" s="5">
        <v>0</v>
      </c>
      <c r="BM1259" s="5">
        <v>0</v>
      </c>
      <c r="BN1259" s="5">
        <v>6</v>
      </c>
      <c r="BO1259" s="5">
        <v>0</v>
      </c>
      <c r="BP1259" s="5">
        <v>1</v>
      </c>
      <c r="BQ1259" s="5">
        <v>8</v>
      </c>
      <c r="BR1259" s="5">
        <v>1</v>
      </c>
      <c r="BS1259" s="5">
        <v>6</v>
      </c>
      <c r="BT1259" s="5">
        <v>5</v>
      </c>
      <c r="BU1259" s="5">
        <v>0</v>
      </c>
      <c r="BV1259" s="5">
        <v>3</v>
      </c>
      <c r="BW1259" s="5">
        <v>0</v>
      </c>
      <c r="BX1259" s="5">
        <v>64</v>
      </c>
      <c r="BY1259" s="5">
        <v>0</v>
      </c>
      <c r="BZ1259" s="5">
        <v>0</v>
      </c>
      <c r="CA1259" s="5">
        <v>0</v>
      </c>
      <c r="CB1259" s="5">
        <v>24</v>
      </c>
      <c r="CC1259" s="5">
        <v>0</v>
      </c>
      <c r="CD1259" s="5">
        <v>1</v>
      </c>
      <c r="CE1259" s="5">
        <v>0</v>
      </c>
      <c r="CF1259" s="5">
        <v>2</v>
      </c>
      <c r="CG1259" s="5">
        <v>0</v>
      </c>
      <c r="CH1259" s="5">
        <v>2</v>
      </c>
      <c r="CI1259" s="5">
        <v>0</v>
      </c>
      <c r="CJ1259" s="5">
        <v>3</v>
      </c>
      <c r="CK1259" s="5">
        <v>0</v>
      </c>
      <c r="CL1259" s="5">
        <v>0</v>
      </c>
      <c r="CM1259" s="5">
        <v>0</v>
      </c>
      <c r="CN1259" s="5">
        <v>6</v>
      </c>
      <c r="CO1259" s="5">
        <v>0</v>
      </c>
      <c r="CP1259" s="5">
        <v>0</v>
      </c>
      <c r="CQ1259" s="5">
        <v>0</v>
      </c>
      <c r="CR1259" s="5">
        <v>0</v>
      </c>
      <c r="CS1259" s="5">
        <v>2</v>
      </c>
      <c r="CT1259" s="5">
        <v>1</v>
      </c>
      <c r="CU1259" s="5">
        <v>0</v>
      </c>
      <c r="CV1259" s="5">
        <v>6</v>
      </c>
      <c r="CW1259" s="5">
        <v>1</v>
      </c>
      <c r="CX1259" s="3">
        <v>1</v>
      </c>
    </row>
    <row r="1260" spans="1:102" ht="15.75" x14ac:dyDescent="0.25">
      <c r="A1260" s="5" t="s">
        <v>159</v>
      </c>
      <c r="B1260" s="5" t="s">
        <v>160</v>
      </c>
      <c r="C1260" s="5">
        <v>2023</v>
      </c>
      <c r="D1260" s="5">
        <v>3</v>
      </c>
      <c r="E1260" s="5">
        <v>0</v>
      </c>
      <c r="F1260" s="5">
        <v>0</v>
      </c>
      <c r="G1260" s="5">
        <v>0</v>
      </c>
      <c r="H1260" s="5">
        <v>0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5">
        <v>0</v>
      </c>
      <c r="AG1260" s="5">
        <v>0</v>
      </c>
      <c r="AH1260" s="5">
        <v>0</v>
      </c>
      <c r="AI1260" s="5">
        <v>0</v>
      </c>
      <c r="AJ1260" s="5">
        <v>0</v>
      </c>
      <c r="AK1260" s="5">
        <v>0</v>
      </c>
      <c r="AL1260" s="5">
        <v>0</v>
      </c>
      <c r="AM1260" s="5">
        <v>0</v>
      </c>
      <c r="AN1260" s="5">
        <v>0</v>
      </c>
      <c r="AO1260" s="5">
        <v>0</v>
      </c>
      <c r="AP1260" s="5">
        <v>0</v>
      </c>
      <c r="AQ1260" s="5">
        <v>0</v>
      </c>
      <c r="AR1260" s="5">
        <v>0</v>
      </c>
      <c r="AS1260" s="5">
        <v>0</v>
      </c>
      <c r="AT1260" s="5">
        <v>0</v>
      </c>
      <c r="AU1260" s="5">
        <v>0</v>
      </c>
      <c r="AV1260" s="5">
        <v>0</v>
      </c>
      <c r="AW1260" s="5">
        <v>0</v>
      </c>
      <c r="AX1260" s="5">
        <v>3</v>
      </c>
      <c r="AY1260" s="5">
        <v>0</v>
      </c>
      <c r="AZ1260" s="5">
        <v>0</v>
      </c>
      <c r="BA1260" s="5">
        <v>0</v>
      </c>
      <c r="BB1260" s="5">
        <v>0</v>
      </c>
      <c r="BC1260" s="5">
        <v>0</v>
      </c>
      <c r="BD1260" s="5">
        <v>0</v>
      </c>
      <c r="BE1260" s="5">
        <v>0</v>
      </c>
      <c r="BF1260" s="5">
        <v>0</v>
      </c>
      <c r="BG1260" s="5">
        <v>0</v>
      </c>
      <c r="BH1260" s="5">
        <v>0</v>
      </c>
      <c r="BI1260" s="5">
        <v>0</v>
      </c>
      <c r="BJ1260" s="5">
        <v>0</v>
      </c>
      <c r="BK1260" s="5">
        <v>0</v>
      </c>
      <c r="BL1260" s="5">
        <v>0</v>
      </c>
      <c r="BM1260" s="5">
        <v>0</v>
      </c>
      <c r="BN1260" s="5">
        <v>0</v>
      </c>
      <c r="BO1260" s="5">
        <v>0</v>
      </c>
      <c r="BP1260" s="5">
        <v>0</v>
      </c>
      <c r="BQ1260" s="5">
        <v>0</v>
      </c>
      <c r="BR1260" s="5">
        <v>0</v>
      </c>
      <c r="BS1260" s="5">
        <v>0</v>
      </c>
      <c r="BT1260" s="5">
        <v>0</v>
      </c>
      <c r="BU1260" s="5">
        <v>0</v>
      </c>
      <c r="BV1260" s="5">
        <v>0</v>
      </c>
      <c r="BW1260" s="5">
        <v>0</v>
      </c>
      <c r="BX1260" s="5">
        <v>0</v>
      </c>
      <c r="BY1260" s="5">
        <v>0</v>
      </c>
      <c r="BZ1260" s="5">
        <v>0</v>
      </c>
      <c r="CA1260" s="5">
        <v>0</v>
      </c>
      <c r="CB1260" s="5">
        <v>0</v>
      </c>
      <c r="CC1260" s="5">
        <v>0</v>
      </c>
      <c r="CD1260" s="5">
        <v>0</v>
      </c>
      <c r="CE1260" s="5">
        <v>0</v>
      </c>
      <c r="CF1260" s="5">
        <v>0</v>
      </c>
      <c r="CG1260" s="5">
        <v>0</v>
      </c>
      <c r="CH1260" s="5">
        <v>0</v>
      </c>
      <c r="CI1260" s="5">
        <v>0</v>
      </c>
      <c r="CJ1260" s="5">
        <v>0</v>
      </c>
      <c r="CK1260" s="5">
        <v>0</v>
      </c>
      <c r="CL1260" s="5">
        <v>0</v>
      </c>
      <c r="CM1260" s="5">
        <v>0</v>
      </c>
      <c r="CN1260" s="5">
        <v>0</v>
      </c>
      <c r="CO1260" s="5">
        <v>0</v>
      </c>
      <c r="CP1260" s="5">
        <v>0</v>
      </c>
      <c r="CQ1260" s="5">
        <v>0</v>
      </c>
      <c r="CR1260" s="5">
        <v>0</v>
      </c>
      <c r="CS1260" s="5">
        <v>0</v>
      </c>
      <c r="CT1260" s="5">
        <v>0</v>
      </c>
      <c r="CU1260" s="5">
        <v>0</v>
      </c>
      <c r="CV1260" s="5">
        <v>0</v>
      </c>
      <c r="CW1260" s="5">
        <v>1</v>
      </c>
      <c r="CX1260" s="3">
        <v>1</v>
      </c>
    </row>
    <row r="1261" spans="1:102" ht="15.75" x14ac:dyDescent="0.25">
      <c r="A1261" s="5" t="s">
        <v>161</v>
      </c>
      <c r="B1261" s="5" t="s">
        <v>162</v>
      </c>
      <c r="C1261" s="5">
        <v>2023</v>
      </c>
      <c r="D1261" s="5">
        <v>32</v>
      </c>
      <c r="E1261" s="5">
        <v>0</v>
      </c>
      <c r="F1261" s="5">
        <v>1</v>
      </c>
      <c r="G1261" s="5">
        <v>0</v>
      </c>
      <c r="H1261" s="5">
        <v>0</v>
      </c>
      <c r="I1261" s="5">
        <v>1</v>
      </c>
      <c r="J1261" s="5">
        <v>1</v>
      </c>
      <c r="K1261" s="5">
        <v>0</v>
      </c>
      <c r="L1261" s="5">
        <v>0</v>
      </c>
      <c r="M1261" s="5">
        <v>0</v>
      </c>
      <c r="N1261" s="5">
        <v>2</v>
      </c>
      <c r="O1261" s="5">
        <v>1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1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  <c r="AE1261" s="5">
        <v>0</v>
      </c>
      <c r="AF1261" s="5">
        <v>0</v>
      </c>
      <c r="AG1261" s="5">
        <v>0</v>
      </c>
      <c r="AH1261" s="5">
        <v>0</v>
      </c>
      <c r="AI1261" s="5">
        <v>0</v>
      </c>
      <c r="AJ1261" s="5">
        <v>1</v>
      </c>
      <c r="AK1261" s="5">
        <v>1</v>
      </c>
      <c r="AL1261" s="5">
        <v>0</v>
      </c>
      <c r="AM1261" s="5">
        <v>0</v>
      </c>
      <c r="AN1261" s="5">
        <v>0</v>
      </c>
      <c r="AO1261" s="5">
        <v>0</v>
      </c>
      <c r="AP1261" s="5">
        <v>0</v>
      </c>
      <c r="AQ1261" s="5">
        <v>0</v>
      </c>
      <c r="AR1261" s="5">
        <v>0</v>
      </c>
      <c r="AS1261" s="5">
        <v>0</v>
      </c>
      <c r="AT1261" s="5">
        <v>0</v>
      </c>
      <c r="AU1261" s="5">
        <v>0</v>
      </c>
      <c r="AV1261" s="5">
        <v>0</v>
      </c>
      <c r="AW1261" s="5">
        <v>0</v>
      </c>
      <c r="AX1261" s="5">
        <v>0</v>
      </c>
      <c r="AY1261" s="5">
        <v>0</v>
      </c>
      <c r="AZ1261" s="5">
        <v>0</v>
      </c>
      <c r="BA1261" s="5">
        <v>0</v>
      </c>
      <c r="BB1261" s="5">
        <v>0</v>
      </c>
      <c r="BC1261" s="5">
        <v>0</v>
      </c>
      <c r="BD1261" s="5">
        <v>0</v>
      </c>
      <c r="BE1261" s="5">
        <v>1</v>
      </c>
      <c r="BF1261" s="5">
        <v>0</v>
      </c>
      <c r="BG1261" s="5">
        <v>0</v>
      </c>
      <c r="BH1261" s="5">
        <v>0</v>
      </c>
      <c r="BI1261" s="5">
        <v>0</v>
      </c>
      <c r="BJ1261" s="5">
        <v>0</v>
      </c>
      <c r="BK1261" s="5">
        <v>1</v>
      </c>
      <c r="BL1261" s="5">
        <v>0</v>
      </c>
      <c r="BM1261" s="5">
        <v>1</v>
      </c>
      <c r="BN1261" s="5">
        <v>1</v>
      </c>
      <c r="BO1261" s="5">
        <v>0</v>
      </c>
      <c r="BP1261" s="5">
        <v>0</v>
      </c>
      <c r="BQ1261" s="5">
        <v>1</v>
      </c>
      <c r="BR1261" s="5">
        <v>0</v>
      </c>
      <c r="BS1261" s="5">
        <v>2</v>
      </c>
      <c r="BT1261" s="5">
        <v>1</v>
      </c>
      <c r="BU1261" s="5">
        <v>0</v>
      </c>
      <c r="BV1261" s="5">
        <v>0</v>
      </c>
      <c r="BW1261" s="5">
        <v>0</v>
      </c>
      <c r="BX1261" s="5">
        <v>2</v>
      </c>
      <c r="BY1261" s="5">
        <v>0</v>
      </c>
      <c r="BZ1261" s="5">
        <v>0</v>
      </c>
      <c r="CA1261" s="5">
        <v>0</v>
      </c>
      <c r="CB1261" s="5">
        <v>0</v>
      </c>
      <c r="CC1261" s="5">
        <v>0</v>
      </c>
      <c r="CD1261" s="5">
        <v>1</v>
      </c>
      <c r="CE1261" s="5">
        <v>0</v>
      </c>
      <c r="CF1261" s="5">
        <v>5</v>
      </c>
      <c r="CG1261" s="5">
        <v>0</v>
      </c>
      <c r="CH1261" s="5">
        <v>0</v>
      </c>
      <c r="CI1261" s="5">
        <v>0</v>
      </c>
      <c r="CJ1261" s="5">
        <v>0</v>
      </c>
      <c r="CK1261" s="5">
        <v>0</v>
      </c>
      <c r="CL1261" s="5">
        <v>0</v>
      </c>
      <c r="CM1261" s="5">
        <v>0</v>
      </c>
      <c r="CN1261" s="5">
        <v>1</v>
      </c>
      <c r="CO1261" s="5">
        <v>0</v>
      </c>
      <c r="CP1261" s="5">
        <v>0</v>
      </c>
      <c r="CQ1261" s="5">
        <v>0</v>
      </c>
      <c r="CR1261" s="5">
        <v>0</v>
      </c>
      <c r="CS1261" s="5">
        <v>0</v>
      </c>
      <c r="CT1261" s="5">
        <v>0</v>
      </c>
      <c r="CU1261" s="5">
        <v>0</v>
      </c>
      <c r="CV1261" s="5">
        <v>4</v>
      </c>
      <c r="CW1261" s="5">
        <v>0</v>
      </c>
      <c r="CX1261" s="3">
        <v>0</v>
      </c>
    </row>
    <row r="1262" spans="1:102" ht="15.75" x14ac:dyDescent="0.25">
      <c r="A1262" s="5" t="s">
        <v>163</v>
      </c>
      <c r="B1262" s="5" t="s">
        <v>164</v>
      </c>
      <c r="C1262" s="5">
        <v>2023</v>
      </c>
      <c r="D1262" s="5">
        <v>28</v>
      </c>
      <c r="E1262" s="5">
        <v>0</v>
      </c>
      <c r="F1262" s="5">
        <v>2</v>
      </c>
      <c r="G1262" s="5">
        <v>0</v>
      </c>
      <c r="H1262" s="5">
        <v>0</v>
      </c>
      <c r="I1262" s="5">
        <v>0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1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1</v>
      </c>
      <c r="AB1262" s="5">
        <v>0</v>
      </c>
      <c r="AC1262" s="5">
        <v>0</v>
      </c>
      <c r="AD1262" s="5">
        <v>0</v>
      </c>
      <c r="AE1262" s="5">
        <v>0</v>
      </c>
      <c r="AF1262" s="5">
        <v>0</v>
      </c>
      <c r="AG1262" s="5">
        <v>0</v>
      </c>
      <c r="AH1262" s="5">
        <v>0</v>
      </c>
      <c r="AI1262" s="5">
        <v>0</v>
      </c>
      <c r="AJ1262" s="5">
        <v>0</v>
      </c>
      <c r="AK1262" s="5">
        <v>0</v>
      </c>
      <c r="AL1262" s="5">
        <v>0</v>
      </c>
      <c r="AM1262" s="5">
        <v>0</v>
      </c>
      <c r="AN1262" s="5">
        <v>0</v>
      </c>
      <c r="AO1262" s="5">
        <v>1</v>
      </c>
      <c r="AP1262" s="5">
        <v>0</v>
      </c>
      <c r="AQ1262" s="5">
        <v>0</v>
      </c>
      <c r="AR1262" s="5">
        <v>0</v>
      </c>
      <c r="AS1262" s="5">
        <v>0</v>
      </c>
      <c r="AT1262" s="5">
        <v>0</v>
      </c>
      <c r="AU1262" s="5">
        <v>0</v>
      </c>
      <c r="AV1262" s="5">
        <v>0</v>
      </c>
      <c r="AW1262" s="5">
        <v>0</v>
      </c>
      <c r="AX1262" s="5">
        <v>1</v>
      </c>
      <c r="AY1262" s="5">
        <v>0</v>
      </c>
      <c r="AZ1262" s="5">
        <v>1</v>
      </c>
      <c r="BA1262" s="5">
        <v>0</v>
      </c>
      <c r="BB1262" s="5">
        <v>0</v>
      </c>
      <c r="BC1262" s="5">
        <v>0</v>
      </c>
      <c r="BD1262" s="5">
        <v>0</v>
      </c>
      <c r="BE1262" s="5">
        <v>1</v>
      </c>
      <c r="BF1262" s="5">
        <v>1</v>
      </c>
      <c r="BG1262" s="5">
        <v>0</v>
      </c>
      <c r="BH1262" s="5">
        <v>0</v>
      </c>
      <c r="BI1262" s="5">
        <v>0</v>
      </c>
      <c r="BJ1262" s="5">
        <v>1</v>
      </c>
      <c r="BK1262" s="5">
        <v>2</v>
      </c>
      <c r="BL1262" s="5">
        <v>0</v>
      </c>
      <c r="BM1262" s="5">
        <v>0</v>
      </c>
      <c r="BN1262" s="5">
        <v>1</v>
      </c>
      <c r="BO1262" s="5">
        <v>0</v>
      </c>
      <c r="BP1262" s="5">
        <v>0</v>
      </c>
      <c r="BQ1262" s="5">
        <v>1</v>
      </c>
      <c r="BR1262" s="5">
        <v>0</v>
      </c>
      <c r="BS1262" s="5">
        <v>1</v>
      </c>
      <c r="BT1262" s="5">
        <v>0</v>
      </c>
      <c r="BU1262" s="5">
        <v>0</v>
      </c>
      <c r="BV1262" s="5">
        <v>0</v>
      </c>
      <c r="BW1262" s="5">
        <v>0</v>
      </c>
      <c r="BX1262" s="5">
        <v>1</v>
      </c>
      <c r="BY1262" s="5">
        <v>0</v>
      </c>
      <c r="BZ1262" s="5">
        <v>0</v>
      </c>
      <c r="CA1262" s="5">
        <v>0</v>
      </c>
      <c r="CB1262" s="5">
        <v>0</v>
      </c>
      <c r="CC1262" s="5">
        <v>0</v>
      </c>
      <c r="CD1262" s="5">
        <v>0</v>
      </c>
      <c r="CE1262" s="5">
        <v>0</v>
      </c>
      <c r="CF1262" s="5">
        <v>1</v>
      </c>
      <c r="CG1262" s="5">
        <v>0</v>
      </c>
      <c r="CH1262" s="5">
        <v>0</v>
      </c>
      <c r="CI1262" s="5">
        <v>0</v>
      </c>
      <c r="CJ1262" s="5">
        <v>0</v>
      </c>
      <c r="CK1262" s="5">
        <v>0</v>
      </c>
      <c r="CL1262" s="5">
        <v>0</v>
      </c>
      <c r="CM1262" s="5">
        <v>0</v>
      </c>
      <c r="CN1262" s="5">
        <v>1</v>
      </c>
      <c r="CO1262" s="5">
        <v>0</v>
      </c>
      <c r="CP1262" s="5">
        <v>0</v>
      </c>
      <c r="CQ1262" s="5">
        <v>0</v>
      </c>
      <c r="CR1262" s="5">
        <v>0</v>
      </c>
      <c r="CS1262" s="5">
        <v>0</v>
      </c>
      <c r="CT1262" s="5">
        <v>6</v>
      </c>
      <c r="CU1262" s="5">
        <v>0</v>
      </c>
      <c r="CV1262" s="5">
        <v>1</v>
      </c>
      <c r="CW1262" s="5">
        <v>0</v>
      </c>
      <c r="CX1262" s="3">
        <v>0</v>
      </c>
    </row>
    <row r="1263" spans="1:102" ht="15.75" x14ac:dyDescent="0.25">
      <c r="A1263" s="5" t="s">
        <v>165</v>
      </c>
      <c r="B1263" s="5" t="s">
        <v>166</v>
      </c>
      <c r="C1263" s="5">
        <v>2023</v>
      </c>
      <c r="D1263" s="5">
        <v>43</v>
      </c>
      <c r="E1263" s="5">
        <v>0</v>
      </c>
      <c r="F1263" s="5">
        <v>6</v>
      </c>
      <c r="G1263" s="5">
        <v>0</v>
      </c>
      <c r="H1263" s="5">
        <v>0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1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1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>
        <v>0</v>
      </c>
      <c r="AF1263" s="5">
        <v>0</v>
      </c>
      <c r="AG1263" s="5">
        <v>0</v>
      </c>
      <c r="AH1263" s="5">
        <v>0</v>
      </c>
      <c r="AI1263" s="5">
        <v>0</v>
      </c>
      <c r="AJ1263" s="5">
        <v>1</v>
      </c>
      <c r="AK1263" s="5">
        <v>0</v>
      </c>
      <c r="AL1263" s="5">
        <v>0</v>
      </c>
      <c r="AM1263" s="5">
        <v>0</v>
      </c>
      <c r="AN1263" s="5">
        <v>0</v>
      </c>
      <c r="AO1263" s="5">
        <v>4</v>
      </c>
      <c r="AP1263" s="5">
        <v>0</v>
      </c>
      <c r="AQ1263" s="5">
        <v>2</v>
      </c>
      <c r="AR1263" s="5">
        <v>0</v>
      </c>
      <c r="AS1263" s="5">
        <v>0</v>
      </c>
      <c r="AT1263" s="5">
        <v>0</v>
      </c>
      <c r="AU1263" s="5">
        <v>0</v>
      </c>
      <c r="AV1263" s="5">
        <v>1</v>
      </c>
      <c r="AW1263" s="5">
        <v>0</v>
      </c>
      <c r="AX1263" s="5">
        <v>2</v>
      </c>
      <c r="AY1263" s="5">
        <v>0</v>
      </c>
      <c r="AZ1263" s="5">
        <v>0</v>
      </c>
      <c r="BA1263" s="5">
        <v>0</v>
      </c>
      <c r="BB1263" s="5">
        <v>2</v>
      </c>
      <c r="BC1263" s="5">
        <v>0</v>
      </c>
      <c r="BD1263" s="5">
        <v>0</v>
      </c>
      <c r="BE1263" s="5">
        <v>1</v>
      </c>
      <c r="BF1263" s="5">
        <v>1</v>
      </c>
      <c r="BG1263" s="5">
        <v>0</v>
      </c>
      <c r="BH1263" s="5">
        <v>0</v>
      </c>
      <c r="BI1263" s="5">
        <v>0</v>
      </c>
      <c r="BJ1263" s="5">
        <v>8</v>
      </c>
      <c r="BK1263" s="5">
        <v>3</v>
      </c>
      <c r="BL1263" s="5">
        <v>0</v>
      </c>
      <c r="BM1263" s="5">
        <v>0</v>
      </c>
      <c r="BN1263" s="5">
        <v>0</v>
      </c>
      <c r="BO1263" s="5">
        <v>0</v>
      </c>
      <c r="BP1263" s="5">
        <v>0</v>
      </c>
      <c r="BQ1263" s="5">
        <v>1</v>
      </c>
      <c r="BR1263" s="5">
        <v>0</v>
      </c>
      <c r="BS1263" s="5">
        <v>1</v>
      </c>
      <c r="BT1263" s="5">
        <v>1</v>
      </c>
      <c r="BU1263" s="5">
        <v>0</v>
      </c>
      <c r="BV1263" s="5">
        <v>0</v>
      </c>
      <c r="BW1263" s="5">
        <v>0</v>
      </c>
      <c r="BX1263" s="5">
        <v>0</v>
      </c>
      <c r="BY1263" s="5">
        <v>0</v>
      </c>
      <c r="BZ1263" s="5">
        <v>0</v>
      </c>
      <c r="CA1263" s="5">
        <v>0</v>
      </c>
      <c r="CB1263" s="5">
        <v>0</v>
      </c>
      <c r="CC1263" s="5">
        <v>0</v>
      </c>
      <c r="CD1263" s="5">
        <v>0</v>
      </c>
      <c r="CE1263" s="5">
        <v>0</v>
      </c>
      <c r="CF1263" s="5">
        <v>0</v>
      </c>
      <c r="CG1263" s="5">
        <v>0</v>
      </c>
      <c r="CH1263" s="5">
        <v>0</v>
      </c>
      <c r="CI1263" s="5">
        <v>0</v>
      </c>
      <c r="CJ1263" s="5">
        <v>0</v>
      </c>
      <c r="CK1263" s="5">
        <v>0</v>
      </c>
      <c r="CL1263" s="5">
        <v>0</v>
      </c>
      <c r="CM1263" s="5">
        <v>0</v>
      </c>
      <c r="CN1263" s="5">
        <v>2</v>
      </c>
      <c r="CO1263" s="5">
        <v>0</v>
      </c>
      <c r="CP1263" s="5">
        <v>0</v>
      </c>
      <c r="CQ1263" s="5">
        <v>0</v>
      </c>
      <c r="CR1263" s="5">
        <v>0</v>
      </c>
      <c r="CS1263" s="5">
        <v>0</v>
      </c>
      <c r="CT1263" s="5">
        <v>0</v>
      </c>
      <c r="CU1263" s="5">
        <v>0</v>
      </c>
      <c r="CV1263" s="5">
        <v>0</v>
      </c>
      <c r="CW1263" s="5">
        <v>0</v>
      </c>
      <c r="CX1263" s="3">
        <v>0</v>
      </c>
    </row>
    <row r="1264" spans="1:102" ht="15.75" x14ac:dyDescent="0.25">
      <c r="A1264" s="5" t="s">
        <v>167</v>
      </c>
      <c r="B1264" s="5" t="s">
        <v>168</v>
      </c>
      <c r="C1264" s="5">
        <v>2023</v>
      </c>
      <c r="D1264" s="5">
        <v>1266</v>
      </c>
      <c r="E1264" s="5">
        <v>0</v>
      </c>
      <c r="F1264" s="5">
        <v>1</v>
      </c>
      <c r="G1264" s="5">
        <v>7</v>
      </c>
      <c r="H1264" s="5">
        <v>1</v>
      </c>
      <c r="I1264" s="5">
        <v>12</v>
      </c>
      <c r="J1264" s="5">
        <v>1</v>
      </c>
      <c r="K1264" s="5">
        <v>1</v>
      </c>
      <c r="L1264" s="5">
        <v>8</v>
      </c>
      <c r="M1264" s="5">
        <v>3</v>
      </c>
      <c r="N1264" s="5">
        <v>10</v>
      </c>
      <c r="O1264" s="5">
        <v>110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1</v>
      </c>
      <c r="W1264" s="5">
        <v>54</v>
      </c>
      <c r="X1264" s="5">
        <v>0</v>
      </c>
      <c r="Y1264" s="5">
        <v>0</v>
      </c>
      <c r="Z1264" s="5">
        <v>0</v>
      </c>
      <c r="AA1264" s="5">
        <v>18</v>
      </c>
      <c r="AB1264" s="5">
        <v>0</v>
      </c>
      <c r="AC1264" s="5">
        <v>0</v>
      </c>
      <c r="AD1264" s="5">
        <v>0</v>
      </c>
      <c r="AE1264" s="5">
        <v>0</v>
      </c>
      <c r="AF1264" s="5">
        <v>0</v>
      </c>
      <c r="AG1264" s="5">
        <v>5</v>
      </c>
      <c r="AH1264" s="5">
        <v>1</v>
      </c>
      <c r="AI1264" s="5">
        <v>37</v>
      </c>
      <c r="AJ1264" s="5">
        <v>22</v>
      </c>
      <c r="AK1264" s="5">
        <v>35</v>
      </c>
      <c r="AL1264" s="5">
        <v>2</v>
      </c>
      <c r="AM1264" s="5">
        <v>10</v>
      </c>
      <c r="AN1264" s="5">
        <v>7</v>
      </c>
      <c r="AO1264" s="5">
        <v>24</v>
      </c>
      <c r="AP1264" s="5">
        <v>0</v>
      </c>
      <c r="AQ1264" s="5">
        <v>5</v>
      </c>
      <c r="AR1264" s="5">
        <v>1</v>
      </c>
      <c r="AS1264" s="5">
        <v>3</v>
      </c>
      <c r="AT1264" s="5">
        <v>4</v>
      </c>
      <c r="AU1264" s="5">
        <v>6</v>
      </c>
      <c r="AV1264" s="5">
        <v>12</v>
      </c>
      <c r="AW1264" s="5">
        <v>75</v>
      </c>
      <c r="AX1264" s="5">
        <v>13</v>
      </c>
      <c r="AY1264" s="5">
        <v>0</v>
      </c>
      <c r="AZ1264" s="5">
        <v>2</v>
      </c>
      <c r="BA1264" s="5">
        <v>0</v>
      </c>
      <c r="BB1264" s="5">
        <v>18</v>
      </c>
      <c r="BC1264" s="5">
        <v>1</v>
      </c>
      <c r="BD1264" s="5">
        <v>0</v>
      </c>
      <c r="BE1264" s="5">
        <v>4</v>
      </c>
      <c r="BF1264" s="5">
        <v>26</v>
      </c>
      <c r="BG1264" s="5">
        <v>2</v>
      </c>
      <c r="BH1264" s="5">
        <v>1</v>
      </c>
      <c r="BI1264" s="5">
        <v>0</v>
      </c>
      <c r="BJ1264" s="5">
        <v>20</v>
      </c>
      <c r="BK1264" s="5">
        <v>19</v>
      </c>
      <c r="BL1264" s="5">
        <v>0</v>
      </c>
      <c r="BM1264" s="5">
        <v>2</v>
      </c>
      <c r="BN1264" s="5">
        <v>8</v>
      </c>
      <c r="BO1264" s="5">
        <v>0</v>
      </c>
      <c r="BP1264" s="5">
        <v>1</v>
      </c>
      <c r="BQ1264" s="5">
        <v>10</v>
      </c>
      <c r="BR1264" s="5">
        <v>1</v>
      </c>
      <c r="BS1264" s="5">
        <v>15</v>
      </c>
      <c r="BT1264" s="5">
        <v>8</v>
      </c>
      <c r="BU1264" s="5">
        <v>0</v>
      </c>
      <c r="BV1264" s="5">
        <v>7</v>
      </c>
      <c r="BW1264" s="5">
        <v>17</v>
      </c>
      <c r="BX1264" s="5">
        <v>94</v>
      </c>
      <c r="BY1264" s="5">
        <v>0</v>
      </c>
      <c r="BZ1264" s="5">
        <v>0</v>
      </c>
      <c r="CA1264" s="5">
        <v>21</v>
      </c>
      <c r="CB1264" s="5">
        <v>383</v>
      </c>
      <c r="CC1264" s="5">
        <v>0</v>
      </c>
      <c r="CD1264" s="5">
        <v>2</v>
      </c>
      <c r="CE1264" s="5">
        <v>0</v>
      </c>
      <c r="CF1264" s="5">
        <v>2</v>
      </c>
      <c r="CG1264" s="5">
        <v>0</v>
      </c>
      <c r="CH1264" s="5">
        <v>1</v>
      </c>
      <c r="CI1264" s="5">
        <v>1</v>
      </c>
      <c r="CJ1264" s="5">
        <v>8</v>
      </c>
      <c r="CK1264" s="5">
        <v>2</v>
      </c>
      <c r="CL1264" s="5">
        <v>0</v>
      </c>
      <c r="CM1264" s="5">
        <v>11</v>
      </c>
      <c r="CN1264" s="5">
        <v>22</v>
      </c>
      <c r="CO1264" s="5">
        <v>3</v>
      </c>
      <c r="CP1264" s="5">
        <v>1</v>
      </c>
      <c r="CQ1264" s="5">
        <v>0</v>
      </c>
      <c r="CR1264" s="5">
        <v>13</v>
      </c>
      <c r="CS1264" s="5">
        <v>1</v>
      </c>
      <c r="CT1264" s="5">
        <v>12</v>
      </c>
      <c r="CU1264" s="5">
        <v>4</v>
      </c>
      <c r="CV1264" s="5">
        <v>28</v>
      </c>
      <c r="CW1264" s="5">
        <v>4</v>
      </c>
      <c r="CX1264" s="3">
        <v>4</v>
      </c>
    </row>
    <row r="1265" spans="1:102" ht="15.75" x14ac:dyDescent="0.25">
      <c r="A1265" s="5" t="s">
        <v>169</v>
      </c>
      <c r="B1265" s="5" t="s">
        <v>170</v>
      </c>
      <c r="C1265" s="5">
        <v>2023</v>
      </c>
      <c r="D1265" s="5">
        <v>0</v>
      </c>
      <c r="E1265" s="5">
        <v>0</v>
      </c>
      <c r="F1265" s="5">
        <v>0</v>
      </c>
      <c r="G1265" s="5">
        <v>0</v>
      </c>
      <c r="H1265" s="5">
        <v>0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5">
        <v>0</v>
      </c>
      <c r="AG1265" s="5">
        <v>0</v>
      </c>
      <c r="AH1265" s="5">
        <v>0</v>
      </c>
      <c r="AI1265" s="5">
        <v>0</v>
      </c>
      <c r="AJ1265" s="5">
        <v>0</v>
      </c>
      <c r="AK1265" s="5">
        <v>0</v>
      </c>
      <c r="AL1265" s="5">
        <v>0</v>
      </c>
      <c r="AM1265" s="5">
        <v>0</v>
      </c>
      <c r="AN1265" s="5">
        <v>0</v>
      </c>
      <c r="AO1265" s="5">
        <v>0</v>
      </c>
      <c r="AP1265" s="5">
        <v>0</v>
      </c>
      <c r="AQ1265" s="5">
        <v>0</v>
      </c>
      <c r="AR1265" s="5">
        <v>0</v>
      </c>
      <c r="AS1265" s="5">
        <v>0</v>
      </c>
      <c r="AT1265" s="5">
        <v>0</v>
      </c>
      <c r="AU1265" s="5">
        <v>0</v>
      </c>
      <c r="AV1265" s="5">
        <v>0</v>
      </c>
      <c r="AW1265" s="5">
        <v>0</v>
      </c>
      <c r="AX1265" s="5">
        <v>0</v>
      </c>
      <c r="AY1265" s="5">
        <v>0</v>
      </c>
      <c r="AZ1265" s="5">
        <v>0</v>
      </c>
      <c r="BA1265" s="5">
        <v>0</v>
      </c>
      <c r="BB1265" s="5">
        <v>0</v>
      </c>
      <c r="BC1265" s="5">
        <v>0</v>
      </c>
      <c r="BD1265" s="5">
        <v>0</v>
      </c>
      <c r="BE1265" s="5">
        <v>0</v>
      </c>
      <c r="BF1265" s="5">
        <v>0</v>
      </c>
      <c r="BG1265" s="5">
        <v>0</v>
      </c>
      <c r="BH1265" s="5">
        <v>0</v>
      </c>
      <c r="BI1265" s="5">
        <v>0</v>
      </c>
      <c r="BJ1265" s="5">
        <v>0</v>
      </c>
      <c r="BK1265" s="5">
        <v>0</v>
      </c>
      <c r="BL1265" s="5">
        <v>0</v>
      </c>
      <c r="BM1265" s="5">
        <v>0</v>
      </c>
      <c r="BN1265" s="5">
        <v>0</v>
      </c>
      <c r="BO1265" s="5">
        <v>0</v>
      </c>
      <c r="BP1265" s="5">
        <v>0</v>
      </c>
      <c r="BQ1265" s="5">
        <v>0</v>
      </c>
      <c r="BR1265" s="5">
        <v>0</v>
      </c>
      <c r="BS1265" s="5">
        <v>0</v>
      </c>
      <c r="BT1265" s="5">
        <v>0</v>
      </c>
      <c r="BU1265" s="5">
        <v>0</v>
      </c>
      <c r="BV1265" s="5">
        <v>0</v>
      </c>
      <c r="BW1265" s="5">
        <v>0</v>
      </c>
      <c r="BX1265" s="5">
        <v>0</v>
      </c>
      <c r="BY1265" s="5">
        <v>0</v>
      </c>
      <c r="BZ1265" s="5">
        <v>0</v>
      </c>
      <c r="CA1265" s="5">
        <v>0</v>
      </c>
      <c r="CB1265" s="5">
        <v>0</v>
      </c>
      <c r="CC1265" s="5">
        <v>0</v>
      </c>
      <c r="CD1265" s="5">
        <v>0</v>
      </c>
      <c r="CE1265" s="5">
        <v>0</v>
      </c>
      <c r="CF1265" s="5">
        <v>0</v>
      </c>
      <c r="CG1265" s="5">
        <v>0</v>
      </c>
      <c r="CH1265" s="5">
        <v>0</v>
      </c>
      <c r="CI1265" s="5">
        <v>0</v>
      </c>
      <c r="CJ1265" s="5">
        <v>0</v>
      </c>
      <c r="CK1265" s="5">
        <v>0</v>
      </c>
      <c r="CL1265" s="5">
        <v>0</v>
      </c>
      <c r="CM1265" s="5">
        <v>0</v>
      </c>
      <c r="CN1265" s="5">
        <v>0</v>
      </c>
      <c r="CO1265" s="5">
        <v>0</v>
      </c>
      <c r="CP1265" s="5">
        <v>0</v>
      </c>
      <c r="CQ1265" s="5">
        <v>0</v>
      </c>
      <c r="CR1265" s="5">
        <v>0</v>
      </c>
      <c r="CS1265" s="5">
        <v>0</v>
      </c>
      <c r="CT1265" s="5">
        <v>0</v>
      </c>
      <c r="CU1265" s="5">
        <v>0</v>
      </c>
      <c r="CV1265" s="5">
        <v>0</v>
      </c>
      <c r="CW1265" s="5">
        <v>0</v>
      </c>
      <c r="CX1265" s="3">
        <v>0</v>
      </c>
    </row>
    <row r="1266" spans="1:102" ht="15.75" x14ac:dyDescent="0.25">
      <c r="A1266" s="5" t="s">
        <v>171</v>
      </c>
      <c r="B1266" s="5" t="s">
        <v>172</v>
      </c>
      <c r="C1266" s="5">
        <v>2023</v>
      </c>
      <c r="D1266" s="5">
        <v>52</v>
      </c>
      <c r="E1266" s="5">
        <v>0</v>
      </c>
      <c r="F1266" s="5">
        <v>0</v>
      </c>
      <c r="G1266" s="5">
        <v>0</v>
      </c>
      <c r="H1266" s="5">
        <v>0</v>
      </c>
      <c r="I1266" s="5">
        <v>0</v>
      </c>
      <c r="J1266" s="5">
        <v>0</v>
      </c>
      <c r="K1266" s="5">
        <v>0</v>
      </c>
      <c r="L1266" s="5">
        <v>2</v>
      </c>
      <c r="M1266" s="5">
        <v>0</v>
      </c>
      <c r="N1266" s="5">
        <v>1</v>
      </c>
      <c r="O1266" s="5">
        <v>2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5">
        <v>0</v>
      </c>
      <c r="AG1266" s="5">
        <v>0</v>
      </c>
      <c r="AH1266" s="5">
        <v>0</v>
      </c>
      <c r="AI1266" s="5">
        <v>0</v>
      </c>
      <c r="AJ1266" s="5">
        <v>1</v>
      </c>
      <c r="AK1266" s="5">
        <v>1</v>
      </c>
      <c r="AL1266" s="5">
        <v>1</v>
      </c>
      <c r="AM1266" s="5">
        <v>1</v>
      </c>
      <c r="AN1266" s="5">
        <v>0</v>
      </c>
      <c r="AO1266" s="5">
        <v>2</v>
      </c>
      <c r="AP1266" s="5">
        <v>0</v>
      </c>
      <c r="AQ1266" s="5">
        <v>0</v>
      </c>
      <c r="AR1266" s="5">
        <v>0</v>
      </c>
      <c r="AS1266" s="5">
        <v>0</v>
      </c>
      <c r="AT1266" s="5">
        <v>0</v>
      </c>
      <c r="AU1266" s="5">
        <v>0</v>
      </c>
      <c r="AV1266" s="5">
        <v>0</v>
      </c>
      <c r="AW1266" s="5">
        <v>0</v>
      </c>
      <c r="AX1266" s="5">
        <v>1</v>
      </c>
      <c r="AY1266" s="5">
        <v>0</v>
      </c>
      <c r="AZ1266" s="5">
        <v>0</v>
      </c>
      <c r="BA1266" s="5">
        <v>0</v>
      </c>
      <c r="BB1266" s="5">
        <v>0</v>
      </c>
      <c r="BC1266" s="5">
        <v>0</v>
      </c>
      <c r="BD1266" s="5">
        <v>0</v>
      </c>
      <c r="BE1266" s="5">
        <v>1</v>
      </c>
      <c r="BF1266" s="5">
        <v>2</v>
      </c>
      <c r="BG1266" s="5">
        <v>0</v>
      </c>
      <c r="BH1266" s="5">
        <v>0</v>
      </c>
      <c r="BI1266" s="5">
        <v>0</v>
      </c>
      <c r="BJ1266" s="5">
        <v>0</v>
      </c>
      <c r="BK1266" s="5">
        <v>1</v>
      </c>
      <c r="BL1266" s="5">
        <v>0</v>
      </c>
      <c r="BM1266" s="5">
        <v>0</v>
      </c>
      <c r="BN1266" s="5">
        <v>0</v>
      </c>
      <c r="BO1266" s="5">
        <v>0</v>
      </c>
      <c r="BP1266" s="5">
        <v>0</v>
      </c>
      <c r="BQ1266" s="5">
        <v>0</v>
      </c>
      <c r="BR1266" s="5">
        <v>0</v>
      </c>
      <c r="BS1266" s="5">
        <v>1</v>
      </c>
      <c r="BT1266" s="5">
        <v>1</v>
      </c>
      <c r="BU1266" s="5">
        <v>0</v>
      </c>
      <c r="BV1266" s="5">
        <v>1</v>
      </c>
      <c r="BW1266" s="5">
        <v>0</v>
      </c>
      <c r="BX1266" s="5">
        <v>26</v>
      </c>
      <c r="BY1266" s="5">
        <v>0</v>
      </c>
      <c r="BZ1266" s="5">
        <v>0</v>
      </c>
      <c r="CA1266" s="5">
        <v>0</v>
      </c>
      <c r="CB1266" s="5">
        <v>0</v>
      </c>
      <c r="CC1266" s="5">
        <v>0</v>
      </c>
      <c r="CD1266" s="5">
        <v>0</v>
      </c>
      <c r="CE1266" s="5">
        <v>0</v>
      </c>
      <c r="CF1266" s="5">
        <v>0</v>
      </c>
      <c r="CG1266" s="5">
        <v>0</v>
      </c>
      <c r="CH1266" s="5">
        <v>0</v>
      </c>
      <c r="CI1266" s="5">
        <v>0</v>
      </c>
      <c r="CJ1266" s="5">
        <v>0</v>
      </c>
      <c r="CK1266" s="5">
        <v>0</v>
      </c>
      <c r="CL1266" s="5">
        <v>0</v>
      </c>
      <c r="CM1266" s="5">
        <v>0</v>
      </c>
      <c r="CN1266" s="5">
        <v>1</v>
      </c>
      <c r="CO1266" s="5">
        <v>0</v>
      </c>
      <c r="CP1266" s="5">
        <v>0</v>
      </c>
      <c r="CQ1266" s="5">
        <v>0</v>
      </c>
      <c r="CR1266" s="5">
        <v>0</v>
      </c>
      <c r="CS1266" s="5">
        <v>0</v>
      </c>
      <c r="CT1266" s="5">
        <v>1</v>
      </c>
      <c r="CU1266" s="5">
        <v>0</v>
      </c>
      <c r="CV1266" s="5">
        <v>1</v>
      </c>
      <c r="CW1266" s="5">
        <v>0</v>
      </c>
      <c r="CX1266" s="3">
        <v>0</v>
      </c>
    </row>
    <row r="1267" spans="1:102" ht="15.75" x14ac:dyDescent="0.25">
      <c r="A1267" s="5" t="s">
        <v>173</v>
      </c>
      <c r="B1267" s="5" t="s">
        <v>174</v>
      </c>
      <c r="C1267" s="5">
        <v>2023</v>
      </c>
      <c r="D1267" s="5">
        <v>3</v>
      </c>
      <c r="E1267" s="5">
        <v>0</v>
      </c>
      <c r="F1267" s="5">
        <v>0</v>
      </c>
      <c r="G1267" s="5">
        <v>0</v>
      </c>
      <c r="H1267" s="5">
        <v>0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5">
        <v>0</v>
      </c>
      <c r="AG1267" s="5">
        <v>0</v>
      </c>
      <c r="AH1267" s="5">
        <v>0</v>
      </c>
      <c r="AI1267" s="5">
        <v>0</v>
      </c>
      <c r="AJ1267" s="5">
        <v>0</v>
      </c>
      <c r="AK1267" s="5">
        <v>0</v>
      </c>
      <c r="AL1267" s="5">
        <v>0</v>
      </c>
      <c r="AM1267" s="5">
        <v>0</v>
      </c>
      <c r="AN1267" s="5">
        <v>0</v>
      </c>
      <c r="AO1267" s="5">
        <v>0</v>
      </c>
      <c r="AP1267" s="5">
        <v>0</v>
      </c>
      <c r="AQ1267" s="5">
        <v>0</v>
      </c>
      <c r="AR1267" s="5">
        <v>0</v>
      </c>
      <c r="AS1267" s="5">
        <v>0</v>
      </c>
      <c r="AT1267" s="5">
        <v>0</v>
      </c>
      <c r="AU1267" s="5">
        <v>0</v>
      </c>
      <c r="AV1267" s="5">
        <v>0</v>
      </c>
      <c r="AW1267" s="5">
        <v>0</v>
      </c>
      <c r="AX1267" s="5">
        <v>1</v>
      </c>
      <c r="AY1267" s="5">
        <v>0</v>
      </c>
      <c r="AZ1267" s="5">
        <v>0</v>
      </c>
      <c r="BA1267" s="5">
        <v>0</v>
      </c>
      <c r="BB1267" s="5">
        <v>1</v>
      </c>
      <c r="BC1267" s="5">
        <v>0</v>
      </c>
      <c r="BD1267" s="5">
        <v>0</v>
      </c>
      <c r="BE1267" s="5">
        <v>0</v>
      </c>
      <c r="BF1267" s="5">
        <v>0</v>
      </c>
      <c r="BG1267" s="5">
        <v>0</v>
      </c>
      <c r="BH1267" s="5">
        <v>0</v>
      </c>
      <c r="BI1267" s="5">
        <v>0</v>
      </c>
      <c r="BJ1267" s="5">
        <v>0</v>
      </c>
      <c r="BK1267" s="5">
        <v>0</v>
      </c>
      <c r="BL1267" s="5">
        <v>0</v>
      </c>
      <c r="BM1267" s="5">
        <v>0</v>
      </c>
      <c r="BN1267" s="5">
        <v>0</v>
      </c>
      <c r="BO1267" s="5">
        <v>0</v>
      </c>
      <c r="BP1267" s="5">
        <v>0</v>
      </c>
      <c r="BQ1267" s="5">
        <v>1</v>
      </c>
      <c r="BR1267" s="5">
        <v>0</v>
      </c>
      <c r="BS1267" s="5">
        <v>0</v>
      </c>
      <c r="BT1267" s="5">
        <v>0</v>
      </c>
      <c r="BU1267" s="5">
        <v>0</v>
      </c>
      <c r="BV1267" s="5">
        <v>0</v>
      </c>
      <c r="BW1267" s="5">
        <v>0</v>
      </c>
      <c r="BX1267" s="5">
        <v>0</v>
      </c>
      <c r="BY1267" s="5">
        <v>0</v>
      </c>
      <c r="BZ1267" s="5">
        <v>0</v>
      </c>
      <c r="CA1267" s="5">
        <v>0</v>
      </c>
      <c r="CB1267" s="5">
        <v>0</v>
      </c>
      <c r="CC1267" s="5">
        <v>0</v>
      </c>
      <c r="CD1267" s="5">
        <v>0</v>
      </c>
      <c r="CE1267" s="5">
        <v>0</v>
      </c>
      <c r="CF1267" s="5">
        <v>0</v>
      </c>
      <c r="CG1267" s="5">
        <v>0</v>
      </c>
      <c r="CH1267" s="5">
        <v>0</v>
      </c>
      <c r="CI1267" s="5">
        <v>0</v>
      </c>
      <c r="CJ1267" s="5">
        <v>0</v>
      </c>
      <c r="CK1267" s="5">
        <v>0</v>
      </c>
      <c r="CL1267" s="5">
        <v>0</v>
      </c>
      <c r="CM1267" s="5">
        <v>0</v>
      </c>
      <c r="CN1267" s="5">
        <v>0</v>
      </c>
      <c r="CO1267" s="5">
        <v>0</v>
      </c>
      <c r="CP1267" s="5">
        <v>0</v>
      </c>
      <c r="CQ1267" s="5">
        <v>0</v>
      </c>
      <c r="CR1267" s="5">
        <v>0</v>
      </c>
      <c r="CS1267" s="5">
        <v>0</v>
      </c>
      <c r="CT1267" s="5">
        <v>0</v>
      </c>
      <c r="CU1267" s="5">
        <v>0</v>
      </c>
      <c r="CV1267" s="5">
        <v>0</v>
      </c>
      <c r="CW1267" s="5">
        <v>0</v>
      </c>
      <c r="CX1267" s="3">
        <v>0</v>
      </c>
    </row>
    <row r="1268" spans="1:102" ht="15.75" x14ac:dyDescent="0.25">
      <c r="A1268" s="5" t="s">
        <v>175</v>
      </c>
      <c r="B1268" s="5" t="s">
        <v>176</v>
      </c>
      <c r="C1268" s="5">
        <v>2023</v>
      </c>
      <c r="D1268" s="5">
        <v>0</v>
      </c>
      <c r="E1268" s="5">
        <v>0</v>
      </c>
      <c r="F1268" s="5">
        <v>0</v>
      </c>
      <c r="G1268" s="5">
        <v>0</v>
      </c>
      <c r="H1268" s="5">
        <v>0</v>
      </c>
      <c r="I1268" s="5">
        <v>0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  <c r="AE1268" s="5">
        <v>0</v>
      </c>
      <c r="AF1268" s="5">
        <v>0</v>
      </c>
      <c r="AG1268" s="5">
        <v>0</v>
      </c>
      <c r="AH1268" s="5">
        <v>0</v>
      </c>
      <c r="AI1268" s="5">
        <v>0</v>
      </c>
      <c r="AJ1268" s="5">
        <v>0</v>
      </c>
      <c r="AK1268" s="5">
        <v>0</v>
      </c>
      <c r="AL1268" s="5">
        <v>0</v>
      </c>
      <c r="AM1268" s="5">
        <v>0</v>
      </c>
      <c r="AN1268" s="5">
        <v>0</v>
      </c>
      <c r="AO1268" s="5">
        <v>0</v>
      </c>
      <c r="AP1268" s="5">
        <v>0</v>
      </c>
      <c r="AQ1268" s="5">
        <v>0</v>
      </c>
      <c r="AR1268" s="5">
        <v>0</v>
      </c>
      <c r="AS1268" s="5">
        <v>0</v>
      </c>
      <c r="AT1268" s="5">
        <v>0</v>
      </c>
      <c r="AU1268" s="5">
        <v>0</v>
      </c>
      <c r="AV1268" s="5">
        <v>0</v>
      </c>
      <c r="AW1268" s="5">
        <v>0</v>
      </c>
      <c r="AX1268" s="5">
        <v>0</v>
      </c>
      <c r="AY1268" s="5">
        <v>0</v>
      </c>
      <c r="AZ1268" s="5">
        <v>0</v>
      </c>
      <c r="BA1268" s="5">
        <v>0</v>
      </c>
      <c r="BB1268" s="5">
        <v>0</v>
      </c>
      <c r="BC1268" s="5">
        <v>0</v>
      </c>
      <c r="BD1268" s="5">
        <v>0</v>
      </c>
      <c r="BE1268" s="5">
        <v>0</v>
      </c>
      <c r="BF1268" s="5">
        <v>0</v>
      </c>
      <c r="BG1268" s="5">
        <v>0</v>
      </c>
      <c r="BH1268" s="5">
        <v>0</v>
      </c>
      <c r="BI1268" s="5">
        <v>0</v>
      </c>
      <c r="BJ1268" s="5">
        <v>0</v>
      </c>
      <c r="BK1268" s="5">
        <v>0</v>
      </c>
      <c r="BL1268" s="5">
        <v>0</v>
      </c>
      <c r="BM1268" s="5">
        <v>0</v>
      </c>
      <c r="BN1268" s="5">
        <v>0</v>
      </c>
      <c r="BO1268" s="5">
        <v>0</v>
      </c>
      <c r="BP1268" s="5">
        <v>0</v>
      </c>
      <c r="BQ1268" s="5">
        <v>0</v>
      </c>
      <c r="BR1268" s="5">
        <v>0</v>
      </c>
      <c r="BS1268" s="5">
        <v>0</v>
      </c>
      <c r="BT1268" s="5">
        <v>0</v>
      </c>
      <c r="BU1268" s="5">
        <v>0</v>
      </c>
      <c r="BV1268" s="5">
        <v>0</v>
      </c>
      <c r="BW1268" s="5">
        <v>0</v>
      </c>
      <c r="BX1268" s="5">
        <v>0</v>
      </c>
      <c r="BY1268" s="5">
        <v>0</v>
      </c>
      <c r="BZ1268" s="5">
        <v>0</v>
      </c>
      <c r="CA1268" s="5">
        <v>0</v>
      </c>
      <c r="CB1268" s="5">
        <v>0</v>
      </c>
      <c r="CC1268" s="5">
        <v>0</v>
      </c>
      <c r="CD1268" s="5">
        <v>0</v>
      </c>
      <c r="CE1268" s="5">
        <v>0</v>
      </c>
      <c r="CF1268" s="5">
        <v>0</v>
      </c>
      <c r="CG1268" s="5">
        <v>0</v>
      </c>
      <c r="CH1268" s="5">
        <v>0</v>
      </c>
      <c r="CI1268" s="5">
        <v>0</v>
      </c>
      <c r="CJ1268" s="5">
        <v>0</v>
      </c>
      <c r="CK1268" s="5">
        <v>0</v>
      </c>
      <c r="CL1268" s="5">
        <v>0</v>
      </c>
      <c r="CM1268" s="5">
        <v>0</v>
      </c>
      <c r="CN1268" s="5">
        <v>0</v>
      </c>
      <c r="CO1268" s="5">
        <v>0</v>
      </c>
      <c r="CP1268" s="5">
        <v>0</v>
      </c>
      <c r="CQ1268" s="5">
        <v>0</v>
      </c>
      <c r="CR1268" s="5">
        <v>0</v>
      </c>
      <c r="CS1268" s="5">
        <v>0</v>
      </c>
      <c r="CT1268" s="5">
        <v>0</v>
      </c>
      <c r="CU1268" s="5">
        <v>0</v>
      </c>
      <c r="CV1268" s="5">
        <v>0</v>
      </c>
      <c r="CW1268" s="5">
        <v>0</v>
      </c>
      <c r="CX1268" s="3">
        <v>0</v>
      </c>
    </row>
    <row r="1269" spans="1:102" ht="15.75" x14ac:dyDescent="0.25">
      <c r="A1269" s="5" t="s">
        <v>177</v>
      </c>
      <c r="B1269" s="5" t="s">
        <v>178</v>
      </c>
      <c r="C1269" s="5">
        <v>2023</v>
      </c>
      <c r="D1269" s="5">
        <v>151</v>
      </c>
      <c r="E1269" s="5">
        <v>0</v>
      </c>
      <c r="F1269" s="5">
        <v>0</v>
      </c>
      <c r="G1269" s="5">
        <v>1</v>
      </c>
      <c r="H1269" s="5">
        <v>0</v>
      </c>
      <c r="I1269" s="5">
        <v>2</v>
      </c>
      <c r="J1269" s="5">
        <v>0</v>
      </c>
      <c r="K1269" s="5">
        <v>0</v>
      </c>
      <c r="L1269" s="5">
        <v>2</v>
      </c>
      <c r="M1269" s="5">
        <v>0</v>
      </c>
      <c r="N1269" s="5">
        <v>1</v>
      </c>
      <c r="O1269" s="5">
        <v>1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1</v>
      </c>
      <c r="AB1269" s="5">
        <v>0</v>
      </c>
      <c r="AC1269" s="5">
        <v>0</v>
      </c>
      <c r="AD1269" s="5">
        <v>0</v>
      </c>
      <c r="AE1269" s="5">
        <v>0</v>
      </c>
      <c r="AF1269" s="5">
        <v>0</v>
      </c>
      <c r="AG1269" s="5">
        <v>1</v>
      </c>
      <c r="AH1269" s="5">
        <v>0</v>
      </c>
      <c r="AI1269" s="5">
        <v>0</v>
      </c>
      <c r="AJ1269" s="5">
        <v>3</v>
      </c>
      <c r="AK1269" s="5">
        <v>2</v>
      </c>
      <c r="AL1269" s="5">
        <v>0</v>
      </c>
      <c r="AM1269" s="5">
        <v>0</v>
      </c>
      <c r="AN1269" s="5">
        <v>1</v>
      </c>
      <c r="AO1269" s="5">
        <v>1</v>
      </c>
      <c r="AP1269" s="5">
        <v>0</v>
      </c>
      <c r="AQ1269" s="5">
        <v>3</v>
      </c>
      <c r="AR1269" s="5">
        <v>0</v>
      </c>
      <c r="AS1269" s="5">
        <v>0</v>
      </c>
      <c r="AT1269" s="5">
        <v>1</v>
      </c>
      <c r="AU1269" s="5">
        <v>0</v>
      </c>
      <c r="AV1269" s="5">
        <v>2</v>
      </c>
      <c r="AW1269" s="5">
        <v>0</v>
      </c>
      <c r="AX1269" s="5">
        <v>8</v>
      </c>
      <c r="AY1269" s="5">
        <v>0</v>
      </c>
      <c r="AZ1269" s="5">
        <v>1</v>
      </c>
      <c r="BA1269" s="5">
        <v>0</v>
      </c>
      <c r="BB1269" s="5">
        <v>1</v>
      </c>
      <c r="BC1269" s="5">
        <v>1</v>
      </c>
      <c r="BD1269" s="5">
        <v>0</v>
      </c>
      <c r="BE1269" s="5">
        <v>2</v>
      </c>
      <c r="BF1269" s="5">
        <v>17</v>
      </c>
      <c r="BG1269" s="5">
        <v>0</v>
      </c>
      <c r="BH1269" s="5">
        <v>0</v>
      </c>
      <c r="BI1269" s="5">
        <v>0</v>
      </c>
      <c r="BJ1269" s="5">
        <v>17</v>
      </c>
      <c r="BK1269" s="5">
        <v>5</v>
      </c>
      <c r="BL1269" s="5">
        <v>0</v>
      </c>
      <c r="BM1269" s="5">
        <v>0</v>
      </c>
      <c r="BN1269" s="5">
        <v>0</v>
      </c>
      <c r="BO1269" s="5">
        <v>0</v>
      </c>
      <c r="BP1269" s="5">
        <v>0</v>
      </c>
      <c r="BQ1269" s="5">
        <v>1</v>
      </c>
      <c r="BR1269" s="5">
        <v>0</v>
      </c>
      <c r="BS1269" s="5">
        <v>5</v>
      </c>
      <c r="BT1269" s="5">
        <v>2</v>
      </c>
      <c r="BU1269" s="5">
        <v>0</v>
      </c>
      <c r="BV1269" s="5">
        <v>3</v>
      </c>
      <c r="BW1269" s="5">
        <v>34</v>
      </c>
      <c r="BX1269" s="5">
        <v>2</v>
      </c>
      <c r="BY1269" s="5">
        <v>0</v>
      </c>
      <c r="BZ1269" s="5">
        <v>0</v>
      </c>
      <c r="CA1269" s="5">
        <v>0</v>
      </c>
      <c r="CB1269" s="5">
        <v>14</v>
      </c>
      <c r="CC1269" s="5">
        <v>0</v>
      </c>
      <c r="CD1269" s="5">
        <v>0</v>
      </c>
      <c r="CE1269" s="5">
        <v>0</v>
      </c>
      <c r="CF1269" s="5">
        <v>0</v>
      </c>
      <c r="CG1269" s="5">
        <v>0</v>
      </c>
      <c r="CH1269" s="5">
        <v>0</v>
      </c>
      <c r="CI1269" s="5">
        <v>0</v>
      </c>
      <c r="CJ1269" s="5">
        <v>1</v>
      </c>
      <c r="CK1269" s="5">
        <v>1</v>
      </c>
      <c r="CL1269" s="5">
        <v>0</v>
      </c>
      <c r="CM1269" s="5">
        <v>1</v>
      </c>
      <c r="CN1269" s="5">
        <v>5</v>
      </c>
      <c r="CO1269" s="5">
        <v>0</v>
      </c>
      <c r="CP1269" s="5">
        <v>0</v>
      </c>
      <c r="CQ1269" s="5">
        <v>0</v>
      </c>
      <c r="CR1269" s="5">
        <v>0</v>
      </c>
      <c r="CS1269" s="5">
        <v>0</v>
      </c>
      <c r="CT1269" s="5">
        <v>1</v>
      </c>
      <c r="CU1269" s="5">
        <v>0</v>
      </c>
      <c r="CV1269" s="5">
        <v>2</v>
      </c>
      <c r="CW1269" s="5">
        <v>1</v>
      </c>
      <c r="CX1269" s="3">
        <v>1</v>
      </c>
    </row>
    <row r="1270" spans="1:102" ht="15.75" x14ac:dyDescent="0.25">
      <c r="A1270" s="5" t="s">
        <v>179</v>
      </c>
      <c r="B1270" s="5" t="s">
        <v>180</v>
      </c>
      <c r="C1270" s="5">
        <v>2023</v>
      </c>
      <c r="D1270" s="5">
        <v>9781</v>
      </c>
      <c r="E1270" s="5">
        <v>16</v>
      </c>
      <c r="F1270" s="5">
        <v>31</v>
      </c>
      <c r="G1270" s="5">
        <v>11</v>
      </c>
      <c r="H1270" s="5">
        <v>13</v>
      </c>
      <c r="I1270" s="5">
        <v>31</v>
      </c>
      <c r="J1270" s="5">
        <v>8</v>
      </c>
      <c r="K1270" s="5">
        <v>8</v>
      </c>
      <c r="L1270" s="5">
        <v>40</v>
      </c>
      <c r="M1270" s="5">
        <v>5</v>
      </c>
      <c r="N1270" s="5">
        <v>19</v>
      </c>
      <c r="O1270" s="5">
        <v>209</v>
      </c>
      <c r="P1270" s="5">
        <v>0</v>
      </c>
      <c r="Q1270" s="5">
        <v>0</v>
      </c>
      <c r="R1270" s="5">
        <v>2</v>
      </c>
      <c r="S1270" s="5">
        <v>3</v>
      </c>
      <c r="T1270" s="5">
        <v>0</v>
      </c>
      <c r="U1270" s="5">
        <v>1</v>
      </c>
      <c r="V1270" s="5">
        <v>1</v>
      </c>
      <c r="W1270" s="5">
        <v>165</v>
      </c>
      <c r="X1270" s="5">
        <v>2</v>
      </c>
      <c r="Y1270" s="5">
        <v>0</v>
      </c>
      <c r="Z1270" s="5">
        <v>0</v>
      </c>
      <c r="AA1270" s="5">
        <v>1</v>
      </c>
      <c r="AB1270" s="5">
        <v>0</v>
      </c>
      <c r="AC1270" s="5">
        <v>0</v>
      </c>
      <c r="AD1270" s="5">
        <v>0</v>
      </c>
      <c r="AE1270" s="5">
        <v>0</v>
      </c>
      <c r="AF1270" s="5">
        <v>0</v>
      </c>
      <c r="AG1270" s="5">
        <v>5</v>
      </c>
      <c r="AH1270" s="5">
        <v>1</v>
      </c>
      <c r="AI1270" s="5">
        <v>15</v>
      </c>
      <c r="AJ1270" s="5">
        <v>78</v>
      </c>
      <c r="AK1270" s="5">
        <v>56</v>
      </c>
      <c r="AL1270" s="5">
        <v>0</v>
      </c>
      <c r="AM1270" s="5">
        <v>6</v>
      </c>
      <c r="AN1270" s="5">
        <v>22</v>
      </c>
      <c r="AO1270" s="5">
        <v>12</v>
      </c>
      <c r="AP1270" s="5">
        <v>5</v>
      </c>
      <c r="AQ1270" s="5">
        <v>15</v>
      </c>
      <c r="AR1270" s="5">
        <v>2</v>
      </c>
      <c r="AS1270" s="5">
        <v>8</v>
      </c>
      <c r="AT1270" s="5">
        <v>22</v>
      </c>
      <c r="AU1270" s="5">
        <v>108</v>
      </c>
      <c r="AV1270" s="5">
        <v>10</v>
      </c>
      <c r="AW1270" s="5">
        <v>334</v>
      </c>
      <c r="AX1270" s="5">
        <v>179</v>
      </c>
      <c r="AY1270" s="5">
        <v>1</v>
      </c>
      <c r="AZ1270" s="5">
        <v>10</v>
      </c>
      <c r="BA1270" s="5">
        <v>0</v>
      </c>
      <c r="BB1270" s="5">
        <v>3472</v>
      </c>
      <c r="BC1270" s="5">
        <v>32</v>
      </c>
      <c r="BD1270" s="5">
        <v>0</v>
      </c>
      <c r="BE1270" s="5">
        <v>9</v>
      </c>
      <c r="BF1270" s="5">
        <v>31</v>
      </c>
      <c r="BG1270" s="5">
        <v>2</v>
      </c>
      <c r="BH1270" s="5">
        <v>1</v>
      </c>
      <c r="BI1270" s="5">
        <v>0</v>
      </c>
      <c r="BJ1270" s="5">
        <v>295</v>
      </c>
      <c r="BK1270" s="5">
        <v>37</v>
      </c>
      <c r="BL1270" s="5">
        <v>0</v>
      </c>
      <c r="BM1270" s="5">
        <v>15</v>
      </c>
      <c r="BN1270" s="5">
        <v>85</v>
      </c>
      <c r="BO1270" s="5">
        <v>1</v>
      </c>
      <c r="BP1270" s="5">
        <v>14</v>
      </c>
      <c r="BQ1270" s="5">
        <v>190</v>
      </c>
      <c r="BR1270" s="5">
        <v>4</v>
      </c>
      <c r="BS1270" s="5">
        <v>298</v>
      </c>
      <c r="BT1270" s="5">
        <v>66</v>
      </c>
      <c r="BU1270" s="5">
        <v>3</v>
      </c>
      <c r="BV1270" s="5">
        <v>36</v>
      </c>
      <c r="BW1270" s="5">
        <v>4</v>
      </c>
      <c r="BX1270" s="5">
        <v>67</v>
      </c>
      <c r="BY1270" s="5">
        <v>3</v>
      </c>
      <c r="BZ1270" s="5">
        <v>0</v>
      </c>
      <c r="CA1270" s="5">
        <v>12</v>
      </c>
      <c r="CB1270" s="5">
        <v>79</v>
      </c>
      <c r="CC1270" s="5">
        <v>0</v>
      </c>
      <c r="CD1270" s="5">
        <v>4</v>
      </c>
      <c r="CE1270" s="5">
        <v>0</v>
      </c>
      <c r="CF1270" s="5">
        <v>4</v>
      </c>
      <c r="CG1270" s="5">
        <v>22</v>
      </c>
      <c r="CH1270" s="5">
        <v>3</v>
      </c>
      <c r="CI1270" s="5">
        <v>151</v>
      </c>
      <c r="CJ1270" s="5">
        <v>131</v>
      </c>
      <c r="CK1270" s="5">
        <v>29</v>
      </c>
      <c r="CL1270" s="5">
        <v>0</v>
      </c>
      <c r="CM1270" s="5">
        <v>67</v>
      </c>
      <c r="CN1270" s="5">
        <v>202</v>
      </c>
      <c r="CO1270" s="5">
        <v>254</v>
      </c>
      <c r="CP1270" s="5">
        <v>47</v>
      </c>
      <c r="CQ1270" s="5">
        <v>1</v>
      </c>
      <c r="CR1270" s="5">
        <v>225</v>
      </c>
      <c r="CS1270" s="5">
        <v>435</v>
      </c>
      <c r="CT1270" s="5">
        <v>11</v>
      </c>
      <c r="CU1270" s="5">
        <v>11</v>
      </c>
      <c r="CV1270" s="5">
        <v>80</v>
      </c>
      <c r="CW1270" s="5">
        <v>1891</v>
      </c>
      <c r="CX1270" s="3">
        <v>1896</v>
      </c>
    </row>
    <row r="1271" spans="1:102" ht="15.75" x14ac:dyDescent="0.25">
      <c r="A1271" s="5" t="s">
        <v>181</v>
      </c>
      <c r="B1271" s="5" t="s">
        <v>182</v>
      </c>
      <c r="C1271" s="5">
        <v>2023</v>
      </c>
      <c r="D1271" s="5">
        <v>0</v>
      </c>
      <c r="E1271" s="5">
        <v>0</v>
      </c>
      <c r="F1271" s="5">
        <v>0</v>
      </c>
      <c r="G1271" s="5">
        <v>0</v>
      </c>
      <c r="H1271" s="5">
        <v>0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0</v>
      </c>
      <c r="AG1271" s="5">
        <v>0</v>
      </c>
      <c r="AH1271" s="5">
        <v>0</v>
      </c>
      <c r="AI1271" s="5">
        <v>0</v>
      </c>
      <c r="AJ1271" s="5">
        <v>0</v>
      </c>
      <c r="AK1271" s="5">
        <v>0</v>
      </c>
      <c r="AL1271" s="5">
        <v>0</v>
      </c>
      <c r="AM1271" s="5">
        <v>0</v>
      </c>
      <c r="AN1271" s="5">
        <v>0</v>
      </c>
      <c r="AO1271" s="5">
        <v>0</v>
      </c>
      <c r="AP1271" s="5">
        <v>0</v>
      </c>
      <c r="AQ1271" s="5">
        <v>0</v>
      </c>
      <c r="AR1271" s="5">
        <v>0</v>
      </c>
      <c r="AS1271" s="5">
        <v>0</v>
      </c>
      <c r="AT1271" s="5">
        <v>0</v>
      </c>
      <c r="AU1271" s="5">
        <v>0</v>
      </c>
      <c r="AV1271" s="5">
        <v>0</v>
      </c>
      <c r="AW1271" s="5">
        <v>0</v>
      </c>
      <c r="AX1271" s="5">
        <v>0</v>
      </c>
      <c r="AY1271" s="5">
        <v>0</v>
      </c>
      <c r="AZ1271" s="5">
        <v>0</v>
      </c>
      <c r="BA1271" s="5">
        <v>0</v>
      </c>
      <c r="BB1271" s="5">
        <v>0</v>
      </c>
      <c r="BC1271" s="5">
        <v>0</v>
      </c>
      <c r="BD1271" s="5">
        <v>0</v>
      </c>
      <c r="BE1271" s="5">
        <v>0</v>
      </c>
      <c r="BF1271" s="5">
        <v>0</v>
      </c>
      <c r="BG1271" s="5">
        <v>0</v>
      </c>
      <c r="BH1271" s="5">
        <v>0</v>
      </c>
      <c r="BI1271" s="5">
        <v>0</v>
      </c>
      <c r="BJ1271" s="5">
        <v>0</v>
      </c>
      <c r="BK1271" s="5">
        <v>0</v>
      </c>
      <c r="BL1271" s="5">
        <v>0</v>
      </c>
      <c r="BM1271" s="5">
        <v>0</v>
      </c>
      <c r="BN1271" s="5">
        <v>0</v>
      </c>
      <c r="BO1271" s="5">
        <v>0</v>
      </c>
      <c r="BP1271" s="5">
        <v>0</v>
      </c>
      <c r="BQ1271" s="5">
        <v>0</v>
      </c>
      <c r="BR1271" s="5">
        <v>0</v>
      </c>
      <c r="BS1271" s="5">
        <v>0</v>
      </c>
      <c r="BT1271" s="5">
        <v>0</v>
      </c>
      <c r="BU1271" s="5">
        <v>0</v>
      </c>
      <c r="BV1271" s="5">
        <v>0</v>
      </c>
      <c r="BW1271" s="5">
        <v>0</v>
      </c>
      <c r="BX1271" s="5">
        <v>0</v>
      </c>
      <c r="BY1271" s="5">
        <v>0</v>
      </c>
      <c r="BZ1271" s="5">
        <v>0</v>
      </c>
      <c r="CA1271" s="5">
        <v>0</v>
      </c>
      <c r="CB1271" s="5">
        <v>0</v>
      </c>
      <c r="CC1271" s="5">
        <v>0</v>
      </c>
      <c r="CD1271" s="5">
        <v>0</v>
      </c>
      <c r="CE1271" s="5">
        <v>0</v>
      </c>
      <c r="CF1271" s="5">
        <v>0</v>
      </c>
      <c r="CG1271" s="5">
        <v>0</v>
      </c>
      <c r="CH1271" s="5">
        <v>0</v>
      </c>
      <c r="CI1271" s="5">
        <v>0</v>
      </c>
      <c r="CJ1271" s="5">
        <v>0</v>
      </c>
      <c r="CK1271" s="5">
        <v>0</v>
      </c>
      <c r="CL1271" s="5">
        <v>0</v>
      </c>
      <c r="CM1271" s="5">
        <v>0</v>
      </c>
      <c r="CN1271" s="5">
        <v>0</v>
      </c>
      <c r="CO1271" s="5">
        <v>0</v>
      </c>
      <c r="CP1271" s="5">
        <v>0</v>
      </c>
      <c r="CQ1271" s="5">
        <v>0</v>
      </c>
      <c r="CR1271" s="5">
        <v>0</v>
      </c>
      <c r="CS1271" s="5">
        <v>0</v>
      </c>
      <c r="CT1271" s="5">
        <v>0</v>
      </c>
      <c r="CU1271" s="5">
        <v>0</v>
      </c>
      <c r="CV1271" s="5">
        <v>0</v>
      </c>
      <c r="CW1271" s="5">
        <v>0</v>
      </c>
      <c r="CX1271" s="3">
        <v>0</v>
      </c>
    </row>
    <row r="1272" spans="1:102" ht="15.75" x14ac:dyDescent="0.25">
      <c r="A1272" s="5" t="s">
        <v>183</v>
      </c>
      <c r="B1272" s="5" t="s">
        <v>184</v>
      </c>
      <c r="C1272" s="5">
        <v>2023</v>
      </c>
      <c r="D1272" s="5">
        <v>13</v>
      </c>
      <c r="E1272" s="5">
        <v>0</v>
      </c>
      <c r="F1272" s="5">
        <v>0</v>
      </c>
      <c r="G1272" s="5">
        <v>0</v>
      </c>
      <c r="H1272" s="5">
        <v>0</v>
      </c>
      <c r="I1272" s="5">
        <v>0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>
        <v>1</v>
      </c>
      <c r="AB1272" s="5">
        <v>0</v>
      </c>
      <c r="AC1272" s="5">
        <v>0</v>
      </c>
      <c r="AD1272" s="5">
        <v>0</v>
      </c>
      <c r="AE1272" s="5">
        <v>0</v>
      </c>
      <c r="AF1272" s="5">
        <v>0</v>
      </c>
      <c r="AG1272" s="5">
        <v>0</v>
      </c>
      <c r="AH1272" s="5">
        <v>0</v>
      </c>
      <c r="AI1272" s="5">
        <v>0</v>
      </c>
      <c r="AJ1272" s="5">
        <v>1</v>
      </c>
      <c r="AK1272" s="5">
        <v>0</v>
      </c>
      <c r="AL1272" s="5">
        <v>0</v>
      </c>
      <c r="AM1272" s="5">
        <v>0</v>
      </c>
      <c r="AN1272" s="5">
        <v>0</v>
      </c>
      <c r="AO1272" s="5">
        <v>1</v>
      </c>
      <c r="AP1272" s="5">
        <v>0</v>
      </c>
      <c r="AQ1272" s="5">
        <v>0</v>
      </c>
      <c r="AR1272" s="5">
        <v>0</v>
      </c>
      <c r="AS1272" s="5">
        <v>0</v>
      </c>
      <c r="AT1272" s="5">
        <v>0</v>
      </c>
      <c r="AU1272" s="5">
        <v>0</v>
      </c>
      <c r="AV1272" s="5">
        <v>0</v>
      </c>
      <c r="AW1272" s="5">
        <v>0</v>
      </c>
      <c r="AX1272" s="5">
        <v>1</v>
      </c>
      <c r="AY1272" s="5">
        <v>0</v>
      </c>
      <c r="AZ1272" s="5">
        <v>1</v>
      </c>
      <c r="BA1272" s="5">
        <v>0</v>
      </c>
      <c r="BB1272" s="5">
        <v>0</v>
      </c>
      <c r="BC1272" s="5">
        <v>0</v>
      </c>
      <c r="BD1272" s="5">
        <v>0</v>
      </c>
      <c r="BE1272" s="5">
        <v>0</v>
      </c>
      <c r="BF1272" s="5">
        <v>2</v>
      </c>
      <c r="BG1272" s="5">
        <v>0</v>
      </c>
      <c r="BH1272" s="5">
        <v>0</v>
      </c>
      <c r="BI1272" s="5">
        <v>0</v>
      </c>
      <c r="BJ1272" s="5">
        <v>0</v>
      </c>
      <c r="BK1272" s="5">
        <v>0</v>
      </c>
      <c r="BL1272" s="5">
        <v>0</v>
      </c>
      <c r="BM1272" s="5">
        <v>0</v>
      </c>
      <c r="BN1272" s="5">
        <v>0</v>
      </c>
      <c r="BO1272" s="5">
        <v>0</v>
      </c>
      <c r="BP1272" s="5">
        <v>0</v>
      </c>
      <c r="BQ1272" s="5">
        <v>0</v>
      </c>
      <c r="BR1272" s="5">
        <v>0</v>
      </c>
      <c r="BS1272" s="5">
        <v>0</v>
      </c>
      <c r="BT1272" s="5">
        <v>0</v>
      </c>
      <c r="BU1272" s="5">
        <v>0</v>
      </c>
      <c r="BV1272" s="5">
        <v>0</v>
      </c>
      <c r="BW1272" s="5">
        <v>0</v>
      </c>
      <c r="BX1272" s="5">
        <v>1</v>
      </c>
      <c r="BY1272" s="5">
        <v>0</v>
      </c>
      <c r="BZ1272" s="5">
        <v>0</v>
      </c>
      <c r="CA1272" s="5">
        <v>0</v>
      </c>
      <c r="CB1272" s="5">
        <v>0</v>
      </c>
      <c r="CC1272" s="5">
        <v>0</v>
      </c>
      <c r="CD1272" s="5">
        <v>0</v>
      </c>
      <c r="CE1272" s="5">
        <v>0</v>
      </c>
      <c r="CF1272" s="5">
        <v>0</v>
      </c>
      <c r="CG1272" s="5">
        <v>0</v>
      </c>
      <c r="CH1272" s="5">
        <v>0</v>
      </c>
      <c r="CI1272" s="5">
        <v>0</v>
      </c>
      <c r="CJ1272" s="5">
        <v>0</v>
      </c>
      <c r="CK1272" s="5">
        <v>0</v>
      </c>
      <c r="CL1272" s="5">
        <v>0</v>
      </c>
      <c r="CM1272" s="5">
        <v>0</v>
      </c>
      <c r="CN1272" s="5">
        <v>1</v>
      </c>
      <c r="CO1272" s="5">
        <v>0</v>
      </c>
      <c r="CP1272" s="5">
        <v>0</v>
      </c>
      <c r="CQ1272" s="5">
        <v>0</v>
      </c>
      <c r="CR1272" s="5">
        <v>0</v>
      </c>
      <c r="CS1272" s="5">
        <v>0</v>
      </c>
      <c r="CT1272" s="5">
        <v>0</v>
      </c>
      <c r="CU1272" s="5">
        <v>0</v>
      </c>
      <c r="CV1272" s="5">
        <v>0</v>
      </c>
      <c r="CW1272" s="5">
        <v>0</v>
      </c>
      <c r="CX1272" s="3">
        <v>0</v>
      </c>
    </row>
    <row r="1273" spans="1:102" ht="15.75" x14ac:dyDescent="0.25">
      <c r="A1273" s="5" t="s">
        <v>185</v>
      </c>
      <c r="B1273" s="5" t="s">
        <v>186</v>
      </c>
      <c r="C1273" s="5">
        <v>2023</v>
      </c>
      <c r="D1273" s="5">
        <v>182</v>
      </c>
      <c r="E1273" s="5">
        <v>0</v>
      </c>
      <c r="F1273" s="5">
        <v>0</v>
      </c>
      <c r="G1273" s="5">
        <v>2</v>
      </c>
      <c r="H1273" s="5">
        <v>3</v>
      </c>
      <c r="I1273" s="5">
        <v>1</v>
      </c>
      <c r="J1273" s="5">
        <v>0</v>
      </c>
      <c r="K1273" s="5">
        <v>0</v>
      </c>
      <c r="L1273" s="5">
        <v>3</v>
      </c>
      <c r="M1273" s="5">
        <v>0</v>
      </c>
      <c r="N1273" s="5">
        <v>2</v>
      </c>
      <c r="O1273" s="5">
        <v>20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1</v>
      </c>
      <c r="AB1273" s="5">
        <v>0</v>
      </c>
      <c r="AC1273" s="5">
        <v>0</v>
      </c>
      <c r="AD1273" s="5">
        <v>0</v>
      </c>
      <c r="AE1273" s="5">
        <v>1</v>
      </c>
      <c r="AF1273" s="5">
        <v>0</v>
      </c>
      <c r="AG1273" s="5">
        <v>1</v>
      </c>
      <c r="AH1273" s="5">
        <v>0</v>
      </c>
      <c r="AI1273" s="5">
        <v>4</v>
      </c>
      <c r="AJ1273" s="5">
        <v>2</v>
      </c>
      <c r="AK1273" s="5">
        <v>7</v>
      </c>
      <c r="AL1273" s="5">
        <v>0</v>
      </c>
      <c r="AM1273" s="5">
        <v>1</v>
      </c>
      <c r="AN1273" s="5">
        <v>3</v>
      </c>
      <c r="AO1273" s="5">
        <v>10</v>
      </c>
      <c r="AP1273" s="5">
        <v>0</v>
      </c>
      <c r="AQ1273" s="5">
        <v>1</v>
      </c>
      <c r="AR1273" s="5">
        <v>0</v>
      </c>
      <c r="AS1273" s="5">
        <v>2</v>
      </c>
      <c r="AT1273" s="5">
        <v>3</v>
      </c>
      <c r="AU1273" s="5">
        <v>1</v>
      </c>
      <c r="AV1273" s="5">
        <v>1</v>
      </c>
      <c r="AW1273" s="5">
        <v>2</v>
      </c>
      <c r="AX1273" s="5">
        <v>3</v>
      </c>
      <c r="AY1273" s="5">
        <v>0</v>
      </c>
      <c r="AZ1273" s="5">
        <v>1</v>
      </c>
      <c r="BA1273" s="5">
        <v>0</v>
      </c>
      <c r="BB1273" s="5">
        <v>8</v>
      </c>
      <c r="BC1273" s="5">
        <v>1</v>
      </c>
      <c r="BD1273" s="5">
        <v>0</v>
      </c>
      <c r="BE1273" s="5">
        <v>2</v>
      </c>
      <c r="BF1273" s="5">
        <v>14</v>
      </c>
      <c r="BG1273" s="5">
        <v>0</v>
      </c>
      <c r="BH1273" s="5">
        <v>1</v>
      </c>
      <c r="BI1273" s="5">
        <v>0</v>
      </c>
      <c r="BJ1273" s="5">
        <v>4</v>
      </c>
      <c r="BK1273" s="5">
        <v>7</v>
      </c>
      <c r="BL1273" s="5">
        <v>0</v>
      </c>
      <c r="BM1273" s="5">
        <v>0</v>
      </c>
      <c r="BN1273" s="5">
        <v>2</v>
      </c>
      <c r="BO1273" s="5">
        <v>0</v>
      </c>
      <c r="BP1273" s="5">
        <v>0</v>
      </c>
      <c r="BQ1273" s="5">
        <v>4</v>
      </c>
      <c r="BR1273" s="5">
        <v>1</v>
      </c>
      <c r="BS1273" s="5">
        <v>6</v>
      </c>
      <c r="BT1273" s="5">
        <v>8</v>
      </c>
      <c r="BU1273" s="5">
        <v>0</v>
      </c>
      <c r="BV1273" s="5">
        <v>4</v>
      </c>
      <c r="BW1273" s="5">
        <v>4</v>
      </c>
      <c r="BX1273" s="5">
        <v>3</v>
      </c>
      <c r="BY1273" s="5">
        <v>0</v>
      </c>
      <c r="BZ1273" s="5">
        <v>0</v>
      </c>
      <c r="CA1273" s="5">
        <v>1</v>
      </c>
      <c r="CB1273" s="5">
        <v>14</v>
      </c>
      <c r="CC1273" s="5">
        <v>0</v>
      </c>
      <c r="CD1273" s="5">
        <v>0</v>
      </c>
      <c r="CE1273" s="5">
        <v>0</v>
      </c>
      <c r="CF1273" s="5">
        <v>0</v>
      </c>
      <c r="CG1273" s="5">
        <v>0</v>
      </c>
      <c r="CH1273" s="5">
        <v>0</v>
      </c>
      <c r="CI1273" s="5">
        <v>0</v>
      </c>
      <c r="CJ1273" s="5">
        <v>2</v>
      </c>
      <c r="CK1273" s="5">
        <v>0</v>
      </c>
      <c r="CL1273" s="5">
        <v>0</v>
      </c>
      <c r="CM1273" s="5">
        <v>1</v>
      </c>
      <c r="CN1273" s="5">
        <v>7</v>
      </c>
      <c r="CO1273" s="5">
        <v>1</v>
      </c>
      <c r="CP1273" s="5">
        <v>0</v>
      </c>
      <c r="CQ1273" s="5">
        <v>0</v>
      </c>
      <c r="CR1273" s="5">
        <v>0</v>
      </c>
      <c r="CS1273" s="5">
        <v>0</v>
      </c>
      <c r="CT1273" s="5">
        <v>2</v>
      </c>
      <c r="CU1273" s="5">
        <v>1</v>
      </c>
      <c r="CV1273" s="5">
        <v>6</v>
      </c>
      <c r="CW1273" s="5">
        <v>2</v>
      </c>
      <c r="CX1273" s="3">
        <v>2</v>
      </c>
    </row>
    <row r="1274" spans="1:102" ht="15.75" x14ac:dyDescent="0.25">
      <c r="A1274" s="5" t="s">
        <v>187</v>
      </c>
      <c r="B1274" s="5" t="s">
        <v>188</v>
      </c>
      <c r="C1274" s="5">
        <v>2023</v>
      </c>
      <c r="D1274" s="5">
        <v>4</v>
      </c>
      <c r="E1274" s="5">
        <v>0</v>
      </c>
      <c r="F1274" s="5">
        <v>0</v>
      </c>
      <c r="G1274" s="5">
        <v>0</v>
      </c>
      <c r="H1274" s="5">
        <v>0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  <c r="AE1274" s="5">
        <v>0</v>
      </c>
      <c r="AF1274" s="5">
        <v>0</v>
      </c>
      <c r="AG1274" s="5">
        <v>0</v>
      </c>
      <c r="AH1274" s="5">
        <v>0</v>
      </c>
      <c r="AI1274" s="5">
        <v>0</v>
      </c>
      <c r="AJ1274" s="5">
        <v>0</v>
      </c>
      <c r="AK1274" s="5">
        <v>1</v>
      </c>
      <c r="AL1274" s="5">
        <v>0</v>
      </c>
      <c r="AM1274" s="5">
        <v>0</v>
      </c>
      <c r="AN1274" s="5">
        <v>0</v>
      </c>
      <c r="AO1274" s="5">
        <v>0</v>
      </c>
      <c r="AP1274" s="5">
        <v>0</v>
      </c>
      <c r="AQ1274" s="5">
        <v>0</v>
      </c>
      <c r="AR1274" s="5">
        <v>0</v>
      </c>
      <c r="AS1274" s="5">
        <v>0</v>
      </c>
      <c r="AT1274" s="5">
        <v>0</v>
      </c>
      <c r="AU1274" s="5">
        <v>0</v>
      </c>
      <c r="AV1274" s="5">
        <v>0</v>
      </c>
      <c r="AW1274" s="5">
        <v>0</v>
      </c>
      <c r="AX1274" s="5">
        <v>0</v>
      </c>
      <c r="AY1274" s="5">
        <v>0</v>
      </c>
      <c r="AZ1274" s="5">
        <v>0</v>
      </c>
      <c r="BA1274" s="5">
        <v>0</v>
      </c>
      <c r="BB1274" s="5">
        <v>0</v>
      </c>
      <c r="BC1274" s="5">
        <v>0</v>
      </c>
      <c r="BD1274" s="5">
        <v>0</v>
      </c>
      <c r="BE1274" s="5">
        <v>0</v>
      </c>
      <c r="BF1274" s="5">
        <v>0</v>
      </c>
      <c r="BG1274" s="5">
        <v>0</v>
      </c>
      <c r="BH1274" s="5">
        <v>0</v>
      </c>
      <c r="BI1274" s="5">
        <v>0</v>
      </c>
      <c r="BJ1274" s="5">
        <v>0</v>
      </c>
      <c r="BK1274" s="5">
        <v>0</v>
      </c>
      <c r="BL1274" s="5">
        <v>0</v>
      </c>
      <c r="BM1274" s="5">
        <v>0</v>
      </c>
      <c r="BN1274" s="5">
        <v>0</v>
      </c>
      <c r="BO1274" s="5">
        <v>0</v>
      </c>
      <c r="BP1274" s="5">
        <v>0</v>
      </c>
      <c r="BQ1274" s="5">
        <v>0</v>
      </c>
      <c r="BR1274" s="5">
        <v>0</v>
      </c>
      <c r="BS1274" s="5">
        <v>0</v>
      </c>
      <c r="BT1274" s="5">
        <v>0</v>
      </c>
      <c r="BU1274" s="5">
        <v>0</v>
      </c>
      <c r="BV1274" s="5">
        <v>0</v>
      </c>
      <c r="BW1274" s="5">
        <v>0</v>
      </c>
      <c r="BX1274" s="5">
        <v>0</v>
      </c>
      <c r="BY1274" s="5">
        <v>0</v>
      </c>
      <c r="BZ1274" s="5">
        <v>0</v>
      </c>
      <c r="CA1274" s="5">
        <v>0</v>
      </c>
      <c r="CB1274" s="5">
        <v>0</v>
      </c>
      <c r="CC1274" s="5">
        <v>0</v>
      </c>
      <c r="CD1274" s="5">
        <v>0</v>
      </c>
      <c r="CE1274" s="5">
        <v>0</v>
      </c>
      <c r="CF1274" s="5">
        <v>0</v>
      </c>
      <c r="CG1274" s="5">
        <v>0</v>
      </c>
      <c r="CH1274" s="5">
        <v>0</v>
      </c>
      <c r="CI1274" s="5">
        <v>0</v>
      </c>
      <c r="CJ1274" s="5">
        <v>0</v>
      </c>
      <c r="CK1274" s="5">
        <v>0</v>
      </c>
      <c r="CL1274" s="5">
        <v>0</v>
      </c>
      <c r="CM1274" s="5">
        <v>0</v>
      </c>
      <c r="CN1274" s="5">
        <v>0</v>
      </c>
      <c r="CO1274" s="5">
        <v>0</v>
      </c>
      <c r="CP1274" s="5">
        <v>0</v>
      </c>
      <c r="CQ1274" s="5">
        <v>0</v>
      </c>
      <c r="CR1274" s="5">
        <v>0</v>
      </c>
      <c r="CS1274" s="5">
        <v>0</v>
      </c>
      <c r="CT1274" s="5">
        <v>3</v>
      </c>
      <c r="CU1274" s="5">
        <v>0</v>
      </c>
      <c r="CV1274" s="5">
        <v>0</v>
      </c>
      <c r="CW1274" s="5">
        <v>0</v>
      </c>
      <c r="CX1274" s="3">
        <v>0</v>
      </c>
    </row>
    <row r="1275" spans="1:102" ht="15.75" x14ac:dyDescent="0.25">
      <c r="A1275" s="5" t="s">
        <v>189</v>
      </c>
      <c r="B1275" s="5" t="s">
        <v>190</v>
      </c>
      <c r="C1275" s="5">
        <v>2023</v>
      </c>
      <c r="D1275" s="5">
        <v>1509</v>
      </c>
      <c r="E1275" s="5">
        <v>17</v>
      </c>
      <c r="F1275" s="5">
        <v>0</v>
      </c>
      <c r="G1275" s="5">
        <v>3</v>
      </c>
      <c r="H1275" s="5">
        <v>0</v>
      </c>
      <c r="I1275" s="5">
        <v>3</v>
      </c>
      <c r="J1275" s="5">
        <v>1</v>
      </c>
      <c r="K1275" s="5">
        <v>1</v>
      </c>
      <c r="L1275" s="5">
        <v>3</v>
      </c>
      <c r="M1275" s="5">
        <v>5</v>
      </c>
      <c r="N1275" s="5">
        <v>10</v>
      </c>
      <c r="O1275" s="5">
        <v>116</v>
      </c>
      <c r="P1275" s="5">
        <v>0</v>
      </c>
      <c r="Q1275" s="5">
        <v>0</v>
      </c>
      <c r="R1275" s="5">
        <v>6</v>
      </c>
      <c r="S1275" s="5">
        <v>0</v>
      </c>
      <c r="T1275" s="5">
        <v>0</v>
      </c>
      <c r="U1275" s="5">
        <v>18</v>
      </c>
      <c r="V1275" s="5">
        <v>3</v>
      </c>
      <c r="W1275" s="5">
        <v>4</v>
      </c>
      <c r="X1275" s="5">
        <v>2</v>
      </c>
      <c r="Y1275" s="5">
        <v>0</v>
      </c>
      <c r="Z1275" s="5">
        <v>0</v>
      </c>
      <c r="AA1275" s="5">
        <v>6</v>
      </c>
      <c r="AB1275" s="5">
        <v>0</v>
      </c>
      <c r="AC1275" s="5">
        <v>0</v>
      </c>
      <c r="AD1275" s="5">
        <v>0</v>
      </c>
      <c r="AE1275" s="5">
        <v>1</v>
      </c>
      <c r="AF1275" s="5">
        <v>0</v>
      </c>
      <c r="AG1275" s="5">
        <v>73</v>
      </c>
      <c r="AH1275" s="5">
        <v>4</v>
      </c>
      <c r="AI1275" s="5">
        <v>12</v>
      </c>
      <c r="AJ1275" s="5">
        <v>24</v>
      </c>
      <c r="AK1275" s="5">
        <v>27</v>
      </c>
      <c r="AL1275" s="5">
        <v>1</v>
      </c>
      <c r="AM1275" s="5">
        <v>16</v>
      </c>
      <c r="AN1275" s="5">
        <v>35</v>
      </c>
      <c r="AO1275" s="5">
        <v>68</v>
      </c>
      <c r="AP1275" s="5">
        <v>1</v>
      </c>
      <c r="AQ1275" s="5">
        <v>13</v>
      </c>
      <c r="AR1275" s="5">
        <v>3</v>
      </c>
      <c r="AS1275" s="5">
        <v>4</v>
      </c>
      <c r="AT1275" s="5">
        <v>20</v>
      </c>
      <c r="AU1275" s="5">
        <v>6</v>
      </c>
      <c r="AV1275" s="5">
        <v>14</v>
      </c>
      <c r="AW1275" s="5">
        <v>9</v>
      </c>
      <c r="AX1275" s="5">
        <v>53</v>
      </c>
      <c r="AY1275" s="5">
        <v>0</v>
      </c>
      <c r="AZ1275" s="5">
        <v>1</v>
      </c>
      <c r="BA1275" s="5">
        <v>0</v>
      </c>
      <c r="BB1275" s="5">
        <v>216</v>
      </c>
      <c r="BC1275" s="5">
        <v>1</v>
      </c>
      <c r="BD1275" s="5">
        <v>0</v>
      </c>
      <c r="BE1275" s="5">
        <v>15</v>
      </c>
      <c r="BF1275" s="5">
        <v>36</v>
      </c>
      <c r="BG1275" s="5">
        <v>3</v>
      </c>
      <c r="BH1275" s="5">
        <v>5</v>
      </c>
      <c r="BI1275" s="5">
        <v>0</v>
      </c>
      <c r="BJ1275" s="5">
        <v>29</v>
      </c>
      <c r="BK1275" s="5">
        <v>43</v>
      </c>
      <c r="BL1275" s="5">
        <v>0</v>
      </c>
      <c r="BM1275" s="5">
        <v>3</v>
      </c>
      <c r="BN1275" s="5">
        <v>34</v>
      </c>
      <c r="BO1275" s="5">
        <v>0</v>
      </c>
      <c r="BP1275" s="5">
        <v>23</v>
      </c>
      <c r="BQ1275" s="5">
        <v>72</v>
      </c>
      <c r="BR1275" s="5">
        <v>1</v>
      </c>
      <c r="BS1275" s="5">
        <v>37</v>
      </c>
      <c r="BT1275" s="5">
        <v>14</v>
      </c>
      <c r="BU1275" s="5">
        <v>1</v>
      </c>
      <c r="BV1275" s="5">
        <v>36</v>
      </c>
      <c r="BW1275" s="5">
        <v>6</v>
      </c>
      <c r="BX1275" s="5">
        <v>195</v>
      </c>
      <c r="BY1275" s="5">
        <v>3</v>
      </c>
      <c r="BZ1275" s="5">
        <v>0</v>
      </c>
      <c r="CA1275" s="5">
        <v>11</v>
      </c>
      <c r="CB1275" s="5">
        <v>0</v>
      </c>
      <c r="CC1275" s="5">
        <v>0</v>
      </c>
      <c r="CD1275" s="5">
        <v>1</v>
      </c>
      <c r="CE1275" s="5">
        <v>0</v>
      </c>
      <c r="CF1275" s="5">
        <v>2</v>
      </c>
      <c r="CG1275" s="5">
        <v>0</v>
      </c>
      <c r="CH1275" s="5">
        <v>4</v>
      </c>
      <c r="CI1275" s="5">
        <v>2</v>
      </c>
      <c r="CJ1275" s="5">
        <v>3</v>
      </c>
      <c r="CK1275" s="5">
        <v>0</v>
      </c>
      <c r="CL1275" s="5">
        <v>0</v>
      </c>
      <c r="CM1275" s="5">
        <v>12</v>
      </c>
      <c r="CN1275" s="5">
        <v>31</v>
      </c>
      <c r="CO1275" s="5">
        <v>11</v>
      </c>
      <c r="CP1275" s="5">
        <v>11</v>
      </c>
      <c r="CQ1275" s="5">
        <v>2</v>
      </c>
      <c r="CR1275" s="5">
        <v>4</v>
      </c>
      <c r="CS1275" s="5">
        <v>0</v>
      </c>
      <c r="CT1275" s="5">
        <v>16</v>
      </c>
      <c r="CU1275" s="5">
        <v>2</v>
      </c>
      <c r="CV1275" s="5">
        <v>28</v>
      </c>
      <c r="CW1275" s="5">
        <v>11</v>
      </c>
      <c r="CX1275" s="3">
        <v>11</v>
      </c>
    </row>
    <row r="1276" spans="1:102" ht="15.75" x14ac:dyDescent="0.25">
      <c r="A1276" s="5" t="s">
        <v>191</v>
      </c>
      <c r="B1276" s="5" t="s">
        <v>192</v>
      </c>
      <c r="C1276" s="5">
        <v>2023</v>
      </c>
      <c r="D1276" s="5">
        <v>913</v>
      </c>
      <c r="E1276" s="5">
        <v>0</v>
      </c>
      <c r="F1276" s="5">
        <v>0</v>
      </c>
      <c r="G1276" s="5">
        <v>3</v>
      </c>
      <c r="H1276" s="5">
        <v>4</v>
      </c>
      <c r="I1276" s="5">
        <v>4</v>
      </c>
      <c r="J1276" s="5">
        <v>3</v>
      </c>
      <c r="K1276" s="5">
        <v>0</v>
      </c>
      <c r="L1276" s="5">
        <v>3</v>
      </c>
      <c r="M1276" s="5">
        <v>10</v>
      </c>
      <c r="N1276" s="5">
        <v>12</v>
      </c>
      <c r="O1276" s="5">
        <v>2</v>
      </c>
      <c r="P1276" s="5">
        <v>0</v>
      </c>
      <c r="Q1276" s="5">
        <v>0</v>
      </c>
      <c r="R1276" s="5">
        <v>0</v>
      </c>
      <c r="S1276" s="5">
        <v>0</v>
      </c>
      <c r="T1276" s="5">
        <v>49</v>
      </c>
      <c r="U1276" s="5">
        <v>1</v>
      </c>
      <c r="V1276" s="5">
        <v>4</v>
      </c>
      <c r="W1276" s="5">
        <v>49</v>
      </c>
      <c r="X1276" s="5">
        <v>2</v>
      </c>
      <c r="Y1276" s="5">
        <v>0</v>
      </c>
      <c r="Z1276" s="5">
        <v>0</v>
      </c>
      <c r="AA1276" s="5">
        <v>1</v>
      </c>
      <c r="AB1276" s="5">
        <v>0</v>
      </c>
      <c r="AC1276" s="5">
        <v>0</v>
      </c>
      <c r="AD1276" s="5">
        <v>0</v>
      </c>
      <c r="AE1276" s="5">
        <v>0</v>
      </c>
      <c r="AF1276" s="5">
        <v>0</v>
      </c>
      <c r="AG1276" s="5">
        <v>38</v>
      </c>
      <c r="AH1276" s="5">
        <v>1</v>
      </c>
      <c r="AI1276" s="5">
        <v>10</v>
      </c>
      <c r="AJ1276" s="5">
        <v>60</v>
      </c>
      <c r="AK1276" s="5">
        <v>24</v>
      </c>
      <c r="AL1276" s="5">
        <v>0</v>
      </c>
      <c r="AM1276" s="5">
        <v>6</v>
      </c>
      <c r="AN1276" s="5">
        <v>9</v>
      </c>
      <c r="AO1276" s="5">
        <v>28</v>
      </c>
      <c r="AP1276" s="5">
        <v>1</v>
      </c>
      <c r="AQ1276" s="5">
        <v>3</v>
      </c>
      <c r="AR1276" s="5">
        <v>0</v>
      </c>
      <c r="AS1276" s="5">
        <v>7</v>
      </c>
      <c r="AT1276" s="5">
        <v>6</v>
      </c>
      <c r="AU1276" s="5">
        <v>3</v>
      </c>
      <c r="AV1276" s="5">
        <v>8</v>
      </c>
      <c r="AW1276" s="5">
        <v>4</v>
      </c>
      <c r="AX1276" s="5">
        <v>17</v>
      </c>
      <c r="AY1276" s="5">
        <v>0</v>
      </c>
      <c r="AZ1276" s="5">
        <v>7</v>
      </c>
      <c r="BA1276" s="5">
        <v>0</v>
      </c>
      <c r="BB1276" s="5">
        <v>47</v>
      </c>
      <c r="BC1276" s="5">
        <v>7</v>
      </c>
      <c r="BD1276" s="5">
        <v>2</v>
      </c>
      <c r="BE1276" s="5">
        <v>12</v>
      </c>
      <c r="BF1276" s="5">
        <v>14</v>
      </c>
      <c r="BG1276" s="5">
        <v>2</v>
      </c>
      <c r="BH1276" s="5">
        <v>1</v>
      </c>
      <c r="BI1276" s="5">
        <v>0</v>
      </c>
      <c r="BJ1276" s="5">
        <v>34</v>
      </c>
      <c r="BK1276" s="5">
        <v>28</v>
      </c>
      <c r="BL1276" s="5">
        <v>0</v>
      </c>
      <c r="BM1276" s="5">
        <v>1</v>
      </c>
      <c r="BN1276" s="5">
        <v>5</v>
      </c>
      <c r="BO1276" s="5">
        <v>0</v>
      </c>
      <c r="BP1276" s="5">
        <v>1</v>
      </c>
      <c r="BQ1276" s="5">
        <v>8</v>
      </c>
      <c r="BR1276" s="5">
        <v>0</v>
      </c>
      <c r="BS1276" s="5">
        <v>17</v>
      </c>
      <c r="BT1276" s="5">
        <v>29</v>
      </c>
      <c r="BU1276" s="5">
        <v>2</v>
      </c>
      <c r="BV1276" s="5">
        <v>3</v>
      </c>
      <c r="BW1276" s="5">
        <v>62</v>
      </c>
      <c r="BX1276" s="5">
        <v>107</v>
      </c>
      <c r="BY1276" s="5">
        <v>0</v>
      </c>
      <c r="BZ1276" s="5">
        <v>0</v>
      </c>
      <c r="CA1276" s="5">
        <v>18</v>
      </c>
      <c r="CB1276" s="5">
        <v>70</v>
      </c>
      <c r="CC1276" s="5">
        <v>0</v>
      </c>
      <c r="CD1276" s="5">
        <v>1</v>
      </c>
      <c r="CE1276" s="5">
        <v>0</v>
      </c>
      <c r="CF1276" s="5">
        <v>0</v>
      </c>
      <c r="CG1276" s="5">
        <v>0</v>
      </c>
      <c r="CH1276" s="5">
        <v>0</v>
      </c>
      <c r="CI1276" s="5">
        <v>1</v>
      </c>
      <c r="CJ1276" s="5">
        <v>1</v>
      </c>
      <c r="CK1276" s="5">
        <v>0</v>
      </c>
      <c r="CL1276" s="5">
        <v>0</v>
      </c>
      <c r="CM1276" s="5">
        <v>3</v>
      </c>
      <c r="CN1276" s="5">
        <v>34</v>
      </c>
      <c r="CO1276" s="5">
        <v>1</v>
      </c>
      <c r="CP1276" s="5">
        <v>0</v>
      </c>
      <c r="CQ1276" s="5">
        <v>0</v>
      </c>
      <c r="CR1276" s="5">
        <v>0</v>
      </c>
      <c r="CS1276" s="5">
        <v>0</v>
      </c>
      <c r="CT1276" s="5">
        <v>4</v>
      </c>
      <c r="CU1276" s="5">
        <v>5</v>
      </c>
      <c r="CV1276" s="5">
        <v>8</v>
      </c>
      <c r="CW1276" s="5">
        <v>3</v>
      </c>
      <c r="CX1276" s="3">
        <v>3</v>
      </c>
    </row>
    <row r="1277" spans="1:102" ht="15.75" x14ac:dyDescent="0.25">
      <c r="A1277" s="5" t="s">
        <v>193</v>
      </c>
      <c r="B1277" s="5" t="s">
        <v>194</v>
      </c>
      <c r="C1277" s="5">
        <v>2023</v>
      </c>
      <c r="D1277" s="5">
        <v>28092</v>
      </c>
      <c r="E1277" s="5">
        <v>204</v>
      </c>
      <c r="F1277" s="5">
        <v>456</v>
      </c>
      <c r="G1277" s="5">
        <v>601</v>
      </c>
      <c r="H1277" s="5">
        <v>66</v>
      </c>
      <c r="I1277" s="5">
        <v>808</v>
      </c>
      <c r="J1277" s="5">
        <v>372</v>
      </c>
      <c r="K1277" s="5">
        <v>129</v>
      </c>
      <c r="L1277" s="5">
        <v>312</v>
      </c>
      <c r="M1277" s="5">
        <v>333</v>
      </c>
      <c r="N1277" s="5">
        <v>339</v>
      </c>
      <c r="O1277" s="5">
        <v>538</v>
      </c>
      <c r="P1277" s="5">
        <v>0</v>
      </c>
      <c r="Q1277" s="5">
        <v>7</v>
      </c>
      <c r="R1277" s="5">
        <v>4</v>
      </c>
      <c r="S1277" s="5">
        <v>110</v>
      </c>
      <c r="T1277" s="5">
        <v>1</v>
      </c>
      <c r="U1277" s="5">
        <v>3</v>
      </c>
      <c r="V1277" s="5">
        <v>95</v>
      </c>
      <c r="W1277" s="5">
        <v>85</v>
      </c>
      <c r="X1277" s="5">
        <v>48</v>
      </c>
      <c r="Y1277" s="5">
        <v>41</v>
      </c>
      <c r="Z1277" s="5">
        <v>42</v>
      </c>
      <c r="AA1277" s="5">
        <v>2168</v>
      </c>
      <c r="AB1277" s="5">
        <v>1605</v>
      </c>
      <c r="AC1277" s="5">
        <v>178</v>
      </c>
      <c r="AD1277" s="5">
        <v>23</v>
      </c>
      <c r="AE1277" s="5">
        <v>80</v>
      </c>
      <c r="AF1277" s="5">
        <v>6</v>
      </c>
      <c r="AG1277" s="5">
        <v>3436</v>
      </c>
      <c r="AH1277" s="5">
        <v>116</v>
      </c>
      <c r="AI1277" s="5">
        <v>145</v>
      </c>
      <c r="AJ1277" s="5">
        <v>1656</v>
      </c>
      <c r="AK1277" s="5">
        <v>738</v>
      </c>
      <c r="AL1277" s="5">
        <v>81</v>
      </c>
      <c r="AM1277" s="5">
        <v>209</v>
      </c>
      <c r="AN1277" s="5">
        <v>312</v>
      </c>
      <c r="AO1277" s="5">
        <v>254</v>
      </c>
      <c r="AP1277" s="5">
        <v>4</v>
      </c>
      <c r="AQ1277" s="5">
        <v>120</v>
      </c>
      <c r="AR1277" s="5">
        <v>139</v>
      </c>
      <c r="AS1277" s="5">
        <v>657</v>
      </c>
      <c r="AT1277" s="5">
        <v>169</v>
      </c>
      <c r="AU1277" s="5">
        <v>456</v>
      </c>
      <c r="AV1277" s="5">
        <v>526</v>
      </c>
      <c r="AW1277" s="5">
        <v>508</v>
      </c>
      <c r="AX1277" s="5">
        <v>792</v>
      </c>
      <c r="AY1277" s="5">
        <v>6</v>
      </c>
      <c r="AZ1277" s="5">
        <v>101</v>
      </c>
      <c r="BA1277" s="5">
        <v>1</v>
      </c>
      <c r="BB1277" s="5">
        <v>805</v>
      </c>
      <c r="BC1277" s="5">
        <v>35</v>
      </c>
      <c r="BD1277" s="5">
        <v>19</v>
      </c>
      <c r="BE1277" s="5">
        <v>99</v>
      </c>
      <c r="BF1277" s="5">
        <v>541</v>
      </c>
      <c r="BG1277" s="5">
        <v>12</v>
      </c>
      <c r="BH1277" s="5">
        <v>34</v>
      </c>
      <c r="BI1277" s="5">
        <v>10</v>
      </c>
      <c r="BJ1277" s="5">
        <v>221</v>
      </c>
      <c r="BK1277" s="5">
        <v>488</v>
      </c>
      <c r="BL1277" s="5">
        <v>1</v>
      </c>
      <c r="BM1277" s="5">
        <v>53</v>
      </c>
      <c r="BN1277" s="5">
        <v>548</v>
      </c>
      <c r="BO1277" s="5">
        <v>28</v>
      </c>
      <c r="BP1277" s="5">
        <v>23</v>
      </c>
      <c r="BQ1277" s="5">
        <v>624</v>
      </c>
      <c r="BR1277" s="5">
        <v>212</v>
      </c>
      <c r="BS1277" s="5">
        <v>484</v>
      </c>
      <c r="BT1277" s="5">
        <v>233</v>
      </c>
      <c r="BU1277" s="5">
        <v>35</v>
      </c>
      <c r="BV1277" s="5">
        <v>202</v>
      </c>
      <c r="BW1277" s="5">
        <v>400</v>
      </c>
      <c r="BX1277" s="5">
        <v>432</v>
      </c>
      <c r="BY1277" s="5">
        <v>10</v>
      </c>
      <c r="BZ1277" s="5">
        <v>0</v>
      </c>
      <c r="CA1277" s="5">
        <v>186</v>
      </c>
      <c r="CB1277" s="5">
        <v>16</v>
      </c>
      <c r="CC1277" s="5">
        <v>3</v>
      </c>
      <c r="CD1277" s="5">
        <v>190</v>
      </c>
      <c r="CE1277" s="5">
        <v>58</v>
      </c>
      <c r="CF1277" s="5">
        <v>227</v>
      </c>
      <c r="CG1277" s="5">
        <v>63</v>
      </c>
      <c r="CH1277" s="5">
        <v>71</v>
      </c>
      <c r="CI1277" s="5">
        <v>45</v>
      </c>
      <c r="CJ1277" s="5">
        <v>460</v>
      </c>
      <c r="CK1277" s="5">
        <v>101</v>
      </c>
      <c r="CL1277" s="5">
        <v>0</v>
      </c>
      <c r="CM1277" s="5">
        <v>69</v>
      </c>
      <c r="CN1277" s="5">
        <v>434</v>
      </c>
      <c r="CO1277" s="5">
        <v>69</v>
      </c>
      <c r="CP1277" s="5">
        <v>30</v>
      </c>
      <c r="CQ1277" s="5">
        <v>3</v>
      </c>
      <c r="CR1277" s="5">
        <v>24</v>
      </c>
      <c r="CS1277" s="5">
        <v>56</v>
      </c>
      <c r="CT1277" s="5">
        <v>327</v>
      </c>
      <c r="CU1277" s="5">
        <v>30</v>
      </c>
      <c r="CV1277" s="5">
        <v>824</v>
      </c>
      <c r="CW1277" s="5">
        <v>180</v>
      </c>
      <c r="CX1277" s="3">
        <v>180</v>
      </c>
    </row>
    <row r="1278" spans="1:102" ht="15.75" x14ac:dyDescent="0.25">
      <c r="A1278" s="5" t="s">
        <v>195</v>
      </c>
      <c r="B1278" s="5" t="s">
        <v>196</v>
      </c>
      <c r="C1278" s="5">
        <v>2023</v>
      </c>
      <c r="D1278" s="5">
        <v>1613</v>
      </c>
      <c r="E1278" s="5">
        <v>3</v>
      </c>
      <c r="F1278" s="5">
        <v>0</v>
      </c>
      <c r="G1278" s="5">
        <v>5</v>
      </c>
      <c r="H1278" s="5">
        <v>3</v>
      </c>
      <c r="I1278" s="5">
        <v>13</v>
      </c>
      <c r="J1278" s="5">
        <v>6</v>
      </c>
      <c r="K1278" s="5">
        <v>5</v>
      </c>
      <c r="L1278" s="5">
        <v>31</v>
      </c>
      <c r="M1278" s="5">
        <v>2</v>
      </c>
      <c r="N1278" s="5">
        <v>8</v>
      </c>
      <c r="O1278" s="5">
        <v>68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1</v>
      </c>
      <c r="V1278" s="5">
        <v>1</v>
      </c>
      <c r="W1278" s="5">
        <v>0</v>
      </c>
      <c r="X1278" s="5">
        <v>1</v>
      </c>
      <c r="Y1278" s="5">
        <v>0</v>
      </c>
      <c r="Z1278" s="5">
        <v>0</v>
      </c>
      <c r="AA1278" s="5">
        <v>7</v>
      </c>
      <c r="AB1278" s="5">
        <v>0</v>
      </c>
      <c r="AC1278" s="5">
        <v>0</v>
      </c>
      <c r="AD1278" s="5">
        <v>0</v>
      </c>
      <c r="AE1278" s="5">
        <v>0</v>
      </c>
      <c r="AF1278" s="5">
        <v>0</v>
      </c>
      <c r="AG1278" s="5">
        <v>10</v>
      </c>
      <c r="AH1278" s="5">
        <v>3</v>
      </c>
      <c r="AI1278" s="5">
        <v>14</v>
      </c>
      <c r="AJ1278" s="5">
        <v>169</v>
      </c>
      <c r="AK1278" s="5">
        <v>22</v>
      </c>
      <c r="AL1278" s="5">
        <v>0</v>
      </c>
      <c r="AM1278" s="5">
        <v>14</v>
      </c>
      <c r="AN1278" s="5">
        <v>26</v>
      </c>
      <c r="AO1278" s="5">
        <v>21</v>
      </c>
      <c r="AP1278" s="5">
        <v>0</v>
      </c>
      <c r="AQ1278" s="5">
        <v>5</v>
      </c>
      <c r="AR1278" s="5">
        <v>0</v>
      </c>
      <c r="AS1278" s="5">
        <v>6</v>
      </c>
      <c r="AT1278" s="5">
        <v>13</v>
      </c>
      <c r="AU1278" s="5">
        <v>50</v>
      </c>
      <c r="AV1278" s="5">
        <v>11</v>
      </c>
      <c r="AW1278" s="5">
        <v>11</v>
      </c>
      <c r="AX1278" s="5">
        <v>41</v>
      </c>
      <c r="AY1278" s="5">
        <v>1</v>
      </c>
      <c r="AZ1278" s="5">
        <v>15</v>
      </c>
      <c r="BA1278" s="5">
        <v>0</v>
      </c>
      <c r="BB1278" s="5">
        <v>359</v>
      </c>
      <c r="BC1278" s="5">
        <v>3</v>
      </c>
      <c r="BD1278" s="5">
        <v>0</v>
      </c>
      <c r="BE1278" s="5">
        <v>12</v>
      </c>
      <c r="BF1278" s="5">
        <v>42</v>
      </c>
      <c r="BG1278" s="5">
        <v>2</v>
      </c>
      <c r="BH1278" s="5">
        <v>1</v>
      </c>
      <c r="BI1278" s="5">
        <v>0</v>
      </c>
      <c r="BJ1278" s="5">
        <v>33</v>
      </c>
      <c r="BK1278" s="5">
        <v>47</v>
      </c>
      <c r="BL1278" s="5">
        <v>0</v>
      </c>
      <c r="BM1278" s="5">
        <v>3</v>
      </c>
      <c r="BN1278" s="5">
        <v>28</v>
      </c>
      <c r="BO1278" s="5">
        <v>0</v>
      </c>
      <c r="BP1278" s="5">
        <v>6</v>
      </c>
      <c r="BQ1278" s="5">
        <v>41</v>
      </c>
      <c r="BR1278" s="5">
        <v>3</v>
      </c>
      <c r="BS1278" s="5">
        <v>57</v>
      </c>
      <c r="BT1278" s="5">
        <v>31</v>
      </c>
      <c r="BU1278" s="5">
        <v>1</v>
      </c>
      <c r="BV1278" s="5">
        <v>9</v>
      </c>
      <c r="BW1278" s="5">
        <v>85</v>
      </c>
      <c r="BX1278" s="5">
        <v>71</v>
      </c>
      <c r="BY1278" s="5">
        <v>0</v>
      </c>
      <c r="BZ1278" s="5">
        <v>0</v>
      </c>
      <c r="CA1278" s="5">
        <v>28</v>
      </c>
      <c r="CB1278" s="5">
        <v>0</v>
      </c>
      <c r="CC1278" s="5">
        <v>0</v>
      </c>
      <c r="CD1278" s="5">
        <v>4</v>
      </c>
      <c r="CE1278" s="5">
        <v>0</v>
      </c>
      <c r="CF1278" s="5">
        <v>4</v>
      </c>
      <c r="CG1278" s="5">
        <v>1</v>
      </c>
      <c r="CH1278" s="5">
        <v>3</v>
      </c>
      <c r="CI1278" s="5">
        <v>1</v>
      </c>
      <c r="CJ1278" s="5">
        <v>8</v>
      </c>
      <c r="CK1278" s="5">
        <v>1</v>
      </c>
      <c r="CL1278" s="5">
        <v>0</v>
      </c>
      <c r="CM1278" s="5">
        <v>17</v>
      </c>
      <c r="CN1278" s="5">
        <v>55</v>
      </c>
      <c r="CO1278" s="5">
        <v>8</v>
      </c>
      <c r="CP1278" s="5">
        <v>5</v>
      </c>
      <c r="CQ1278" s="5">
        <v>0</v>
      </c>
      <c r="CR1278" s="5">
        <v>7</v>
      </c>
      <c r="CS1278" s="5">
        <v>2</v>
      </c>
      <c r="CT1278" s="5">
        <v>6</v>
      </c>
      <c r="CU1278" s="5">
        <v>3</v>
      </c>
      <c r="CV1278" s="5">
        <v>34</v>
      </c>
      <c r="CW1278" s="5">
        <v>7</v>
      </c>
      <c r="CX1278" s="3">
        <v>7</v>
      </c>
    </row>
    <row r="1279" spans="1:102" ht="15.75" x14ac:dyDescent="0.25">
      <c r="A1279" s="5" t="s">
        <v>197</v>
      </c>
      <c r="B1279" s="5" t="s">
        <v>198</v>
      </c>
      <c r="C1279" s="5">
        <v>2023</v>
      </c>
      <c r="D1279" s="5">
        <v>3</v>
      </c>
      <c r="E1279" s="5">
        <v>0</v>
      </c>
      <c r="F1279" s="5">
        <v>0</v>
      </c>
      <c r="G1279" s="5">
        <v>0</v>
      </c>
      <c r="H1279" s="5">
        <v>0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2</v>
      </c>
      <c r="AB1279" s="5">
        <v>0</v>
      </c>
      <c r="AC1279" s="5">
        <v>0</v>
      </c>
      <c r="AD1279" s="5">
        <v>0</v>
      </c>
      <c r="AE1279" s="5">
        <v>0</v>
      </c>
      <c r="AF1279" s="5">
        <v>0</v>
      </c>
      <c r="AG1279" s="5">
        <v>0</v>
      </c>
      <c r="AH1279" s="5">
        <v>0</v>
      </c>
      <c r="AI1279" s="5">
        <v>0</v>
      </c>
      <c r="AJ1279" s="5">
        <v>0</v>
      </c>
      <c r="AK1279" s="5">
        <v>0</v>
      </c>
      <c r="AL1279" s="5">
        <v>0</v>
      </c>
      <c r="AM1279" s="5">
        <v>0</v>
      </c>
      <c r="AN1279" s="5">
        <v>0</v>
      </c>
      <c r="AO1279" s="5">
        <v>0</v>
      </c>
      <c r="AP1279" s="5">
        <v>0</v>
      </c>
      <c r="AQ1279" s="5">
        <v>0</v>
      </c>
      <c r="AR1279" s="5">
        <v>0</v>
      </c>
      <c r="AS1279" s="5">
        <v>0</v>
      </c>
      <c r="AT1279" s="5">
        <v>0</v>
      </c>
      <c r="AU1279" s="5">
        <v>0</v>
      </c>
      <c r="AV1279" s="5">
        <v>0</v>
      </c>
      <c r="AW1279" s="5">
        <v>0</v>
      </c>
      <c r="AX1279" s="5">
        <v>0</v>
      </c>
      <c r="AY1279" s="5">
        <v>0</v>
      </c>
      <c r="AZ1279" s="5">
        <v>0</v>
      </c>
      <c r="BA1279" s="5">
        <v>0</v>
      </c>
      <c r="BB1279" s="5">
        <v>0</v>
      </c>
      <c r="BC1279" s="5">
        <v>0</v>
      </c>
      <c r="BD1279" s="5">
        <v>0</v>
      </c>
      <c r="BE1279" s="5">
        <v>0</v>
      </c>
      <c r="BF1279" s="5">
        <v>0</v>
      </c>
      <c r="BG1279" s="5">
        <v>0</v>
      </c>
      <c r="BH1279" s="5">
        <v>0</v>
      </c>
      <c r="BI1279" s="5">
        <v>0</v>
      </c>
      <c r="BJ1279" s="5">
        <v>0</v>
      </c>
      <c r="BK1279" s="5">
        <v>0</v>
      </c>
      <c r="BL1279" s="5">
        <v>0</v>
      </c>
      <c r="BM1279" s="5">
        <v>0</v>
      </c>
      <c r="BN1279" s="5">
        <v>0</v>
      </c>
      <c r="BO1279" s="5">
        <v>0</v>
      </c>
      <c r="BP1279" s="5">
        <v>0</v>
      </c>
      <c r="BQ1279" s="5">
        <v>0</v>
      </c>
      <c r="BR1279" s="5">
        <v>0</v>
      </c>
      <c r="BS1279" s="5">
        <v>0</v>
      </c>
      <c r="BT1279" s="5">
        <v>0</v>
      </c>
      <c r="BU1279" s="5">
        <v>0</v>
      </c>
      <c r="BV1279" s="5">
        <v>0</v>
      </c>
      <c r="BW1279" s="5">
        <v>0</v>
      </c>
      <c r="BX1279" s="5">
        <v>0</v>
      </c>
      <c r="BY1279" s="5">
        <v>0</v>
      </c>
      <c r="BZ1279" s="5">
        <v>0</v>
      </c>
      <c r="CA1279" s="5">
        <v>0</v>
      </c>
      <c r="CB1279" s="5">
        <v>0</v>
      </c>
      <c r="CC1279" s="5">
        <v>0</v>
      </c>
      <c r="CD1279" s="5">
        <v>0</v>
      </c>
      <c r="CE1279" s="5">
        <v>0</v>
      </c>
      <c r="CF1279" s="5">
        <v>0</v>
      </c>
      <c r="CG1279" s="5">
        <v>0</v>
      </c>
      <c r="CH1279" s="5">
        <v>0</v>
      </c>
      <c r="CI1279" s="5">
        <v>0</v>
      </c>
      <c r="CJ1279" s="5">
        <v>0</v>
      </c>
      <c r="CK1279" s="5">
        <v>0</v>
      </c>
      <c r="CL1279" s="5">
        <v>0</v>
      </c>
      <c r="CM1279" s="5">
        <v>0</v>
      </c>
      <c r="CN1279" s="5">
        <v>0</v>
      </c>
      <c r="CO1279" s="5">
        <v>0</v>
      </c>
      <c r="CP1279" s="5">
        <v>0</v>
      </c>
      <c r="CQ1279" s="5">
        <v>0</v>
      </c>
      <c r="CR1279" s="5">
        <v>0</v>
      </c>
      <c r="CS1279" s="5">
        <v>0</v>
      </c>
      <c r="CT1279" s="5">
        <v>0</v>
      </c>
      <c r="CU1279" s="5">
        <v>0</v>
      </c>
      <c r="CV1279" s="5">
        <v>0</v>
      </c>
      <c r="CW1279" s="5">
        <v>0</v>
      </c>
      <c r="CX1279" s="3">
        <v>0</v>
      </c>
    </row>
    <row r="1280" spans="1:102" ht="15.75" x14ac:dyDescent="0.25">
      <c r="A1280" s="5" t="s">
        <v>199</v>
      </c>
      <c r="B1280" s="5" t="s">
        <v>200</v>
      </c>
      <c r="C1280" s="5">
        <v>2023</v>
      </c>
      <c r="D1280" s="5">
        <v>5991</v>
      </c>
      <c r="E1280" s="5">
        <v>2</v>
      </c>
      <c r="F1280" s="5">
        <v>0</v>
      </c>
      <c r="G1280" s="5">
        <v>3</v>
      </c>
      <c r="H1280" s="5">
        <v>1</v>
      </c>
      <c r="I1280" s="5">
        <v>5</v>
      </c>
      <c r="J1280" s="5">
        <v>3</v>
      </c>
      <c r="K1280" s="5">
        <v>3</v>
      </c>
      <c r="L1280" s="5">
        <v>10</v>
      </c>
      <c r="M1280" s="5">
        <v>8</v>
      </c>
      <c r="N1280" s="5">
        <v>3</v>
      </c>
      <c r="O1280" s="5">
        <v>240</v>
      </c>
      <c r="P1280" s="5">
        <v>0</v>
      </c>
      <c r="Q1280" s="5">
        <v>0</v>
      </c>
      <c r="R1280" s="5">
        <v>43</v>
      </c>
      <c r="S1280" s="5">
        <v>15</v>
      </c>
      <c r="T1280" s="5">
        <v>158</v>
      </c>
      <c r="U1280" s="5">
        <v>11</v>
      </c>
      <c r="V1280" s="5">
        <v>14</v>
      </c>
      <c r="W1280" s="5">
        <v>1134</v>
      </c>
      <c r="X1280" s="5">
        <v>1</v>
      </c>
      <c r="Y1280" s="5">
        <v>1</v>
      </c>
      <c r="Z1280" s="5">
        <v>0</v>
      </c>
      <c r="AA1280" s="5">
        <v>47</v>
      </c>
      <c r="AB1280" s="5">
        <v>0</v>
      </c>
      <c r="AC1280" s="5">
        <v>0</v>
      </c>
      <c r="AD1280" s="5">
        <v>1</v>
      </c>
      <c r="AE1280" s="5">
        <v>0</v>
      </c>
      <c r="AF1280" s="5">
        <v>0</v>
      </c>
      <c r="AG1280" s="5">
        <v>83</v>
      </c>
      <c r="AH1280" s="5">
        <v>26</v>
      </c>
      <c r="AI1280" s="5">
        <v>40</v>
      </c>
      <c r="AJ1280" s="5">
        <v>99</v>
      </c>
      <c r="AK1280" s="5">
        <v>37</v>
      </c>
      <c r="AL1280" s="5">
        <v>14</v>
      </c>
      <c r="AM1280" s="5">
        <v>45</v>
      </c>
      <c r="AN1280" s="5">
        <v>36</v>
      </c>
      <c r="AO1280" s="5">
        <v>122</v>
      </c>
      <c r="AP1280" s="5">
        <v>4</v>
      </c>
      <c r="AQ1280" s="5">
        <v>30</v>
      </c>
      <c r="AR1280" s="5">
        <v>2</v>
      </c>
      <c r="AS1280" s="5">
        <v>15</v>
      </c>
      <c r="AT1280" s="5">
        <v>28</v>
      </c>
      <c r="AU1280" s="5">
        <v>46</v>
      </c>
      <c r="AV1280" s="5">
        <v>55</v>
      </c>
      <c r="AW1280" s="5">
        <v>979</v>
      </c>
      <c r="AX1280" s="5">
        <v>170</v>
      </c>
      <c r="AY1280" s="5">
        <v>11</v>
      </c>
      <c r="AZ1280" s="5">
        <v>20</v>
      </c>
      <c r="BA1280" s="5">
        <v>0</v>
      </c>
      <c r="BB1280" s="5">
        <v>490</v>
      </c>
      <c r="BC1280" s="5">
        <v>51</v>
      </c>
      <c r="BD1280" s="5">
        <v>0</v>
      </c>
      <c r="BE1280" s="5">
        <v>38</v>
      </c>
      <c r="BF1280" s="5">
        <v>77</v>
      </c>
      <c r="BG1280" s="5">
        <v>11</v>
      </c>
      <c r="BH1280" s="5">
        <v>20</v>
      </c>
      <c r="BI1280" s="5">
        <v>1</v>
      </c>
      <c r="BJ1280" s="5">
        <v>197</v>
      </c>
      <c r="BK1280" s="5">
        <v>260</v>
      </c>
      <c r="BL1280" s="5">
        <v>0</v>
      </c>
      <c r="BM1280" s="5">
        <v>18</v>
      </c>
      <c r="BN1280" s="5">
        <v>47</v>
      </c>
      <c r="BO1280" s="5">
        <v>0</v>
      </c>
      <c r="BP1280" s="5">
        <v>14</v>
      </c>
      <c r="BQ1280" s="5">
        <v>59</v>
      </c>
      <c r="BR1280" s="5">
        <v>1</v>
      </c>
      <c r="BS1280" s="5">
        <v>200</v>
      </c>
      <c r="BT1280" s="5">
        <v>75</v>
      </c>
      <c r="BU1280" s="5">
        <v>0</v>
      </c>
      <c r="BV1280" s="5">
        <v>55</v>
      </c>
      <c r="BW1280" s="5">
        <v>4</v>
      </c>
      <c r="BX1280" s="5">
        <v>128</v>
      </c>
      <c r="BY1280" s="5">
        <v>4</v>
      </c>
      <c r="BZ1280" s="5">
        <v>0</v>
      </c>
      <c r="CA1280" s="5">
        <v>116</v>
      </c>
      <c r="CB1280" s="5">
        <v>88</v>
      </c>
      <c r="CC1280" s="5">
        <v>0</v>
      </c>
      <c r="CD1280" s="5">
        <v>6</v>
      </c>
      <c r="CE1280" s="5">
        <v>0</v>
      </c>
      <c r="CF1280" s="5">
        <v>6</v>
      </c>
      <c r="CG1280" s="5">
        <v>9</v>
      </c>
      <c r="CH1280" s="5">
        <v>4</v>
      </c>
      <c r="CI1280" s="5">
        <v>1</v>
      </c>
      <c r="CJ1280" s="5">
        <v>12</v>
      </c>
      <c r="CK1280" s="5">
        <v>1</v>
      </c>
      <c r="CL1280" s="5">
        <v>0</v>
      </c>
      <c r="CM1280" s="5">
        <v>40</v>
      </c>
      <c r="CN1280" s="5">
        <v>222</v>
      </c>
      <c r="CO1280" s="5">
        <v>4</v>
      </c>
      <c r="CP1280" s="5">
        <v>10</v>
      </c>
      <c r="CQ1280" s="5">
        <v>0</v>
      </c>
      <c r="CR1280" s="5">
        <v>17</v>
      </c>
      <c r="CS1280" s="5">
        <v>12</v>
      </c>
      <c r="CT1280" s="5">
        <v>15</v>
      </c>
      <c r="CU1280" s="5">
        <v>1</v>
      </c>
      <c r="CV1280" s="5">
        <v>82</v>
      </c>
      <c r="CW1280" s="5">
        <v>29</v>
      </c>
      <c r="CX1280" s="3">
        <v>29</v>
      </c>
    </row>
    <row r="1281" spans="1:102" ht="15.75" x14ac:dyDescent="0.25">
      <c r="A1281" s="5" t="s">
        <v>201</v>
      </c>
      <c r="B1281" s="5" t="s">
        <v>202</v>
      </c>
      <c r="C1281" s="5">
        <v>2023</v>
      </c>
      <c r="D1281" s="5">
        <v>0</v>
      </c>
      <c r="E1281" s="5">
        <v>0</v>
      </c>
      <c r="F1281" s="5">
        <v>0</v>
      </c>
      <c r="G1281" s="5">
        <v>0</v>
      </c>
      <c r="H1281" s="5">
        <v>0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  <c r="AE1281" s="5">
        <v>0</v>
      </c>
      <c r="AF1281" s="5">
        <v>0</v>
      </c>
      <c r="AG1281" s="5">
        <v>0</v>
      </c>
      <c r="AH1281" s="5">
        <v>0</v>
      </c>
      <c r="AI1281" s="5">
        <v>0</v>
      </c>
      <c r="AJ1281" s="5">
        <v>0</v>
      </c>
      <c r="AK1281" s="5">
        <v>0</v>
      </c>
      <c r="AL1281" s="5">
        <v>0</v>
      </c>
      <c r="AM1281" s="5">
        <v>0</v>
      </c>
      <c r="AN1281" s="5">
        <v>0</v>
      </c>
      <c r="AO1281" s="5">
        <v>0</v>
      </c>
      <c r="AP1281" s="5">
        <v>0</v>
      </c>
      <c r="AQ1281" s="5">
        <v>0</v>
      </c>
      <c r="AR1281" s="5">
        <v>0</v>
      </c>
      <c r="AS1281" s="5">
        <v>0</v>
      </c>
      <c r="AT1281" s="5">
        <v>0</v>
      </c>
      <c r="AU1281" s="5">
        <v>0</v>
      </c>
      <c r="AV1281" s="5">
        <v>0</v>
      </c>
      <c r="AW1281" s="5">
        <v>0</v>
      </c>
      <c r="AX1281" s="5">
        <v>0</v>
      </c>
      <c r="AY1281" s="5">
        <v>0</v>
      </c>
      <c r="AZ1281" s="5">
        <v>0</v>
      </c>
      <c r="BA1281" s="5">
        <v>0</v>
      </c>
      <c r="BB1281" s="5">
        <v>0</v>
      </c>
      <c r="BC1281" s="5">
        <v>0</v>
      </c>
      <c r="BD1281" s="5">
        <v>0</v>
      </c>
      <c r="BE1281" s="5">
        <v>0</v>
      </c>
      <c r="BF1281" s="5">
        <v>0</v>
      </c>
      <c r="BG1281" s="5">
        <v>0</v>
      </c>
      <c r="BH1281" s="5">
        <v>0</v>
      </c>
      <c r="BI1281" s="5">
        <v>0</v>
      </c>
      <c r="BJ1281" s="5">
        <v>0</v>
      </c>
      <c r="BK1281" s="5">
        <v>0</v>
      </c>
      <c r="BL1281" s="5">
        <v>0</v>
      </c>
      <c r="BM1281" s="5">
        <v>0</v>
      </c>
      <c r="BN1281" s="5">
        <v>0</v>
      </c>
      <c r="BO1281" s="5">
        <v>0</v>
      </c>
      <c r="BP1281" s="5">
        <v>0</v>
      </c>
      <c r="BQ1281" s="5">
        <v>0</v>
      </c>
      <c r="BR1281" s="5">
        <v>0</v>
      </c>
      <c r="BS1281" s="5">
        <v>0</v>
      </c>
      <c r="BT1281" s="5">
        <v>0</v>
      </c>
      <c r="BU1281" s="5">
        <v>0</v>
      </c>
      <c r="BV1281" s="5">
        <v>0</v>
      </c>
      <c r="BW1281" s="5">
        <v>0</v>
      </c>
      <c r="BX1281" s="5">
        <v>0</v>
      </c>
      <c r="BY1281" s="5">
        <v>0</v>
      </c>
      <c r="BZ1281" s="5">
        <v>0</v>
      </c>
      <c r="CA1281" s="5">
        <v>0</v>
      </c>
      <c r="CB1281" s="5">
        <v>0</v>
      </c>
      <c r="CC1281" s="5">
        <v>0</v>
      </c>
      <c r="CD1281" s="5">
        <v>0</v>
      </c>
      <c r="CE1281" s="5">
        <v>0</v>
      </c>
      <c r="CF1281" s="5">
        <v>0</v>
      </c>
      <c r="CG1281" s="5">
        <v>0</v>
      </c>
      <c r="CH1281" s="5">
        <v>0</v>
      </c>
      <c r="CI1281" s="5">
        <v>0</v>
      </c>
      <c r="CJ1281" s="5">
        <v>0</v>
      </c>
      <c r="CK1281" s="5">
        <v>0</v>
      </c>
      <c r="CL1281" s="5">
        <v>0</v>
      </c>
      <c r="CM1281" s="5">
        <v>0</v>
      </c>
      <c r="CN1281" s="5">
        <v>0</v>
      </c>
      <c r="CO1281" s="5">
        <v>0</v>
      </c>
      <c r="CP1281" s="5">
        <v>0</v>
      </c>
      <c r="CQ1281" s="5">
        <v>0</v>
      </c>
      <c r="CR1281" s="5">
        <v>0</v>
      </c>
      <c r="CS1281" s="5">
        <v>0</v>
      </c>
      <c r="CT1281" s="5">
        <v>0</v>
      </c>
      <c r="CU1281" s="5">
        <v>0</v>
      </c>
      <c r="CV1281" s="5">
        <v>0</v>
      </c>
      <c r="CW1281" s="5">
        <v>0</v>
      </c>
      <c r="CX1281" s="3">
        <v>0</v>
      </c>
    </row>
    <row r="1282" spans="1:102" ht="15.75" x14ac:dyDescent="0.25">
      <c r="A1282" s="5" t="s">
        <v>203</v>
      </c>
      <c r="B1282" s="5" t="s">
        <v>204</v>
      </c>
      <c r="C1282" s="5">
        <v>2023</v>
      </c>
      <c r="D1282" s="5">
        <v>492</v>
      </c>
      <c r="E1282" s="5">
        <v>4</v>
      </c>
      <c r="F1282" s="5">
        <v>0</v>
      </c>
      <c r="G1282" s="5">
        <v>3</v>
      </c>
      <c r="H1282" s="5">
        <v>0</v>
      </c>
      <c r="I1282" s="5">
        <v>5</v>
      </c>
      <c r="J1282" s="5">
        <v>1</v>
      </c>
      <c r="K1282" s="5">
        <v>2</v>
      </c>
      <c r="L1282" s="5">
        <v>8</v>
      </c>
      <c r="M1282" s="5">
        <v>1</v>
      </c>
      <c r="N1282" s="5">
        <v>6</v>
      </c>
      <c r="O1282" s="5">
        <v>38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1</v>
      </c>
      <c r="V1282" s="5">
        <v>0</v>
      </c>
      <c r="W1282" s="5">
        <v>0</v>
      </c>
      <c r="X1282" s="5">
        <v>3</v>
      </c>
      <c r="Y1282" s="5">
        <v>0</v>
      </c>
      <c r="Z1282" s="5">
        <v>0</v>
      </c>
      <c r="AA1282" s="5">
        <v>23</v>
      </c>
      <c r="AB1282" s="5">
        <v>0</v>
      </c>
      <c r="AC1282" s="5">
        <v>0</v>
      </c>
      <c r="AD1282" s="5">
        <v>0</v>
      </c>
      <c r="AE1282" s="5">
        <v>0</v>
      </c>
      <c r="AF1282" s="5">
        <v>0</v>
      </c>
      <c r="AG1282" s="5">
        <v>1</v>
      </c>
      <c r="AH1282" s="5">
        <v>0</v>
      </c>
      <c r="AI1282" s="5">
        <v>6</v>
      </c>
      <c r="AJ1282" s="5">
        <v>100</v>
      </c>
      <c r="AK1282" s="5">
        <v>21</v>
      </c>
      <c r="AL1282" s="5">
        <v>0</v>
      </c>
      <c r="AM1282" s="5">
        <v>2</v>
      </c>
      <c r="AN1282" s="5">
        <v>1</v>
      </c>
      <c r="AO1282" s="5">
        <v>4</v>
      </c>
      <c r="AP1282" s="5">
        <v>0</v>
      </c>
      <c r="AQ1282" s="5">
        <v>1</v>
      </c>
      <c r="AR1282" s="5">
        <v>0</v>
      </c>
      <c r="AS1282" s="5">
        <v>1</v>
      </c>
      <c r="AT1282" s="5">
        <v>3</v>
      </c>
      <c r="AU1282" s="5">
        <v>2</v>
      </c>
      <c r="AV1282" s="5">
        <v>3</v>
      </c>
      <c r="AW1282" s="5">
        <v>2</v>
      </c>
      <c r="AX1282" s="5">
        <v>9</v>
      </c>
      <c r="AY1282" s="5">
        <v>1</v>
      </c>
      <c r="AZ1282" s="5">
        <v>26</v>
      </c>
      <c r="BA1282" s="5">
        <v>0</v>
      </c>
      <c r="BB1282" s="5">
        <v>5</v>
      </c>
      <c r="BC1282" s="5">
        <v>3</v>
      </c>
      <c r="BD1282" s="5">
        <v>0</v>
      </c>
      <c r="BE1282" s="5">
        <v>1</v>
      </c>
      <c r="BF1282" s="5">
        <v>23</v>
      </c>
      <c r="BG1282" s="5">
        <v>2</v>
      </c>
      <c r="BH1282" s="5">
        <v>3</v>
      </c>
      <c r="BI1282" s="5">
        <v>0</v>
      </c>
      <c r="BJ1282" s="5">
        <v>19</v>
      </c>
      <c r="BK1282" s="5">
        <v>33</v>
      </c>
      <c r="BL1282" s="5">
        <v>0</v>
      </c>
      <c r="BM1282" s="5">
        <v>0</v>
      </c>
      <c r="BN1282" s="5">
        <v>2</v>
      </c>
      <c r="BO1282" s="5">
        <v>0</v>
      </c>
      <c r="BP1282" s="5">
        <v>0</v>
      </c>
      <c r="BQ1282" s="5">
        <v>4</v>
      </c>
      <c r="BR1282" s="5">
        <v>0</v>
      </c>
      <c r="BS1282" s="5">
        <v>15</v>
      </c>
      <c r="BT1282" s="5">
        <v>4</v>
      </c>
      <c r="BU1282" s="5">
        <v>0</v>
      </c>
      <c r="BV1282" s="5">
        <v>2</v>
      </c>
      <c r="BW1282" s="5">
        <v>5</v>
      </c>
      <c r="BX1282" s="5">
        <v>48</v>
      </c>
      <c r="BY1282" s="5">
        <v>0</v>
      </c>
      <c r="BZ1282" s="5">
        <v>0</v>
      </c>
      <c r="CA1282" s="5">
        <v>3</v>
      </c>
      <c r="CB1282" s="5">
        <v>0</v>
      </c>
      <c r="CC1282" s="5">
        <v>0</v>
      </c>
      <c r="CD1282" s="5">
        <v>2</v>
      </c>
      <c r="CE1282" s="5">
        <v>0</v>
      </c>
      <c r="CF1282" s="5">
        <v>7</v>
      </c>
      <c r="CG1282" s="5">
        <v>0</v>
      </c>
      <c r="CH1282" s="5">
        <v>1</v>
      </c>
      <c r="CI1282" s="5">
        <v>0</v>
      </c>
      <c r="CJ1282" s="5">
        <v>2</v>
      </c>
      <c r="CK1282" s="5">
        <v>0</v>
      </c>
      <c r="CL1282" s="5">
        <v>0</v>
      </c>
      <c r="CM1282" s="5">
        <v>2</v>
      </c>
      <c r="CN1282" s="5">
        <v>11</v>
      </c>
      <c r="CO1282" s="5">
        <v>0</v>
      </c>
      <c r="CP1282" s="5">
        <v>0</v>
      </c>
      <c r="CQ1282" s="5">
        <v>0</v>
      </c>
      <c r="CR1282" s="5">
        <v>0</v>
      </c>
      <c r="CS1282" s="5">
        <v>0</v>
      </c>
      <c r="CT1282" s="5">
        <v>1</v>
      </c>
      <c r="CU1282" s="5">
        <v>0</v>
      </c>
      <c r="CV1282" s="5">
        <v>14</v>
      </c>
      <c r="CW1282" s="5">
        <v>2</v>
      </c>
      <c r="CX1282" s="3">
        <v>2</v>
      </c>
    </row>
    <row r="1283" spans="1:102" ht="15.75" x14ac:dyDescent="0.25">
      <c r="A1283" s="5" t="s">
        <v>205</v>
      </c>
      <c r="B1283" s="5" t="s">
        <v>206</v>
      </c>
      <c r="C1283" s="5">
        <v>2023</v>
      </c>
      <c r="D1283" s="5">
        <v>68</v>
      </c>
      <c r="E1283" s="5">
        <v>2</v>
      </c>
      <c r="F1283" s="5">
        <v>0</v>
      </c>
      <c r="G1283" s="5">
        <v>0</v>
      </c>
      <c r="H1283" s="5">
        <v>0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1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2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0</v>
      </c>
      <c r="AG1283" s="5">
        <v>0</v>
      </c>
      <c r="AH1283" s="5">
        <v>0</v>
      </c>
      <c r="AI1283" s="5">
        <v>2</v>
      </c>
      <c r="AJ1283" s="5">
        <v>13</v>
      </c>
      <c r="AK1283" s="5">
        <v>2</v>
      </c>
      <c r="AL1283" s="5">
        <v>1</v>
      </c>
      <c r="AM1283" s="5">
        <v>0</v>
      </c>
      <c r="AN1283" s="5">
        <v>0</v>
      </c>
      <c r="AO1283" s="5">
        <v>9</v>
      </c>
      <c r="AP1283" s="5">
        <v>0</v>
      </c>
      <c r="AQ1283" s="5">
        <v>0</v>
      </c>
      <c r="AR1283" s="5">
        <v>0</v>
      </c>
      <c r="AS1283" s="5">
        <v>0</v>
      </c>
      <c r="AT1283" s="5">
        <v>0</v>
      </c>
      <c r="AU1283" s="5">
        <v>0</v>
      </c>
      <c r="AV1283" s="5">
        <v>0</v>
      </c>
      <c r="AW1283" s="5">
        <v>0</v>
      </c>
      <c r="AX1283" s="5">
        <v>1</v>
      </c>
      <c r="AY1283" s="5">
        <v>0</v>
      </c>
      <c r="AZ1283" s="5">
        <v>1</v>
      </c>
      <c r="BA1283" s="5">
        <v>0</v>
      </c>
      <c r="BB1283" s="5">
        <v>0</v>
      </c>
      <c r="BC1283" s="5">
        <v>5</v>
      </c>
      <c r="BD1283" s="5">
        <v>0</v>
      </c>
      <c r="BE1283" s="5">
        <v>0</v>
      </c>
      <c r="BF1283" s="5">
        <v>0</v>
      </c>
      <c r="BG1283" s="5">
        <v>1</v>
      </c>
      <c r="BH1283" s="5">
        <v>0</v>
      </c>
      <c r="BI1283" s="5">
        <v>0</v>
      </c>
      <c r="BJ1283" s="5">
        <v>4</v>
      </c>
      <c r="BK1283" s="5">
        <v>1</v>
      </c>
      <c r="BL1283" s="5">
        <v>0</v>
      </c>
      <c r="BM1283" s="5">
        <v>0</v>
      </c>
      <c r="BN1283" s="5">
        <v>1</v>
      </c>
      <c r="BO1283" s="5">
        <v>0</v>
      </c>
      <c r="BP1283" s="5">
        <v>0</v>
      </c>
      <c r="BQ1283" s="5">
        <v>1</v>
      </c>
      <c r="BR1283" s="5">
        <v>0</v>
      </c>
      <c r="BS1283" s="5">
        <v>1</v>
      </c>
      <c r="BT1283" s="5">
        <v>1</v>
      </c>
      <c r="BU1283" s="5">
        <v>0</v>
      </c>
      <c r="BV1283" s="5">
        <v>0</v>
      </c>
      <c r="BW1283" s="5">
        <v>0</v>
      </c>
      <c r="BX1283" s="5">
        <v>0</v>
      </c>
      <c r="BY1283" s="5">
        <v>0</v>
      </c>
      <c r="BZ1283" s="5">
        <v>0</v>
      </c>
      <c r="CA1283" s="5">
        <v>0</v>
      </c>
      <c r="CB1283" s="5">
        <v>0</v>
      </c>
      <c r="CC1283" s="5">
        <v>0</v>
      </c>
      <c r="CD1283" s="5">
        <v>0</v>
      </c>
      <c r="CE1283" s="5">
        <v>0</v>
      </c>
      <c r="CF1283" s="5">
        <v>0</v>
      </c>
      <c r="CG1283" s="5">
        <v>0</v>
      </c>
      <c r="CH1283" s="5">
        <v>0</v>
      </c>
      <c r="CI1283" s="5">
        <v>0</v>
      </c>
      <c r="CJ1283" s="5">
        <v>0</v>
      </c>
      <c r="CK1283" s="5">
        <v>0</v>
      </c>
      <c r="CL1283" s="5">
        <v>0</v>
      </c>
      <c r="CM1283" s="5">
        <v>0</v>
      </c>
      <c r="CN1283" s="5">
        <v>3</v>
      </c>
      <c r="CO1283" s="5">
        <v>0</v>
      </c>
      <c r="CP1283" s="5">
        <v>0</v>
      </c>
      <c r="CQ1283" s="5">
        <v>0</v>
      </c>
      <c r="CR1283" s="5">
        <v>2</v>
      </c>
      <c r="CS1283" s="5">
        <v>0</v>
      </c>
      <c r="CT1283" s="5">
        <v>1</v>
      </c>
      <c r="CU1283" s="5">
        <v>0</v>
      </c>
      <c r="CV1283" s="5">
        <v>8</v>
      </c>
      <c r="CW1283" s="5">
        <v>1</v>
      </c>
      <c r="CX1283" s="3">
        <v>1</v>
      </c>
    </row>
    <row r="1284" spans="1:102" ht="15.75" x14ac:dyDescent="0.25">
      <c r="A1284" s="5" t="s">
        <v>207</v>
      </c>
      <c r="B1284" s="5" t="s">
        <v>208</v>
      </c>
      <c r="C1284" s="5">
        <v>2023</v>
      </c>
      <c r="D1284" s="5">
        <v>372</v>
      </c>
      <c r="E1284" s="5">
        <v>0</v>
      </c>
      <c r="F1284" s="5">
        <v>1</v>
      </c>
      <c r="G1284" s="5">
        <v>1</v>
      </c>
      <c r="H1284" s="5">
        <v>3</v>
      </c>
      <c r="I1284" s="5">
        <v>20</v>
      </c>
      <c r="J1284" s="5">
        <v>8</v>
      </c>
      <c r="K1284" s="5">
        <v>3</v>
      </c>
      <c r="L1284" s="5">
        <v>10</v>
      </c>
      <c r="M1284" s="5">
        <v>17</v>
      </c>
      <c r="N1284" s="5">
        <v>10</v>
      </c>
      <c r="O1284" s="5">
        <v>12</v>
      </c>
      <c r="P1284" s="5">
        <v>0</v>
      </c>
      <c r="Q1284" s="5">
        <v>0</v>
      </c>
      <c r="R1284" s="5">
        <v>0</v>
      </c>
      <c r="S1284" s="5">
        <v>1</v>
      </c>
      <c r="T1284" s="5">
        <v>0</v>
      </c>
      <c r="U1284" s="5">
        <v>0</v>
      </c>
      <c r="V1284" s="5">
        <v>1</v>
      </c>
      <c r="W1284" s="5">
        <v>0</v>
      </c>
      <c r="X1284" s="5">
        <v>0</v>
      </c>
      <c r="Y1284" s="5">
        <v>22</v>
      </c>
      <c r="Z1284" s="5">
        <v>0</v>
      </c>
      <c r="AA1284" s="5">
        <v>3</v>
      </c>
      <c r="AB1284" s="5">
        <v>0</v>
      </c>
      <c r="AC1284" s="5">
        <v>0</v>
      </c>
      <c r="AD1284" s="5">
        <v>0</v>
      </c>
      <c r="AE1284" s="5">
        <v>1</v>
      </c>
      <c r="AF1284" s="5">
        <v>0</v>
      </c>
      <c r="AG1284" s="5">
        <v>2</v>
      </c>
      <c r="AH1284" s="5">
        <v>0</v>
      </c>
      <c r="AI1284" s="5">
        <v>2</v>
      </c>
      <c r="AJ1284" s="5">
        <v>5</v>
      </c>
      <c r="AK1284" s="5">
        <v>11</v>
      </c>
      <c r="AL1284" s="5">
        <v>5</v>
      </c>
      <c r="AM1284" s="5">
        <v>1</v>
      </c>
      <c r="AN1284" s="5">
        <v>4</v>
      </c>
      <c r="AO1284" s="5">
        <v>4</v>
      </c>
      <c r="AP1284" s="5">
        <v>0</v>
      </c>
      <c r="AQ1284" s="5">
        <v>1</v>
      </c>
      <c r="AR1284" s="5">
        <v>1</v>
      </c>
      <c r="AS1284" s="5">
        <v>9</v>
      </c>
      <c r="AT1284" s="5">
        <v>4</v>
      </c>
      <c r="AU1284" s="5">
        <v>5</v>
      </c>
      <c r="AV1284" s="5">
        <v>1</v>
      </c>
      <c r="AW1284" s="5">
        <v>1</v>
      </c>
      <c r="AX1284" s="5">
        <v>14</v>
      </c>
      <c r="AY1284" s="5">
        <v>0</v>
      </c>
      <c r="AZ1284" s="5">
        <v>1</v>
      </c>
      <c r="BA1284" s="5">
        <v>0</v>
      </c>
      <c r="BB1284" s="5">
        <v>31</v>
      </c>
      <c r="BC1284" s="5">
        <v>0</v>
      </c>
      <c r="BD1284" s="5">
        <v>0</v>
      </c>
      <c r="BE1284" s="5">
        <v>4</v>
      </c>
      <c r="BF1284" s="5">
        <v>16</v>
      </c>
      <c r="BG1284" s="5">
        <v>0</v>
      </c>
      <c r="BH1284" s="5">
        <v>0</v>
      </c>
      <c r="BI1284" s="5">
        <v>0</v>
      </c>
      <c r="BJ1284" s="5">
        <v>3</v>
      </c>
      <c r="BK1284" s="5">
        <v>8</v>
      </c>
      <c r="BL1284" s="5">
        <v>0</v>
      </c>
      <c r="BM1284" s="5">
        <v>0</v>
      </c>
      <c r="BN1284" s="5">
        <v>3</v>
      </c>
      <c r="BO1284" s="5">
        <v>0</v>
      </c>
      <c r="BP1284" s="5">
        <v>1</v>
      </c>
      <c r="BQ1284" s="5">
        <v>8</v>
      </c>
      <c r="BR1284" s="5">
        <v>2</v>
      </c>
      <c r="BS1284" s="5">
        <v>10</v>
      </c>
      <c r="BT1284" s="5">
        <v>3</v>
      </c>
      <c r="BU1284" s="5">
        <v>0</v>
      </c>
      <c r="BV1284" s="5">
        <v>6</v>
      </c>
      <c r="BW1284" s="5">
        <v>7</v>
      </c>
      <c r="BX1284" s="5">
        <v>27</v>
      </c>
      <c r="BY1284" s="5">
        <v>0</v>
      </c>
      <c r="BZ1284" s="5">
        <v>0</v>
      </c>
      <c r="CA1284" s="5">
        <v>3</v>
      </c>
      <c r="CB1284" s="5">
        <v>1</v>
      </c>
      <c r="CC1284" s="5">
        <v>0</v>
      </c>
      <c r="CD1284" s="5">
        <v>2</v>
      </c>
      <c r="CE1284" s="5">
        <v>0</v>
      </c>
      <c r="CF1284" s="5">
        <v>2</v>
      </c>
      <c r="CG1284" s="5">
        <v>0</v>
      </c>
      <c r="CH1284" s="5">
        <v>2</v>
      </c>
      <c r="CI1284" s="5">
        <v>1</v>
      </c>
      <c r="CJ1284" s="5">
        <v>13</v>
      </c>
      <c r="CK1284" s="5">
        <v>2</v>
      </c>
      <c r="CL1284" s="5">
        <v>0</v>
      </c>
      <c r="CM1284" s="5">
        <v>0</v>
      </c>
      <c r="CN1284" s="5">
        <v>4</v>
      </c>
      <c r="CO1284" s="5">
        <v>1</v>
      </c>
      <c r="CP1284" s="5">
        <v>0</v>
      </c>
      <c r="CQ1284" s="5">
        <v>0</v>
      </c>
      <c r="CR1284" s="5">
        <v>0</v>
      </c>
      <c r="CS1284" s="5">
        <v>0</v>
      </c>
      <c r="CT1284" s="5">
        <v>7</v>
      </c>
      <c r="CU1284" s="5">
        <v>1</v>
      </c>
      <c r="CV1284" s="5">
        <v>13</v>
      </c>
      <c r="CW1284" s="5">
        <v>4</v>
      </c>
      <c r="CX1284" s="3">
        <v>4</v>
      </c>
    </row>
    <row r="1285" spans="1:102" ht="15.75" x14ac:dyDescent="0.25">
      <c r="A1285" s="5" t="s">
        <v>209</v>
      </c>
      <c r="B1285" s="5" t="s">
        <v>210</v>
      </c>
      <c r="C1285" s="5">
        <v>2023</v>
      </c>
      <c r="D1285" s="5">
        <v>10385</v>
      </c>
      <c r="E1285" s="5">
        <v>4</v>
      </c>
      <c r="F1285" s="5">
        <v>47</v>
      </c>
      <c r="G1285" s="5">
        <v>56</v>
      </c>
      <c r="H1285" s="5">
        <v>49</v>
      </c>
      <c r="I1285" s="5">
        <v>49</v>
      </c>
      <c r="J1285" s="5">
        <v>29</v>
      </c>
      <c r="K1285" s="5">
        <v>7</v>
      </c>
      <c r="L1285" s="5">
        <v>18</v>
      </c>
      <c r="M1285" s="5">
        <v>23</v>
      </c>
      <c r="N1285" s="5">
        <v>24</v>
      </c>
      <c r="O1285" s="5">
        <v>240</v>
      </c>
      <c r="P1285" s="5">
        <v>27</v>
      </c>
      <c r="Q1285" s="5">
        <v>1</v>
      </c>
      <c r="R1285" s="5">
        <v>14</v>
      </c>
      <c r="S1285" s="5">
        <v>1</v>
      </c>
      <c r="T1285" s="5">
        <v>0</v>
      </c>
      <c r="U1285" s="5">
        <v>29</v>
      </c>
      <c r="V1285" s="5">
        <v>25</v>
      </c>
      <c r="W1285" s="5">
        <v>211</v>
      </c>
      <c r="X1285" s="5">
        <v>9</v>
      </c>
      <c r="Y1285" s="5">
        <v>0</v>
      </c>
      <c r="Z1285" s="5">
        <v>526</v>
      </c>
      <c r="AA1285" s="5">
        <v>66</v>
      </c>
      <c r="AB1285" s="5">
        <v>0</v>
      </c>
      <c r="AC1285" s="5">
        <v>0</v>
      </c>
      <c r="AD1285" s="5">
        <v>1</v>
      </c>
      <c r="AE1285" s="5">
        <v>1</v>
      </c>
      <c r="AF1285" s="5">
        <v>1</v>
      </c>
      <c r="AG1285" s="5">
        <v>116</v>
      </c>
      <c r="AH1285" s="5">
        <v>32</v>
      </c>
      <c r="AI1285" s="5">
        <v>142</v>
      </c>
      <c r="AJ1285" s="5">
        <v>236</v>
      </c>
      <c r="AK1285" s="5">
        <v>140</v>
      </c>
      <c r="AL1285" s="5">
        <v>2</v>
      </c>
      <c r="AM1285" s="5">
        <v>153</v>
      </c>
      <c r="AN1285" s="5">
        <v>123</v>
      </c>
      <c r="AO1285" s="5">
        <v>181</v>
      </c>
      <c r="AP1285" s="5">
        <v>20</v>
      </c>
      <c r="AQ1285" s="5">
        <v>68</v>
      </c>
      <c r="AR1285" s="5">
        <v>17</v>
      </c>
      <c r="AS1285" s="5">
        <v>55</v>
      </c>
      <c r="AT1285" s="5">
        <v>135</v>
      </c>
      <c r="AU1285" s="5">
        <v>122</v>
      </c>
      <c r="AV1285" s="5">
        <v>213</v>
      </c>
      <c r="AW1285" s="5">
        <v>389</v>
      </c>
      <c r="AX1285" s="5">
        <v>292</v>
      </c>
      <c r="AY1285" s="5">
        <v>2</v>
      </c>
      <c r="AZ1285" s="5">
        <v>67</v>
      </c>
      <c r="BA1285" s="5">
        <v>0</v>
      </c>
      <c r="BB1285" s="5">
        <v>665</v>
      </c>
      <c r="BC1285" s="5">
        <v>107</v>
      </c>
      <c r="BD1285" s="5">
        <v>6</v>
      </c>
      <c r="BE1285" s="5">
        <v>48</v>
      </c>
      <c r="BF1285" s="5">
        <v>186</v>
      </c>
      <c r="BG1285" s="5">
        <v>13</v>
      </c>
      <c r="BH1285" s="5">
        <v>18</v>
      </c>
      <c r="BI1285" s="5">
        <v>1</v>
      </c>
      <c r="BJ1285" s="5">
        <v>346</v>
      </c>
      <c r="BK1285" s="5">
        <v>314</v>
      </c>
      <c r="BL1285" s="5">
        <v>0</v>
      </c>
      <c r="BM1285" s="5">
        <v>31</v>
      </c>
      <c r="BN1285" s="5">
        <v>91</v>
      </c>
      <c r="BO1285" s="5">
        <v>1</v>
      </c>
      <c r="BP1285" s="5">
        <v>35</v>
      </c>
      <c r="BQ1285" s="5">
        <v>163</v>
      </c>
      <c r="BR1285" s="5">
        <v>18</v>
      </c>
      <c r="BS1285" s="5">
        <v>304</v>
      </c>
      <c r="BT1285" s="5">
        <v>160</v>
      </c>
      <c r="BU1285" s="5">
        <v>2</v>
      </c>
      <c r="BV1285" s="5">
        <v>173</v>
      </c>
      <c r="BW1285" s="5">
        <v>150</v>
      </c>
      <c r="BX1285" s="5">
        <v>1685</v>
      </c>
      <c r="BY1285" s="5">
        <v>8</v>
      </c>
      <c r="BZ1285" s="5">
        <v>5</v>
      </c>
      <c r="CA1285" s="5">
        <v>303</v>
      </c>
      <c r="CB1285" s="5">
        <v>122</v>
      </c>
      <c r="CC1285" s="5">
        <v>1</v>
      </c>
      <c r="CD1285" s="5">
        <v>17</v>
      </c>
      <c r="CE1285" s="5">
        <v>1</v>
      </c>
      <c r="CF1285" s="5">
        <v>16</v>
      </c>
      <c r="CG1285" s="5">
        <v>20</v>
      </c>
      <c r="CH1285" s="5">
        <v>10</v>
      </c>
      <c r="CI1285" s="5">
        <v>38</v>
      </c>
      <c r="CJ1285" s="5">
        <v>309</v>
      </c>
      <c r="CK1285" s="5">
        <v>66</v>
      </c>
      <c r="CL1285" s="5">
        <v>0</v>
      </c>
      <c r="CM1285" s="5">
        <v>66</v>
      </c>
      <c r="CN1285" s="5">
        <v>314</v>
      </c>
      <c r="CO1285" s="5">
        <v>34</v>
      </c>
      <c r="CP1285" s="5">
        <v>23</v>
      </c>
      <c r="CQ1285" s="5">
        <v>0</v>
      </c>
      <c r="CR1285" s="5">
        <v>86</v>
      </c>
      <c r="CS1285" s="5">
        <v>51</v>
      </c>
      <c r="CT1285" s="5">
        <v>125</v>
      </c>
      <c r="CU1285" s="5">
        <v>8</v>
      </c>
      <c r="CV1285" s="5">
        <v>131</v>
      </c>
      <c r="CW1285" s="5">
        <v>147</v>
      </c>
      <c r="CX1285" s="3">
        <v>145</v>
      </c>
    </row>
    <row r="1286" spans="1:102" ht="15.75" x14ac:dyDescent="0.25">
      <c r="A1286" s="5" t="s">
        <v>211</v>
      </c>
      <c r="B1286" s="5" t="s">
        <v>212</v>
      </c>
      <c r="C1286" s="5">
        <v>2023</v>
      </c>
      <c r="D1286" s="5">
        <v>175</v>
      </c>
      <c r="E1286" s="5">
        <v>0</v>
      </c>
      <c r="F1286" s="5">
        <v>0</v>
      </c>
      <c r="G1286" s="5">
        <v>0</v>
      </c>
      <c r="H1286" s="5">
        <v>0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39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77</v>
      </c>
      <c r="AB1286" s="5">
        <v>0</v>
      </c>
      <c r="AC1286" s="5">
        <v>0</v>
      </c>
      <c r="AD1286" s="5">
        <v>0</v>
      </c>
      <c r="AE1286" s="5">
        <v>0</v>
      </c>
      <c r="AF1286" s="5">
        <v>0</v>
      </c>
      <c r="AG1286" s="5">
        <v>0</v>
      </c>
      <c r="AH1286" s="5">
        <v>0</v>
      </c>
      <c r="AI1286" s="5">
        <v>0</v>
      </c>
      <c r="AJ1286" s="5">
        <v>2</v>
      </c>
      <c r="AK1286" s="5">
        <v>0</v>
      </c>
      <c r="AL1286" s="5">
        <v>0</v>
      </c>
      <c r="AM1286" s="5">
        <v>0</v>
      </c>
      <c r="AN1286" s="5">
        <v>0</v>
      </c>
      <c r="AO1286" s="5">
        <v>0</v>
      </c>
      <c r="AP1286" s="5">
        <v>0</v>
      </c>
      <c r="AQ1286" s="5">
        <v>0</v>
      </c>
      <c r="AR1286" s="5">
        <v>0</v>
      </c>
      <c r="AS1286" s="5">
        <v>0</v>
      </c>
      <c r="AT1286" s="5">
        <v>0</v>
      </c>
      <c r="AU1286" s="5">
        <v>0</v>
      </c>
      <c r="AV1286" s="5">
        <v>0</v>
      </c>
      <c r="AW1286" s="5">
        <v>0</v>
      </c>
      <c r="AX1286" s="5">
        <v>1</v>
      </c>
      <c r="AY1286" s="5">
        <v>0</v>
      </c>
      <c r="AZ1286" s="5">
        <v>0</v>
      </c>
      <c r="BA1286" s="5">
        <v>0</v>
      </c>
      <c r="BB1286" s="5">
        <v>0</v>
      </c>
      <c r="BC1286" s="5">
        <v>0</v>
      </c>
      <c r="BD1286" s="5">
        <v>0</v>
      </c>
      <c r="BE1286" s="5">
        <v>0</v>
      </c>
      <c r="BF1286" s="5">
        <v>0</v>
      </c>
      <c r="BG1286" s="5">
        <v>0</v>
      </c>
      <c r="BH1286" s="5">
        <v>0</v>
      </c>
      <c r="BI1286" s="5">
        <v>0</v>
      </c>
      <c r="BJ1286" s="5">
        <v>0</v>
      </c>
      <c r="BK1286" s="5">
        <v>0</v>
      </c>
      <c r="BL1286" s="5">
        <v>0</v>
      </c>
      <c r="BM1286" s="5">
        <v>0</v>
      </c>
      <c r="BN1286" s="5">
        <v>5</v>
      </c>
      <c r="BO1286" s="5">
        <v>0</v>
      </c>
      <c r="BP1286" s="5">
        <v>0</v>
      </c>
      <c r="BQ1286" s="5">
        <v>8</v>
      </c>
      <c r="BR1286" s="5">
        <v>0</v>
      </c>
      <c r="BS1286" s="5">
        <v>1</v>
      </c>
      <c r="BT1286" s="5">
        <v>0</v>
      </c>
      <c r="BU1286" s="5">
        <v>0</v>
      </c>
      <c r="BV1286" s="5">
        <v>0</v>
      </c>
      <c r="BW1286" s="5">
        <v>1</v>
      </c>
      <c r="BX1286" s="5">
        <v>6</v>
      </c>
      <c r="BY1286" s="5">
        <v>0</v>
      </c>
      <c r="BZ1286" s="5">
        <v>0</v>
      </c>
      <c r="CA1286" s="5">
        <v>0</v>
      </c>
      <c r="CB1286" s="5">
        <v>2</v>
      </c>
      <c r="CC1286" s="5">
        <v>0</v>
      </c>
      <c r="CD1286" s="5">
        <v>0</v>
      </c>
      <c r="CE1286" s="5">
        <v>0</v>
      </c>
      <c r="CF1286" s="5">
        <v>0</v>
      </c>
      <c r="CG1286" s="5">
        <v>0</v>
      </c>
      <c r="CH1286" s="5">
        <v>0</v>
      </c>
      <c r="CI1286" s="5">
        <v>0</v>
      </c>
      <c r="CJ1286" s="5">
        <v>1</v>
      </c>
      <c r="CK1286" s="5">
        <v>0</v>
      </c>
      <c r="CL1286" s="5">
        <v>0</v>
      </c>
      <c r="CM1286" s="5">
        <v>0</v>
      </c>
      <c r="CN1286" s="5">
        <v>1</v>
      </c>
      <c r="CO1286" s="5">
        <v>7</v>
      </c>
      <c r="CP1286" s="5">
        <v>0</v>
      </c>
      <c r="CQ1286" s="5">
        <v>0</v>
      </c>
      <c r="CR1286" s="5">
        <v>16</v>
      </c>
      <c r="CS1286" s="5">
        <v>1</v>
      </c>
      <c r="CT1286" s="5">
        <v>0</v>
      </c>
      <c r="CU1286" s="5">
        <v>0</v>
      </c>
      <c r="CV1286" s="5">
        <v>1</v>
      </c>
      <c r="CW1286" s="5">
        <v>0</v>
      </c>
      <c r="CX1286" s="3">
        <v>0</v>
      </c>
    </row>
    <row r="1287" spans="1:102" ht="15.75" x14ac:dyDescent="0.25">
      <c r="A1287" s="5" t="s">
        <v>213</v>
      </c>
      <c r="B1287" s="5" t="s">
        <v>214</v>
      </c>
      <c r="C1287" s="5">
        <v>2023</v>
      </c>
      <c r="D1287" s="5">
        <v>72</v>
      </c>
      <c r="E1287" s="5">
        <v>0</v>
      </c>
      <c r="F1287" s="5">
        <v>0</v>
      </c>
      <c r="G1287" s="5">
        <v>1</v>
      </c>
      <c r="H1287" s="5">
        <v>0</v>
      </c>
      <c r="I1287" s="5">
        <v>1</v>
      </c>
      <c r="J1287" s="5">
        <v>0</v>
      </c>
      <c r="K1287" s="5">
        <v>1</v>
      </c>
      <c r="L1287" s="5">
        <v>1</v>
      </c>
      <c r="M1287" s="5">
        <v>2</v>
      </c>
      <c r="N1287" s="5">
        <v>1</v>
      </c>
      <c r="O1287" s="5">
        <v>1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5">
        <v>0</v>
      </c>
      <c r="AG1287" s="5">
        <v>0</v>
      </c>
      <c r="AH1287" s="5">
        <v>0</v>
      </c>
      <c r="AI1287" s="5">
        <v>0</v>
      </c>
      <c r="AJ1287" s="5">
        <v>3</v>
      </c>
      <c r="AK1287" s="5">
        <v>3</v>
      </c>
      <c r="AL1287" s="5">
        <v>0</v>
      </c>
      <c r="AM1287" s="5">
        <v>2</v>
      </c>
      <c r="AN1287" s="5">
        <v>0</v>
      </c>
      <c r="AO1287" s="5">
        <v>1</v>
      </c>
      <c r="AP1287" s="5">
        <v>0</v>
      </c>
      <c r="AQ1287" s="5">
        <v>0</v>
      </c>
      <c r="AR1287" s="5">
        <v>0</v>
      </c>
      <c r="AS1287" s="5">
        <v>0</v>
      </c>
      <c r="AT1287" s="5">
        <v>0</v>
      </c>
      <c r="AU1287" s="5">
        <v>0</v>
      </c>
      <c r="AV1287" s="5">
        <v>0</v>
      </c>
      <c r="AW1287" s="5">
        <v>0</v>
      </c>
      <c r="AX1287" s="5">
        <v>2</v>
      </c>
      <c r="AY1287" s="5">
        <v>0</v>
      </c>
      <c r="AZ1287" s="5">
        <v>1</v>
      </c>
      <c r="BA1287" s="5">
        <v>0</v>
      </c>
      <c r="BB1287" s="5">
        <v>1</v>
      </c>
      <c r="BC1287" s="5">
        <v>0</v>
      </c>
      <c r="BD1287" s="5">
        <v>0</v>
      </c>
      <c r="BE1287" s="5">
        <v>1</v>
      </c>
      <c r="BF1287" s="5">
        <v>4</v>
      </c>
      <c r="BG1287" s="5">
        <v>0</v>
      </c>
      <c r="BH1287" s="5">
        <v>0</v>
      </c>
      <c r="BI1287" s="5">
        <v>0</v>
      </c>
      <c r="BJ1287" s="5">
        <v>2</v>
      </c>
      <c r="BK1287" s="5">
        <v>2</v>
      </c>
      <c r="BL1287" s="5">
        <v>0</v>
      </c>
      <c r="BM1287" s="5">
        <v>0</v>
      </c>
      <c r="BN1287" s="5">
        <v>0</v>
      </c>
      <c r="BO1287" s="5">
        <v>0</v>
      </c>
      <c r="BP1287" s="5">
        <v>0</v>
      </c>
      <c r="BQ1287" s="5">
        <v>0</v>
      </c>
      <c r="BR1287" s="5">
        <v>1</v>
      </c>
      <c r="BS1287" s="5">
        <v>1</v>
      </c>
      <c r="BT1287" s="5">
        <v>0</v>
      </c>
      <c r="BU1287" s="5">
        <v>0</v>
      </c>
      <c r="BV1287" s="5">
        <v>1</v>
      </c>
      <c r="BW1287" s="5">
        <v>2</v>
      </c>
      <c r="BX1287" s="5">
        <v>15</v>
      </c>
      <c r="BY1287" s="5">
        <v>0</v>
      </c>
      <c r="BZ1287" s="5">
        <v>0</v>
      </c>
      <c r="CA1287" s="5">
        <v>0</v>
      </c>
      <c r="CB1287" s="5">
        <v>0</v>
      </c>
      <c r="CC1287" s="5">
        <v>0</v>
      </c>
      <c r="CD1287" s="5">
        <v>0</v>
      </c>
      <c r="CE1287" s="5">
        <v>0</v>
      </c>
      <c r="CF1287" s="5">
        <v>0</v>
      </c>
      <c r="CG1287" s="5">
        <v>0</v>
      </c>
      <c r="CH1287" s="5">
        <v>0</v>
      </c>
      <c r="CI1287" s="5">
        <v>0</v>
      </c>
      <c r="CJ1287" s="5">
        <v>0</v>
      </c>
      <c r="CK1287" s="5">
        <v>0</v>
      </c>
      <c r="CL1287" s="5">
        <v>0</v>
      </c>
      <c r="CM1287" s="5">
        <v>0</v>
      </c>
      <c r="CN1287" s="5">
        <v>1</v>
      </c>
      <c r="CO1287" s="5">
        <v>0</v>
      </c>
      <c r="CP1287" s="5">
        <v>1</v>
      </c>
      <c r="CQ1287" s="5">
        <v>0</v>
      </c>
      <c r="CR1287" s="5">
        <v>0</v>
      </c>
      <c r="CS1287" s="5">
        <v>0</v>
      </c>
      <c r="CT1287" s="5">
        <v>14</v>
      </c>
      <c r="CU1287" s="5">
        <v>0</v>
      </c>
      <c r="CV1287" s="5">
        <v>3</v>
      </c>
      <c r="CW1287" s="5">
        <v>1</v>
      </c>
      <c r="CX1287" s="3">
        <v>1</v>
      </c>
    </row>
    <row r="1288" spans="1:102" ht="15.75" x14ac:dyDescent="0.25">
      <c r="A1288" s="5" t="s">
        <v>215</v>
      </c>
      <c r="B1288" s="5" t="s">
        <v>216</v>
      </c>
      <c r="C1288" s="5">
        <v>2023</v>
      </c>
      <c r="D1288" s="5">
        <v>419</v>
      </c>
      <c r="E1288" s="5">
        <v>2</v>
      </c>
      <c r="F1288" s="5">
        <v>0</v>
      </c>
      <c r="G1288" s="5">
        <v>5</v>
      </c>
      <c r="H1288" s="5">
        <v>0</v>
      </c>
      <c r="I1288" s="5">
        <v>4</v>
      </c>
      <c r="J1288" s="5">
        <v>1</v>
      </c>
      <c r="K1288" s="5">
        <v>1</v>
      </c>
      <c r="L1288" s="5">
        <v>18</v>
      </c>
      <c r="M1288" s="5">
        <v>1</v>
      </c>
      <c r="N1288" s="5">
        <v>10</v>
      </c>
      <c r="O1288" s="5">
        <v>5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4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5">
        <v>0</v>
      </c>
      <c r="AE1288" s="5">
        <v>0</v>
      </c>
      <c r="AF1288" s="5">
        <v>0</v>
      </c>
      <c r="AG1288" s="5">
        <v>1</v>
      </c>
      <c r="AH1288" s="5">
        <v>0</v>
      </c>
      <c r="AI1288" s="5">
        <v>5</v>
      </c>
      <c r="AJ1288" s="5">
        <v>15</v>
      </c>
      <c r="AK1288" s="5">
        <v>6</v>
      </c>
      <c r="AL1288" s="5">
        <v>0</v>
      </c>
      <c r="AM1288" s="5">
        <v>3</v>
      </c>
      <c r="AN1288" s="5">
        <v>2</v>
      </c>
      <c r="AO1288" s="5">
        <v>3</v>
      </c>
      <c r="AP1288" s="5">
        <v>0</v>
      </c>
      <c r="AQ1288" s="5">
        <v>1</v>
      </c>
      <c r="AR1288" s="5">
        <v>0</v>
      </c>
      <c r="AS1288" s="5">
        <v>2</v>
      </c>
      <c r="AT1288" s="5">
        <v>2</v>
      </c>
      <c r="AU1288" s="5">
        <v>1</v>
      </c>
      <c r="AV1288" s="5">
        <v>1</v>
      </c>
      <c r="AW1288" s="5">
        <v>2</v>
      </c>
      <c r="AX1288" s="5">
        <v>3</v>
      </c>
      <c r="AY1288" s="5">
        <v>0</v>
      </c>
      <c r="AZ1288" s="5">
        <v>1</v>
      </c>
      <c r="BA1288" s="5">
        <v>0</v>
      </c>
      <c r="BB1288" s="5">
        <v>118</v>
      </c>
      <c r="BC1288" s="5">
        <v>1</v>
      </c>
      <c r="BD1288" s="5">
        <v>0</v>
      </c>
      <c r="BE1288" s="5">
        <v>3</v>
      </c>
      <c r="BF1288" s="5">
        <v>5</v>
      </c>
      <c r="BG1288" s="5">
        <v>0</v>
      </c>
      <c r="BH1288" s="5">
        <v>0</v>
      </c>
      <c r="BI1288" s="5">
        <v>0</v>
      </c>
      <c r="BJ1288" s="5">
        <v>7</v>
      </c>
      <c r="BK1288" s="5">
        <v>26</v>
      </c>
      <c r="BL1288" s="5">
        <v>0</v>
      </c>
      <c r="BM1288" s="5">
        <v>1</v>
      </c>
      <c r="BN1288" s="5">
        <v>4</v>
      </c>
      <c r="BO1288" s="5">
        <v>0</v>
      </c>
      <c r="BP1288" s="5">
        <v>1</v>
      </c>
      <c r="BQ1288" s="5">
        <v>8</v>
      </c>
      <c r="BR1288" s="5">
        <v>1</v>
      </c>
      <c r="BS1288" s="5">
        <v>17</v>
      </c>
      <c r="BT1288" s="5">
        <v>5</v>
      </c>
      <c r="BU1288" s="5">
        <v>0</v>
      </c>
      <c r="BV1288" s="5">
        <v>2</v>
      </c>
      <c r="BW1288" s="5">
        <v>23</v>
      </c>
      <c r="BX1288" s="5">
        <v>21</v>
      </c>
      <c r="BY1288" s="5">
        <v>0</v>
      </c>
      <c r="BZ1288" s="5">
        <v>0</v>
      </c>
      <c r="CA1288" s="5">
        <v>14</v>
      </c>
      <c r="CB1288" s="5">
        <v>13</v>
      </c>
      <c r="CC1288" s="5">
        <v>0</v>
      </c>
      <c r="CD1288" s="5">
        <v>1</v>
      </c>
      <c r="CE1288" s="5">
        <v>0</v>
      </c>
      <c r="CF1288" s="5">
        <v>2</v>
      </c>
      <c r="CG1288" s="5">
        <v>0</v>
      </c>
      <c r="CH1288" s="5">
        <v>4</v>
      </c>
      <c r="CI1288" s="5">
        <v>0</v>
      </c>
      <c r="CJ1288" s="5">
        <v>1</v>
      </c>
      <c r="CK1288" s="5">
        <v>0</v>
      </c>
      <c r="CL1288" s="5">
        <v>0</v>
      </c>
      <c r="CM1288" s="5">
        <v>1</v>
      </c>
      <c r="CN1288" s="5">
        <v>9</v>
      </c>
      <c r="CO1288" s="5">
        <v>0</v>
      </c>
      <c r="CP1288" s="5">
        <v>0</v>
      </c>
      <c r="CQ1288" s="5">
        <v>0</v>
      </c>
      <c r="CR1288" s="5">
        <v>0</v>
      </c>
      <c r="CS1288" s="5">
        <v>0</v>
      </c>
      <c r="CT1288" s="5">
        <v>10</v>
      </c>
      <c r="CU1288" s="5">
        <v>1</v>
      </c>
      <c r="CV1288" s="5">
        <v>13</v>
      </c>
      <c r="CW1288" s="5">
        <v>1</v>
      </c>
      <c r="CX1288" s="3">
        <v>1</v>
      </c>
    </row>
    <row r="1289" spans="1:102" ht="15.75" x14ac:dyDescent="0.25">
      <c r="A1289" s="5" t="s">
        <v>217</v>
      </c>
      <c r="B1289" s="5" t="s">
        <v>218</v>
      </c>
      <c r="C1289" s="5">
        <v>2023</v>
      </c>
      <c r="D1289" s="5">
        <v>6572</v>
      </c>
      <c r="E1289" s="5">
        <v>25</v>
      </c>
      <c r="F1289" s="5">
        <v>13</v>
      </c>
      <c r="G1289" s="5">
        <v>3</v>
      </c>
      <c r="H1289" s="5">
        <v>29</v>
      </c>
      <c r="I1289" s="5">
        <v>75</v>
      </c>
      <c r="J1289" s="5">
        <v>5</v>
      </c>
      <c r="K1289" s="5">
        <v>1</v>
      </c>
      <c r="L1289" s="5">
        <v>17</v>
      </c>
      <c r="M1289" s="5">
        <v>21</v>
      </c>
      <c r="N1289" s="5">
        <v>13</v>
      </c>
      <c r="O1289" s="5">
        <v>243</v>
      </c>
      <c r="P1289" s="5">
        <v>0</v>
      </c>
      <c r="Q1289" s="5">
        <v>0</v>
      </c>
      <c r="R1289" s="5">
        <v>2</v>
      </c>
      <c r="S1289" s="5">
        <v>1</v>
      </c>
      <c r="T1289" s="5">
        <v>0</v>
      </c>
      <c r="U1289" s="5">
        <v>5</v>
      </c>
      <c r="V1289" s="5">
        <v>6</v>
      </c>
      <c r="W1289" s="5">
        <v>107</v>
      </c>
      <c r="X1289" s="5">
        <v>3</v>
      </c>
      <c r="Y1289" s="5">
        <v>0</v>
      </c>
      <c r="Z1289" s="5">
        <v>0</v>
      </c>
      <c r="AA1289" s="5">
        <v>8</v>
      </c>
      <c r="AB1289" s="5">
        <v>0</v>
      </c>
      <c r="AC1289" s="5">
        <v>0</v>
      </c>
      <c r="AD1289" s="5">
        <v>3</v>
      </c>
      <c r="AE1289" s="5">
        <v>0</v>
      </c>
      <c r="AF1289" s="5">
        <v>0</v>
      </c>
      <c r="AG1289" s="5">
        <v>46</v>
      </c>
      <c r="AH1289" s="5">
        <v>17</v>
      </c>
      <c r="AI1289" s="5">
        <v>23</v>
      </c>
      <c r="AJ1289" s="5">
        <v>576</v>
      </c>
      <c r="AK1289" s="5">
        <v>54</v>
      </c>
      <c r="AL1289" s="5">
        <v>0</v>
      </c>
      <c r="AM1289" s="5">
        <v>34</v>
      </c>
      <c r="AN1289" s="5">
        <v>18</v>
      </c>
      <c r="AO1289" s="5">
        <v>307</v>
      </c>
      <c r="AP1289" s="5">
        <v>3</v>
      </c>
      <c r="AQ1289" s="5">
        <v>11</v>
      </c>
      <c r="AR1289" s="5">
        <v>4</v>
      </c>
      <c r="AS1289" s="5">
        <v>19</v>
      </c>
      <c r="AT1289" s="5">
        <v>36</v>
      </c>
      <c r="AU1289" s="5">
        <v>45</v>
      </c>
      <c r="AV1289" s="5">
        <v>20</v>
      </c>
      <c r="AW1289" s="5">
        <v>438</v>
      </c>
      <c r="AX1289" s="5">
        <v>98</v>
      </c>
      <c r="AY1289" s="5">
        <v>0</v>
      </c>
      <c r="AZ1289" s="5">
        <v>21</v>
      </c>
      <c r="BA1289" s="5">
        <v>0</v>
      </c>
      <c r="BB1289" s="5">
        <v>828</v>
      </c>
      <c r="BC1289" s="5">
        <v>114</v>
      </c>
      <c r="BD1289" s="5">
        <v>3</v>
      </c>
      <c r="BE1289" s="5">
        <v>29</v>
      </c>
      <c r="BF1289" s="5">
        <v>152</v>
      </c>
      <c r="BG1289" s="5">
        <v>7</v>
      </c>
      <c r="BH1289" s="5">
        <v>4</v>
      </c>
      <c r="BI1289" s="5">
        <v>0</v>
      </c>
      <c r="BJ1289" s="5">
        <v>103</v>
      </c>
      <c r="BK1289" s="5">
        <v>110</v>
      </c>
      <c r="BL1289" s="5">
        <v>0</v>
      </c>
      <c r="BM1289" s="5">
        <v>6</v>
      </c>
      <c r="BN1289" s="5">
        <v>46</v>
      </c>
      <c r="BO1289" s="5">
        <v>1</v>
      </c>
      <c r="BP1289" s="5">
        <v>9</v>
      </c>
      <c r="BQ1289" s="5">
        <v>58</v>
      </c>
      <c r="BR1289" s="5">
        <v>3</v>
      </c>
      <c r="BS1289" s="5">
        <v>295</v>
      </c>
      <c r="BT1289" s="5">
        <v>205</v>
      </c>
      <c r="BU1289" s="5">
        <v>5</v>
      </c>
      <c r="BV1289" s="5">
        <v>48</v>
      </c>
      <c r="BW1289" s="5">
        <v>29</v>
      </c>
      <c r="BX1289" s="5">
        <v>1017</v>
      </c>
      <c r="BY1289" s="5">
        <v>1</v>
      </c>
      <c r="BZ1289" s="5">
        <v>0</v>
      </c>
      <c r="CA1289" s="5">
        <v>112</v>
      </c>
      <c r="CB1289" s="5">
        <v>279</v>
      </c>
      <c r="CC1289" s="5">
        <v>0</v>
      </c>
      <c r="CD1289" s="5">
        <v>3</v>
      </c>
      <c r="CE1289" s="5">
        <v>0</v>
      </c>
      <c r="CF1289" s="5">
        <v>54</v>
      </c>
      <c r="CG1289" s="5">
        <v>3</v>
      </c>
      <c r="CH1289" s="5">
        <v>2</v>
      </c>
      <c r="CI1289" s="5">
        <v>17</v>
      </c>
      <c r="CJ1289" s="5">
        <v>75</v>
      </c>
      <c r="CK1289" s="5">
        <v>17</v>
      </c>
      <c r="CL1289" s="5">
        <v>0</v>
      </c>
      <c r="CM1289" s="5">
        <v>59</v>
      </c>
      <c r="CN1289" s="5">
        <v>259</v>
      </c>
      <c r="CO1289" s="5">
        <v>53</v>
      </c>
      <c r="CP1289" s="5">
        <v>10</v>
      </c>
      <c r="CQ1289" s="5">
        <v>0</v>
      </c>
      <c r="CR1289" s="5">
        <v>32</v>
      </c>
      <c r="CS1289" s="5">
        <v>22</v>
      </c>
      <c r="CT1289" s="5">
        <v>19</v>
      </c>
      <c r="CU1289" s="5">
        <v>12</v>
      </c>
      <c r="CV1289" s="5">
        <v>84</v>
      </c>
      <c r="CW1289" s="5">
        <v>35</v>
      </c>
      <c r="CX1289" s="3">
        <v>32</v>
      </c>
    </row>
    <row r="1290" spans="1:102" ht="15.75" x14ac:dyDescent="0.25">
      <c r="A1290" s="5" t="s">
        <v>219</v>
      </c>
      <c r="B1290" s="5" t="s">
        <v>220</v>
      </c>
      <c r="C1290" s="5">
        <v>2023</v>
      </c>
      <c r="D1290" s="5">
        <v>262</v>
      </c>
      <c r="E1290" s="5">
        <v>0</v>
      </c>
      <c r="F1290" s="5">
        <v>0</v>
      </c>
      <c r="G1290" s="5">
        <v>0</v>
      </c>
      <c r="H1290" s="5">
        <v>0</v>
      </c>
      <c r="I1290" s="5">
        <v>2</v>
      </c>
      <c r="J1290" s="5">
        <v>2</v>
      </c>
      <c r="K1290" s="5">
        <v>3</v>
      </c>
      <c r="L1290" s="5">
        <v>3</v>
      </c>
      <c r="M1290" s="5">
        <v>2</v>
      </c>
      <c r="N1290" s="5">
        <v>5</v>
      </c>
      <c r="O1290" s="5">
        <v>15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8</v>
      </c>
      <c r="V1290" s="5">
        <v>0</v>
      </c>
      <c r="W1290" s="5">
        <v>19</v>
      </c>
      <c r="X1290" s="5">
        <v>1</v>
      </c>
      <c r="Y1290" s="5">
        <v>0</v>
      </c>
      <c r="Z1290" s="5">
        <v>0</v>
      </c>
      <c r="AA1290" s="5">
        <v>9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5">
        <v>1</v>
      </c>
      <c r="AH1290" s="5">
        <v>1</v>
      </c>
      <c r="AI1290" s="5">
        <v>2</v>
      </c>
      <c r="AJ1290" s="5">
        <v>16</v>
      </c>
      <c r="AK1290" s="5">
        <v>4</v>
      </c>
      <c r="AL1290" s="5">
        <v>1</v>
      </c>
      <c r="AM1290" s="5">
        <v>1</v>
      </c>
      <c r="AN1290" s="5">
        <v>2</v>
      </c>
      <c r="AO1290" s="5">
        <v>6</v>
      </c>
      <c r="AP1290" s="5">
        <v>0</v>
      </c>
      <c r="AQ1290" s="5">
        <v>3</v>
      </c>
      <c r="AR1290" s="5">
        <v>0</v>
      </c>
      <c r="AS1290" s="5">
        <v>3</v>
      </c>
      <c r="AT1290" s="5">
        <v>1</v>
      </c>
      <c r="AU1290" s="5">
        <v>1</v>
      </c>
      <c r="AV1290" s="5">
        <v>1</v>
      </c>
      <c r="AW1290" s="5">
        <v>2</v>
      </c>
      <c r="AX1290" s="5">
        <v>4</v>
      </c>
      <c r="AY1290" s="5">
        <v>0</v>
      </c>
      <c r="AZ1290" s="5">
        <v>1</v>
      </c>
      <c r="BA1290" s="5">
        <v>0</v>
      </c>
      <c r="BB1290" s="5">
        <v>21</v>
      </c>
      <c r="BC1290" s="5">
        <v>0</v>
      </c>
      <c r="BD1290" s="5">
        <v>0</v>
      </c>
      <c r="BE1290" s="5">
        <v>2</v>
      </c>
      <c r="BF1290" s="5">
        <v>7</v>
      </c>
      <c r="BG1290" s="5">
        <v>0</v>
      </c>
      <c r="BH1290" s="5">
        <v>0</v>
      </c>
      <c r="BI1290" s="5">
        <v>1</v>
      </c>
      <c r="BJ1290" s="5">
        <v>4</v>
      </c>
      <c r="BK1290" s="5">
        <v>7</v>
      </c>
      <c r="BL1290" s="5">
        <v>0</v>
      </c>
      <c r="BM1290" s="5">
        <v>1</v>
      </c>
      <c r="BN1290" s="5">
        <v>5</v>
      </c>
      <c r="BO1290" s="5">
        <v>0</v>
      </c>
      <c r="BP1290" s="5">
        <v>1</v>
      </c>
      <c r="BQ1290" s="5">
        <v>8</v>
      </c>
      <c r="BR1290" s="5">
        <v>1</v>
      </c>
      <c r="BS1290" s="5">
        <v>3</v>
      </c>
      <c r="BT1290" s="5">
        <v>2</v>
      </c>
      <c r="BU1290" s="5">
        <v>1</v>
      </c>
      <c r="BV1290" s="5">
        <v>3</v>
      </c>
      <c r="BW1290" s="5">
        <v>20</v>
      </c>
      <c r="BX1290" s="5">
        <v>32</v>
      </c>
      <c r="BY1290" s="5">
        <v>0</v>
      </c>
      <c r="BZ1290" s="5">
        <v>0</v>
      </c>
      <c r="CA1290" s="5">
        <v>1</v>
      </c>
      <c r="CB1290" s="5">
        <v>0</v>
      </c>
      <c r="CC1290" s="5">
        <v>0</v>
      </c>
      <c r="CD1290" s="5">
        <v>1</v>
      </c>
      <c r="CE1290" s="5">
        <v>0</v>
      </c>
      <c r="CF1290" s="5">
        <v>2</v>
      </c>
      <c r="CG1290" s="5">
        <v>0</v>
      </c>
      <c r="CH1290" s="5">
        <v>1</v>
      </c>
      <c r="CI1290" s="5">
        <v>0</v>
      </c>
      <c r="CJ1290" s="5">
        <v>1</v>
      </c>
      <c r="CK1290" s="5">
        <v>1</v>
      </c>
      <c r="CL1290" s="5">
        <v>0</v>
      </c>
      <c r="CM1290" s="5">
        <v>0</v>
      </c>
      <c r="CN1290" s="5">
        <v>5</v>
      </c>
      <c r="CO1290" s="5">
        <v>0</v>
      </c>
      <c r="CP1290" s="5">
        <v>1</v>
      </c>
      <c r="CQ1290" s="5">
        <v>0</v>
      </c>
      <c r="CR1290" s="5">
        <v>0</v>
      </c>
      <c r="CS1290" s="5">
        <v>0</v>
      </c>
      <c r="CT1290" s="5">
        <v>3</v>
      </c>
      <c r="CU1290" s="5">
        <v>1</v>
      </c>
      <c r="CV1290" s="5">
        <v>8</v>
      </c>
      <c r="CW1290" s="5">
        <v>1</v>
      </c>
      <c r="CX1290" s="3">
        <v>1</v>
      </c>
    </row>
    <row r="1291" spans="1:102" ht="15.75" x14ac:dyDescent="0.25">
      <c r="A1291" s="5" t="s">
        <v>221</v>
      </c>
      <c r="B1291" s="5" t="s">
        <v>222</v>
      </c>
      <c r="C1291" s="5">
        <v>2023</v>
      </c>
      <c r="D1291" s="5">
        <v>52</v>
      </c>
      <c r="E1291" s="5">
        <v>0</v>
      </c>
      <c r="F1291" s="5">
        <v>0</v>
      </c>
      <c r="G1291" s="5">
        <v>0</v>
      </c>
      <c r="H1291" s="5">
        <v>0</v>
      </c>
      <c r="I1291" s="5">
        <v>0</v>
      </c>
      <c r="J1291" s="5">
        <v>0</v>
      </c>
      <c r="K1291" s="5">
        <v>0</v>
      </c>
      <c r="L1291" s="5">
        <v>1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1</v>
      </c>
      <c r="AB1291" s="5">
        <v>0</v>
      </c>
      <c r="AC1291" s="5">
        <v>0</v>
      </c>
      <c r="AD1291" s="5">
        <v>0</v>
      </c>
      <c r="AE1291" s="5">
        <v>0</v>
      </c>
      <c r="AF1291" s="5">
        <v>0</v>
      </c>
      <c r="AG1291" s="5">
        <v>2</v>
      </c>
      <c r="AH1291" s="5">
        <v>0</v>
      </c>
      <c r="AI1291" s="5">
        <v>0</v>
      </c>
      <c r="AJ1291" s="5">
        <v>0</v>
      </c>
      <c r="AK1291" s="5">
        <v>1</v>
      </c>
      <c r="AL1291" s="5">
        <v>0</v>
      </c>
      <c r="AM1291" s="5">
        <v>0</v>
      </c>
      <c r="AN1291" s="5">
        <v>0</v>
      </c>
      <c r="AO1291" s="5">
        <v>1</v>
      </c>
      <c r="AP1291" s="5">
        <v>0</v>
      </c>
      <c r="AQ1291" s="5">
        <v>1</v>
      </c>
      <c r="AR1291" s="5">
        <v>0</v>
      </c>
      <c r="AS1291" s="5">
        <v>0</v>
      </c>
      <c r="AT1291" s="5">
        <v>0</v>
      </c>
      <c r="AU1291" s="5">
        <v>1</v>
      </c>
      <c r="AV1291" s="5">
        <v>0</v>
      </c>
      <c r="AW1291" s="5">
        <v>0</v>
      </c>
      <c r="AX1291" s="5">
        <v>1</v>
      </c>
      <c r="AY1291" s="5">
        <v>0</v>
      </c>
      <c r="AZ1291" s="5">
        <v>0</v>
      </c>
      <c r="BA1291" s="5">
        <v>0</v>
      </c>
      <c r="BB1291" s="5">
        <v>10</v>
      </c>
      <c r="BC1291" s="5">
        <v>2</v>
      </c>
      <c r="BD1291" s="5">
        <v>0</v>
      </c>
      <c r="BE1291" s="5">
        <v>4</v>
      </c>
      <c r="BF1291" s="5">
        <v>5</v>
      </c>
      <c r="BG1291" s="5">
        <v>0</v>
      </c>
      <c r="BH1291" s="5">
        <v>0</v>
      </c>
      <c r="BI1291" s="5">
        <v>0</v>
      </c>
      <c r="BJ1291" s="5">
        <v>1</v>
      </c>
      <c r="BK1291" s="5">
        <v>2</v>
      </c>
      <c r="BL1291" s="5">
        <v>0</v>
      </c>
      <c r="BM1291" s="5">
        <v>0</v>
      </c>
      <c r="BN1291" s="5">
        <v>1</v>
      </c>
      <c r="BO1291" s="5">
        <v>0</v>
      </c>
      <c r="BP1291" s="5">
        <v>0</v>
      </c>
      <c r="BQ1291" s="5">
        <v>1</v>
      </c>
      <c r="BR1291" s="5">
        <v>0</v>
      </c>
      <c r="BS1291" s="5">
        <v>1</v>
      </c>
      <c r="BT1291" s="5">
        <v>1</v>
      </c>
      <c r="BU1291" s="5">
        <v>0</v>
      </c>
      <c r="BV1291" s="5">
        <v>7</v>
      </c>
      <c r="BW1291" s="5">
        <v>0</v>
      </c>
      <c r="BX1291" s="5">
        <v>0</v>
      </c>
      <c r="BY1291" s="5">
        <v>0</v>
      </c>
      <c r="BZ1291" s="5">
        <v>0</v>
      </c>
      <c r="CA1291" s="5">
        <v>1</v>
      </c>
      <c r="CB1291" s="5">
        <v>0</v>
      </c>
      <c r="CC1291" s="5">
        <v>0</v>
      </c>
      <c r="CD1291" s="5">
        <v>0</v>
      </c>
      <c r="CE1291" s="5">
        <v>0</v>
      </c>
      <c r="CF1291" s="5">
        <v>0</v>
      </c>
      <c r="CG1291" s="5">
        <v>0</v>
      </c>
      <c r="CH1291" s="5">
        <v>0</v>
      </c>
      <c r="CI1291" s="5">
        <v>0</v>
      </c>
      <c r="CJ1291" s="5">
        <v>0</v>
      </c>
      <c r="CK1291" s="5">
        <v>0</v>
      </c>
      <c r="CL1291" s="5">
        <v>0</v>
      </c>
      <c r="CM1291" s="5">
        <v>0</v>
      </c>
      <c r="CN1291" s="5">
        <v>2</v>
      </c>
      <c r="CO1291" s="5">
        <v>1</v>
      </c>
      <c r="CP1291" s="5">
        <v>0</v>
      </c>
      <c r="CQ1291" s="5">
        <v>0</v>
      </c>
      <c r="CR1291" s="5">
        <v>0</v>
      </c>
      <c r="CS1291" s="5">
        <v>0</v>
      </c>
      <c r="CT1291" s="5">
        <v>0</v>
      </c>
      <c r="CU1291" s="5">
        <v>0</v>
      </c>
      <c r="CV1291" s="5">
        <v>2</v>
      </c>
      <c r="CW1291" s="5">
        <v>0</v>
      </c>
      <c r="CX1291" s="3">
        <v>0</v>
      </c>
    </row>
    <row r="1292" spans="1:102" ht="15.75" x14ac:dyDescent="0.25">
      <c r="A1292" s="5" t="s">
        <v>223</v>
      </c>
      <c r="B1292" s="5" t="s">
        <v>224</v>
      </c>
      <c r="C1292" s="5">
        <v>2023</v>
      </c>
      <c r="D1292" s="5">
        <v>67</v>
      </c>
      <c r="E1292" s="5">
        <v>0</v>
      </c>
      <c r="F1292" s="5">
        <v>0</v>
      </c>
      <c r="G1292" s="5">
        <v>0</v>
      </c>
      <c r="H1292" s="5">
        <v>0</v>
      </c>
      <c r="I1292" s="5">
        <v>1</v>
      </c>
      <c r="J1292" s="5">
        <v>0</v>
      </c>
      <c r="K1292" s="5">
        <v>0</v>
      </c>
      <c r="L1292" s="5">
        <v>0</v>
      </c>
      <c r="M1292" s="5">
        <v>8</v>
      </c>
      <c r="N1292" s="5">
        <v>2</v>
      </c>
      <c r="O1292" s="5">
        <v>5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  <c r="AE1292" s="5">
        <v>0</v>
      </c>
      <c r="AF1292" s="5">
        <v>0</v>
      </c>
      <c r="AG1292" s="5">
        <v>0</v>
      </c>
      <c r="AH1292" s="5">
        <v>0</v>
      </c>
      <c r="AI1292" s="5">
        <v>1</v>
      </c>
      <c r="AJ1292" s="5">
        <v>1</v>
      </c>
      <c r="AK1292" s="5">
        <v>0</v>
      </c>
      <c r="AL1292" s="5">
        <v>1</v>
      </c>
      <c r="AM1292" s="5">
        <v>0</v>
      </c>
      <c r="AN1292" s="5">
        <v>0</v>
      </c>
      <c r="AO1292" s="5">
        <v>0</v>
      </c>
      <c r="AP1292" s="5">
        <v>0</v>
      </c>
      <c r="AQ1292" s="5">
        <v>0</v>
      </c>
      <c r="AR1292" s="5">
        <v>0</v>
      </c>
      <c r="AS1292" s="5">
        <v>0</v>
      </c>
      <c r="AT1292" s="5">
        <v>5</v>
      </c>
      <c r="AU1292" s="5">
        <v>0</v>
      </c>
      <c r="AV1292" s="5">
        <v>0</v>
      </c>
      <c r="AW1292" s="5">
        <v>0</v>
      </c>
      <c r="AX1292" s="5">
        <v>0</v>
      </c>
      <c r="AY1292" s="5">
        <v>0</v>
      </c>
      <c r="AZ1292" s="5">
        <v>0</v>
      </c>
      <c r="BA1292" s="5">
        <v>0</v>
      </c>
      <c r="BB1292" s="5">
        <v>0</v>
      </c>
      <c r="BC1292" s="5">
        <v>0</v>
      </c>
      <c r="BD1292" s="5">
        <v>0</v>
      </c>
      <c r="BE1292" s="5">
        <v>0</v>
      </c>
      <c r="BF1292" s="5">
        <v>0</v>
      </c>
      <c r="BG1292" s="5">
        <v>1</v>
      </c>
      <c r="BH1292" s="5">
        <v>10</v>
      </c>
      <c r="BI1292" s="5">
        <v>0</v>
      </c>
      <c r="BJ1292" s="5">
        <v>0</v>
      </c>
      <c r="BK1292" s="5">
        <v>0</v>
      </c>
      <c r="BL1292" s="5">
        <v>0</v>
      </c>
      <c r="BM1292" s="5">
        <v>0</v>
      </c>
      <c r="BN1292" s="5">
        <v>0</v>
      </c>
      <c r="BO1292" s="5">
        <v>0</v>
      </c>
      <c r="BP1292" s="5">
        <v>0</v>
      </c>
      <c r="BQ1292" s="5">
        <v>0</v>
      </c>
      <c r="BR1292" s="5">
        <v>0</v>
      </c>
      <c r="BS1292" s="5">
        <v>0</v>
      </c>
      <c r="BT1292" s="5">
        <v>0</v>
      </c>
      <c r="BU1292" s="5">
        <v>0</v>
      </c>
      <c r="BV1292" s="5">
        <v>0</v>
      </c>
      <c r="BW1292" s="5">
        <v>0</v>
      </c>
      <c r="BX1292" s="5">
        <v>19</v>
      </c>
      <c r="BY1292" s="5">
        <v>0</v>
      </c>
      <c r="BZ1292" s="5">
        <v>0</v>
      </c>
      <c r="CA1292" s="5">
        <v>0</v>
      </c>
      <c r="CB1292" s="5">
        <v>0</v>
      </c>
      <c r="CC1292" s="5">
        <v>0</v>
      </c>
      <c r="CD1292" s="5">
        <v>0</v>
      </c>
      <c r="CE1292" s="5">
        <v>0</v>
      </c>
      <c r="CF1292" s="5">
        <v>0</v>
      </c>
      <c r="CG1292" s="5">
        <v>0</v>
      </c>
      <c r="CH1292" s="5">
        <v>0</v>
      </c>
      <c r="CI1292" s="5">
        <v>1</v>
      </c>
      <c r="CJ1292" s="5">
        <v>3</v>
      </c>
      <c r="CK1292" s="5">
        <v>1</v>
      </c>
      <c r="CL1292" s="5">
        <v>0</v>
      </c>
      <c r="CM1292" s="5">
        <v>0</v>
      </c>
      <c r="CN1292" s="5">
        <v>1</v>
      </c>
      <c r="CO1292" s="5">
        <v>0</v>
      </c>
      <c r="CP1292" s="5">
        <v>0</v>
      </c>
      <c r="CQ1292" s="5">
        <v>0</v>
      </c>
      <c r="CR1292" s="5">
        <v>0</v>
      </c>
      <c r="CS1292" s="5">
        <v>0</v>
      </c>
      <c r="CT1292" s="5">
        <v>0</v>
      </c>
      <c r="CU1292" s="5">
        <v>0</v>
      </c>
      <c r="CV1292" s="5">
        <v>0</v>
      </c>
      <c r="CW1292" s="5">
        <v>0</v>
      </c>
      <c r="CX1292" s="3">
        <v>0</v>
      </c>
    </row>
    <row r="1293" spans="1:102" ht="15.75" x14ac:dyDescent="0.25">
      <c r="A1293" s="5" t="s">
        <v>225</v>
      </c>
      <c r="B1293" s="5" t="s">
        <v>226</v>
      </c>
      <c r="C1293" s="5">
        <v>2023</v>
      </c>
      <c r="D1293" s="5">
        <v>0</v>
      </c>
      <c r="E1293" s="5">
        <v>0</v>
      </c>
      <c r="F1293" s="5">
        <v>0</v>
      </c>
      <c r="G1293" s="5">
        <v>0</v>
      </c>
      <c r="H1293" s="5">
        <v>0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5">
        <v>0</v>
      </c>
      <c r="AG1293" s="5">
        <v>0</v>
      </c>
      <c r="AH1293" s="5">
        <v>0</v>
      </c>
      <c r="AI1293" s="5">
        <v>0</v>
      </c>
      <c r="AJ1293" s="5">
        <v>0</v>
      </c>
      <c r="AK1293" s="5">
        <v>0</v>
      </c>
      <c r="AL1293" s="5">
        <v>0</v>
      </c>
      <c r="AM1293" s="5">
        <v>0</v>
      </c>
      <c r="AN1293" s="5">
        <v>0</v>
      </c>
      <c r="AO1293" s="5">
        <v>0</v>
      </c>
      <c r="AP1293" s="5">
        <v>0</v>
      </c>
      <c r="AQ1293" s="5">
        <v>0</v>
      </c>
      <c r="AR1293" s="5">
        <v>0</v>
      </c>
      <c r="AS1293" s="5">
        <v>0</v>
      </c>
      <c r="AT1293" s="5">
        <v>0</v>
      </c>
      <c r="AU1293" s="5">
        <v>0</v>
      </c>
      <c r="AV1293" s="5">
        <v>0</v>
      </c>
      <c r="AW1293" s="5">
        <v>0</v>
      </c>
      <c r="AX1293" s="5">
        <v>0</v>
      </c>
      <c r="AY1293" s="5">
        <v>0</v>
      </c>
      <c r="AZ1293" s="5">
        <v>0</v>
      </c>
      <c r="BA1293" s="5">
        <v>0</v>
      </c>
      <c r="BB1293" s="5">
        <v>0</v>
      </c>
      <c r="BC1293" s="5">
        <v>0</v>
      </c>
      <c r="BD1293" s="5">
        <v>0</v>
      </c>
      <c r="BE1293" s="5">
        <v>0</v>
      </c>
      <c r="BF1293" s="5">
        <v>0</v>
      </c>
      <c r="BG1293" s="5">
        <v>0</v>
      </c>
      <c r="BH1293" s="5">
        <v>0</v>
      </c>
      <c r="BI1293" s="5">
        <v>0</v>
      </c>
      <c r="BJ1293" s="5">
        <v>0</v>
      </c>
      <c r="BK1293" s="5">
        <v>0</v>
      </c>
      <c r="BL1293" s="5">
        <v>0</v>
      </c>
      <c r="BM1293" s="5">
        <v>0</v>
      </c>
      <c r="BN1293" s="5">
        <v>0</v>
      </c>
      <c r="BO1293" s="5">
        <v>0</v>
      </c>
      <c r="BP1293" s="5">
        <v>0</v>
      </c>
      <c r="BQ1293" s="5">
        <v>0</v>
      </c>
      <c r="BR1293" s="5">
        <v>0</v>
      </c>
      <c r="BS1293" s="5">
        <v>0</v>
      </c>
      <c r="BT1293" s="5">
        <v>0</v>
      </c>
      <c r="BU1293" s="5">
        <v>0</v>
      </c>
      <c r="BV1293" s="5">
        <v>0</v>
      </c>
      <c r="BW1293" s="5">
        <v>0</v>
      </c>
      <c r="BX1293" s="5">
        <v>0</v>
      </c>
      <c r="BY1293" s="5">
        <v>0</v>
      </c>
      <c r="BZ1293" s="5">
        <v>0</v>
      </c>
      <c r="CA1293" s="5">
        <v>0</v>
      </c>
      <c r="CB1293" s="5">
        <v>0</v>
      </c>
      <c r="CC1293" s="5">
        <v>0</v>
      </c>
      <c r="CD1293" s="5">
        <v>0</v>
      </c>
      <c r="CE1293" s="5">
        <v>0</v>
      </c>
      <c r="CF1293" s="5">
        <v>0</v>
      </c>
      <c r="CG1293" s="5">
        <v>0</v>
      </c>
      <c r="CH1293" s="5">
        <v>0</v>
      </c>
      <c r="CI1293" s="5">
        <v>0</v>
      </c>
      <c r="CJ1293" s="5">
        <v>0</v>
      </c>
      <c r="CK1293" s="5">
        <v>0</v>
      </c>
      <c r="CL1293" s="5">
        <v>0</v>
      </c>
      <c r="CM1293" s="5">
        <v>0</v>
      </c>
      <c r="CN1293" s="5">
        <v>0</v>
      </c>
      <c r="CO1293" s="5">
        <v>0</v>
      </c>
      <c r="CP1293" s="5">
        <v>0</v>
      </c>
      <c r="CQ1293" s="5">
        <v>0</v>
      </c>
      <c r="CR1293" s="5">
        <v>0</v>
      </c>
      <c r="CS1293" s="5">
        <v>0</v>
      </c>
      <c r="CT1293" s="5">
        <v>0</v>
      </c>
      <c r="CU1293" s="5">
        <v>0</v>
      </c>
      <c r="CV1293" s="5">
        <v>0</v>
      </c>
      <c r="CW1293" s="5">
        <v>0</v>
      </c>
      <c r="CX1293" s="3">
        <v>0</v>
      </c>
    </row>
    <row r="1294" spans="1:102" ht="15.75" x14ac:dyDescent="0.25">
      <c r="A1294" s="5" t="s">
        <v>227</v>
      </c>
      <c r="B1294" s="5" t="s">
        <v>228</v>
      </c>
      <c r="C1294" s="5">
        <v>2023</v>
      </c>
      <c r="D1294" s="5">
        <v>0</v>
      </c>
      <c r="E1294" s="5">
        <v>0</v>
      </c>
      <c r="F1294" s="5">
        <v>0</v>
      </c>
      <c r="G1294" s="5">
        <v>0</v>
      </c>
      <c r="H1294" s="5">
        <v>0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5">
        <v>0</v>
      </c>
      <c r="AG1294" s="5">
        <v>0</v>
      </c>
      <c r="AH1294" s="5">
        <v>0</v>
      </c>
      <c r="AI1294" s="5">
        <v>0</v>
      </c>
      <c r="AJ1294" s="5">
        <v>0</v>
      </c>
      <c r="AK1294" s="5">
        <v>0</v>
      </c>
      <c r="AL1294" s="5">
        <v>0</v>
      </c>
      <c r="AM1294" s="5">
        <v>0</v>
      </c>
      <c r="AN1294" s="5">
        <v>0</v>
      </c>
      <c r="AO1294" s="5">
        <v>0</v>
      </c>
      <c r="AP1294" s="5">
        <v>0</v>
      </c>
      <c r="AQ1294" s="5">
        <v>0</v>
      </c>
      <c r="AR1294" s="5">
        <v>0</v>
      </c>
      <c r="AS1294" s="5">
        <v>0</v>
      </c>
      <c r="AT1294" s="5">
        <v>0</v>
      </c>
      <c r="AU1294" s="5">
        <v>0</v>
      </c>
      <c r="AV1294" s="5">
        <v>0</v>
      </c>
      <c r="AW1294" s="5">
        <v>0</v>
      </c>
      <c r="AX1294" s="5">
        <v>0</v>
      </c>
      <c r="AY1294" s="5">
        <v>0</v>
      </c>
      <c r="AZ1294" s="5">
        <v>0</v>
      </c>
      <c r="BA1294" s="5">
        <v>0</v>
      </c>
      <c r="BB1294" s="5">
        <v>0</v>
      </c>
      <c r="BC1294" s="5">
        <v>0</v>
      </c>
      <c r="BD1294" s="5">
        <v>0</v>
      </c>
      <c r="BE1294" s="5">
        <v>0</v>
      </c>
      <c r="BF1294" s="5">
        <v>0</v>
      </c>
      <c r="BG1294" s="5">
        <v>0</v>
      </c>
      <c r="BH1294" s="5">
        <v>0</v>
      </c>
      <c r="BI1294" s="5">
        <v>0</v>
      </c>
      <c r="BJ1294" s="5">
        <v>0</v>
      </c>
      <c r="BK1294" s="5">
        <v>0</v>
      </c>
      <c r="BL1294" s="5">
        <v>0</v>
      </c>
      <c r="BM1294" s="5">
        <v>0</v>
      </c>
      <c r="BN1294" s="5">
        <v>0</v>
      </c>
      <c r="BO1294" s="5">
        <v>0</v>
      </c>
      <c r="BP1294" s="5">
        <v>0</v>
      </c>
      <c r="BQ1294" s="5">
        <v>0</v>
      </c>
      <c r="BR1294" s="5">
        <v>0</v>
      </c>
      <c r="BS1294" s="5">
        <v>0</v>
      </c>
      <c r="BT1294" s="5">
        <v>0</v>
      </c>
      <c r="BU1294" s="5">
        <v>0</v>
      </c>
      <c r="BV1294" s="5">
        <v>0</v>
      </c>
      <c r="BW1294" s="5">
        <v>0</v>
      </c>
      <c r="BX1294" s="5">
        <v>0</v>
      </c>
      <c r="BY1294" s="5">
        <v>0</v>
      </c>
      <c r="BZ1294" s="5">
        <v>0</v>
      </c>
      <c r="CA1294" s="5">
        <v>0</v>
      </c>
      <c r="CB1294" s="5">
        <v>0</v>
      </c>
      <c r="CC1294" s="5">
        <v>0</v>
      </c>
      <c r="CD1294" s="5">
        <v>0</v>
      </c>
      <c r="CE1294" s="5">
        <v>0</v>
      </c>
      <c r="CF1294" s="5">
        <v>0</v>
      </c>
      <c r="CG1294" s="5">
        <v>0</v>
      </c>
      <c r="CH1294" s="5">
        <v>0</v>
      </c>
      <c r="CI1294" s="5">
        <v>0</v>
      </c>
      <c r="CJ1294" s="5">
        <v>0</v>
      </c>
      <c r="CK1294" s="5">
        <v>0</v>
      </c>
      <c r="CL1294" s="5">
        <v>0</v>
      </c>
      <c r="CM1294" s="5">
        <v>0</v>
      </c>
      <c r="CN1294" s="5">
        <v>0</v>
      </c>
      <c r="CO1294" s="5">
        <v>0</v>
      </c>
      <c r="CP1294" s="5">
        <v>0</v>
      </c>
      <c r="CQ1294" s="5">
        <v>0</v>
      </c>
      <c r="CR1294" s="5">
        <v>0</v>
      </c>
      <c r="CS1294" s="5">
        <v>0</v>
      </c>
      <c r="CT1294" s="5">
        <v>0</v>
      </c>
      <c r="CU1294" s="5">
        <v>0</v>
      </c>
      <c r="CV1294" s="5">
        <v>0</v>
      </c>
      <c r="CW1294" s="5">
        <v>0</v>
      </c>
      <c r="CX1294" s="3">
        <v>0</v>
      </c>
    </row>
    <row r="1295" spans="1:102" ht="15.75" x14ac:dyDescent="0.25">
      <c r="A1295" s="5" t="s">
        <v>229</v>
      </c>
      <c r="B1295" s="5" t="s">
        <v>230</v>
      </c>
      <c r="C1295" s="5">
        <v>2023</v>
      </c>
      <c r="D1295" s="5">
        <v>4</v>
      </c>
      <c r="E1295" s="5">
        <v>0</v>
      </c>
      <c r="F1295" s="5">
        <v>0</v>
      </c>
      <c r="G1295" s="5">
        <v>1</v>
      </c>
      <c r="H1295" s="5">
        <v>0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5">
        <v>0</v>
      </c>
      <c r="AG1295" s="5">
        <v>0</v>
      </c>
      <c r="AH1295" s="5">
        <v>0</v>
      </c>
      <c r="AI1295" s="5">
        <v>0</v>
      </c>
      <c r="AJ1295" s="5">
        <v>1</v>
      </c>
      <c r="AK1295" s="5">
        <v>0</v>
      </c>
      <c r="AL1295" s="5">
        <v>0</v>
      </c>
      <c r="AM1295" s="5">
        <v>0</v>
      </c>
      <c r="AN1295" s="5">
        <v>0</v>
      </c>
      <c r="AO1295" s="5">
        <v>0</v>
      </c>
      <c r="AP1295" s="5">
        <v>0</v>
      </c>
      <c r="AQ1295" s="5">
        <v>0</v>
      </c>
      <c r="AR1295" s="5">
        <v>0</v>
      </c>
      <c r="AS1295" s="5">
        <v>0</v>
      </c>
      <c r="AT1295" s="5">
        <v>0</v>
      </c>
      <c r="AU1295" s="5">
        <v>0</v>
      </c>
      <c r="AV1295" s="5">
        <v>0</v>
      </c>
      <c r="AW1295" s="5">
        <v>0</v>
      </c>
      <c r="AX1295" s="5">
        <v>0</v>
      </c>
      <c r="AY1295" s="5">
        <v>0</v>
      </c>
      <c r="AZ1295" s="5">
        <v>0</v>
      </c>
      <c r="BA1295" s="5">
        <v>0</v>
      </c>
      <c r="BB1295" s="5">
        <v>0</v>
      </c>
      <c r="BC1295" s="5">
        <v>0</v>
      </c>
      <c r="BD1295" s="5">
        <v>0</v>
      </c>
      <c r="BE1295" s="5">
        <v>0</v>
      </c>
      <c r="BF1295" s="5">
        <v>0</v>
      </c>
      <c r="BG1295" s="5">
        <v>0</v>
      </c>
      <c r="BH1295" s="5">
        <v>0</v>
      </c>
      <c r="BI1295" s="5">
        <v>0</v>
      </c>
      <c r="BJ1295" s="5">
        <v>0</v>
      </c>
      <c r="BK1295" s="5">
        <v>0</v>
      </c>
      <c r="BL1295" s="5">
        <v>0</v>
      </c>
      <c r="BM1295" s="5">
        <v>0</v>
      </c>
      <c r="BN1295" s="5">
        <v>0</v>
      </c>
      <c r="BO1295" s="5">
        <v>0</v>
      </c>
      <c r="BP1295" s="5">
        <v>0</v>
      </c>
      <c r="BQ1295" s="5">
        <v>0</v>
      </c>
      <c r="BR1295" s="5">
        <v>0</v>
      </c>
      <c r="BS1295" s="5">
        <v>0</v>
      </c>
      <c r="BT1295" s="5">
        <v>0</v>
      </c>
      <c r="BU1295" s="5">
        <v>0</v>
      </c>
      <c r="BV1295" s="5">
        <v>0</v>
      </c>
      <c r="BW1295" s="5">
        <v>0</v>
      </c>
      <c r="BX1295" s="5">
        <v>0</v>
      </c>
      <c r="BY1295" s="5">
        <v>0</v>
      </c>
      <c r="BZ1295" s="5">
        <v>0</v>
      </c>
      <c r="CA1295" s="5">
        <v>0</v>
      </c>
      <c r="CB1295" s="5">
        <v>0</v>
      </c>
      <c r="CC1295" s="5">
        <v>0</v>
      </c>
      <c r="CD1295" s="5">
        <v>0</v>
      </c>
      <c r="CE1295" s="5">
        <v>0</v>
      </c>
      <c r="CF1295" s="5">
        <v>0</v>
      </c>
      <c r="CG1295" s="5">
        <v>0</v>
      </c>
      <c r="CH1295" s="5">
        <v>0</v>
      </c>
      <c r="CI1295" s="5">
        <v>0</v>
      </c>
      <c r="CJ1295" s="5">
        <v>0</v>
      </c>
      <c r="CK1295" s="5">
        <v>0</v>
      </c>
      <c r="CL1295" s="5">
        <v>0</v>
      </c>
      <c r="CM1295" s="5">
        <v>0</v>
      </c>
      <c r="CN1295" s="5">
        <v>0</v>
      </c>
      <c r="CO1295" s="5">
        <v>0</v>
      </c>
      <c r="CP1295" s="5">
        <v>0</v>
      </c>
      <c r="CQ1295" s="5">
        <v>0</v>
      </c>
      <c r="CR1295" s="5">
        <v>0</v>
      </c>
      <c r="CS1295" s="5">
        <v>0</v>
      </c>
      <c r="CT1295" s="5">
        <v>0</v>
      </c>
      <c r="CU1295" s="5">
        <v>0</v>
      </c>
      <c r="CV1295" s="5">
        <v>0</v>
      </c>
      <c r="CW1295" s="5">
        <v>0</v>
      </c>
      <c r="CX1295" s="3">
        <v>0</v>
      </c>
    </row>
    <row r="1296" spans="1:102" ht="15.75" x14ac:dyDescent="0.25">
      <c r="A1296" s="5" t="s">
        <v>231</v>
      </c>
      <c r="B1296" s="5" t="s">
        <v>232</v>
      </c>
      <c r="C1296" s="5">
        <v>2023</v>
      </c>
      <c r="D1296" s="5">
        <v>0</v>
      </c>
      <c r="E1296" s="5">
        <v>0</v>
      </c>
      <c r="F1296" s="5">
        <v>0</v>
      </c>
      <c r="G1296" s="5">
        <v>0</v>
      </c>
      <c r="H1296" s="5">
        <v>0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  <c r="AE1296" s="5">
        <v>0</v>
      </c>
      <c r="AF1296" s="5">
        <v>0</v>
      </c>
      <c r="AG1296" s="5">
        <v>0</v>
      </c>
      <c r="AH1296" s="5">
        <v>0</v>
      </c>
      <c r="AI1296" s="5">
        <v>0</v>
      </c>
      <c r="AJ1296" s="5">
        <v>0</v>
      </c>
      <c r="AK1296" s="5">
        <v>0</v>
      </c>
      <c r="AL1296" s="5">
        <v>0</v>
      </c>
      <c r="AM1296" s="5">
        <v>0</v>
      </c>
      <c r="AN1296" s="5">
        <v>0</v>
      </c>
      <c r="AO1296" s="5">
        <v>0</v>
      </c>
      <c r="AP1296" s="5">
        <v>0</v>
      </c>
      <c r="AQ1296" s="5">
        <v>0</v>
      </c>
      <c r="AR1296" s="5">
        <v>0</v>
      </c>
      <c r="AS1296" s="5">
        <v>0</v>
      </c>
      <c r="AT1296" s="5">
        <v>0</v>
      </c>
      <c r="AU1296" s="5">
        <v>0</v>
      </c>
      <c r="AV1296" s="5">
        <v>0</v>
      </c>
      <c r="AW1296" s="5">
        <v>0</v>
      </c>
      <c r="AX1296" s="5">
        <v>0</v>
      </c>
      <c r="AY1296" s="5">
        <v>0</v>
      </c>
      <c r="AZ1296" s="5">
        <v>0</v>
      </c>
      <c r="BA1296" s="5">
        <v>0</v>
      </c>
      <c r="BB1296" s="5">
        <v>0</v>
      </c>
      <c r="BC1296" s="5">
        <v>0</v>
      </c>
      <c r="BD1296" s="5">
        <v>0</v>
      </c>
      <c r="BE1296" s="5">
        <v>0</v>
      </c>
      <c r="BF1296" s="5">
        <v>0</v>
      </c>
      <c r="BG1296" s="5">
        <v>0</v>
      </c>
      <c r="BH1296" s="5">
        <v>0</v>
      </c>
      <c r="BI1296" s="5">
        <v>0</v>
      </c>
      <c r="BJ1296" s="5">
        <v>0</v>
      </c>
      <c r="BK1296" s="5">
        <v>0</v>
      </c>
      <c r="BL1296" s="5">
        <v>0</v>
      </c>
      <c r="BM1296" s="5">
        <v>0</v>
      </c>
      <c r="BN1296" s="5">
        <v>0</v>
      </c>
      <c r="BO1296" s="5">
        <v>0</v>
      </c>
      <c r="BP1296" s="5">
        <v>0</v>
      </c>
      <c r="BQ1296" s="5">
        <v>0</v>
      </c>
      <c r="BR1296" s="5">
        <v>0</v>
      </c>
      <c r="BS1296" s="5">
        <v>0</v>
      </c>
      <c r="BT1296" s="5">
        <v>0</v>
      </c>
      <c r="BU1296" s="5">
        <v>0</v>
      </c>
      <c r="BV1296" s="5">
        <v>0</v>
      </c>
      <c r="BW1296" s="5">
        <v>0</v>
      </c>
      <c r="BX1296" s="5">
        <v>0</v>
      </c>
      <c r="BY1296" s="5">
        <v>0</v>
      </c>
      <c r="BZ1296" s="5">
        <v>0</v>
      </c>
      <c r="CA1296" s="5">
        <v>0</v>
      </c>
      <c r="CB1296" s="5">
        <v>0</v>
      </c>
      <c r="CC1296" s="5">
        <v>0</v>
      </c>
      <c r="CD1296" s="5">
        <v>0</v>
      </c>
      <c r="CE1296" s="5">
        <v>0</v>
      </c>
      <c r="CF1296" s="5">
        <v>0</v>
      </c>
      <c r="CG1296" s="5">
        <v>0</v>
      </c>
      <c r="CH1296" s="5">
        <v>0</v>
      </c>
      <c r="CI1296" s="5">
        <v>0</v>
      </c>
      <c r="CJ1296" s="5">
        <v>0</v>
      </c>
      <c r="CK1296" s="5">
        <v>0</v>
      </c>
      <c r="CL1296" s="5">
        <v>0</v>
      </c>
      <c r="CM1296" s="5">
        <v>0</v>
      </c>
      <c r="CN1296" s="5">
        <v>0</v>
      </c>
      <c r="CO1296" s="5">
        <v>0</v>
      </c>
      <c r="CP1296" s="5">
        <v>0</v>
      </c>
      <c r="CQ1296" s="5">
        <v>0</v>
      </c>
      <c r="CR1296" s="5">
        <v>0</v>
      </c>
      <c r="CS1296" s="5">
        <v>0</v>
      </c>
      <c r="CT1296" s="5">
        <v>0</v>
      </c>
      <c r="CU1296" s="5">
        <v>0</v>
      </c>
      <c r="CV1296" s="5">
        <v>0</v>
      </c>
      <c r="CW1296" s="5">
        <v>0</v>
      </c>
      <c r="CX1296" s="3">
        <v>0</v>
      </c>
    </row>
    <row r="1297" spans="1:102" ht="15.75" x14ac:dyDescent="0.25">
      <c r="A1297" s="5" t="s">
        <v>233</v>
      </c>
      <c r="B1297" s="5" t="s">
        <v>234</v>
      </c>
      <c r="C1297" s="5">
        <v>2023</v>
      </c>
      <c r="D1297" s="5">
        <v>5576</v>
      </c>
      <c r="E1297" s="5">
        <v>0</v>
      </c>
      <c r="F1297" s="5">
        <v>8</v>
      </c>
      <c r="G1297" s="5">
        <v>8</v>
      </c>
      <c r="H1297" s="5">
        <v>26</v>
      </c>
      <c r="I1297" s="5">
        <v>6</v>
      </c>
      <c r="J1297" s="5">
        <v>3</v>
      </c>
      <c r="K1297" s="5">
        <v>1</v>
      </c>
      <c r="L1297" s="5">
        <v>18</v>
      </c>
      <c r="M1297" s="5">
        <v>9</v>
      </c>
      <c r="N1297" s="5">
        <v>25</v>
      </c>
      <c r="O1297" s="5">
        <v>171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3</v>
      </c>
      <c r="V1297" s="5">
        <v>4</v>
      </c>
      <c r="W1297" s="5">
        <v>52</v>
      </c>
      <c r="X1297" s="5">
        <v>4</v>
      </c>
      <c r="Y1297" s="5">
        <v>0</v>
      </c>
      <c r="Z1297" s="5">
        <v>919</v>
      </c>
      <c r="AA1297" s="5">
        <v>4</v>
      </c>
      <c r="AB1297" s="5">
        <v>0</v>
      </c>
      <c r="AC1297" s="5">
        <v>0</v>
      </c>
      <c r="AD1297" s="5">
        <v>0</v>
      </c>
      <c r="AE1297" s="5">
        <v>2</v>
      </c>
      <c r="AF1297" s="5">
        <v>0</v>
      </c>
      <c r="AG1297" s="5">
        <v>34</v>
      </c>
      <c r="AH1297" s="5">
        <v>125</v>
      </c>
      <c r="AI1297" s="5">
        <v>29</v>
      </c>
      <c r="AJ1297" s="5">
        <v>420</v>
      </c>
      <c r="AK1297" s="5">
        <v>31</v>
      </c>
      <c r="AL1297" s="5">
        <v>1</v>
      </c>
      <c r="AM1297" s="5">
        <v>29</v>
      </c>
      <c r="AN1297" s="5">
        <v>19</v>
      </c>
      <c r="AO1297" s="5">
        <v>133</v>
      </c>
      <c r="AP1297" s="5">
        <v>4</v>
      </c>
      <c r="AQ1297" s="5">
        <v>9</v>
      </c>
      <c r="AR1297" s="5">
        <v>1</v>
      </c>
      <c r="AS1297" s="5">
        <v>15</v>
      </c>
      <c r="AT1297" s="5">
        <v>27</v>
      </c>
      <c r="AU1297" s="5">
        <v>46</v>
      </c>
      <c r="AV1297" s="5">
        <v>27</v>
      </c>
      <c r="AW1297" s="5">
        <v>184</v>
      </c>
      <c r="AX1297" s="5">
        <v>61</v>
      </c>
      <c r="AY1297" s="5">
        <v>1</v>
      </c>
      <c r="AZ1297" s="5">
        <v>21</v>
      </c>
      <c r="BA1297" s="5">
        <v>0</v>
      </c>
      <c r="BB1297" s="5">
        <v>696</v>
      </c>
      <c r="BC1297" s="5">
        <v>62</v>
      </c>
      <c r="BD1297" s="5">
        <v>1</v>
      </c>
      <c r="BE1297" s="5">
        <v>25</v>
      </c>
      <c r="BF1297" s="5">
        <v>112</v>
      </c>
      <c r="BG1297" s="5">
        <v>4</v>
      </c>
      <c r="BH1297" s="5">
        <v>5</v>
      </c>
      <c r="BI1297" s="5">
        <v>0</v>
      </c>
      <c r="BJ1297" s="5">
        <v>111</v>
      </c>
      <c r="BK1297" s="5">
        <v>90</v>
      </c>
      <c r="BL1297" s="5">
        <v>0</v>
      </c>
      <c r="BM1297" s="5">
        <v>6</v>
      </c>
      <c r="BN1297" s="5">
        <v>32</v>
      </c>
      <c r="BO1297" s="5">
        <v>0</v>
      </c>
      <c r="BP1297" s="5">
        <v>8</v>
      </c>
      <c r="BQ1297" s="5">
        <v>43</v>
      </c>
      <c r="BR1297" s="5">
        <v>2</v>
      </c>
      <c r="BS1297" s="5">
        <v>166</v>
      </c>
      <c r="BT1297" s="5">
        <v>56</v>
      </c>
      <c r="BU1297" s="5">
        <v>9</v>
      </c>
      <c r="BV1297" s="5">
        <v>28</v>
      </c>
      <c r="BW1297" s="5">
        <v>4</v>
      </c>
      <c r="BX1297" s="5">
        <v>698</v>
      </c>
      <c r="BY1297" s="5">
        <v>1</v>
      </c>
      <c r="BZ1297" s="5">
        <v>0</v>
      </c>
      <c r="CA1297" s="5">
        <v>63</v>
      </c>
      <c r="CB1297" s="5">
        <v>38</v>
      </c>
      <c r="CC1297" s="5">
        <v>0</v>
      </c>
      <c r="CD1297" s="5">
        <v>3</v>
      </c>
      <c r="CE1297" s="5">
        <v>0</v>
      </c>
      <c r="CF1297" s="5">
        <v>5</v>
      </c>
      <c r="CG1297" s="5">
        <v>1</v>
      </c>
      <c r="CH1297" s="5">
        <v>2</v>
      </c>
      <c r="CI1297" s="5">
        <v>32</v>
      </c>
      <c r="CJ1297" s="5">
        <v>280</v>
      </c>
      <c r="CK1297" s="5">
        <v>28</v>
      </c>
      <c r="CL1297" s="5">
        <v>0</v>
      </c>
      <c r="CM1297" s="5">
        <v>41</v>
      </c>
      <c r="CN1297" s="5">
        <v>221</v>
      </c>
      <c r="CO1297" s="5">
        <v>6</v>
      </c>
      <c r="CP1297" s="5">
        <v>8</v>
      </c>
      <c r="CQ1297" s="5">
        <v>0</v>
      </c>
      <c r="CR1297" s="5">
        <v>124</v>
      </c>
      <c r="CS1297" s="5">
        <v>4</v>
      </c>
      <c r="CT1297" s="5">
        <v>7</v>
      </c>
      <c r="CU1297" s="5">
        <v>14</v>
      </c>
      <c r="CV1297" s="5">
        <v>47</v>
      </c>
      <c r="CW1297" s="5">
        <v>13</v>
      </c>
      <c r="CX1297" s="3">
        <v>13</v>
      </c>
    </row>
    <row r="1298" spans="1:102" ht="15.75" x14ac:dyDescent="0.25">
      <c r="A1298" s="5" t="s">
        <v>235</v>
      </c>
      <c r="B1298" s="5" t="s">
        <v>236</v>
      </c>
      <c r="C1298" s="5">
        <v>2023</v>
      </c>
      <c r="D1298" s="5">
        <v>782</v>
      </c>
      <c r="E1298" s="5">
        <v>2</v>
      </c>
      <c r="F1298" s="5">
        <v>8</v>
      </c>
      <c r="G1298" s="5">
        <v>7</v>
      </c>
      <c r="H1298" s="5">
        <v>1</v>
      </c>
      <c r="I1298" s="5">
        <v>28</v>
      </c>
      <c r="J1298" s="5">
        <v>4</v>
      </c>
      <c r="K1298" s="5">
        <v>4</v>
      </c>
      <c r="L1298" s="5">
        <v>38</v>
      </c>
      <c r="M1298" s="5">
        <v>2</v>
      </c>
      <c r="N1298" s="5">
        <v>11</v>
      </c>
      <c r="O1298" s="5">
        <v>2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1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  <c r="AE1298" s="5">
        <v>0</v>
      </c>
      <c r="AF1298" s="5">
        <v>0</v>
      </c>
      <c r="AG1298" s="5">
        <v>4</v>
      </c>
      <c r="AH1298" s="5">
        <v>1</v>
      </c>
      <c r="AI1298" s="5">
        <v>3</v>
      </c>
      <c r="AJ1298" s="5">
        <v>36</v>
      </c>
      <c r="AK1298" s="5">
        <v>15</v>
      </c>
      <c r="AL1298" s="5">
        <v>0</v>
      </c>
      <c r="AM1298" s="5">
        <v>1</v>
      </c>
      <c r="AN1298" s="5">
        <v>10</v>
      </c>
      <c r="AO1298" s="5">
        <v>7</v>
      </c>
      <c r="AP1298" s="5">
        <v>0</v>
      </c>
      <c r="AQ1298" s="5">
        <v>2</v>
      </c>
      <c r="AR1298" s="5">
        <v>0</v>
      </c>
      <c r="AS1298" s="5">
        <v>2</v>
      </c>
      <c r="AT1298" s="5">
        <v>7</v>
      </c>
      <c r="AU1298" s="5">
        <v>2</v>
      </c>
      <c r="AV1298" s="5">
        <v>3</v>
      </c>
      <c r="AW1298" s="5">
        <v>5</v>
      </c>
      <c r="AX1298" s="5">
        <v>11</v>
      </c>
      <c r="AY1298" s="5">
        <v>0</v>
      </c>
      <c r="AZ1298" s="5">
        <v>2</v>
      </c>
      <c r="BA1298" s="5">
        <v>0</v>
      </c>
      <c r="BB1298" s="5">
        <v>104</v>
      </c>
      <c r="BC1298" s="5">
        <v>0</v>
      </c>
      <c r="BD1298" s="5">
        <v>0</v>
      </c>
      <c r="BE1298" s="5">
        <v>14</v>
      </c>
      <c r="BF1298" s="5">
        <v>5</v>
      </c>
      <c r="BG1298" s="5">
        <v>0</v>
      </c>
      <c r="BH1298" s="5">
        <v>0</v>
      </c>
      <c r="BI1298" s="5">
        <v>0</v>
      </c>
      <c r="BJ1298" s="5">
        <v>17</v>
      </c>
      <c r="BK1298" s="5">
        <v>16</v>
      </c>
      <c r="BL1298" s="5">
        <v>0</v>
      </c>
      <c r="BM1298" s="5">
        <v>0</v>
      </c>
      <c r="BN1298" s="5">
        <v>2</v>
      </c>
      <c r="BO1298" s="5">
        <v>0</v>
      </c>
      <c r="BP1298" s="5">
        <v>0</v>
      </c>
      <c r="BQ1298" s="5">
        <v>7</v>
      </c>
      <c r="BR1298" s="5">
        <v>1</v>
      </c>
      <c r="BS1298" s="5">
        <v>18</v>
      </c>
      <c r="BT1298" s="5">
        <v>9</v>
      </c>
      <c r="BU1298" s="5">
        <v>1</v>
      </c>
      <c r="BV1298" s="5">
        <v>4</v>
      </c>
      <c r="BW1298" s="5">
        <v>4</v>
      </c>
      <c r="BX1298" s="5">
        <v>250</v>
      </c>
      <c r="BY1298" s="5">
        <v>0</v>
      </c>
      <c r="BZ1298" s="5">
        <v>0</v>
      </c>
      <c r="CA1298" s="5">
        <v>15</v>
      </c>
      <c r="CB1298" s="5">
        <v>0</v>
      </c>
      <c r="CC1298" s="5">
        <v>0</v>
      </c>
      <c r="CD1298" s="5">
        <v>3</v>
      </c>
      <c r="CE1298" s="5">
        <v>0</v>
      </c>
      <c r="CF1298" s="5">
        <v>4</v>
      </c>
      <c r="CG1298" s="5">
        <v>0</v>
      </c>
      <c r="CH1298" s="5">
        <v>1</v>
      </c>
      <c r="CI1298" s="5">
        <v>10</v>
      </c>
      <c r="CJ1298" s="5">
        <v>26</v>
      </c>
      <c r="CK1298" s="5">
        <v>5</v>
      </c>
      <c r="CL1298" s="5">
        <v>0</v>
      </c>
      <c r="CM1298" s="5">
        <v>4</v>
      </c>
      <c r="CN1298" s="5">
        <v>18</v>
      </c>
      <c r="CO1298" s="5">
        <v>3</v>
      </c>
      <c r="CP1298" s="5">
        <v>0</v>
      </c>
      <c r="CQ1298" s="5">
        <v>0</v>
      </c>
      <c r="CR1298" s="5">
        <v>2</v>
      </c>
      <c r="CS1298" s="5">
        <v>5</v>
      </c>
      <c r="CT1298" s="5">
        <v>6</v>
      </c>
      <c r="CU1298" s="5">
        <v>0</v>
      </c>
      <c r="CV1298" s="5">
        <v>8</v>
      </c>
      <c r="CW1298" s="5">
        <v>2</v>
      </c>
      <c r="CX1298" s="3">
        <v>2</v>
      </c>
    </row>
    <row r="1299" spans="1:102" ht="15.75" x14ac:dyDescent="0.25">
      <c r="A1299" s="5" t="s">
        <v>237</v>
      </c>
      <c r="B1299" s="5" t="s">
        <v>238</v>
      </c>
      <c r="C1299" s="5">
        <v>2023</v>
      </c>
      <c r="D1299" s="5">
        <v>36</v>
      </c>
      <c r="E1299" s="5">
        <v>0</v>
      </c>
      <c r="F1299" s="5">
        <v>0</v>
      </c>
      <c r="G1299" s="5">
        <v>0</v>
      </c>
      <c r="H1299" s="5">
        <v>0</v>
      </c>
      <c r="I1299" s="5">
        <v>1</v>
      </c>
      <c r="J1299" s="5">
        <v>1</v>
      </c>
      <c r="K1299" s="5">
        <v>0</v>
      </c>
      <c r="L1299" s="5">
        <v>1</v>
      </c>
      <c r="M1299" s="5">
        <v>0</v>
      </c>
      <c r="N1299" s="5">
        <v>1</v>
      </c>
      <c r="O1299" s="5">
        <v>2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  <c r="AE1299" s="5">
        <v>0</v>
      </c>
      <c r="AF1299" s="5">
        <v>0</v>
      </c>
      <c r="AG1299" s="5">
        <v>0</v>
      </c>
      <c r="AH1299" s="5">
        <v>0</v>
      </c>
      <c r="AI1299" s="5">
        <v>0</v>
      </c>
      <c r="AJ1299" s="5">
        <v>13</v>
      </c>
      <c r="AK1299" s="5">
        <v>0</v>
      </c>
      <c r="AL1299" s="5">
        <v>0</v>
      </c>
      <c r="AM1299" s="5">
        <v>0</v>
      </c>
      <c r="AN1299" s="5">
        <v>0</v>
      </c>
      <c r="AO1299" s="5">
        <v>0</v>
      </c>
      <c r="AP1299" s="5">
        <v>0</v>
      </c>
      <c r="AQ1299" s="5">
        <v>0</v>
      </c>
      <c r="AR1299" s="5">
        <v>0</v>
      </c>
      <c r="AS1299" s="5">
        <v>0</v>
      </c>
      <c r="AT1299" s="5">
        <v>0</v>
      </c>
      <c r="AU1299" s="5">
        <v>0</v>
      </c>
      <c r="AV1299" s="5">
        <v>0</v>
      </c>
      <c r="AW1299" s="5">
        <v>0</v>
      </c>
      <c r="AX1299" s="5">
        <v>1</v>
      </c>
      <c r="AY1299" s="5">
        <v>0</v>
      </c>
      <c r="AZ1299" s="5">
        <v>0</v>
      </c>
      <c r="BA1299" s="5">
        <v>0</v>
      </c>
      <c r="BB1299" s="5">
        <v>0</v>
      </c>
      <c r="BC1299" s="5">
        <v>0</v>
      </c>
      <c r="BD1299" s="5">
        <v>0</v>
      </c>
      <c r="BE1299" s="5">
        <v>0</v>
      </c>
      <c r="BF1299" s="5">
        <v>1</v>
      </c>
      <c r="BG1299" s="5">
        <v>0</v>
      </c>
      <c r="BH1299" s="5">
        <v>0</v>
      </c>
      <c r="BI1299" s="5">
        <v>0</v>
      </c>
      <c r="BJ1299" s="5">
        <v>0</v>
      </c>
      <c r="BK1299" s="5">
        <v>1</v>
      </c>
      <c r="BL1299" s="5">
        <v>0</v>
      </c>
      <c r="BM1299" s="5">
        <v>0</v>
      </c>
      <c r="BN1299" s="5">
        <v>0</v>
      </c>
      <c r="BO1299" s="5">
        <v>0</v>
      </c>
      <c r="BP1299" s="5">
        <v>0</v>
      </c>
      <c r="BQ1299" s="5">
        <v>0</v>
      </c>
      <c r="BR1299" s="5">
        <v>0</v>
      </c>
      <c r="BS1299" s="5">
        <v>0</v>
      </c>
      <c r="BT1299" s="5">
        <v>0</v>
      </c>
      <c r="BU1299" s="5">
        <v>0</v>
      </c>
      <c r="BV1299" s="5">
        <v>1</v>
      </c>
      <c r="BW1299" s="5">
        <v>0</v>
      </c>
      <c r="BX1299" s="5">
        <v>3</v>
      </c>
      <c r="BY1299" s="5">
        <v>0</v>
      </c>
      <c r="BZ1299" s="5">
        <v>0</v>
      </c>
      <c r="CA1299" s="5">
        <v>0</v>
      </c>
      <c r="CB1299" s="5">
        <v>5</v>
      </c>
      <c r="CC1299" s="5">
        <v>0</v>
      </c>
      <c r="CD1299" s="5">
        <v>0</v>
      </c>
      <c r="CE1299" s="5">
        <v>0</v>
      </c>
      <c r="CF1299" s="5">
        <v>0</v>
      </c>
      <c r="CG1299" s="5">
        <v>0</v>
      </c>
      <c r="CH1299" s="5">
        <v>0</v>
      </c>
      <c r="CI1299" s="5">
        <v>0</v>
      </c>
      <c r="CJ1299" s="5">
        <v>0</v>
      </c>
      <c r="CK1299" s="5">
        <v>0</v>
      </c>
      <c r="CL1299" s="5">
        <v>0</v>
      </c>
      <c r="CM1299" s="5">
        <v>0</v>
      </c>
      <c r="CN1299" s="5">
        <v>0</v>
      </c>
      <c r="CO1299" s="5">
        <v>0</v>
      </c>
      <c r="CP1299" s="5">
        <v>0</v>
      </c>
      <c r="CQ1299" s="5">
        <v>0</v>
      </c>
      <c r="CR1299" s="5">
        <v>0</v>
      </c>
      <c r="CS1299" s="5">
        <v>0</v>
      </c>
      <c r="CT1299" s="5">
        <v>0</v>
      </c>
      <c r="CU1299" s="5">
        <v>0</v>
      </c>
      <c r="CV1299" s="5">
        <v>1</v>
      </c>
      <c r="CW1299" s="5">
        <v>0</v>
      </c>
      <c r="CX1299" s="3">
        <v>0</v>
      </c>
    </row>
    <row r="1300" spans="1:102" ht="15.75" x14ac:dyDescent="0.25">
      <c r="A1300" s="5" t="s">
        <v>239</v>
      </c>
      <c r="B1300" s="5" t="s">
        <v>240</v>
      </c>
      <c r="C1300" s="5">
        <v>2023</v>
      </c>
      <c r="D1300" s="5">
        <v>366</v>
      </c>
      <c r="E1300" s="5">
        <v>0</v>
      </c>
      <c r="F1300" s="5">
        <v>0</v>
      </c>
      <c r="G1300" s="5">
        <v>0</v>
      </c>
      <c r="H1300" s="5">
        <v>0</v>
      </c>
      <c r="I1300" s="5">
        <v>1</v>
      </c>
      <c r="J1300" s="5">
        <v>1</v>
      </c>
      <c r="K1300" s="5">
        <v>0</v>
      </c>
      <c r="L1300" s="5">
        <v>2</v>
      </c>
      <c r="M1300" s="5">
        <v>0</v>
      </c>
      <c r="N1300" s="5">
        <v>1</v>
      </c>
      <c r="O1300" s="5">
        <v>47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2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>
        <v>5</v>
      </c>
      <c r="AB1300" s="5">
        <v>0</v>
      </c>
      <c r="AC1300" s="5">
        <v>0</v>
      </c>
      <c r="AD1300" s="5">
        <v>0</v>
      </c>
      <c r="AE1300" s="5">
        <v>0</v>
      </c>
      <c r="AF1300" s="5">
        <v>0</v>
      </c>
      <c r="AG1300" s="5">
        <v>7</v>
      </c>
      <c r="AH1300" s="5">
        <v>1</v>
      </c>
      <c r="AI1300" s="5">
        <v>4</v>
      </c>
      <c r="AJ1300" s="5">
        <v>8</v>
      </c>
      <c r="AK1300" s="5">
        <v>4</v>
      </c>
      <c r="AL1300" s="5">
        <v>0</v>
      </c>
      <c r="AM1300" s="5">
        <v>9</v>
      </c>
      <c r="AN1300" s="5">
        <v>2</v>
      </c>
      <c r="AO1300" s="5">
        <v>8</v>
      </c>
      <c r="AP1300" s="5">
        <v>0</v>
      </c>
      <c r="AQ1300" s="5">
        <v>3</v>
      </c>
      <c r="AR1300" s="5">
        <v>0</v>
      </c>
      <c r="AS1300" s="5">
        <v>1</v>
      </c>
      <c r="AT1300" s="5">
        <v>1</v>
      </c>
      <c r="AU1300" s="5">
        <v>1</v>
      </c>
      <c r="AV1300" s="5">
        <v>16</v>
      </c>
      <c r="AW1300" s="5">
        <v>1</v>
      </c>
      <c r="AX1300" s="5">
        <v>16</v>
      </c>
      <c r="AY1300" s="5">
        <v>1</v>
      </c>
      <c r="AZ1300" s="5">
        <v>2</v>
      </c>
      <c r="BA1300" s="5">
        <v>0</v>
      </c>
      <c r="BB1300" s="5">
        <v>9</v>
      </c>
      <c r="BC1300" s="5">
        <v>4</v>
      </c>
      <c r="BD1300" s="5">
        <v>0</v>
      </c>
      <c r="BE1300" s="5">
        <v>4</v>
      </c>
      <c r="BF1300" s="5">
        <v>23</v>
      </c>
      <c r="BG1300" s="5">
        <v>0</v>
      </c>
      <c r="BH1300" s="5">
        <v>2</v>
      </c>
      <c r="BI1300" s="5">
        <v>0</v>
      </c>
      <c r="BJ1300" s="5">
        <v>28</v>
      </c>
      <c r="BK1300" s="5">
        <v>22</v>
      </c>
      <c r="BL1300" s="5">
        <v>0</v>
      </c>
      <c r="BM1300" s="5">
        <v>0</v>
      </c>
      <c r="BN1300" s="5">
        <v>2</v>
      </c>
      <c r="BO1300" s="5">
        <v>0</v>
      </c>
      <c r="BP1300" s="5">
        <v>1</v>
      </c>
      <c r="BQ1300" s="5">
        <v>9</v>
      </c>
      <c r="BR1300" s="5">
        <v>1</v>
      </c>
      <c r="BS1300" s="5">
        <v>19</v>
      </c>
      <c r="BT1300" s="5">
        <v>7</v>
      </c>
      <c r="BU1300" s="5">
        <v>0</v>
      </c>
      <c r="BV1300" s="5">
        <v>5</v>
      </c>
      <c r="BW1300" s="5">
        <v>0</v>
      </c>
      <c r="BX1300" s="5">
        <v>29</v>
      </c>
      <c r="BY1300" s="5">
        <v>0</v>
      </c>
      <c r="BZ1300" s="5">
        <v>0</v>
      </c>
      <c r="CA1300" s="5">
        <v>7</v>
      </c>
      <c r="CB1300" s="5">
        <v>0</v>
      </c>
      <c r="CC1300" s="5">
        <v>0</v>
      </c>
      <c r="CD1300" s="5">
        <v>1</v>
      </c>
      <c r="CE1300" s="5">
        <v>0</v>
      </c>
      <c r="CF1300" s="5">
        <v>0</v>
      </c>
      <c r="CG1300" s="5">
        <v>0</v>
      </c>
      <c r="CH1300" s="5">
        <v>1</v>
      </c>
      <c r="CI1300" s="5">
        <v>0</v>
      </c>
      <c r="CJ1300" s="5">
        <v>3</v>
      </c>
      <c r="CK1300" s="5">
        <v>0</v>
      </c>
      <c r="CL1300" s="5">
        <v>0</v>
      </c>
      <c r="CM1300" s="5">
        <v>4</v>
      </c>
      <c r="CN1300" s="5">
        <v>22</v>
      </c>
      <c r="CO1300" s="5">
        <v>1</v>
      </c>
      <c r="CP1300" s="5">
        <v>0</v>
      </c>
      <c r="CQ1300" s="5">
        <v>0</v>
      </c>
      <c r="CR1300" s="5">
        <v>0</v>
      </c>
      <c r="CS1300" s="5">
        <v>0</v>
      </c>
      <c r="CT1300" s="5">
        <v>2</v>
      </c>
      <c r="CU1300" s="5">
        <v>1</v>
      </c>
      <c r="CV1300" s="5">
        <v>7</v>
      </c>
      <c r="CW1300" s="5">
        <v>3</v>
      </c>
      <c r="CX1300" s="3">
        <v>3</v>
      </c>
    </row>
    <row r="1301" spans="1:102" ht="15.75" x14ac:dyDescent="0.25">
      <c r="A1301" s="5" t="s">
        <v>241</v>
      </c>
      <c r="B1301" s="5" t="s">
        <v>242</v>
      </c>
      <c r="C1301" s="5">
        <v>2023</v>
      </c>
      <c r="D1301" s="5">
        <v>3</v>
      </c>
      <c r="E1301" s="5">
        <v>0</v>
      </c>
      <c r="F1301" s="5">
        <v>0</v>
      </c>
      <c r="G1301" s="5">
        <v>0</v>
      </c>
      <c r="H1301" s="5">
        <v>0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1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  <c r="X1301" s="5">
        <v>1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  <c r="AE1301" s="5">
        <v>0</v>
      </c>
      <c r="AF1301" s="5">
        <v>0</v>
      </c>
      <c r="AG1301" s="5">
        <v>0</v>
      </c>
      <c r="AH1301" s="5">
        <v>0</v>
      </c>
      <c r="AI1301" s="5">
        <v>0</v>
      </c>
      <c r="AJ1301" s="5">
        <v>0</v>
      </c>
      <c r="AK1301" s="5">
        <v>0</v>
      </c>
      <c r="AL1301" s="5">
        <v>0</v>
      </c>
      <c r="AM1301" s="5">
        <v>0</v>
      </c>
      <c r="AN1301" s="5">
        <v>0</v>
      </c>
      <c r="AO1301" s="5">
        <v>0</v>
      </c>
      <c r="AP1301" s="5">
        <v>0</v>
      </c>
      <c r="AQ1301" s="5">
        <v>0</v>
      </c>
      <c r="AR1301" s="5">
        <v>0</v>
      </c>
      <c r="AS1301" s="5">
        <v>0</v>
      </c>
      <c r="AT1301" s="5">
        <v>0</v>
      </c>
      <c r="AU1301" s="5">
        <v>0</v>
      </c>
      <c r="AV1301" s="5">
        <v>0</v>
      </c>
      <c r="AW1301" s="5">
        <v>0</v>
      </c>
      <c r="AX1301" s="5">
        <v>0</v>
      </c>
      <c r="AY1301" s="5">
        <v>0</v>
      </c>
      <c r="AZ1301" s="5">
        <v>0</v>
      </c>
      <c r="BA1301" s="5">
        <v>0</v>
      </c>
      <c r="BB1301" s="5">
        <v>0</v>
      </c>
      <c r="BC1301" s="5">
        <v>0</v>
      </c>
      <c r="BD1301" s="5">
        <v>0</v>
      </c>
      <c r="BE1301" s="5">
        <v>0</v>
      </c>
      <c r="BF1301" s="5">
        <v>0</v>
      </c>
      <c r="BG1301" s="5">
        <v>0</v>
      </c>
      <c r="BH1301" s="5">
        <v>0</v>
      </c>
      <c r="BI1301" s="5">
        <v>0</v>
      </c>
      <c r="BJ1301" s="5">
        <v>0</v>
      </c>
      <c r="BK1301" s="5">
        <v>0</v>
      </c>
      <c r="BL1301" s="5">
        <v>0</v>
      </c>
      <c r="BM1301" s="5">
        <v>0</v>
      </c>
      <c r="BN1301" s="5">
        <v>0</v>
      </c>
      <c r="BO1301" s="5">
        <v>0</v>
      </c>
      <c r="BP1301" s="5">
        <v>0</v>
      </c>
      <c r="BQ1301" s="5">
        <v>0</v>
      </c>
      <c r="BR1301" s="5">
        <v>0</v>
      </c>
      <c r="BS1301" s="5">
        <v>0</v>
      </c>
      <c r="BT1301" s="5">
        <v>0</v>
      </c>
      <c r="BU1301" s="5">
        <v>0</v>
      </c>
      <c r="BV1301" s="5">
        <v>0</v>
      </c>
      <c r="BW1301" s="5">
        <v>0</v>
      </c>
      <c r="BX1301" s="5">
        <v>2</v>
      </c>
      <c r="BY1301" s="5">
        <v>0</v>
      </c>
      <c r="BZ1301" s="5">
        <v>0</v>
      </c>
      <c r="CA1301" s="5">
        <v>0</v>
      </c>
      <c r="CB1301" s="5">
        <v>0</v>
      </c>
      <c r="CC1301" s="5">
        <v>0</v>
      </c>
      <c r="CD1301" s="5">
        <v>0</v>
      </c>
      <c r="CE1301" s="5">
        <v>0</v>
      </c>
      <c r="CF1301" s="5">
        <v>0</v>
      </c>
      <c r="CG1301" s="5">
        <v>0</v>
      </c>
      <c r="CH1301" s="5">
        <v>0</v>
      </c>
      <c r="CI1301" s="5">
        <v>0</v>
      </c>
      <c r="CJ1301" s="5">
        <v>0</v>
      </c>
      <c r="CK1301" s="5">
        <v>0</v>
      </c>
      <c r="CL1301" s="5">
        <v>0</v>
      </c>
      <c r="CM1301" s="5">
        <v>0</v>
      </c>
      <c r="CN1301" s="5">
        <v>0</v>
      </c>
      <c r="CO1301" s="5">
        <v>0</v>
      </c>
      <c r="CP1301" s="5">
        <v>0</v>
      </c>
      <c r="CQ1301" s="5">
        <v>0</v>
      </c>
      <c r="CR1301" s="5">
        <v>0</v>
      </c>
      <c r="CS1301" s="5">
        <v>0</v>
      </c>
      <c r="CT1301" s="5">
        <v>0</v>
      </c>
      <c r="CU1301" s="5">
        <v>0</v>
      </c>
      <c r="CV1301" s="5">
        <v>0</v>
      </c>
      <c r="CW1301" s="5">
        <v>0</v>
      </c>
      <c r="CX1301" s="3">
        <v>0</v>
      </c>
    </row>
    <row r="1302" spans="1:102" ht="15.75" x14ac:dyDescent="0.25">
      <c r="A1302" s="5" t="s">
        <v>243</v>
      </c>
      <c r="B1302" s="5" t="s">
        <v>244</v>
      </c>
      <c r="C1302" s="5">
        <v>2023</v>
      </c>
      <c r="D1302" s="5">
        <v>278</v>
      </c>
      <c r="E1302" s="5">
        <v>0</v>
      </c>
      <c r="F1302" s="5">
        <v>0</v>
      </c>
      <c r="G1302" s="5">
        <v>14</v>
      </c>
      <c r="H1302" s="5">
        <v>2</v>
      </c>
      <c r="I1302" s="5">
        <v>3</v>
      </c>
      <c r="J1302" s="5">
        <v>2</v>
      </c>
      <c r="K1302" s="5">
        <v>1</v>
      </c>
      <c r="L1302" s="5">
        <v>7</v>
      </c>
      <c r="M1302" s="5">
        <v>1</v>
      </c>
      <c r="N1302" s="5">
        <v>5</v>
      </c>
      <c r="O1302" s="5">
        <v>45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3</v>
      </c>
      <c r="V1302" s="5">
        <v>0</v>
      </c>
      <c r="W1302" s="5">
        <v>0</v>
      </c>
      <c r="X1302" s="5">
        <v>0</v>
      </c>
      <c r="Y1302" s="5">
        <v>0</v>
      </c>
      <c r="Z1302" s="5">
        <v>0</v>
      </c>
      <c r="AA1302" s="5">
        <v>1</v>
      </c>
      <c r="AB1302" s="5">
        <v>0</v>
      </c>
      <c r="AC1302" s="5">
        <v>0</v>
      </c>
      <c r="AD1302" s="5">
        <v>0</v>
      </c>
      <c r="AE1302" s="5">
        <v>0</v>
      </c>
      <c r="AF1302" s="5">
        <v>0</v>
      </c>
      <c r="AG1302" s="5">
        <v>1</v>
      </c>
      <c r="AH1302" s="5">
        <v>0</v>
      </c>
      <c r="AI1302" s="5">
        <v>2</v>
      </c>
      <c r="AJ1302" s="5">
        <v>14</v>
      </c>
      <c r="AK1302" s="5">
        <v>3</v>
      </c>
      <c r="AL1302" s="5">
        <v>0</v>
      </c>
      <c r="AM1302" s="5">
        <v>0</v>
      </c>
      <c r="AN1302" s="5">
        <v>0</v>
      </c>
      <c r="AO1302" s="5">
        <v>2</v>
      </c>
      <c r="AP1302" s="5">
        <v>0</v>
      </c>
      <c r="AQ1302" s="5">
        <v>1</v>
      </c>
      <c r="AR1302" s="5">
        <v>0</v>
      </c>
      <c r="AS1302" s="5">
        <v>1</v>
      </c>
      <c r="AT1302" s="5">
        <v>4</v>
      </c>
      <c r="AU1302" s="5">
        <v>1</v>
      </c>
      <c r="AV1302" s="5">
        <v>0</v>
      </c>
      <c r="AW1302" s="5">
        <v>0</v>
      </c>
      <c r="AX1302" s="5">
        <v>1</v>
      </c>
      <c r="AY1302" s="5">
        <v>0</v>
      </c>
      <c r="AZ1302" s="5">
        <v>7</v>
      </c>
      <c r="BA1302" s="5">
        <v>0</v>
      </c>
      <c r="BB1302" s="5">
        <v>2</v>
      </c>
      <c r="BC1302" s="5">
        <v>53</v>
      </c>
      <c r="BD1302" s="5">
        <v>0</v>
      </c>
      <c r="BE1302" s="5">
        <v>1</v>
      </c>
      <c r="BF1302" s="5">
        <v>2</v>
      </c>
      <c r="BG1302" s="5">
        <v>0</v>
      </c>
      <c r="BH1302" s="5">
        <v>0</v>
      </c>
      <c r="BI1302" s="5">
        <v>0</v>
      </c>
      <c r="BJ1302" s="5">
        <v>4</v>
      </c>
      <c r="BK1302" s="5">
        <v>5</v>
      </c>
      <c r="BL1302" s="5">
        <v>0</v>
      </c>
      <c r="BM1302" s="5">
        <v>0</v>
      </c>
      <c r="BN1302" s="5">
        <v>2</v>
      </c>
      <c r="BO1302" s="5">
        <v>0</v>
      </c>
      <c r="BP1302" s="5">
        <v>0</v>
      </c>
      <c r="BQ1302" s="5">
        <v>3</v>
      </c>
      <c r="BR1302" s="5">
        <v>1</v>
      </c>
      <c r="BS1302" s="5">
        <v>7</v>
      </c>
      <c r="BT1302" s="5">
        <v>2</v>
      </c>
      <c r="BU1302" s="5">
        <v>0</v>
      </c>
      <c r="BV1302" s="5">
        <v>3</v>
      </c>
      <c r="BW1302" s="5">
        <v>0</v>
      </c>
      <c r="BX1302" s="5">
        <v>50</v>
      </c>
      <c r="BY1302" s="5">
        <v>0</v>
      </c>
      <c r="BZ1302" s="5">
        <v>0</v>
      </c>
      <c r="CA1302" s="5">
        <v>1</v>
      </c>
      <c r="CB1302" s="5">
        <v>0</v>
      </c>
      <c r="CC1302" s="5">
        <v>0</v>
      </c>
      <c r="CD1302" s="5">
        <v>0</v>
      </c>
      <c r="CE1302" s="5">
        <v>0</v>
      </c>
      <c r="CF1302" s="5">
        <v>0</v>
      </c>
      <c r="CG1302" s="5">
        <v>0</v>
      </c>
      <c r="CH1302" s="5">
        <v>1</v>
      </c>
      <c r="CI1302" s="5">
        <v>0</v>
      </c>
      <c r="CJ1302" s="5">
        <v>2</v>
      </c>
      <c r="CK1302" s="5">
        <v>1</v>
      </c>
      <c r="CL1302" s="5">
        <v>0</v>
      </c>
      <c r="CM1302" s="5">
        <v>0</v>
      </c>
      <c r="CN1302" s="5">
        <v>2</v>
      </c>
      <c r="CO1302" s="5">
        <v>0</v>
      </c>
      <c r="CP1302" s="5">
        <v>0</v>
      </c>
      <c r="CQ1302" s="5">
        <v>0</v>
      </c>
      <c r="CR1302" s="5">
        <v>2</v>
      </c>
      <c r="CS1302" s="5">
        <v>1</v>
      </c>
      <c r="CT1302" s="5">
        <v>2</v>
      </c>
      <c r="CU1302" s="5">
        <v>0</v>
      </c>
      <c r="CV1302" s="5">
        <v>5</v>
      </c>
      <c r="CW1302" s="5">
        <v>0</v>
      </c>
      <c r="CX1302" s="3">
        <v>0</v>
      </c>
    </row>
    <row r="1303" spans="1:102" ht="15.75" x14ac:dyDescent="0.25">
      <c r="A1303" s="5" t="s">
        <v>245</v>
      </c>
      <c r="B1303" s="5" t="s">
        <v>246</v>
      </c>
      <c r="C1303" s="5">
        <v>2023</v>
      </c>
      <c r="D1303" s="5">
        <v>29</v>
      </c>
      <c r="E1303" s="5">
        <v>0</v>
      </c>
      <c r="F1303" s="5">
        <v>3</v>
      </c>
      <c r="G1303" s="5">
        <v>2</v>
      </c>
      <c r="H1303" s="5">
        <v>0</v>
      </c>
      <c r="I1303" s="5">
        <v>1</v>
      </c>
      <c r="J1303" s="5">
        <v>0</v>
      </c>
      <c r="K1303" s="5">
        <v>0</v>
      </c>
      <c r="L1303" s="5">
        <v>0</v>
      </c>
      <c r="M1303" s="5">
        <v>0</v>
      </c>
      <c r="N1303" s="5">
        <v>1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5">
        <v>0</v>
      </c>
      <c r="AG1303" s="5">
        <v>0</v>
      </c>
      <c r="AH1303" s="5">
        <v>0</v>
      </c>
      <c r="AI1303" s="5">
        <v>0</v>
      </c>
      <c r="AJ1303" s="5">
        <v>1</v>
      </c>
      <c r="AK1303" s="5">
        <v>1</v>
      </c>
      <c r="AL1303" s="5">
        <v>0</v>
      </c>
      <c r="AM1303" s="5">
        <v>0</v>
      </c>
      <c r="AN1303" s="5">
        <v>1</v>
      </c>
      <c r="AO1303" s="5">
        <v>0</v>
      </c>
      <c r="AP1303" s="5">
        <v>0</v>
      </c>
      <c r="AQ1303" s="5">
        <v>0</v>
      </c>
      <c r="AR1303" s="5">
        <v>0</v>
      </c>
      <c r="AS1303" s="5">
        <v>0</v>
      </c>
      <c r="AT1303" s="5">
        <v>0</v>
      </c>
      <c r="AU1303" s="5">
        <v>0</v>
      </c>
      <c r="AV1303" s="5">
        <v>2</v>
      </c>
      <c r="AW1303" s="5">
        <v>0</v>
      </c>
      <c r="AX1303" s="5">
        <v>1</v>
      </c>
      <c r="AY1303" s="5">
        <v>0</v>
      </c>
      <c r="AZ1303" s="5">
        <v>0</v>
      </c>
      <c r="BA1303" s="5">
        <v>0</v>
      </c>
      <c r="BB1303" s="5">
        <v>1</v>
      </c>
      <c r="BC1303" s="5">
        <v>0</v>
      </c>
      <c r="BD1303" s="5">
        <v>0</v>
      </c>
      <c r="BE1303" s="5">
        <v>0</v>
      </c>
      <c r="BF1303" s="5">
        <v>0</v>
      </c>
      <c r="BG1303" s="5">
        <v>0</v>
      </c>
      <c r="BH1303" s="5">
        <v>0</v>
      </c>
      <c r="BI1303" s="5">
        <v>0</v>
      </c>
      <c r="BJ1303" s="5">
        <v>1</v>
      </c>
      <c r="BK1303" s="5">
        <v>1</v>
      </c>
      <c r="BL1303" s="5">
        <v>0</v>
      </c>
      <c r="BM1303" s="5">
        <v>0</v>
      </c>
      <c r="BN1303" s="5">
        <v>0</v>
      </c>
      <c r="BO1303" s="5">
        <v>0</v>
      </c>
      <c r="BP1303" s="5">
        <v>0</v>
      </c>
      <c r="BQ1303" s="5">
        <v>0</v>
      </c>
      <c r="BR1303" s="5">
        <v>0</v>
      </c>
      <c r="BS1303" s="5">
        <v>4</v>
      </c>
      <c r="BT1303" s="5">
        <v>0</v>
      </c>
      <c r="BU1303" s="5">
        <v>0</v>
      </c>
      <c r="BV1303" s="5">
        <v>0</v>
      </c>
      <c r="BW1303" s="5">
        <v>1</v>
      </c>
      <c r="BX1303" s="5">
        <v>1</v>
      </c>
      <c r="BY1303" s="5">
        <v>0</v>
      </c>
      <c r="BZ1303" s="5">
        <v>0</v>
      </c>
      <c r="CA1303" s="5">
        <v>0</v>
      </c>
      <c r="CB1303" s="5">
        <v>0</v>
      </c>
      <c r="CC1303" s="5">
        <v>0</v>
      </c>
      <c r="CD1303" s="5">
        <v>0</v>
      </c>
      <c r="CE1303" s="5">
        <v>0</v>
      </c>
      <c r="CF1303" s="5">
        <v>0</v>
      </c>
      <c r="CG1303" s="5">
        <v>0</v>
      </c>
      <c r="CH1303" s="5">
        <v>0</v>
      </c>
      <c r="CI1303" s="5">
        <v>0</v>
      </c>
      <c r="CJ1303" s="5">
        <v>0</v>
      </c>
      <c r="CK1303" s="5">
        <v>0</v>
      </c>
      <c r="CL1303" s="5">
        <v>0</v>
      </c>
      <c r="CM1303" s="5">
        <v>0</v>
      </c>
      <c r="CN1303" s="5">
        <v>0</v>
      </c>
      <c r="CO1303" s="5">
        <v>0</v>
      </c>
      <c r="CP1303" s="5">
        <v>0</v>
      </c>
      <c r="CQ1303" s="5">
        <v>0</v>
      </c>
      <c r="CR1303" s="5">
        <v>0</v>
      </c>
      <c r="CS1303" s="5">
        <v>0</v>
      </c>
      <c r="CT1303" s="5">
        <v>0</v>
      </c>
      <c r="CU1303" s="5">
        <v>0</v>
      </c>
      <c r="CV1303" s="5">
        <v>1</v>
      </c>
      <c r="CW1303" s="5">
        <v>0</v>
      </c>
      <c r="CX1303" s="3">
        <v>0</v>
      </c>
    </row>
    <row r="1304" spans="1:102" ht="15.75" x14ac:dyDescent="0.25">
      <c r="A1304" s="5" t="s">
        <v>247</v>
      </c>
      <c r="B1304" s="5" t="s">
        <v>248</v>
      </c>
      <c r="C1304" s="5">
        <v>2023</v>
      </c>
      <c r="D1304" s="5">
        <v>3</v>
      </c>
      <c r="E1304" s="5">
        <v>0</v>
      </c>
      <c r="F1304" s="5">
        <v>0</v>
      </c>
      <c r="G1304" s="5">
        <v>0</v>
      </c>
      <c r="H1304" s="5">
        <v>0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  <c r="AE1304" s="5">
        <v>0</v>
      </c>
      <c r="AF1304" s="5">
        <v>0</v>
      </c>
      <c r="AG1304" s="5">
        <v>0</v>
      </c>
      <c r="AH1304" s="5">
        <v>0</v>
      </c>
      <c r="AI1304" s="5">
        <v>0</v>
      </c>
      <c r="AJ1304" s="5">
        <v>0</v>
      </c>
      <c r="AK1304" s="5">
        <v>0</v>
      </c>
      <c r="AL1304" s="5">
        <v>0</v>
      </c>
      <c r="AM1304" s="5">
        <v>0</v>
      </c>
      <c r="AN1304" s="5">
        <v>0</v>
      </c>
      <c r="AO1304" s="5">
        <v>0</v>
      </c>
      <c r="AP1304" s="5">
        <v>0</v>
      </c>
      <c r="AQ1304" s="5">
        <v>0</v>
      </c>
      <c r="AR1304" s="5">
        <v>0</v>
      </c>
      <c r="AS1304" s="5">
        <v>0</v>
      </c>
      <c r="AT1304" s="5">
        <v>0</v>
      </c>
      <c r="AU1304" s="5">
        <v>0</v>
      </c>
      <c r="AV1304" s="5">
        <v>0</v>
      </c>
      <c r="AW1304" s="5">
        <v>0</v>
      </c>
      <c r="AX1304" s="5">
        <v>0</v>
      </c>
      <c r="AY1304" s="5">
        <v>0</v>
      </c>
      <c r="AZ1304" s="5">
        <v>0</v>
      </c>
      <c r="BA1304" s="5">
        <v>0</v>
      </c>
      <c r="BB1304" s="5">
        <v>0</v>
      </c>
      <c r="BC1304" s="5">
        <v>0</v>
      </c>
      <c r="BD1304" s="5">
        <v>0</v>
      </c>
      <c r="BE1304" s="5">
        <v>0</v>
      </c>
      <c r="BF1304" s="5">
        <v>0</v>
      </c>
      <c r="BG1304" s="5">
        <v>0</v>
      </c>
      <c r="BH1304" s="5">
        <v>0</v>
      </c>
      <c r="BI1304" s="5">
        <v>0</v>
      </c>
      <c r="BJ1304" s="5">
        <v>0</v>
      </c>
      <c r="BK1304" s="5">
        <v>0</v>
      </c>
      <c r="BL1304" s="5">
        <v>0</v>
      </c>
      <c r="BM1304" s="5">
        <v>0</v>
      </c>
      <c r="BN1304" s="5">
        <v>0</v>
      </c>
      <c r="BO1304" s="5">
        <v>0</v>
      </c>
      <c r="BP1304" s="5">
        <v>0</v>
      </c>
      <c r="BQ1304" s="5">
        <v>0</v>
      </c>
      <c r="BR1304" s="5">
        <v>0</v>
      </c>
      <c r="BS1304" s="5">
        <v>0</v>
      </c>
      <c r="BT1304" s="5">
        <v>0</v>
      </c>
      <c r="BU1304" s="5">
        <v>0</v>
      </c>
      <c r="BV1304" s="5">
        <v>0</v>
      </c>
      <c r="BW1304" s="5">
        <v>0</v>
      </c>
      <c r="BX1304" s="5">
        <v>0</v>
      </c>
      <c r="BY1304" s="5">
        <v>0</v>
      </c>
      <c r="BZ1304" s="5">
        <v>0</v>
      </c>
      <c r="CA1304" s="5">
        <v>0</v>
      </c>
      <c r="CB1304" s="5">
        <v>0</v>
      </c>
      <c r="CC1304" s="5">
        <v>0</v>
      </c>
      <c r="CD1304" s="5">
        <v>0</v>
      </c>
      <c r="CE1304" s="5">
        <v>0</v>
      </c>
      <c r="CF1304" s="5">
        <v>0</v>
      </c>
      <c r="CG1304" s="5">
        <v>0</v>
      </c>
      <c r="CH1304" s="5">
        <v>0</v>
      </c>
      <c r="CI1304" s="5">
        <v>0</v>
      </c>
      <c r="CJ1304" s="5">
        <v>0</v>
      </c>
      <c r="CK1304" s="5">
        <v>0</v>
      </c>
      <c r="CL1304" s="5">
        <v>0</v>
      </c>
      <c r="CM1304" s="5">
        <v>0</v>
      </c>
      <c r="CN1304" s="5">
        <v>0</v>
      </c>
      <c r="CO1304" s="5">
        <v>0</v>
      </c>
      <c r="CP1304" s="5">
        <v>0</v>
      </c>
      <c r="CQ1304" s="5">
        <v>0</v>
      </c>
      <c r="CR1304" s="5">
        <v>2</v>
      </c>
      <c r="CS1304" s="5">
        <v>0</v>
      </c>
      <c r="CT1304" s="5">
        <v>0</v>
      </c>
      <c r="CU1304" s="5">
        <v>0</v>
      </c>
      <c r="CV1304" s="5">
        <v>0</v>
      </c>
      <c r="CW1304" s="5">
        <v>0</v>
      </c>
      <c r="CX1304" s="3">
        <v>0</v>
      </c>
    </row>
    <row r="1305" spans="1:102" ht="15.75" x14ac:dyDescent="0.25">
      <c r="A1305" s="5" t="s">
        <v>249</v>
      </c>
      <c r="B1305" s="5" t="s">
        <v>250</v>
      </c>
      <c r="C1305" s="5">
        <v>2023</v>
      </c>
      <c r="D1305" s="5">
        <v>144</v>
      </c>
      <c r="E1305" s="5">
        <v>0</v>
      </c>
      <c r="F1305" s="5">
        <v>0</v>
      </c>
      <c r="G1305" s="5">
        <v>1</v>
      </c>
      <c r="H1305" s="5">
        <v>0</v>
      </c>
      <c r="I1305" s="5">
        <v>0</v>
      </c>
      <c r="J1305" s="5">
        <v>0</v>
      </c>
      <c r="K1305" s="5">
        <v>0</v>
      </c>
      <c r="L1305" s="5">
        <v>1</v>
      </c>
      <c r="M1305" s="5">
        <v>2</v>
      </c>
      <c r="N1305" s="5">
        <v>5</v>
      </c>
      <c r="O1305" s="5">
        <v>7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2</v>
      </c>
      <c r="V1305" s="5">
        <v>1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5">
        <v>0</v>
      </c>
      <c r="AF1305" s="5">
        <v>0</v>
      </c>
      <c r="AG1305" s="5">
        <v>1</v>
      </c>
      <c r="AH1305" s="5">
        <v>1</v>
      </c>
      <c r="AI1305" s="5">
        <v>2</v>
      </c>
      <c r="AJ1305" s="5">
        <v>4</v>
      </c>
      <c r="AK1305" s="5">
        <v>2</v>
      </c>
      <c r="AL1305" s="5">
        <v>1</v>
      </c>
      <c r="AM1305" s="5">
        <v>1</v>
      </c>
      <c r="AN1305" s="5">
        <v>1</v>
      </c>
      <c r="AO1305" s="5">
        <v>4</v>
      </c>
      <c r="AP1305" s="5">
        <v>0</v>
      </c>
      <c r="AQ1305" s="5">
        <v>1</v>
      </c>
      <c r="AR1305" s="5">
        <v>0</v>
      </c>
      <c r="AS1305" s="5">
        <v>6</v>
      </c>
      <c r="AT1305" s="5">
        <v>7</v>
      </c>
      <c r="AU1305" s="5">
        <v>3</v>
      </c>
      <c r="AV1305" s="5">
        <v>1</v>
      </c>
      <c r="AW1305" s="5">
        <v>0</v>
      </c>
      <c r="AX1305" s="5">
        <v>7</v>
      </c>
      <c r="AY1305" s="5">
        <v>0</v>
      </c>
      <c r="AZ1305" s="5">
        <v>3</v>
      </c>
      <c r="BA1305" s="5">
        <v>0</v>
      </c>
      <c r="BB1305" s="5">
        <v>27</v>
      </c>
      <c r="BC1305" s="5">
        <v>0</v>
      </c>
      <c r="BD1305" s="5">
        <v>0</v>
      </c>
      <c r="BE1305" s="5">
        <v>1</v>
      </c>
      <c r="BF1305" s="5">
        <v>3</v>
      </c>
      <c r="BG1305" s="5">
        <v>0</v>
      </c>
      <c r="BH1305" s="5">
        <v>0</v>
      </c>
      <c r="BI1305" s="5">
        <v>0</v>
      </c>
      <c r="BJ1305" s="5">
        <v>2</v>
      </c>
      <c r="BK1305" s="5">
        <v>2</v>
      </c>
      <c r="BL1305" s="5">
        <v>0</v>
      </c>
      <c r="BM1305" s="5">
        <v>1</v>
      </c>
      <c r="BN1305" s="5">
        <v>1</v>
      </c>
      <c r="BO1305" s="5">
        <v>0</v>
      </c>
      <c r="BP1305" s="5">
        <v>0</v>
      </c>
      <c r="BQ1305" s="5">
        <v>1</v>
      </c>
      <c r="BR1305" s="5">
        <v>0</v>
      </c>
      <c r="BS1305" s="5">
        <v>6</v>
      </c>
      <c r="BT1305" s="5">
        <v>1</v>
      </c>
      <c r="BU1305" s="5">
        <v>0</v>
      </c>
      <c r="BV1305" s="5">
        <v>2</v>
      </c>
      <c r="BW1305" s="5">
        <v>0</v>
      </c>
      <c r="BX1305" s="5">
        <v>16</v>
      </c>
      <c r="BY1305" s="5">
        <v>0</v>
      </c>
      <c r="BZ1305" s="5">
        <v>0</v>
      </c>
      <c r="CA1305" s="5">
        <v>2</v>
      </c>
      <c r="CB1305" s="5">
        <v>0</v>
      </c>
      <c r="CC1305" s="5">
        <v>0</v>
      </c>
      <c r="CD1305" s="5">
        <v>0</v>
      </c>
      <c r="CE1305" s="5">
        <v>0</v>
      </c>
      <c r="CF1305" s="5">
        <v>1</v>
      </c>
      <c r="CG1305" s="5">
        <v>0</v>
      </c>
      <c r="CH1305" s="5">
        <v>0</v>
      </c>
      <c r="CI1305" s="5">
        <v>0</v>
      </c>
      <c r="CJ1305" s="5">
        <v>1</v>
      </c>
      <c r="CK1305" s="5">
        <v>0</v>
      </c>
      <c r="CL1305" s="5">
        <v>0</v>
      </c>
      <c r="CM1305" s="5">
        <v>1</v>
      </c>
      <c r="CN1305" s="5">
        <v>5</v>
      </c>
      <c r="CO1305" s="5">
        <v>0</v>
      </c>
      <c r="CP1305" s="5">
        <v>0</v>
      </c>
      <c r="CQ1305" s="5">
        <v>0</v>
      </c>
      <c r="CR1305" s="5">
        <v>0</v>
      </c>
      <c r="CS1305" s="5">
        <v>0</v>
      </c>
      <c r="CT1305" s="5">
        <v>4</v>
      </c>
      <c r="CU1305" s="5">
        <v>0</v>
      </c>
      <c r="CV1305" s="5">
        <v>2</v>
      </c>
      <c r="CW1305" s="5">
        <v>1</v>
      </c>
      <c r="CX1305" s="3">
        <v>1</v>
      </c>
    </row>
    <row r="1306" spans="1:102" ht="15.75" x14ac:dyDescent="0.25">
      <c r="A1306" s="5" t="s">
        <v>251</v>
      </c>
      <c r="B1306" s="5" t="s">
        <v>252</v>
      </c>
      <c r="C1306" s="5">
        <v>2023</v>
      </c>
      <c r="D1306" s="5">
        <v>43</v>
      </c>
      <c r="E1306" s="5">
        <v>0</v>
      </c>
      <c r="F1306" s="5">
        <v>3</v>
      </c>
      <c r="G1306" s="5">
        <v>0</v>
      </c>
      <c r="H1306" s="5">
        <v>0</v>
      </c>
      <c r="I1306" s="5">
        <v>0</v>
      </c>
      <c r="J1306" s="5">
        <v>0</v>
      </c>
      <c r="K1306" s="5">
        <v>0</v>
      </c>
      <c r="L1306" s="5">
        <v>0</v>
      </c>
      <c r="M1306" s="5">
        <v>0</v>
      </c>
      <c r="N1306" s="5">
        <v>1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0</v>
      </c>
      <c r="Y1306" s="5">
        <v>0</v>
      </c>
      <c r="Z1306" s="5">
        <v>0</v>
      </c>
      <c r="AA1306" s="5">
        <v>20</v>
      </c>
      <c r="AB1306" s="5">
        <v>0</v>
      </c>
      <c r="AC1306" s="5">
        <v>0</v>
      </c>
      <c r="AD1306" s="5">
        <v>0</v>
      </c>
      <c r="AE1306" s="5">
        <v>0</v>
      </c>
      <c r="AF1306" s="5">
        <v>0</v>
      </c>
      <c r="AG1306" s="5">
        <v>0</v>
      </c>
      <c r="AH1306" s="5">
        <v>0</v>
      </c>
      <c r="AI1306" s="5">
        <v>0</v>
      </c>
      <c r="AJ1306" s="5">
        <v>0</v>
      </c>
      <c r="AK1306" s="5">
        <v>0</v>
      </c>
      <c r="AL1306" s="5">
        <v>0</v>
      </c>
      <c r="AM1306" s="5">
        <v>0</v>
      </c>
      <c r="AN1306" s="5">
        <v>0</v>
      </c>
      <c r="AO1306" s="5">
        <v>0</v>
      </c>
      <c r="AP1306" s="5">
        <v>0</v>
      </c>
      <c r="AQ1306" s="5">
        <v>0</v>
      </c>
      <c r="AR1306" s="5">
        <v>0</v>
      </c>
      <c r="AS1306" s="5">
        <v>0</v>
      </c>
      <c r="AT1306" s="5">
        <v>0</v>
      </c>
      <c r="AU1306" s="5">
        <v>0</v>
      </c>
      <c r="AV1306" s="5">
        <v>13</v>
      </c>
      <c r="AW1306" s="5">
        <v>0</v>
      </c>
      <c r="AX1306" s="5">
        <v>0</v>
      </c>
      <c r="AY1306" s="5">
        <v>0</v>
      </c>
      <c r="AZ1306" s="5">
        <v>0</v>
      </c>
      <c r="BA1306" s="5">
        <v>0</v>
      </c>
      <c r="BB1306" s="5">
        <v>0</v>
      </c>
      <c r="BC1306" s="5">
        <v>0</v>
      </c>
      <c r="BD1306" s="5">
        <v>0</v>
      </c>
      <c r="BE1306" s="5">
        <v>0</v>
      </c>
      <c r="BF1306" s="5">
        <v>1</v>
      </c>
      <c r="BG1306" s="5">
        <v>0</v>
      </c>
      <c r="BH1306" s="5">
        <v>0</v>
      </c>
      <c r="BI1306" s="5">
        <v>0</v>
      </c>
      <c r="BJ1306" s="5">
        <v>1</v>
      </c>
      <c r="BK1306" s="5">
        <v>0</v>
      </c>
      <c r="BL1306" s="5">
        <v>0</v>
      </c>
      <c r="BM1306" s="5">
        <v>0</v>
      </c>
      <c r="BN1306" s="5">
        <v>0</v>
      </c>
      <c r="BO1306" s="5">
        <v>0</v>
      </c>
      <c r="BP1306" s="5">
        <v>0</v>
      </c>
      <c r="BQ1306" s="5">
        <v>0</v>
      </c>
      <c r="BR1306" s="5">
        <v>0</v>
      </c>
      <c r="BS1306" s="5">
        <v>0</v>
      </c>
      <c r="BT1306" s="5">
        <v>0</v>
      </c>
      <c r="BU1306" s="5">
        <v>0</v>
      </c>
      <c r="BV1306" s="5">
        <v>0</v>
      </c>
      <c r="BW1306" s="5">
        <v>0</v>
      </c>
      <c r="BX1306" s="5">
        <v>0</v>
      </c>
      <c r="BY1306" s="5">
        <v>0</v>
      </c>
      <c r="BZ1306" s="5">
        <v>0</v>
      </c>
      <c r="CA1306" s="5">
        <v>0</v>
      </c>
      <c r="CB1306" s="5">
        <v>0</v>
      </c>
      <c r="CC1306" s="5">
        <v>0</v>
      </c>
      <c r="CD1306" s="5">
        <v>0</v>
      </c>
      <c r="CE1306" s="5">
        <v>0</v>
      </c>
      <c r="CF1306" s="5">
        <v>0</v>
      </c>
      <c r="CG1306" s="5">
        <v>0</v>
      </c>
      <c r="CH1306" s="5">
        <v>0</v>
      </c>
      <c r="CI1306" s="5">
        <v>0</v>
      </c>
      <c r="CJ1306" s="5">
        <v>0</v>
      </c>
      <c r="CK1306" s="5">
        <v>0</v>
      </c>
      <c r="CL1306" s="5">
        <v>0</v>
      </c>
      <c r="CM1306" s="5">
        <v>0</v>
      </c>
      <c r="CN1306" s="5">
        <v>0</v>
      </c>
      <c r="CO1306" s="5">
        <v>0</v>
      </c>
      <c r="CP1306" s="5">
        <v>0</v>
      </c>
      <c r="CQ1306" s="5">
        <v>0</v>
      </c>
      <c r="CR1306" s="5">
        <v>0</v>
      </c>
      <c r="CS1306" s="5">
        <v>0</v>
      </c>
      <c r="CT1306" s="5">
        <v>0</v>
      </c>
      <c r="CU1306" s="5">
        <v>0</v>
      </c>
      <c r="CV1306" s="5">
        <v>0</v>
      </c>
      <c r="CW1306" s="5">
        <v>0</v>
      </c>
      <c r="CX1306" s="3">
        <v>0</v>
      </c>
    </row>
    <row r="1307" spans="1:102" ht="15.75" x14ac:dyDescent="0.25">
      <c r="A1307" s="5" t="s">
        <v>253</v>
      </c>
      <c r="B1307" s="5" t="s">
        <v>254</v>
      </c>
      <c r="C1307" s="5">
        <v>2023</v>
      </c>
      <c r="D1307" s="5">
        <v>1</v>
      </c>
      <c r="E1307" s="5">
        <v>0</v>
      </c>
      <c r="F1307" s="5">
        <v>0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  <c r="AE1307" s="5">
        <v>0</v>
      </c>
      <c r="AF1307" s="5">
        <v>0</v>
      </c>
      <c r="AG1307" s="5">
        <v>0</v>
      </c>
      <c r="AH1307" s="5">
        <v>0</v>
      </c>
      <c r="AI1307" s="5">
        <v>0</v>
      </c>
      <c r="AJ1307" s="5">
        <v>0</v>
      </c>
      <c r="AK1307" s="5">
        <v>0</v>
      </c>
      <c r="AL1307" s="5">
        <v>0</v>
      </c>
      <c r="AM1307" s="5">
        <v>0</v>
      </c>
      <c r="AN1307" s="5">
        <v>0</v>
      </c>
      <c r="AO1307" s="5">
        <v>0</v>
      </c>
      <c r="AP1307" s="5">
        <v>0</v>
      </c>
      <c r="AQ1307" s="5">
        <v>0</v>
      </c>
      <c r="AR1307" s="5">
        <v>0</v>
      </c>
      <c r="AS1307" s="5">
        <v>0</v>
      </c>
      <c r="AT1307" s="5">
        <v>0</v>
      </c>
      <c r="AU1307" s="5">
        <v>0</v>
      </c>
      <c r="AV1307" s="5">
        <v>0</v>
      </c>
      <c r="AW1307" s="5">
        <v>0</v>
      </c>
      <c r="AX1307" s="5">
        <v>0</v>
      </c>
      <c r="AY1307" s="5">
        <v>0</v>
      </c>
      <c r="AZ1307" s="5">
        <v>0</v>
      </c>
      <c r="BA1307" s="5">
        <v>0</v>
      </c>
      <c r="BB1307" s="5">
        <v>0</v>
      </c>
      <c r="BC1307" s="5">
        <v>0</v>
      </c>
      <c r="BD1307" s="5">
        <v>0</v>
      </c>
      <c r="BE1307" s="5">
        <v>0</v>
      </c>
      <c r="BF1307" s="5">
        <v>0</v>
      </c>
      <c r="BG1307" s="5">
        <v>0</v>
      </c>
      <c r="BH1307" s="5">
        <v>0</v>
      </c>
      <c r="BI1307" s="5">
        <v>0</v>
      </c>
      <c r="BJ1307" s="5">
        <v>0</v>
      </c>
      <c r="BK1307" s="5">
        <v>0</v>
      </c>
      <c r="BL1307" s="5">
        <v>0</v>
      </c>
      <c r="BM1307" s="5">
        <v>0</v>
      </c>
      <c r="BN1307" s="5">
        <v>0</v>
      </c>
      <c r="BO1307" s="5">
        <v>0</v>
      </c>
      <c r="BP1307" s="5">
        <v>0</v>
      </c>
      <c r="BQ1307" s="5">
        <v>0</v>
      </c>
      <c r="BR1307" s="5">
        <v>0</v>
      </c>
      <c r="BS1307" s="5">
        <v>0</v>
      </c>
      <c r="BT1307" s="5">
        <v>0</v>
      </c>
      <c r="BU1307" s="5">
        <v>0</v>
      </c>
      <c r="BV1307" s="5">
        <v>0</v>
      </c>
      <c r="BW1307" s="5">
        <v>0</v>
      </c>
      <c r="BX1307" s="5">
        <v>2</v>
      </c>
      <c r="BY1307" s="5">
        <v>0</v>
      </c>
      <c r="BZ1307" s="5">
        <v>0</v>
      </c>
      <c r="CA1307" s="5">
        <v>0</v>
      </c>
      <c r="CB1307" s="5">
        <v>0</v>
      </c>
      <c r="CC1307" s="5">
        <v>0</v>
      </c>
      <c r="CD1307" s="5">
        <v>0</v>
      </c>
      <c r="CE1307" s="5">
        <v>0</v>
      </c>
      <c r="CF1307" s="5">
        <v>0</v>
      </c>
      <c r="CG1307" s="5">
        <v>0</v>
      </c>
      <c r="CH1307" s="5">
        <v>0</v>
      </c>
      <c r="CI1307" s="5">
        <v>0</v>
      </c>
      <c r="CJ1307" s="5">
        <v>0</v>
      </c>
      <c r="CK1307" s="5">
        <v>0</v>
      </c>
      <c r="CL1307" s="5">
        <v>0</v>
      </c>
      <c r="CM1307" s="5">
        <v>0</v>
      </c>
      <c r="CN1307" s="5">
        <v>0</v>
      </c>
      <c r="CO1307" s="5">
        <v>0</v>
      </c>
      <c r="CP1307" s="5">
        <v>0</v>
      </c>
      <c r="CQ1307" s="5">
        <v>0</v>
      </c>
      <c r="CR1307" s="5">
        <v>0</v>
      </c>
      <c r="CS1307" s="5">
        <v>0</v>
      </c>
      <c r="CT1307" s="5">
        <v>0</v>
      </c>
      <c r="CU1307" s="5">
        <v>0</v>
      </c>
      <c r="CV1307" s="5">
        <v>0</v>
      </c>
      <c r="CW1307" s="5">
        <v>0</v>
      </c>
      <c r="CX1307" s="3">
        <v>0</v>
      </c>
    </row>
    <row r="1308" spans="1:102" ht="15.75" x14ac:dyDescent="0.25">
      <c r="A1308" s="5" t="s">
        <v>255</v>
      </c>
      <c r="B1308" s="5" t="s">
        <v>256</v>
      </c>
      <c r="C1308" s="5">
        <v>2023</v>
      </c>
      <c r="D1308" s="5">
        <v>805</v>
      </c>
      <c r="E1308" s="5">
        <v>0</v>
      </c>
      <c r="F1308" s="5">
        <v>1</v>
      </c>
      <c r="G1308" s="5">
        <v>3</v>
      </c>
      <c r="H1308" s="5">
        <v>22</v>
      </c>
      <c r="I1308" s="5">
        <v>1</v>
      </c>
      <c r="J1308" s="5">
        <v>1</v>
      </c>
      <c r="K1308" s="5">
        <v>0</v>
      </c>
      <c r="L1308" s="5">
        <v>4</v>
      </c>
      <c r="M1308" s="5">
        <v>4</v>
      </c>
      <c r="N1308" s="5">
        <v>10</v>
      </c>
      <c r="O1308" s="5">
        <v>75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23</v>
      </c>
      <c r="V1308" s="5">
        <v>1</v>
      </c>
      <c r="W1308" s="5">
        <v>0</v>
      </c>
      <c r="X1308" s="5">
        <v>1</v>
      </c>
      <c r="Y1308" s="5">
        <v>0</v>
      </c>
      <c r="Z1308" s="5">
        <v>233</v>
      </c>
      <c r="AA1308" s="5">
        <v>3</v>
      </c>
      <c r="AB1308" s="5">
        <v>0</v>
      </c>
      <c r="AC1308" s="5">
        <v>0</v>
      </c>
      <c r="AD1308" s="5">
        <v>0</v>
      </c>
      <c r="AE1308" s="5">
        <v>0</v>
      </c>
      <c r="AF1308" s="5">
        <v>0</v>
      </c>
      <c r="AG1308" s="5">
        <v>6</v>
      </c>
      <c r="AH1308" s="5">
        <v>0</v>
      </c>
      <c r="AI1308" s="5">
        <v>7</v>
      </c>
      <c r="AJ1308" s="5">
        <v>10</v>
      </c>
      <c r="AK1308" s="5">
        <v>14</v>
      </c>
      <c r="AL1308" s="5">
        <v>5</v>
      </c>
      <c r="AM1308" s="5">
        <v>19</v>
      </c>
      <c r="AN1308" s="5">
        <v>8</v>
      </c>
      <c r="AO1308" s="5">
        <v>13</v>
      </c>
      <c r="AP1308" s="5">
        <v>0</v>
      </c>
      <c r="AQ1308" s="5">
        <v>3</v>
      </c>
      <c r="AR1308" s="5">
        <v>2</v>
      </c>
      <c r="AS1308" s="5">
        <v>3</v>
      </c>
      <c r="AT1308" s="5">
        <v>18</v>
      </c>
      <c r="AU1308" s="5">
        <v>3</v>
      </c>
      <c r="AV1308" s="5">
        <v>6</v>
      </c>
      <c r="AW1308" s="5">
        <v>1</v>
      </c>
      <c r="AX1308" s="5">
        <v>9</v>
      </c>
      <c r="AY1308" s="5">
        <v>0</v>
      </c>
      <c r="AZ1308" s="5">
        <v>1</v>
      </c>
      <c r="BA1308" s="5">
        <v>0</v>
      </c>
      <c r="BB1308" s="5">
        <v>11</v>
      </c>
      <c r="BC1308" s="5">
        <v>2</v>
      </c>
      <c r="BD1308" s="5">
        <v>0</v>
      </c>
      <c r="BE1308" s="5">
        <v>3</v>
      </c>
      <c r="BF1308" s="5">
        <v>35</v>
      </c>
      <c r="BG1308" s="5">
        <v>0</v>
      </c>
      <c r="BH1308" s="5">
        <v>1</v>
      </c>
      <c r="BI1308" s="5">
        <v>0</v>
      </c>
      <c r="BJ1308" s="5">
        <v>10</v>
      </c>
      <c r="BK1308" s="5">
        <v>27</v>
      </c>
      <c r="BL1308" s="5">
        <v>0</v>
      </c>
      <c r="BM1308" s="5">
        <v>1</v>
      </c>
      <c r="BN1308" s="5">
        <v>3</v>
      </c>
      <c r="BO1308" s="5">
        <v>0</v>
      </c>
      <c r="BP1308" s="5">
        <v>1</v>
      </c>
      <c r="BQ1308" s="5">
        <v>9</v>
      </c>
      <c r="BR1308" s="5">
        <v>3</v>
      </c>
      <c r="BS1308" s="5">
        <v>30</v>
      </c>
      <c r="BT1308" s="5">
        <v>10</v>
      </c>
      <c r="BU1308" s="5">
        <v>0</v>
      </c>
      <c r="BV1308" s="5">
        <v>8</v>
      </c>
      <c r="BW1308" s="5">
        <v>7</v>
      </c>
      <c r="BX1308" s="5">
        <v>39</v>
      </c>
      <c r="BY1308" s="5">
        <v>0</v>
      </c>
      <c r="BZ1308" s="5">
        <v>0</v>
      </c>
      <c r="CA1308" s="5">
        <v>25</v>
      </c>
      <c r="CB1308" s="5">
        <v>0</v>
      </c>
      <c r="CC1308" s="5">
        <v>0</v>
      </c>
      <c r="CD1308" s="5">
        <v>4</v>
      </c>
      <c r="CE1308" s="5">
        <v>0</v>
      </c>
      <c r="CF1308" s="5">
        <v>1</v>
      </c>
      <c r="CG1308" s="5">
        <v>1</v>
      </c>
      <c r="CH1308" s="5">
        <v>1</v>
      </c>
      <c r="CI1308" s="5">
        <v>0</v>
      </c>
      <c r="CJ1308" s="5">
        <v>3</v>
      </c>
      <c r="CK1308" s="5">
        <v>0</v>
      </c>
      <c r="CL1308" s="5">
        <v>0</v>
      </c>
      <c r="CM1308" s="5">
        <v>2</v>
      </c>
      <c r="CN1308" s="5">
        <v>28</v>
      </c>
      <c r="CO1308" s="5">
        <v>1</v>
      </c>
      <c r="CP1308" s="5">
        <v>1</v>
      </c>
      <c r="CQ1308" s="5">
        <v>0</v>
      </c>
      <c r="CR1308" s="5">
        <v>0</v>
      </c>
      <c r="CS1308" s="5">
        <v>0</v>
      </c>
      <c r="CT1308" s="5">
        <v>5</v>
      </c>
      <c r="CU1308" s="5">
        <v>4</v>
      </c>
      <c r="CV1308" s="5">
        <v>13</v>
      </c>
      <c r="CW1308" s="5">
        <v>4</v>
      </c>
      <c r="CX1308" s="3">
        <v>4</v>
      </c>
    </row>
    <row r="1309" spans="1:102" ht="15.75" x14ac:dyDescent="0.25">
      <c r="A1309" s="5" t="s">
        <v>257</v>
      </c>
      <c r="B1309" s="5" t="s">
        <v>258</v>
      </c>
      <c r="C1309" s="5">
        <v>2023</v>
      </c>
      <c r="D1309" s="5">
        <v>602</v>
      </c>
      <c r="E1309" s="5">
        <v>0</v>
      </c>
      <c r="F1309" s="5">
        <v>0</v>
      </c>
      <c r="G1309" s="5">
        <v>7</v>
      </c>
      <c r="H1309" s="5">
        <v>0</v>
      </c>
      <c r="I1309" s="5">
        <v>0</v>
      </c>
      <c r="J1309" s="5">
        <v>0</v>
      </c>
      <c r="K1309" s="5">
        <v>0</v>
      </c>
      <c r="L1309" s="5">
        <v>1</v>
      </c>
      <c r="M1309" s="5">
        <v>0</v>
      </c>
      <c r="N1309" s="5">
        <v>4</v>
      </c>
      <c r="O1309" s="5">
        <v>45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5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5">
        <v>0</v>
      </c>
      <c r="AG1309" s="5">
        <v>4</v>
      </c>
      <c r="AH1309" s="5">
        <v>1</v>
      </c>
      <c r="AI1309" s="5">
        <v>8</v>
      </c>
      <c r="AJ1309" s="5">
        <v>6</v>
      </c>
      <c r="AK1309" s="5">
        <v>0</v>
      </c>
      <c r="AL1309" s="5">
        <v>0</v>
      </c>
      <c r="AM1309" s="5">
        <v>3</v>
      </c>
      <c r="AN1309" s="5">
        <v>48</v>
      </c>
      <c r="AO1309" s="5">
        <v>2</v>
      </c>
      <c r="AP1309" s="5">
        <v>0</v>
      </c>
      <c r="AQ1309" s="5">
        <v>7</v>
      </c>
      <c r="AR1309" s="5">
        <v>0</v>
      </c>
      <c r="AS1309" s="5">
        <v>6</v>
      </c>
      <c r="AT1309" s="5">
        <v>3</v>
      </c>
      <c r="AU1309" s="5">
        <v>3</v>
      </c>
      <c r="AV1309" s="5">
        <v>2</v>
      </c>
      <c r="AW1309" s="5">
        <v>1</v>
      </c>
      <c r="AX1309" s="5">
        <v>4</v>
      </c>
      <c r="AY1309" s="5">
        <v>0</v>
      </c>
      <c r="AZ1309" s="5">
        <v>1</v>
      </c>
      <c r="BA1309" s="5">
        <v>0</v>
      </c>
      <c r="BB1309" s="5">
        <v>285</v>
      </c>
      <c r="BC1309" s="5">
        <v>0</v>
      </c>
      <c r="BD1309" s="5">
        <v>0</v>
      </c>
      <c r="BE1309" s="5">
        <v>3</v>
      </c>
      <c r="BF1309" s="5">
        <v>5</v>
      </c>
      <c r="BG1309" s="5">
        <v>1</v>
      </c>
      <c r="BH1309" s="5">
        <v>0</v>
      </c>
      <c r="BI1309" s="5">
        <v>0</v>
      </c>
      <c r="BJ1309" s="5">
        <v>7</v>
      </c>
      <c r="BK1309" s="5">
        <v>9</v>
      </c>
      <c r="BL1309" s="5">
        <v>0</v>
      </c>
      <c r="BM1309" s="5">
        <v>2</v>
      </c>
      <c r="BN1309" s="5">
        <v>6</v>
      </c>
      <c r="BO1309" s="5">
        <v>0</v>
      </c>
      <c r="BP1309" s="5">
        <v>3</v>
      </c>
      <c r="BQ1309" s="5">
        <v>7</v>
      </c>
      <c r="BR1309" s="5">
        <v>0</v>
      </c>
      <c r="BS1309" s="5">
        <v>11</v>
      </c>
      <c r="BT1309" s="5">
        <v>3</v>
      </c>
      <c r="BU1309" s="5">
        <v>0</v>
      </c>
      <c r="BV1309" s="5">
        <v>2</v>
      </c>
      <c r="BW1309" s="5">
        <v>3</v>
      </c>
      <c r="BX1309" s="5">
        <v>35</v>
      </c>
      <c r="BY1309" s="5">
        <v>0</v>
      </c>
      <c r="BZ1309" s="5">
        <v>0</v>
      </c>
      <c r="CA1309" s="5">
        <v>16</v>
      </c>
      <c r="CB1309" s="5">
        <v>0</v>
      </c>
      <c r="CC1309" s="5">
        <v>0</v>
      </c>
      <c r="CD1309" s="5">
        <v>0</v>
      </c>
      <c r="CE1309" s="5">
        <v>1</v>
      </c>
      <c r="CF1309" s="5">
        <v>0</v>
      </c>
      <c r="CG1309" s="5">
        <v>0</v>
      </c>
      <c r="CH1309" s="5">
        <v>0</v>
      </c>
      <c r="CI1309" s="5">
        <v>1</v>
      </c>
      <c r="CJ1309" s="5">
        <v>3</v>
      </c>
      <c r="CK1309" s="5">
        <v>0</v>
      </c>
      <c r="CL1309" s="5">
        <v>0</v>
      </c>
      <c r="CM1309" s="5">
        <v>0</v>
      </c>
      <c r="CN1309" s="5">
        <v>5</v>
      </c>
      <c r="CO1309" s="5">
        <v>0</v>
      </c>
      <c r="CP1309" s="5">
        <v>0</v>
      </c>
      <c r="CQ1309" s="5">
        <v>0</v>
      </c>
      <c r="CR1309" s="5">
        <v>11</v>
      </c>
      <c r="CS1309" s="5">
        <v>0</v>
      </c>
      <c r="CT1309" s="5">
        <v>3</v>
      </c>
      <c r="CU1309" s="5">
        <v>0</v>
      </c>
      <c r="CV1309" s="5">
        <v>8</v>
      </c>
      <c r="CW1309" s="5">
        <v>5</v>
      </c>
      <c r="CX1309" s="3">
        <v>5</v>
      </c>
    </row>
    <row r="1310" spans="1:102" ht="15.75" x14ac:dyDescent="0.25">
      <c r="A1310" s="5" t="s">
        <v>259</v>
      </c>
      <c r="B1310" s="5" t="s">
        <v>260</v>
      </c>
      <c r="C1310" s="5">
        <v>2023</v>
      </c>
      <c r="D1310" s="5">
        <v>376</v>
      </c>
      <c r="E1310" s="5">
        <v>0</v>
      </c>
      <c r="F1310" s="5">
        <v>0</v>
      </c>
      <c r="G1310" s="5">
        <v>1</v>
      </c>
      <c r="H1310" s="5">
        <v>8</v>
      </c>
      <c r="I1310" s="5">
        <v>1</v>
      </c>
      <c r="J1310" s="5">
        <v>0</v>
      </c>
      <c r="K1310" s="5">
        <v>0</v>
      </c>
      <c r="L1310" s="5">
        <v>0</v>
      </c>
      <c r="M1310" s="5">
        <v>0</v>
      </c>
      <c r="N1310" s="5">
        <v>3</v>
      </c>
      <c r="O1310" s="5">
        <v>135</v>
      </c>
      <c r="P1310" s="5">
        <v>0</v>
      </c>
      <c r="Q1310" s="5">
        <v>0</v>
      </c>
      <c r="R1310" s="5">
        <v>0</v>
      </c>
      <c r="S1310" s="5">
        <v>1</v>
      </c>
      <c r="T1310" s="5">
        <v>0</v>
      </c>
      <c r="U1310" s="5">
        <v>14</v>
      </c>
      <c r="V1310" s="5">
        <v>0</v>
      </c>
      <c r="W1310" s="5">
        <v>1</v>
      </c>
      <c r="X1310" s="5">
        <v>3</v>
      </c>
      <c r="Y1310" s="5">
        <v>0</v>
      </c>
      <c r="Z1310" s="5">
        <v>0</v>
      </c>
      <c r="AA1310" s="5">
        <v>1</v>
      </c>
      <c r="AB1310" s="5">
        <v>0</v>
      </c>
      <c r="AC1310" s="5">
        <v>0</v>
      </c>
      <c r="AD1310" s="5">
        <v>0</v>
      </c>
      <c r="AE1310" s="5">
        <v>0</v>
      </c>
      <c r="AF1310" s="5">
        <v>0</v>
      </c>
      <c r="AG1310" s="5">
        <v>1</v>
      </c>
      <c r="AH1310" s="5">
        <v>1</v>
      </c>
      <c r="AI1310" s="5">
        <v>2</v>
      </c>
      <c r="AJ1310" s="5">
        <v>2</v>
      </c>
      <c r="AK1310" s="5">
        <v>8</v>
      </c>
      <c r="AL1310" s="5">
        <v>0</v>
      </c>
      <c r="AM1310" s="5">
        <v>2</v>
      </c>
      <c r="AN1310" s="5">
        <v>1</v>
      </c>
      <c r="AO1310" s="5">
        <v>6</v>
      </c>
      <c r="AP1310" s="5">
        <v>0</v>
      </c>
      <c r="AQ1310" s="5">
        <v>1</v>
      </c>
      <c r="AR1310" s="5">
        <v>0</v>
      </c>
      <c r="AS1310" s="5">
        <v>4</v>
      </c>
      <c r="AT1310" s="5">
        <v>4</v>
      </c>
      <c r="AU1310" s="5">
        <v>3</v>
      </c>
      <c r="AV1310" s="5">
        <v>5</v>
      </c>
      <c r="AW1310" s="5">
        <v>0</v>
      </c>
      <c r="AX1310" s="5">
        <v>6</v>
      </c>
      <c r="AY1310" s="5">
        <v>0</v>
      </c>
      <c r="AZ1310" s="5">
        <v>0</v>
      </c>
      <c r="BA1310" s="5">
        <v>0</v>
      </c>
      <c r="BB1310" s="5">
        <v>10</v>
      </c>
      <c r="BC1310" s="5">
        <v>1</v>
      </c>
      <c r="BD1310" s="5">
        <v>0</v>
      </c>
      <c r="BE1310" s="5">
        <v>2</v>
      </c>
      <c r="BF1310" s="5">
        <v>13</v>
      </c>
      <c r="BG1310" s="5">
        <v>0</v>
      </c>
      <c r="BH1310" s="5">
        <v>0</v>
      </c>
      <c r="BI1310" s="5">
        <v>0</v>
      </c>
      <c r="BJ1310" s="5">
        <v>2</v>
      </c>
      <c r="BK1310" s="5">
        <v>8</v>
      </c>
      <c r="BL1310" s="5">
        <v>0</v>
      </c>
      <c r="BM1310" s="5">
        <v>0</v>
      </c>
      <c r="BN1310" s="5">
        <v>4</v>
      </c>
      <c r="BO1310" s="5">
        <v>0</v>
      </c>
      <c r="BP1310" s="5">
        <v>0</v>
      </c>
      <c r="BQ1310" s="5">
        <v>4</v>
      </c>
      <c r="BR1310" s="5">
        <v>0</v>
      </c>
      <c r="BS1310" s="5">
        <v>9</v>
      </c>
      <c r="BT1310" s="5">
        <v>2</v>
      </c>
      <c r="BU1310" s="5">
        <v>0</v>
      </c>
      <c r="BV1310" s="5">
        <v>5</v>
      </c>
      <c r="BW1310" s="5">
        <v>1</v>
      </c>
      <c r="BX1310" s="5">
        <v>36</v>
      </c>
      <c r="BY1310" s="5">
        <v>0</v>
      </c>
      <c r="BZ1310" s="5">
        <v>0</v>
      </c>
      <c r="CA1310" s="5">
        <v>34</v>
      </c>
      <c r="CB1310" s="5">
        <v>3</v>
      </c>
      <c r="CC1310" s="5">
        <v>0</v>
      </c>
      <c r="CD1310" s="5">
        <v>1</v>
      </c>
      <c r="CE1310" s="5">
        <v>0</v>
      </c>
      <c r="CF1310" s="5">
        <v>1</v>
      </c>
      <c r="CG1310" s="5">
        <v>1</v>
      </c>
      <c r="CH1310" s="5">
        <v>1</v>
      </c>
      <c r="CI1310" s="5">
        <v>0</v>
      </c>
      <c r="CJ1310" s="5">
        <v>2</v>
      </c>
      <c r="CK1310" s="5">
        <v>0</v>
      </c>
      <c r="CL1310" s="5">
        <v>0</v>
      </c>
      <c r="CM1310" s="5">
        <v>1</v>
      </c>
      <c r="CN1310" s="5">
        <v>4</v>
      </c>
      <c r="CO1310" s="5">
        <v>3</v>
      </c>
      <c r="CP1310" s="5">
        <v>0</v>
      </c>
      <c r="CQ1310" s="5">
        <v>0</v>
      </c>
      <c r="CR1310" s="5">
        <v>1</v>
      </c>
      <c r="CS1310" s="5">
        <v>0</v>
      </c>
      <c r="CT1310" s="5">
        <v>3</v>
      </c>
      <c r="CU1310" s="5">
        <v>1</v>
      </c>
      <c r="CV1310" s="5">
        <v>8</v>
      </c>
      <c r="CW1310" s="5">
        <v>2</v>
      </c>
      <c r="CX1310" s="3">
        <v>2</v>
      </c>
    </row>
    <row r="1311" spans="1:102" ht="15.75" x14ac:dyDescent="0.25">
      <c r="A1311" s="5" t="s">
        <v>261</v>
      </c>
      <c r="B1311" s="5" t="s">
        <v>262</v>
      </c>
      <c r="C1311" s="5">
        <v>2023</v>
      </c>
      <c r="D1311" s="5">
        <v>199</v>
      </c>
      <c r="E1311" s="5">
        <v>0</v>
      </c>
      <c r="F1311" s="5">
        <v>0</v>
      </c>
      <c r="G1311" s="5">
        <v>15</v>
      </c>
      <c r="H1311" s="5">
        <v>0</v>
      </c>
      <c r="I1311" s="5">
        <v>4</v>
      </c>
      <c r="J1311" s="5">
        <v>1</v>
      </c>
      <c r="K1311" s="5">
        <v>1</v>
      </c>
      <c r="L1311" s="5">
        <v>19</v>
      </c>
      <c r="M1311" s="5">
        <v>0</v>
      </c>
      <c r="N1311" s="5">
        <v>5</v>
      </c>
      <c r="O1311" s="5">
        <v>21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3</v>
      </c>
      <c r="AB1311" s="5">
        <v>0</v>
      </c>
      <c r="AC1311" s="5">
        <v>0</v>
      </c>
      <c r="AD1311" s="5">
        <v>0</v>
      </c>
      <c r="AE1311" s="5">
        <v>0</v>
      </c>
      <c r="AF1311" s="5">
        <v>0</v>
      </c>
      <c r="AG1311" s="5">
        <v>2</v>
      </c>
      <c r="AH1311" s="5">
        <v>0</v>
      </c>
      <c r="AI1311" s="5">
        <v>1</v>
      </c>
      <c r="AJ1311" s="5">
        <v>18</v>
      </c>
      <c r="AK1311" s="5">
        <v>8</v>
      </c>
      <c r="AL1311" s="5">
        <v>0</v>
      </c>
      <c r="AM1311" s="5">
        <v>1</v>
      </c>
      <c r="AN1311" s="5">
        <v>0</v>
      </c>
      <c r="AO1311" s="5">
        <v>4</v>
      </c>
      <c r="AP1311" s="5">
        <v>0</v>
      </c>
      <c r="AQ1311" s="5">
        <v>2</v>
      </c>
      <c r="AR1311" s="5">
        <v>0</v>
      </c>
      <c r="AS1311" s="5">
        <v>0</v>
      </c>
      <c r="AT1311" s="5">
        <v>0</v>
      </c>
      <c r="AU1311" s="5">
        <v>0</v>
      </c>
      <c r="AV1311" s="5">
        <v>2</v>
      </c>
      <c r="AW1311" s="5">
        <v>0</v>
      </c>
      <c r="AX1311" s="5">
        <v>3</v>
      </c>
      <c r="AY1311" s="5">
        <v>1</v>
      </c>
      <c r="AZ1311" s="5">
        <v>2</v>
      </c>
      <c r="BA1311" s="5">
        <v>0</v>
      </c>
      <c r="BB1311" s="5">
        <v>7</v>
      </c>
      <c r="BC1311" s="5">
        <v>0</v>
      </c>
      <c r="BD1311" s="5">
        <v>0</v>
      </c>
      <c r="BE1311" s="5">
        <v>0</v>
      </c>
      <c r="BF1311" s="5">
        <v>2</v>
      </c>
      <c r="BG1311" s="5">
        <v>0</v>
      </c>
      <c r="BH1311" s="5">
        <v>0</v>
      </c>
      <c r="BI1311" s="5">
        <v>0</v>
      </c>
      <c r="BJ1311" s="5">
        <v>7</v>
      </c>
      <c r="BK1311" s="5">
        <v>8</v>
      </c>
      <c r="BL1311" s="5">
        <v>0</v>
      </c>
      <c r="BM1311" s="5">
        <v>0</v>
      </c>
      <c r="BN1311" s="5">
        <v>1</v>
      </c>
      <c r="BO1311" s="5">
        <v>0</v>
      </c>
      <c r="BP1311" s="5">
        <v>0</v>
      </c>
      <c r="BQ1311" s="5">
        <v>1</v>
      </c>
      <c r="BR1311" s="5">
        <v>1</v>
      </c>
      <c r="BS1311" s="5">
        <v>5</v>
      </c>
      <c r="BT1311" s="5">
        <v>2</v>
      </c>
      <c r="BU1311" s="5">
        <v>0</v>
      </c>
      <c r="BV1311" s="5">
        <v>1</v>
      </c>
      <c r="BW1311" s="5">
        <v>0</v>
      </c>
      <c r="BX1311" s="5">
        <v>0</v>
      </c>
      <c r="BY1311" s="5">
        <v>0</v>
      </c>
      <c r="BZ1311" s="5">
        <v>0</v>
      </c>
      <c r="CA1311" s="5">
        <v>0</v>
      </c>
      <c r="CB1311" s="5">
        <v>0</v>
      </c>
      <c r="CC1311" s="5">
        <v>0</v>
      </c>
      <c r="CD1311" s="5">
        <v>1</v>
      </c>
      <c r="CE1311" s="5">
        <v>0</v>
      </c>
      <c r="CF1311" s="5">
        <v>1</v>
      </c>
      <c r="CG1311" s="5">
        <v>0</v>
      </c>
      <c r="CH1311" s="5">
        <v>0</v>
      </c>
      <c r="CI1311" s="5">
        <v>0</v>
      </c>
      <c r="CJ1311" s="5">
        <v>5</v>
      </c>
      <c r="CK1311" s="5">
        <v>2</v>
      </c>
      <c r="CL1311" s="5">
        <v>0</v>
      </c>
      <c r="CM1311" s="5">
        <v>1</v>
      </c>
      <c r="CN1311" s="5">
        <v>3</v>
      </c>
      <c r="CO1311" s="5">
        <v>0</v>
      </c>
      <c r="CP1311" s="5">
        <v>0</v>
      </c>
      <c r="CQ1311" s="5">
        <v>0</v>
      </c>
      <c r="CR1311" s="5">
        <v>0</v>
      </c>
      <c r="CS1311" s="5">
        <v>0</v>
      </c>
      <c r="CT1311" s="5">
        <v>31</v>
      </c>
      <c r="CU1311" s="5">
        <v>0</v>
      </c>
      <c r="CV1311" s="5">
        <v>2</v>
      </c>
      <c r="CW1311" s="5">
        <v>1</v>
      </c>
      <c r="CX1311" s="3">
        <v>1</v>
      </c>
    </row>
    <row r="1312" spans="1:102" ht="15.75" x14ac:dyDescent="0.25">
      <c r="A1312" s="5" t="s">
        <v>263</v>
      </c>
      <c r="B1312" s="5" t="s">
        <v>264</v>
      </c>
      <c r="C1312" s="5">
        <v>2023</v>
      </c>
      <c r="D1312" s="5">
        <v>1027</v>
      </c>
      <c r="E1312" s="5">
        <v>0</v>
      </c>
      <c r="F1312" s="5">
        <v>0</v>
      </c>
      <c r="G1312" s="5">
        <v>19</v>
      </c>
      <c r="H1312" s="5">
        <v>0</v>
      </c>
      <c r="I1312" s="5">
        <v>2</v>
      </c>
      <c r="J1312" s="5">
        <v>8</v>
      </c>
      <c r="K1312" s="5">
        <v>0</v>
      </c>
      <c r="L1312" s="5">
        <v>3</v>
      </c>
      <c r="M1312" s="5">
        <v>3</v>
      </c>
      <c r="N1312" s="5">
        <v>3</v>
      </c>
      <c r="O1312" s="5">
        <v>22</v>
      </c>
      <c r="P1312" s="5">
        <v>0</v>
      </c>
      <c r="Q1312" s="5">
        <v>0</v>
      </c>
      <c r="R1312" s="5">
        <v>3</v>
      </c>
      <c r="S1312" s="5">
        <v>0</v>
      </c>
      <c r="T1312" s="5">
        <v>0</v>
      </c>
      <c r="U1312" s="5">
        <v>6</v>
      </c>
      <c r="V1312" s="5">
        <v>4</v>
      </c>
      <c r="W1312" s="5">
        <v>121</v>
      </c>
      <c r="X1312" s="5">
        <v>6</v>
      </c>
      <c r="Y1312" s="5">
        <v>4</v>
      </c>
      <c r="Z1312" s="5">
        <v>69</v>
      </c>
      <c r="AA1312" s="5">
        <v>323</v>
      </c>
      <c r="AB1312" s="5">
        <v>15</v>
      </c>
      <c r="AC1312" s="5">
        <v>0</v>
      </c>
      <c r="AD1312" s="5">
        <v>1</v>
      </c>
      <c r="AE1312" s="5">
        <v>0</v>
      </c>
      <c r="AF1312" s="5">
        <v>0</v>
      </c>
      <c r="AG1312" s="5">
        <v>1</v>
      </c>
      <c r="AH1312" s="5">
        <v>0</v>
      </c>
      <c r="AI1312" s="5">
        <v>9</v>
      </c>
      <c r="AJ1312" s="5">
        <v>25</v>
      </c>
      <c r="AK1312" s="5">
        <v>5</v>
      </c>
      <c r="AL1312" s="5">
        <v>1</v>
      </c>
      <c r="AM1312" s="5">
        <v>3</v>
      </c>
      <c r="AN1312" s="5">
        <v>9</v>
      </c>
      <c r="AO1312" s="5">
        <v>9</v>
      </c>
      <c r="AP1312" s="5">
        <v>23</v>
      </c>
      <c r="AQ1312" s="5">
        <v>6</v>
      </c>
      <c r="AR1312" s="5">
        <v>0</v>
      </c>
      <c r="AS1312" s="5">
        <v>2</v>
      </c>
      <c r="AT1312" s="5">
        <v>17</v>
      </c>
      <c r="AU1312" s="5">
        <v>5</v>
      </c>
      <c r="AV1312" s="5">
        <v>3</v>
      </c>
      <c r="AW1312" s="5">
        <v>2</v>
      </c>
      <c r="AX1312" s="5">
        <v>7</v>
      </c>
      <c r="AY1312" s="5">
        <v>1</v>
      </c>
      <c r="AZ1312" s="5">
        <v>1</v>
      </c>
      <c r="BA1312" s="5">
        <v>0</v>
      </c>
      <c r="BB1312" s="5">
        <v>35</v>
      </c>
      <c r="BC1312" s="5">
        <v>1</v>
      </c>
      <c r="BD1312" s="5">
        <v>0</v>
      </c>
      <c r="BE1312" s="5">
        <v>3</v>
      </c>
      <c r="BF1312" s="5">
        <v>4</v>
      </c>
      <c r="BG1312" s="5">
        <v>2</v>
      </c>
      <c r="BH1312" s="5">
        <v>1</v>
      </c>
      <c r="BI1312" s="5">
        <v>0</v>
      </c>
      <c r="BJ1312" s="5">
        <v>5</v>
      </c>
      <c r="BK1312" s="5">
        <v>14</v>
      </c>
      <c r="BL1312" s="5">
        <v>0</v>
      </c>
      <c r="BM1312" s="5">
        <v>0</v>
      </c>
      <c r="BN1312" s="5">
        <v>3</v>
      </c>
      <c r="BO1312" s="5">
        <v>0</v>
      </c>
      <c r="BP1312" s="5">
        <v>1</v>
      </c>
      <c r="BQ1312" s="5">
        <v>17</v>
      </c>
      <c r="BR1312" s="5">
        <v>1</v>
      </c>
      <c r="BS1312" s="5">
        <v>16</v>
      </c>
      <c r="BT1312" s="5">
        <v>3</v>
      </c>
      <c r="BU1312" s="5">
        <v>0</v>
      </c>
      <c r="BV1312" s="5">
        <v>6</v>
      </c>
      <c r="BW1312" s="5">
        <v>1</v>
      </c>
      <c r="BX1312" s="5">
        <v>111</v>
      </c>
      <c r="BY1312" s="5">
        <v>0</v>
      </c>
      <c r="BZ1312" s="5">
        <v>0</v>
      </c>
      <c r="CA1312" s="5">
        <v>13</v>
      </c>
      <c r="CB1312" s="5">
        <v>0</v>
      </c>
      <c r="CC1312" s="5">
        <v>0</v>
      </c>
      <c r="CD1312" s="5">
        <v>1</v>
      </c>
      <c r="CE1312" s="5">
        <v>0</v>
      </c>
      <c r="CF1312" s="5">
        <v>1</v>
      </c>
      <c r="CG1312" s="5">
        <v>0</v>
      </c>
      <c r="CH1312" s="5">
        <v>1</v>
      </c>
      <c r="CI1312" s="5">
        <v>0</v>
      </c>
      <c r="CJ1312" s="5">
        <v>1</v>
      </c>
      <c r="CK1312" s="5">
        <v>0</v>
      </c>
      <c r="CL1312" s="5">
        <v>0</v>
      </c>
      <c r="CM1312" s="5">
        <v>15</v>
      </c>
      <c r="CN1312" s="5">
        <v>8</v>
      </c>
      <c r="CO1312" s="5">
        <v>0</v>
      </c>
      <c r="CP1312" s="5">
        <v>0</v>
      </c>
      <c r="CQ1312" s="5">
        <v>0</v>
      </c>
      <c r="CR1312" s="5">
        <v>0</v>
      </c>
      <c r="CS1312" s="5">
        <v>0</v>
      </c>
      <c r="CT1312" s="5">
        <v>8</v>
      </c>
      <c r="CU1312" s="5">
        <v>0</v>
      </c>
      <c r="CV1312" s="5">
        <v>11</v>
      </c>
      <c r="CW1312" s="5">
        <v>2</v>
      </c>
      <c r="CX1312" s="3">
        <v>2</v>
      </c>
    </row>
    <row r="1313" spans="1:102" ht="15.75" x14ac:dyDescent="0.25">
      <c r="A1313" s="5" t="s">
        <v>265</v>
      </c>
      <c r="B1313" s="5" t="s">
        <v>266</v>
      </c>
      <c r="C1313" s="5">
        <v>2023</v>
      </c>
      <c r="D1313" s="5">
        <v>44</v>
      </c>
      <c r="E1313" s="5">
        <v>0</v>
      </c>
      <c r="F1313" s="5">
        <v>0</v>
      </c>
      <c r="G1313" s="5">
        <v>0</v>
      </c>
      <c r="H1313" s="5">
        <v>1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1</v>
      </c>
      <c r="O1313" s="5">
        <v>4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5">
        <v>0</v>
      </c>
      <c r="AF1313" s="5">
        <v>0</v>
      </c>
      <c r="AG1313" s="5">
        <v>0</v>
      </c>
      <c r="AH1313" s="5">
        <v>0</v>
      </c>
      <c r="AI1313" s="5">
        <v>0</v>
      </c>
      <c r="AJ1313" s="5">
        <v>0</v>
      </c>
      <c r="AK1313" s="5">
        <v>0</v>
      </c>
      <c r="AL1313" s="5">
        <v>0</v>
      </c>
      <c r="AM1313" s="5">
        <v>0</v>
      </c>
      <c r="AN1313" s="5">
        <v>0</v>
      </c>
      <c r="AO1313" s="5">
        <v>0</v>
      </c>
      <c r="AP1313" s="5">
        <v>0</v>
      </c>
      <c r="AQ1313" s="5">
        <v>0</v>
      </c>
      <c r="AR1313" s="5">
        <v>0</v>
      </c>
      <c r="AS1313" s="5">
        <v>0</v>
      </c>
      <c r="AT1313" s="5">
        <v>1</v>
      </c>
      <c r="AU1313" s="5">
        <v>0</v>
      </c>
      <c r="AV1313" s="5">
        <v>0</v>
      </c>
      <c r="AW1313" s="5">
        <v>0</v>
      </c>
      <c r="AX1313" s="5">
        <v>1</v>
      </c>
      <c r="AY1313" s="5">
        <v>0</v>
      </c>
      <c r="AZ1313" s="5">
        <v>0</v>
      </c>
      <c r="BA1313" s="5">
        <v>0</v>
      </c>
      <c r="BB1313" s="5">
        <v>0</v>
      </c>
      <c r="BC1313" s="5">
        <v>0</v>
      </c>
      <c r="BD1313" s="5">
        <v>0</v>
      </c>
      <c r="BE1313" s="5">
        <v>0</v>
      </c>
      <c r="BF1313" s="5">
        <v>7</v>
      </c>
      <c r="BG1313" s="5">
        <v>0</v>
      </c>
      <c r="BH1313" s="5">
        <v>0</v>
      </c>
      <c r="BI1313" s="5">
        <v>0</v>
      </c>
      <c r="BJ1313" s="5">
        <v>0</v>
      </c>
      <c r="BK1313" s="5">
        <v>1</v>
      </c>
      <c r="BL1313" s="5">
        <v>0</v>
      </c>
      <c r="BM1313" s="5">
        <v>0</v>
      </c>
      <c r="BN1313" s="5">
        <v>0</v>
      </c>
      <c r="BO1313" s="5">
        <v>0</v>
      </c>
      <c r="BP1313" s="5">
        <v>0</v>
      </c>
      <c r="BQ1313" s="5">
        <v>0</v>
      </c>
      <c r="BR1313" s="5">
        <v>0</v>
      </c>
      <c r="BS1313" s="5">
        <v>1</v>
      </c>
      <c r="BT1313" s="5">
        <v>0</v>
      </c>
      <c r="BU1313" s="5">
        <v>0</v>
      </c>
      <c r="BV1313" s="5">
        <v>0</v>
      </c>
      <c r="BW1313" s="5">
        <v>1</v>
      </c>
      <c r="BX1313" s="5">
        <v>19</v>
      </c>
      <c r="BY1313" s="5">
        <v>0</v>
      </c>
      <c r="BZ1313" s="5">
        <v>0</v>
      </c>
      <c r="CA1313" s="5">
        <v>1</v>
      </c>
      <c r="CB1313" s="5">
        <v>0</v>
      </c>
      <c r="CC1313" s="5">
        <v>0</v>
      </c>
      <c r="CD1313" s="5">
        <v>0</v>
      </c>
      <c r="CE1313" s="5">
        <v>0</v>
      </c>
      <c r="CF1313" s="5">
        <v>0</v>
      </c>
      <c r="CG1313" s="5">
        <v>0</v>
      </c>
      <c r="CH1313" s="5">
        <v>0</v>
      </c>
      <c r="CI1313" s="5">
        <v>0</v>
      </c>
      <c r="CJ1313" s="5">
        <v>0</v>
      </c>
      <c r="CK1313" s="5">
        <v>0</v>
      </c>
      <c r="CL1313" s="5">
        <v>0</v>
      </c>
      <c r="CM1313" s="5">
        <v>0</v>
      </c>
      <c r="CN1313" s="5">
        <v>1</v>
      </c>
      <c r="CO1313" s="5">
        <v>0</v>
      </c>
      <c r="CP1313" s="5">
        <v>0</v>
      </c>
      <c r="CQ1313" s="5">
        <v>0</v>
      </c>
      <c r="CR1313" s="5">
        <v>0</v>
      </c>
      <c r="CS1313" s="5">
        <v>0</v>
      </c>
      <c r="CT1313" s="5">
        <v>1</v>
      </c>
      <c r="CU1313" s="5">
        <v>0</v>
      </c>
      <c r="CV1313" s="5">
        <v>1</v>
      </c>
      <c r="CW1313" s="5">
        <v>0</v>
      </c>
      <c r="CX1313" s="3">
        <v>0</v>
      </c>
    </row>
    <row r="1314" spans="1:102" ht="15.75" x14ac:dyDescent="0.25">
      <c r="A1314" s="5" t="s">
        <v>267</v>
      </c>
      <c r="B1314" s="5" t="s">
        <v>268</v>
      </c>
      <c r="C1314" s="5">
        <v>2023</v>
      </c>
      <c r="D1314" s="5">
        <v>12</v>
      </c>
      <c r="E1314" s="5">
        <v>0</v>
      </c>
      <c r="F1314" s="5">
        <v>0</v>
      </c>
      <c r="G1314" s="5">
        <v>0</v>
      </c>
      <c r="H1314" s="5">
        <v>0</v>
      </c>
      <c r="I1314" s="5">
        <v>0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>
        <v>2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5">
        <v>0</v>
      </c>
      <c r="AF1314" s="5">
        <v>0</v>
      </c>
      <c r="AG1314" s="5">
        <v>0</v>
      </c>
      <c r="AH1314" s="5">
        <v>0</v>
      </c>
      <c r="AI1314" s="5">
        <v>0</v>
      </c>
      <c r="AJ1314" s="5">
        <v>0</v>
      </c>
      <c r="AK1314" s="5">
        <v>0</v>
      </c>
      <c r="AL1314" s="5">
        <v>0</v>
      </c>
      <c r="AM1314" s="5">
        <v>0</v>
      </c>
      <c r="AN1314" s="5">
        <v>0</v>
      </c>
      <c r="AO1314" s="5">
        <v>0</v>
      </c>
      <c r="AP1314" s="5">
        <v>0</v>
      </c>
      <c r="AQ1314" s="5">
        <v>0</v>
      </c>
      <c r="AR1314" s="5">
        <v>0</v>
      </c>
      <c r="AS1314" s="5">
        <v>0</v>
      </c>
      <c r="AT1314" s="5">
        <v>0</v>
      </c>
      <c r="AU1314" s="5">
        <v>0</v>
      </c>
      <c r="AV1314" s="5">
        <v>0</v>
      </c>
      <c r="AW1314" s="5">
        <v>0</v>
      </c>
      <c r="AX1314" s="5">
        <v>0</v>
      </c>
      <c r="AY1314" s="5">
        <v>0</v>
      </c>
      <c r="AZ1314" s="5">
        <v>0</v>
      </c>
      <c r="BA1314" s="5">
        <v>0</v>
      </c>
      <c r="BB1314" s="5">
        <v>0</v>
      </c>
      <c r="BC1314" s="5">
        <v>0</v>
      </c>
      <c r="BD1314" s="5">
        <v>0</v>
      </c>
      <c r="BE1314" s="5">
        <v>0</v>
      </c>
      <c r="BF1314" s="5">
        <v>0</v>
      </c>
      <c r="BG1314" s="5">
        <v>0</v>
      </c>
      <c r="BH1314" s="5">
        <v>0</v>
      </c>
      <c r="BI1314" s="5">
        <v>0</v>
      </c>
      <c r="BJ1314" s="5">
        <v>0</v>
      </c>
      <c r="BK1314" s="5">
        <v>0</v>
      </c>
      <c r="BL1314" s="5">
        <v>0</v>
      </c>
      <c r="BM1314" s="5">
        <v>0</v>
      </c>
      <c r="BN1314" s="5">
        <v>0</v>
      </c>
      <c r="BO1314" s="5">
        <v>0</v>
      </c>
      <c r="BP1314" s="5">
        <v>0</v>
      </c>
      <c r="BQ1314" s="5">
        <v>1</v>
      </c>
      <c r="BR1314" s="5">
        <v>0</v>
      </c>
      <c r="BS1314" s="5">
        <v>0</v>
      </c>
      <c r="BT1314" s="5">
        <v>0</v>
      </c>
      <c r="BU1314" s="5">
        <v>0</v>
      </c>
      <c r="BV1314" s="5">
        <v>0</v>
      </c>
      <c r="BW1314" s="5">
        <v>0</v>
      </c>
      <c r="BX1314" s="5">
        <v>0</v>
      </c>
      <c r="BY1314" s="5">
        <v>0</v>
      </c>
      <c r="BZ1314" s="5">
        <v>0</v>
      </c>
      <c r="CA1314" s="5">
        <v>0</v>
      </c>
      <c r="CB1314" s="5">
        <v>1</v>
      </c>
      <c r="CC1314" s="5">
        <v>0</v>
      </c>
      <c r="CD1314" s="5">
        <v>0</v>
      </c>
      <c r="CE1314" s="5">
        <v>0</v>
      </c>
      <c r="CF1314" s="5">
        <v>0</v>
      </c>
      <c r="CG1314" s="5">
        <v>0</v>
      </c>
      <c r="CH1314" s="5">
        <v>0</v>
      </c>
      <c r="CI1314" s="5">
        <v>0</v>
      </c>
      <c r="CJ1314" s="5">
        <v>0</v>
      </c>
      <c r="CK1314" s="5">
        <v>0</v>
      </c>
      <c r="CL1314" s="5">
        <v>0</v>
      </c>
      <c r="CM1314" s="5">
        <v>0</v>
      </c>
      <c r="CN1314" s="5">
        <v>0</v>
      </c>
      <c r="CO1314" s="5">
        <v>0</v>
      </c>
      <c r="CP1314" s="5">
        <v>0</v>
      </c>
      <c r="CQ1314" s="5">
        <v>0</v>
      </c>
      <c r="CR1314" s="5">
        <v>0</v>
      </c>
      <c r="CS1314" s="5">
        <v>0</v>
      </c>
      <c r="CT1314" s="5">
        <v>0</v>
      </c>
      <c r="CU1314" s="5">
        <v>0</v>
      </c>
      <c r="CV1314" s="5">
        <v>0</v>
      </c>
      <c r="CW1314" s="5">
        <v>0</v>
      </c>
      <c r="CX1314" s="3">
        <v>0</v>
      </c>
    </row>
    <row r="1315" spans="1:102" ht="15.75" x14ac:dyDescent="0.25">
      <c r="A1315" s="5" t="s">
        <v>269</v>
      </c>
      <c r="B1315" s="5" t="s">
        <v>270</v>
      </c>
      <c r="C1315" s="5">
        <v>2023</v>
      </c>
      <c r="D1315" s="5">
        <v>14</v>
      </c>
      <c r="E1315" s="5">
        <v>0</v>
      </c>
      <c r="F1315" s="5">
        <v>0</v>
      </c>
      <c r="G1315" s="5">
        <v>0</v>
      </c>
      <c r="H1315" s="5">
        <v>0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  <c r="AE1315" s="5">
        <v>0</v>
      </c>
      <c r="AF1315" s="5">
        <v>0</v>
      </c>
      <c r="AG1315" s="5">
        <v>0</v>
      </c>
      <c r="AH1315" s="5">
        <v>0</v>
      </c>
      <c r="AI1315" s="5">
        <v>0</v>
      </c>
      <c r="AJ1315" s="5">
        <v>0</v>
      </c>
      <c r="AK1315" s="5">
        <v>0</v>
      </c>
      <c r="AL1315" s="5">
        <v>0</v>
      </c>
      <c r="AM1315" s="5">
        <v>0</v>
      </c>
      <c r="AN1315" s="5">
        <v>0</v>
      </c>
      <c r="AO1315" s="5">
        <v>1</v>
      </c>
      <c r="AP1315" s="5">
        <v>0</v>
      </c>
      <c r="AQ1315" s="5">
        <v>0</v>
      </c>
      <c r="AR1315" s="5">
        <v>0</v>
      </c>
      <c r="AS1315" s="5">
        <v>0</v>
      </c>
      <c r="AT1315" s="5">
        <v>1</v>
      </c>
      <c r="AU1315" s="5">
        <v>0</v>
      </c>
      <c r="AV1315" s="5">
        <v>0</v>
      </c>
      <c r="AW1315" s="5">
        <v>0</v>
      </c>
      <c r="AX1315" s="5">
        <v>0</v>
      </c>
      <c r="AY1315" s="5">
        <v>0</v>
      </c>
      <c r="AZ1315" s="5">
        <v>0</v>
      </c>
      <c r="BA1315" s="5">
        <v>0</v>
      </c>
      <c r="BB1315" s="5">
        <v>0</v>
      </c>
      <c r="BC1315" s="5">
        <v>0</v>
      </c>
      <c r="BD1315" s="5">
        <v>0</v>
      </c>
      <c r="BE1315" s="5">
        <v>1</v>
      </c>
      <c r="BF1315" s="5">
        <v>1</v>
      </c>
      <c r="BG1315" s="5">
        <v>0</v>
      </c>
      <c r="BH1315" s="5">
        <v>0</v>
      </c>
      <c r="BI1315" s="5">
        <v>0</v>
      </c>
      <c r="BJ1315" s="5">
        <v>3</v>
      </c>
      <c r="BK1315" s="5">
        <v>0</v>
      </c>
      <c r="BL1315" s="5">
        <v>0</v>
      </c>
      <c r="BM1315" s="5">
        <v>0</v>
      </c>
      <c r="BN1315" s="5">
        <v>0</v>
      </c>
      <c r="BO1315" s="5">
        <v>0</v>
      </c>
      <c r="BP1315" s="5">
        <v>0</v>
      </c>
      <c r="BQ1315" s="5">
        <v>1</v>
      </c>
      <c r="BR1315" s="5">
        <v>0</v>
      </c>
      <c r="BS1315" s="5">
        <v>0</v>
      </c>
      <c r="BT1315" s="5">
        <v>0</v>
      </c>
      <c r="BU1315" s="5">
        <v>0</v>
      </c>
      <c r="BV1315" s="5">
        <v>0</v>
      </c>
      <c r="BW1315" s="5">
        <v>0</v>
      </c>
      <c r="BX1315" s="5">
        <v>0</v>
      </c>
      <c r="BY1315" s="5">
        <v>0</v>
      </c>
      <c r="BZ1315" s="5">
        <v>0</v>
      </c>
      <c r="CA1315" s="5">
        <v>1</v>
      </c>
      <c r="CB1315" s="5">
        <v>0</v>
      </c>
      <c r="CC1315" s="5">
        <v>0</v>
      </c>
      <c r="CD1315" s="5">
        <v>0</v>
      </c>
      <c r="CE1315" s="5">
        <v>0</v>
      </c>
      <c r="CF1315" s="5">
        <v>0</v>
      </c>
      <c r="CG1315" s="5">
        <v>0</v>
      </c>
      <c r="CH1315" s="5">
        <v>0</v>
      </c>
      <c r="CI1315" s="5">
        <v>0</v>
      </c>
      <c r="CJ1315" s="5">
        <v>0</v>
      </c>
      <c r="CK1315" s="5">
        <v>0</v>
      </c>
      <c r="CL1315" s="5">
        <v>0</v>
      </c>
      <c r="CM1315" s="5">
        <v>0</v>
      </c>
      <c r="CN1315" s="5">
        <v>1</v>
      </c>
      <c r="CO1315" s="5">
        <v>0</v>
      </c>
      <c r="CP1315" s="5">
        <v>0</v>
      </c>
      <c r="CQ1315" s="5">
        <v>0</v>
      </c>
      <c r="CR1315" s="5">
        <v>0</v>
      </c>
      <c r="CS1315" s="5">
        <v>0</v>
      </c>
      <c r="CT1315" s="5">
        <v>1</v>
      </c>
      <c r="CU1315" s="5">
        <v>0</v>
      </c>
      <c r="CV1315" s="5">
        <v>0</v>
      </c>
      <c r="CW1315" s="5">
        <v>0</v>
      </c>
      <c r="CX1315" s="3">
        <v>0</v>
      </c>
    </row>
    <row r="1316" spans="1:102" ht="15.75" x14ac:dyDescent="0.25">
      <c r="A1316" s="5" t="s">
        <v>271</v>
      </c>
      <c r="B1316" s="5" t="s">
        <v>272</v>
      </c>
      <c r="C1316" s="5">
        <v>2023</v>
      </c>
      <c r="D1316" s="5">
        <v>6</v>
      </c>
      <c r="E1316" s="5">
        <v>0</v>
      </c>
      <c r="F1316" s="5">
        <v>0</v>
      </c>
      <c r="G1316" s="5">
        <v>0</v>
      </c>
      <c r="H1316" s="5">
        <v>0</v>
      </c>
      <c r="I1316" s="5">
        <v>0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  <c r="AE1316" s="5">
        <v>0</v>
      </c>
      <c r="AF1316" s="5">
        <v>0</v>
      </c>
      <c r="AG1316" s="5">
        <v>0</v>
      </c>
      <c r="AH1316" s="5">
        <v>0</v>
      </c>
      <c r="AI1316" s="5">
        <v>0</v>
      </c>
      <c r="AJ1316" s="5">
        <v>0</v>
      </c>
      <c r="AK1316" s="5">
        <v>0</v>
      </c>
      <c r="AL1316" s="5">
        <v>0</v>
      </c>
      <c r="AM1316" s="5">
        <v>0</v>
      </c>
      <c r="AN1316" s="5">
        <v>0</v>
      </c>
      <c r="AO1316" s="5">
        <v>0</v>
      </c>
      <c r="AP1316" s="5">
        <v>0</v>
      </c>
      <c r="AQ1316" s="5">
        <v>0</v>
      </c>
      <c r="AR1316" s="5">
        <v>0</v>
      </c>
      <c r="AS1316" s="5">
        <v>0</v>
      </c>
      <c r="AT1316" s="5">
        <v>0</v>
      </c>
      <c r="AU1316" s="5">
        <v>0</v>
      </c>
      <c r="AV1316" s="5">
        <v>0</v>
      </c>
      <c r="AW1316" s="5">
        <v>0</v>
      </c>
      <c r="AX1316" s="5">
        <v>4</v>
      </c>
      <c r="AY1316" s="5">
        <v>0</v>
      </c>
      <c r="AZ1316" s="5">
        <v>0</v>
      </c>
      <c r="BA1316" s="5">
        <v>0</v>
      </c>
      <c r="BB1316" s="5">
        <v>0</v>
      </c>
      <c r="BC1316" s="5">
        <v>0</v>
      </c>
      <c r="BD1316" s="5">
        <v>0</v>
      </c>
      <c r="BE1316" s="5">
        <v>0</v>
      </c>
      <c r="BF1316" s="5">
        <v>0</v>
      </c>
      <c r="BG1316" s="5">
        <v>0</v>
      </c>
      <c r="BH1316" s="5">
        <v>0</v>
      </c>
      <c r="BI1316" s="5">
        <v>0</v>
      </c>
      <c r="BJ1316" s="5">
        <v>0</v>
      </c>
      <c r="BK1316" s="5">
        <v>0</v>
      </c>
      <c r="BL1316" s="5">
        <v>0</v>
      </c>
      <c r="BM1316" s="5">
        <v>0</v>
      </c>
      <c r="BN1316" s="5">
        <v>0</v>
      </c>
      <c r="BO1316" s="5">
        <v>0</v>
      </c>
      <c r="BP1316" s="5">
        <v>0</v>
      </c>
      <c r="BQ1316" s="5">
        <v>0</v>
      </c>
      <c r="BR1316" s="5">
        <v>0</v>
      </c>
      <c r="BS1316" s="5">
        <v>0</v>
      </c>
      <c r="BT1316" s="5">
        <v>0</v>
      </c>
      <c r="BU1316" s="5">
        <v>0</v>
      </c>
      <c r="BV1316" s="5">
        <v>0</v>
      </c>
      <c r="BW1316" s="5">
        <v>0</v>
      </c>
      <c r="BX1316" s="5">
        <v>0</v>
      </c>
      <c r="BY1316" s="5">
        <v>0</v>
      </c>
      <c r="BZ1316" s="5">
        <v>0</v>
      </c>
      <c r="CA1316" s="5">
        <v>0</v>
      </c>
      <c r="CB1316" s="5">
        <v>2</v>
      </c>
      <c r="CC1316" s="5">
        <v>0</v>
      </c>
      <c r="CD1316" s="5">
        <v>0</v>
      </c>
      <c r="CE1316" s="5">
        <v>0</v>
      </c>
      <c r="CF1316" s="5">
        <v>0</v>
      </c>
      <c r="CG1316" s="5">
        <v>0</v>
      </c>
      <c r="CH1316" s="5">
        <v>0</v>
      </c>
      <c r="CI1316" s="5">
        <v>0</v>
      </c>
      <c r="CJ1316" s="5">
        <v>0</v>
      </c>
      <c r="CK1316" s="5">
        <v>0</v>
      </c>
      <c r="CL1316" s="5">
        <v>0</v>
      </c>
      <c r="CM1316" s="5">
        <v>0</v>
      </c>
      <c r="CN1316" s="5">
        <v>0</v>
      </c>
      <c r="CO1316" s="5">
        <v>0</v>
      </c>
      <c r="CP1316" s="5">
        <v>0</v>
      </c>
      <c r="CQ1316" s="5">
        <v>0</v>
      </c>
      <c r="CR1316" s="5">
        <v>0</v>
      </c>
      <c r="CS1316" s="5">
        <v>0</v>
      </c>
      <c r="CT1316" s="5">
        <v>0</v>
      </c>
      <c r="CU1316" s="5">
        <v>0</v>
      </c>
      <c r="CV1316" s="5">
        <v>0</v>
      </c>
      <c r="CW1316" s="5">
        <v>0</v>
      </c>
      <c r="CX1316" s="3">
        <v>0</v>
      </c>
    </row>
    <row r="1317" spans="1:102" ht="15.75" x14ac:dyDescent="0.25">
      <c r="A1317" s="5" t="s">
        <v>273</v>
      </c>
      <c r="B1317" s="5" t="s">
        <v>274</v>
      </c>
      <c r="C1317" s="5">
        <v>2023</v>
      </c>
      <c r="D1317" s="5">
        <v>1305</v>
      </c>
      <c r="E1317" s="5">
        <v>0</v>
      </c>
      <c r="F1317" s="5">
        <v>3</v>
      </c>
      <c r="G1317" s="5">
        <v>0</v>
      </c>
      <c r="H1317" s="5">
        <v>0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2</v>
      </c>
      <c r="O1317" s="5">
        <v>3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  <c r="AE1317" s="5">
        <v>0</v>
      </c>
      <c r="AF1317" s="5">
        <v>0</v>
      </c>
      <c r="AG1317" s="5">
        <v>1</v>
      </c>
      <c r="AH1317" s="5">
        <v>224</v>
      </c>
      <c r="AI1317" s="5">
        <v>1</v>
      </c>
      <c r="AJ1317" s="5">
        <v>2</v>
      </c>
      <c r="AK1317" s="5">
        <v>0</v>
      </c>
      <c r="AL1317" s="5">
        <v>0</v>
      </c>
      <c r="AM1317" s="5">
        <v>0</v>
      </c>
      <c r="AN1317" s="5">
        <v>2</v>
      </c>
      <c r="AO1317" s="5">
        <v>9</v>
      </c>
      <c r="AP1317" s="5">
        <v>0</v>
      </c>
      <c r="AQ1317" s="5">
        <v>0</v>
      </c>
      <c r="AR1317" s="5">
        <v>0</v>
      </c>
      <c r="AS1317" s="5">
        <v>0</v>
      </c>
      <c r="AT1317" s="5">
        <v>9</v>
      </c>
      <c r="AU1317" s="5">
        <v>0</v>
      </c>
      <c r="AV1317" s="5">
        <v>0</v>
      </c>
      <c r="AW1317" s="5">
        <v>1020</v>
      </c>
      <c r="AX1317" s="5">
        <v>1</v>
      </c>
      <c r="AY1317" s="5">
        <v>0</v>
      </c>
      <c r="AZ1317" s="5">
        <v>0</v>
      </c>
      <c r="BA1317" s="5">
        <v>0</v>
      </c>
      <c r="BB1317" s="5">
        <v>0</v>
      </c>
      <c r="BC1317" s="5">
        <v>0</v>
      </c>
      <c r="BD1317" s="5">
        <v>0</v>
      </c>
      <c r="BE1317" s="5">
        <v>0</v>
      </c>
      <c r="BF1317" s="5">
        <v>4</v>
      </c>
      <c r="BG1317" s="5">
        <v>0</v>
      </c>
      <c r="BH1317" s="5">
        <v>0</v>
      </c>
      <c r="BI1317" s="5">
        <v>0</v>
      </c>
      <c r="BJ1317" s="5">
        <v>1</v>
      </c>
      <c r="BK1317" s="5">
        <v>2</v>
      </c>
      <c r="BL1317" s="5">
        <v>0</v>
      </c>
      <c r="BM1317" s="5">
        <v>0</v>
      </c>
      <c r="BN1317" s="5">
        <v>1</v>
      </c>
      <c r="BO1317" s="5">
        <v>0</v>
      </c>
      <c r="BP1317" s="5">
        <v>0</v>
      </c>
      <c r="BQ1317" s="5">
        <v>0</v>
      </c>
      <c r="BR1317" s="5">
        <v>0</v>
      </c>
      <c r="BS1317" s="5">
        <v>8</v>
      </c>
      <c r="BT1317" s="5">
        <v>1</v>
      </c>
      <c r="BU1317" s="5">
        <v>0</v>
      </c>
      <c r="BV1317" s="5">
        <v>1</v>
      </c>
      <c r="BW1317" s="5">
        <v>0</v>
      </c>
      <c r="BX1317" s="5">
        <v>0</v>
      </c>
      <c r="BY1317" s="5">
        <v>2</v>
      </c>
      <c r="BZ1317" s="5">
        <v>0</v>
      </c>
      <c r="CA1317" s="5">
        <v>0</v>
      </c>
      <c r="CB1317" s="5">
        <v>0</v>
      </c>
      <c r="CC1317" s="5">
        <v>0</v>
      </c>
      <c r="CD1317" s="5">
        <v>0</v>
      </c>
      <c r="CE1317" s="5">
        <v>0</v>
      </c>
      <c r="CF1317" s="5">
        <v>0</v>
      </c>
      <c r="CG1317" s="5">
        <v>0</v>
      </c>
      <c r="CH1317" s="5">
        <v>0</v>
      </c>
      <c r="CI1317" s="5">
        <v>0</v>
      </c>
      <c r="CJ1317" s="5">
        <v>0</v>
      </c>
      <c r="CK1317" s="5">
        <v>0</v>
      </c>
      <c r="CL1317" s="5">
        <v>0</v>
      </c>
      <c r="CM1317" s="5">
        <v>0</v>
      </c>
      <c r="CN1317" s="5">
        <v>1</v>
      </c>
      <c r="CO1317" s="5">
        <v>0</v>
      </c>
      <c r="CP1317" s="5">
        <v>0</v>
      </c>
      <c r="CQ1317" s="5">
        <v>0</v>
      </c>
      <c r="CR1317" s="5">
        <v>0</v>
      </c>
      <c r="CS1317" s="5">
        <v>0</v>
      </c>
      <c r="CT1317" s="5">
        <v>1</v>
      </c>
      <c r="CU1317" s="5">
        <v>0</v>
      </c>
      <c r="CV1317" s="5">
        <v>2</v>
      </c>
      <c r="CW1317" s="5">
        <v>0</v>
      </c>
      <c r="CX1317" s="3">
        <v>0</v>
      </c>
    </row>
    <row r="1318" spans="1:102" ht="15.75" x14ac:dyDescent="0.25">
      <c r="A1318" s="5" t="s">
        <v>275</v>
      </c>
      <c r="B1318" s="5" t="s">
        <v>276</v>
      </c>
      <c r="C1318" s="5">
        <v>2023</v>
      </c>
      <c r="D1318" s="5">
        <v>18</v>
      </c>
      <c r="E1318" s="5">
        <v>0</v>
      </c>
      <c r="F1318" s="5">
        <v>0</v>
      </c>
      <c r="G1318" s="5">
        <v>0</v>
      </c>
      <c r="H1318" s="5">
        <v>0</v>
      </c>
      <c r="I1318" s="5">
        <v>1</v>
      </c>
      <c r="J1318" s="5">
        <v>0</v>
      </c>
      <c r="K1318" s="5">
        <v>0</v>
      </c>
      <c r="L1318" s="5">
        <v>0</v>
      </c>
      <c r="M1318" s="5">
        <v>0</v>
      </c>
      <c r="N1318" s="5">
        <v>1</v>
      </c>
      <c r="O1318" s="5">
        <v>1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5">
        <v>0</v>
      </c>
      <c r="AG1318" s="5">
        <v>0</v>
      </c>
      <c r="AH1318" s="5">
        <v>0</v>
      </c>
      <c r="AI1318" s="5">
        <v>0</v>
      </c>
      <c r="AJ1318" s="5">
        <v>1</v>
      </c>
      <c r="AK1318" s="5">
        <v>0</v>
      </c>
      <c r="AL1318" s="5">
        <v>0</v>
      </c>
      <c r="AM1318" s="5">
        <v>2</v>
      </c>
      <c r="AN1318" s="5">
        <v>0</v>
      </c>
      <c r="AO1318" s="5">
        <v>1</v>
      </c>
      <c r="AP1318" s="5">
        <v>0</v>
      </c>
      <c r="AQ1318" s="5">
        <v>0</v>
      </c>
      <c r="AR1318" s="5">
        <v>0</v>
      </c>
      <c r="AS1318" s="5">
        <v>0</v>
      </c>
      <c r="AT1318" s="5">
        <v>1</v>
      </c>
      <c r="AU1318" s="5">
        <v>0</v>
      </c>
      <c r="AV1318" s="5">
        <v>0</v>
      </c>
      <c r="AW1318" s="5">
        <v>0</v>
      </c>
      <c r="AX1318" s="5">
        <v>1</v>
      </c>
      <c r="AY1318" s="5">
        <v>0</v>
      </c>
      <c r="AZ1318" s="5">
        <v>0</v>
      </c>
      <c r="BA1318" s="5">
        <v>0</v>
      </c>
      <c r="BB1318" s="5">
        <v>0</v>
      </c>
      <c r="BC1318" s="5">
        <v>0</v>
      </c>
      <c r="BD1318" s="5">
        <v>0</v>
      </c>
      <c r="BE1318" s="5">
        <v>1</v>
      </c>
      <c r="BF1318" s="5">
        <v>0</v>
      </c>
      <c r="BG1318" s="5">
        <v>0</v>
      </c>
      <c r="BH1318" s="5">
        <v>0</v>
      </c>
      <c r="BI1318" s="5">
        <v>0</v>
      </c>
      <c r="BJ1318" s="5">
        <v>0</v>
      </c>
      <c r="BK1318" s="5">
        <v>1</v>
      </c>
      <c r="BL1318" s="5">
        <v>0</v>
      </c>
      <c r="BM1318" s="5">
        <v>0</v>
      </c>
      <c r="BN1318" s="5">
        <v>0</v>
      </c>
      <c r="BO1318" s="5">
        <v>0</v>
      </c>
      <c r="BP1318" s="5">
        <v>0</v>
      </c>
      <c r="BQ1318" s="5">
        <v>2</v>
      </c>
      <c r="BR1318" s="5">
        <v>0</v>
      </c>
      <c r="BS1318" s="5">
        <v>1</v>
      </c>
      <c r="BT1318" s="5">
        <v>0</v>
      </c>
      <c r="BU1318" s="5">
        <v>0</v>
      </c>
      <c r="BV1318" s="5">
        <v>0</v>
      </c>
      <c r="BW1318" s="5">
        <v>0</v>
      </c>
      <c r="BX1318" s="5">
        <v>0</v>
      </c>
      <c r="BY1318" s="5">
        <v>0</v>
      </c>
      <c r="BZ1318" s="5">
        <v>0</v>
      </c>
      <c r="CA1318" s="5">
        <v>0</v>
      </c>
      <c r="CB1318" s="5">
        <v>0</v>
      </c>
      <c r="CC1318" s="5">
        <v>0</v>
      </c>
      <c r="CD1318" s="5">
        <v>0</v>
      </c>
      <c r="CE1318" s="5">
        <v>0</v>
      </c>
      <c r="CF1318" s="5">
        <v>0</v>
      </c>
      <c r="CG1318" s="5">
        <v>0</v>
      </c>
      <c r="CH1318" s="5">
        <v>0</v>
      </c>
      <c r="CI1318" s="5">
        <v>0</v>
      </c>
      <c r="CJ1318" s="5">
        <v>0</v>
      </c>
      <c r="CK1318" s="5">
        <v>1</v>
      </c>
      <c r="CL1318" s="5">
        <v>0</v>
      </c>
      <c r="CM1318" s="5">
        <v>0</v>
      </c>
      <c r="CN1318" s="5">
        <v>0</v>
      </c>
      <c r="CO1318" s="5">
        <v>0</v>
      </c>
      <c r="CP1318" s="5">
        <v>0</v>
      </c>
      <c r="CQ1318" s="5">
        <v>0</v>
      </c>
      <c r="CR1318" s="5">
        <v>0</v>
      </c>
      <c r="CS1318" s="5">
        <v>0</v>
      </c>
      <c r="CT1318" s="5">
        <v>0</v>
      </c>
      <c r="CU1318" s="5">
        <v>0</v>
      </c>
      <c r="CV1318" s="5">
        <v>0</v>
      </c>
      <c r="CW1318" s="5">
        <v>0</v>
      </c>
      <c r="CX1318" s="3">
        <v>0</v>
      </c>
    </row>
    <row r="1319" spans="1:102" ht="15.75" x14ac:dyDescent="0.25">
      <c r="A1319" s="5" t="s">
        <v>277</v>
      </c>
      <c r="B1319" s="5" t="s">
        <v>278</v>
      </c>
      <c r="C1319" s="5">
        <v>2023</v>
      </c>
      <c r="D1319" s="5">
        <v>19</v>
      </c>
      <c r="E1319" s="5">
        <v>1</v>
      </c>
      <c r="F1319" s="5">
        <v>0</v>
      </c>
      <c r="G1319" s="5">
        <v>0</v>
      </c>
      <c r="H1319" s="5">
        <v>0</v>
      </c>
      <c r="I1319" s="5">
        <v>0</v>
      </c>
      <c r="J1319" s="5">
        <v>0</v>
      </c>
      <c r="K1319" s="5">
        <v>0</v>
      </c>
      <c r="L1319" s="5">
        <v>0</v>
      </c>
      <c r="M1319" s="5">
        <v>4</v>
      </c>
      <c r="N1319" s="5">
        <v>1</v>
      </c>
      <c r="O1319" s="5">
        <v>3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1</v>
      </c>
      <c r="AB1319" s="5">
        <v>0</v>
      </c>
      <c r="AC1319" s="5">
        <v>0</v>
      </c>
      <c r="AD1319" s="5">
        <v>0</v>
      </c>
      <c r="AE1319" s="5">
        <v>0</v>
      </c>
      <c r="AF1319" s="5">
        <v>0</v>
      </c>
      <c r="AG1319" s="5">
        <v>0</v>
      </c>
      <c r="AH1319" s="5">
        <v>0</v>
      </c>
      <c r="AI1319" s="5">
        <v>0</v>
      </c>
      <c r="AJ1319" s="5">
        <v>0</v>
      </c>
      <c r="AK1319" s="5">
        <v>3</v>
      </c>
      <c r="AL1319" s="5">
        <v>0</v>
      </c>
      <c r="AM1319" s="5">
        <v>0</v>
      </c>
      <c r="AN1319" s="5">
        <v>0</v>
      </c>
      <c r="AO1319" s="5">
        <v>0</v>
      </c>
      <c r="AP1319" s="5">
        <v>0</v>
      </c>
      <c r="AQ1319" s="5">
        <v>0</v>
      </c>
      <c r="AR1319" s="5">
        <v>0</v>
      </c>
      <c r="AS1319" s="5">
        <v>0</v>
      </c>
      <c r="AT1319" s="5">
        <v>0</v>
      </c>
      <c r="AU1319" s="5">
        <v>0</v>
      </c>
      <c r="AV1319" s="5">
        <v>0</v>
      </c>
      <c r="AW1319" s="5">
        <v>0</v>
      </c>
      <c r="AX1319" s="5">
        <v>0</v>
      </c>
      <c r="AY1319" s="5">
        <v>0</v>
      </c>
      <c r="AZ1319" s="5">
        <v>0</v>
      </c>
      <c r="BA1319" s="5">
        <v>0</v>
      </c>
      <c r="BB1319" s="5">
        <v>1</v>
      </c>
      <c r="BC1319" s="5">
        <v>0</v>
      </c>
      <c r="BD1319" s="5">
        <v>0</v>
      </c>
      <c r="BE1319" s="5">
        <v>0</v>
      </c>
      <c r="BF1319" s="5">
        <v>0</v>
      </c>
      <c r="BG1319" s="5">
        <v>0</v>
      </c>
      <c r="BH1319" s="5">
        <v>0</v>
      </c>
      <c r="BI1319" s="5">
        <v>0</v>
      </c>
      <c r="BJ1319" s="5">
        <v>0</v>
      </c>
      <c r="BK1319" s="5">
        <v>1</v>
      </c>
      <c r="BL1319" s="5">
        <v>0</v>
      </c>
      <c r="BM1319" s="5">
        <v>0</v>
      </c>
      <c r="BN1319" s="5">
        <v>0</v>
      </c>
      <c r="BO1319" s="5">
        <v>0</v>
      </c>
      <c r="BP1319" s="5">
        <v>0</v>
      </c>
      <c r="BQ1319" s="5">
        <v>0</v>
      </c>
      <c r="BR1319" s="5">
        <v>0</v>
      </c>
      <c r="BS1319" s="5">
        <v>0</v>
      </c>
      <c r="BT1319" s="5">
        <v>0</v>
      </c>
      <c r="BU1319" s="5">
        <v>0</v>
      </c>
      <c r="BV1319" s="5">
        <v>0</v>
      </c>
      <c r="BW1319" s="5">
        <v>0</v>
      </c>
      <c r="BX1319" s="5">
        <v>1</v>
      </c>
      <c r="BY1319" s="5">
        <v>0</v>
      </c>
      <c r="BZ1319" s="5">
        <v>0</v>
      </c>
      <c r="CA1319" s="5">
        <v>0</v>
      </c>
      <c r="CB1319" s="5">
        <v>0</v>
      </c>
      <c r="CC1319" s="5">
        <v>0</v>
      </c>
      <c r="CD1319" s="5">
        <v>0</v>
      </c>
      <c r="CE1319" s="5">
        <v>0</v>
      </c>
      <c r="CF1319" s="5">
        <v>0</v>
      </c>
      <c r="CG1319" s="5">
        <v>0</v>
      </c>
      <c r="CH1319" s="5">
        <v>0</v>
      </c>
      <c r="CI1319" s="5">
        <v>0</v>
      </c>
      <c r="CJ1319" s="5">
        <v>0</v>
      </c>
      <c r="CK1319" s="5">
        <v>0</v>
      </c>
      <c r="CL1319" s="5">
        <v>0</v>
      </c>
      <c r="CM1319" s="5">
        <v>0</v>
      </c>
      <c r="CN1319" s="5">
        <v>0</v>
      </c>
      <c r="CO1319" s="5">
        <v>0</v>
      </c>
      <c r="CP1319" s="5">
        <v>0</v>
      </c>
      <c r="CQ1319" s="5">
        <v>0</v>
      </c>
      <c r="CR1319" s="5">
        <v>0</v>
      </c>
      <c r="CS1319" s="5">
        <v>0</v>
      </c>
      <c r="CT1319" s="5">
        <v>0</v>
      </c>
      <c r="CU1319" s="5">
        <v>0</v>
      </c>
      <c r="CV1319" s="5">
        <v>0</v>
      </c>
      <c r="CW1319" s="5">
        <v>0</v>
      </c>
      <c r="CX1319" s="3">
        <v>0</v>
      </c>
    </row>
    <row r="1320" spans="1:102" ht="15.75" x14ac:dyDescent="0.25">
      <c r="A1320" s="5" t="s">
        <v>279</v>
      </c>
      <c r="B1320" s="5" t="s">
        <v>280</v>
      </c>
      <c r="C1320" s="5">
        <v>2023</v>
      </c>
      <c r="D1320" s="5">
        <v>25</v>
      </c>
      <c r="E1320" s="5">
        <v>0</v>
      </c>
      <c r="F1320" s="5">
        <v>0</v>
      </c>
      <c r="G1320" s="5">
        <v>0</v>
      </c>
      <c r="H1320" s="5">
        <v>0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5">
        <v>0</v>
      </c>
      <c r="AG1320" s="5">
        <v>0</v>
      </c>
      <c r="AH1320" s="5">
        <v>0</v>
      </c>
      <c r="AI1320" s="5">
        <v>0</v>
      </c>
      <c r="AJ1320" s="5">
        <v>0</v>
      </c>
      <c r="AK1320" s="5">
        <v>0</v>
      </c>
      <c r="AL1320" s="5">
        <v>0</v>
      </c>
      <c r="AM1320" s="5">
        <v>0</v>
      </c>
      <c r="AN1320" s="5">
        <v>0</v>
      </c>
      <c r="AO1320" s="5">
        <v>0</v>
      </c>
      <c r="AP1320" s="5">
        <v>0</v>
      </c>
      <c r="AQ1320" s="5">
        <v>0</v>
      </c>
      <c r="AR1320" s="5">
        <v>0</v>
      </c>
      <c r="AS1320" s="5">
        <v>0</v>
      </c>
      <c r="AT1320" s="5">
        <v>0</v>
      </c>
      <c r="AU1320" s="5">
        <v>0</v>
      </c>
      <c r="AV1320" s="5">
        <v>0</v>
      </c>
      <c r="AW1320" s="5">
        <v>0</v>
      </c>
      <c r="AX1320" s="5">
        <v>0</v>
      </c>
      <c r="AY1320" s="5">
        <v>0</v>
      </c>
      <c r="AZ1320" s="5">
        <v>0</v>
      </c>
      <c r="BA1320" s="5">
        <v>0</v>
      </c>
      <c r="BB1320" s="5">
        <v>0</v>
      </c>
      <c r="BC1320" s="5">
        <v>1</v>
      </c>
      <c r="BD1320" s="5">
        <v>0</v>
      </c>
      <c r="BE1320" s="5">
        <v>0</v>
      </c>
      <c r="BF1320" s="5">
        <v>0</v>
      </c>
      <c r="BG1320" s="5">
        <v>0</v>
      </c>
      <c r="BH1320" s="5">
        <v>0</v>
      </c>
      <c r="BI1320" s="5">
        <v>0</v>
      </c>
      <c r="BJ1320" s="5">
        <v>0</v>
      </c>
      <c r="BK1320" s="5">
        <v>1</v>
      </c>
      <c r="BL1320" s="5">
        <v>0</v>
      </c>
      <c r="BM1320" s="5">
        <v>0</v>
      </c>
      <c r="BN1320" s="5">
        <v>0</v>
      </c>
      <c r="BO1320" s="5">
        <v>0</v>
      </c>
      <c r="BP1320" s="5">
        <v>0</v>
      </c>
      <c r="BQ1320" s="5">
        <v>0</v>
      </c>
      <c r="BR1320" s="5">
        <v>0</v>
      </c>
      <c r="BS1320" s="5">
        <v>0</v>
      </c>
      <c r="BT1320" s="5">
        <v>0</v>
      </c>
      <c r="BU1320" s="5">
        <v>0</v>
      </c>
      <c r="BV1320" s="5">
        <v>0</v>
      </c>
      <c r="BW1320" s="5">
        <v>0</v>
      </c>
      <c r="BX1320" s="5">
        <v>11</v>
      </c>
      <c r="BY1320" s="5">
        <v>0</v>
      </c>
      <c r="BZ1320" s="5">
        <v>0</v>
      </c>
      <c r="CA1320" s="5">
        <v>1</v>
      </c>
      <c r="CB1320" s="5">
        <v>0</v>
      </c>
      <c r="CC1320" s="5">
        <v>0</v>
      </c>
      <c r="CD1320" s="5">
        <v>0</v>
      </c>
      <c r="CE1320" s="5">
        <v>0</v>
      </c>
      <c r="CF1320" s="5">
        <v>0</v>
      </c>
      <c r="CG1320" s="5">
        <v>0</v>
      </c>
      <c r="CH1320" s="5">
        <v>0</v>
      </c>
      <c r="CI1320" s="5">
        <v>0</v>
      </c>
      <c r="CJ1320" s="5">
        <v>1</v>
      </c>
      <c r="CK1320" s="5">
        <v>0</v>
      </c>
      <c r="CL1320" s="5">
        <v>0</v>
      </c>
      <c r="CM1320" s="5">
        <v>0</v>
      </c>
      <c r="CN1320" s="5">
        <v>1</v>
      </c>
      <c r="CO1320" s="5">
        <v>0</v>
      </c>
      <c r="CP1320" s="5">
        <v>0</v>
      </c>
      <c r="CQ1320" s="5">
        <v>0</v>
      </c>
      <c r="CR1320" s="5">
        <v>0</v>
      </c>
      <c r="CS1320" s="5">
        <v>1</v>
      </c>
      <c r="CT1320" s="5">
        <v>0</v>
      </c>
      <c r="CU1320" s="5">
        <v>0</v>
      </c>
      <c r="CV1320" s="5">
        <v>1</v>
      </c>
      <c r="CW1320" s="5">
        <v>0</v>
      </c>
      <c r="CX1320" s="3">
        <v>0</v>
      </c>
    </row>
    <row r="1321" spans="1:102" ht="15.75" x14ac:dyDescent="0.25">
      <c r="A1321" s="5" t="s">
        <v>281</v>
      </c>
      <c r="B1321" s="5" t="s">
        <v>282</v>
      </c>
      <c r="C1321" s="5">
        <v>2023</v>
      </c>
      <c r="D1321" s="5">
        <v>239</v>
      </c>
      <c r="E1321" s="5">
        <v>0</v>
      </c>
      <c r="F1321" s="5">
        <v>0</v>
      </c>
      <c r="G1321" s="5">
        <v>0</v>
      </c>
      <c r="H1321" s="5">
        <v>0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13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  <c r="AE1321" s="5">
        <v>0</v>
      </c>
      <c r="AF1321" s="5">
        <v>0</v>
      </c>
      <c r="AG1321" s="5">
        <v>0</v>
      </c>
      <c r="AH1321" s="5">
        <v>0</v>
      </c>
      <c r="AI1321" s="5">
        <v>0</v>
      </c>
      <c r="AJ1321" s="5">
        <v>0</v>
      </c>
      <c r="AK1321" s="5">
        <v>3</v>
      </c>
      <c r="AL1321" s="5">
        <v>0</v>
      </c>
      <c r="AM1321" s="5">
        <v>0</v>
      </c>
      <c r="AN1321" s="5">
        <v>0</v>
      </c>
      <c r="AO1321" s="5">
        <v>0</v>
      </c>
      <c r="AP1321" s="5">
        <v>0</v>
      </c>
      <c r="AQ1321" s="5">
        <v>0</v>
      </c>
      <c r="AR1321" s="5">
        <v>0</v>
      </c>
      <c r="AS1321" s="5">
        <v>0</v>
      </c>
      <c r="AT1321" s="5">
        <v>4</v>
      </c>
      <c r="AU1321" s="5">
        <v>0</v>
      </c>
      <c r="AV1321" s="5">
        <v>0</v>
      </c>
      <c r="AW1321" s="5">
        <v>0</v>
      </c>
      <c r="AX1321" s="5">
        <v>1</v>
      </c>
      <c r="AY1321" s="5">
        <v>0</v>
      </c>
      <c r="AZ1321" s="5">
        <v>0</v>
      </c>
      <c r="BA1321" s="5">
        <v>0</v>
      </c>
      <c r="BB1321" s="5">
        <v>0</v>
      </c>
      <c r="BC1321" s="5">
        <v>0</v>
      </c>
      <c r="BD1321" s="5">
        <v>0</v>
      </c>
      <c r="BE1321" s="5">
        <v>0</v>
      </c>
      <c r="BF1321" s="5">
        <v>0</v>
      </c>
      <c r="BG1321" s="5">
        <v>0</v>
      </c>
      <c r="BH1321" s="5">
        <v>0</v>
      </c>
      <c r="BI1321" s="5">
        <v>0</v>
      </c>
      <c r="BJ1321" s="5">
        <v>0</v>
      </c>
      <c r="BK1321" s="5">
        <v>1</v>
      </c>
      <c r="BL1321" s="5">
        <v>0</v>
      </c>
      <c r="BM1321" s="5">
        <v>0</v>
      </c>
      <c r="BN1321" s="5">
        <v>0</v>
      </c>
      <c r="BO1321" s="5">
        <v>0</v>
      </c>
      <c r="BP1321" s="5">
        <v>0</v>
      </c>
      <c r="BQ1321" s="5">
        <v>2</v>
      </c>
      <c r="BR1321" s="5">
        <v>0</v>
      </c>
      <c r="BS1321" s="5">
        <v>0</v>
      </c>
      <c r="BT1321" s="5">
        <v>0</v>
      </c>
      <c r="BU1321" s="5">
        <v>2</v>
      </c>
      <c r="BV1321" s="5">
        <v>1</v>
      </c>
      <c r="BW1321" s="5">
        <v>0</v>
      </c>
      <c r="BX1321" s="5">
        <v>0</v>
      </c>
      <c r="BY1321" s="5">
        <v>0</v>
      </c>
      <c r="BZ1321" s="5">
        <v>0</v>
      </c>
      <c r="CA1321" s="5">
        <v>0</v>
      </c>
      <c r="CB1321" s="5">
        <v>0</v>
      </c>
      <c r="CC1321" s="5">
        <v>0</v>
      </c>
      <c r="CD1321" s="5">
        <v>0</v>
      </c>
      <c r="CE1321" s="5">
        <v>0</v>
      </c>
      <c r="CF1321" s="5">
        <v>0</v>
      </c>
      <c r="CG1321" s="5">
        <v>0</v>
      </c>
      <c r="CH1321" s="5">
        <v>1</v>
      </c>
      <c r="CI1321" s="5">
        <v>98</v>
      </c>
      <c r="CJ1321" s="5">
        <v>45</v>
      </c>
      <c r="CK1321" s="5">
        <v>13</v>
      </c>
      <c r="CL1321" s="5">
        <v>0</v>
      </c>
      <c r="CM1321" s="5">
        <v>0</v>
      </c>
      <c r="CN1321" s="5">
        <v>0</v>
      </c>
      <c r="CO1321" s="5">
        <v>17</v>
      </c>
      <c r="CP1321" s="5">
        <v>11</v>
      </c>
      <c r="CQ1321" s="5">
        <v>0</v>
      </c>
      <c r="CR1321" s="5">
        <v>2</v>
      </c>
      <c r="CS1321" s="5">
        <v>15</v>
      </c>
      <c r="CT1321" s="5">
        <v>0</v>
      </c>
      <c r="CU1321" s="5">
        <v>0</v>
      </c>
      <c r="CV1321" s="5">
        <v>5</v>
      </c>
      <c r="CW1321" s="5">
        <v>1</v>
      </c>
      <c r="CX1321" s="3">
        <v>1</v>
      </c>
    </row>
    <row r="1322" spans="1:102" ht="15.75" x14ac:dyDescent="0.25">
      <c r="A1322" s="5" t="s">
        <v>283</v>
      </c>
      <c r="B1322" s="5" t="s">
        <v>284</v>
      </c>
      <c r="C1322" s="5">
        <v>2023</v>
      </c>
      <c r="D1322" s="5">
        <v>0</v>
      </c>
      <c r="E1322" s="5">
        <v>0</v>
      </c>
      <c r="F1322" s="5">
        <v>0</v>
      </c>
      <c r="G1322" s="5">
        <v>0</v>
      </c>
      <c r="H1322" s="5">
        <v>0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5">
        <v>0</v>
      </c>
      <c r="AE1322" s="5">
        <v>0</v>
      </c>
      <c r="AF1322" s="5">
        <v>0</v>
      </c>
      <c r="AG1322" s="5">
        <v>0</v>
      </c>
      <c r="AH1322" s="5">
        <v>0</v>
      </c>
      <c r="AI1322" s="5">
        <v>0</v>
      </c>
      <c r="AJ1322" s="5">
        <v>0</v>
      </c>
      <c r="AK1322" s="5">
        <v>0</v>
      </c>
      <c r="AL1322" s="5">
        <v>0</v>
      </c>
      <c r="AM1322" s="5">
        <v>0</v>
      </c>
      <c r="AN1322" s="5">
        <v>0</v>
      </c>
      <c r="AO1322" s="5">
        <v>0</v>
      </c>
      <c r="AP1322" s="5">
        <v>0</v>
      </c>
      <c r="AQ1322" s="5">
        <v>0</v>
      </c>
      <c r="AR1322" s="5">
        <v>0</v>
      </c>
      <c r="AS1322" s="5">
        <v>0</v>
      </c>
      <c r="AT1322" s="5">
        <v>0</v>
      </c>
      <c r="AU1322" s="5">
        <v>0</v>
      </c>
      <c r="AV1322" s="5">
        <v>0</v>
      </c>
      <c r="AW1322" s="5">
        <v>0</v>
      </c>
      <c r="AX1322" s="5">
        <v>0</v>
      </c>
      <c r="AY1322" s="5">
        <v>0</v>
      </c>
      <c r="AZ1322" s="5">
        <v>0</v>
      </c>
      <c r="BA1322" s="5">
        <v>0</v>
      </c>
      <c r="BB1322" s="5">
        <v>0</v>
      </c>
      <c r="BC1322" s="5">
        <v>0</v>
      </c>
      <c r="BD1322" s="5">
        <v>0</v>
      </c>
      <c r="BE1322" s="5">
        <v>0</v>
      </c>
      <c r="BF1322" s="5">
        <v>0</v>
      </c>
      <c r="BG1322" s="5">
        <v>0</v>
      </c>
      <c r="BH1322" s="5">
        <v>0</v>
      </c>
      <c r="BI1322" s="5">
        <v>0</v>
      </c>
      <c r="BJ1322" s="5">
        <v>0</v>
      </c>
      <c r="BK1322" s="5">
        <v>0</v>
      </c>
      <c r="BL1322" s="5">
        <v>0</v>
      </c>
      <c r="BM1322" s="5">
        <v>0</v>
      </c>
      <c r="BN1322" s="5">
        <v>0</v>
      </c>
      <c r="BO1322" s="5">
        <v>0</v>
      </c>
      <c r="BP1322" s="5">
        <v>0</v>
      </c>
      <c r="BQ1322" s="5">
        <v>0</v>
      </c>
      <c r="BR1322" s="5">
        <v>0</v>
      </c>
      <c r="BS1322" s="5">
        <v>0</v>
      </c>
      <c r="BT1322" s="5">
        <v>0</v>
      </c>
      <c r="BU1322" s="5">
        <v>0</v>
      </c>
      <c r="BV1322" s="5">
        <v>0</v>
      </c>
      <c r="BW1322" s="5">
        <v>0</v>
      </c>
      <c r="BX1322" s="5">
        <v>0</v>
      </c>
      <c r="BY1322" s="5">
        <v>0</v>
      </c>
      <c r="BZ1322" s="5">
        <v>0</v>
      </c>
      <c r="CA1322" s="5">
        <v>0</v>
      </c>
      <c r="CB1322" s="5">
        <v>0</v>
      </c>
      <c r="CC1322" s="5">
        <v>0</v>
      </c>
      <c r="CD1322" s="5">
        <v>0</v>
      </c>
      <c r="CE1322" s="5">
        <v>0</v>
      </c>
      <c r="CF1322" s="5">
        <v>0</v>
      </c>
      <c r="CG1322" s="5">
        <v>0</v>
      </c>
      <c r="CH1322" s="5">
        <v>0</v>
      </c>
      <c r="CI1322" s="5">
        <v>0</v>
      </c>
      <c r="CJ1322" s="5">
        <v>0</v>
      </c>
      <c r="CK1322" s="5">
        <v>0</v>
      </c>
      <c r="CL1322" s="5">
        <v>0</v>
      </c>
      <c r="CM1322" s="5">
        <v>0</v>
      </c>
      <c r="CN1322" s="5">
        <v>0</v>
      </c>
      <c r="CO1322" s="5">
        <v>0</v>
      </c>
      <c r="CP1322" s="5">
        <v>0</v>
      </c>
      <c r="CQ1322" s="5">
        <v>0</v>
      </c>
      <c r="CR1322" s="5">
        <v>0</v>
      </c>
      <c r="CS1322" s="5">
        <v>0</v>
      </c>
      <c r="CT1322" s="5">
        <v>0</v>
      </c>
      <c r="CU1322" s="5">
        <v>0</v>
      </c>
      <c r="CV1322" s="5">
        <v>0</v>
      </c>
      <c r="CW1322" s="5">
        <v>0</v>
      </c>
      <c r="CX1322" s="3">
        <v>0</v>
      </c>
    </row>
    <row r="1323" spans="1:102" ht="15.75" x14ac:dyDescent="0.25">
      <c r="A1323" s="5" t="s">
        <v>285</v>
      </c>
      <c r="B1323" s="5" t="s">
        <v>286</v>
      </c>
      <c r="C1323" s="5">
        <v>2023</v>
      </c>
      <c r="D1323" s="5">
        <v>39</v>
      </c>
      <c r="E1323" s="5">
        <v>0</v>
      </c>
      <c r="F1323" s="5">
        <v>0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  <c r="AA1323" s="5">
        <v>1</v>
      </c>
      <c r="AB1323" s="5">
        <v>5</v>
      </c>
      <c r="AC1323" s="5">
        <v>0</v>
      </c>
      <c r="AD1323" s="5">
        <v>0</v>
      </c>
      <c r="AE1323" s="5">
        <v>0</v>
      </c>
      <c r="AF1323" s="5">
        <v>0</v>
      </c>
      <c r="AG1323" s="5">
        <v>0</v>
      </c>
      <c r="AH1323" s="5">
        <v>0</v>
      </c>
      <c r="AI1323" s="5">
        <v>0</v>
      </c>
      <c r="AJ1323" s="5">
        <v>0</v>
      </c>
      <c r="AK1323" s="5">
        <v>0</v>
      </c>
      <c r="AL1323" s="5">
        <v>0</v>
      </c>
      <c r="AM1323" s="5">
        <v>0</v>
      </c>
      <c r="AN1323" s="5">
        <v>0</v>
      </c>
      <c r="AO1323" s="5">
        <v>0</v>
      </c>
      <c r="AP1323" s="5">
        <v>0</v>
      </c>
      <c r="AQ1323" s="5">
        <v>0</v>
      </c>
      <c r="AR1323" s="5">
        <v>0</v>
      </c>
      <c r="AS1323" s="5">
        <v>0</v>
      </c>
      <c r="AT1323" s="5">
        <v>0</v>
      </c>
      <c r="AU1323" s="5">
        <v>0</v>
      </c>
      <c r="AV1323" s="5">
        <v>4</v>
      </c>
      <c r="AW1323" s="5">
        <v>0</v>
      </c>
      <c r="AX1323" s="5">
        <v>5</v>
      </c>
      <c r="AY1323" s="5">
        <v>0</v>
      </c>
      <c r="AZ1323" s="5">
        <v>0</v>
      </c>
      <c r="BA1323" s="5">
        <v>0</v>
      </c>
      <c r="BB1323" s="5">
        <v>0</v>
      </c>
      <c r="BC1323" s="5">
        <v>1</v>
      </c>
      <c r="BD1323" s="5">
        <v>0</v>
      </c>
      <c r="BE1323" s="5">
        <v>2</v>
      </c>
      <c r="BF1323" s="5">
        <v>2</v>
      </c>
      <c r="BG1323" s="5">
        <v>0</v>
      </c>
      <c r="BH1323" s="5">
        <v>0</v>
      </c>
      <c r="BI1323" s="5">
        <v>0</v>
      </c>
      <c r="BJ1323" s="5">
        <v>4</v>
      </c>
      <c r="BK1323" s="5">
        <v>1</v>
      </c>
      <c r="BL1323" s="5">
        <v>0</v>
      </c>
      <c r="BM1323" s="5">
        <v>0</v>
      </c>
      <c r="BN1323" s="5">
        <v>0</v>
      </c>
      <c r="BO1323" s="5">
        <v>0</v>
      </c>
      <c r="BP1323" s="5">
        <v>0</v>
      </c>
      <c r="BQ1323" s="5">
        <v>2</v>
      </c>
      <c r="BR1323" s="5">
        <v>0</v>
      </c>
      <c r="BS1323" s="5">
        <v>2</v>
      </c>
      <c r="BT1323" s="5">
        <v>0</v>
      </c>
      <c r="BU1323" s="5">
        <v>0</v>
      </c>
      <c r="BV1323" s="5">
        <v>0</v>
      </c>
      <c r="BW1323" s="5">
        <v>0</v>
      </c>
      <c r="BX1323" s="5">
        <v>0</v>
      </c>
      <c r="BY1323" s="5">
        <v>0</v>
      </c>
      <c r="BZ1323" s="5">
        <v>0</v>
      </c>
      <c r="CA1323" s="5">
        <v>0</v>
      </c>
      <c r="CB1323" s="5">
        <v>1</v>
      </c>
      <c r="CC1323" s="5">
        <v>0</v>
      </c>
      <c r="CD1323" s="5">
        <v>0</v>
      </c>
      <c r="CE1323" s="5">
        <v>0</v>
      </c>
      <c r="CF1323" s="5">
        <v>0</v>
      </c>
      <c r="CG1323" s="5">
        <v>0</v>
      </c>
      <c r="CH1323" s="5">
        <v>0</v>
      </c>
      <c r="CI1323" s="5">
        <v>0</v>
      </c>
      <c r="CJ1323" s="5">
        <v>0</v>
      </c>
      <c r="CK1323" s="5">
        <v>0</v>
      </c>
      <c r="CL1323" s="5">
        <v>0</v>
      </c>
      <c r="CM1323" s="5">
        <v>0</v>
      </c>
      <c r="CN1323" s="5">
        <v>3</v>
      </c>
      <c r="CO1323" s="5">
        <v>0</v>
      </c>
      <c r="CP1323" s="5">
        <v>0</v>
      </c>
      <c r="CQ1323" s="5">
        <v>0</v>
      </c>
      <c r="CR1323" s="5">
        <v>0</v>
      </c>
      <c r="CS1323" s="5">
        <v>0</v>
      </c>
      <c r="CT1323" s="5">
        <v>0</v>
      </c>
      <c r="CU1323" s="5">
        <v>0</v>
      </c>
      <c r="CV1323" s="5">
        <v>0</v>
      </c>
      <c r="CW1323" s="5">
        <v>0</v>
      </c>
      <c r="CX1323" s="3">
        <v>0</v>
      </c>
    </row>
    <row r="1324" spans="1:102" ht="15.75" x14ac:dyDescent="0.25">
      <c r="A1324" s="5" t="s">
        <v>287</v>
      </c>
      <c r="B1324" s="5" t="s">
        <v>288</v>
      </c>
      <c r="C1324" s="5">
        <v>2023</v>
      </c>
      <c r="D1324" s="5">
        <v>0</v>
      </c>
      <c r="E1324" s="5">
        <v>0</v>
      </c>
      <c r="F1324" s="5">
        <v>0</v>
      </c>
      <c r="G1324" s="5">
        <v>0</v>
      </c>
      <c r="H1324" s="5">
        <v>0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5">
        <v>0</v>
      </c>
      <c r="AF1324" s="5">
        <v>0</v>
      </c>
      <c r="AG1324" s="5">
        <v>0</v>
      </c>
      <c r="AH1324" s="5">
        <v>0</v>
      </c>
      <c r="AI1324" s="5">
        <v>0</v>
      </c>
      <c r="AJ1324" s="5">
        <v>0</v>
      </c>
      <c r="AK1324" s="5">
        <v>0</v>
      </c>
      <c r="AL1324" s="5">
        <v>0</v>
      </c>
      <c r="AM1324" s="5">
        <v>0</v>
      </c>
      <c r="AN1324" s="5">
        <v>0</v>
      </c>
      <c r="AO1324" s="5">
        <v>0</v>
      </c>
      <c r="AP1324" s="5">
        <v>0</v>
      </c>
      <c r="AQ1324" s="5">
        <v>0</v>
      </c>
      <c r="AR1324" s="5">
        <v>0</v>
      </c>
      <c r="AS1324" s="5">
        <v>0</v>
      </c>
      <c r="AT1324" s="5">
        <v>0</v>
      </c>
      <c r="AU1324" s="5">
        <v>0</v>
      </c>
      <c r="AV1324" s="5">
        <v>0</v>
      </c>
      <c r="AW1324" s="5">
        <v>0</v>
      </c>
      <c r="AX1324" s="5">
        <v>0</v>
      </c>
      <c r="AY1324" s="5">
        <v>0</v>
      </c>
      <c r="AZ1324" s="5">
        <v>0</v>
      </c>
      <c r="BA1324" s="5">
        <v>0</v>
      </c>
      <c r="BB1324" s="5">
        <v>0</v>
      </c>
      <c r="BC1324" s="5">
        <v>0</v>
      </c>
      <c r="BD1324" s="5">
        <v>0</v>
      </c>
      <c r="BE1324" s="5">
        <v>0</v>
      </c>
      <c r="BF1324" s="5">
        <v>0</v>
      </c>
      <c r="BG1324" s="5">
        <v>0</v>
      </c>
      <c r="BH1324" s="5">
        <v>0</v>
      </c>
      <c r="BI1324" s="5">
        <v>0</v>
      </c>
      <c r="BJ1324" s="5">
        <v>0</v>
      </c>
      <c r="BK1324" s="5">
        <v>0</v>
      </c>
      <c r="BL1324" s="5">
        <v>0</v>
      </c>
      <c r="BM1324" s="5">
        <v>0</v>
      </c>
      <c r="BN1324" s="5">
        <v>0</v>
      </c>
      <c r="BO1324" s="5">
        <v>0</v>
      </c>
      <c r="BP1324" s="5">
        <v>0</v>
      </c>
      <c r="BQ1324" s="5">
        <v>0</v>
      </c>
      <c r="BR1324" s="5">
        <v>0</v>
      </c>
      <c r="BS1324" s="5">
        <v>0</v>
      </c>
      <c r="BT1324" s="5">
        <v>0</v>
      </c>
      <c r="BU1324" s="5">
        <v>0</v>
      </c>
      <c r="BV1324" s="5">
        <v>0</v>
      </c>
      <c r="BW1324" s="5">
        <v>0</v>
      </c>
      <c r="BX1324" s="5">
        <v>0</v>
      </c>
      <c r="BY1324" s="5">
        <v>0</v>
      </c>
      <c r="BZ1324" s="5">
        <v>0</v>
      </c>
      <c r="CA1324" s="5">
        <v>0</v>
      </c>
      <c r="CB1324" s="5">
        <v>0</v>
      </c>
      <c r="CC1324" s="5">
        <v>0</v>
      </c>
      <c r="CD1324" s="5">
        <v>0</v>
      </c>
      <c r="CE1324" s="5">
        <v>0</v>
      </c>
      <c r="CF1324" s="5">
        <v>0</v>
      </c>
      <c r="CG1324" s="5">
        <v>0</v>
      </c>
      <c r="CH1324" s="5">
        <v>0</v>
      </c>
      <c r="CI1324" s="5">
        <v>0</v>
      </c>
      <c r="CJ1324" s="5">
        <v>0</v>
      </c>
      <c r="CK1324" s="5">
        <v>0</v>
      </c>
      <c r="CL1324" s="5">
        <v>0</v>
      </c>
      <c r="CM1324" s="5">
        <v>0</v>
      </c>
      <c r="CN1324" s="5">
        <v>0</v>
      </c>
      <c r="CO1324" s="5">
        <v>0</v>
      </c>
      <c r="CP1324" s="5">
        <v>0</v>
      </c>
      <c r="CQ1324" s="5">
        <v>0</v>
      </c>
      <c r="CR1324" s="5">
        <v>0</v>
      </c>
      <c r="CS1324" s="5">
        <v>0</v>
      </c>
      <c r="CT1324" s="5">
        <v>0</v>
      </c>
      <c r="CU1324" s="5">
        <v>0</v>
      </c>
      <c r="CV1324" s="5">
        <v>0</v>
      </c>
      <c r="CW1324" s="5">
        <v>0</v>
      </c>
      <c r="CX1324" s="3">
        <v>0</v>
      </c>
    </row>
    <row r="1325" spans="1:102" ht="15.75" x14ac:dyDescent="0.25">
      <c r="A1325" s="5" t="s">
        <v>289</v>
      </c>
      <c r="B1325" s="5" t="s">
        <v>290</v>
      </c>
      <c r="C1325" s="5">
        <v>2023</v>
      </c>
      <c r="D1325" s="5">
        <v>386</v>
      </c>
      <c r="E1325" s="5">
        <v>0</v>
      </c>
      <c r="F1325" s="5">
        <v>3</v>
      </c>
      <c r="G1325" s="5">
        <v>2</v>
      </c>
      <c r="H1325" s="5">
        <v>1</v>
      </c>
      <c r="I1325" s="5">
        <v>9</v>
      </c>
      <c r="J1325" s="5">
        <v>3</v>
      </c>
      <c r="K1325" s="5">
        <v>2</v>
      </c>
      <c r="L1325" s="5">
        <v>6</v>
      </c>
      <c r="M1325" s="5">
        <v>3</v>
      </c>
      <c r="N1325" s="5">
        <v>8</v>
      </c>
      <c r="O1325" s="5">
        <v>14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1</v>
      </c>
      <c r="W1325" s="5">
        <v>0</v>
      </c>
      <c r="X1325" s="5">
        <v>0</v>
      </c>
      <c r="Y1325" s="5">
        <v>0</v>
      </c>
      <c r="Z1325" s="5">
        <v>0</v>
      </c>
      <c r="AA1325" s="5">
        <v>53</v>
      </c>
      <c r="AB1325" s="5">
        <v>0</v>
      </c>
      <c r="AC1325" s="5">
        <v>0</v>
      </c>
      <c r="AD1325" s="5">
        <v>0</v>
      </c>
      <c r="AE1325" s="5">
        <v>0</v>
      </c>
      <c r="AF1325" s="5">
        <v>0</v>
      </c>
      <c r="AG1325" s="5">
        <v>1</v>
      </c>
      <c r="AH1325" s="5">
        <v>0</v>
      </c>
      <c r="AI1325" s="5">
        <v>6</v>
      </c>
      <c r="AJ1325" s="5">
        <v>22</v>
      </c>
      <c r="AK1325" s="5">
        <v>11</v>
      </c>
      <c r="AL1325" s="5">
        <v>0</v>
      </c>
      <c r="AM1325" s="5">
        <v>3</v>
      </c>
      <c r="AN1325" s="5">
        <v>8</v>
      </c>
      <c r="AO1325" s="5">
        <v>5</v>
      </c>
      <c r="AP1325" s="5">
        <v>0</v>
      </c>
      <c r="AQ1325" s="5">
        <v>4</v>
      </c>
      <c r="AR1325" s="5">
        <v>1</v>
      </c>
      <c r="AS1325" s="5">
        <v>5</v>
      </c>
      <c r="AT1325" s="5">
        <v>3</v>
      </c>
      <c r="AU1325" s="5">
        <v>1</v>
      </c>
      <c r="AV1325" s="5">
        <v>1</v>
      </c>
      <c r="AW1325" s="5">
        <v>3</v>
      </c>
      <c r="AX1325" s="5">
        <v>10</v>
      </c>
      <c r="AY1325" s="5">
        <v>0</v>
      </c>
      <c r="AZ1325" s="5">
        <v>0</v>
      </c>
      <c r="BA1325" s="5">
        <v>0</v>
      </c>
      <c r="BB1325" s="5">
        <v>16</v>
      </c>
      <c r="BC1325" s="5">
        <v>0</v>
      </c>
      <c r="BD1325" s="5">
        <v>0</v>
      </c>
      <c r="BE1325" s="5">
        <v>1</v>
      </c>
      <c r="BF1325" s="5">
        <v>5</v>
      </c>
      <c r="BG1325" s="5">
        <v>0</v>
      </c>
      <c r="BH1325" s="5">
        <v>0</v>
      </c>
      <c r="BI1325" s="5">
        <v>0</v>
      </c>
      <c r="BJ1325" s="5">
        <v>4</v>
      </c>
      <c r="BK1325" s="5">
        <v>5</v>
      </c>
      <c r="BL1325" s="5">
        <v>0</v>
      </c>
      <c r="BM1325" s="5">
        <v>0</v>
      </c>
      <c r="BN1325" s="5">
        <v>7</v>
      </c>
      <c r="BO1325" s="5">
        <v>0</v>
      </c>
      <c r="BP1325" s="5">
        <v>1</v>
      </c>
      <c r="BQ1325" s="5">
        <v>5</v>
      </c>
      <c r="BR1325" s="5">
        <v>1</v>
      </c>
      <c r="BS1325" s="5">
        <v>10</v>
      </c>
      <c r="BT1325" s="5">
        <v>4</v>
      </c>
      <c r="BU1325" s="5">
        <v>0</v>
      </c>
      <c r="BV1325" s="5">
        <v>3</v>
      </c>
      <c r="BW1325" s="5">
        <v>12</v>
      </c>
      <c r="BX1325" s="5">
        <v>30</v>
      </c>
      <c r="BY1325" s="5">
        <v>0</v>
      </c>
      <c r="BZ1325" s="5">
        <v>0</v>
      </c>
      <c r="CA1325" s="5">
        <v>10</v>
      </c>
      <c r="CB1325" s="5">
        <v>35</v>
      </c>
      <c r="CC1325" s="5">
        <v>0</v>
      </c>
      <c r="CD1325" s="5">
        <v>1</v>
      </c>
      <c r="CE1325" s="5">
        <v>0</v>
      </c>
      <c r="CF1325" s="5">
        <v>1</v>
      </c>
      <c r="CG1325" s="5">
        <v>1</v>
      </c>
      <c r="CH1325" s="5">
        <v>1</v>
      </c>
      <c r="CI1325" s="5">
        <v>2</v>
      </c>
      <c r="CJ1325" s="5">
        <v>5</v>
      </c>
      <c r="CK1325" s="5">
        <v>0</v>
      </c>
      <c r="CL1325" s="5">
        <v>0</v>
      </c>
      <c r="CM1325" s="5">
        <v>3</v>
      </c>
      <c r="CN1325" s="5">
        <v>4</v>
      </c>
      <c r="CO1325" s="5">
        <v>1</v>
      </c>
      <c r="CP1325" s="5">
        <v>0</v>
      </c>
      <c r="CQ1325" s="5">
        <v>0</v>
      </c>
      <c r="CR1325" s="5">
        <v>3</v>
      </c>
      <c r="CS1325" s="5">
        <v>1</v>
      </c>
      <c r="CT1325" s="5">
        <v>5</v>
      </c>
      <c r="CU1325" s="5">
        <v>1</v>
      </c>
      <c r="CV1325" s="5">
        <v>14</v>
      </c>
      <c r="CW1325" s="5">
        <v>3</v>
      </c>
      <c r="CX1325" s="3">
        <v>3</v>
      </c>
    </row>
    <row r="1326" spans="1:102" ht="15.75" x14ac:dyDescent="0.25">
      <c r="A1326" s="5" t="s">
        <v>291</v>
      </c>
      <c r="B1326" s="5" t="s">
        <v>292</v>
      </c>
      <c r="C1326" s="5">
        <v>2023</v>
      </c>
      <c r="D1326" s="5">
        <v>82</v>
      </c>
      <c r="E1326" s="5">
        <v>0</v>
      </c>
      <c r="F1326" s="5">
        <v>0</v>
      </c>
      <c r="G1326" s="5">
        <v>1</v>
      </c>
      <c r="H1326" s="5">
        <v>0</v>
      </c>
      <c r="I1326" s="5">
        <v>5</v>
      </c>
      <c r="J1326" s="5">
        <v>0</v>
      </c>
      <c r="K1326" s="5">
        <v>0</v>
      </c>
      <c r="L1326" s="5">
        <v>1</v>
      </c>
      <c r="M1326" s="5">
        <v>0</v>
      </c>
      <c r="N1326" s="5">
        <v>4</v>
      </c>
      <c r="O1326" s="5">
        <v>5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5">
        <v>0</v>
      </c>
      <c r="AE1326" s="5">
        <v>0</v>
      </c>
      <c r="AF1326" s="5">
        <v>0</v>
      </c>
      <c r="AG1326" s="5">
        <v>0</v>
      </c>
      <c r="AH1326" s="5">
        <v>0</v>
      </c>
      <c r="AI1326" s="5">
        <v>1</v>
      </c>
      <c r="AJ1326" s="5">
        <v>5</v>
      </c>
      <c r="AK1326" s="5">
        <v>2</v>
      </c>
      <c r="AL1326" s="5">
        <v>0</v>
      </c>
      <c r="AM1326" s="5">
        <v>0</v>
      </c>
      <c r="AN1326" s="5">
        <v>0</v>
      </c>
      <c r="AO1326" s="5">
        <v>1</v>
      </c>
      <c r="AP1326" s="5">
        <v>0</v>
      </c>
      <c r="AQ1326" s="5">
        <v>0</v>
      </c>
      <c r="AR1326" s="5">
        <v>0</v>
      </c>
      <c r="AS1326" s="5">
        <v>0</v>
      </c>
      <c r="AT1326" s="5">
        <v>4</v>
      </c>
      <c r="AU1326" s="5">
        <v>1</v>
      </c>
      <c r="AV1326" s="5">
        <v>0</v>
      </c>
      <c r="AW1326" s="5">
        <v>0</v>
      </c>
      <c r="AX1326" s="5">
        <v>2</v>
      </c>
      <c r="AY1326" s="5">
        <v>0</v>
      </c>
      <c r="AZ1326" s="5">
        <v>0</v>
      </c>
      <c r="BA1326" s="5">
        <v>0</v>
      </c>
      <c r="BB1326" s="5">
        <v>1</v>
      </c>
      <c r="BC1326" s="5">
        <v>0</v>
      </c>
      <c r="BD1326" s="5">
        <v>0</v>
      </c>
      <c r="BE1326" s="5">
        <v>1</v>
      </c>
      <c r="BF1326" s="5">
        <v>4</v>
      </c>
      <c r="BG1326" s="5">
        <v>0</v>
      </c>
      <c r="BH1326" s="5">
        <v>0</v>
      </c>
      <c r="BI1326" s="5">
        <v>0</v>
      </c>
      <c r="BJ1326" s="5">
        <v>3</v>
      </c>
      <c r="BK1326" s="5">
        <v>3</v>
      </c>
      <c r="BL1326" s="5">
        <v>0</v>
      </c>
      <c r="BM1326" s="5">
        <v>0</v>
      </c>
      <c r="BN1326" s="5">
        <v>1</v>
      </c>
      <c r="BO1326" s="5">
        <v>0</v>
      </c>
      <c r="BP1326" s="5">
        <v>0</v>
      </c>
      <c r="BQ1326" s="5">
        <v>3</v>
      </c>
      <c r="BR1326" s="5">
        <v>0</v>
      </c>
      <c r="BS1326" s="5">
        <v>2</v>
      </c>
      <c r="BT1326" s="5">
        <v>1</v>
      </c>
      <c r="BU1326" s="5">
        <v>0</v>
      </c>
      <c r="BV1326" s="5">
        <v>3</v>
      </c>
      <c r="BW1326" s="5">
        <v>2</v>
      </c>
      <c r="BX1326" s="5">
        <v>19</v>
      </c>
      <c r="BY1326" s="5">
        <v>0</v>
      </c>
      <c r="BZ1326" s="5">
        <v>0</v>
      </c>
      <c r="CA1326" s="5">
        <v>0</v>
      </c>
      <c r="CB1326" s="5">
        <v>0</v>
      </c>
      <c r="CC1326" s="5">
        <v>0</v>
      </c>
      <c r="CD1326" s="5">
        <v>0</v>
      </c>
      <c r="CE1326" s="5">
        <v>0</v>
      </c>
      <c r="CF1326" s="5">
        <v>0</v>
      </c>
      <c r="CG1326" s="5">
        <v>0</v>
      </c>
      <c r="CH1326" s="5">
        <v>0</v>
      </c>
      <c r="CI1326" s="5">
        <v>0</v>
      </c>
      <c r="CJ1326" s="5">
        <v>1</v>
      </c>
      <c r="CK1326" s="5">
        <v>0</v>
      </c>
      <c r="CL1326" s="5">
        <v>0</v>
      </c>
      <c r="CM1326" s="5">
        <v>0</v>
      </c>
      <c r="CN1326" s="5">
        <v>2</v>
      </c>
      <c r="CO1326" s="5">
        <v>0</v>
      </c>
      <c r="CP1326" s="5">
        <v>0</v>
      </c>
      <c r="CQ1326" s="5">
        <v>0</v>
      </c>
      <c r="CR1326" s="5">
        <v>0</v>
      </c>
      <c r="CS1326" s="5">
        <v>0</v>
      </c>
      <c r="CT1326" s="5">
        <v>2</v>
      </c>
      <c r="CU1326" s="5">
        <v>0</v>
      </c>
      <c r="CV1326" s="5">
        <v>5</v>
      </c>
      <c r="CW1326" s="5">
        <v>0</v>
      </c>
      <c r="CX1326" s="3">
        <v>0</v>
      </c>
    </row>
    <row r="1327" spans="1:102" ht="15.75" x14ac:dyDescent="0.25">
      <c r="A1327" s="5" t="s">
        <v>293</v>
      </c>
      <c r="B1327" s="5" t="s">
        <v>294</v>
      </c>
      <c r="C1327" s="5">
        <v>2023</v>
      </c>
      <c r="D1327" s="5">
        <v>31</v>
      </c>
      <c r="E1327" s="5">
        <v>0</v>
      </c>
      <c r="F1327" s="5">
        <v>0</v>
      </c>
      <c r="G1327" s="5">
        <v>1</v>
      </c>
      <c r="H1327" s="5">
        <v>0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1</v>
      </c>
      <c r="O1327" s="5">
        <v>1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  <c r="AE1327" s="5">
        <v>0</v>
      </c>
      <c r="AF1327" s="5">
        <v>0</v>
      </c>
      <c r="AG1327" s="5">
        <v>0</v>
      </c>
      <c r="AH1327" s="5">
        <v>0</v>
      </c>
      <c r="AI1327" s="5">
        <v>0</v>
      </c>
      <c r="AJ1327" s="5">
        <v>0</v>
      </c>
      <c r="AK1327" s="5">
        <v>1</v>
      </c>
      <c r="AL1327" s="5">
        <v>0</v>
      </c>
      <c r="AM1327" s="5">
        <v>0</v>
      </c>
      <c r="AN1327" s="5">
        <v>0</v>
      </c>
      <c r="AO1327" s="5">
        <v>0</v>
      </c>
      <c r="AP1327" s="5">
        <v>0</v>
      </c>
      <c r="AQ1327" s="5">
        <v>0</v>
      </c>
      <c r="AR1327" s="5">
        <v>0</v>
      </c>
      <c r="AS1327" s="5">
        <v>0</v>
      </c>
      <c r="AT1327" s="5">
        <v>0</v>
      </c>
      <c r="AU1327" s="5">
        <v>0</v>
      </c>
      <c r="AV1327" s="5">
        <v>0</v>
      </c>
      <c r="AW1327" s="5">
        <v>0</v>
      </c>
      <c r="AX1327" s="5">
        <v>1</v>
      </c>
      <c r="AY1327" s="5">
        <v>0</v>
      </c>
      <c r="AZ1327" s="5">
        <v>1</v>
      </c>
      <c r="BA1327" s="5">
        <v>0</v>
      </c>
      <c r="BB1327" s="5">
        <v>2</v>
      </c>
      <c r="BC1327" s="5">
        <v>0</v>
      </c>
      <c r="BD1327" s="5">
        <v>0</v>
      </c>
      <c r="BE1327" s="5">
        <v>0</v>
      </c>
      <c r="BF1327" s="5">
        <v>1</v>
      </c>
      <c r="BG1327" s="5">
        <v>0</v>
      </c>
      <c r="BH1327" s="5">
        <v>0</v>
      </c>
      <c r="BI1327" s="5">
        <v>0</v>
      </c>
      <c r="BJ1327" s="5">
        <v>2</v>
      </c>
      <c r="BK1327" s="5">
        <v>1</v>
      </c>
      <c r="BL1327" s="5">
        <v>0</v>
      </c>
      <c r="BM1327" s="5">
        <v>0</v>
      </c>
      <c r="BN1327" s="5">
        <v>0</v>
      </c>
      <c r="BO1327" s="5">
        <v>0</v>
      </c>
      <c r="BP1327" s="5">
        <v>0</v>
      </c>
      <c r="BQ1327" s="5">
        <v>0</v>
      </c>
      <c r="BR1327" s="5">
        <v>0</v>
      </c>
      <c r="BS1327" s="5">
        <v>1</v>
      </c>
      <c r="BT1327" s="5">
        <v>0</v>
      </c>
      <c r="BU1327" s="5">
        <v>0</v>
      </c>
      <c r="BV1327" s="5">
        <v>0</v>
      </c>
      <c r="BW1327" s="5">
        <v>1</v>
      </c>
      <c r="BX1327" s="5">
        <v>0</v>
      </c>
      <c r="BY1327" s="5">
        <v>0</v>
      </c>
      <c r="BZ1327" s="5">
        <v>0</v>
      </c>
      <c r="CA1327" s="5">
        <v>7</v>
      </c>
      <c r="CB1327" s="5">
        <v>0</v>
      </c>
      <c r="CC1327" s="5">
        <v>0</v>
      </c>
      <c r="CD1327" s="5">
        <v>0</v>
      </c>
      <c r="CE1327" s="5">
        <v>0</v>
      </c>
      <c r="CF1327" s="5">
        <v>0</v>
      </c>
      <c r="CG1327" s="5">
        <v>0</v>
      </c>
      <c r="CH1327" s="5">
        <v>0</v>
      </c>
      <c r="CI1327" s="5">
        <v>0</v>
      </c>
      <c r="CJ1327" s="5">
        <v>1</v>
      </c>
      <c r="CK1327" s="5">
        <v>0</v>
      </c>
      <c r="CL1327" s="5">
        <v>0</v>
      </c>
      <c r="CM1327" s="5">
        <v>0</v>
      </c>
      <c r="CN1327" s="5">
        <v>1</v>
      </c>
      <c r="CO1327" s="5">
        <v>0</v>
      </c>
      <c r="CP1327" s="5">
        <v>0</v>
      </c>
      <c r="CQ1327" s="5">
        <v>0</v>
      </c>
      <c r="CR1327" s="5">
        <v>0</v>
      </c>
      <c r="CS1327" s="5">
        <v>0</v>
      </c>
      <c r="CT1327" s="5">
        <v>0</v>
      </c>
      <c r="CU1327" s="5">
        <v>0</v>
      </c>
      <c r="CV1327" s="5">
        <v>1</v>
      </c>
      <c r="CW1327" s="5">
        <v>0</v>
      </c>
      <c r="CX1327" s="3">
        <v>0</v>
      </c>
    </row>
    <row r="1328" spans="1:102" ht="15.75" x14ac:dyDescent="0.25">
      <c r="A1328" s="5" t="s">
        <v>295</v>
      </c>
      <c r="B1328" s="5" t="s">
        <v>296</v>
      </c>
      <c r="C1328" s="5">
        <v>2023</v>
      </c>
      <c r="D1328" s="5">
        <v>16</v>
      </c>
      <c r="E1328" s="5">
        <v>0</v>
      </c>
      <c r="F1328" s="5">
        <v>0</v>
      </c>
      <c r="G1328" s="5">
        <v>1</v>
      </c>
      <c r="H1328" s="5">
        <v>0</v>
      </c>
      <c r="I1328" s="5">
        <v>0</v>
      </c>
      <c r="J1328" s="5">
        <v>0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  <c r="AE1328" s="5">
        <v>0</v>
      </c>
      <c r="AF1328" s="5">
        <v>0</v>
      </c>
      <c r="AG1328" s="5">
        <v>0</v>
      </c>
      <c r="AH1328" s="5">
        <v>0</v>
      </c>
      <c r="AI1328" s="5">
        <v>0</v>
      </c>
      <c r="AJ1328" s="5">
        <v>1</v>
      </c>
      <c r="AK1328" s="5">
        <v>0</v>
      </c>
      <c r="AL1328" s="5">
        <v>0</v>
      </c>
      <c r="AM1328" s="5">
        <v>0</v>
      </c>
      <c r="AN1328" s="5">
        <v>0</v>
      </c>
      <c r="AO1328" s="5">
        <v>0</v>
      </c>
      <c r="AP1328" s="5">
        <v>0</v>
      </c>
      <c r="AQ1328" s="5">
        <v>0</v>
      </c>
      <c r="AR1328" s="5">
        <v>0</v>
      </c>
      <c r="AS1328" s="5">
        <v>0</v>
      </c>
      <c r="AT1328" s="5">
        <v>0</v>
      </c>
      <c r="AU1328" s="5">
        <v>0</v>
      </c>
      <c r="AV1328" s="5">
        <v>0</v>
      </c>
      <c r="AW1328" s="5">
        <v>0</v>
      </c>
      <c r="AX1328" s="5">
        <v>0</v>
      </c>
      <c r="AY1328" s="5">
        <v>0</v>
      </c>
      <c r="AZ1328" s="5">
        <v>0</v>
      </c>
      <c r="BA1328" s="5">
        <v>0</v>
      </c>
      <c r="BB1328" s="5">
        <v>0</v>
      </c>
      <c r="BC1328" s="5">
        <v>0</v>
      </c>
      <c r="BD1328" s="5">
        <v>0</v>
      </c>
      <c r="BE1328" s="5">
        <v>0</v>
      </c>
      <c r="BF1328" s="5">
        <v>0</v>
      </c>
      <c r="BG1328" s="5">
        <v>0</v>
      </c>
      <c r="BH1328" s="5">
        <v>0</v>
      </c>
      <c r="BI1328" s="5">
        <v>0</v>
      </c>
      <c r="BJ1328" s="5">
        <v>0</v>
      </c>
      <c r="BK1328" s="5">
        <v>1</v>
      </c>
      <c r="BL1328" s="5">
        <v>0</v>
      </c>
      <c r="BM1328" s="5">
        <v>0</v>
      </c>
      <c r="BN1328" s="5">
        <v>1</v>
      </c>
      <c r="BO1328" s="5">
        <v>0</v>
      </c>
      <c r="BP1328" s="5">
        <v>0</v>
      </c>
      <c r="BQ1328" s="5">
        <v>2</v>
      </c>
      <c r="BR1328" s="5">
        <v>0</v>
      </c>
      <c r="BS1328" s="5">
        <v>0</v>
      </c>
      <c r="BT1328" s="5">
        <v>0</v>
      </c>
      <c r="BU1328" s="5">
        <v>0</v>
      </c>
      <c r="BV1328" s="5">
        <v>0</v>
      </c>
      <c r="BW1328" s="5">
        <v>2</v>
      </c>
      <c r="BX1328" s="5">
        <v>1</v>
      </c>
      <c r="BY1328" s="5">
        <v>0</v>
      </c>
      <c r="BZ1328" s="5">
        <v>0</v>
      </c>
      <c r="CA1328" s="5">
        <v>0</v>
      </c>
      <c r="CB1328" s="5">
        <v>0</v>
      </c>
      <c r="CC1328" s="5">
        <v>0</v>
      </c>
      <c r="CD1328" s="5">
        <v>0</v>
      </c>
      <c r="CE1328" s="5">
        <v>0</v>
      </c>
      <c r="CF1328" s="5">
        <v>0</v>
      </c>
      <c r="CG1328" s="5">
        <v>0</v>
      </c>
      <c r="CH1328" s="5">
        <v>0</v>
      </c>
      <c r="CI1328" s="5">
        <v>0</v>
      </c>
      <c r="CJ1328" s="5">
        <v>0</v>
      </c>
      <c r="CK1328" s="5">
        <v>0</v>
      </c>
      <c r="CL1328" s="5">
        <v>0</v>
      </c>
      <c r="CM1328" s="5">
        <v>0</v>
      </c>
      <c r="CN1328" s="5">
        <v>1</v>
      </c>
      <c r="CO1328" s="5">
        <v>0</v>
      </c>
      <c r="CP1328" s="5">
        <v>0</v>
      </c>
      <c r="CQ1328" s="5">
        <v>0</v>
      </c>
      <c r="CR1328" s="5">
        <v>0</v>
      </c>
      <c r="CS1328" s="5">
        <v>0</v>
      </c>
      <c r="CT1328" s="5">
        <v>0</v>
      </c>
      <c r="CU1328" s="5">
        <v>0</v>
      </c>
      <c r="CV1328" s="5">
        <v>3</v>
      </c>
      <c r="CW1328" s="5">
        <v>0</v>
      </c>
      <c r="CX1328" s="3">
        <v>0</v>
      </c>
    </row>
    <row r="1329" spans="1:102" ht="15.75" x14ac:dyDescent="0.25">
      <c r="A1329" s="5" t="s">
        <v>297</v>
      </c>
      <c r="B1329" s="5" t="s">
        <v>298</v>
      </c>
      <c r="C1329" s="5">
        <v>2023</v>
      </c>
      <c r="D1329" s="5">
        <v>1750</v>
      </c>
      <c r="E1329" s="5">
        <v>0</v>
      </c>
      <c r="F1329" s="5">
        <v>0</v>
      </c>
      <c r="G1329" s="5">
        <v>1</v>
      </c>
      <c r="H1329" s="5">
        <v>0</v>
      </c>
      <c r="I1329" s="5">
        <v>1</v>
      </c>
      <c r="J1329" s="5">
        <v>2</v>
      </c>
      <c r="K1329" s="5">
        <v>0</v>
      </c>
      <c r="L1329" s="5">
        <v>9</v>
      </c>
      <c r="M1329" s="5">
        <v>1</v>
      </c>
      <c r="N1329" s="5">
        <v>5</v>
      </c>
      <c r="O1329" s="5">
        <v>127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2</v>
      </c>
      <c r="W1329" s="5">
        <v>0</v>
      </c>
      <c r="X1329" s="5">
        <v>1</v>
      </c>
      <c r="Y1329" s="5">
        <v>0</v>
      </c>
      <c r="Z1329" s="5">
        <v>0</v>
      </c>
      <c r="AA1329" s="5">
        <v>1</v>
      </c>
      <c r="AB1329" s="5">
        <v>0</v>
      </c>
      <c r="AC1329" s="5">
        <v>0</v>
      </c>
      <c r="AD1329" s="5">
        <v>0</v>
      </c>
      <c r="AE1329" s="5">
        <v>0</v>
      </c>
      <c r="AF1329" s="5">
        <v>0</v>
      </c>
      <c r="AG1329" s="5">
        <v>49</v>
      </c>
      <c r="AH1329" s="5">
        <v>8</v>
      </c>
      <c r="AI1329" s="5">
        <v>8</v>
      </c>
      <c r="AJ1329" s="5">
        <v>227</v>
      </c>
      <c r="AK1329" s="5">
        <v>24</v>
      </c>
      <c r="AL1329" s="5">
        <v>4</v>
      </c>
      <c r="AM1329" s="5">
        <v>15</v>
      </c>
      <c r="AN1329" s="5">
        <v>13</v>
      </c>
      <c r="AO1329" s="5">
        <v>37</v>
      </c>
      <c r="AP1329" s="5">
        <v>2</v>
      </c>
      <c r="AQ1329" s="5">
        <v>8</v>
      </c>
      <c r="AR1329" s="5">
        <v>1</v>
      </c>
      <c r="AS1329" s="5">
        <v>6</v>
      </c>
      <c r="AT1329" s="5">
        <v>10</v>
      </c>
      <c r="AU1329" s="5">
        <v>12</v>
      </c>
      <c r="AV1329" s="5">
        <v>115</v>
      </c>
      <c r="AW1329" s="5">
        <v>20</v>
      </c>
      <c r="AX1329" s="5">
        <v>53</v>
      </c>
      <c r="AY1329" s="5">
        <v>0</v>
      </c>
      <c r="AZ1329" s="5">
        <v>9</v>
      </c>
      <c r="BA1329" s="5">
        <v>0</v>
      </c>
      <c r="BB1329" s="5">
        <v>115</v>
      </c>
      <c r="BC1329" s="5">
        <v>15</v>
      </c>
      <c r="BD1329" s="5">
        <v>0</v>
      </c>
      <c r="BE1329" s="5">
        <v>32</v>
      </c>
      <c r="BF1329" s="5">
        <v>62</v>
      </c>
      <c r="BG1329" s="5">
        <v>8</v>
      </c>
      <c r="BH1329" s="5">
        <v>21</v>
      </c>
      <c r="BI1329" s="5">
        <v>0</v>
      </c>
      <c r="BJ1329" s="5">
        <v>42</v>
      </c>
      <c r="BK1329" s="5">
        <v>72</v>
      </c>
      <c r="BL1329" s="5">
        <v>0</v>
      </c>
      <c r="BM1329" s="5">
        <v>4</v>
      </c>
      <c r="BN1329" s="5">
        <v>9</v>
      </c>
      <c r="BO1329" s="5">
        <v>0</v>
      </c>
      <c r="BP1329" s="5">
        <v>4</v>
      </c>
      <c r="BQ1329" s="5">
        <v>13</v>
      </c>
      <c r="BR1329" s="5">
        <v>1</v>
      </c>
      <c r="BS1329" s="5">
        <v>40</v>
      </c>
      <c r="BT1329" s="5">
        <v>59</v>
      </c>
      <c r="BU1329" s="5">
        <v>0</v>
      </c>
      <c r="BV1329" s="5">
        <v>35</v>
      </c>
      <c r="BW1329" s="5">
        <v>36</v>
      </c>
      <c r="BX1329" s="5">
        <v>230</v>
      </c>
      <c r="BY1329" s="5">
        <v>1</v>
      </c>
      <c r="BZ1329" s="5">
        <v>2</v>
      </c>
      <c r="CA1329" s="5">
        <v>26</v>
      </c>
      <c r="CB1329" s="5">
        <v>0</v>
      </c>
      <c r="CC1329" s="5">
        <v>0</v>
      </c>
      <c r="CD1329" s="5">
        <v>2</v>
      </c>
      <c r="CE1329" s="5">
        <v>1</v>
      </c>
      <c r="CF1329" s="5">
        <v>3</v>
      </c>
      <c r="CG1329" s="5">
        <v>10</v>
      </c>
      <c r="CH1329" s="5">
        <v>1</v>
      </c>
      <c r="CI1329" s="5">
        <v>1</v>
      </c>
      <c r="CJ1329" s="5">
        <v>8</v>
      </c>
      <c r="CK1329" s="5">
        <v>1</v>
      </c>
      <c r="CL1329" s="5">
        <v>0</v>
      </c>
      <c r="CM1329" s="5">
        <v>16</v>
      </c>
      <c r="CN1329" s="5">
        <v>42</v>
      </c>
      <c r="CO1329" s="5">
        <v>1</v>
      </c>
      <c r="CP1329" s="5">
        <v>1</v>
      </c>
      <c r="CQ1329" s="5">
        <v>0</v>
      </c>
      <c r="CR1329" s="5">
        <v>5</v>
      </c>
      <c r="CS1329" s="5">
        <v>2</v>
      </c>
      <c r="CT1329" s="5">
        <v>16</v>
      </c>
      <c r="CU1329" s="5">
        <v>3</v>
      </c>
      <c r="CV1329" s="5">
        <v>29</v>
      </c>
      <c r="CW1329" s="5">
        <v>9</v>
      </c>
      <c r="CX1329" s="3">
        <v>9</v>
      </c>
    </row>
    <row r="1330" spans="1:102" ht="15.75" x14ac:dyDescent="0.25">
      <c r="A1330" s="5" t="s">
        <v>299</v>
      </c>
      <c r="B1330" s="5" t="s">
        <v>300</v>
      </c>
      <c r="C1330" s="5">
        <v>2023</v>
      </c>
      <c r="D1330" s="5">
        <v>1734</v>
      </c>
      <c r="E1330" s="5">
        <v>0</v>
      </c>
      <c r="F1330" s="5">
        <v>1</v>
      </c>
      <c r="G1330" s="5">
        <v>6</v>
      </c>
      <c r="H1330" s="5">
        <v>2</v>
      </c>
      <c r="I1330" s="5">
        <v>10</v>
      </c>
      <c r="J1330" s="5">
        <v>3</v>
      </c>
      <c r="K1330" s="5">
        <v>3</v>
      </c>
      <c r="L1330" s="5">
        <v>11</v>
      </c>
      <c r="M1330" s="5">
        <v>16</v>
      </c>
      <c r="N1330" s="5">
        <v>8</v>
      </c>
      <c r="O1330" s="5">
        <v>40</v>
      </c>
      <c r="P1330" s="5">
        <v>0</v>
      </c>
      <c r="Q1330" s="5">
        <v>0</v>
      </c>
      <c r="R1330" s="5">
        <v>1</v>
      </c>
      <c r="S1330" s="5">
        <v>0</v>
      </c>
      <c r="T1330" s="5">
        <v>74</v>
      </c>
      <c r="U1330" s="5">
        <v>0</v>
      </c>
      <c r="V1330" s="5">
        <v>3</v>
      </c>
      <c r="W1330" s="5">
        <v>88</v>
      </c>
      <c r="X1330" s="5">
        <v>1</v>
      </c>
      <c r="Y1330" s="5">
        <v>0</v>
      </c>
      <c r="Z1330" s="5">
        <v>0</v>
      </c>
      <c r="AA1330" s="5">
        <v>2</v>
      </c>
      <c r="AB1330" s="5">
        <v>0</v>
      </c>
      <c r="AC1330" s="5">
        <v>0</v>
      </c>
      <c r="AD1330" s="5">
        <v>0</v>
      </c>
      <c r="AE1330" s="5">
        <v>0</v>
      </c>
      <c r="AF1330" s="5">
        <v>0</v>
      </c>
      <c r="AG1330" s="5">
        <v>4</v>
      </c>
      <c r="AH1330" s="5">
        <v>118</v>
      </c>
      <c r="AI1330" s="5">
        <v>9</v>
      </c>
      <c r="AJ1330" s="5">
        <v>35</v>
      </c>
      <c r="AK1330" s="5">
        <v>19</v>
      </c>
      <c r="AL1330" s="5">
        <v>1</v>
      </c>
      <c r="AM1330" s="5">
        <v>36</v>
      </c>
      <c r="AN1330" s="5">
        <v>21</v>
      </c>
      <c r="AO1330" s="5">
        <v>30</v>
      </c>
      <c r="AP1330" s="5">
        <v>1</v>
      </c>
      <c r="AQ1330" s="5">
        <v>9</v>
      </c>
      <c r="AR1330" s="5">
        <v>1</v>
      </c>
      <c r="AS1330" s="5">
        <v>10</v>
      </c>
      <c r="AT1330" s="5">
        <v>16</v>
      </c>
      <c r="AU1330" s="5">
        <v>28</v>
      </c>
      <c r="AV1330" s="5">
        <v>20</v>
      </c>
      <c r="AW1330" s="5">
        <v>22</v>
      </c>
      <c r="AX1330" s="5">
        <v>28</v>
      </c>
      <c r="AY1330" s="5">
        <v>1</v>
      </c>
      <c r="AZ1330" s="5">
        <v>7</v>
      </c>
      <c r="BA1330" s="5">
        <v>0</v>
      </c>
      <c r="BB1330" s="5">
        <v>138</v>
      </c>
      <c r="BC1330" s="5">
        <v>11</v>
      </c>
      <c r="BD1330" s="5">
        <v>0</v>
      </c>
      <c r="BE1330" s="5">
        <v>17</v>
      </c>
      <c r="BF1330" s="5">
        <v>39</v>
      </c>
      <c r="BG1330" s="5">
        <v>2</v>
      </c>
      <c r="BH1330" s="5">
        <v>2</v>
      </c>
      <c r="BI1330" s="5">
        <v>0</v>
      </c>
      <c r="BJ1330" s="5">
        <v>68</v>
      </c>
      <c r="BK1330" s="5">
        <v>61</v>
      </c>
      <c r="BL1330" s="5">
        <v>0</v>
      </c>
      <c r="BM1330" s="5">
        <v>3</v>
      </c>
      <c r="BN1330" s="5">
        <v>13</v>
      </c>
      <c r="BO1330" s="5">
        <v>0</v>
      </c>
      <c r="BP1330" s="5">
        <v>8</v>
      </c>
      <c r="BQ1330" s="5">
        <v>24</v>
      </c>
      <c r="BR1330" s="5">
        <v>1</v>
      </c>
      <c r="BS1330" s="5">
        <v>121</v>
      </c>
      <c r="BT1330" s="5">
        <v>44</v>
      </c>
      <c r="BU1330" s="5">
        <v>1</v>
      </c>
      <c r="BV1330" s="5">
        <v>28</v>
      </c>
      <c r="BW1330" s="5">
        <v>5</v>
      </c>
      <c r="BX1330" s="5">
        <v>230</v>
      </c>
      <c r="BY1330" s="5">
        <v>1</v>
      </c>
      <c r="BZ1330" s="5">
        <v>0</v>
      </c>
      <c r="CA1330" s="5">
        <v>41</v>
      </c>
      <c r="CB1330" s="5">
        <v>9</v>
      </c>
      <c r="CC1330" s="5">
        <v>0</v>
      </c>
      <c r="CD1330" s="5">
        <v>2</v>
      </c>
      <c r="CE1330" s="5">
        <v>0</v>
      </c>
      <c r="CF1330" s="5">
        <v>1</v>
      </c>
      <c r="CG1330" s="5">
        <v>2</v>
      </c>
      <c r="CH1330" s="5">
        <v>0</v>
      </c>
      <c r="CI1330" s="5">
        <v>5</v>
      </c>
      <c r="CJ1330" s="5">
        <v>4</v>
      </c>
      <c r="CK1330" s="5">
        <v>1</v>
      </c>
      <c r="CL1330" s="5">
        <v>0</v>
      </c>
      <c r="CM1330" s="5">
        <v>24</v>
      </c>
      <c r="CN1330" s="5">
        <v>70</v>
      </c>
      <c r="CO1330" s="5">
        <v>4</v>
      </c>
      <c r="CP1330" s="5">
        <v>4</v>
      </c>
      <c r="CQ1330" s="5">
        <v>0</v>
      </c>
      <c r="CR1330" s="5">
        <v>8</v>
      </c>
      <c r="CS1330" s="5">
        <v>6</v>
      </c>
      <c r="CT1330" s="5">
        <v>16</v>
      </c>
      <c r="CU1330" s="5">
        <v>1</v>
      </c>
      <c r="CV1330" s="5">
        <v>25</v>
      </c>
      <c r="CW1330" s="5">
        <v>6</v>
      </c>
      <c r="CX1330" s="3">
        <v>6</v>
      </c>
    </row>
    <row r="1331" spans="1:102" ht="15.75" x14ac:dyDescent="0.25">
      <c r="A1331" s="5" t="s">
        <v>301</v>
      </c>
      <c r="B1331" s="5" t="s">
        <v>302</v>
      </c>
      <c r="C1331" s="5">
        <v>2023</v>
      </c>
      <c r="D1331" s="5">
        <v>28</v>
      </c>
      <c r="E1331" s="5">
        <v>0</v>
      </c>
      <c r="F1331" s="5">
        <v>0</v>
      </c>
      <c r="G1331" s="5">
        <v>0</v>
      </c>
      <c r="H1331" s="5">
        <v>0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5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5">
        <v>0</v>
      </c>
      <c r="AF1331" s="5">
        <v>0</v>
      </c>
      <c r="AG1331" s="5">
        <v>0</v>
      </c>
      <c r="AH1331" s="5">
        <v>0</v>
      </c>
      <c r="AI1331" s="5">
        <v>0</v>
      </c>
      <c r="AJ1331" s="5">
        <v>0</v>
      </c>
      <c r="AK1331" s="5">
        <v>0</v>
      </c>
      <c r="AL1331" s="5">
        <v>0</v>
      </c>
      <c r="AM1331" s="5">
        <v>0</v>
      </c>
      <c r="AN1331" s="5">
        <v>0</v>
      </c>
      <c r="AO1331" s="5">
        <v>1</v>
      </c>
      <c r="AP1331" s="5">
        <v>0</v>
      </c>
      <c r="AQ1331" s="5">
        <v>0</v>
      </c>
      <c r="AR1331" s="5">
        <v>0</v>
      </c>
      <c r="AS1331" s="5">
        <v>0</v>
      </c>
      <c r="AT1331" s="5">
        <v>0</v>
      </c>
      <c r="AU1331" s="5">
        <v>0</v>
      </c>
      <c r="AV1331" s="5">
        <v>0</v>
      </c>
      <c r="AW1331" s="5">
        <v>0</v>
      </c>
      <c r="AX1331" s="5">
        <v>1</v>
      </c>
      <c r="AY1331" s="5">
        <v>0</v>
      </c>
      <c r="AZ1331" s="5">
        <v>0</v>
      </c>
      <c r="BA1331" s="5">
        <v>0</v>
      </c>
      <c r="BB1331" s="5">
        <v>0</v>
      </c>
      <c r="BC1331" s="5">
        <v>0</v>
      </c>
      <c r="BD1331" s="5">
        <v>0</v>
      </c>
      <c r="BE1331" s="5">
        <v>1</v>
      </c>
      <c r="BF1331" s="5">
        <v>1</v>
      </c>
      <c r="BG1331" s="5">
        <v>0</v>
      </c>
      <c r="BH1331" s="5">
        <v>0</v>
      </c>
      <c r="BI1331" s="5">
        <v>1</v>
      </c>
      <c r="BJ1331" s="5">
        <v>1</v>
      </c>
      <c r="BK1331" s="5">
        <v>0</v>
      </c>
      <c r="BL1331" s="5">
        <v>0</v>
      </c>
      <c r="BM1331" s="5">
        <v>0</v>
      </c>
      <c r="BN1331" s="5">
        <v>1</v>
      </c>
      <c r="BO1331" s="5">
        <v>0</v>
      </c>
      <c r="BP1331" s="5">
        <v>0</v>
      </c>
      <c r="BQ1331" s="5">
        <v>1</v>
      </c>
      <c r="BR1331" s="5">
        <v>0</v>
      </c>
      <c r="BS1331" s="5">
        <v>1</v>
      </c>
      <c r="BT1331" s="5">
        <v>0</v>
      </c>
      <c r="BU1331" s="5">
        <v>0</v>
      </c>
      <c r="BV1331" s="5">
        <v>0</v>
      </c>
      <c r="BW1331" s="5">
        <v>8</v>
      </c>
      <c r="BX1331" s="5">
        <v>2</v>
      </c>
      <c r="BY1331" s="5">
        <v>0</v>
      </c>
      <c r="BZ1331" s="5">
        <v>0</v>
      </c>
      <c r="CA1331" s="5">
        <v>0</v>
      </c>
      <c r="CB1331" s="5">
        <v>0</v>
      </c>
      <c r="CC1331" s="5">
        <v>0</v>
      </c>
      <c r="CD1331" s="5">
        <v>0</v>
      </c>
      <c r="CE1331" s="5">
        <v>0</v>
      </c>
      <c r="CF1331" s="5">
        <v>0</v>
      </c>
      <c r="CG1331" s="5">
        <v>0</v>
      </c>
      <c r="CH1331" s="5">
        <v>0</v>
      </c>
      <c r="CI1331" s="5">
        <v>0</v>
      </c>
      <c r="CJ1331" s="5">
        <v>0</v>
      </c>
      <c r="CK1331" s="5">
        <v>0</v>
      </c>
      <c r="CL1331" s="5">
        <v>0</v>
      </c>
      <c r="CM1331" s="5">
        <v>0</v>
      </c>
      <c r="CN1331" s="5">
        <v>1</v>
      </c>
      <c r="CO1331" s="5">
        <v>0</v>
      </c>
      <c r="CP1331" s="5">
        <v>0</v>
      </c>
      <c r="CQ1331" s="5">
        <v>0</v>
      </c>
      <c r="CR1331" s="5">
        <v>0</v>
      </c>
      <c r="CS1331" s="5">
        <v>0</v>
      </c>
      <c r="CT1331" s="5">
        <v>1</v>
      </c>
      <c r="CU1331" s="5">
        <v>0</v>
      </c>
      <c r="CV1331" s="5">
        <v>0</v>
      </c>
      <c r="CW1331" s="5">
        <v>0</v>
      </c>
      <c r="CX1331" s="3">
        <v>0</v>
      </c>
    </row>
    <row r="1332" spans="1:102" ht="15.75" x14ac:dyDescent="0.25">
      <c r="A1332" s="5" t="s">
        <v>303</v>
      </c>
      <c r="B1332" s="5" t="s">
        <v>304</v>
      </c>
      <c r="C1332" s="5">
        <v>2023</v>
      </c>
      <c r="D1332" s="5">
        <v>80</v>
      </c>
      <c r="E1332" s="5">
        <v>0</v>
      </c>
      <c r="F1332" s="5">
        <v>0</v>
      </c>
      <c r="G1332" s="5">
        <v>0</v>
      </c>
      <c r="H1332" s="5">
        <v>0</v>
      </c>
      <c r="I1332" s="5">
        <v>0</v>
      </c>
      <c r="J1332" s="5">
        <v>0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5">
        <v>0</v>
      </c>
      <c r="AE1332" s="5">
        <v>0</v>
      </c>
      <c r="AF1332" s="5">
        <v>0</v>
      </c>
      <c r="AG1332" s="5">
        <v>0</v>
      </c>
      <c r="AH1332" s="5">
        <v>1</v>
      </c>
      <c r="AI1332" s="5">
        <v>0</v>
      </c>
      <c r="AJ1332" s="5">
        <v>0</v>
      </c>
      <c r="AK1332" s="5">
        <v>0</v>
      </c>
      <c r="AL1332" s="5">
        <v>0</v>
      </c>
      <c r="AM1332" s="5">
        <v>1</v>
      </c>
      <c r="AN1332" s="5">
        <v>0</v>
      </c>
      <c r="AO1332" s="5">
        <v>1</v>
      </c>
      <c r="AP1332" s="5">
        <v>0</v>
      </c>
      <c r="AQ1332" s="5">
        <v>0</v>
      </c>
      <c r="AR1332" s="5">
        <v>0</v>
      </c>
      <c r="AS1332" s="5">
        <v>0</v>
      </c>
      <c r="AT1332" s="5">
        <v>0</v>
      </c>
      <c r="AU1332" s="5">
        <v>0</v>
      </c>
      <c r="AV1332" s="5">
        <v>1</v>
      </c>
      <c r="AW1332" s="5">
        <v>0</v>
      </c>
      <c r="AX1332" s="5">
        <v>2</v>
      </c>
      <c r="AY1332" s="5">
        <v>0</v>
      </c>
      <c r="AZ1332" s="5">
        <v>1</v>
      </c>
      <c r="BA1332" s="5">
        <v>0</v>
      </c>
      <c r="BB1332" s="5">
        <v>0</v>
      </c>
      <c r="BC1332" s="5">
        <v>1</v>
      </c>
      <c r="BD1332" s="5">
        <v>0</v>
      </c>
      <c r="BE1332" s="5">
        <v>1</v>
      </c>
      <c r="BF1332" s="5">
        <v>2</v>
      </c>
      <c r="BG1332" s="5">
        <v>0</v>
      </c>
      <c r="BH1332" s="5">
        <v>0</v>
      </c>
      <c r="BI1332" s="5">
        <v>0</v>
      </c>
      <c r="BJ1332" s="5">
        <v>3</v>
      </c>
      <c r="BK1332" s="5">
        <v>1</v>
      </c>
      <c r="BL1332" s="5">
        <v>0</v>
      </c>
      <c r="BM1332" s="5">
        <v>0</v>
      </c>
      <c r="BN1332" s="5">
        <v>1</v>
      </c>
      <c r="BO1332" s="5">
        <v>0</v>
      </c>
      <c r="BP1332" s="5">
        <v>0</v>
      </c>
      <c r="BQ1332" s="5">
        <v>1</v>
      </c>
      <c r="BR1332" s="5">
        <v>3</v>
      </c>
      <c r="BS1332" s="5">
        <v>0</v>
      </c>
      <c r="BT1332" s="5">
        <v>0</v>
      </c>
      <c r="BU1332" s="5">
        <v>0</v>
      </c>
      <c r="BV1332" s="5">
        <v>1</v>
      </c>
      <c r="BW1332" s="5">
        <v>40</v>
      </c>
      <c r="BX1332" s="5">
        <v>7</v>
      </c>
      <c r="BY1332" s="5">
        <v>0</v>
      </c>
      <c r="BZ1332" s="5">
        <v>0</v>
      </c>
      <c r="CA1332" s="5">
        <v>0</v>
      </c>
      <c r="CB1332" s="5">
        <v>1</v>
      </c>
      <c r="CC1332" s="5">
        <v>0</v>
      </c>
      <c r="CD1332" s="5">
        <v>0</v>
      </c>
      <c r="CE1332" s="5">
        <v>0</v>
      </c>
      <c r="CF1332" s="5">
        <v>0</v>
      </c>
      <c r="CG1332" s="5">
        <v>0</v>
      </c>
      <c r="CH1332" s="5">
        <v>0</v>
      </c>
      <c r="CI1332" s="5">
        <v>0</v>
      </c>
      <c r="CJ1332" s="5">
        <v>0</v>
      </c>
      <c r="CK1332" s="5">
        <v>0</v>
      </c>
      <c r="CL1332" s="5">
        <v>0</v>
      </c>
      <c r="CM1332" s="5">
        <v>2</v>
      </c>
      <c r="CN1332" s="5">
        <v>6</v>
      </c>
      <c r="CO1332" s="5">
        <v>0</v>
      </c>
      <c r="CP1332" s="5">
        <v>0</v>
      </c>
      <c r="CQ1332" s="5">
        <v>0</v>
      </c>
      <c r="CR1332" s="5">
        <v>0</v>
      </c>
      <c r="CS1332" s="5">
        <v>0</v>
      </c>
      <c r="CT1332" s="5">
        <v>0</v>
      </c>
      <c r="CU1332" s="5">
        <v>0</v>
      </c>
      <c r="CV1332" s="5">
        <v>1</v>
      </c>
      <c r="CW1332" s="5">
        <v>0</v>
      </c>
      <c r="CX1332" s="3">
        <v>0</v>
      </c>
    </row>
    <row r="1333" spans="1:102" ht="15.75" x14ac:dyDescent="0.25">
      <c r="A1333" s="5" t="s">
        <v>305</v>
      </c>
      <c r="B1333" s="5" t="s">
        <v>306</v>
      </c>
      <c r="C1333" s="5">
        <v>2023</v>
      </c>
      <c r="D1333" s="5">
        <v>15</v>
      </c>
      <c r="E1333" s="5">
        <v>0</v>
      </c>
      <c r="F1333" s="5">
        <v>0</v>
      </c>
      <c r="G1333" s="5">
        <v>0</v>
      </c>
      <c r="H1333" s="5">
        <v>0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  <c r="AE1333" s="5">
        <v>0</v>
      </c>
      <c r="AF1333" s="5">
        <v>0</v>
      </c>
      <c r="AG1333" s="5">
        <v>0</v>
      </c>
      <c r="AH1333" s="5">
        <v>0</v>
      </c>
      <c r="AI1333" s="5">
        <v>0</v>
      </c>
      <c r="AJ1333" s="5">
        <v>0</v>
      </c>
      <c r="AK1333" s="5">
        <v>0</v>
      </c>
      <c r="AL1333" s="5">
        <v>0</v>
      </c>
      <c r="AM1333" s="5">
        <v>0</v>
      </c>
      <c r="AN1333" s="5">
        <v>0</v>
      </c>
      <c r="AO1333" s="5">
        <v>0</v>
      </c>
      <c r="AP1333" s="5">
        <v>0</v>
      </c>
      <c r="AQ1333" s="5">
        <v>0</v>
      </c>
      <c r="AR1333" s="5">
        <v>0</v>
      </c>
      <c r="AS1333" s="5">
        <v>0</v>
      </c>
      <c r="AT1333" s="5">
        <v>0</v>
      </c>
      <c r="AU1333" s="5">
        <v>2</v>
      </c>
      <c r="AV1333" s="5">
        <v>0</v>
      </c>
      <c r="AW1333" s="5">
        <v>0</v>
      </c>
      <c r="AX1333" s="5">
        <v>0</v>
      </c>
      <c r="AY1333" s="5">
        <v>0</v>
      </c>
      <c r="AZ1333" s="5">
        <v>0</v>
      </c>
      <c r="BA1333" s="5">
        <v>0</v>
      </c>
      <c r="BB1333" s="5">
        <v>0</v>
      </c>
      <c r="BC1333" s="5">
        <v>0</v>
      </c>
      <c r="BD1333" s="5">
        <v>0</v>
      </c>
      <c r="BE1333" s="5">
        <v>0</v>
      </c>
      <c r="BF1333" s="5">
        <v>2</v>
      </c>
      <c r="BG1333" s="5">
        <v>0</v>
      </c>
      <c r="BH1333" s="5">
        <v>0</v>
      </c>
      <c r="BI1333" s="5">
        <v>0</v>
      </c>
      <c r="BJ1333" s="5">
        <v>1</v>
      </c>
      <c r="BK1333" s="5">
        <v>1</v>
      </c>
      <c r="BL1333" s="5">
        <v>0</v>
      </c>
      <c r="BM1333" s="5">
        <v>0</v>
      </c>
      <c r="BN1333" s="5">
        <v>0</v>
      </c>
      <c r="BO1333" s="5">
        <v>0</v>
      </c>
      <c r="BP1333" s="5">
        <v>0</v>
      </c>
      <c r="BQ1333" s="5">
        <v>0</v>
      </c>
      <c r="BR1333" s="5">
        <v>0</v>
      </c>
      <c r="BS1333" s="5">
        <v>0</v>
      </c>
      <c r="BT1333" s="5">
        <v>0</v>
      </c>
      <c r="BU1333" s="5">
        <v>0</v>
      </c>
      <c r="BV1333" s="5">
        <v>0</v>
      </c>
      <c r="BW1333" s="5">
        <v>2</v>
      </c>
      <c r="BX1333" s="5">
        <v>6</v>
      </c>
      <c r="BY1333" s="5">
        <v>0</v>
      </c>
      <c r="BZ1333" s="5">
        <v>0</v>
      </c>
      <c r="CA1333" s="5">
        <v>0</v>
      </c>
      <c r="CB1333" s="5">
        <v>0</v>
      </c>
      <c r="CC1333" s="5">
        <v>0</v>
      </c>
      <c r="CD1333" s="5">
        <v>0</v>
      </c>
      <c r="CE1333" s="5">
        <v>0</v>
      </c>
      <c r="CF1333" s="5">
        <v>0</v>
      </c>
      <c r="CG1333" s="5">
        <v>0</v>
      </c>
      <c r="CH1333" s="5">
        <v>0</v>
      </c>
      <c r="CI1333" s="5">
        <v>0</v>
      </c>
      <c r="CJ1333" s="5">
        <v>0</v>
      </c>
      <c r="CK1333" s="5">
        <v>0</v>
      </c>
      <c r="CL1333" s="5">
        <v>0</v>
      </c>
      <c r="CM1333" s="5">
        <v>0</v>
      </c>
      <c r="CN1333" s="5">
        <v>0</v>
      </c>
      <c r="CO1333" s="5">
        <v>0</v>
      </c>
      <c r="CP1333" s="5">
        <v>0</v>
      </c>
      <c r="CQ1333" s="5">
        <v>0</v>
      </c>
      <c r="CR1333" s="5">
        <v>0</v>
      </c>
      <c r="CS1333" s="5">
        <v>0</v>
      </c>
      <c r="CT1333" s="5">
        <v>0</v>
      </c>
      <c r="CU1333" s="5">
        <v>0</v>
      </c>
      <c r="CV1333" s="5">
        <v>0</v>
      </c>
      <c r="CW1333" s="5">
        <v>0</v>
      </c>
      <c r="CX1333" s="3">
        <v>0</v>
      </c>
    </row>
    <row r="1334" spans="1:102" ht="15.75" x14ac:dyDescent="0.25">
      <c r="A1334" s="5" t="s">
        <v>307</v>
      </c>
      <c r="B1334" s="5" t="s">
        <v>308</v>
      </c>
      <c r="C1334" s="5">
        <v>2023</v>
      </c>
      <c r="D1334" s="5">
        <v>14</v>
      </c>
      <c r="E1334" s="5">
        <v>0</v>
      </c>
      <c r="F1334" s="5">
        <v>0</v>
      </c>
      <c r="G1334" s="5">
        <v>0</v>
      </c>
      <c r="H1334" s="5">
        <v>0</v>
      </c>
      <c r="I1334" s="5">
        <v>0</v>
      </c>
      <c r="J1334" s="5">
        <v>0</v>
      </c>
      <c r="K1334" s="5">
        <v>0</v>
      </c>
      <c r="L1334" s="5">
        <v>2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1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5">
        <v>0</v>
      </c>
      <c r="AG1334" s="5">
        <v>0</v>
      </c>
      <c r="AH1334" s="5">
        <v>0</v>
      </c>
      <c r="AI1334" s="5">
        <v>0</v>
      </c>
      <c r="AJ1334" s="5">
        <v>1</v>
      </c>
      <c r="AK1334" s="5">
        <v>0</v>
      </c>
      <c r="AL1334" s="5">
        <v>0</v>
      </c>
      <c r="AM1334" s="5">
        <v>0</v>
      </c>
      <c r="AN1334" s="5">
        <v>0</v>
      </c>
      <c r="AO1334" s="5">
        <v>0</v>
      </c>
      <c r="AP1334" s="5">
        <v>0</v>
      </c>
      <c r="AQ1334" s="5">
        <v>0</v>
      </c>
      <c r="AR1334" s="5">
        <v>0</v>
      </c>
      <c r="AS1334" s="5">
        <v>0</v>
      </c>
      <c r="AT1334" s="5">
        <v>0</v>
      </c>
      <c r="AU1334" s="5">
        <v>0</v>
      </c>
      <c r="AV1334" s="5">
        <v>0</v>
      </c>
      <c r="AW1334" s="5">
        <v>0</v>
      </c>
      <c r="AX1334" s="5">
        <v>0</v>
      </c>
      <c r="AY1334" s="5">
        <v>0</v>
      </c>
      <c r="AZ1334" s="5">
        <v>0</v>
      </c>
      <c r="BA1334" s="5">
        <v>0</v>
      </c>
      <c r="BB1334" s="5">
        <v>0</v>
      </c>
      <c r="BC1334" s="5">
        <v>0</v>
      </c>
      <c r="BD1334" s="5">
        <v>0</v>
      </c>
      <c r="BE1334" s="5">
        <v>0</v>
      </c>
      <c r="BF1334" s="5">
        <v>0</v>
      </c>
      <c r="BG1334" s="5">
        <v>0</v>
      </c>
      <c r="BH1334" s="5">
        <v>0</v>
      </c>
      <c r="BI1334" s="5">
        <v>0</v>
      </c>
      <c r="BJ1334" s="5">
        <v>0</v>
      </c>
      <c r="BK1334" s="5">
        <v>0</v>
      </c>
      <c r="BL1334" s="5">
        <v>0</v>
      </c>
      <c r="BM1334" s="5">
        <v>0</v>
      </c>
      <c r="BN1334" s="5">
        <v>0</v>
      </c>
      <c r="BO1334" s="5">
        <v>0</v>
      </c>
      <c r="BP1334" s="5">
        <v>0</v>
      </c>
      <c r="BQ1334" s="5">
        <v>0</v>
      </c>
      <c r="BR1334" s="5">
        <v>0</v>
      </c>
      <c r="BS1334" s="5">
        <v>0</v>
      </c>
      <c r="BT1334" s="5">
        <v>0</v>
      </c>
      <c r="BU1334" s="5">
        <v>0</v>
      </c>
      <c r="BV1334" s="5">
        <v>0</v>
      </c>
      <c r="BW1334" s="5">
        <v>0</v>
      </c>
      <c r="BX1334" s="5">
        <v>0</v>
      </c>
      <c r="BY1334" s="5">
        <v>0</v>
      </c>
      <c r="BZ1334" s="5">
        <v>0</v>
      </c>
      <c r="CA1334" s="5">
        <v>0</v>
      </c>
      <c r="CB1334" s="5">
        <v>0</v>
      </c>
      <c r="CC1334" s="5">
        <v>0</v>
      </c>
      <c r="CD1334" s="5">
        <v>0</v>
      </c>
      <c r="CE1334" s="5">
        <v>0</v>
      </c>
      <c r="CF1334" s="5">
        <v>0</v>
      </c>
      <c r="CG1334" s="5">
        <v>0</v>
      </c>
      <c r="CH1334" s="5">
        <v>0</v>
      </c>
      <c r="CI1334" s="5">
        <v>0</v>
      </c>
      <c r="CJ1334" s="5">
        <v>0</v>
      </c>
      <c r="CK1334" s="5">
        <v>0</v>
      </c>
      <c r="CL1334" s="5">
        <v>0</v>
      </c>
      <c r="CM1334" s="5">
        <v>0</v>
      </c>
      <c r="CN1334" s="5">
        <v>0</v>
      </c>
      <c r="CO1334" s="5">
        <v>0</v>
      </c>
      <c r="CP1334" s="5">
        <v>0</v>
      </c>
      <c r="CQ1334" s="5">
        <v>0</v>
      </c>
      <c r="CR1334" s="5">
        <v>6</v>
      </c>
      <c r="CS1334" s="5">
        <v>0</v>
      </c>
      <c r="CT1334" s="5">
        <v>0</v>
      </c>
      <c r="CU1334" s="5">
        <v>0</v>
      </c>
      <c r="CV1334" s="5">
        <v>0</v>
      </c>
      <c r="CW1334" s="5">
        <v>0</v>
      </c>
      <c r="CX1334" s="3">
        <v>0</v>
      </c>
    </row>
    <row r="1335" spans="1:102" ht="15.75" x14ac:dyDescent="0.25">
      <c r="A1335" s="5" t="s">
        <v>309</v>
      </c>
      <c r="B1335" s="5" t="s">
        <v>310</v>
      </c>
      <c r="C1335" s="5">
        <v>2023</v>
      </c>
      <c r="D1335" s="5">
        <v>0</v>
      </c>
      <c r="E1335" s="5">
        <v>0</v>
      </c>
      <c r="F1335" s="5">
        <v>0</v>
      </c>
      <c r="G1335" s="5">
        <v>0</v>
      </c>
      <c r="H1335" s="5">
        <v>0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5">
        <v>0</v>
      </c>
      <c r="AF1335" s="5">
        <v>0</v>
      </c>
      <c r="AG1335" s="5">
        <v>0</v>
      </c>
      <c r="AH1335" s="5">
        <v>0</v>
      </c>
      <c r="AI1335" s="5">
        <v>0</v>
      </c>
      <c r="AJ1335" s="5">
        <v>0</v>
      </c>
      <c r="AK1335" s="5">
        <v>0</v>
      </c>
      <c r="AL1335" s="5">
        <v>0</v>
      </c>
      <c r="AM1335" s="5">
        <v>0</v>
      </c>
      <c r="AN1335" s="5">
        <v>0</v>
      </c>
      <c r="AO1335" s="5">
        <v>0</v>
      </c>
      <c r="AP1335" s="5">
        <v>0</v>
      </c>
      <c r="AQ1335" s="5">
        <v>0</v>
      </c>
      <c r="AR1335" s="5">
        <v>0</v>
      </c>
      <c r="AS1335" s="5">
        <v>0</v>
      </c>
      <c r="AT1335" s="5">
        <v>0</v>
      </c>
      <c r="AU1335" s="5">
        <v>0</v>
      </c>
      <c r="AV1335" s="5">
        <v>0</v>
      </c>
      <c r="AW1335" s="5">
        <v>0</v>
      </c>
      <c r="AX1335" s="5">
        <v>0</v>
      </c>
      <c r="AY1335" s="5">
        <v>0</v>
      </c>
      <c r="AZ1335" s="5">
        <v>0</v>
      </c>
      <c r="BA1335" s="5">
        <v>0</v>
      </c>
      <c r="BB1335" s="5">
        <v>0</v>
      </c>
      <c r="BC1335" s="5">
        <v>0</v>
      </c>
      <c r="BD1335" s="5">
        <v>0</v>
      </c>
      <c r="BE1335" s="5">
        <v>0</v>
      </c>
      <c r="BF1335" s="5">
        <v>0</v>
      </c>
      <c r="BG1335" s="5">
        <v>0</v>
      </c>
      <c r="BH1335" s="5">
        <v>0</v>
      </c>
      <c r="BI1335" s="5">
        <v>0</v>
      </c>
      <c r="BJ1335" s="5">
        <v>0</v>
      </c>
      <c r="BK1335" s="5">
        <v>0</v>
      </c>
      <c r="BL1335" s="5">
        <v>0</v>
      </c>
      <c r="BM1335" s="5">
        <v>0</v>
      </c>
      <c r="BN1335" s="5">
        <v>0</v>
      </c>
      <c r="BO1335" s="5">
        <v>0</v>
      </c>
      <c r="BP1335" s="5">
        <v>0</v>
      </c>
      <c r="BQ1335" s="5">
        <v>0</v>
      </c>
      <c r="BR1335" s="5">
        <v>0</v>
      </c>
      <c r="BS1335" s="5">
        <v>0</v>
      </c>
      <c r="BT1335" s="5">
        <v>0</v>
      </c>
      <c r="BU1335" s="5">
        <v>0</v>
      </c>
      <c r="BV1335" s="5">
        <v>0</v>
      </c>
      <c r="BW1335" s="5">
        <v>0</v>
      </c>
      <c r="BX1335" s="5">
        <v>0</v>
      </c>
      <c r="BY1335" s="5">
        <v>0</v>
      </c>
      <c r="BZ1335" s="5">
        <v>0</v>
      </c>
      <c r="CA1335" s="5">
        <v>0</v>
      </c>
      <c r="CB1335" s="5">
        <v>0</v>
      </c>
      <c r="CC1335" s="5">
        <v>0</v>
      </c>
      <c r="CD1335" s="5">
        <v>0</v>
      </c>
      <c r="CE1335" s="5">
        <v>0</v>
      </c>
      <c r="CF1335" s="5">
        <v>0</v>
      </c>
      <c r="CG1335" s="5">
        <v>0</v>
      </c>
      <c r="CH1335" s="5">
        <v>0</v>
      </c>
      <c r="CI1335" s="5">
        <v>0</v>
      </c>
      <c r="CJ1335" s="5">
        <v>0</v>
      </c>
      <c r="CK1335" s="5">
        <v>0</v>
      </c>
      <c r="CL1335" s="5">
        <v>0</v>
      </c>
      <c r="CM1335" s="5">
        <v>0</v>
      </c>
      <c r="CN1335" s="5">
        <v>0</v>
      </c>
      <c r="CO1335" s="5">
        <v>0</v>
      </c>
      <c r="CP1335" s="5">
        <v>0</v>
      </c>
      <c r="CQ1335" s="5">
        <v>0</v>
      </c>
      <c r="CR1335" s="5">
        <v>0</v>
      </c>
      <c r="CS1335" s="5">
        <v>0</v>
      </c>
      <c r="CT1335" s="5">
        <v>0</v>
      </c>
      <c r="CU1335" s="5">
        <v>0</v>
      </c>
      <c r="CV1335" s="5">
        <v>0</v>
      </c>
      <c r="CW1335" s="5">
        <v>0</v>
      </c>
      <c r="CX1335" s="3">
        <v>0</v>
      </c>
    </row>
    <row r="1336" spans="1:102" ht="15.75" x14ac:dyDescent="0.25">
      <c r="A1336" s="5" t="s">
        <v>311</v>
      </c>
      <c r="B1336" s="5" t="s">
        <v>312</v>
      </c>
      <c r="C1336" s="5">
        <v>2023</v>
      </c>
      <c r="D1336" s="5">
        <v>1573</v>
      </c>
      <c r="E1336" s="5">
        <v>0</v>
      </c>
      <c r="F1336" s="5">
        <v>1</v>
      </c>
      <c r="G1336" s="5">
        <v>13</v>
      </c>
      <c r="H1336" s="5">
        <v>7</v>
      </c>
      <c r="I1336" s="5">
        <v>19</v>
      </c>
      <c r="J1336" s="5">
        <v>16</v>
      </c>
      <c r="K1336" s="5">
        <v>1</v>
      </c>
      <c r="L1336" s="5">
        <v>2</v>
      </c>
      <c r="M1336" s="5">
        <v>3</v>
      </c>
      <c r="N1336" s="5">
        <v>28</v>
      </c>
      <c r="O1336" s="5">
        <v>24</v>
      </c>
      <c r="P1336" s="5">
        <v>0</v>
      </c>
      <c r="Q1336" s="5">
        <v>4</v>
      </c>
      <c r="R1336" s="5">
        <v>0</v>
      </c>
      <c r="S1336" s="5">
        <v>0</v>
      </c>
      <c r="T1336" s="5">
        <v>0</v>
      </c>
      <c r="U1336" s="5">
        <v>6</v>
      </c>
      <c r="V1336" s="5">
        <v>1</v>
      </c>
      <c r="W1336" s="5">
        <v>0</v>
      </c>
      <c r="X1336" s="5">
        <v>2</v>
      </c>
      <c r="Y1336" s="5">
        <v>0</v>
      </c>
      <c r="Z1336" s="5">
        <v>0</v>
      </c>
      <c r="AA1336" s="5">
        <v>945</v>
      </c>
      <c r="AB1336" s="5">
        <v>0</v>
      </c>
      <c r="AC1336" s="5">
        <v>0</v>
      </c>
      <c r="AD1336" s="5">
        <v>1</v>
      </c>
      <c r="AE1336" s="5">
        <v>0</v>
      </c>
      <c r="AF1336" s="5">
        <v>0</v>
      </c>
      <c r="AG1336" s="5">
        <v>2</v>
      </c>
      <c r="AH1336" s="5">
        <v>2</v>
      </c>
      <c r="AI1336" s="5">
        <v>9</v>
      </c>
      <c r="AJ1336" s="5">
        <v>17</v>
      </c>
      <c r="AK1336" s="5">
        <v>48</v>
      </c>
      <c r="AL1336" s="5">
        <v>0</v>
      </c>
      <c r="AM1336" s="5">
        <v>4</v>
      </c>
      <c r="AN1336" s="5">
        <v>2</v>
      </c>
      <c r="AO1336" s="5">
        <v>9</v>
      </c>
      <c r="AP1336" s="5">
        <v>0</v>
      </c>
      <c r="AQ1336" s="5">
        <v>3</v>
      </c>
      <c r="AR1336" s="5">
        <v>0</v>
      </c>
      <c r="AS1336" s="5">
        <v>5</v>
      </c>
      <c r="AT1336" s="5">
        <v>45</v>
      </c>
      <c r="AU1336" s="5">
        <v>5</v>
      </c>
      <c r="AV1336" s="5">
        <v>5</v>
      </c>
      <c r="AW1336" s="5">
        <v>2</v>
      </c>
      <c r="AX1336" s="5">
        <v>10</v>
      </c>
      <c r="AY1336" s="5">
        <v>3</v>
      </c>
      <c r="AZ1336" s="5">
        <v>16</v>
      </c>
      <c r="BA1336" s="5">
        <v>0</v>
      </c>
      <c r="BB1336" s="5">
        <v>25</v>
      </c>
      <c r="BC1336" s="5">
        <v>6</v>
      </c>
      <c r="BD1336" s="5">
        <v>0</v>
      </c>
      <c r="BE1336" s="5">
        <v>11</v>
      </c>
      <c r="BF1336" s="5">
        <v>16</v>
      </c>
      <c r="BG1336" s="5">
        <v>2</v>
      </c>
      <c r="BH1336" s="5">
        <v>3</v>
      </c>
      <c r="BI1336" s="5">
        <v>0</v>
      </c>
      <c r="BJ1336" s="5">
        <v>34</v>
      </c>
      <c r="BK1336" s="5">
        <v>21</v>
      </c>
      <c r="BL1336" s="5">
        <v>0</v>
      </c>
      <c r="BM1336" s="5">
        <v>1</v>
      </c>
      <c r="BN1336" s="5">
        <v>12</v>
      </c>
      <c r="BO1336" s="5">
        <v>1</v>
      </c>
      <c r="BP1336" s="5">
        <v>1</v>
      </c>
      <c r="BQ1336" s="5">
        <v>22</v>
      </c>
      <c r="BR1336" s="5">
        <v>1</v>
      </c>
      <c r="BS1336" s="5">
        <v>18</v>
      </c>
      <c r="BT1336" s="5">
        <v>5</v>
      </c>
      <c r="BU1336" s="5">
        <v>2</v>
      </c>
      <c r="BV1336" s="5">
        <v>8</v>
      </c>
      <c r="BW1336" s="5">
        <v>5</v>
      </c>
      <c r="BX1336" s="5">
        <v>27</v>
      </c>
      <c r="BY1336" s="5">
        <v>0</v>
      </c>
      <c r="BZ1336" s="5">
        <v>7</v>
      </c>
      <c r="CA1336" s="5">
        <v>7</v>
      </c>
      <c r="CB1336" s="5">
        <v>21</v>
      </c>
      <c r="CC1336" s="5">
        <v>0</v>
      </c>
      <c r="CD1336" s="5">
        <v>2</v>
      </c>
      <c r="CE1336" s="5">
        <v>0</v>
      </c>
      <c r="CF1336" s="5">
        <v>9</v>
      </c>
      <c r="CG1336" s="5">
        <v>0</v>
      </c>
      <c r="CH1336" s="5">
        <v>1</v>
      </c>
      <c r="CI1336" s="5">
        <v>0</v>
      </c>
      <c r="CJ1336" s="5">
        <v>5</v>
      </c>
      <c r="CK1336" s="5">
        <v>1</v>
      </c>
      <c r="CL1336" s="5">
        <v>0</v>
      </c>
      <c r="CM1336" s="5">
        <v>5</v>
      </c>
      <c r="CN1336" s="5">
        <v>15</v>
      </c>
      <c r="CO1336" s="5">
        <v>1</v>
      </c>
      <c r="CP1336" s="5">
        <v>0</v>
      </c>
      <c r="CQ1336" s="5">
        <v>0</v>
      </c>
      <c r="CR1336" s="5">
        <v>1</v>
      </c>
      <c r="CS1336" s="5">
        <v>5</v>
      </c>
      <c r="CT1336" s="5">
        <v>3</v>
      </c>
      <c r="CU1336" s="5">
        <v>0</v>
      </c>
      <c r="CV1336" s="5">
        <v>10</v>
      </c>
      <c r="CW1336" s="5">
        <v>2</v>
      </c>
      <c r="CX1336" s="3">
        <v>2</v>
      </c>
    </row>
    <row r="1337" spans="1:102" ht="15.75" x14ac:dyDescent="0.25">
      <c r="A1337" s="5" t="s">
        <v>313</v>
      </c>
      <c r="B1337" s="5" t="s">
        <v>314</v>
      </c>
      <c r="C1337" s="5">
        <v>2023</v>
      </c>
      <c r="D1337" s="5">
        <v>2</v>
      </c>
      <c r="E1337" s="5">
        <v>0</v>
      </c>
      <c r="F1337" s="5">
        <v>0</v>
      </c>
      <c r="G1337" s="5">
        <v>0</v>
      </c>
      <c r="H1337" s="5">
        <v>0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  <c r="AE1337" s="5">
        <v>0</v>
      </c>
      <c r="AF1337" s="5">
        <v>0</v>
      </c>
      <c r="AG1337" s="5">
        <v>0</v>
      </c>
      <c r="AH1337" s="5">
        <v>0</v>
      </c>
      <c r="AI1337" s="5">
        <v>0</v>
      </c>
      <c r="AJ1337" s="5">
        <v>0</v>
      </c>
      <c r="AK1337" s="5">
        <v>0</v>
      </c>
      <c r="AL1337" s="5">
        <v>0</v>
      </c>
      <c r="AM1337" s="5">
        <v>0</v>
      </c>
      <c r="AN1337" s="5">
        <v>0</v>
      </c>
      <c r="AO1337" s="5">
        <v>0</v>
      </c>
      <c r="AP1337" s="5">
        <v>0</v>
      </c>
      <c r="AQ1337" s="5">
        <v>0</v>
      </c>
      <c r="AR1337" s="5">
        <v>0</v>
      </c>
      <c r="AS1337" s="5">
        <v>0</v>
      </c>
      <c r="AT1337" s="5">
        <v>0</v>
      </c>
      <c r="AU1337" s="5">
        <v>0</v>
      </c>
      <c r="AV1337" s="5">
        <v>0</v>
      </c>
      <c r="AW1337" s="5">
        <v>0</v>
      </c>
      <c r="AX1337" s="5">
        <v>0</v>
      </c>
      <c r="AY1337" s="5">
        <v>0</v>
      </c>
      <c r="AZ1337" s="5">
        <v>0</v>
      </c>
      <c r="BA1337" s="5">
        <v>0</v>
      </c>
      <c r="BB1337" s="5">
        <v>0</v>
      </c>
      <c r="BC1337" s="5">
        <v>0</v>
      </c>
      <c r="BD1337" s="5">
        <v>0</v>
      </c>
      <c r="BE1337" s="5">
        <v>0</v>
      </c>
      <c r="BF1337" s="5">
        <v>0</v>
      </c>
      <c r="BG1337" s="5">
        <v>0</v>
      </c>
      <c r="BH1337" s="5">
        <v>0</v>
      </c>
      <c r="BI1337" s="5">
        <v>0</v>
      </c>
      <c r="BJ1337" s="5">
        <v>0</v>
      </c>
      <c r="BK1337" s="5">
        <v>1</v>
      </c>
      <c r="BL1337" s="5">
        <v>0</v>
      </c>
      <c r="BM1337" s="5">
        <v>0</v>
      </c>
      <c r="BN1337" s="5">
        <v>0</v>
      </c>
      <c r="BO1337" s="5">
        <v>0</v>
      </c>
      <c r="BP1337" s="5">
        <v>0</v>
      </c>
      <c r="BQ1337" s="5">
        <v>0</v>
      </c>
      <c r="BR1337" s="5">
        <v>0</v>
      </c>
      <c r="BS1337" s="5">
        <v>0</v>
      </c>
      <c r="BT1337" s="5">
        <v>0</v>
      </c>
      <c r="BU1337" s="5">
        <v>0</v>
      </c>
      <c r="BV1337" s="5">
        <v>0</v>
      </c>
      <c r="BW1337" s="5">
        <v>0</v>
      </c>
      <c r="BX1337" s="5">
        <v>0</v>
      </c>
      <c r="BY1337" s="5">
        <v>0</v>
      </c>
      <c r="BZ1337" s="5">
        <v>0</v>
      </c>
      <c r="CA1337" s="5">
        <v>0</v>
      </c>
      <c r="CB1337" s="5">
        <v>0</v>
      </c>
      <c r="CC1337" s="5">
        <v>0</v>
      </c>
      <c r="CD1337" s="5">
        <v>0</v>
      </c>
      <c r="CE1337" s="5">
        <v>0</v>
      </c>
      <c r="CF1337" s="5">
        <v>0</v>
      </c>
      <c r="CG1337" s="5">
        <v>0</v>
      </c>
      <c r="CH1337" s="5">
        <v>0</v>
      </c>
      <c r="CI1337" s="5">
        <v>0</v>
      </c>
      <c r="CJ1337" s="5">
        <v>0</v>
      </c>
      <c r="CK1337" s="5">
        <v>0</v>
      </c>
      <c r="CL1337" s="5">
        <v>0</v>
      </c>
      <c r="CM1337" s="5">
        <v>0</v>
      </c>
      <c r="CN1337" s="5">
        <v>1</v>
      </c>
      <c r="CO1337" s="5">
        <v>0</v>
      </c>
      <c r="CP1337" s="5">
        <v>0</v>
      </c>
      <c r="CQ1337" s="5">
        <v>0</v>
      </c>
      <c r="CR1337" s="5">
        <v>0</v>
      </c>
      <c r="CS1337" s="5">
        <v>0</v>
      </c>
      <c r="CT1337" s="5">
        <v>0</v>
      </c>
      <c r="CU1337" s="5">
        <v>0</v>
      </c>
      <c r="CV1337" s="5">
        <v>0</v>
      </c>
      <c r="CW1337" s="5">
        <v>0</v>
      </c>
      <c r="CX1337" s="3">
        <v>0</v>
      </c>
    </row>
    <row r="1338" spans="1:102" ht="15.75" x14ac:dyDescent="0.25">
      <c r="A1338" s="5" t="s">
        <v>315</v>
      </c>
      <c r="B1338" s="5" t="s">
        <v>316</v>
      </c>
      <c r="C1338" s="5">
        <v>2023</v>
      </c>
      <c r="D1338" s="5">
        <v>30943</v>
      </c>
      <c r="E1338" s="5">
        <v>22</v>
      </c>
      <c r="F1338" s="5">
        <v>174</v>
      </c>
      <c r="G1338" s="5">
        <v>223</v>
      </c>
      <c r="H1338" s="5">
        <v>93</v>
      </c>
      <c r="I1338" s="5">
        <v>270</v>
      </c>
      <c r="J1338" s="5">
        <v>103</v>
      </c>
      <c r="K1338" s="5">
        <v>40</v>
      </c>
      <c r="L1338" s="5">
        <v>275</v>
      </c>
      <c r="M1338" s="5">
        <v>70</v>
      </c>
      <c r="N1338" s="5">
        <v>252</v>
      </c>
      <c r="O1338" s="5">
        <v>363</v>
      </c>
      <c r="P1338" s="5">
        <v>1</v>
      </c>
      <c r="Q1338" s="5">
        <v>6</v>
      </c>
      <c r="R1338" s="5">
        <v>62</v>
      </c>
      <c r="S1338" s="5">
        <v>12</v>
      </c>
      <c r="T1338" s="5">
        <v>42</v>
      </c>
      <c r="U1338" s="5">
        <v>6</v>
      </c>
      <c r="V1338" s="5">
        <v>48</v>
      </c>
      <c r="W1338" s="5">
        <v>97</v>
      </c>
      <c r="X1338" s="5">
        <v>72</v>
      </c>
      <c r="Y1338" s="5">
        <v>1</v>
      </c>
      <c r="Z1338" s="5">
        <v>7510</v>
      </c>
      <c r="AA1338" s="5">
        <v>2712</v>
      </c>
      <c r="AB1338" s="5">
        <v>1021</v>
      </c>
      <c r="AC1338" s="5">
        <v>136</v>
      </c>
      <c r="AD1338" s="5">
        <v>28</v>
      </c>
      <c r="AE1338" s="5">
        <v>67</v>
      </c>
      <c r="AF1338" s="5">
        <v>163</v>
      </c>
      <c r="AG1338" s="5">
        <v>934</v>
      </c>
      <c r="AH1338" s="5">
        <v>110</v>
      </c>
      <c r="AI1338" s="5">
        <v>250</v>
      </c>
      <c r="AJ1338" s="5">
        <v>1255</v>
      </c>
      <c r="AK1338" s="5">
        <v>339</v>
      </c>
      <c r="AL1338" s="5">
        <v>55</v>
      </c>
      <c r="AM1338" s="5">
        <v>367</v>
      </c>
      <c r="AN1338" s="5">
        <v>217</v>
      </c>
      <c r="AO1338" s="5">
        <v>847</v>
      </c>
      <c r="AP1338" s="5">
        <v>13</v>
      </c>
      <c r="AQ1338" s="5">
        <v>96</v>
      </c>
      <c r="AR1338" s="5">
        <v>54</v>
      </c>
      <c r="AS1338" s="5">
        <v>214</v>
      </c>
      <c r="AT1338" s="5">
        <v>280</v>
      </c>
      <c r="AU1338" s="5">
        <v>133</v>
      </c>
      <c r="AV1338" s="5">
        <v>654</v>
      </c>
      <c r="AW1338" s="5">
        <v>192</v>
      </c>
      <c r="AX1338" s="5">
        <v>423</v>
      </c>
      <c r="AY1338" s="5">
        <v>4</v>
      </c>
      <c r="AZ1338" s="5">
        <v>93</v>
      </c>
      <c r="BA1338" s="5">
        <v>0</v>
      </c>
      <c r="BB1338" s="5">
        <v>978</v>
      </c>
      <c r="BC1338" s="5">
        <v>99</v>
      </c>
      <c r="BD1338" s="5">
        <v>5</v>
      </c>
      <c r="BE1338" s="5">
        <v>127</v>
      </c>
      <c r="BF1338" s="5">
        <v>385</v>
      </c>
      <c r="BG1338" s="5">
        <v>13</v>
      </c>
      <c r="BH1338" s="5">
        <v>16</v>
      </c>
      <c r="BI1338" s="5">
        <v>4</v>
      </c>
      <c r="BJ1338" s="5">
        <v>376</v>
      </c>
      <c r="BK1338" s="5">
        <v>744</v>
      </c>
      <c r="BL1338" s="5">
        <v>0</v>
      </c>
      <c r="BM1338" s="5">
        <v>237</v>
      </c>
      <c r="BN1338" s="5">
        <v>598</v>
      </c>
      <c r="BO1338" s="5">
        <v>9</v>
      </c>
      <c r="BP1338" s="5">
        <v>91</v>
      </c>
      <c r="BQ1338" s="5">
        <v>893</v>
      </c>
      <c r="BR1338" s="5">
        <v>54</v>
      </c>
      <c r="BS1338" s="5">
        <v>556</v>
      </c>
      <c r="BT1338" s="5">
        <v>472</v>
      </c>
      <c r="BU1338" s="5">
        <v>67</v>
      </c>
      <c r="BV1338" s="5">
        <v>222</v>
      </c>
      <c r="BW1338" s="5">
        <v>405</v>
      </c>
      <c r="BX1338" s="5">
        <v>689</v>
      </c>
      <c r="BY1338" s="5">
        <v>2</v>
      </c>
      <c r="BZ1338" s="5">
        <v>0</v>
      </c>
      <c r="CA1338" s="5">
        <v>152</v>
      </c>
      <c r="CB1338" s="5">
        <v>59</v>
      </c>
      <c r="CC1338" s="5">
        <v>2</v>
      </c>
      <c r="CD1338" s="5">
        <v>53</v>
      </c>
      <c r="CE1338" s="5">
        <v>2</v>
      </c>
      <c r="CF1338" s="5">
        <v>33</v>
      </c>
      <c r="CG1338" s="5">
        <v>23</v>
      </c>
      <c r="CH1338" s="5">
        <v>49</v>
      </c>
      <c r="CI1338" s="5">
        <v>40</v>
      </c>
      <c r="CJ1338" s="5">
        <v>361</v>
      </c>
      <c r="CK1338" s="5">
        <v>105</v>
      </c>
      <c r="CL1338" s="5">
        <v>1</v>
      </c>
      <c r="CM1338" s="5">
        <v>92</v>
      </c>
      <c r="CN1338" s="5">
        <v>779</v>
      </c>
      <c r="CO1338" s="5">
        <v>30</v>
      </c>
      <c r="CP1338" s="5">
        <v>76</v>
      </c>
      <c r="CQ1338" s="5">
        <v>1</v>
      </c>
      <c r="CR1338" s="5">
        <v>275</v>
      </c>
      <c r="CS1338" s="5">
        <v>64</v>
      </c>
      <c r="CT1338" s="5">
        <v>333</v>
      </c>
      <c r="CU1338" s="5">
        <v>36</v>
      </c>
      <c r="CV1338" s="5">
        <v>856</v>
      </c>
      <c r="CW1338" s="5">
        <v>78</v>
      </c>
      <c r="CX1338" s="3">
        <v>78</v>
      </c>
    </row>
    <row r="1339" spans="1:102" ht="15.75" x14ac:dyDescent="0.25">
      <c r="A1339" s="5" t="s">
        <v>317</v>
      </c>
      <c r="B1339" s="5" t="s">
        <v>318</v>
      </c>
      <c r="C1339" s="5">
        <v>2023</v>
      </c>
      <c r="D1339" s="5">
        <v>3936</v>
      </c>
      <c r="E1339" s="5">
        <v>1</v>
      </c>
      <c r="F1339" s="5">
        <v>1</v>
      </c>
      <c r="G1339" s="5">
        <v>2</v>
      </c>
      <c r="H1339" s="5">
        <v>7</v>
      </c>
      <c r="I1339" s="5">
        <v>22</v>
      </c>
      <c r="J1339" s="5">
        <v>24</v>
      </c>
      <c r="K1339" s="5">
        <v>151</v>
      </c>
      <c r="L1339" s="5">
        <v>16</v>
      </c>
      <c r="M1339" s="5">
        <v>131</v>
      </c>
      <c r="N1339" s="5">
        <v>27</v>
      </c>
      <c r="O1339" s="5">
        <v>48</v>
      </c>
      <c r="P1339" s="5">
        <v>0</v>
      </c>
      <c r="Q1339" s="5">
        <v>0</v>
      </c>
      <c r="R1339" s="5">
        <v>0</v>
      </c>
      <c r="S1339" s="5">
        <v>2</v>
      </c>
      <c r="T1339" s="5">
        <v>0</v>
      </c>
      <c r="U1339" s="5">
        <v>1</v>
      </c>
      <c r="V1339" s="5">
        <v>8</v>
      </c>
      <c r="W1339" s="5">
        <v>27</v>
      </c>
      <c r="X1339" s="5">
        <v>3</v>
      </c>
      <c r="Y1339" s="5">
        <v>46</v>
      </c>
      <c r="Z1339" s="5">
        <v>387</v>
      </c>
      <c r="AA1339" s="5">
        <v>326</v>
      </c>
      <c r="AB1339" s="5">
        <v>26</v>
      </c>
      <c r="AC1339" s="5">
        <v>35</v>
      </c>
      <c r="AD1339" s="5">
        <v>2</v>
      </c>
      <c r="AE1339" s="5">
        <v>2</v>
      </c>
      <c r="AF1339" s="5">
        <v>1</v>
      </c>
      <c r="AG1339" s="5">
        <v>15</v>
      </c>
      <c r="AH1339" s="5">
        <v>14</v>
      </c>
      <c r="AI1339" s="5">
        <v>31</v>
      </c>
      <c r="AJ1339" s="5">
        <v>21</v>
      </c>
      <c r="AK1339" s="5">
        <v>40</v>
      </c>
      <c r="AL1339" s="5">
        <v>0</v>
      </c>
      <c r="AM1339" s="5">
        <v>22</v>
      </c>
      <c r="AN1339" s="5">
        <v>31</v>
      </c>
      <c r="AO1339" s="5">
        <v>63</v>
      </c>
      <c r="AP1339" s="5">
        <v>0</v>
      </c>
      <c r="AQ1339" s="5">
        <v>24</v>
      </c>
      <c r="AR1339" s="5">
        <v>7</v>
      </c>
      <c r="AS1339" s="5">
        <v>6</v>
      </c>
      <c r="AT1339" s="5">
        <v>22</v>
      </c>
      <c r="AU1339" s="5">
        <v>21</v>
      </c>
      <c r="AV1339" s="5">
        <v>134</v>
      </c>
      <c r="AW1339" s="5">
        <v>41</v>
      </c>
      <c r="AX1339" s="5">
        <v>183</v>
      </c>
      <c r="AY1339" s="5">
        <v>1</v>
      </c>
      <c r="AZ1339" s="5">
        <v>8</v>
      </c>
      <c r="BA1339" s="5">
        <v>0</v>
      </c>
      <c r="BB1339" s="5">
        <v>117</v>
      </c>
      <c r="BC1339" s="5">
        <v>13</v>
      </c>
      <c r="BD1339" s="5">
        <v>1</v>
      </c>
      <c r="BE1339" s="5">
        <v>80</v>
      </c>
      <c r="BF1339" s="5">
        <v>134</v>
      </c>
      <c r="BG1339" s="5">
        <v>3</v>
      </c>
      <c r="BH1339" s="5">
        <v>7</v>
      </c>
      <c r="BI1339" s="5">
        <v>1</v>
      </c>
      <c r="BJ1339" s="5">
        <v>217</v>
      </c>
      <c r="BK1339" s="5">
        <v>128</v>
      </c>
      <c r="BL1339" s="5">
        <v>0</v>
      </c>
      <c r="BM1339" s="5">
        <v>4</v>
      </c>
      <c r="BN1339" s="5">
        <v>89</v>
      </c>
      <c r="BO1339" s="5">
        <v>0</v>
      </c>
      <c r="BP1339" s="5">
        <v>9</v>
      </c>
      <c r="BQ1339" s="5">
        <v>56</v>
      </c>
      <c r="BR1339" s="5">
        <v>2</v>
      </c>
      <c r="BS1339" s="5">
        <v>183</v>
      </c>
      <c r="BT1339" s="5">
        <v>37</v>
      </c>
      <c r="BU1339" s="5">
        <v>3</v>
      </c>
      <c r="BV1339" s="5">
        <v>14</v>
      </c>
      <c r="BW1339" s="5">
        <v>37</v>
      </c>
      <c r="BX1339" s="5">
        <v>178</v>
      </c>
      <c r="BY1339" s="5">
        <v>2</v>
      </c>
      <c r="BZ1339" s="5">
        <v>0</v>
      </c>
      <c r="CA1339" s="5">
        <v>76</v>
      </c>
      <c r="CB1339" s="5">
        <v>182</v>
      </c>
      <c r="CC1339" s="5">
        <v>0</v>
      </c>
      <c r="CD1339" s="5">
        <v>8</v>
      </c>
      <c r="CE1339" s="5">
        <v>0</v>
      </c>
      <c r="CF1339" s="5">
        <v>5</v>
      </c>
      <c r="CG1339" s="5">
        <v>1</v>
      </c>
      <c r="CH1339" s="5">
        <v>4</v>
      </c>
      <c r="CI1339" s="5">
        <v>5</v>
      </c>
      <c r="CJ1339" s="5">
        <v>11</v>
      </c>
      <c r="CK1339" s="5">
        <v>1</v>
      </c>
      <c r="CL1339" s="5">
        <v>0</v>
      </c>
      <c r="CM1339" s="5">
        <v>34</v>
      </c>
      <c r="CN1339" s="5">
        <v>118</v>
      </c>
      <c r="CO1339" s="5">
        <v>8</v>
      </c>
      <c r="CP1339" s="5">
        <v>13</v>
      </c>
      <c r="CQ1339" s="5">
        <v>0</v>
      </c>
      <c r="CR1339" s="5">
        <v>23</v>
      </c>
      <c r="CS1339" s="5">
        <v>1</v>
      </c>
      <c r="CT1339" s="5">
        <v>22</v>
      </c>
      <c r="CU1339" s="5">
        <v>2</v>
      </c>
      <c r="CV1339" s="5">
        <v>89</v>
      </c>
      <c r="CW1339" s="5">
        <v>36</v>
      </c>
      <c r="CX1339" s="3">
        <v>36</v>
      </c>
    </row>
    <row r="1340" spans="1:102" ht="15.75" x14ac:dyDescent="0.25">
      <c r="A1340" s="5" t="s">
        <v>319</v>
      </c>
      <c r="B1340" s="5" t="s">
        <v>320</v>
      </c>
      <c r="C1340" s="5">
        <v>2023</v>
      </c>
      <c r="D1340" s="5">
        <v>12</v>
      </c>
      <c r="E1340" s="5">
        <v>0</v>
      </c>
      <c r="F1340" s="5">
        <v>0</v>
      </c>
      <c r="G1340" s="5">
        <v>0</v>
      </c>
      <c r="H1340" s="5">
        <v>0</v>
      </c>
      <c r="I1340" s="5">
        <v>0</v>
      </c>
      <c r="J1340" s="5">
        <v>0</v>
      </c>
      <c r="K1340" s="5">
        <v>0</v>
      </c>
      <c r="L1340" s="5">
        <v>0</v>
      </c>
      <c r="M1340" s="5">
        <v>0</v>
      </c>
      <c r="N1340" s="5">
        <v>0</v>
      </c>
      <c r="O1340" s="5">
        <v>1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1</v>
      </c>
      <c r="X1340" s="5">
        <v>0</v>
      </c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5">
        <v>0</v>
      </c>
      <c r="AE1340" s="5">
        <v>0</v>
      </c>
      <c r="AF1340" s="5">
        <v>0</v>
      </c>
      <c r="AG1340" s="5">
        <v>0</v>
      </c>
      <c r="AH1340" s="5">
        <v>0</v>
      </c>
      <c r="AI1340" s="5">
        <v>0</v>
      </c>
      <c r="AJ1340" s="5">
        <v>1</v>
      </c>
      <c r="AK1340" s="5">
        <v>0</v>
      </c>
      <c r="AL1340" s="5">
        <v>0</v>
      </c>
      <c r="AM1340" s="5">
        <v>0</v>
      </c>
      <c r="AN1340" s="5">
        <v>0</v>
      </c>
      <c r="AO1340" s="5">
        <v>1</v>
      </c>
      <c r="AP1340" s="5">
        <v>0</v>
      </c>
      <c r="AQ1340" s="5">
        <v>0</v>
      </c>
      <c r="AR1340" s="5">
        <v>0</v>
      </c>
      <c r="AS1340" s="5">
        <v>0</v>
      </c>
      <c r="AT1340" s="5">
        <v>0</v>
      </c>
      <c r="AU1340" s="5">
        <v>0</v>
      </c>
      <c r="AV1340" s="5">
        <v>0</v>
      </c>
      <c r="AW1340" s="5">
        <v>0</v>
      </c>
      <c r="AX1340" s="5">
        <v>0</v>
      </c>
      <c r="AY1340" s="5">
        <v>0</v>
      </c>
      <c r="AZ1340" s="5">
        <v>0</v>
      </c>
      <c r="BA1340" s="5">
        <v>0</v>
      </c>
      <c r="BB1340" s="5">
        <v>0</v>
      </c>
      <c r="BC1340" s="5">
        <v>0</v>
      </c>
      <c r="BD1340" s="5">
        <v>0</v>
      </c>
      <c r="BE1340" s="5">
        <v>0</v>
      </c>
      <c r="BF1340" s="5">
        <v>0</v>
      </c>
      <c r="BG1340" s="5">
        <v>0</v>
      </c>
      <c r="BH1340" s="5">
        <v>0</v>
      </c>
      <c r="BI1340" s="5">
        <v>0</v>
      </c>
      <c r="BJ1340" s="5">
        <v>0</v>
      </c>
      <c r="BK1340" s="5">
        <v>0</v>
      </c>
      <c r="BL1340" s="5">
        <v>0</v>
      </c>
      <c r="BM1340" s="5">
        <v>0</v>
      </c>
      <c r="BN1340" s="5">
        <v>0</v>
      </c>
      <c r="BO1340" s="5">
        <v>0</v>
      </c>
      <c r="BP1340" s="5">
        <v>0</v>
      </c>
      <c r="BQ1340" s="5">
        <v>0</v>
      </c>
      <c r="BR1340" s="5">
        <v>0</v>
      </c>
      <c r="BS1340" s="5">
        <v>0</v>
      </c>
      <c r="BT1340" s="5">
        <v>0</v>
      </c>
      <c r="BU1340" s="5">
        <v>0</v>
      </c>
      <c r="BV1340" s="5">
        <v>0</v>
      </c>
      <c r="BW1340" s="5">
        <v>0</v>
      </c>
      <c r="BX1340" s="5">
        <v>1</v>
      </c>
      <c r="BY1340" s="5">
        <v>0</v>
      </c>
      <c r="BZ1340" s="5">
        <v>0</v>
      </c>
      <c r="CA1340" s="5">
        <v>1</v>
      </c>
      <c r="CB1340" s="5">
        <v>0</v>
      </c>
      <c r="CC1340" s="5">
        <v>0</v>
      </c>
      <c r="CD1340" s="5">
        <v>0</v>
      </c>
      <c r="CE1340" s="5">
        <v>0</v>
      </c>
      <c r="CF1340" s="5">
        <v>0</v>
      </c>
      <c r="CG1340" s="5">
        <v>0</v>
      </c>
      <c r="CH1340" s="5">
        <v>0</v>
      </c>
      <c r="CI1340" s="5">
        <v>0</v>
      </c>
      <c r="CJ1340" s="5">
        <v>0</v>
      </c>
      <c r="CK1340" s="5">
        <v>0</v>
      </c>
      <c r="CL1340" s="5">
        <v>0</v>
      </c>
      <c r="CM1340" s="5">
        <v>0</v>
      </c>
      <c r="CN1340" s="5">
        <v>1</v>
      </c>
      <c r="CO1340" s="5">
        <v>0</v>
      </c>
      <c r="CP1340" s="5">
        <v>0</v>
      </c>
      <c r="CQ1340" s="5">
        <v>0</v>
      </c>
      <c r="CR1340" s="5">
        <v>0</v>
      </c>
      <c r="CS1340" s="5">
        <v>0</v>
      </c>
      <c r="CT1340" s="5">
        <v>0</v>
      </c>
      <c r="CU1340" s="5">
        <v>0</v>
      </c>
      <c r="CV1340" s="5">
        <v>0</v>
      </c>
      <c r="CW1340" s="5">
        <v>0</v>
      </c>
      <c r="CX1340" s="3">
        <v>0</v>
      </c>
    </row>
    <row r="1341" spans="1:102" ht="15.75" x14ac:dyDescent="0.25">
      <c r="A1341" s="5" t="s">
        <v>321</v>
      </c>
      <c r="B1341" s="5" t="s">
        <v>322</v>
      </c>
      <c r="C1341" s="5">
        <v>2023</v>
      </c>
      <c r="D1341" s="5">
        <v>0</v>
      </c>
      <c r="E1341" s="5">
        <v>0</v>
      </c>
      <c r="F1341" s="5">
        <v>0</v>
      </c>
      <c r="G1341" s="5">
        <v>0</v>
      </c>
      <c r="H1341" s="5">
        <v>0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  <c r="AE1341" s="5">
        <v>0</v>
      </c>
      <c r="AF1341" s="5">
        <v>0</v>
      </c>
      <c r="AG1341" s="5">
        <v>0</v>
      </c>
      <c r="AH1341" s="5">
        <v>0</v>
      </c>
      <c r="AI1341" s="5">
        <v>0</v>
      </c>
      <c r="AJ1341" s="5">
        <v>0</v>
      </c>
      <c r="AK1341" s="5">
        <v>0</v>
      </c>
      <c r="AL1341" s="5">
        <v>0</v>
      </c>
      <c r="AM1341" s="5">
        <v>0</v>
      </c>
      <c r="AN1341" s="5">
        <v>0</v>
      </c>
      <c r="AO1341" s="5">
        <v>0</v>
      </c>
      <c r="AP1341" s="5">
        <v>0</v>
      </c>
      <c r="AQ1341" s="5">
        <v>0</v>
      </c>
      <c r="AR1341" s="5">
        <v>0</v>
      </c>
      <c r="AS1341" s="5">
        <v>0</v>
      </c>
      <c r="AT1341" s="5">
        <v>0</v>
      </c>
      <c r="AU1341" s="5">
        <v>0</v>
      </c>
      <c r="AV1341" s="5">
        <v>0</v>
      </c>
      <c r="AW1341" s="5">
        <v>0</v>
      </c>
      <c r="AX1341" s="5">
        <v>0</v>
      </c>
      <c r="AY1341" s="5">
        <v>0</v>
      </c>
      <c r="AZ1341" s="5">
        <v>0</v>
      </c>
      <c r="BA1341" s="5">
        <v>0</v>
      </c>
      <c r="BB1341" s="5">
        <v>0</v>
      </c>
      <c r="BC1341" s="5">
        <v>0</v>
      </c>
      <c r="BD1341" s="5">
        <v>0</v>
      </c>
      <c r="BE1341" s="5">
        <v>0</v>
      </c>
      <c r="BF1341" s="5">
        <v>0</v>
      </c>
      <c r="BG1341" s="5">
        <v>0</v>
      </c>
      <c r="BH1341" s="5">
        <v>0</v>
      </c>
      <c r="BI1341" s="5">
        <v>0</v>
      </c>
      <c r="BJ1341" s="5">
        <v>0</v>
      </c>
      <c r="BK1341" s="5">
        <v>0</v>
      </c>
      <c r="BL1341" s="5">
        <v>0</v>
      </c>
      <c r="BM1341" s="5">
        <v>0</v>
      </c>
      <c r="BN1341" s="5">
        <v>0</v>
      </c>
      <c r="BO1341" s="5">
        <v>0</v>
      </c>
      <c r="BP1341" s="5">
        <v>0</v>
      </c>
      <c r="BQ1341" s="5">
        <v>0</v>
      </c>
      <c r="BR1341" s="5">
        <v>0</v>
      </c>
      <c r="BS1341" s="5">
        <v>0</v>
      </c>
      <c r="BT1341" s="5">
        <v>0</v>
      </c>
      <c r="BU1341" s="5">
        <v>0</v>
      </c>
      <c r="BV1341" s="5">
        <v>0</v>
      </c>
      <c r="BW1341" s="5">
        <v>0</v>
      </c>
      <c r="BX1341" s="5">
        <v>0</v>
      </c>
      <c r="BY1341" s="5">
        <v>0</v>
      </c>
      <c r="BZ1341" s="5">
        <v>0</v>
      </c>
      <c r="CA1341" s="5">
        <v>0</v>
      </c>
      <c r="CB1341" s="5">
        <v>0</v>
      </c>
      <c r="CC1341" s="5">
        <v>0</v>
      </c>
      <c r="CD1341" s="5">
        <v>0</v>
      </c>
      <c r="CE1341" s="5">
        <v>0</v>
      </c>
      <c r="CF1341" s="5">
        <v>0</v>
      </c>
      <c r="CG1341" s="5">
        <v>0</v>
      </c>
      <c r="CH1341" s="5">
        <v>0</v>
      </c>
      <c r="CI1341" s="5">
        <v>0</v>
      </c>
      <c r="CJ1341" s="5">
        <v>0</v>
      </c>
      <c r="CK1341" s="5">
        <v>0</v>
      </c>
      <c r="CL1341" s="5">
        <v>0</v>
      </c>
      <c r="CM1341" s="5">
        <v>0</v>
      </c>
      <c r="CN1341" s="5">
        <v>0</v>
      </c>
      <c r="CO1341" s="5">
        <v>0</v>
      </c>
      <c r="CP1341" s="5">
        <v>0</v>
      </c>
      <c r="CQ1341" s="5">
        <v>0</v>
      </c>
      <c r="CR1341" s="5">
        <v>0</v>
      </c>
      <c r="CS1341" s="5">
        <v>0</v>
      </c>
      <c r="CT1341" s="5">
        <v>0</v>
      </c>
      <c r="CU1341" s="5">
        <v>0</v>
      </c>
      <c r="CV1341" s="5">
        <v>0</v>
      </c>
      <c r="CW1341" s="5">
        <v>0</v>
      </c>
      <c r="CX1341" s="3">
        <v>0</v>
      </c>
    </row>
    <row r="1342" spans="1:102" ht="15.75" x14ac:dyDescent="0.25">
      <c r="A1342" s="5" t="s">
        <v>323</v>
      </c>
      <c r="B1342" s="5" t="s">
        <v>324</v>
      </c>
      <c r="C1342" s="5">
        <v>2023</v>
      </c>
      <c r="D1342" s="5">
        <v>0</v>
      </c>
      <c r="E1342" s="5">
        <v>0</v>
      </c>
      <c r="F1342" s="5">
        <v>0</v>
      </c>
      <c r="G1342" s="5">
        <v>0</v>
      </c>
      <c r="H1342" s="5">
        <v>0</v>
      </c>
      <c r="I1342" s="5">
        <v>0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  <c r="AB1342" s="5">
        <v>0</v>
      </c>
      <c r="AC1342" s="5">
        <v>0</v>
      </c>
      <c r="AD1342" s="5">
        <v>0</v>
      </c>
      <c r="AE1342" s="5">
        <v>0</v>
      </c>
      <c r="AF1342" s="5">
        <v>0</v>
      </c>
      <c r="AG1342" s="5">
        <v>0</v>
      </c>
      <c r="AH1342" s="5">
        <v>0</v>
      </c>
      <c r="AI1342" s="5">
        <v>0</v>
      </c>
      <c r="AJ1342" s="5">
        <v>0</v>
      </c>
      <c r="AK1342" s="5">
        <v>0</v>
      </c>
      <c r="AL1342" s="5">
        <v>0</v>
      </c>
      <c r="AM1342" s="5">
        <v>0</v>
      </c>
      <c r="AN1342" s="5">
        <v>0</v>
      </c>
      <c r="AO1342" s="5">
        <v>0</v>
      </c>
      <c r="AP1342" s="5">
        <v>0</v>
      </c>
      <c r="AQ1342" s="5">
        <v>0</v>
      </c>
      <c r="AR1342" s="5">
        <v>0</v>
      </c>
      <c r="AS1342" s="5">
        <v>0</v>
      </c>
      <c r="AT1342" s="5">
        <v>0</v>
      </c>
      <c r="AU1342" s="5">
        <v>0</v>
      </c>
      <c r="AV1342" s="5">
        <v>0</v>
      </c>
      <c r="AW1342" s="5">
        <v>0</v>
      </c>
      <c r="AX1342" s="5">
        <v>0</v>
      </c>
      <c r="AY1342" s="5">
        <v>0</v>
      </c>
      <c r="AZ1342" s="5">
        <v>0</v>
      </c>
      <c r="BA1342" s="5">
        <v>0</v>
      </c>
      <c r="BB1342" s="5">
        <v>0</v>
      </c>
      <c r="BC1342" s="5">
        <v>0</v>
      </c>
      <c r="BD1342" s="5">
        <v>0</v>
      </c>
      <c r="BE1342" s="5">
        <v>0</v>
      </c>
      <c r="BF1342" s="5">
        <v>0</v>
      </c>
      <c r="BG1342" s="5">
        <v>0</v>
      </c>
      <c r="BH1342" s="5">
        <v>0</v>
      </c>
      <c r="BI1342" s="5">
        <v>0</v>
      </c>
      <c r="BJ1342" s="5">
        <v>0</v>
      </c>
      <c r="BK1342" s="5">
        <v>0</v>
      </c>
      <c r="BL1342" s="5">
        <v>0</v>
      </c>
      <c r="BM1342" s="5">
        <v>0</v>
      </c>
      <c r="BN1342" s="5">
        <v>0</v>
      </c>
      <c r="BO1342" s="5">
        <v>0</v>
      </c>
      <c r="BP1342" s="5">
        <v>0</v>
      </c>
      <c r="BQ1342" s="5">
        <v>0</v>
      </c>
      <c r="BR1342" s="5">
        <v>0</v>
      </c>
      <c r="BS1342" s="5">
        <v>0</v>
      </c>
      <c r="BT1342" s="5">
        <v>0</v>
      </c>
      <c r="BU1342" s="5">
        <v>0</v>
      </c>
      <c r="BV1342" s="5">
        <v>0</v>
      </c>
      <c r="BW1342" s="5">
        <v>0</v>
      </c>
      <c r="BX1342" s="5">
        <v>0</v>
      </c>
      <c r="BY1342" s="5">
        <v>0</v>
      </c>
      <c r="BZ1342" s="5">
        <v>0</v>
      </c>
      <c r="CA1342" s="5">
        <v>0</v>
      </c>
      <c r="CB1342" s="5">
        <v>0</v>
      </c>
      <c r="CC1342" s="5">
        <v>0</v>
      </c>
      <c r="CD1342" s="5">
        <v>0</v>
      </c>
      <c r="CE1342" s="5">
        <v>0</v>
      </c>
      <c r="CF1342" s="5">
        <v>0</v>
      </c>
      <c r="CG1342" s="5">
        <v>0</v>
      </c>
      <c r="CH1342" s="5">
        <v>0</v>
      </c>
      <c r="CI1342" s="5">
        <v>0</v>
      </c>
      <c r="CJ1342" s="5">
        <v>0</v>
      </c>
      <c r="CK1342" s="5">
        <v>0</v>
      </c>
      <c r="CL1342" s="5">
        <v>0</v>
      </c>
      <c r="CM1342" s="5">
        <v>0</v>
      </c>
      <c r="CN1342" s="5">
        <v>0</v>
      </c>
      <c r="CO1342" s="5">
        <v>0</v>
      </c>
      <c r="CP1342" s="5">
        <v>0</v>
      </c>
      <c r="CQ1342" s="5">
        <v>0</v>
      </c>
      <c r="CR1342" s="5">
        <v>0</v>
      </c>
      <c r="CS1342" s="5">
        <v>0</v>
      </c>
      <c r="CT1342" s="5">
        <v>0</v>
      </c>
      <c r="CU1342" s="5">
        <v>0</v>
      </c>
      <c r="CV1342" s="5">
        <v>0</v>
      </c>
      <c r="CW1342" s="5">
        <v>0</v>
      </c>
      <c r="CX1342" s="3">
        <v>0</v>
      </c>
    </row>
    <row r="1343" spans="1:102" ht="15.75" x14ac:dyDescent="0.25">
      <c r="A1343" s="5" t="s">
        <v>325</v>
      </c>
      <c r="B1343" s="5" t="s">
        <v>326</v>
      </c>
      <c r="C1343" s="5">
        <v>2023</v>
      </c>
      <c r="D1343" s="5">
        <v>1121</v>
      </c>
      <c r="E1343" s="5">
        <v>5</v>
      </c>
      <c r="F1343" s="5">
        <v>2</v>
      </c>
      <c r="G1343" s="5">
        <v>6</v>
      </c>
      <c r="H1343" s="5">
        <v>0</v>
      </c>
      <c r="I1343" s="5">
        <v>7</v>
      </c>
      <c r="J1343" s="5">
        <v>4</v>
      </c>
      <c r="K1343" s="5">
        <v>4</v>
      </c>
      <c r="L1343" s="5">
        <v>10</v>
      </c>
      <c r="M1343" s="5">
        <v>6</v>
      </c>
      <c r="N1343" s="5">
        <v>10</v>
      </c>
      <c r="O1343" s="5">
        <v>26</v>
      </c>
      <c r="P1343" s="5">
        <v>0</v>
      </c>
      <c r="Q1343" s="5">
        <v>0</v>
      </c>
      <c r="R1343" s="5">
        <v>1</v>
      </c>
      <c r="S1343" s="5">
        <v>0</v>
      </c>
      <c r="T1343" s="5">
        <v>0</v>
      </c>
      <c r="U1343" s="5">
        <v>0</v>
      </c>
      <c r="V1343" s="5">
        <v>1</v>
      </c>
      <c r="W1343" s="5">
        <v>3</v>
      </c>
      <c r="X1343" s="5">
        <v>1</v>
      </c>
      <c r="Y1343" s="5">
        <v>0</v>
      </c>
      <c r="Z1343" s="5">
        <v>0</v>
      </c>
      <c r="AA1343" s="5">
        <v>2</v>
      </c>
      <c r="AB1343" s="5">
        <v>0</v>
      </c>
      <c r="AC1343" s="5">
        <v>0</v>
      </c>
      <c r="AD1343" s="5">
        <v>0</v>
      </c>
      <c r="AE1343" s="5">
        <v>0</v>
      </c>
      <c r="AF1343" s="5">
        <v>0</v>
      </c>
      <c r="AG1343" s="5">
        <v>1</v>
      </c>
      <c r="AH1343" s="5">
        <v>1</v>
      </c>
      <c r="AI1343" s="5">
        <v>6</v>
      </c>
      <c r="AJ1343" s="5">
        <v>45</v>
      </c>
      <c r="AK1343" s="5">
        <v>9</v>
      </c>
      <c r="AL1343" s="5">
        <v>2</v>
      </c>
      <c r="AM1343" s="5">
        <v>3</v>
      </c>
      <c r="AN1343" s="5">
        <v>12</v>
      </c>
      <c r="AO1343" s="5">
        <v>16</v>
      </c>
      <c r="AP1343" s="5">
        <v>1</v>
      </c>
      <c r="AQ1343" s="5">
        <v>5</v>
      </c>
      <c r="AR1343" s="5">
        <v>1</v>
      </c>
      <c r="AS1343" s="5">
        <v>5</v>
      </c>
      <c r="AT1343" s="5">
        <v>7</v>
      </c>
      <c r="AU1343" s="5">
        <v>6</v>
      </c>
      <c r="AV1343" s="5">
        <v>8</v>
      </c>
      <c r="AW1343" s="5">
        <v>1</v>
      </c>
      <c r="AX1343" s="5">
        <v>17</v>
      </c>
      <c r="AY1343" s="5">
        <v>0</v>
      </c>
      <c r="AZ1343" s="5">
        <v>2</v>
      </c>
      <c r="BA1343" s="5">
        <v>0</v>
      </c>
      <c r="BB1343" s="5">
        <v>191</v>
      </c>
      <c r="BC1343" s="5">
        <v>1</v>
      </c>
      <c r="BD1343" s="5">
        <v>3</v>
      </c>
      <c r="BE1343" s="5">
        <v>16</v>
      </c>
      <c r="BF1343" s="5">
        <v>49</v>
      </c>
      <c r="BG1343" s="5">
        <v>0</v>
      </c>
      <c r="BH1343" s="5">
        <v>1</v>
      </c>
      <c r="BI1343" s="5">
        <v>1</v>
      </c>
      <c r="BJ1343" s="5">
        <v>16</v>
      </c>
      <c r="BK1343" s="5">
        <v>33</v>
      </c>
      <c r="BL1343" s="5">
        <v>0</v>
      </c>
      <c r="BM1343" s="5">
        <v>1</v>
      </c>
      <c r="BN1343" s="5">
        <v>4</v>
      </c>
      <c r="BO1343" s="5">
        <v>0</v>
      </c>
      <c r="BP1343" s="5">
        <v>2</v>
      </c>
      <c r="BQ1343" s="5">
        <v>7</v>
      </c>
      <c r="BR1343" s="5">
        <v>2</v>
      </c>
      <c r="BS1343" s="5">
        <v>16</v>
      </c>
      <c r="BT1343" s="5">
        <v>10</v>
      </c>
      <c r="BU1343" s="5">
        <v>25</v>
      </c>
      <c r="BV1343" s="5">
        <v>22</v>
      </c>
      <c r="BW1343" s="5">
        <v>73</v>
      </c>
      <c r="BX1343" s="5">
        <v>256</v>
      </c>
      <c r="BY1343" s="5">
        <v>1</v>
      </c>
      <c r="BZ1343" s="5">
        <v>0</v>
      </c>
      <c r="CA1343" s="5">
        <v>10</v>
      </c>
      <c r="CB1343" s="5">
        <v>5</v>
      </c>
      <c r="CC1343" s="5">
        <v>0</v>
      </c>
      <c r="CD1343" s="5">
        <v>3</v>
      </c>
      <c r="CE1343" s="5">
        <v>0</v>
      </c>
      <c r="CF1343" s="5">
        <v>5</v>
      </c>
      <c r="CG1343" s="5">
        <v>1</v>
      </c>
      <c r="CH1343" s="5">
        <v>1</v>
      </c>
      <c r="CI1343" s="5">
        <v>1</v>
      </c>
      <c r="CJ1343" s="5">
        <v>14</v>
      </c>
      <c r="CK1343" s="5">
        <v>2</v>
      </c>
      <c r="CL1343" s="5">
        <v>0</v>
      </c>
      <c r="CM1343" s="5">
        <v>3</v>
      </c>
      <c r="CN1343" s="5">
        <v>25</v>
      </c>
      <c r="CO1343" s="5">
        <v>1</v>
      </c>
      <c r="CP1343" s="5">
        <v>1</v>
      </c>
      <c r="CQ1343" s="5">
        <v>0</v>
      </c>
      <c r="CR1343" s="5">
        <v>23</v>
      </c>
      <c r="CS1343" s="5">
        <v>3</v>
      </c>
      <c r="CT1343" s="5">
        <v>9</v>
      </c>
      <c r="CU1343" s="5">
        <v>1</v>
      </c>
      <c r="CV1343" s="5">
        <v>36</v>
      </c>
      <c r="CW1343" s="5">
        <v>10</v>
      </c>
      <c r="CX1343" s="3">
        <v>10</v>
      </c>
    </row>
    <row r="1344" spans="1:102" ht="15.75" x14ac:dyDescent="0.25">
      <c r="A1344" s="5" t="s">
        <v>327</v>
      </c>
      <c r="B1344" s="5" t="s">
        <v>328</v>
      </c>
      <c r="C1344" s="5">
        <v>2023</v>
      </c>
      <c r="D1344" s="5">
        <v>576</v>
      </c>
      <c r="E1344" s="5">
        <v>6</v>
      </c>
      <c r="F1344" s="5">
        <v>0</v>
      </c>
      <c r="G1344" s="5">
        <v>3</v>
      </c>
      <c r="H1344" s="5">
        <v>0</v>
      </c>
      <c r="I1344" s="5">
        <v>7</v>
      </c>
      <c r="J1344" s="5">
        <v>2</v>
      </c>
      <c r="K1344" s="5">
        <v>0</v>
      </c>
      <c r="L1344" s="5">
        <v>2</v>
      </c>
      <c r="M1344" s="5">
        <v>0</v>
      </c>
      <c r="N1344" s="5">
        <v>2</v>
      </c>
      <c r="O1344" s="5">
        <v>9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>
        <v>0</v>
      </c>
      <c r="Y1344" s="5">
        <v>0</v>
      </c>
      <c r="Z1344" s="5">
        <v>0</v>
      </c>
      <c r="AA1344" s="5">
        <v>1</v>
      </c>
      <c r="AB1344" s="5">
        <v>0</v>
      </c>
      <c r="AC1344" s="5">
        <v>0</v>
      </c>
      <c r="AD1344" s="5">
        <v>0</v>
      </c>
      <c r="AE1344" s="5">
        <v>0</v>
      </c>
      <c r="AF1344" s="5">
        <v>0</v>
      </c>
      <c r="AG1344" s="5">
        <v>2</v>
      </c>
      <c r="AH1344" s="5">
        <v>1</v>
      </c>
      <c r="AI1344" s="5">
        <v>3</v>
      </c>
      <c r="AJ1344" s="5">
        <v>18</v>
      </c>
      <c r="AK1344" s="5">
        <v>4</v>
      </c>
      <c r="AL1344" s="5">
        <v>0</v>
      </c>
      <c r="AM1344" s="5">
        <v>3</v>
      </c>
      <c r="AN1344" s="5">
        <v>1</v>
      </c>
      <c r="AO1344" s="5">
        <v>9</v>
      </c>
      <c r="AP1344" s="5">
        <v>0</v>
      </c>
      <c r="AQ1344" s="5">
        <v>2</v>
      </c>
      <c r="AR1344" s="5">
        <v>1</v>
      </c>
      <c r="AS1344" s="5">
        <v>1</v>
      </c>
      <c r="AT1344" s="5">
        <v>4</v>
      </c>
      <c r="AU1344" s="5">
        <v>3</v>
      </c>
      <c r="AV1344" s="5">
        <v>4</v>
      </c>
      <c r="AW1344" s="5">
        <v>4</v>
      </c>
      <c r="AX1344" s="5">
        <v>8</v>
      </c>
      <c r="AY1344" s="5">
        <v>0</v>
      </c>
      <c r="AZ1344" s="5">
        <v>9</v>
      </c>
      <c r="BA1344" s="5">
        <v>0</v>
      </c>
      <c r="BB1344" s="5">
        <v>128</v>
      </c>
      <c r="BC1344" s="5">
        <v>2</v>
      </c>
      <c r="BD1344" s="5">
        <v>0</v>
      </c>
      <c r="BE1344" s="5">
        <v>3</v>
      </c>
      <c r="BF1344" s="5">
        <v>12</v>
      </c>
      <c r="BG1344" s="5">
        <v>0</v>
      </c>
      <c r="BH1344" s="5">
        <v>1</v>
      </c>
      <c r="BI1344" s="5">
        <v>0</v>
      </c>
      <c r="BJ1344" s="5">
        <v>25</v>
      </c>
      <c r="BK1344" s="5">
        <v>44</v>
      </c>
      <c r="BL1344" s="5">
        <v>0</v>
      </c>
      <c r="BM1344" s="5">
        <v>1</v>
      </c>
      <c r="BN1344" s="5">
        <v>8</v>
      </c>
      <c r="BO1344" s="5">
        <v>0</v>
      </c>
      <c r="BP1344" s="5">
        <v>4</v>
      </c>
      <c r="BQ1344" s="5">
        <v>16</v>
      </c>
      <c r="BR1344" s="5">
        <v>0</v>
      </c>
      <c r="BS1344" s="5">
        <v>34</v>
      </c>
      <c r="BT1344" s="5">
        <v>22</v>
      </c>
      <c r="BU1344" s="5">
        <v>0</v>
      </c>
      <c r="BV1344" s="5">
        <v>1</v>
      </c>
      <c r="BW1344" s="5">
        <v>2</v>
      </c>
      <c r="BX1344" s="5">
        <v>89</v>
      </c>
      <c r="BY1344" s="5">
        <v>0</v>
      </c>
      <c r="BZ1344" s="5">
        <v>0</v>
      </c>
      <c r="CA1344" s="5">
        <v>12</v>
      </c>
      <c r="CB1344" s="5">
        <v>1</v>
      </c>
      <c r="CC1344" s="5">
        <v>0</v>
      </c>
      <c r="CD1344" s="5">
        <v>2</v>
      </c>
      <c r="CE1344" s="5">
        <v>0</v>
      </c>
      <c r="CF1344" s="5">
        <v>1</v>
      </c>
      <c r="CG1344" s="5">
        <v>2</v>
      </c>
      <c r="CH1344" s="5">
        <v>0</v>
      </c>
      <c r="CI1344" s="5">
        <v>1</v>
      </c>
      <c r="CJ1344" s="5">
        <v>3</v>
      </c>
      <c r="CK1344" s="5">
        <v>1</v>
      </c>
      <c r="CL1344" s="5">
        <v>0</v>
      </c>
      <c r="CM1344" s="5">
        <v>9</v>
      </c>
      <c r="CN1344" s="5">
        <v>27</v>
      </c>
      <c r="CO1344" s="5">
        <v>0</v>
      </c>
      <c r="CP1344" s="5">
        <v>0</v>
      </c>
      <c r="CQ1344" s="5">
        <v>0</v>
      </c>
      <c r="CR1344" s="5">
        <v>1</v>
      </c>
      <c r="CS1344" s="5">
        <v>0</v>
      </c>
      <c r="CT1344" s="5">
        <v>2</v>
      </c>
      <c r="CU1344" s="5">
        <v>0</v>
      </c>
      <c r="CV1344" s="5">
        <v>7</v>
      </c>
      <c r="CW1344" s="5">
        <v>3</v>
      </c>
      <c r="CX1344" s="3">
        <v>3</v>
      </c>
    </row>
    <row r="1345" spans="1:102" ht="15.75" x14ac:dyDescent="0.25">
      <c r="A1345" s="5" t="s">
        <v>329</v>
      </c>
      <c r="B1345" s="5" t="s">
        <v>330</v>
      </c>
      <c r="C1345" s="5">
        <v>2023</v>
      </c>
      <c r="D1345" s="5">
        <v>190</v>
      </c>
      <c r="E1345" s="5">
        <v>0</v>
      </c>
      <c r="F1345" s="5">
        <v>0</v>
      </c>
      <c r="G1345" s="5">
        <v>0</v>
      </c>
      <c r="H1345" s="5">
        <v>0</v>
      </c>
      <c r="I1345" s="5">
        <v>1</v>
      </c>
      <c r="J1345" s="5">
        <v>0</v>
      </c>
      <c r="K1345" s="5">
        <v>0</v>
      </c>
      <c r="L1345" s="5">
        <v>1</v>
      </c>
      <c r="M1345" s="5">
        <v>4</v>
      </c>
      <c r="N1345" s="5">
        <v>1</v>
      </c>
      <c r="O1345" s="5">
        <v>81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  <c r="X1345" s="5">
        <v>0</v>
      </c>
      <c r="Y1345" s="5">
        <v>0</v>
      </c>
      <c r="Z1345" s="5">
        <v>0</v>
      </c>
      <c r="AA1345" s="5">
        <v>1</v>
      </c>
      <c r="AB1345" s="5">
        <v>0</v>
      </c>
      <c r="AC1345" s="5">
        <v>0</v>
      </c>
      <c r="AD1345" s="5">
        <v>0</v>
      </c>
      <c r="AE1345" s="5">
        <v>0</v>
      </c>
      <c r="AF1345" s="5">
        <v>0</v>
      </c>
      <c r="AG1345" s="5">
        <v>0</v>
      </c>
      <c r="AH1345" s="5">
        <v>0</v>
      </c>
      <c r="AI1345" s="5">
        <v>1</v>
      </c>
      <c r="AJ1345" s="5">
        <v>32</v>
      </c>
      <c r="AK1345" s="5">
        <v>3</v>
      </c>
      <c r="AL1345" s="5">
        <v>0</v>
      </c>
      <c r="AM1345" s="5">
        <v>0</v>
      </c>
      <c r="AN1345" s="5">
        <v>0</v>
      </c>
      <c r="AO1345" s="5">
        <v>2</v>
      </c>
      <c r="AP1345" s="5">
        <v>0</v>
      </c>
      <c r="AQ1345" s="5">
        <v>0</v>
      </c>
      <c r="AR1345" s="5">
        <v>0</v>
      </c>
      <c r="AS1345" s="5">
        <v>0</v>
      </c>
      <c r="AT1345" s="5">
        <v>0</v>
      </c>
      <c r="AU1345" s="5">
        <v>0</v>
      </c>
      <c r="AV1345" s="5">
        <v>1</v>
      </c>
      <c r="AW1345" s="5">
        <v>0</v>
      </c>
      <c r="AX1345" s="5">
        <v>1</v>
      </c>
      <c r="AY1345" s="5">
        <v>0</v>
      </c>
      <c r="AZ1345" s="5">
        <v>4</v>
      </c>
      <c r="BA1345" s="5">
        <v>0</v>
      </c>
      <c r="BB1345" s="5">
        <v>9</v>
      </c>
      <c r="BC1345" s="5">
        <v>0</v>
      </c>
      <c r="BD1345" s="5">
        <v>0</v>
      </c>
      <c r="BE1345" s="5">
        <v>0</v>
      </c>
      <c r="BF1345" s="5">
        <v>2</v>
      </c>
      <c r="BG1345" s="5">
        <v>0</v>
      </c>
      <c r="BH1345" s="5">
        <v>0</v>
      </c>
      <c r="BI1345" s="5">
        <v>0</v>
      </c>
      <c r="BJ1345" s="5">
        <v>2</v>
      </c>
      <c r="BK1345" s="5">
        <v>5</v>
      </c>
      <c r="BL1345" s="5">
        <v>0</v>
      </c>
      <c r="BM1345" s="5">
        <v>0</v>
      </c>
      <c r="BN1345" s="5">
        <v>0</v>
      </c>
      <c r="BO1345" s="5">
        <v>0</v>
      </c>
      <c r="BP1345" s="5">
        <v>0</v>
      </c>
      <c r="BQ1345" s="5">
        <v>0</v>
      </c>
      <c r="BR1345" s="5">
        <v>0</v>
      </c>
      <c r="BS1345" s="5">
        <v>2</v>
      </c>
      <c r="BT1345" s="5">
        <v>9</v>
      </c>
      <c r="BU1345" s="5">
        <v>0</v>
      </c>
      <c r="BV1345" s="5">
        <v>1</v>
      </c>
      <c r="BW1345" s="5">
        <v>1</v>
      </c>
      <c r="BX1345" s="5">
        <v>13</v>
      </c>
      <c r="BY1345" s="5">
        <v>0</v>
      </c>
      <c r="BZ1345" s="5">
        <v>0</v>
      </c>
      <c r="CA1345" s="5">
        <v>4</v>
      </c>
      <c r="CB1345" s="5">
        <v>0</v>
      </c>
      <c r="CC1345" s="5">
        <v>0</v>
      </c>
      <c r="CD1345" s="5">
        <v>0</v>
      </c>
      <c r="CE1345" s="5">
        <v>0</v>
      </c>
      <c r="CF1345" s="5">
        <v>0</v>
      </c>
      <c r="CG1345" s="5">
        <v>0</v>
      </c>
      <c r="CH1345" s="5">
        <v>0</v>
      </c>
      <c r="CI1345" s="5">
        <v>0</v>
      </c>
      <c r="CJ1345" s="5">
        <v>0</v>
      </c>
      <c r="CK1345" s="5">
        <v>0</v>
      </c>
      <c r="CL1345" s="5">
        <v>0</v>
      </c>
      <c r="CM1345" s="5">
        <v>0</v>
      </c>
      <c r="CN1345" s="5">
        <v>3</v>
      </c>
      <c r="CO1345" s="5">
        <v>0</v>
      </c>
      <c r="CP1345" s="5">
        <v>0</v>
      </c>
      <c r="CQ1345" s="5">
        <v>0</v>
      </c>
      <c r="CR1345" s="5">
        <v>0</v>
      </c>
      <c r="CS1345" s="5">
        <v>0</v>
      </c>
      <c r="CT1345" s="5">
        <v>1</v>
      </c>
      <c r="CU1345" s="5">
        <v>0</v>
      </c>
      <c r="CV1345" s="5">
        <v>1</v>
      </c>
      <c r="CW1345" s="5">
        <v>0</v>
      </c>
      <c r="CX1345" s="3">
        <v>0</v>
      </c>
    </row>
    <row r="1346" spans="1:102" ht="15.75" x14ac:dyDescent="0.25">
      <c r="A1346" s="5" t="s">
        <v>331</v>
      </c>
      <c r="B1346" s="5" t="s">
        <v>332</v>
      </c>
      <c r="C1346" s="5">
        <v>2023</v>
      </c>
      <c r="D1346" s="5">
        <v>232</v>
      </c>
      <c r="E1346" s="5">
        <v>0</v>
      </c>
      <c r="F1346" s="5">
        <v>0</v>
      </c>
      <c r="G1346" s="5">
        <v>35</v>
      </c>
      <c r="H1346" s="5">
        <v>0</v>
      </c>
      <c r="I1346" s="5">
        <v>0</v>
      </c>
      <c r="J1346" s="5">
        <v>0</v>
      </c>
      <c r="K1346" s="5">
        <v>0</v>
      </c>
      <c r="L1346" s="5">
        <v>3</v>
      </c>
      <c r="M1346" s="5">
        <v>1</v>
      </c>
      <c r="N1346" s="5">
        <v>3</v>
      </c>
      <c r="O1346" s="5">
        <v>23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1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5">
        <v>0</v>
      </c>
      <c r="AG1346" s="5">
        <v>1</v>
      </c>
      <c r="AH1346" s="5">
        <v>1</v>
      </c>
      <c r="AI1346" s="5">
        <v>2</v>
      </c>
      <c r="AJ1346" s="5">
        <v>13</v>
      </c>
      <c r="AK1346" s="5">
        <v>4</v>
      </c>
      <c r="AL1346" s="5">
        <v>1</v>
      </c>
      <c r="AM1346" s="5">
        <v>5</v>
      </c>
      <c r="AN1346" s="5">
        <v>1</v>
      </c>
      <c r="AO1346" s="5">
        <v>7</v>
      </c>
      <c r="AP1346" s="5">
        <v>0</v>
      </c>
      <c r="AQ1346" s="5">
        <v>1</v>
      </c>
      <c r="AR1346" s="5">
        <v>0</v>
      </c>
      <c r="AS1346" s="5">
        <v>1</v>
      </c>
      <c r="AT1346" s="5">
        <v>1</v>
      </c>
      <c r="AU1346" s="5">
        <v>1</v>
      </c>
      <c r="AV1346" s="5">
        <v>1</v>
      </c>
      <c r="AW1346" s="5">
        <v>1</v>
      </c>
      <c r="AX1346" s="5">
        <v>2</v>
      </c>
      <c r="AY1346" s="5">
        <v>0</v>
      </c>
      <c r="AZ1346" s="5">
        <v>11</v>
      </c>
      <c r="BA1346" s="5">
        <v>0</v>
      </c>
      <c r="BB1346" s="5">
        <v>4</v>
      </c>
      <c r="BC1346" s="5">
        <v>12</v>
      </c>
      <c r="BD1346" s="5">
        <v>0</v>
      </c>
      <c r="BE1346" s="5">
        <v>6</v>
      </c>
      <c r="BF1346" s="5">
        <v>9</v>
      </c>
      <c r="BG1346" s="5">
        <v>0</v>
      </c>
      <c r="BH1346" s="5">
        <v>0</v>
      </c>
      <c r="BI1346" s="5">
        <v>0</v>
      </c>
      <c r="BJ1346" s="5">
        <v>6</v>
      </c>
      <c r="BK1346" s="5">
        <v>13</v>
      </c>
      <c r="BL1346" s="5">
        <v>0</v>
      </c>
      <c r="BM1346" s="5">
        <v>0</v>
      </c>
      <c r="BN1346" s="5">
        <v>1</v>
      </c>
      <c r="BO1346" s="5">
        <v>0</v>
      </c>
      <c r="BP1346" s="5">
        <v>2</v>
      </c>
      <c r="BQ1346" s="5">
        <v>2</v>
      </c>
      <c r="BR1346" s="5">
        <v>0</v>
      </c>
      <c r="BS1346" s="5">
        <v>2</v>
      </c>
      <c r="BT1346" s="5">
        <v>3</v>
      </c>
      <c r="BU1346" s="5">
        <v>0</v>
      </c>
      <c r="BV1346" s="5">
        <v>2</v>
      </c>
      <c r="BW1346" s="5">
        <v>0</v>
      </c>
      <c r="BX1346" s="5">
        <v>31</v>
      </c>
      <c r="BY1346" s="5">
        <v>0</v>
      </c>
      <c r="BZ1346" s="5">
        <v>0</v>
      </c>
      <c r="CA1346" s="5">
        <v>1</v>
      </c>
      <c r="CB1346" s="5">
        <v>0</v>
      </c>
      <c r="CC1346" s="5">
        <v>0</v>
      </c>
      <c r="CD1346" s="5">
        <v>0</v>
      </c>
      <c r="CE1346" s="5">
        <v>0</v>
      </c>
      <c r="CF1346" s="5">
        <v>0</v>
      </c>
      <c r="CG1346" s="5">
        <v>0</v>
      </c>
      <c r="CH1346" s="5">
        <v>0</v>
      </c>
      <c r="CI1346" s="5">
        <v>0</v>
      </c>
      <c r="CJ1346" s="5">
        <v>0</v>
      </c>
      <c r="CK1346" s="5">
        <v>0</v>
      </c>
      <c r="CL1346" s="5">
        <v>0</v>
      </c>
      <c r="CM1346" s="5">
        <v>1</v>
      </c>
      <c r="CN1346" s="5">
        <v>6</v>
      </c>
      <c r="CO1346" s="5">
        <v>0</v>
      </c>
      <c r="CP1346" s="5">
        <v>0</v>
      </c>
      <c r="CQ1346" s="5">
        <v>0</v>
      </c>
      <c r="CR1346" s="5">
        <v>0</v>
      </c>
      <c r="CS1346" s="5">
        <v>0</v>
      </c>
      <c r="CT1346" s="5">
        <v>1</v>
      </c>
      <c r="CU1346" s="5">
        <v>0</v>
      </c>
      <c r="CV1346" s="5">
        <v>6</v>
      </c>
      <c r="CW1346" s="5">
        <v>0</v>
      </c>
      <c r="CX1346" s="3">
        <v>0</v>
      </c>
    </row>
    <row r="1347" spans="1:102" ht="15.75" x14ac:dyDescent="0.25">
      <c r="A1347" s="5" t="s">
        <v>333</v>
      </c>
      <c r="B1347" s="5" t="s">
        <v>334</v>
      </c>
      <c r="C1347" s="5">
        <v>2023</v>
      </c>
      <c r="D1347" s="5">
        <v>3</v>
      </c>
      <c r="E1347" s="5">
        <v>0</v>
      </c>
      <c r="F1347" s="5">
        <v>0</v>
      </c>
      <c r="G1347" s="5">
        <v>0</v>
      </c>
      <c r="H1347" s="5">
        <v>0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5">
        <v>0</v>
      </c>
      <c r="AE1347" s="5">
        <v>0</v>
      </c>
      <c r="AF1347" s="5">
        <v>0</v>
      </c>
      <c r="AG1347" s="5">
        <v>0</v>
      </c>
      <c r="AH1347" s="5">
        <v>0</v>
      </c>
      <c r="AI1347" s="5">
        <v>0</v>
      </c>
      <c r="AJ1347" s="5">
        <v>0</v>
      </c>
      <c r="AK1347" s="5">
        <v>0</v>
      </c>
      <c r="AL1347" s="5">
        <v>0</v>
      </c>
      <c r="AM1347" s="5">
        <v>0</v>
      </c>
      <c r="AN1347" s="5">
        <v>0</v>
      </c>
      <c r="AO1347" s="5">
        <v>0</v>
      </c>
      <c r="AP1347" s="5">
        <v>0</v>
      </c>
      <c r="AQ1347" s="5">
        <v>0</v>
      </c>
      <c r="AR1347" s="5">
        <v>0</v>
      </c>
      <c r="AS1347" s="5">
        <v>0</v>
      </c>
      <c r="AT1347" s="5">
        <v>0</v>
      </c>
      <c r="AU1347" s="5">
        <v>0</v>
      </c>
      <c r="AV1347" s="5">
        <v>0</v>
      </c>
      <c r="AW1347" s="5">
        <v>0</v>
      </c>
      <c r="AX1347" s="5">
        <v>0</v>
      </c>
      <c r="AY1347" s="5">
        <v>0</v>
      </c>
      <c r="AZ1347" s="5">
        <v>0</v>
      </c>
      <c r="BA1347" s="5">
        <v>0</v>
      </c>
      <c r="BB1347" s="5">
        <v>0</v>
      </c>
      <c r="BC1347" s="5">
        <v>0</v>
      </c>
      <c r="BD1347" s="5">
        <v>0</v>
      </c>
      <c r="BE1347" s="5">
        <v>0</v>
      </c>
      <c r="BF1347" s="5">
        <v>0</v>
      </c>
      <c r="BG1347" s="5">
        <v>0</v>
      </c>
      <c r="BH1347" s="5">
        <v>0</v>
      </c>
      <c r="BI1347" s="5">
        <v>0</v>
      </c>
      <c r="BJ1347" s="5">
        <v>0</v>
      </c>
      <c r="BK1347" s="5">
        <v>0</v>
      </c>
      <c r="BL1347" s="5">
        <v>0</v>
      </c>
      <c r="BM1347" s="5">
        <v>0</v>
      </c>
      <c r="BN1347" s="5">
        <v>0</v>
      </c>
      <c r="BO1347" s="5">
        <v>0</v>
      </c>
      <c r="BP1347" s="5">
        <v>0</v>
      </c>
      <c r="BQ1347" s="5">
        <v>0</v>
      </c>
      <c r="BR1347" s="5">
        <v>0</v>
      </c>
      <c r="BS1347" s="5">
        <v>0</v>
      </c>
      <c r="BT1347" s="5">
        <v>0</v>
      </c>
      <c r="BU1347" s="5">
        <v>0</v>
      </c>
      <c r="BV1347" s="5">
        <v>0</v>
      </c>
      <c r="BW1347" s="5">
        <v>0</v>
      </c>
      <c r="BX1347" s="5">
        <v>2</v>
      </c>
      <c r="BY1347" s="5">
        <v>0</v>
      </c>
      <c r="BZ1347" s="5">
        <v>0</v>
      </c>
      <c r="CA1347" s="5">
        <v>0</v>
      </c>
      <c r="CB1347" s="5">
        <v>0</v>
      </c>
      <c r="CC1347" s="5">
        <v>0</v>
      </c>
      <c r="CD1347" s="5">
        <v>0</v>
      </c>
      <c r="CE1347" s="5">
        <v>0</v>
      </c>
      <c r="CF1347" s="5">
        <v>0</v>
      </c>
      <c r="CG1347" s="5">
        <v>0</v>
      </c>
      <c r="CH1347" s="5">
        <v>0</v>
      </c>
      <c r="CI1347" s="5">
        <v>0</v>
      </c>
      <c r="CJ1347" s="5">
        <v>0</v>
      </c>
      <c r="CK1347" s="5">
        <v>0</v>
      </c>
      <c r="CL1347" s="5">
        <v>0</v>
      </c>
      <c r="CM1347" s="5">
        <v>0</v>
      </c>
      <c r="CN1347" s="5">
        <v>0</v>
      </c>
      <c r="CO1347" s="5">
        <v>0</v>
      </c>
      <c r="CP1347" s="5">
        <v>0</v>
      </c>
      <c r="CQ1347" s="5">
        <v>0</v>
      </c>
      <c r="CR1347" s="5">
        <v>0</v>
      </c>
      <c r="CS1347" s="5">
        <v>0</v>
      </c>
      <c r="CT1347" s="5">
        <v>0</v>
      </c>
      <c r="CU1347" s="5">
        <v>0</v>
      </c>
      <c r="CV1347" s="5">
        <v>0</v>
      </c>
      <c r="CW1347" s="5">
        <v>0</v>
      </c>
      <c r="CX1347" s="3">
        <v>0</v>
      </c>
    </row>
    <row r="1348" spans="1:102" ht="15.75" x14ac:dyDescent="0.25">
      <c r="A1348" s="5" t="s">
        <v>335</v>
      </c>
      <c r="B1348" s="5" t="s">
        <v>336</v>
      </c>
      <c r="C1348" s="5">
        <v>2023</v>
      </c>
      <c r="D1348" s="5">
        <v>9</v>
      </c>
      <c r="E1348" s="5">
        <v>0</v>
      </c>
      <c r="F1348" s="5">
        <v>0</v>
      </c>
      <c r="G1348" s="5">
        <v>0</v>
      </c>
      <c r="H1348" s="5">
        <v>0</v>
      </c>
      <c r="I1348" s="5">
        <v>0</v>
      </c>
      <c r="J1348" s="5">
        <v>0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  <c r="AB1348" s="5">
        <v>0</v>
      </c>
      <c r="AC1348" s="5">
        <v>0</v>
      </c>
      <c r="AD1348" s="5">
        <v>0</v>
      </c>
      <c r="AE1348" s="5">
        <v>0</v>
      </c>
      <c r="AF1348" s="5">
        <v>0</v>
      </c>
      <c r="AG1348" s="5">
        <v>0</v>
      </c>
      <c r="AH1348" s="5">
        <v>0</v>
      </c>
      <c r="AI1348" s="5">
        <v>0</v>
      </c>
      <c r="AJ1348" s="5">
        <v>0</v>
      </c>
      <c r="AK1348" s="5">
        <v>0</v>
      </c>
      <c r="AL1348" s="5">
        <v>0</v>
      </c>
      <c r="AM1348" s="5">
        <v>0</v>
      </c>
      <c r="AN1348" s="5">
        <v>0</v>
      </c>
      <c r="AO1348" s="5">
        <v>0</v>
      </c>
      <c r="AP1348" s="5">
        <v>0</v>
      </c>
      <c r="AQ1348" s="5">
        <v>0</v>
      </c>
      <c r="AR1348" s="5">
        <v>0</v>
      </c>
      <c r="AS1348" s="5">
        <v>0</v>
      </c>
      <c r="AT1348" s="5">
        <v>0</v>
      </c>
      <c r="AU1348" s="5">
        <v>0</v>
      </c>
      <c r="AV1348" s="5">
        <v>0</v>
      </c>
      <c r="AW1348" s="5">
        <v>0</v>
      </c>
      <c r="AX1348" s="5">
        <v>1</v>
      </c>
      <c r="AY1348" s="5">
        <v>0</v>
      </c>
      <c r="AZ1348" s="5">
        <v>0</v>
      </c>
      <c r="BA1348" s="5">
        <v>0</v>
      </c>
      <c r="BB1348" s="5">
        <v>0</v>
      </c>
      <c r="BC1348" s="5">
        <v>0</v>
      </c>
      <c r="BD1348" s="5">
        <v>0</v>
      </c>
      <c r="BE1348" s="5">
        <v>0</v>
      </c>
      <c r="BF1348" s="5">
        <v>1</v>
      </c>
      <c r="BG1348" s="5">
        <v>0</v>
      </c>
      <c r="BH1348" s="5">
        <v>0</v>
      </c>
      <c r="BI1348" s="5">
        <v>0</v>
      </c>
      <c r="BJ1348" s="5">
        <v>1</v>
      </c>
      <c r="BK1348" s="5">
        <v>0</v>
      </c>
      <c r="BL1348" s="5">
        <v>0</v>
      </c>
      <c r="BM1348" s="5">
        <v>0</v>
      </c>
      <c r="BN1348" s="5">
        <v>0</v>
      </c>
      <c r="BO1348" s="5">
        <v>0</v>
      </c>
      <c r="BP1348" s="5">
        <v>0</v>
      </c>
      <c r="BQ1348" s="5">
        <v>0</v>
      </c>
      <c r="BR1348" s="5">
        <v>0</v>
      </c>
      <c r="BS1348" s="5">
        <v>0</v>
      </c>
      <c r="BT1348" s="5">
        <v>0</v>
      </c>
      <c r="BU1348" s="5">
        <v>0</v>
      </c>
      <c r="BV1348" s="5">
        <v>0</v>
      </c>
      <c r="BW1348" s="5">
        <v>2</v>
      </c>
      <c r="BX1348" s="5">
        <v>0</v>
      </c>
      <c r="BY1348" s="5">
        <v>0</v>
      </c>
      <c r="BZ1348" s="5">
        <v>0</v>
      </c>
      <c r="CA1348" s="5">
        <v>0</v>
      </c>
      <c r="CB1348" s="5">
        <v>0</v>
      </c>
      <c r="CC1348" s="5">
        <v>0</v>
      </c>
      <c r="CD1348" s="5">
        <v>0</v>
      </c>
      <c r="CE1348" s="5">
        <v>0</v>
      </c>
      <c r="CF1348" s="5">
        <v>0</v>
      </c>
      <c r="CG1348" s="5">
        <v>0</v>
      </c>
      <c r="CH1348" s="5">
        <v>0</v>
      </c>
      <c r="CI1348" s="5">
        <v>0</v>
      </c>
      <c r="CJ1348" s="5">
        <v>0</v>
      </c>
      <c r="CK1348" s="5">
        <v>0</v>
      </c>
      <c r="CL1348" s="5">
        <v>0</v>
      </c>
      <c r="CM1348" s="5">
        <v>0</v>
      </c>
      <c r="CN1348" s="5">
        <v>1</v>
      </c>
      <c r="CO1348" s="5">
        <v>0</v>
      </c>
      <c r="CP1348" s="5">
        <v>0</v>
      </c>
      <c r="CQ1348" s="5">
        <v>0</v>
      </c>
      <c r="CR1348" s="5">
        <v>0</v>
      </c>
      <c r="CS1348" s="5">
        <v>0</v>
      </c>
      <c r="CT1348" s="5">
        <v>0</v>
      </c>
      <c r="CU1348" s="5">
        <v>0</v>
      </c>
      <c r="CV1348" s="5">
        <v>0</v>
      </c>
      <c r="CW1348" s="5">
        <v>0</v>
      </c>
      <c r="CX1348" s="3">
        <v>0</v>
      </c>
    </row>
    <row r="1349" spans="1:102" ht="15.75" x14ac:dyDescent="0.25">
      <c r="A1349" s="5" t="s">
        <v>337</v>
      </c>
      <c r="B1349" s="5" t="s">
        <v>338</v>
      </c>
      <c r="C1349" s="5">
        <v>2023</v>
      </c>
      <c r="D1349" s="5">
        <v>679</v>
      </c>
      <c r="E1349" s="5">
        <v>0</v>
      </c>
      <c r="F1349" s="5">
        <v>35</v>
      </c>
      <c r="G1349" s="5">
        <v>5</v>
      </c>
      <c r="H1349" s="5">
        <v>6</v>
      </c>
      <c r="I1349" s="5">
        <v>6</v>
      </c>
      <c r="J1349" s="5">
        <v>1</v>
      </c>
      <c r="K1349" s="5">
        <v>1</v>
      </c>
      <c r="L1349" s="5">
        <v>4</v>
      </c>
      <c r="M1349" s="5">
        <v>6</v>
      </c>
      <c r="N1349" s="5">
        <v>3</v>
      </c>
      <c r="O1349" s="5">
        <v>22</v>
      </c>
      <c r="P1349" s="5">
        <v>0</v>
      </c>
      <c r="Q1349" s="5">
        <v>0</v>
      </c>
      <c r="R1349" s="5">
        <v>0</v>
      </c>
      <c r="S1349" s="5">
        <v>0</v>
      </c>
      <c r="T1349" s="5">
        <v>1</v>
      </c>
      <c r="U1349" s="5">
        <v>2</v>
      </c>
      <c r="V1349" s="5">
        <v>1</v>
      </c>
      <c r="W1349" s="5">
        <v>0</v>
      </c>
      <c r="X1349" s="5">
        <v>0</v>
      </c>
      <c r="Y1349" s="5">
        <v>0</v>
      </c>
      <c r="Z1349" s="5">
        <v>0</v>
      </c>
      <c r="AA1349" s="5">
        <v>1</v>
      </c>
      <c r="AB1349" s="5">
        <v>0</v>
      </c>
      <c r="AC1349" s="5">
        <v>0</v>
      </c>
      <c r="AD1349" s="5">
        <v>3</v>
      </c>
      <c r="AE1349" s="5">
        <v>3</v>
      </c>
      <c r="AF1349" s="5">
        <v>0</v>
      </c>
      <c r="AG1349" s="5">
        <v>4</v>
      </c>
      <c r="AH1349" s="5">
        <v>0</v>
      </c>
      <c r="AI1349" s="5">
        <v>5</v>
      </c>
      <c r="AJ1349" s="5">
        <v>37</v>
      </c>
      <c r="AK1349" s="5">
        <v>24</v>
      </c>
      <c r="AL1349" s="5">
        <v>2</v>
      </c>
      <c r="AM1349" s="5">
        <v>4</v>
      </c>
      <c r="AN1349" s="5">
        <v>3</v>
      </c>
      <c r="AO1349" s="5">
        <v>10</v>
      </c>
      <c r="AP1349" s="5">
        <v>0</v>
      </c>
      <c r="AQ1349" s="5">
        <v>1</v>
      </c>
      <c r="AR1349" s="5">
        <v>0</v>
      </c>
      <c r="AS1349" s="5">
        <v>3</v>
      </c>
      <c r="AT1349" s="5">
        <v>5</v>
      </c>
      <c r="AU1349" s="5">
        <v>2</v>
      </c>
      <c r="AV1349" s="5">
        <v>1</v>
      </c>
      <c r="AW1349" s="5">
        <v>1</v>
      </c>
      <c r="AX1349" s="5">
        <v>21</v>
      </c>
      <c r="AY1349" s="5">
        <v>0</v>
      </c>
      <c r="AZ1349" s="5">
        <v>5</v>
      </c>
      <c r="BA1349" s="5">
        <v>0</v>
      </c>
      <c r="BB1349" s="5">
        <v>100</v>
      </c>
      <c r="BC1349" s="5">
        <v>2</v>
      </c>
      <c r="BD1349" s="5">
        <v>0</v>
      </c>
      <c r="BE1349" s="5">
        <v>3</v>
      </c>
      <c r="BF1349" s="5">
        <v>6</v>
      </c>
      <c r="BG1349" s="5">
        <v>0</v>
      </c>
      <c r="BH1349" s="5">
        <v>0</v>
      </c>
      <c r="BI1349" s="5">
        <v>0</v>
      </c>
      <c r="BJ1349" s="5">
        <v>16</v>
      </c>
      <c r="BK1349" s="5">
        <v>8</v>
      </c>
      <c r="BL1349" s="5">
        <v>0</v>
      </c>
      <c r="BM1349" s="5">
        <v>1</v>
      </c>
      <c r="BN1349" s="5">
        <v>5</v>
      </c>
      <c r="BO1349" s="5">
        <v>0</v>
      </c>
      <c r="BP1349" s="5">
        <v>1</v>
      </c>
      <c r="BQ1349" s="5">
        <v>9</v>
      </c>
      <c r="BR1349" s="5">
        <v>0</v>
      </c>
      <c r="BS1349" s="5">
        <v>168</v>
      </c>
      <c r="BT1349" s="5">
        <v>13</v>
      </c>
      <c r="BU1349" s="5">
        <v>1</v>
      </c>
      <c r="BV1349" s="5">
        <v>2</v>
      </c>
      <c r="BW1349" s="5">
        <v>5</v>
      </c>
      <c r="BX1349" s="5">
        <v>26</v>
      </c>
      <c r="BY1349" s="5">
        <v>0</v>
      </c>
      <c r="BZ1349" s="5">
        <v>0</v>
      </c>
      <c r="CA1349" s="5">
        <v>20</v>
      </c>
      <c r="CB1349" s="5">
        <v>17</v>
      </c>
      <c r="CC1349" s="5">
        <v>0</v>
      </c>
      <c r="CD1349" s="5">
        <v>1</v>
      </c>
      <c r="CE1349" s="5">
        <v>0</v>
      </c>
      <c r="CF1349" s="5">
        <v>3</v>
      </c>
      <c r="CG1349" s="5">
        <v>5</v>
      </c>
      <c r="CH1349" s="5">
        <v>1</v>
      </c>
      <c r="CI1349" s="5">
        <v>0</v>
      </c>
      <c r="CJ1349" s="5">
        <v>2</v>
      </c>
      <c r="CK1349" s="5">
        <v>0</v>
      </c>
      <c r="CL1349" s="5">
        <v>0</v>
      </c>
      <c r="CM1349" s="5">
        <v>1</v>
      </c>
      <c r="CN1349" s="5">
        <v>12</v>
      </c>
      <c r="CO1349" s="5">
        <v>0</v>
      </c>
      <c r="CP1349" s="5">
        <v>1</v>
      </c>
      <c r="CQ1349" s="5">
        <v>0</v>
      </c>
      <c r="CR1349" s="5">
        <v>0</v>
      </c>
      <c r="CS1349" s="5">
        <v>0</v>
      </c>
      <c r="CT1349" s="5">
        <v>3</v>
      </c>
      <c r="CU1349" s="5">
        <v>2</v>
      </c>
      <c r="CV1349" s="5">
        <v>10</v>
      </c>
      <c r="CW1349" s="5">
        <v>6</v>
      </c>
      <c r="CX1349" s="3">
        <v>6</v>
      </c>
    </row>
    <row r="1350" spans="1:102" ht="15.75" x14ac:dyDescent="0.25">
      <c r="A1350" s="5" t="s">
        <v>339</v>
      </c>
      <c r="B1350" s="5" t="s">
        <v>340</v>
      </c>
      <c r="C1350" s="5">
        <v>2023</v>
      </c>
      <c r="D1350" s="5">
        <v>486</v>
      </c>
      <c r="E1350" s="5">
        <v>2</v>
      </c>
      <c r="F1350" s="5">
        <v>0</v>
      </c>
      <c r="G1350" s="5">
        <v>8</v>
      </c>
      <c r="H1350" s="5">
        <v>0</v>
      </c>
      <c r="I1350" s="5">
        <v>1</v>
      </c>
      <c r="J1350" s="5">
        <v>0</v>
      </c>
      <c r="K1350" s="5">
        <v>0</v>
      </c>
      <c r="L1350" s="5">
        <v>0</v>
      </c>
      <c r="M1350" s="5">
        <v>1</v>
      </c>
      <c r="N1350" s="5">
        <v>3</v>
      </c>
      <c r="O1350" s="5">
        <v>0</v>
      </c>
      <c r="P1350" s="5">
        <v>0</v>
      </c>
      <c r="Q1350" s="5">
        <v>0</v>
      </c>
      <c r="R1350" s="5">
        <v>0</v>
      </c>
      <c r="S1350" s="5">
        <v>1</v>
      </c>
      <c r="T1350" s="5">
        <v>3</v>
      </c>
      <c r="U1350" s="5">
        <v>12</v>
      </c>
      <c r="V1350" s="5">
        <v>1</v>
      </c>
      <c r="W1350" s="5">
        <v>266</v>
      </c>
      <c r="X1350" s="5">
        <v>0</v>
      </c>
      <c r="Y1350" s="5">
        <v>0</v>
      </c>
      <c r="Z1350" s="5">
        <v>0</v>
      </c>
      <c r="AA1350" s="5">
        <v>1</v>
      </c>
      <c r="AB1350" s="5">
        <v>0</v>
      </c>
      <c r="AC1350" s="5">
        <v>0</v>
      </c>
      <c r="AD1350" s="5">
        <v>0</v>
      </c>
      <c r="AE1350" s="5">
        <v>0</v>
      </c>
      <c r="AF1350" s="5">
        <v>0</v>
      </c>
      <c r="AG1350" s="5">
        <v>6</v>
      </c>
      <c r="AH1350" s="5">
        <v>1</v>
      </c>
      <c r="AI1350" s="5">
        <v>7</v>
      </c>
      <c r="AJ1350" s="5">
        <v>11</v>
      </c>
      <c r="AK1350" s="5">
        <v>8</v>
      </c>
      <c r="AL1350" s="5">
        <v>0</v>
      </c>
      <c r="AM1350" s="5">
        <v>5</v>
      </c>
      <c r="AN1350" s="5">
        <v>2</v>
      </c>
      <c r="AO1350" s="5">
        <v>27</v>
      </c>
      <c r="AP1350" s="5">
        <v>0</v>
      </c>
      <c r="AQ1350" s="5">
        <v>1</v>
      </c>
      <c r="AR1350" s="5">
        <v>0</v>
      </c>
      <c r="AS1350" s="5">
        <v>1</v>
      </c>
      <c r="AT1350" s="5">
        <v>4</v>
      </c>
      <c r="AU1350" s="5">
        <v>1</v>
      </c>
      <c r="AV1350" s="5">
        <v>2</v>
      </c>
      <c r="AW1350" s="5">
        <v>2</v>
      </c>
      <c r="AX1350" s="5">
        <v>2</v>
      </c>
      <c r="AY1350" s="5">
        <v>0</v>
      </c>
      <c r="AZ1350" s="5">
        <v>2</v>
      </c>
      <c r="BA1350" s="5">
        <v>0</v>
      </c>
      <c r="BB1350" s="5">
        <v>6</v>
      </c>
      <c r="BC1350" s="5">
        <v>2</v>
      </c>
      <c r="BD1350" s="5">
        <v>0</v>
      </c>
      <c r="BE1350" s="5">
        <v>2</v>
      </c>
      <c r="BF1350" s="5">
        <v>5</v>
      </c>
      <c r="BG1350" s="5">
        <v>3</v>
      </c>
      <c r="BH1350" s="5">
        <v>1</v>
      </c>
      <c r="BI1350" s="5">
        <v>0</v>
      </c>
      <c r="BJ1350" s="5">
        <v>9</v>
      </c>
      <c r="BK1350" s="5">
        <v>10</v>
      </c>
      <c r="BL1350" s="5">
        <v>0</v>
      </c>
      <c r="BM1350" s="5">
        <v>0</v>
      </c>
      <c r="BN1350" s="5">
        <v>9</v>
      </c>
      <c r="BO1350" s="5">
        <v>0</v>
      </c>
      <c r="BP1350" s="5">
        <v>0</v>
      </c>
      <c r="BQ1350" s="5">
        <v>2</v>
      </c>
      <c r="BR1350" s="5">
        <v>0</v>
      </c>
      <c r="BS1350" s="5">
        <v>5</v>
      </c>
      <c r="BT1350" s="5">
        <v>3</v>
      </c>
      <c r="BU1350" s="5">
        <v>0</v>
      </c>
      <c r="BV1350" s="5">
        <v>0</v>
      </c>
      <c r="BW1350" s="5">
        <v>0</v>
      </c>
      <c r="BX1350" s="5">
        <v>16</v>
      </c>
      <c r="BY1350" s="5">
        <v>0</v>
      </c>
      <c r="BZ1350" s="5">
        <v>0</v>
      </c>
      <c r="CA1350" s="5">
        <v>4</v>
      </c>
      <c r="CB1350" s="5">
        <v>0</v>
      </c>
      <c r="CC1350" s="5">
        <v>0</v>
      </c>
      <c r="CD1350" s="5">
        <v>0</v>
      </c>
      <c r="CE1350" s="5">
        <v>0</v>
      </c>
      <c r="CF1350" s="5">
        <v>1</v>
      </c>
      <c r="CG1350" s="5">
        <v>0</v>
      </c>
      <c r="CH1350" s="5">
        <v>0</v>
      </c>
      <c r="CI1350" s="5">
        <v>0</v>
      </c>
      <c r="CJ1350" s="5">
        <v>2</v>
      </c>
      <c r="CK1350" s="5">
        <v>1</v>
      </c>
      <c r="CL1350" s="5">
        <v>0</v>
      </c>
      <c r="CM1350" s="5">
        <v>1</v>
      </c>
      <c r="CN1350" s="5">
        <v>7</v>
      </c>
      <c r="CO1350" s="5">
        <v>0</v>
      </c>
      <c r="CP1350" s="5">
        <v>0</v>
      </c>
      <c r="CQ1350" s="5">
        <v>0</v>
      </c>
      <c r="CR1350" s="5">
        <v>0</v>
      </c>
      <c r="CS1350" s="5">
        <v>0</v>
      </c>
      <c r="CT1350" s="5">
        <v>3</v>
      </c>
      <c r="CU1350" s="5">
        <v>0</v>
      </c>
      <c r="CV1350" s="5">
        <v>8</v>
      </c>
      <c r="CW1350" s="5">
        <v>1</v>
      </c>
      <c r="CX1350" s="3">
        <v>1</v>
      </c>
    </row>
    <row r="1351" spans="1:102" ht="15.75" x14ac:dyDescent="0.25">
      <c r="A1351" s="5" t="s">
        <v>341</v>
      </c>
      <c r="B1351" s="5" t="s">
        <v>342</v>
      </c>
      <c r="C1351" s="5">
        <v>2023</v>
      </c>
      <c r="D1351" s="5">
        <v>7157</v>
      </c>
      <c r="E1351" s="5">
        <v>10</v>
      </c>
      <c r="F1351" s="5">
        <v>11</v>
      </c>
      <c r="G1351" s="5">
        <v>42</v>
      </c>
      <c r="H1351" s="5">
        <v>59</v>
      </c>
      <c r="I1351" s="5">
        <v>32</v>
      </c>
      <c r="J1351" s="5">
        <v>17</v>
      </c>
      <c r="K1351" s="5">
        <v>18</v>
      </c>
      <c r="L1351" s="5">
        <v>65</v>
      </c>
      <c r="M1351" s="5">
        <v>29</v>
      </c>
      <c r="N1351" s="5">
        <v>45</v>
      </c>
      <c r="O1351" s="5">
        <v>462</v>
      </c>
      <c r="P1351" s="5">
        <v>1</v>
      </c>
      <c r="Q1351" s="5">
        <v>0</v>
      </c>
      <c r="R1351" s="5">
        <v>6</v>
      </c>
      <c r="S1351" s="5">
        <v>0</v>
      </c>
      <c r="T1351" s="5">
        <v>1</v>
      </c>
      <c r="U1351" s="5">
        <v>75</v>
      </c>
      <c r="V1351" s="5">
        <v>8</v>
      </c>
      <c r="W1351" s="5">
        <v>43</v>
      </c>
      <c r="X1351" s="5">
        <v>13</v>
      </c>
      <c r="Y1351" s="5">
        <v>10</v>
      </c>
      <c r="Z1351" s="5">
        <v>1716</v>
      </c>
      <c r="AA1351" s="5">
        <v>26</v>
      </c>
      <c r="AB1351" s="5">
        <v>55</v>
      </c>
      <c r="AC1351" s="5">
        <v>0</v>
      </c>
      <c r="AD1351" s="5">
        <v>3</v>
      </c>
      <c r="AE1351" s="5">
        <v>3</v>
      </c>
      <c r="AF1351" s="5">
        <v>2</v>
      </c>
      <c r="AG1351" s="5">
        <v>69</v>
      </c>
      <c r="AH1351" s="5">
        <v>55</v>
      </c>
      <c r="AI1351" s="5">
        <v>84</v>
      </c>
      <c r="AJ1351" s="5">
        <v>80</v>
      </c>
      <c r="AK1351" s="5">
        <v>182</v>
      </c>
      <c r="AL1351" s="5">
        <v>24</v>
      </c>
      <c r="AM1351" s="5">
        <v>81</v>
      </c>
      <c r="AN1351" s="5">
        <v>131</v>
      </c>
      <c r="AO1351" s="5">
        <v>106</v>
      </c>
      <c r="AP1351" s="5">
        <v>6</v>
      </c>
      <c r="AQ1351" s="5">
        <v>64</v>
      </c>
      <c r="AR1351" s="5">
        <v>15</v>
      </c>
      <c r="AS1351" s="5">
        <v>44</v>
      </c>
      <c r="AT1351" s="5">
        <v>150</v>
      </c>
      <c r="AU1351" s="5">
        <v>52</v>
      </c>
      <c r="AV1351" s="5">
        <v>103</v>
      </c>
      <c r="AW1351" s="5">
        <v>284</v>
      </c>
      <c r="AX1351" s="5">
        <v>193</v>
      </c>
      <c r="AY1351" s="5">
        <v>1</v>
      </c>
      <c r="AZ1351" s="5">
        <v>21</v>
      </c>
      <c r="BA1351" s="5">
        <v>0</v>
      </c>
      <c r="BB1351" s="5">
        <v>296</v>
      </c>
      <c r="BC1351" s="5">
        <v>29</v>
      </c>
      <c r="BD1351" s="5">
        <v>0</v>
      </c>
      <c r="BE1351" s="5">
        <v>35</v>
      </c>
      <c r="BF1351" s="5">
        <v>278</v>
      </c>
      <c r="BG1351" s="5">
        <v>11</v>
      </c>
      <c r="BH1351" s="5">
        <v>16</v>
      </c>
      <c r="BI1351" s="5">
        <v>0</v>
      </c>
      <c r="BJ1351" s="5">
        <v>137</v>
      </c>
      <c r="BK1351" s="5">
        <v>212</v>
      </c>
      <c r="BL1351" s="5">
        <v>0</v>
      </c>
      <c r="BM1351" s="5">
        <v>8</v>
      </c>
      <c r="BN1351" s="5">
        <v>69</v>
      </c>
      <c r="BO1351" s="5">
        <v>50</v>
      </c>
      <c r="BP1351" s="5">
        <v>11</v>
      </c>
      <c r="BQ1351" s="5">
        <v>99</v>
      </c>
      <c r="BR1351" s="5">
        <v>16</v>
      </c>
      <c r="BS1351" s="5">
        <v>144</v>
      </c>
      <c r="BT1351" s="5">
        <v>69</v>
      </c>
      <c r="BU1351" s="5">
        <v>5</v>
      </c>
      <c r="BV1351" s="5">
        <v>207</v>
      </c>
      <c r="BW1351" s="5">
        <v>51</v>
      </c>
      <c r="BX1351" s="5">
        <v>358</v>
      </c>
      <c r="BY1351" s="5">
        <v>5</v>
      </c>
      <c r="BZ1351" s="5">
        <v>2</v>
      </c>
      <c r="CA1351" s="5">
        <v>83</v>
      </c>
      <c r="CB1351" s="5">
        <v>5</v>
      </c>
      <c r="CC1351" s="5">
        <v>1</v>
      </c>
      <c r="CD1351" s="5">
        <v>15</v>
      </c>
      <c r="CE1351" s="5">
        <v>3</v>
      </c>
      <c r="CF1351" s="5">
        <v>6</v>
      </c>
      <c r="CG1351" s="5">
        <v>6</v>
      </c>
      <c r="CH1351" s="5">
        <v>6</v>
      </c>
      <c r="CI1351" s="5">
        <v>7</v>
      </c>
      <c r="CJ1351" s="5">
        <v>46</v>
      </c>
      <c r="CK1351" s="5">
        <v>12</v>
      </c>
      <c r="CL1351" s="5">
        <v>0</v>
      </c>
      <c r="CM1351" s="5">
        <v>20</v>
      </c>
      <c r="CN1351" s="5">
        <v>92</v>
      </c>
      <c r="CO1351" s="5">
        <v>3</v>
      </c>
      <c r="CP1351" s="5">
        <v>11</v>
      </c>
      <c r="CQ1351" s="5">
        <v>0</v>
      </c>
      <c r="CR1351" s="5">
        <v>4</v>
      </c>
      <c r="CS1351" s="5">
        <v>2</v>
      </c>
      <c r="CT1351" s="5">
        <v>78</v>
      </c>
      <c r="CU1351" s="5">
        <v>18</v>
      </c>
      <c r="CV1351" s="5">
        <v>94</v>
      </c>
      <c r="CW1351" s="5">
        <v>38</v>
      </c>
      <c r="CX1351" s="3">
        <v>38</v>
      </c>
    </row>
    <row r="1352" spans="1:102" ht="15.75" x14ac:dyDescent="0.25">
      <c r="A1352" s="5" t="s">
        <v>343</v>
      </c>
      <c r="B1352" s="5" t="s">
        <v>344</v>
      </c>
      <c r="C1352" s="5">
        <v>2023</v>
      </c>
      <c r="D1352" s="5">
        <v>0</v>
      </c>
      <c r="E1352" s="5">
        <v>0</v>
      </c>
      <c r="F1352" s="5">
        <v>0</v>
      </c>
      <c r="G1352" s="5">
        <v>0</v>
      </c>
      <c r="H1352" s="5">
        <v>0</v>
      </c>
      <c r="I1352" s="5">
        <v>0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  <c r="AE1352" s="5">
        <v>0</v>
      </c>
      <c r="AF1352" s="5">
        <v>0</v>
      </c>
      <c r="AG1352" s="5">
        <v>0</v>
      </c>
      <c r="AH1352" s="5">
        <v>0</v>
      </c>
      <c r="AI1352" s="5">
        <v>0</v>
      </c>
      <c r="AJ1352" s="5">
        <v>0</v>
      </c>
      <c r="AK1352" s="5">
        <v>0</v>
      </c>
      <c r="AL1352" s="5">
        <v>0</v>
      </c>
      <c r="AM1352" s="5">
        <v>0</v>
      </c>
      <c r="AN1352" s="5">
        <v>0</v>
      </c>
      <c r="AO1352" s="5">
        <v>0</v>
      </c>
      <c r="AP1352" s="5">
        <v>0</v>
      </c>
      <c r="AQ1352" s="5">
        <v>0</v>
      </c>
      <c r="AR1352" s="5">
        <v>0</v>
      </c>
      <c r="AS1352" s="5">
        <v>0</v>
      </c>
      <c r="AT1352" s="5">
        <v>0</v>
      </c>
      <c r="AU1352" s="5">
        <v>0</v>
      </c>
      <c r="AV1352" s="5">
        <v>0</v>
      </c>
      <c r="AW1352" s="5">
        <v>0</v>
      </c>
      <c r="AX1352" s="5">
        <v>0</v>
      </c>
      <c r="AY1352" s="5">
        <v>0</v>
      </c>
      <c r="AZ1352" s="5">
        <v>0</v>
      </c>
      <c r="BA1352" s="5">
        <v>0</v>
      </c>
      <c r="BB1352" s="5">
        <v>0</v>
      </c>
      <c r="BC1352" s="5">
        <v>0</v>
      </c>
      <c r="BD1352" s="5">
        <v>0</v>
      </c>
      <c r="BE1352" s="5">
        <v>0</v>
      </c>
      <c r="BF1352" s="5">
        <v>0</v>
      </c>
      <c r="BG1352" s="5">
        <v>0</v>
      </c>
      <c r="BH1352" s="5">
        <v>0</v>
      </c>
      <c r="BI1352" s="5">
        <v>0</v>
      </c>
      <c r="BJ1352" s="5">
        <v>0</v>
      </c>
      <c r="BK1352" s="5">
        <v>0</v>
      </c>
      <c r="BL1352" s="5">
        <v>0</v>
      </c>
      <c r="BM1352" s="5">
        <v>0</v>
      </c>
      <c r="BN1352" s="5">
        <v>0</v>
      </c>
      <c r="BO1352" s="5">
        <v>0</v>
      </c>
      <c r="BP1352" s="5">
        <v>0</v>
      </c>
      <c r="BQ1352" s="5">
        <v>0</v>
      </c>
      <c r="BR1352" s="5">
        <v>0</v>
      </c>
      <c r="BS1352" s="5">
        <v>0</v>
      </c>
      <c r="BT1352" s="5">
        <v>0</v>
      </c>
      <c r="BU1352" s="5">
        <v>0</v>
      </c>
      <c r="BV1352" s="5">
        <v>0</v>
      </c>
      <c r="BW1352" s="5">
        <v>0</v>
      </c>
      <c r="BX1352" s="5">
        <v>0</v>
      </c>
      <c r="BY1352" s="5">
        <v>0</v>
      </c>
      <c r="BZ1352" s="5">
        <v>0</v>
      </c>
      <c r="CA1352" s="5">
        <v>0</v>
      </c>
      <c r="CB1352" s="5">
        <v>0</v>
      </c>
      <c r="CC1352" s="5">
        <v>0</v>
      </c>
      <c r="CD1352" s="5">
        <v>0</v>
      </c>
      <c r="CE1352" s="5">
        <v>0</v>
      </c>
      <c r="CF1352" s="5">
        <v>0</v>
      </c>
      <c r="CG1352" s="5">
        <v>0</v>
      </c>
      <c r="CH1352" s="5">
        <v>0</v>
      </c>
      <c r="CI1352" s="5">
        <v>0</v>
      </c>
      <c r="CJ1352" s="5">
        <v>0</v>
      </c>
      <c r="CK1352" s="5">
        <v>0</v>
      </c>
      <c r="CL1352" s="5">
        <v>0</v>
      </c>
      <c r="CM1352" s="5">
        <v>0</v>
      </c>
      <c r="CN1352" s="5">
        <v>0</v>
      </c>
      <c r="CO1352" s="5">
        <v>0</v>
      </c>
      <c r="CP1352" s="5">
        <v>0</v>
      </c>
      <c r="CQ1352" s="5">
        <v>0</v>
      </c>
      <c r="CR1352" s="5">
        <v>0</v>
      </c>
      <c r="CS1352" s="5">
        <v>0</v>
      </c>
      <c r="CT1352" s="5">
        <v>0</v>
      </c>
      <c r="CU1352" s="5">
        <v>0</v>
      </c>
      <c r="CV1352" s="5">
        <v>0</v>
      </c>
      <c r="CW1352" s="5">
        <v>0</v>
      </c>
      <c r="CX1352" s="3">
        <v>0</v>
      </c>
    </row>
    <row r="1353" spans="1:102" ht="15.75" x14ac:dyDescent="0.25">
      <c r="A1353" s="5" t="s">
        <v>345</v>
      </c>
      <c r="B1353" s="5" t="s">
        <v>346</v>
      </c>
      <c r="C1353" s="5">
        <v>2023</v>
      </c>
      <c r="D1353" s="5">
        <v>5</v>
      </c>
      <c r="E1353" s="5">
        <v>0</v>
      </c>
      <c r="F1353" s="5">
        <v>0</v>
      </c>
      <c r="G1353" s="5">
        <v>0</v>
      </c>
      <c r="H1353" s="5">
        <v>0</v>
      </c>
      <c r="I1353" s="5">
        <v>0</v>
      </c>
      <c r="J1353" s="5">
        <v>0</v>
      </c>
      <c r="K1353" s="5">
        <v>0</v>
      </c>
      <c r="L1353" s="5">
        <v>1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5">
        <v>0</v>
      </c>
      <c r="AE1353" s="5">
        <v>0</v>
      </c>
      <c r="AF1353" s="5">
        <v>0</v>
      </c>
      <c r="AG1353" s="5">
        <v>0</v>
      </c>
      <c r="AH1353" s="5">
        <v>0</v>
      </c>
      <c r="AI1353" s="5">
        <v>0</v>
      </c>
      <c r="AJ1353" s="5">
        <v>0</v>
      </c>
      <c r="AK1353" s="5">
        <v>0</v>
      </c>
      <c r="AL1353" s="5">
        <v>0</v>
      </c>
      <c r="AM1353" s="5">
        <v>0</v>
      </c>
      <c r="AN1353" s="5">
        <v>0</v>
      </c>
      <c r="AO1353" s="5">
        <v>0</v>
      </c>
      <c r="AP1353" s="5">
        <v>0</v>
      </c>
      <c r="AQ1353" s="5">
        <v>0</v>
      </c>
      <c r="AR1353" s="5">
        <v>0</v>
      </c>
      <c r="AS1353" s="5">
        <v>0</v>
      </c>
      <c r="AT1353" s="5">
        <v>0</v>
      </c>
      <c r="AU1353" s="5">
        <v>0</v>
      </c>
      <c r="AV1353" s="5">
        <v>0</v>
      </c>
      <c r="AW1353" s="5">
        <v>0</v>
      </c>
      <c r="AX1353" s="5">
        <v>0</v>
      </c>
      <c r="AY1353" s="5">
        <v>0</v>
      </c>
      <c r="AZ1353" s="5">
        <v>0</v>
      </c>
      <c r="BA1353" s="5">
        <v>0</v>
      </c>
      <c r="BB1353" s="5">
        <v>0</v>
      </c>
      <c r="BC1353" s="5">
        <v>0</v>
      </c>
      <c r="BD1353" s="5">
        <v>0</v>
      </c>
      <c r="BE1353" s="5">
        <v>0</v>
      </c>
      <c r="BF1353" s="5">
        <v>0</v>
      </c>
      <c r="BG1353" s="5">
        <v>0</v>
      </c>
      <c r="BH1353" s="5">
        <v>0</v>
      </c>
      <c r="BI1353" s="5">
        <v>0</v>
      </c>
      <c r="BJ1353" s="5">
        <v>0</v>
      </c>
      <c r="BK1353" s="5">
        <v>0</v>
      </c>
      <c r="BL1353" s="5">
        <v>0</v>
      </c>
      <c r="BM1353" s="5">
        <v>0</v>
      </c>
      <c r="BN1353" s="5">
        <v>0</v>
      </c>
      <c r="BO1353" s="5">
        <v>0</v>
      </c>
      <c r="BP1353" s="5">
        <v>0</v>
      </c>
      <c r="BQ1353" s="5">
        <v>0</v>
      </c>
      <c r="BR1353" s="5">
        <v>0</v>
      </c>
      <c r="BS1353" s="5">
        <v>0</v>
      </c>
      <c r="BT1353" s="5">
        <v>0</v>
      </c>
      <c r="BU1353" s="5">
        <v>0</v>
      </c>
      <c r="BV1353" s="5">
        <v>0</v>
      </c>
      <c r="BW1353" s="5">
        <v>0</v>
      </c>
      <c r="BX1353" s="5">
        <v>3</v>
      </c>
      <c r="BY1353" s="5">
        <v>0</v>
      </c>
      <c r="BZ1353" s="5">
        <v>0</v>
      </c>
      <c r="CA1353" s="5">
        <v>0</v>
      </c>
      <c r="CB1353" s="5">
        <v>0</v>
      </c>
      <c r="CC1353" s="5">
        <v>0</v>
      </c>
      <c r="CD1353" s="5">
        <v>0</v>
      </c>
      <c r="CE1353" s="5">
        <v>0</v>
      </c>
      <c r="CF1353" s="5">
        <v>0</v>
      </c>
      <c r="CG1353" s="5">
        <v>0</v>
      </c>
      <c r="CH1353" s="5">
        <v>0</v>
      </c>
      <c r="CI1353" s="5">
        <v>0</v>
      </c>
      <c r="CJ1353" s="5">
        <v>0</v>
      </c>
      <c r="CK1353" s="5">
        <v>0</v>
      </c>
      <c r="CL1353" s="5">
        <v>0</v>
      </c>
      <c r="CM1353" s="5">
        <v>0</v>
      </c>
      <c r="CN1353" s="5">
        <v>0</v>
      </c>
      <c r="CO1353" s="5">
        <v>0</v>
      </c>
      <c r="CP1353" s="5">
        <v>0</v>
      </c>
      <c r="CQ1353" s="5">
        <v>0</v>
      </c>
      <c r="CR1353" s="5">
        <v>0</v>
      </c>
      <c r="CS1353" s="5">
        <v>0</v>
      </c>
      <c r="CT1353" s="5">
        <v>0</v>
      </c>
      <c r="CU1353" s="5">
        <v>0</v>
      </c>
      <c r="CV1353" s="5">
        <v>0</v>
      </c>
      <c r="CW1353" s="5">
        <v>0</v>
      </c>
      <c r="CX1353" s="3">
        <v>0</v>
      </c>
    </row>
    <row r="1354" spans="1:102" ht="15.75" x14ac:dyDescent="0.25">
      <c r="A1354" s="5" t="s">
        <v>347</v>
      </c>
      <c r="B1354" s="5" t="s">
        <v>348</v>
      </c>
      <c r="C1354" s="5">
        <v>2023</v>
      </c>
      <c r="D1354" s="5">
        <v>1426</v>
      </c>
      <c r="E1354" s="5">
        <v>2</v>
      </c>
      <c r="F1354" s="5">
        <v>14</v>
      </c>
      <c r="G1354" s="5">
        <v>5</v>
      </c>
      <c r="H1354" s="5">
        <v>10</v>
      </c>
      <c r="I1354" s="5">
        <v>45</v>
      </c>
      <c r="J1354" s="5">
        <v>7</v>
      </c>
      <c r="K1354" s="5">
        <v>1</v>
      </c>
      <c r="L1354" s="5">
        <v>4</v>
      </c>
      <c r="M1354" s="5">
        <v>2</v>
      </c>
      <c r="N1354" s="5">
        <v>14</v>
      </c>
      <c r="O1354" s="5">
        <v>103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3</v>
      </c>
      <c r="V1354" s="5">
        <v>10</v>
      </c>
      <c r="W1354" s="5">
        <v>112</v>
      </c>
      <c r="X1354" s="5">
        <v>2</v>
      </c>
      <c r="Y1354" s="5">
        <v>0</v>
      </c>
      <c r="Z1354" s="5">
        <v>0</v>
      </c>
      <c r="AA1354" s="5">
        <v>7</v>
      </c>
      <c r="AB1354" s="5">
        <v>6</v>
      </c>
      <c r="AC1354" s="5">
        <v>0</v>
      </c>
      <c r="AD1354" s="5">
        <v>0</v>
      </c>
      <c r="AE1354" s="5">
        <v>0</v>
      </c>
      <c r="AF1354" s="5">
        <v>0</v>
      </c>
      <c r="AG1354" s="5">
        <v>27</v>
      </c>
      <c r="AH1354" s="5">
        <v>2</v>
      </c>
      <c r="AI1354" s="5">
        <v>15</v>
      </c>
      <c r="AJ1354" s="5">
        <v>12</v>
      </c>
      <c r="AK1354" s="5">
        <v>16</v>
      </c>
      <c r="AL1354" s="5">
        <v>0</v>
      </c>
      <c r="AM1354" s="5">
        <v>12</v>
      </c>
      <c r="AN1354" s="5">
        <v>13</v>
      </c>
      <c r="AO1354" s="5">
        <v>28</v>
      </c>
      <c r="AP1354" s="5">
        <v>6</v>
      </c>
      <c r="AQ1354" s="5">
        <v>5</v>
      </c>
      <c r="AR1354" s="5">
        <v>3</v>
      </c>
      <c r="AS1354" s="5">
        <v>11</v>
      </c>
      <c r="AT1354" s="5">
        <v>27</v>
      </c>
      <c r="AU1354" s="5">
        <v>24</v>
      </c>
      <c r="AV1354" s="5">
        <v>49</v>
      </c>
      <c r="AW1354" s="5">
        <v>36</v>
      </c>
      <c r="AX1354" s="5">
        <v>24</v>
      </c>
      <c r="AY1354" s="5">
        <v>0</v>
      </c>
      <c r="AZ1354" s="5">
        <v>1</v>
      </c>
      <c r="BA1354" s="5">
        <v>0</v>
      </c>
      <c r="BB1354" s="5">
        <v>151</v>
      </c>
      <c r="BC1354" s="5">
        <v>4</v>
      </c>
      <c r="BD1354" s="5">
        <v>0</v>
      </c>
      <c r="BE1354" s="5">
        <v>11</v>
      </c>
      <c r="BF1354" s="5">
        <v>41</v>
      </c>
      <c r="BG1354" s="5">
        <v>2</v>
      </c>
      <c r="BH1354" s="5">
        <v>3</v>
      </c>
      <c r="BI1354" s="5">
        <v>0</v>
      </c>
      <c r="BJ1354" s="5">
        <v>31</v>
      </c>
      <c r="BK1354" s="5">
        <v>38</v>
      </c>
      <c r="BL1354" s="5">
        <v>0</v>
      </c>
      <c r="BM1354" s="5">
        <v>2</v>
      </c>
      <c r="BN1354" s="5">
        <v>17</v>
      </c>
      <c r="BO1354" s="5">
        <v>0</v>
      </c>
      <c r="BP1354" s="5">
        <v>7</v>
      </c>
      <c r="BQ1354" s="5">
        <v>13</v>
      </c>
      <c r="BR1354" s="5">
        <v>1</v>
      </c>
      <c r="BS1354" s="5">
        <v>23</v>
      </c>
      <c r="BT1354" s="5">
        <v>23</v>
      </c>
      <c r="BU1354" s="5">
        <v>1</v>
      </c>
      <c r="BV1354" s="5">
        <v>14</v>
      </c>
      <c r="BW1354" s="5">
        <v>23</v>
      </c>
      <c r="BX1354" s="5">
        <v>228</v>
      </c>
      <c r="BY1354" s="5">
        <v>0</v>
      </c>
      <c r="BZ1354" s="5">
        <v>0</v>
      </c>
      <c r="CA1354" s="5">
        <v>23</v>
      </c>
      <c r="CB1354" s="5">
        <v>2</v>
      </c>
      <c r="CC1354" s="5">
        <v>1</v>
      </c>
      <c r="CD1354" s="5">
        <v>4</v>
      </c>
      <c r="CE1354" s="5">
        <v>0</v>
      </c>
      <c r="CF1354" s="5">
        <v>6</v>
      </c>
      <c r="CG1354" s="5">
        <v>1</v>
      </c>
      <c r="CH1354" s="5">
        <v>2</v>
      </c>
      <c r="CI1354" s="5">
        <v>1</v>
      </c>
      <c r="CJ1354" s="5">
        <v>6</v>
      </c>
      <c r="CK1354" s="5">
        <v>3</v>
      </c>
      <c r="CL1354" s="5">
        <v>0</v>
      </c>
      <c r="CM1354" s="5">
        <v>6</v>
      </c>
      <c r="CN1354" s="5">
        <v>21</v>
      </c>
      <c r="CO1354" s="5">
        <v>1</v>
      </c>
      <c r="CP1354" s="5">
        <v>2</v>
      </c>
      <c r="CQ1354" s="5">
        <v>0</v>
      </c>
      <c r="CR1354" s="5">
        <v>5</v>
      </c>
      <c r="CS1354" s="5">
        <v>1</v>
      </c>
      <c r="CT1354" s="5">
        <v>19</v>
      </c>
      <c r="CU1354" s="5">
        <v>4</v>
      </c>
      <c r="CV1354" s="5">
        <v>21</v>
      </c>
      <c r="CW1354" s="5">
        <v>9</v>
      </c>
      <c r="CX1354" s="3">
        <v>9</v>
      </c>
    </row>
    <row r="1355" spans="1:102" ht="15.75" x14ac:dyDescent="0.25">
      <c r="A1355" s="5" t="s">
        <v>349</v>
      </c>
      <c r="B1355" s="5" t="s">
        <v>350</v>
      </c>
      <c r="C1355" s="5">
        <v>2023</v>
      </c>
      <c r="D1355" s="5">
        <v>0</v>
      </c>
      <c r="E1355" s="5">
        <v>0</v>
      </c>
      <c r="F1355" s="5">
        <v>0</v>
      </c>
      <c r="G1355" s="5">
        <v>0</v>
      </c>
      <c r="H1355" s="5">
        <v>0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  <c r="AE1355" s="5">
        <v>0</v>
      </c>
      <c r="AF1355" s="5">
        <v>0</v>
      </c>
      <c r="AG1355" s="5">
        <v>0</v>
      </c>
      <c r="AH1355" s="5">
        <v>0</v>
      </c>
      <c r="AI1355" s="5">
        <v>0</v>
      </c>
      <c r="AJ1355" s="5">
        <v>0</v>
      </c>
      <c r="AK1355" s="5">
        <v>0</v>
      </c>
      <c r="AL1355" s="5">
        <v>0</v>
      </c>
      <c r="AM1355" s="5">
        <v>0</v>
      </c>
      <c r="AN1355" s="5">
        <v>0</v>
      </c>
      <c r="AO1355" s="5">
        <v>0</v>
      </c>
      <c r="AP1355" s="5">
        <v>0</v>
      </c>
      <c r="AQ1355" s="5">
        <v>0</v>
      </c>
      <c r="AR1355" s="5">
        <v>0</v>
      </c>
      <c r="AS1355" s="5">
        <v>0</v>
      </c>
      <c r="AT1355" s="5">
        <v>0</v>
      </c>
      <c r="AU1355" s="5">
        <v>0</v>
      </c>
      <c r="AV1355" s="5">
        <v>0</v>
      </c>
      <c r="AW1355" s="5">
        <v>0</v>
      </c>
      <c r="AX1355" s="5">
        <v>0</v>
      </c>
      <c r="AY1355" s="5">
        <v>0</v>
      </c>
      <c r="AZ1355" s="5">
        <v>0</v>
      </c>
      <c r="BA1355" s="5">
        <v>0</v>
      </c>
      <c r="BB1355" s="5">
        <v>0</v>
      </c>
      <c r="BC1355" s="5">
        <v>0</v>
      </c>
      <c r="BD1355" s="5">
        <v>0</v>
      </c>
      <c r="BE1355" s="5">
        <v>0</v>
      </c>
      <c r="BF1355" s="5">
        <v>0</v>
      </c>
      <c r="BG1355" s="5">
        <v>0</v>
      </c>
      <c r="BH1355" s="5">
        <v>0</v>
      </c>
      <c r="BI1355" s="5">
        <v>0</v>
      </c>
      <c r="BJ1355" s="5">
        <v>0</v>
      </c>
      <c r="BK1355" s="5">
        <v>0</v>
      </c>
      <c r="BL1355" s="5">
        <v>0</v>
      </c>
      <c r="BM1355" s="5">
        <v>0</v>
      </c>
      <c r="BN1355" s="5">
        <v>0</v>
      </c>
      <c r="BO1355" s="5">
        <v>0</v>
      </c>
      <c r="BP1355" s="5">
        <v>0</v>
      </c>
      <c r="BQ1355" s="5">
        <v>0</v>
      </c>
      <c r="BR1355" s="5">
        <v>0</v>
      </c>
      <c r="BS1355" s="5">
        <v>0</v>
      </c>
      <c r="BT1355" s="5">
        <v>0</v>
      </c>
      <c r="BU1355" s="5">
        <v>0</v>
      </c>
      <c r="BV1355" s="5">
        <v>0</v>
      </c>
      <c r="BW1355" s="5">
        <v>0</v>
      </c>
      <c r="BX1355" s="5">
        <v>0</v>
      </c>
      <c r="BY1355" s="5">
        <v>0</v>
      </c>
      <c r="BZ1355" s="5">
        <v>0</v>
      </c>
      <c r="CA1355" s="5">
        <v>0</v>
      </c>
      <c r="CB1355" s="5">
        <v>0</v>
      </c>
      <c r="CC1355" s="5">
        <v>0</v>
      </c>
      <c r="CD1355" s="5">
        <v>0</v>
      </c>
      <c r="CE1355" s="5">
        <v>0</v>
      </c>
      <c r="CF1355" s="5">
        <v>0</v>
      </c>
      <c r="CG1355" s="5">
        <v>0</v>
      </c>
      <c r="CH1355" s="5">
        <v>0</v>
      </c>
      <c r="CI1355" s="5">
        <v>0</v>
      </c>
      <c r="CJ1355" s="5">
        <v>0</v>
      </c>
      <c r="CK1355" s="5">
        <v>0</v>
      </c>
      <c r="CL1355" s="5">
        <v>0</v>
      </c>
      <c r="CM1355" s="5">
        <v>0</v>
      </c>
      <c r="CN1355" s="5">
        <v>0</v>
      </c>
      <c r="CO1355" s="5">
        <v>0</v>
      </c>
      <c r="CP1355" s="5">
        <v>0</v>
      </c>
      <c r="CQ1355" s="5">
        <v>0</v>
      </c>
      <c r="CR1355" s="5">
        <v>0</v>
      </c>
      <c r="CS1355" s="5">
        <v>0</v>
      </c>
      <c r="CT1355" s="5">
        <v>0</v>
      </c>
      <c r="CU1355" s="5">
        <v>0</v>
      </c>
      <c r="CV1355" s="5">
        <v>0</v>
      </c>
      <c r="CW1355" s="5">
        <v>0</v>
      </c>
      <c r="CX1355" s="3">
        <v>0</v>
      </c>
    </row>
    <row r="1356" spans="1:102" ht="15.75" x14ac:dyDescent="0.25">
      <c r="A1356" s="5" t="s">
        <v>351</v>
      </c>
      <c r="B1356" s="5" t="s">
        <v>352</v>
      </c>
      <c r="C1356" s="5">
        <v>2023</v>
      </c>
      <c r="D1356" s="5">
        <v>32</v>
      </c>
      <c r="E1356" s="5">
        <v>0</v>
      </c>
      <c r="F1356" s="5">
        <v>0</v>
      </c>
      <c r="G1356" s="5">
        <v>0</v>
      </c>
      <c r="H1356" s="5">
        <v>0</v>
      </c>
      <c r="I1356" s="5">
        <v>0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>
        <v>13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5">
        <v>0</v>
      </c>
      <c r="AG1356" s="5">
        <v>0</v>
      </c>
      <c r="AH1356" s="5">
        <v>0</v>
      </c>
      <c r="AI1356" s="5">
        <v>0</v>
      </c>
      <c r="AJ1356" s="5">
        <v>0</v>
      </c>
      <c r="AK1356" s="5">
        <v>0</v>
      </c>
      <c r="AL1356" s="5">
        <v>0</v>
      </c>
      <c r="AM1356" s="5">
        <v>0</v>
      </c>
      <c r="AN1356" s="5">
        <v>1</v>
      </c>
      <c r="AO1356" s="5">
        <v>0</v>
      </c>
      <c r="AP1356" s="5">
        <v>0</v>
      </c>
      <c r="AQ1356" s="5">
        <v>0</v>
      </c>
      <c r="AR1356" s="5">
        <v>0</v>
      </c>
      <c r="AS1356" s="5">
        <v>0</v>
      </c>
      <c r="AT1356" s="5">
        <v>0</v>
      </c>
      <c r="AU1356" s="5">
        <v>0</v>
      </c>
      <c r="AV1356" s="5">
        <v>0</v>
      </c>
      <c r="AW1356" s="5">
        <v>0</v>
      </c>
      <c r="AX1356" s="5">
        <v>0</v>
      </c>
      <c r="AY1356" s="5">
        <v>0</v>
      </c>
      <c r="AZ1356" s="5">
        <v>0</v>
      </c>
      <c r="BA1356" s="5">
        <v>0</v>
      </c>
      <c r="BB1356" s="5">
        <v>0</v>
      </c>
      <c r="BC1356" s="5">
        <v>0</v>
      </c>
      <c r="BD1356" s="5">
        <v>0</v>
      </c>
      <c r="BE1356" s="5">
        <v>1</v>
      </c>
      <c r="BF1356" s="5">
        <v>1</v>
      </c>
      <c r="BG1356" s="5">
        <v>0</v>
      </c>
      <c r="BH1356" s="5">
        <v>0</v>
      </c>
      <c r="BI1356" s="5">
        <v>0</v>
      </c>
      <c r="BJ1356" s="5">
        <v>0</v>
      </c>
      <c r="BK1356" s="5">
        <v>0</v>
      </c>
      <c r="BL1356" s="5">
        <v>0</v>
      </c>
      <c r="BM1356" s="5">
        <v>0</v>
      </c>
      <c r="BN1356" s="5">
        <v>0</v>
      </c>
      <c r="BO1356" s="5">
        <v>0</v>
      </c>
      <c r="BP1356" s="5">
        <v>0</v>
      </c>
      <c r="BQ1356" s="5">
        <v>0</v>
      </c>
      <c r="BR1356" s="5">
        <v>0</v>
      </c>
      <c r="BS1356" s="5">
        <v>0</v>
      </c>
      <c r="BT1356" s="5">
        <v>0</v>
      </c>
      <c r="BU1356" s="5">
        <v>0</v>
      </c>
      <c r="BV1356" s="5">
        <v>0</v>
      </c>
      <c r="BW1356" s="5">
        <v>0</v>
      </c>
      <c r="BX1356" s="5">
        <v>9</v>
      </c>
      <c r="BY1356" s="5">
        <v>0</v>
      </c>
      <c r="BZ1356" s="5">
        <v>0</v>
      </c>
      <c r="CA1356" s="5">
        <v>0</v>
      </c>
      <c r="CB1356" s="5">
        <v>0</v>
      </c>
      <c r="CC1356" s="5">
        <v>0</v>
      </c>
      <c r="CD1356" s="5">
        <v>0</v>
      </c>
      <c r="CE1356" s="5">
        <v>0</v>
      </c>
      <c r="CF1356" s="5">
        <v>0</v>
      </c>
      <c r="CG1356" s="5">
        <v>0</v>
      </c>
      <c r="CH1356" s="5">
        <v>0</v>
      </c>
      <c r="CI1356" s="5">
        <v>0</v>
      </c>
      <c r="CJ1356" s="5">
        <v>0</v>
      </c>
      <c r="CK1356" s="5">
        <v>0</v>
      </c>
      <c r="CL1356" s="5">
        <v>0</v>
      </c>
      <c r="CM1356" s="5">
        <v>0</v>
      </c>
      <c r="CN1356" s="5">
        <v>1</v>
      </c>
      <c r="CO1356" s="5">
        <v>0</v>
      </c>
      <c r="CP1356" s="5">
        <v>0</v>
      </c>
      <c r="CQ1356" s="5">
        <v>0</v>
      </c>
      <c r="CR1356" s="5">
        <v>0</v>
      </c>
      <c r="CS1356" s="5">
        <v>0</v>
      </c>
      <c r="CT1356" s="5">
        <v>0</v>
      </c>
      <c r="CU1356" s="5">
        <v>0</v>
      </c>
      <c r="CV1356" s="5">
        <v>0</v>
      </c>
      <c r="CW1356" s="5">
        <v>0</v>
      </c>
      <c r="CX1356" s="3">
        <v>0</v>
      </c>
    </row>
    <row r="1357" spans="1:102" ht="15.75" x14ac:dyDescent="0.25">
      <c r="A1357" s="5" t="s">
        <v>353</v>
      </c>
      <c r="B1357" s="5" t="s">
        <v>354</v>
      </c>
      <c r="C1357" s="5">
        <v>2023</v>
      </c>
      <c r="D1357" s="5">
        <v>3689</v>
      </c>
      <c r="E1357" s="5">
        <v>8</v>
      </c>
      <c r="F1357" s="5">
        <v>2</v>
      </c>
      <c r="G1357" s="5">
        <v>7</v>
      </c>
      <c r="H1357" s="5">
        <v>1</v>
      </c>
      <c r="I1357" s="5">
        <v>20</v>
      </c>
      <c r="J1357" s="5">
        <v>3</v>
      </c>
      <c r="K1357" s="5">
        <v>2</v>
      </c>
      <c r="L1357" s="5">
        <v>25</v>
      </c>
      <c r="M1357" s="5">
        <v>2</v>
      </c>
      <c r="N1357" s="5">
        <v>5</v>
      </c>
      <c r="O1357" s="5">
        <v>6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1</v>
      </c>
      <c r="W1357" s="5">
        <v>0</v>
      </c>
      <c r="X1357" s="5">
        <v>0</v>
      </c>
      <c r="Y1357" s="5">
        <v>0</v>
      </c>
      <c r="Z1357" s="5">
        <v>0</v>
      </c>
      <c r="AA1357" s="5">
        <v>1</v>
      </c>
      <c r="AB1357" s="5">
        <v>0</v>
      </c>
      <c r="AC1357" s="5">
        <v>0</v>
      </c>
      <c r="AD1357" s="5">
        <v>0</v>
      </c>
      <c r="AE1357" s="5">
        <v>0</v>
      </c>
      <c r="AF1357" s="5">
        <v>0</v>
      </c>
      <c r="AG1357" s="5">
        <v>2</v>
      </c>
      <c r="AH1357" s="5">
        <v>0</v>
      </c>
      <c r="AI1357" s="5">
        <v>4</v>
      </c>
      <c r="AJ1357" s="5">
        <v>32</v>
      </c>
      <c r="AK1357" s="5">
        <v>11</v>
      </c>
      <c r="AL1357" s="5">
        <v>0</v>
      </c>
      <c r="AM1357" s="5">
        <v>3</v>
      </c>
      <c r="AN1357" s="5">
        <v>4</v>
      </c>
      <c r="AO1357" s="5">
        <v>14</v>
      </c>
      <c r="AP1357" s="5">
        <v>0</v>
      </c>
      <c r="AQ1357" s="5">
        <v>18</v>
      </c>
      <c r="AR1357" s="5">
        <v>0</v>
      </c>
      <c r="AS1357" s="5">
        <v>1</v>
      </c>
      <c r="AT1357" s="5">
        <v>5</v>
      </c>
      <c r="AU1357" s="5">
        <v>18</v>
      </c>
      <c r="AV1357" s="5">
        <v>111</v>
      </c>
      <c r="AW1357" s="5">
        <v>15</v>
      </c>
      <c r="AX1357" s="5">
        <v>32</v>
      </c>
      <c r="AY1357" s="5">
        <v>0</v>
      </c>
      <c r="AZ1357" s="5">
        <v>8</v>
      </c>
      <c r="BA1357" s="5">
        <v>0</v>
      </c>
      <c r="BB1357" s="5">
        <v>863</v>
      </c>
      <c r="BC1357" s="5">
        <v>5</v>
      </c>
      <c r="BD1357" s="5">
        <v>0</v>
      </c>
      <c r="BE1357" s="5">
        <v>8</v>
      </c>
      <c r="BF1357" s="5">
        <v>9</v>
      </c>
      <c r="BG1357" s="5">
        <v>1</v>
      </c>
      <c r="BH1357" s="5">
        <v>1</v>
      </c>
      <c r="BI1357" s="5">
        <v>0</v>
      </c>
      <c r="BJ1357" s="5">
        <v>73</v>
      </c>
      <c r="BK1357" s="5">
        <v>32</v>
      </c>
      <c r="BL1357" s="5">
        <v>0</v>
      </c>
      <c r="BM1357" s="5">
        <v>0</v>
      </c>
      <c r="BN1357" s="5">
        <v>17</v>
      </c>
      <c r="BO1357" s="5">
        <v>0</v>
      </c>
      <c r="BP1357" s="5">
        <v>3</v>
      </c>
      <c r="BQ1357" s="5">
        <v>24</v>
      </c>
      <c r="BR1357" s="5">
        <v>1</v>
      </c>
      <c r="BS1357" s="5">
        <v>42</v>
      </c>
      <c r="BT1357" s="5">
        <v>29</v>
      </c>
      <c r="BU1357" s="5">
        <v>0</v>
      </c>
      <c r="BV1357" s="5">
        <v>6</v>
      </c>
      <c r="BW1357" s="5">
        <v>10</v>
      </c>
      <c r="BX1357" s="5">
        <v>393</v>
      </c>
      <c r="BY1357" s="5">
        <v>1</v>
      </c>
      <c r="BZ1357" s="5">
        <v>0</v>
      </c>
      <c r="CA1357" s="5">
        <v>974</v>
      </c>
      <c r="CB1357" s="5">
        <v>3</v>
      </c>
      <c r="CC1357" s="5">
        <v>0</v>
      </c>
      <c r="CD1357" s="5">
        <v>7</v>
      </c>
      <c r="CE1357" s="5">
        <v>0</v>
      </c>
      <c r="CF1357" s="5">
        <v>4</v>
      </c>
      <c r="CG1357" s="5">
        <v>11</v>
      </c>
      <c r="CH1357" s="5">
        <v>3</v>
      </c>
      <c r="CI1357" s="5">
        <v>10</v>
      </c>
      <c r="CJ1357" s="5">
        <v>26</v>
      </c>
      <c r="CK1357" s="5">
        <v>5</v>
      </c>
      <c r="CL1357" s="5">
        <v>0</v>
      </c>
      <c r="CM1357" s="5">
        <v>20</v>
      </c>
      <c r="CN1357" s="5">
        <v>80</v>
      </c>
      <c r="CO1357" s="5">
        <v>16</v>
      </c>
      <c r="CP1357" s="5">
        <v>1</v>
      </c>
      <c r="CQ1357" s="5">
        <v>0</v>
      </c>
      <c r="CR1357" s="5">
        <v>34</v>
      </c>
      <c r="CS1357" s="5">
        <v>572</v>
      </c>
      <c r="CT1357" s="5">
        <v>9</v>
      </c>
      <c r="CU1357" s="5">
        <v>1</v>
      </c>
      <c r="CV1357" s="5">
        <v>17</v>
      </c>
      <c r="CW1357" s="5">
        <v>14</v>
      </c>
      <c r="CX1357" s="3">
        <v>14</v>
      </c>
    </row>
    <row r="1358" spans="1:102" ht="15.75" x14ac:dyDescent="0.25">
      <c r="A1358" s="5" t="s">
        <v>355</v>
      </c>
      <c r="B1358" s="5" t="s">
        <v>356</v>
      </c>
      <c r="C1358" s="5">
        <v>2023</v>
      </c>
      <c r="D1358" s="5">
        <v>1316</v>
      </c>
      <c r="E1358" s="5">
        <v>0</v>
      </c>
      <c r="F1358" s="5">
        <v>4</v>
      </c>
      <c r="G1358" s="5">
        <v>5</v>
      </c>
      <c r="H1358" s="5">
        <v>1</v>
      </c>
      <c r="I1358" s="5">
        <v>4</v>
      </c>
      <c r="J1358" s="5">
        <v>1</v>
      </c>
      <c r="K1358" s="5">
        <v>3</v>
      </c>
      <c r="L1358" s="5">
        <v>4</v>
      </c>
      <c r="M1358" s="5">
        <v>2</v>
      </c>
      <c r="N1358" s="5">
        <v>14</v>
      </c>
      <c r="O1358" s="5">
        <v>207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3</v>
      </c>
      <c r="V1358" s="5">
        <v>2</v>
      </c>
      <c r="W1358" s="5">
        <v>2</v>
      </c>
      <c r="X1358" s="5">
        <v>1</v>
      </c>
      <c r="Y1358" s="5">
        <v>0</v>
      </c>
      <c r="Z1358" s="5">
        <v>0</v>
      </c>
      <c r="AA1358" s="5">
        <v>3</v>
      </c>
      <c r="AB1358" s="5">
        <v>0</v>
      </c>
      <c r="AC1358" s="5">
        <v>0</v>
      </c>
      <c r="AD1358" s="5">
        <v>0</v>
      </c>
      <c r="AE1358" s="5">
        <v>0</v>
      </c>
      <c r="AF1358" s="5">
        <v>0</v>
      </c>
      <c r="AG1358" s="5">
        <v>4</v>
      </c>
      <c r="AH1358" s="5">
        <v>1</v>
      </c>
      <c r="AI1358" s="5">
        <v>11</v>
      </c>
      <c r="AJ1358" s="5">
        <v>23</v>
      </c>
      <c r="AK1358" s="5">
        <v>21</v>
      </c>
      <c r="AL1358" s="5">
        <v>1</v>
      </c>
      <c r="AM1358" s="5">
        <v>10</v>
      </c>
      <c r="AN1358" s="5">
        <v>22</v>
      </c>
      <c r="AO1358" s="5">
        <v>42</v>
      </c>
      <c r="AP1358" s="5">
        <v>5</v>
      </c>
      <c r="AQ1358" s="5">
        <v>17</v>
      </c>
      <c r="AR1358" s="5">
        <v>1</v>
      </c>
      <c r="AS1358" s="5">
        <v>3</v>
      </c>
      <c r="AT1358" s="5">
        <v>82</v>
      </c>
      <c r="AU1358" s="5">
        <v>7</v>
      </c>
      <c r="AV1358" s="5">
        <v>17</v>
      </c>
      <c r="AW1358" s="5">
        <v>33</v>
      </c>
      <c r="AX1358" s="5">
        <v>37</v>
      </c>
      <c r="AY1358" s="5">
        <v>7</v>
      </c>
      <c r="AZ1358" s="5">
        <v>9</v>
      </c>
      <c r="BA1358" s="5">
        <v>0</v>
      </c>
      <c r="BB1358" s="5">
        <v>57</v>
      </c>
      <c r="BC1358" s="5">
        <v>8</v>
      </c>
      <c r="BD1358" s="5">
        <v>0</v>
      </c>
      <c r="BE1358" s="5">
        <v>18</v>
      </c>
      <c r="BF1358" s="5">
        <v>70</v>
      </c>
      <c r="BG1358" s="5">
        <v>2</v>
      </c>
      <c r="BH1358" s="5">
        <v>7</v>
      </c>
      <c r="BI1358" s="5">
        <v>0</v>
      </c>
      <c r="BJ1358" s="5">
        <v>46</v>
      </c>
      <c r="BK1358" s="5">
        <v>27</v>
      </c>
      <c r="BL1358" s="5">
        <v>0</v>
      </c>
      <c r="BM1358" s="5">
        <v>2</v>
      </c>
      <c r="BN1358" s="5">
        <v>26</v>
      </c>
      <c r="BO1358" s="5">
        <v>0</v>
      </c>
      <c r="BP1358" s="5">
        <v>6</v>
      </c>
      <c r="BQ1358" s="5">
        <v>12</v>
      </c>
      <c r="BR1358" s="5">
        <v>2</v>
      </c>
      <c r="BS1358" s="5">
        <v>52</v>
      </c>
      <c r="BT1358" s="5">
        <v>28</v>
      </c>
      <c r="BU1358" s="5">
        <v>1</v>
      </c>
      <c r="BV1358" s="5">
        <v>114</v>
      </c>
      <c r="BW1358" s="5">
        <v>11</v>
      </c>
      <c r="BX1358" s="5">
        <v>78</v>
      </c>
      <c r="BY1358" s="5">
        <v>0</v>
      </c>
      <c r="BZ1358" s="5">
        <v>0</v>
      </c>
      <c r="CA1358" s="5">
        <v>7</v>
      </c>
      <c r="CB1358" s="5">
        <v>0</v>
      </c>
      <c r="CC1358" s="5">
        <v>0</v>
      </c>
      <c r="CD1358" s="5">
        <v>2</v>
      </c>
      <c r="CE1358" s="5">
        <v>0</v>
      </c>
      <c r="CF1358" s="5">
        <v>3</v>
      </c>
      <c r="CG1358" s="5">
        <v>2</v>
      </c>
      <c r="CH1358" s="5">
        <v>2</v>
      </c>
      <c r="CI1358" s="5">
        <v>1</v>
      </c>
      <c r="CJ1358" s="5">
        <v>4</v>
      </c>
      <c r="CK1358" s="5">
        <v>1</v>
      </c>
      <c r="CL1358" s="5">
        <v>0</v>
      </c>
      <c r="CM1358" s="5">
        <v>13</v>
      </c>
      <c r="CN1358" s="5">
        <v>33</v>
      </c>
      <c r="CO1358" s="5">
        <v>1</v>
      </c>
      <c r="CP1358" s="5">
        <v>1</v>
      </c>
      <c r="CQ1358" s="5">
        <v>0</v>
      </c>
      <c r="CR1358" s="5">
        <v>0</v>
      </c>
      <c r="CS1358" s="5">
        <v>0</v>
      </c>
      <c r="CT1358" s="5">
        <v>15</v>
      </c>
      <c r="CU1358" s="5">
        <v>2</v>
      </c>
      <c r="CV1358" s="5">
        <v>47</v>
      </c>
      <c r="CW1358" s="5">
        <v>7</v>
      </c>
      <c r="CX1358" s="3">
        <v>7</v>
      </c>
    </row>
    <row r="1359" spans="1:102" ht="15.75" x14ac:dyDescent="0.25">
      <c r="A1359" s="5" t="s">
        <v>357</v>
      </c>
      <c r="B1359" s="5" t="s">
        <v>358</v>
      </c>
      <c r="C1359" s="5">
        <v>2023</v>
      </c>
      <c r="D1359" s="5">
        <v>281</v>
      </c>
      <c r="E1359" s="5">
        <v>0</v>
      </c>
      <c r="F1359" s="5">
        <v>0</v>
      </c>
      <c r="G1359" s="5">
        <v>0</v>
      </c>
      <c r="H1359" s="5">
        <v>0</v>
      </c>
      <c r="I1359" s="5">
        <v>0</v>
      </c>
      <c r="J1359" s="5">
        <v>2</v>
      </c>
      <c r="K1359" s="5">
        <v>0</v>
      </c>
      <c r="L1359" s="5">
        <v>3</v>
      </c>
      <c r="M1359" s="5">
        <v>0</v>
      </c>
      <c r="N1359" s="5">
        <v>6</v>
      </c>
      <c r="O1359" s="5">
        <v>64</v>
      </c>
      <c r="P1359" s="5">
        <v>0</v>
      </c>
      <c r="Q1359" s="5">
        <v>0</v>
      </c>
      <c r="R1359" s="5">
        <v>1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1</v>
      </c>
      <c r="AB1359" s="5">
        <v>0</v>
      </c>
      <c r="AC1359" s="5">
        <v>0</v>
      </c>
      <c r="AD1359" s="5">
        <v>0</v>
      </c>
      <c r="AE1359" s="5">
        <v>0</v>
      </c>
      <c r="AF1359" s="5">
        <v>0</v>
      </c>
      <c r="AG1359" s="5">
        <v>1</v>
      </c>
      <c r="AH1359" s="5">
        <v>1</v>
      </c>
      <c r="AI1359" s="5">
        <v>8</v>
      </c>
      <c r="AJ1359" s="5">
        <v>8</v>
      </c>
      <c r="AK1359" s="5">
        <v>6</v>
      </c>
      <c r="AL1359" s="5">
        <v>0</v>
      </c>
      <c r="AM1359" s="5">
        <v>2</v>
      </c>
      <c r="AN1359" s="5">
        <v>6</v>
      </c>
      <c r="AO1359" s="5">
        <v>7</v>
      </c>
      <c r="AP1359" s="5">
        <v>0</v>
      </c>
      <c r="AQ1359" s="5">
        <v>4</v>
      </c>
      <c r="AR1359" s="5">
        <v>0</v>
      </c>
      <c r="AS1359" s="5">
        <v>1</v>
      </c>
      <c r="AT1359" s="5">
        <v>4</v>
      </c>
      <c r="AU1359" s="5">
        <v>3</v>
      </c>
      <c r="AV1359" s="5">
        <v>1</v>
      </c>
      <c r="AW1359" s="5">
        <v>6</v>
      </c>
      <c r="AX1359" s="5">
        <v>7</v>
      </c>
      <c r="AY1359" s="5">
        <v>0</v>
      </c>
      <c r="AZ1359" s="5">
        <v>3</v>
      </c>
      <c r="BA1359" s="5">
        <v>0</v>
      </c>
      <c r="BB1359" s="5">
        <v>10</v>
      </c>
      <c r="BC1359" s="5">
        <v>1</v>
      </c>
      <c r="BD1359" s="5">
        <v>0</v>
      </c>
      <c r="BE1359" s="5">
        <v>3</v>
      </c>
      <c r="BF1359" s="5">
        <v>13</v>
      </c>
      <c r="BG1359" s="5">
        <v>1</v>
      </c>
      <c r="BH1359" s="5">
        <v>1</v>
      </c>
      <c r="BI1359" s="5">
        <v>1</v>
      </c>
      <c r="BJ1359" s="5">
        <v>8</v>
      </c>
      <c r="BK1359" s="5">
        <v>11</v>
      </c>
      <c r="BL1359" s="5">
        <v>0</v>
      </c>
      <c r="BM1359" s="5">
        <v>1</v>
      </c>
      <c r="BN1359" s="5">
        <v>7</v>
      </c>
      <c r="BO1359" s="5">
        <v>0</v>
      </c>
      <c r="BP1359" s="5">
        <v>0</v>
      </c>
      <c r="BQ1359" s="5">
        <v>4</v>
      </c>
      <c r="BR1359" s="5">
        <v>0</v>
      </c>
      <c r="BS1359" s="5">
        <v>7</v>
      </c>
      <c r="BT1359" s="5">
        <v>6</v>
      </c>
      <c r="BU1359" s="5">
        <v>0</v>
      </c>
      <c r="BV1359" s="5">
        <v>3</v>
      </c>
      <c r="BW1359" s="5">
        <v>0</v>
      </c>
      <c r="BX1359" s="5">
        <v>2</v>
      </c>
      <c r="BY1359" s="5">
        <v>0</v>
      </c>
      <c r="BZ1359" s="5">
        <v>0</v>
      </c>
      <c r="CA1359" s="5">
        <v>7</v>
      </c>
      <c r="CB1359" s="5">
        <v>0</v>
      </c>
      <c r="CC1359" s="5">
        <v>0</v>
      </c>
      <c r="CD1359" s="5">
        <v>1</v>
      </c>
      <c r="CE1359" s="5">
        <v>0</v>
      </c>
      <c r="CF1359" s="5">
        <v>1</v>
      </c>
      <c r="CG1359" s="5">
        <v>1</v>
      </c>
      <c r="CH1359" s="5">
        <v>2</v>
      </c>
      <c r="CI1359" s="5">
        <v>1</v>
      </c>
      <c r="CJ1359" s="5">
        <v>11</v>
      </c>
      <c r="CK1359" s="5">
        <v>3</v>
      </c>
      <c r="CL1359" s="5">
        <v>0</v>
      </c>
      <c r="CM1359" s="5">
        <v>2</v>
      </c>
      <c r="CN1359" s="5">
        <v>8</v>
      </c>
      <c r="CO1359" s="5">
        <v>1</v>
      </c>
      <c r="CP1359" s="5">
        <v>1</v>
      </c>
      <c r="CQ1359" s="5">
        <v>0</v>
      </c>
      <c r="CR1359" s="5">
        <v>0</v>
      </c>
      <c r="CS1359" s="5">
        <v>0</v>
      </c>
      <c r="CT1359" s="5">
        <v>3</v>
      </c>
      <c r="CU1359" s="5">
        <v>1</v>
      </c>
      <c r="CV1359" s="5">
        <v>11</v>
      </c>
      <c r="CW1359" s="5">
        <v>1</v>
      </c>
      <c r="CX1359" s="3">
        <v>1</v>
      </c>
    </row>
    <row r="1360" spans="1:102" ht="15.75" x14ac:dyDescent="0.25">
      <c r="A1360" s="5" t="s">
        <v>359</v>
      </c>
      <c r="B1360" s="5" t="s">
        <v>360</v>
      </c>
      <c r="C1360" s="5">
        <v>2023</v>
      </c>
      <c r="D1360" s="5">
        <v>866</v>
      </c>
      <c r="E1360" s="5">
        <v>2</v>
      </c>
      <c r="F1360" s="5">
        <v>0</v>
      </c>
      <c r="G1360" s="5">
        <v>17</v>
      </c>
      <c r="H1360" s="5">
        <v>0</v>
      </c>
      <c r="I1360" s="5">
        <v>1</v>
      </c>
      <c r="J1360" s="5">
        <v>1</v>
      </c>
      <c r="K1360" s="5">
        <v>1</v>
      </c>
      <c r="L1360" s="5">
        <v>4</v>
      </c>
      <c r="M1360" s="5">
        <v>13</v>
      </c>
      <c r="N1360" s="5">
        <v>30</v>
      </c>
      <c r="O1360" s="5">
        <v>111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3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  <c r="AE1360" s="5">
        <v>0</v>
      </c>
      <c r="AF1360" s="5">
        <v>0</v>
      </c>
      <c r="AG1360" s="5">
        <v>52</v>
      </c>
      <c r="AH1360" s="5">
        <v>2</v>
      </c>
      <c r="AI1360" s="5">
        <v>1</v>
      </c>
      <c r="AJ1360" s="5">
        <v>407</v>
      </c>
      <c r="AK1360" s="5">
        <v>50</v>
      </c>
      <c r="AL1360" s="5">
        <v>0</v>
      </c>
      <c r="AM1360" s="5">
        <v>2</v>
      </c>
      <c r="AN1360" s="5">
        <v>3</v>
      </c>
      <c r="AO1360" s="5">
        <v>19</v>
      </c>
      <c r="AP1360" s="5">
        <v>0</v>
      </c>
      <c r="AQ1360" s="5">
        <v>1</v>
      </c>
      <c r="AR1360" s="5">
        <v>0</v>
      </c>
      <c r="AS1360" s="5">
        <v>1</v>
      </c>
      <c r="AT1360" s="5">
        <v>7</v>
      </c>
      <c r="AU1360" s="5">
        <v>2</v>
      </c>
      <c r="AV1360" s="5">
        <v>0</v>
      </c>
      <c r="AW1360" s="5">
        <v>1</v>
      </c>
      <c r="AX1360" s="5">
        <v>3</v>
      </c>
      <c r="AY1360" s="5">
        <v>0</v>
      </c>
      <c r="AZ1360" s="5">
        <v>0</v>
      </c>
      <c r="BA1360" s="5">
        <v>0</v>
      </c>
      <c r="BB1360" s="5">
        <v>0</v>
      </c>
      <c r="BC1360" s="5">
        <v>0</v>
      </c>
      <c r="BD1360" s="5">
        <v>0</v>
      </c>
      <c r="BE1360" s="5">
        <v>4</v>
      </c>
      <c r="BF1360" s="5">
        <v>4</v>
      </c>
      <c r="BG1360" s="5">
        <v>0</v>
      </c>
      <c r="BH1360" s="5">
        <v>0</v>
      </c>
      <c r="BI1360" s="5">
        <v>0</v>
      </c>
      <c r="BJ1360" s="5">
        <v>0</v>
      </c>
      <c r="BK1360" s="5">
        <v>6</v>
      </c>
      <c r="BL1360" s="5">
        <v>0</v>
      </c>
      <c r="BM1360" s="5">
        <v>0</v>
      </c>
      <c r="BN1360" s="5">
        <v>0</v>
      </c>
      <c r="BO1360" s="5">
        <v>0</v>
      </c>
      <c r="BP1360" s="5">
        <v>0</v>
      </c>
      <c r="BQ1360" s="5">
        <v>0</v>
      </c>
      <c r="BR1360" s="5">
        <v>0</v>
      </c>
      <c r="BS1360" s="5">
        <v>9</v>
      </c>
      <c r="BT1360" s="5">
        <v>8</v>
      </c>
      <c r="BU1360" s="5">
        <v>0</v>
      </c>
      <c r="BV1360" s="5">
        <v>0</v>
      </c>
      <c r="BW1360" s="5">
        <v>0</v>
      </c>
      <c r="BX1360" s="5">
        <v>39</v>
      </c>
      <c r="BY1360" s="5">
        <v>1</v>
      </c>
      <c r="BZ1360" s="5">
        <v>0</v>
      </c>
      <c r="CA1360" s="5">
        <v>0</v>
      </c>
      <c r="CB1360" s="5">
        <v>2</v>
      </c>
      <c r="CC1360" s="5">
        <v>0</v>
      </c>
      <c r="CD1360" s="5">
        <v>0</v>
      </c>
      <c r="CE1360" s="5">
        <v>0</v>
      </c>
      <c r="CF1360" s="5">
        <v>0</v>
      </c>
      <c r="CG1360" s="5">
        <v>0</v>
      </c>
      <c r="CH1360" s="5">
        <v>0</v>
      </c>
      <c r="CI1360" s="5">
        <v>0</v>
      </c>
      <c r="CJ1360" s="5">
        <v>7</v>
      </c>
      <c r="CK1360" s="5">
        <v>1</v>
      </c>
      <c r="CL1360" s="5">
        <v>0</v>
      </c>
      <c r="CM1360" s="5">
        <v>0</v>
      </c>
      <c r="CN1360" s="5">
        <v>4</v>
      </c>
      <c r="CO1360" s="5">
        <v>18</v>
      </c>
      <c r="CP1360" s="5">
        <v>1</v>
      </c>
      <c r="CQ1360" s="5">
        <v>0</v>
      </c>
      <c r="CR1360" s="5">
        <v>0</v>
      </c>
      <c r="CS1360" s="5">
        <v>0</v>
      </c>
      <c r="CT1360" s="5">
        <v>4</v>
      </c>
      <c r="CU1360" s="5">
        <v>0</v>
      </c>
      <c r="CV1360" s="5">
        <v>20</v>
      </c>
      <c r="CW1360" s="5">
        <v>2</v>
      </c>
      <c r="CX1360" s="3">
        <v>2</v>
      </c>
    </row>
    <row r="1361" spans="1:102" ht="15.75" x14ac:dyDescent="0.25">
      <c r="A1361" s="5" t="s">
        <v>361</v>
      </c>
      <c r="B1361" s="5" t="s">
        <v>362</v>
      </c>
      <c r="C1361" s="5">
        <v>2023</v>
      </c>
      <c r="D1361" s="5">
        <v>14</v>
      </c>
      <c r="E1361" s="5">
        <v>0</v>
      </c>
      <c r="F1361" s="5">
        <v>0</v>
      </c>
      <c r="G1361" s="5">
        <v>0</v>
      </c>
      <c r="H1361" s="5">
        <v>0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1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5">
        <v>0</v>
      </c>
      <c r="AG1361" s="5">
        <v>0</v>
      </c>
      <c r="AH1361" s="5">
        <v>0</v>
      </c>
      <c r="AI1361" s="5">
        <v>1</v>
      </c>
      <c r="AJ1361" s="5">
        <v>1</v>
      </c>
      <c r="AK1361" s="5">
        <v>1</v>
      </c>
      <c r="AL1361" s="5">
        <v>0</v>
      </c>
      <c r="AM1361" s="5">
        <v>0</v>
      </c>
      <c r="AN1361" s="5">
        <v>0</v>
      </c>
      <c r="AO1361" s="5">
        <v>0</v>
      </c>
      <c r="AP1361" s="5">
        <v>0</v>
      </c>
      <c r="AQ1361" s="5">
        <v>0</v>
      </c>
      <c r="AR1361" s="5">
        <v>0</v>
      </c>
      <c r="AS1361" s="5">
        <v>0</v>
      </c>
      <c r="AT1361" s="5">
        <v>0</v>
      </c>
      <c r="AU1361" s="5">
        <v>0</v>
      </c>
      <c r="AV1361" s="5">
        <v>0</v>
      </c>
      <c r="AW1361" s="5">
        <v>0</v>
      </c>
      <c r="AX1361" s="5">
        <v>0</v>
      </c>
      <c r="AY1361" s="5">
        <v>0</v>
      </c>
      <c r="AZ1361" s="5">
        <v>0</v>
      </c>
      <c r="BA1361" s="5">
        <v>0</v>
      </c>
      <c r="BB1361" s="5">
        <v>0</v>
      </c>
      <c r="BC1361" s="5">
        <v>0</v>
      </c>
      <c r="BD1361" s="5">
        <v>0</v>
      </c>
      <c r="BE1361" s="5">
        <v>0</v>
      </c>
      <c r="BF1361" s="5">
        <v>0</v>
      </c>
      <c r="BG1361" s="5">
        <v>0</v>
      </c>
      <c r="BH1361" s="5">
        <v>0</v>
      </c>
      <c r="BI1361" s="5">
        <v>0</v>
      </c>
      <c r="BJ1361" s="5">
        <v>0</v>
      </c>
      <c r="BK1361" s="5">
        <v>0</v>
      </c>
      <c r="BL1361" s="5">
        <v>0</v>
      </c>
      <c r="BM1361" s="5">
        <v>0</v>
      </c>
      <c r="BN1361" s="5">
        <v>1</v>
      </c>
      <c r="BO1361" s="5">
        <v>0</v>
      </c>
      <c r="BP1361" s="5">
        <v>0</v>
      </c>
      <c r="BQ1361" s="5">
        <v>2</v>
      </c>
      <c r="BR1361" s="5">
        <v>0</v>
      </c>
      <c r="BS1361" s="5">
        <v>0</v>
      </c>
      <c r="BT1361" s="5">
        <v>0</v>
      </c>
      <c r="BU1361" s="5">
        <v>0</v>
      </c>
      <c r="BV1361" s="5">
        <v>0</v>
      </c>
      <c r="BW1361" s="5">
        <v>2</v>
      </c>
      <c r="BX1361" s="5">
        <v>0</v>
      </c>
      <c r="BY1361" s="5">
        <v>0</v>
      </c>
      <c r="BZ1361" s="5">
        <v>0</v>
      </c>
      <c r="CA1361" s="5">
        <v>0</v>
      </c>
      <c r="CB1361" s="5">
        <v>0</v>
      </c>
      <c r="CC1361" s="5">
        <v>0</v>
      </c>
      <c r="CD1361" s="5">
        <v>0</v>
      </c>
      <c r="CE1361" s="5">
        <v>0</v>
      </c>
      <c r="CF1361" s="5">
        <v>0</v>
      </c>
      <c r="CG1361" s="5">
        <v>0</v>
      </c>
      <c r="CH1361" s="5">
        <v>0</v>
      </c>
      <c r="CI1361" s="5">
        <v>0</v>
      </c>
      <c r="CJ1361" s="5">
        <v>0</v>
      </c>
      <c r="CK1361" s="5">
        <v>0</v>
      </c>
      <c r="CL1361" s="5">
        <v>0</v>
      </c>
      <c r="CM1361" s="5">
        <v>0</v>
      </c>
      <c r="CN1361" s="5">
        <v>0</v>
      </c>
      <c r="CO1361" s="5">
        <v>0</v>
      </c>
      <c r="CP1361" s="5">
        <v>0</v>
      </c>
      <c r="CQ1361" s="5">
        <v>0</v>
      </c>
      <c r="CR1361" s="5">
        <v>0</v>
      </c>
      <c r="CS1361" s="5">
        <v>0</v>
      </c>
      <c r="CT1361" s="5">
        <v>1</v>
      </c>
      <c r="CU1361" s="5">
        <v>0</v>
      </c>
      <c r="CV1361" s="5">
        <v>1</v>
      </c>
      <c r="CW1361" s="5">
        <v>0</v>
      </c>
      <c r="CX1361" s="3">
        <v>0</v>
      </c>
    </row>
    <row r="1362" spans="1:102" ht="15.75" x14ac:dyDescent="0.25">
      <c r="A1362" s="5" t="s">
        <v>363</v>
      </c>
      <c r="B1362" s="5" t="s">
        <v>364</v>
      </c>
      <c r="C1362" s="5">
        <v>2023</v>
      </c>
      <c r="D1362" s="5">
        <v>4829</v>
      </c>
      <c r="E1362" s="5">
        <v>33</v>
      </c>
      <c r="F1362" s="5">
        <v>1</v>
      </c>
      <c r="G1362" s="5">
        <v>35</v>
      </c>
      <c r="H1362" s="5">
        <v>1</v>
      </c>
      <c r="I1362" s="5">
        <v>72</v>
      </c>
      <c r="J1362" s="5">
        <v>9</v>
      </c>
      <c r="K1362" s="5">
        <v>5</v>
      </c>
      <c r="L1362" s="5">
        <v>134</v>
      </c>
      <c r="M1362" s="5">
        <v>16</v>
      </c>
      <c r="N1362" s="5">
        <v>48</v>
      </c>
      <c r="O1362" s="5">
        <v>4</v>
      </c>
      <c r="P1362" s="5">
        <v>0</v>
      </c>
      <c r="Q1362" s="5">
        <v>0</v>
      </c>
      <c r="R1362" s="5">
        <v>0</v>
      </c>
      <c r="S1362" s="5">
        <v>1</v>
      </c>
      <c r="T1362" s="5">
        <v>0</v>
      </c>
      <c r="U1362" s="5">
        <v>0</v>
      </c>
      <c r="V1362" s="5">
        <v>8</v>
      </c>
      <c r="W1362" s="5">
        <v>1</v>
      </c>
      <c r="X1362" s="5">
        <v>1</v>
      </c>
      <c r="Y1362" s="5">
        <v>10</v>
      </c>
      <c r="Z1362" s="5">
        <v>0</v>
      </c>
      <c r="AA1362" s="5">
        <v>6</v>
      </c>
      <c r="AB1362" s="5">
        <v>1</v>
      </c>
      <c r="AC1362" s="5">
        <v>0</v>
      </c>
      <c r="AD1362" s="5">
        <v>0</v>
      </c>
      <c r="AE1362" s="5">
        <v>0</v>
      </c>
      <c r="AF1362" s="5">
        <v>1</v>
      </c>
      <c r="AG1362" s="5">
        <v>22</v>
      </c>
      <c r="AH1362" s="5">
        <v>6</v>
      </c>
      <c r="AI1362" s="5">
        <v>55</v>
      </c>
      <c r="AJ1362" s="5">
        <v>308</v>
      </c>
      <c r="AK1362" s="5">
        <v>98</v>
      </c>
      <c r="AL1362" s="5">
        <v>1</v>
      </c>
      <c r="AM1362" s="5">
        <v>23</v>
      </c>
      <c r="AN1362" s="5">
        <v>11</v>
      </c>
      <c r="AO1362" s="5">
        <v>69</v>
      </c>
      <c r="AP1362" s="5">
        <v>0</v>
      </c>
      <c r="AQ1362" s="5">
        <v>34</v>
      </c>
      <c r="AR1362" s="5">
        <v>1</v>
      </c>
      <c r="AS1362" s="5">
        <v>7</v>
      </c>
      <c r="AT1362" s="5">
        <v>15</v>
      </c>
      <c r="AU1362" s="5">
        <v>17</v>
      </c>
      <c r="AV1362" s="5">
        <v>46</v>
      </c>
      <c r="AW1362" s="5">
        <v>20</v>
      </c>
      <c r="AX1362" s="5">
        <v>118</v>
      </c>
      <c r="AY1362" s="5">
        <v>4</v>
      </c>
      <c r="AZ1362" s="5">
        <v>47</v>
      </c>
      <c r="BA1362" s="5">
        <v>0</v>
      </c>
      <c r="BB1362" s="5">
        <v>1098</v>
      </c>
      <c r="BC1362" s="5">
        <v>22</v>
      </c>
      <c r="BD1362" s="5">
        <v>1</v>
      </c>
      <c r="BE1362" s="5">
        <v>25</v>
      </c>
      <c r="BF1362" s="5">
        <v>79</v>
      </c>
      <c r="BG1362" s="5">
        <v>12</v>
      </c>
      <c r="BH1362" s="5">
        <v>6</v>
      </c>
      <c r="BI1362" s="5">
        <v>1</v>
      </c>
      <c r="BJ1362" s="5">
        <v>220</v>
      </c>
      <c r="BK1362" s="5">
        <v>142</v>
      </c>
      <c r="BL1362" s="5">
        <v>0</v>
      </c>
      <c r="BM1362" s="5">
        <v>9</v>
      </c>
      <c r="BN1362" s="5">
        <v>59</v>
      </c>
      <c r="BO1362" s="5">
        <v>1</v>
      </c>
      <c r="BP1362" s="5">
        <v>15</v>
      </c>
      <c r="BQ1362" s="5">
        <v>88</v>
      </c>
      <c r="BR1362" s="5">
        <v>5</v>
      </c>
      <c r="BS1362" s="5">
        <v>190</v>
      </c>
      <c r="BT1362" s="5">
        <v>137</v>
      </c>
      <c r="BU1362" s="5">
        <v>1</v>
      </c>
      <c r="BV1362" s="5">
        <v>9</v>
      </c>
      <c r="BW1362" s="5">
        <v>54</v>
      </c>
      <c r="BX1362" s="5">
        <v>438</v>
      </c>
      <c r="BY1362" s="5">
        <v>0</v>
      </c>
      <c r="BZ1362" s="5">
        <v>1</v>
      </c>
      <c r="CA1362" s="5">
        <v>147</v>
      </c>
      <c r="CB1362" s="5">
        <v>1</v>
      </c>
      <c r="CC1362" s="5">
        <v>0</v>
      </c>
      <c r="CD1362" s="5">
        <v>17</v>
      </c>
      <c r="CE1362" s="5">
        <v>0</v>
      </c>
      <c r="CF1362" s="5">
        <v>8</v>
      </c>
      <c r="CG1362" s="5">
        <v>5</v>
      </c>
      <c r="CH1362" s="5">
        <v>48</v>
      </c>
      <c r="CI1362" s="5">
        <v>6</v>
      </c>
      <c r="CJ1362" s="5">
        <v>61</v>
      </c>
      <c r="CK1362" s="5">
        <v>6</v>
      </c>
      <c r="CL1362" s="5">
        <v>0</v>
      </c>
      <c r="CM1362" s="5">
        <v>50</v>
      </c>
      <c r="CN1362" s="5">
        <v>144</v>
      </c>
      <c r="CO1362" s="5">
        <v>10</v>
      </c>
      <c r="CP1362" s="5">
        <v>2</v>
      </c>
      <c r="CQ1362" s="5">
        <v>0</v>
      </c>
      <c r="CR1362" s="5">
        <v>5</v>
      </c>
      <c r="CS1362" s="5">
        <v>218</v>
      </c>
      <c r="CT1362" s="5">
        <v>19</v>
      </c>
      <c r="CU1362" s="5">
        <v>6</v>
      </c>
      <c r="CV1362" s="5">
        <v>141</v>
      </c>
      <c r="CW1362" s="5">
        <v>29</v>
      </c>
      <c r="CX1362" s="3">
        <v>29</v>
      </c>
    </row>
    <row r="1363" spans="1:102" ht="15.75" x14ac:dyDescent="0.25">
      <c r="A1363" s="5" t="s">
        <v>365</v>
      </c>
      <c r="B1363" s="5" t="s">
        <v>366</v>
      </c>
      <c r="C1363" s="5">
        <v>2023</v>
      </c>
      <c r="D1363" s="5">
        <v>0</v>
      </c>
      <c r="E1363" s="5">
        <v>0</v>
      </c>
      <c r="F1363" s="5">
        <v>0</v>
      </c>
      <c r="G1363" s="5">
        <v>0</v>
      </c>
      <c r="H1363" s="5">
        <v>0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5">
        <v>0</v>
      </c>
      <c r="AE1363" s="5">
        <v>0</v>
      </c>
      <c r="AF1363" s="5">
        <v>0</v>
      </c>
      <c r="AG1363" s="5">
        <v>0</v>
      </c>
      <c r="AH1363" s="5">
        <v>0</v>
      </c>
      <c r="AI1363" s="5">
        <v>0</v>
      </c>
      <c r="AJ1363" s="5">
        <v>0</v>
      </c>
      <c r="AK1363" s="5">
        <v>0</v>
      </c>
      <c r="AL1363" s="5">
        <v>0</v>
      </c>
      <c r="AM1363" s="5">
        <v>0</v>
      </c>
      <c r="AN1363" s="5">
        <v>0</v>
      </c>
      <c r="AO1363" s="5">
        <v>0</v>
      </c>
      <c r="AP1363" s="5">
        <v>0</v>
      </c>
      <c r="AQ1363" s="5">
        <v>0</v>
      </c>
      <c r="AR1363" s="5">
        <v>0</v>
      </c>
      <c r="AS1363" s="5">
        <v>0</v>
      </c>
      <c r="AT1363" s="5">
        <v>0</v>
      </c>
      <c r="AU1363" s="5">
        <v>0</v>
      </c>
      <c r="AV1363" s="5">
        <v>0</v>
      </c>
      <c r="AW1363" s="5">
        <v>0</v>
      </c>
      <c r="AX1363" s="5">
        <v>0</v>
      </c>
      <c r="AY1363" s="5">
        <v>0</v>
      </c>
      <c r="AZ1363" s="5">
        <v>0</v>
      </c>
      <c r="BA1363" s="5">
        <v>0</v>
      </c>
      <c r="BB1363" s="5">
        <v>0</v>
      </c>
      <c r="BC1363" s="5">
        <v>0</v>
      </c>
      <c r="BD1363" s="5">
        <v>0</v>
      </c>
      <c r="BE1363" s="5">
        <v>0</v>
      </c>
      <c r="BF1363" s="5">
        <v>0</v>
      </c>
      <c r="BG1363" s="5">
        <v>0</v>
      </c>
      <c r="BH1363" s="5">
        <v>0</v>
      </c>
      <c r="BI1363" s="5">
        <v>0</v>
      </c>
      <c r="BJ1363" s="5">
        <v>0</v>
      </c>
      <c r="BK1363" s="5">
        <v>0</v>
      </c>
      <c r="BL1363" s="5">
        <v>0</v>
      </c>
      <c r="BM1363" s="5">
        <v>0</v>
      </c>
      <c r="BN1363" s="5">
        <v>0</v>
      </c>
      <c r="BO1363" s="5">
        <v>0</v>
      </c>
      <c r="BP1363" s="5">
        <v>0</v>
      </c>
      <c r="BQ1363" s="5">
        <v>0</v>
      </c>
      <c r="BR1363" s="5">
        <v>0</v>
      </c>
      <c r="BS1363" s="5">
        <v>0</v>
      </c>
      <c r="BT1363" s="5">
        <v>0</v>
      </c>
      <c r="BU1363" s="5">
        <v>0</v>
      </c>
      <c r="BV1363" s="5">
        <v>0</v>
      </c>
      <c r="BW1363" s="5">
        <v>0</v>
      </c>
      <c r="BX1363" s="5">
        <v>0</v>
      </c>
      <c r="BY1363" s="5">
        <v>0</v>
      </c>
      <c r="BZ1363" s="5">
        <v>0</v>
      </c>
      <c r="CA1363" s="5">
        <v>0</v>
      </c>
      <c r="CB1363" s="5">
        <v>0</v>
      </c>
      <c r="CC1363" s="5">
        <v>0</v>
      </c>
      <c r="CD1363" s="5">
        <v>0</v>
      </c>
      <c r="CE1363" s="5">
        <v>0</v>
      </c>
      <c r="CF1363" s="5">
        <v>0</v>
      </c>
      <c r="CG1363" s="5">
        <v>0</v>
      </c>
      <c r="CH1363" s="5">
        <v>0</v>
      </c>
      <c r="CI1363" s="5">
        <v>0</v>
      </c>
      <c r="CJ1363" s="5">
        <v>0</v>
      </c>
      <c r="CK1363" s="5">
        <v>0</v>
      </c>
      <c r="CL1363" s="5">
        <v>0</v>
      </c>
      <c r="CM1363" s="5">
        <v>0</v>
      </c>
      <c r="CN1363" s="5">
        <v>0</v>
      </c>
      <c r="CO1363" s="5">
        <v>0</v>
      </c>
      <c r="CP1363" s="5">
        <v>0</v>
      </c>
      <c r="CQ1363" s="5">
        <v>0</v>
      </c>
      <c r="CR1363" s="5">
        <v>0</v>
      </c>
      <c r="CS1363" s="5">
        <v>0</v>
      </c>
      <c r="CT1363" s="5">
        <v>0</v>
      </c>
      <c r="CU1363" s="5">
        <v>0</v>
      </c>
      <c r="CV1363" s="5">
        <v>0</v>
      </c>
      <c r="CW1363" s="5">
        <v>0</v>
      </c>
      <c r="CX1363" s="3">
        <v>0</v>
      </c>
    </row>
    <row r="1364" spans="1:102" ht="15.75" x14ac:dyDescent="0.25">
      <c r="A1364" s="5" t="s">
        <v>367</v>
      </c>
      <c r="B1364" s="5" t="s">
        <v>368</v>
      </c>
      <c r="C1364" s="5">
        <v>2023</v>
      </c>
      <c r="D1364" s="5">
        <v>56</v>
      </c>
      <c r="E1364" s="5">
        <v>0</v>
      </c>
      <c r="F1364" s="5">
        <v>0</v>
      </c>
      <c r="G1364" s="5">
        <v>0</v>
      </c>
      <c r="H1364" s="5">
        <v>0</v>
      </c>
      <c r="I1364" s="5">
        <v>1</v>
      </c>
      <c r="J1364" s="5">
        <v>0</v>
      </c>
      <c r="K1364" s="5">
        <v>0</v>
      </c>
      <c r="L1364" s="5">
        <v>0</v>
      </c>
      <c r="M1364" s="5">
        <v>0</v>
      </c>
      <c r="N1364" s="5">
        <v>1</v>
      </c>
      <c r="O1364" s="5">
        <v>1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  <c r="AE1364" s="5">
        <v>0</v>
      </c>
      <c r="AF1364" s="5">
        <v>0</v>
      </c>
      <c r="AG1364" s="5">
        <v>0</v>
      </c>
      <c r="AH1364" s="5">
        <v>0</v>
      </c>
      <c r="AI1364" s="5">
        <v>0</v>
      </c>
      <c r="AJ1364" s="5">
        <v>2</v>
      </c>
      <c r="AK1364" s="5">
        <v>1</v>
      </c>
      <c r="AL1364" s="5">
        <v>0</v>
      </c>
      <c r="AM1364" s="5">
        <v>0</v>
      </c>
      <c r="AN1364" s="5">
        <v>0</v>
      </c>
      <c r="AO1364" s="5">
        <v>0</v>
      </c>
      <c r="AP1364" s="5">
        <v>0</v>
      </c>
      <c r="AQ1364" s="5">
        <v>0</v>
      </c>
      <c r="AR1364" s="5">
        <v>0</v>
      </c>
      <c r="AS1364" s="5">
        <v>0</v>
      </c>
      <c r="AT1364" s="5">
        <v>0</v>
      </c>
      <c r="AU1364" s="5">
        <v>0</v>
      </c>
      <c r="AV1364" s="5">
        <v>0</v>
      </c>
      <c r="AW1364" s="5">
        <v>0</v>
      </c>
      <c r="AX1364" s="5">
        <v>1</v>
      </c>
      <c r="AY1364" s="5">
        <v>0</v>
      </c>
      <c r="AZ1364" s="5">
        <v>0</v>
      </c>
      <c r="BA1364" s="5">
        <v>0</v>
      </c>
      <c r="BB1364" s="5">
        <v>2</v>
      </c>
      <c r="BC1364" s="5">
        <v>0</v>
      </c>
      <c r="BD1364" s="5">
        <v>0</v>
      </c>
      <c r="BE1364" s="5">
        <v>1</v>
      </c>
      <c r="BF1364" s="5">
        <v>0</v>
      </c>
      <c r="BG1364" s="5">
        <v>0</v>
      </c>
      <c r="BH1364" s="5">
        <v>0</v>
      </c>
      <c r="BI1364" s="5">
        <v>0</v>
      </c>
      <c r="BJ1364" s="5">
        <v>1</v>
      </c>
      <c r="BK1364" s="5">
        <v>1</v>
      </c>
      <c r="BL1364" s="5">
        <v>0</v>
      </c>
      <c r="BM1364" s="5">
        <v>0</v>
      </c>
      <c r="BN1364" s="5">
        <v>1</v>
      </c>
      <c r="BO1364" s="5">
        <v>0</v>
      </c>
      <c r="BP1364" s="5">
        <v>0</v>
      </c>
      <c r="BQ1364" s="5">
        <v>1</v>
      </c>
      <c r="BR1364" s="5">
        <v>0</v>
      </c>
      <c r="BS1364" s="5">
        <v>1</v>
      </c>
      <c r="BT1364" s="5">
        <v>0</v>
      </c>
      <c r="BU1364" s="5">
        <v>0</v>
      </c>
      <c r="BV1364" s="5">
        <v>0</v>
      </c>
      <c r="BW1364" s="5">
        <v>1</v>
      </c>
      <c r="BX1364" s="5">
        <v>3</v>
      </c>
      <c r="BY1364" s="5">
        <v>0</v>
      </c>
      <c r="BZ1364" s="5">
        <v>0</v>
      </c>
      <c r="CA1364" s="5">
        <v>0</v>
      </c>
      <c r="CB1364" s="5">
        <v>32</v>
      </c>
      <c r="CC1364" s="5">
        <v>0</v>
      </c>
      <c r="CD1364" s="5">
        <v>0</v>
      </c>
      <c r="CE1364" s="5">
        <v>0</v>
      </c>
      <c r="CF1364" s="5">
        <v>0</v>
      </c>
      <c r="CG1364" s="5">
        <v>0</v>
      </c>
      <c r="CH1364" s="5">
        <v>0</v>
      </c>
      <c r="CI1364" s="5">
        <v>0</v>
      </c>
      <c r="CJ1364" s="5">
        <v>1</v>
      </c>
      <c r="CK1364" s="5">
        <v>0</v>
      </c>
      <c r="CL1364" s="5">
        <v>0</v>
      </c>
      <c r="CM1364" s="5">
        <v>0</v>
      </c>
      <c r="CN1364" s="5">
        <v>1</v>
      </c>
      <c r="CO1364" s="5">
        <v>0</v>
      </c>
      <c r="CP1364" s="5">
        <v>0</v>
      </c>
      <c r="CQ1364" s="5">
        <v>0</v>
      </c>
      <c r="CR1364" s="5">
        <v>0</v>
      </c>
      <c r="CS1364" s="5">
        <v>0</v>
      </c>
      <c r="CT1364" s="5">
        <v>0</v>
      </c>
      <c r="CU1364" s="5">
        <v>0</v>
      </c>
      <c r="CV1364" s="5">
        <v>1</v>
      </c>
      <c r="CW1364" s="5">
        <v>0</v>
      </c>
      <c r="CX1364" s="3">
        <v>0</v>
      </c>
    </row>
    <row r="1365" spans="1:102" ht="15.75" x14ac:dyDescent="0.25">
      <c r="A1365" s="5" t="s">
        <v>369</v>
      </c>
      <c r="B1365" s="5" t="s">
        <v>370</v>
      </c>
      <c r="C1365" s="5">
        <v>2023</v>
      </c>
      <c r="D1365" s="5">
        <v>28</v>
      </c>
      <c r="E1365" s="5">
        <v>0</v>
      </c>
      <c r="F1365" s="5">
        <v>0</v>
      </c>
      <c r="G1365" s="5">
        <v>0</v>
      </c>
      <c r="H1365" s="5">
        <v>0</v>
      </c>
      <c r="I1365" s="5">
        <v>0</v>
      </c>
      <c r="J1365" s="5">
        <v>1</v>
      </c>
      <c r="K1365" s="5">
        <v>0</v>
      </c>
      <c r="L1365" s="5">
        <v>0</v>
      </c>
      <c r="M1365" s="5">
        <v>0</v>
      </c>
      <c r="N1365" s="5">
        <v>1</v>
      </c>
      <c r="O1365" s="5">
        <v>10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1</v>
      </c>
      <c r="AB1365" s="5">
        <v>0</v>
      </c>
      <c r="AC1365" s="5">
        <v>0</v>
      </c>
      <c r="AD1365" s="5">
        <v>0</v>
      </c>
      <c r="AE1365" s="5">
        <v>0</v>
      </c>
      <c r="AF1365" s="5">
        <v>0</v>
      </c>
      <c r="AG1365" s="5">
        <v>0</v>
      </c>
      <c r="AH1365" s="5">
        <v>0</v>
      </c>
      <c r="AI1365" s="5">
        <v>1</v>
      </c>
      <c r="AJ1365" s="5">
        <v>1</v>
      </c>
      <c r="AK1365" s="5">
        <v>0</v>
      </c>
      <c r="AL1365" s="5">
        <v>0</v>
      </c>
      <c r="AM1365" s="5">
        <v>0</v>
      </c>
      <c r="AN1365" s="5">
        <v>0</v>
      </c>
      <c r="AO1365" s="5">
        <v>2</v>
      </c>
      <c r="AP1365" s="5">
        <v>0</v>
      </c>
      <c r="AQ1365" s="5">
        <v>0</v>
      </c>
      <c r="AR1365" s="5">
        <v>0</v>
      </c>
      <c r="AS1365" s="5">
        <v>0</v>
      </c>
      <c r="AT1365" s="5">
        <v>0</v>
      </c>
      <c r="AU1365" s="5">
        <v>0</v>
      </c>
      <c r="AV1365" s="5">
        <v>0</v>
      </c>
      <c r="AW1365" s="5">
        <v>0</v>
      </c>
      <c r="AX1365" s="5">
        <v>0</v>
      </c>
      <c r="AY1365" s="5">
        <v>0</v>
      </c>
      <c r="AZ1365" s="5">
        <v>0</v>
      </c>
      <c r="BA1365" s="5">
        <v>0</v>
      </c>
      <c r="BB1365" s="5">
        <v>2</v>
      </c>
      <c r="BC1365" s="5">
        <v>0</v>
      </c>
      <c r="BD1365" s="5">
        <v>0</v>
      </c>
      <c r="BE1365" s="5">
        <v>0</v>
      </c>
      <c r="BF1365" s="5">
        <v>2</v>
      </c>
      <c r="BG1365" s="5">
        <v>0</v>
      </c>
      <c r="BH1365" s="5">
        <v>0</v>
      </c>
      <c r="BI1365" s="5">
        <v>0</v>
      </c>
      <c r="BJ1365" s="5">
        <v>1</v>
      </c>
      <c r="BK1365" s="5">
        <v>0</v>
      </c>
      <c r="BL1365" s="5">
        <v>0</v>
      </c>
      <c r="BM1365" s="5">
        <v>0</v>
      </c>
      <c r="BN1365" s="5">
        <v>0</v>
      </c>
      <c r="BO1365" s="5">
        <v>0</v>
      </c>
      <c r="BP1365" s="5">
        <v>0</v>
      </c>
      <c r="BQ1365" s="5">
        <v>0</v>
      </c>
      <c r="BR1365" s="5">
        <v>0</v>
      </c>
      <c r="BS1365" s="5">
        <v>0</v>
      </c>
      <c r="BT1365" s="5">
        <v>0</v>
      </c>
      <c r="BU1365" s="5">
        <v>0</v>
      </c>
      <c r="BV1365" s="5">
        <v>0</v>
      </c>
      <c r="BW1365" s="5">
        <v>1</v>
      </c>
      <c r="BX1365" s="5">
        <v>0</v>
      </c>
      <c r="BY1365" s="5">
        <v>0</v>
      </c>
      <c r="BZ1365" s="5">
        <v>0</v>
      </c>
      <c r="CA1365" s="5">
        <v>0</v>
      </c>
      <c r="CB1365" s="5">
        <v>0</v>
      </c>
      <c r="CC1365" s="5">
        <v>0</v>
      </c>
      <c r="CD1365" s="5">
        <v>0</v>
      </c>
      <c r="CE1365" s="5">
        <v>0</v>
      </c>
      <c r="CF1365" s="5">
        <v>0</v>
      </c>
      <c r="CG1365" s="5">
        <v>0</v>
      </c>
      <c r="CH1365" s="5">
        <v>0</v>
      </c>
      <c r="CI1365" s="5">
        <v>0</v>
      </c>
      <c r="CJ1365" s="5">
        <v>0</v>
      </c>
      <c r="CK1365" s="5">
        <v>0</v>
      </c>
      <c r="CL1365" s="5">
        <v>0</v>
      </c>
      <c r="CM1365" s="5">
        <v>1</v>
      </c>
      <c r="CN1365" s="5">
        <v>0</v>
      </c>
      <c r="CO1365" s="5">
        <v>0</v>
      </c>
      <c r="CP1365" s="5">
        <v>0</v>
      </c>
      <c r="CQ1365" s="5">
        <v>0</v>
      </c>
      <c r="CR1365" s="5">
        <v>0</v>
      </c>
      <c r="CS1365" s="5">
        <v>0</v>
      </c>
      <c r="CT1365" s="5">
        <v>0</v>
      </c>
      <c r="CU1365" s="5">
        <v>0</v>
      </c>
      <c r="CV1365" s="5">
        <v>1</v>
      </c>
      <c r="CW1365" s="5">
        <v>0</v>
      </c>
      <c r="CX1365" s="3">
        <v>0</v>
      </c>
    </row>
    <row r="1366" spans="1:102" ht="15.75" x14ac:dyDescent="0.25">
      <c r="A1366" s="5" t="s">
        <v>371</v>
      </c>
      <c r="B1366" s="5" t="s">
        <v>372</v>
      </c>
      <c r="C1366" s="5">
        <v>2023</v>
      </c>
      <c r="D1366" s="5">
        <v>4969</v>
      </c>
      <c r="E1366" s="5">
        <v>7</v>
      </c>
      <c r="F1366" s="5">
        <v>6</v>
      </c>
      <c r="G1366" s="5">
        <v>17</v>
      </c>
      <c r="H1366" s="5">
        <v>10</v>
      </c>
      <c r="I1366" s="5">
        <v>35</v>
      </c>
      <c r="J1366" s="5">
        <v>5</v>
      </c>
      <c r="K1366" s="5">
        <v>10</v>
      </c>
      <c r="L1366" s="5">
        <v>14</v>
      </c>
      <c r="M1366" s="5">
        <v>19</v>
      </c>
      <c r="N1366" s="5">
        <v>40</v>
      </c>
      <c r="O1366" s="5">
        <v>89</v>
      </c>
      <c r="P1366" s="5">
        <v>0</v>
      </c>
      <c r="Q1366" s="5">
        <v>10</v>
      </c>
      <c r="R1366" s="5">
        <v>1</v>
      </c>
      <c r="S1366" s="5">
        <v>7</v>
      </c>
      <c r="T1366" s="5">
        <v>1</v>
      </c>
      <c r="U1366" s="5">
        <v>1</v>
      </c>
      <c r="V1366" s="5">
        <v>27</v>
      </c>
      <c r="W1366" s="5">
        <v>38</v>
      </c>
      <c r="X1366" s="5">
        <v>3</v>
      </c>
      <c r="Y1366" s="5">
        <v>7</v>
      </c>
      <c r="Z1366" s="5">
        <v>929</v>
      </c>
      <c r="AA1366" s="5">
        <v>25</v>
      </c>
      <c r="AB1366" s="5">
        <v>17</v>
      </c>
      <c r="AC1366" s="5">
        <v>0</v>
      </c>
      <c r="AD1366" s="5">
        <v>0</v>
      </c>
      <c r="AE1366" s="5">
        <v>2</v>
      </c>
      <c r="AF1366" s="5">
        <v>3</v>
      </c>
      <c r="AG1366" s="5">
        <v>56</v>
      </c>
      <c r="AH1366" s="5">
        <v>184</v>
      </c>
      <c r="AI1366" s="5">
        <v>45</v>
      </c>
      <c r="AJ1366" s="5">
        <v>59</v>
      </c>
      <c r="AK1366" s="5">
        <v>79</v>
      </c>
      <c r="AL1366" s="5">
        <v>3</v>
      </c>
      <c r="AM1366" s="5">
        <v>66</v>
      </c>
      <c r="AN1366" s="5">
        <v>77</v>
      </c>
      <c r="AO1366" s="5">
        <v>64</v>
      </c>
      <c r="AP1366" s="5">
        <v>1</v>
      </c>
      <c r="AQ1366" s="5">
        <v>22</v>
      </c>
      <c r="AR1366" s="5">
        <v>8</v>
      </c>
      <c r="AS1366" s="5">
        <v>36</v>
      </c>
      <c r="AT1366" s="5">
        <v>38</v>
      </c>
      <c r="AU1366" s="5">
        <v>50</v>
      </c>
      <c r="AV1366" s="5">
        <v>418</v>
      </c>
      <c r="AW1366" s="5">
        <v>137</v>
      </c>
      <c r="AX1366" s="5">
        <v>111</v>
      </c>
      <c r="AY1366" s="5">
        <v>7</v>
      </c>
      <c r="AZ1366" s="5">
        <v>12</v>
      </c>
      <c r="BA1366" s="5">
        <v>0</v>
      </c>
      <c r="BB1366" s="5">
        <v>229</v>
      </c>
      <c r="BC1366" s="5">
        <v>21</v>
      </c>
      <c r="BD1366" s="5">
        <v>42</v>
      </c>
      <c r="BE1366" s="5">
        <v>48</v>
      </c>
      <c r="BF1366" s="5">
        <v>89</v>
      </c>
      <c r="BG1366" s="5">
        <v>9</v>
      </c>
      <c r="BH1366" s="5">
        <v>13</v>
      </c>
      <c r="BI1366" s="5">
        <v>1</v>
      </c>
      <c r="BJ1366" s="5">
        <v>99</v>
      </c>
      <c r="BK1366" s="5">
        <v>235</v>
      </c>
      <c r="BL1366" s="5">
        <v>0</v>
      </c>
      <c r="BM1366" s="5">
        <v>6</v>
      </c>
      <c r="BN1366" s="5">
        <v>74</v>
      </c>
      <c r="BO1366" s="5">
        <v>0</v>
      </c>
      <c r="BP1366" s="5">
        <v>15</v>
      </c>
      <c r="BQ1366" s="5">
        <v>65</v>
      </c>
      <c r="BR1366" s="5">
        <v>18</v>
      </c>
      <c r="BS1366" s="5">
        <v>138</v>
      </c>
      <c r="BT1366" s="5">
        <v>61</v>
      </c>
      <c r="BU1366" s="5">
        <v>3</v>
      </c>
      <c r="BV1366" s="5">
        <v>255</v>
      </c>
      <c r="BW1366" s="5">
        <v>44</v>
      </c>
      <c r="BX1366" s="5">
        <v>204</v>
      </c>
      <c r="BY1366" s="5">
        <v>6</v>
      </c>
      <c r="BZ1366" s="5">
        <v>0</v>
      </c>
      <c r="CA1366" s="5">
        <v>41</v>
      </c>
      <c r="CB1366" s="5">
        <v>25</v>
      </c>
      <c r="CC1366" s="5">
        <v>2</v>
      </c>
      <c r="CD1366" s="5">
        <v>10</v>
      </c>
      <c r="CE1366" s="5">
        <v>0</v>
      </c>
      <c r="CF1366" s="5">
        <v>7</v>
      </c>
      <c r="CG1366" s="5">
        <v>4</v>
      </c>
      <c r="CH1366" s="5">
        <v>9</v>
      </c>
      <c r="CI1366" s="5">
        <v>4</v>
      </c>
      <c r="CJ1366" s="5">
        <v>29</v>
      </c>
      <c r="CK1366" s="5">
        <v>7</v>
      </c>
      <c r="CL1366" s="5">
        <v>0</v>
      </c>
      <c r="CM1366" s="5">
        <v>15</v>
      </c>
      <c r="CN1366" s="5">
        <v>109</v>
      </c>
      <c r="CO1366" s="5">
        <v>6</v>
      </c>
      <c r="CP1366" s="5">
        <v>4</v>
      </c>
      <c r="CQ1366" s="5">
        <v>0</v>
      </c>
      <c r="CR1366" s="5">
        <v>7</v>
      </c>
      <c r="CS1366" s="5">
        <v>14</v>
      </c>
      <c r="CT1366" s="5">
        <v>54</v>
      </c>
      <c r="CU1366" s="5">
        <v>5</v>
      </c>
      <c r="CV1366" s="5">
        <v>121</v>
      </c>
      <c r="CW1366" s="5">
        <v>24</v>
      </c>
      <c r="CX1366" s="3">
        <v>25</v>
      </c>
    </row>
    <row r="1367" spans="1:102" ht="15.75" x14ac:dyDescent="0.25">
      <c r="A1367" s="5" t="s">
        <v>373</v>
      </c>
      <c r="B1367" s="5" t="s">
        <v>374</v>
      </c>
      <c r="C1367" s="5">
        <v>2023</v>
      </c>
      <c r="D1367" s="5">
        <v>6608</v>
      </c>
      <c r="E1367" s="5">
        <v>0</v>
      </c>
      <c r="F1367" s="5">
        <v>3</v>
      </c>
      <c r="G1367" s="5">
        <v>10</v>
      </c>
      <c r="H1367" s="5">
        <v>12</v>
      </c>
      <c r="I1367" s="5">
        <v>21</v>
      </c>
      <c r="J1367" s="5">
        <v>6</v>
      </c>
      <c r="K1367" s="5">
        <v>5</v>
      </c>
      <c r="L1367" s="5">
        <v>74</v>
      </c>
      <c r="M1367" s="5">
        <v>6</v>
      </c>
      <c r="N1367" s="5">
        <v>55</v>
      </c>
      <c r="O1367" s="5">
        <v>494</v>
      </c>
      <c r="P1367" s="5">
        <v>0</v>
      </c>
      <c r="Q1367" s="5">
        <v>0</v>
      </c>
      <c r="R1367" s="5">
        <v>8</v>
      </c>
      <c r="S1367" s="5">
        <v>0</v>
      </c>
      <c r="T1367" s="5">
        <v>0</v>
      </c>
      <c r="U1367" s="5">
        <v>0</v>
      </c>
      <c r="V1367" s="5">
        <v>2</v>
      </c>
      <c r="W1367" s="5">
        <v>4</v>
      </c>
      <c r="X1367" s="5">
        <v>2</v>
      </c>
      <c r="Y1367" s="5">
        <v>0</v>
      </c>
      <c r="Z1367" s="5">
        <v>342</v>
      </c>
      <c r="AA1367" s="5">
        <v>41</v>
      </c>
      <c r="AB1367" s="5">
        <v>0</v>
      </c>
      <c r="AC1367" s="5">
        <v>0</v>
      </c>
      <c r="AD1367" s="5">
        <v>0</v>
      </c>
      <c r="AE1367" s="5">
        <v>0</v>
      </c>
      <c r="AF1367" s="5">
        <v>0</v>
      </c>
      <c r="AG1367" s="5">
        <v>42</v>
      </c>
      <c r="AH1367" s="5">
        <v>3</v>
      </c>
      <c r="AI1367" s="5">
        <v>12</v>
      </c>
      <c r="AJ1367" s="5">
        <v>181</v>
      </c>
      <c r="AK1367" s="5">
        <v>51</v>
      </c>
      <c r="AL1367" s="5">
        <v>0</v>
      </c>
      <c r="AM1367" s="5">
        <v>14</v>
      </c>
      <c r="AN1367" s="5">
        <v>22</v>
      </c>
      <c r="AO1367" s="5">
        <v>58</v>
      </c>
      <c r="AP1367" s="5">
        <v>0</v>
      </c>
      <c r="AQ1367" s="5">
        <v>16</v>
      </c>
      <c r="AR1367" s="5">
        <v>1</v>
      </c>
      <c r="AS1367" s="5">
        <v>5</v>
      </c>
      <c r="AT1367" s="5">
        <v>8</v>
      </c>
      <c r="AU1367" s="5">
        <v>33</v>
      </c>
      <c r="AV1367" s="5">
        <v>40</v>
      </c>
      <c r="AW1367" s="5">
        <v>64</v>
      </c>
      <c r="AX1367" s="5">
        <v>179</v>
      </c>
      <c r="AY1367" s="5">
        <v>5</v>
      </c>
      <c r="AZ1367" s="5">
        <v>19</v>
      </c>
      <c r="BA1367" s="5">
        <v>0</v>
      </c>
      <c r="BB1367" s="5">
        <v>2935</v>
      </c>
      <c r="BC1367" s="5">
        <v>19</v>
      </c>
      <c r="BD1367" s="5">
        <v>0</v>
      </c>
      <c r="BE1367" s="5">
        <v>30</v>
      </c>
      <c r="BF1367" s="5">
        <v>47</v>
      </c>
      <c r="BG1367" s="5">
        <v>3</v>
      </c>
      <c r="BH1367" s="5">
        <v>7</v>
      </c>
      <c r="BI1367" s="5">
        <v>0</v>
      </c>
      <c r="BJ1367" s="5">
        <v>345</v>
      </c>
      <c r="BK1367" s="5">
        <v>131</v>
      </c>
      <c r="BL1367" s="5">
        <v>0</v>
      </c>
      <c r="BM1367" s="5">
        <v>3</v>
      </c>
      <c r="BN1367" s="5">
        <v>71</v>
      </c>
      <c r="BO1367" s="5">
        <v>1</v>
      </c>
      <c r="BP1367" s="5">
        <v>6</v>
      </c>
      <c r="BQ1367" s="5">
        <v>62</v>
      </c>
      <c r="BR1367" s="5">
        <v>2</v>
      </c>
      <c r="BS1367" s="5">
        <v>149</v>
      </c>
      <c r="BT1367" s="5">
        <v>79</v>
      </c>
      <c r="BU1367" s="5">
        <v>4</v>
      </c>
      <c r="BV1367" s="5">
        <v>16</v>
      </c>
      <c r="BW1367" s="5">
        <v>39</v>
      </c>
      <c r="BX1367" s="5">
        <v>126</v>
      </c>
      <c r="BY1367" s="5">
        <v>3</v>
      </c>
      <c r="BZ1367" s="5">
        <v>1</v>
      </c>
      <c r="CA1367" s="5">
        <v>35</v>
      </c>
      <c r="CB1367" s="5">
        <v>137</v>
      </c>
      <c r="CC1367" s="5">
        <v>0</v>
      </c>
      <c r="CD1367" s="5">
        <v>9</v>
      </c>
      <c r="CE1367" s="5">
        <v>0</v>
      </c>
      <c r="CF1367" s="5">
        <v>4</v>
      </c>
      <c r="CG1367" s="5">
        <v>8</v>
      </c>
      <c r="CH1367" s="5">
        <v>4</v>
      </c>
      <c r="CI1367" s="5">
        <v>8</v>
      </c>
      <c r="CJ1367" s="5">
        <v>17</v>
      </c>
      <c r="CK1367" s="5">
        <v>2</v>
      </c>
      <c r="CL1367" s="5">
        <v>0</v>
      </c>
      <c r="CM1367" s="5">
        <v>24</v>
      </c>
      <c r="CN1367" s="5">
        <v>156</v>
      </c>
      <c r="CO1367" s="5">
        <v>15</v>
      </c>
      <c r="CP1367" s="5">
        <v>8</v>
      </c>
      <c r="CQ1367" s="5">
        <v>0</v>
      </c>
      <c r="CR1367" s="5">
        <v>29</v>
      </c>
      <c r="CS1367" s="5">
        <v>21</v>
      </c>
      <c r="CT1367" s="5">
        <v>12</v>
      </c>
      <c r="CU1367" s="5">
        <v>3</v>
      </c>
      <c r="CV1367" s="5">
        <v>73</v>
      </c>
      <c r="CW1367" s="5">
        <v>122</v>
      </c>
      <c r="CX1367" s="3">
        <v>123</v>
      </c>
    </row>
    <row r="1368" spans="1:102" ht="15.75" x14ac:dyDescent="0.25">
      <c r="A1368" s="5" t="s">
        <v>375</v>
      </c>
      <c r="B1368" s="5" t="s">
        <v>376</v>
      </c>
      <c r="C1368" s="5">
        <v>2023</v>
      </c>
      <c r="D1368" s="5">
        <v>20</v>
      </c>
      <c r="E1368" s="5">
        <v>0</v>
      </c>
      <c r="F1368" s="5">
        <v>0</v>
      </c>
      <c r="G1368" s="5">
        <v>0</v>
      </c>
      <c r="H1368" s="5">
        <v>0</v>
      </c>
      <c r="I1368" s="5">
        <v>2</v>
      </c>
      <c r="J1368" s="5">
        <v>1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>
        <v>1</v>
      </c>
      <c r="AB1368" s="5">
        <v>0</v>
      </c>
      <c r="AC1368" s="5">
        <v>0</v>
      </c>
      <c r="AD1368" s="5">
        <v>0</v>
      </c>
      <c r="AE1368" s="5">
        <v>0</v>
      </c>
      <c r="AF1368" s="5">
        <v>0</v>
      </c>
      <c r="AG1368" s="5">
        <v>0</v>
      </c>
      <c r="AH1368" s="5">
        <v>0</v>
      </c>
      <c r="AI1368" s="5">
        <v>0</v>
      </c>
      <c r="AJ1368" s="5">
        <v>1</v>
      </c>
      <c r="AK1368" s="5">
        <v>0</v>
      </c>
      <c r="AL1368" s="5">
        <v>0</v>
      </c>
      <c r="AM1368" s="5">
        <v>0</v>
      </c>
      <c r="AN1368" s="5">
        <v>0</v>
      </c>
      <c r="AO1368" s="5">
        <v>0</v>
      </c>
      <c r="AP1368" s="5">
        <v>0</v>
      </c>
      <c r="AQ1368" s="5">
        <v>1</v>
      </c>
      <c r="AR1368" s="5">
        <v>0</v>
      </c>
      <c r="AS1368" s="5">
        <v>0</v>
      </c>
      <c r="AT1368" s="5">
        <v>0</v>
      </c>
      <c r="AU1368" s="5">
        <v>0</v>
      </c>
      <c r="AV1368" s="5">
        <v>1</v>
      </c>
      <c r="AW1368" s="5">
        <v>0</v>
      </c>
      <c r="AX1368" s="5">
        <v>1</v>
      </c>
      <c r="AY1368" s="5">
        <v>0</v>
      </c>
      <c r="AZ1368" s="5">
        <v>0</v>
      </c>
      <c r="BA1368" s="5">
        <v>0</v>
      </c>
      <c r="BB1368" s="5">
        <v>0</v>
      </c>
      <c r="BC1368" s="5">
        <v>0</v>
      </c>
      <c r="BD1368" s="5">
        <v>0</v>
      </c>
      <c r="BE1368" s="5">
        <v>0</v>
      </c>
      <c r="BF1368" s="5">
        <v>0</v>
      </c>
      <c r="BG1368" s="5">
        <v>0</v>
      </c>
      <c r="BH1368" s="5">
        <v>0</v>
      </c>
      <c r="BI1368" s="5">
        <v>0</v>
      </c>
      <c r="BJ1368" s="5">
        <v>1</v>
      </c>
      <c r="BK1368" s="5">
        <v>0</v>
      </c>
      <c r="BL1368" s="5">
        <v>0</v>
      </c>
      <c r="BM1368" s="5">
        <v>0</v>
      </c>
      <c r="BN1368" s="5">
        <v>0</v>
      </c>
      <c r="BO1368" s="5">
        <v>0</v>
      </c>
      <c r="BP1368" s="5">
        <v>0</v>
      </c>
      <c r="BQ1368" s="5">
        <v>0</v>
      </c>
      <c r="BR1368" s="5">
        <v>0</v>
      </c>
      <c r="BS1368" s="5">
        <v>1</v>
      </c>
      <c r="BT1368" s="5">
        <v>0</v>
      </c>
      <c r="BU1368" s="5">
        <v>0</v>
      </c>
      <c r="BV1368" s="5">
        <v>1</v>
      </c>
      <c r="BW1368" s="5">
        <v>2</v>
      </c>
      <c r="BX1368" s="5">
        <v>1</v>
      </c>
      <c r="BY1368" s="5">
        <v>0</v>
      </c>
      <c r="BZ1368" s="5">
        <v>0</v>
      </c>
      <c r="CA1368" s="5">
        <v>0</v>
      </c>
      <c r="CB1368" s="5">
        <v>0</v>
      </c>
      <c r="CC1368" s="5">
        <v>0</v>
      </c>
      <c r="CD1368" s="5">
        <v>0</v>
      </c>
      <c r="CE1368" s="5">
        <v>0</v>
      </c>
      <c r="CF1368" s="5">
        <v>0</v>
      </c>
      <c r="CG1368" s="5">
        <v>0</v>
      </c>
      <c r="CH1368" s="5">
        <v>0</v>
      </c>
      <c r="CI1368" s="5">
        <v>0</v>
      </c>
      <c r="CJ1368" s="5">
        <v>0</v>
      </c>
      <c r="CK1368" s="5">
        <v>0</v>
      </c>
      <c r="CL1368" s="5">
        <v>0</v>
      </c>
      <c r="CM1368" s="5">
        <v>0</v>
      </c>
      <c r="CN1368" s="5">
        <v>0</v>
      </c>
      <c r="CO1368" s="5">
        <v>0</v>
      </c>
      <c r="CP1368" s="5">
        <v>0</v>
      </c>
      <c r="CQ1368" s="5">
        <v>0</v>
      </c>
      <c r="CR1368" s="5">
        <v>0</v>
      </c>
      <c r="CS1368" s="5">
        <v>0</v>
      </c>
      <c r="CT1368" s="5">
        <v>0</v>
      </c>
      <c r="CU1368" s="5">
        <v>0</v>
      </c>
      <c r="CV1368" s="5">
        <v>2</v>
      </c>
      <c r="CW1368" s="5">
        <v>0</v>
      </c>
      <c r="CX1368" s="3">
        <v>0</v>
      </c>
    </row>
    <row r="1369" spans="1:102" ht="15.75" x14ac:dyDescent="0.25">
      <c r="A1369" s="5" t="s">
        <v>377</v>
      </c>
      <c r="B1369" s="5" t="s">
        <v>378</v>
      </c>
      <c r="C1369" s="5">
        <v>2023</v>
      </c>
      <c r="D1369" s="5">
        <v>254</v>
      </c>
      <c r="E1369" s="5">
        <v>0</v>
      </c>
      <c r="F1369" s="5">
        <v>0</v>
      </c>
      <c r="G1369" s="5">
        <v>0</v>
      </c>
      <c r="H1369" s="5">
        <v>0</v>
      </c>
      <c r="I1369" s="5">
        <v>1</v>
      </c>
      <c r="J1369" s="5">
        <v>0</v>
      </c>
      <c r="K1369" s="5">
        <v>1</v>
      </c>
      <c r="L1369" s="5">
        <v>0</v>
      </c>
      <c r="M1369" s="5">
        <v>0</v>
      </c>
      <c r="N1369" s="5">
        <v>7</v>
      </c>
      <c r="O1369" s="5">
        <v>10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1</v>
      </c>
      <c r="V1369" s="5">
        <v>1</v>
      </c>
      <c r="W1369" s="5">
        <v>1</v>
      </c>
      <c r="X1369" s="5">
        <v>0</v>
      </c>
      <c r="Y1369" s="5">
        <v>0</v>
      </c>
      <c r="Z1369" s="5">
        <v>0</v>
      </c>
      <c r="AA1369" s="5">
        <v>1</v>
      </c>
      <c r="AB1369" s="5">
        <v>0</v>
      </c>
      <c r="AC1369" s="5">
        <v>0</v>
      </c>
      <c r="AD1369" s="5">
        <v>0</v>
      </c>
      <c r="AE1369" s="5">
        <v>0</v>
      </c>
      <c r="AF1369" s="5">
        <v>0</v>
      </c>
      <c r="AG1369" s="5">
        <v>3</v>
      </c>
      <c r="AH1369" s="5">
        <v>1</v>
      </c>
      <c r="AI1369" s="5">
        <v>5</v>
      </c>
      <c r="AJ1369" s="5">
        <v>42</v>
      </c>
      <c r="AK1369" s="5">
        <v>8</v>
      </c>
      <c r="AL1369" s="5">
        <v>0</v>
      </c>
      <c r="AM1369" s="5">
        <v>4</v>
      </c>
      <c r="AN1369" s="5">
        <v>11</v>
      </c>
      <c r="AO1369" s="5">
        <v>10</v>
      </c>
      <c r="AP1369" s="5">
        <v>0</v>
      </c>
      <c r="AQ1369" s="5">
        <v>1</v>
      </c>
      <c r="AR1369" s="5">
        <v>0</v>
      </c>
      <c r="AS1369" s="5">
        <v>3</v>
      </c>
      <c r="AT1369" s="5">
        <v>3</v>
      </c>
      <c r="AU1369" s="5">
        <v>5</v>
      </c>
      <c r="AV1369" s="5">
        <v>6</v>
      </c>
      <c r="AW1369" s="5">
        <v>2</v>
      </c>
      <c r="AX1369" s="5">
        <v>8</v>
      </c>
      <c r="AY1369" s="5">
        <v>0</v>
      </c>
      <c r="AZ1369" s="5">
        <v>1</v>
      </c>
      <c r="BA1369" s="5">
        <v>0</v>
      </c>
      <c r="BB1369" s="5">
        <v>15</v>
      </c>
      <c r="BC1369" s="5">
        <v>0</v>
      </c>
      <c r="BD1369" s="5">
        <v>0</v>
      </c>
      <c r="BE1369" s="5">
        <v>4</v>
      </c>
      <c r="BF1369" s="5">
        <v>21</v>
      </c>
      <c r="BG1369" s="5">
        <v>0</v>
      </c>
      <c r="BH1369" s="5">
        <v>1</v>
      </c>
      <c r="BI1369" s="5">
        <v>0</v>
      </c>
      <c r="BJ1369" s="5">
        <v>5</v>
      </c>
      <c r="BK1369" s="5">
        <v>11</v>
      </c>
      <c r="BL1369" s="5">
        <v>0</v>
      </c>
      <c r="BM1369" s="5">
        <v>1</v>
      </c>
      <c r="BN1369" s="5">
        <v>4</v>
      </c>
      <c r="BO1369" s="5">
        <v>0</v>
      </c>
      <c r="BP1369" s="5">
        <v>1</v>
      </c>
      <c r="BQ1369" s="5">
        <v>3</v>
      </c>
      <c r="BR1369" s="5">
        <v>0</v>
      </c>
      <c r="BS1369" s="5">
        <v>9</v>
      </c>
      <c r="BT1369" s="5">
        <v>7</v>
      </c>
      <c r="BU1369" s="5">
        <v>0</v>
      </c>
      <c r="BV1369" s="5">
        <v>1</v>
      </c>
      <c r="BW1369" s="5">
        <v>2</v>
      </c>
      <c r="BX1369" s="5">
        <v>3</v>
      </c>
      <c r="BY1369" s="5">
        <v>0</v>
      </c>
      <c r="BZ1369" s="5">
        <v>0</v>
      </c>
      <c r="CA1369" s="5">
        <v>1</v>
      </c>
      <c r="CB1369" s="5">
        <v>1</v>
      </c>
      <c r="CC1369" s="5">
        <v>0</v>
      </c>
      <c r="CD1369" s="5">
        <v>0</v>
      </c>
      <c r="CE1369" s="5">
        <v>0</v>
      </c>
      <c r="CF1369" s="5">
        <v>0</v>
      </c>
      <c r="CG1369" s="5">
        <v>0</v>
      </c>
      <c r="CH1369" s="5">
        <v>0</v>
      </c>
      <c r="CI1369" s="5">
        <v>0</v>
      </c>
      <c r="CJ1369" s="5">
        <v>1</v>
      </c>
      <c r="CK1369" s="5">
        <v>0</v>
      </c>
      <c r="CL1369" s="5">
        <v>0</v>
      </c>
      <c r="CM1369" s="5">
        <v>1</v>
      </c>
      <c r="CN1369" s="5">
        <v>5</v>
      </c>
      <c r="CO1369" s="5">
        <v>0</v>
      </c>
      <c r="CP1369" s="5">
        <v>1</v>
      </c>
      <c r="CQ1369" s="5">
        <v>0</v>
      </c>
      <c r="CR1369" s="5">
        <v>0</v>
      </c>
      <c r="CS1369" s="5">
        <v>0</v>
      </c>
      <c r="CT1369" s="5">
        <v>2</v>
      </c>
      <c r="CU1369" s="5">
        <v>1</v>
      </c>
      <c r="CV1369" s="5">
        <v>8</v>
      </c>
      <c r="CW1369" s="5">
        <v>3</v>
      </c>
      <c r="CX1369" s="3">
        <v>3</v>
      </c>
    </row>
    <row r="1370" spans="1:102" ht="15.75" x14ac:dyDescent="0.25">
      <c r="A1370" s="5" t="s">
        <v>379</v>
      </c>
      <c r="B1370" s="5" t="s">
        <v>380</v>
      </c>
      <c r="C1370" s="5">
        <v>2023</v>
      </c>
      <c r="D1370" s="5">
        <v>937</v>
      </c>
      <c r="E1370" s="5">
        <v>1</v>
      </c>
      <c r="F1370" s="5">
        <v>0</v>
      </c>
      <c r="G1370" s="5">
        <v>1</v>
      </c>
      <c r="H1370" s="5">
        <v>0</v>
      </c>
      <c r="I1370" s="5">
        <v>1</v>
      </c>
      <c r="J1370" s="5">
        <v>0</v>
      </c>
      <c r="K1370" s="5">
        <v>0</v>
      </c>
      <c r="L1370" s="5">
        <v>7</v>
      </c>
      <c r="M1370" s="5">
        <v>0</v>
      </c>
      <c r="N1370" s="5">
        <v>4</v>
      </c>
      <c r="O1370" s="5">
        <v>17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1</v>
      </c>
      <c r="V1370" s="5">
        <v>1</v>
      </c>
      <c r="W1370" s="5">
        <v>1</v>
      </c>
      <c r="X1370" s="5">
        <v>0</v>
      </c>
      <c r="Y1370" s="5">
        <v>0</v>
      </c>
      <c r="Z1370" s="5">
        <v>0</v>
      </c>
      <c r="AA1370" s="5">
        <v>1</v>
      </c>
      <c r="AB1370" s="5">
        <v>0</v>
      </c>
      <c r="AC1370" s="5">
        <v>0</v>
      </c>
      <c r="AD1370" s="5">
        <v>0</v>
      </c>
      <c r="AE1370" s="5">
        <v>0</v>
      </c>
      <c r="AF1370" s="5">
        <v>0</v>
      </c>
      <c r="AG1370" s="5">
        <v>5</v>
      </c>
      <c r="AH1370" s="5">
        <v>1</v>
      </c>
      <c r="AI1370" s="5">
        <v>8</v>
      </c>
      <c r="AJ1370" s="5">
        <v>3</v>
      </c>
      <c r="AK1370" s="5">
        <v>13</v>
      </c>
      <c r="AL1370" s="5">
        <v>0</v>
      </c>
      <c r="AM1370" s="5">
        <v>9</v>
      </c>
      <c r="AN1370" s="5">
        <v>12</v>
      </c>
      <c r="AO1370" s="5">
        <v>14</v>
      </c>
      <c r="AP1370" s="5">
        <v>1</v>
      </c>
      <c r="AQ1370" s="5">
        <v>56</v>
      </c>
      <c r="AR1370" s="5">
        <v>2</v>
      </c>
      <c r="AS1370" s="5">
        <v>10</v>
      </c>
      <c r="AT1370" s="5">
        <v>6</v>
      </c>
      <c r="AU1370" s="5">
        <v>5</v>
      </c>
      <c r="AV1370" s="5">
        <v>21</v>
      </c>
      <c r="AW1370" s="5">
        <v>10</v>
      </c>
      <c r="AX1370" s="5">
        <v>51</v>
      </c>
      <c r="AY1370" s="5">
        <v>0</v>
      </c>
      <c r="AZ1370" s="5">
        <v>1</v>
      </c>
      <c r="BA1370" s="5">
        <v>0</v>
      </c>
      <c r="BB1370" s="5">
        <v>28</v>
      </c>
      <c r="BC1370" s="5">
        <v>0</v>
      </c>
      <c r="BD1370" s="5">
        <v>0</v>
      </c>
      <c r="BE1370" s="5">
        <v>3</v>
      </c>
      <c r="BF1370" s="5">
        <v>12</v>
      </c>
      <c r="BG1370" s="5">
        <v>1</v>
      </c>
      <c r="BH1370" s="5">
        <v>1</v>
      </c>
      <c r="BI1370" s="5">
        <v>0</v>
      </c>
      <c r="BJ1370" s="5">
        <v>10</v>
      </c>
      <c r="BK1370" s="5">
        <v>26</v>
      </c>
      <c r="BL1370" s="5">
        <v>0</v>
      </c>
      <c r="BM1370" s="5">
        <v>2</v>
      </c>
      <c r="BN1370" s="5">
        <v>5</v>
      </c>
      <c r="BO1370" s="5">
        <v>0</v>
      </c>
      <c r="BP1370" s="5">
        <v>59</v>
      </c>
      <c r="BQ1370" s="5">
        <v>45</v>
      </c>
      <c r="BR1370" s="5">
        <v>1</v>
      </c>
      <c r="BS1370" s="5">
        <v>63</v>
      </c>
      <c r="BT1370" s="5">
        <v>17</v>
      </c>
      <c r="BU1370" s="5">
        <v>0</v>
      </c>
      <c r="BV1370" s="5">
        <v>289</v>
      </c>
      <c r="BW1370" s="5">
        <v>7</v>
      </c>
      <c r="BX1370" s="5">
        <v>11</v>
      </c>
      <c r="BY1370" s="5">
        <v>1</v>
      </c>
      <c r="BZ1370" s="5">
        <v>0</v>
      </c>
      <c r="CA1370" s="5">
        <v>1</v>
      </c>
      <c r="CB1370" s="5">
        <v>0</v>
      </c>
      <c r="CC1370" s="5">
        <v>0</v>
      </c>
      <c r="CD1370" s="5">
        <v>0</v>
      </c>
      <c r="CE1370" s="5">
        <v>0</v>
      </c>
      <c r="CF1370" s="5">
        <v>1</v>
      </c>
      <c r="CG1370" s="5">
        <v>8</v>
      </c>
      <c r="CH1370" s="5">
        <v>1</v>
      </c>
      <c r="CI1370" s="5">
        <v>0</v>
      </c>
      <c r="CJ1370" s="5">
        <v>2</v>
      </c>
      <c r="CK1370" s="5">
        <v>0</v>
      </c>
      <c r="CL1370" s="5">
        <v>0</v>
      </c>
      <c r="CM1370" s="5">
        <v>19</v>
      </c>
      <c r="CN1370" s="5">
        <v>11</v>
      </c>
      <c r="CO1370" s="5">
        <v>0</v>
      </c>
      <c r="CP1370" s="5">
        <v>1</v>
      </c>
      <c r="CQ1370" s="5">
        <v>0</v>
      </c>
      <c r="CR1370" s="5">
        <v>1</v>
      </c>
      <c r="CS1370" s="5">
        <v>0</v>
      </c>
      <c r="CT1370" s="5">
        <v>18</v>
      </c>
      <c r="CU1370" s="5">
        <v>0</v>
      </c>
      <c r="CV1370" s="5">
        <v>17</v>
      </c>
      <c r="CW1370" s="5">
        <v>12</v>
      </c>
      <c r="CX1370" s="3">
        <v>12</v>
      </c>
    </row>
    <row r="1371" spans="1:102" ht="15.75" x14ac:dyDescent="0.25">
      <c r="A1371" s="5" t="s">
        <v>381</v>
      </c>
      <c r="B1371" s="5" t="s">
        <v>382</v>
      </c>
      <c r="C1371" s="5">
        <v>2023</v>
      </c>
      <c r="D1371" s="5">
        <v>34</v>
      </c>
      <c r="E1371" s="5">
        <v>0</v>
      </c>
      <c r="F1371" s="5">
        <v>1</v>
      </c>
      <c r="G1371" s="5">
        <v>0</v>
      </c>
      <c r="H1371" s="5">
        <v>0</v>
      </c>
      <c r="I1371" s="5">
        <v>1</v>
      </c>
      <c r="J1371" s="5">
        <v>1</v>
      </c>
      <c r="K1371" s="5">
        <v>0</v>
      </c>
      <c r="L1371" s="5">
        <v>0</v>
      </c>
      <c r="M1371" s="5">
        <v>0</v>
      </c>
      <c r="N1371" s="5">
        <v>1</v>
      </c>
      <c r="O1371" s="5">
        <v>1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1</v>
      </c>
      <c r="V1371" s="5">
        <v>0</v>
      </c>
      <c r="W1371" s="5">
        <v>0</v>
      </c>
      <c r="X1371" s="5">
        <v>0</v>
      </c>
      <c r="Y1371" s="5">
        <v>0</v>
      </c>
      <c r="Z1371" s="5">
        <v>0</v>
      </c>
      <c r="AA1371" s="5">
        <v>1</v>
      </c>
      <c r="AB1371" s="5">
        <v>0</v>
      </c>
      <c r="AC1371" s="5">
        <v>0</v>
      </c>
      <c r="AD1371" s="5">
        <v>0</v>
      </c>
      <c r="AE1371" s="5">
        <v>0</v>
      </c>
      <c r="AF1371" s="5">
        <v>0</v>
      </c>
      <c r="AG1371" s="5">
        <v>0</v>
      </c>
      <c r="AH1371" s="5">
        <v>0</v>
      </c>
      <c r="AI1371" s="5">
        <v>0</v>
      </c>
      <c r="AJ1371" s="5">
        <v>1</v>
      </c>
      <c r="AK1371" s="5">
        <v>1</v>
      </c>
      <c r="AL1371" s="5">
        <v>0</v>
      </c>
      <c r="AM1371" s="5">
        <v>0</v>
      </c>
      <c r="AN1371" s="5">
        <v>0</v>
      </c>
      <c r="AO1371" s="5">
        <v>0</v>
      </c>
      <c r="AP1371" s="5">
        <v>0</v>
      </c>
      <c r="AQ1371" s="5">
        <v>1</v>
      </c>
      <c r="AR1371" s="5">
        <v>0</v>
      </c>
      <c r="AS1371" s="5">
        <v>0</v>
      </c>
      <c r="AT1371" s="5">
        <v>0</v>
      </c>
      <c r="AU1371" s="5">
        <v>0</v>
      </c>
      <c r="AV1371" s="5">
        <v>0</v>
      </c>
      <c r="AW1371" s="5">
        <v>0</v>
      </c>
      <c r="AX1371" s="5">
        <v>1</v>
      </c>
      <c r="AY1371" s="5">
        <v>0</v>
      </c>
      <c r="AZ1371" s="5">
        <v>0</v>
      </c>
      <c r="BA1371" s="5">
        <v>0</v>
      </c>
      <c r="BB1371" s="5">
        <v>0</v>
      </c>
      <c r="BC1371" s="5">
        <v>0</v>
      </c>
      <c r="BD1371" s="5">
        <v>0</v>
      </c>
      <c r="BE1371" s="5">
        <v>4</v>
      </c>
      <c r="BF1371" s="5">
        <v>2</v>
      </c>
      <c r="BG1371" s="5">
        <v>0</v>
      </c>
      <c r="BH1371" s="5">
        <v>0</v>
      </c>
      <c r="BI1371" s="5">
        <v>0</v>
      </c>
      <c r="BJ1371" s="5">
        <v>1</v>
      </c>
      <c r="BK1371" s="5">
        <v>1</v>
      </c>
      <c r="BL1371" s="5">
        <v>0</v>
      </c>
      <c r="BM1371" s="5">
        <v>0</v>
      </c>
      <c r="BN1371" s="5">
        <v>0</v>
      </c>
      <c r="BO1371" s="5">
        <v>0</v>
      </c>
      <c r="BP1371" s="5">
        <v>0</v>
      </c>
      <c r="BQ1371" s="5">
        <v>0</v>
      </c>
      <c r="BR1371" s="5">
        <v>0</v>
      </c>
      <c r="BS1371" s="5">
        <v>2</v>
      </c>
      <c r="BT1371" s="5">
        <v>0</v>
      </c>
      <c r="BU1371" s="5">
        <v>0</v>
      </c>
      <c r="BV1371" s="5">
        <v>1</v>
      </c>
      <c r="BW1371" s="5">
        <v>0</v>
      </c>
      <c r="BX1371" s="5">
        <v>2</v>
      </c>
      <c r="BY1371" s="5">
        <v>0</v>
      </c>
      <c r="BZ1371" s="5">
        <v>0</v>
      </c>
      <c r="CA1371" s="5">
        <v>0</v>
      </c>
      <c r="CB1371" s="5">
        <v>0</v>
      </c>
      <c r="CC1371" s="5">
        <v>0</v>
      </c>
      <c r="CD1371" s="5">
        <v>0</v>
      </c>
      <c r="CE1371" s="5">
        <v>0</v>
      </c>
      <c r="CF1371" s="5">
        <v>2</v>
      </c>
      <c r="CG1371" s="5">
        <v>0</v>
      </c>
      <c r="CH1371" s="5">
        <v>1</v>
      </c>
      <c r="CI1371" s="5">
        <v>1</v>
      </c>
      <c r="CJ1371" s="5">
        <v>0</v>
      </c>
      <c r="CK1371" s="5">
        <v>1</v>
      </c>
      <c r="CL1371" s="5">
        <v>0</v>
      </c>
      <c r="CM1371" s="5">
        <v>0</v>
      </c>
      <c r="CN1371" s="5">
        <v>1</v>
      </c>
      <c r="CO1371" s="5">
        <v>0</v>
      </c>
      <c r="CP1371" s="5">
        <v>0</v>
      </c>
      <c r="CQ1371" s="5">
        <v>0</v>
      </c>
      <c r="CR1371" s="5">
        <v>0</v>
      </c>
      <c r="CS1371" s="5">
        <v>0</v>
      </c>
      <c r="CT1371" s="5">
        <v>0</v>
      </c>
      <c r="CU1371" s="5">
        <v>0</v>
      </c>
      <c r="CV1371" s="5">
        <v>2</v>
      </c>
      <c r="CW1371" s="5">
        <v>0</v>
      </c>
      <c r="CX1371" s="3">
        <v>0</v>
      </c>
    </row>
    <row r="1372" spans="1:102" ht="15.75" x14ac:dyDescent="0.25">
      <c r="A1372" s="5" t="s">
        <v>383</v>
      </c>
      <c r="B1372" s="5" t="s">
        <v>384</v>
      </c>
      <c r="C1372" s="5">
        <v>2023</v>
      </c>
      <c r="D1372" s="5">
        <v>0</v>
      </c>
      <c r="E1372" s="5">
        <v>0</v>
      </c>
      <c r="F1372" s="5">
        <v>0</v>
      </c>
      <c r="G1372" s="5">
        <v>0</v>
      </c>
      <c r="H1372" s="5">
        <v>0</v>
      </c>
      <c r="I1372" s="5">
        <v>0</v>
      </c>
      <c r="J1372" s="5">
        <v>0</v>
      </c>
      <c r="K1372" s="5">
        <v>0</v>
      </c>
      <c r="L1372" s="5">
        <v>1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5">
        <v>0</v>
      </c>
      <c r="AE1372" s="5">
        <v>0</v>
      </c>
      <c r="AF1372" s="5">
        <v>0</v>
      </c>
      <c r="AG1372" s="5">
        <v>0</v>
      </c>
      <c r="AH1372" s="5">
        <v>0</v>
      </c>
      <c r="AI1372" s="5">
        <v>0</v>
      </c>
      <c r="AJ1372" s="5">
        <v>0</v>
      </c>
      <c r="AK1372" s="5">
        <v>0</v>
      </c>
      <c r="AL1372" s="5">
        <v>0</v>
      </c>
      <c r="AM1372" s="5">
        <v>0</v>
      </c>
      <c r="AN1372" s="5">
        <v>0</v>
      </c>
      <c r="AO1372" s="5">
        <v>0</v>
      </c>
      <c r="AP1372" s="5">
        <v>0</v>
      </c>
      <c r="AQ1372" s="5">
        <v>0</v>
      </c>
      <c r="AR1372" s="5">
        <v>0</v>
      </c>
      <c r="AS1372" s="5">
        <v>0</v>
      </c>
      <c r="AT1372" s="5">
        <v>0</v>
      </c>
      <c r="AU1372" s="5">
        <v>0</v>
      </c>
      <c r="AV1372" s="5">
        <v>0</v>
      </c>
      <c r="AW1372" s="5">
        <v>0</v>
      </c>
      <c r="AX1372" s="5">
        <v>0</v>
      </c>
      <c r="AY1372" s="5">
        <v>0</v>
      </c>
      <c r="AZ1372" s="5">
        <v>0</v>
      </c>
      <c r="BA1372" s="5">
        <v>0</v>
      </c>
      <c r="BB1372" s="5">
        <v>0</v>
      </c>
      <c r="BC1372" s="5">
        <v>0</v>
      </c>
      <c r="BD1372" s="5">
        <v>0</v>
      </c>
      <c r="BE1372" s="5">
        <v>0</v>
      </c>
      <c r="BF1372" s="5">
        <v>0</v>
      </c>
      <c r="BG1372" s="5">
        <v>0</v>
      </c>
      <c r="BH1372" s="5">
        <v>0</v>
      </c>
      <c r="BI1372" s="5">
        <v>0</v>
      </c>
      <c r="BJ1372" s="5">
        <v>0</v>
      </c>
      <c r="BK1372" s="5">
        <v>0</v>
      </c>
      <c r="BL1372" s="5">
        <v>0</v>
      </c>
      <c r="BM1372" s="5">
        <v>0</v>
      </c>
      <c r="BN1372" s="5">
        <v>0</v>
      </c>
      <c r="BO1372" s="5">
        <v>0</v>
      </c>
      <c r="BP1372" s="5">
        <v>0</v>
      </c>
      <c r="BQ1372" s="5">
        <v>0</v>
      </c>
      <c r="BR1372" s="5">
        <v>0</v>
      </c>
      <c r="BS1372" s="5">
        <v>0</v>
      </c>
      <c r="BT1372" s="5">
        <v>0</v>
      </c>
      <c r="BU1372" s="5">
        <v>0</v>
      </c>
      <c r="BV1372" s="5">
        <v>0</v>
      </c>
      <c r="BW1372" s="5">
        <v>0</v>
      </c>
      <c r="BX1372" s="5">
        <v>0</v>
      </c>
      <c r="BY1372" s="5">
        <v>0</v>
      </c>
      <c r="BZ1372" s="5">
        <v>0</v>
      </c>
      <c r="CA1372" s="5">
        <v>0</v>
      </c>
      <c r="CB1372" s="5">
        <v>0</v>
      </c>
      <c r="CC1372" s="5">
        <v>0</v>
      </c>
      <c r="CD1372" s="5">
        <v>0</v>
      </c>
      <c r="CE1372" s="5">
        <v>0</v>
      </c>
      <c r="CF1372" s="5">
        <v>0</v>
      </c>
      <c r="CG1372" s="5">
        <v>0</v>
      </c>
      <c r="CH1372" s="5">
        <v>0</v>
      </c>
      <c r="CI1372" s="5">
        <v>0</v>
      </c>
      <c r="CJ1372" s="5">
        <v>0</v>
      </c>
      <c r="CK1372" s="5">
        <v>0</v>
      </c>
      <c r="CL1372" s="5">
        <v>0</v>
      </c>
      <c r="CM1372" s="5">
        <v>0</v>
      </c>
      <c r="CN1372" s="5">
        <v>0</v>
      </c>
      <c r="CO1372" s="5">
        <v>0</v>
      </c>
      <c r="CP1372" s="5">
        <v>0</v>
      </c>
      <c r="CQ1372" s="5">
        <v>0</v>
      </c>
      <c r="CR1372" s="5">
        <v>0</v>
      </c>
      <c r="CS1372" s="5">
        <v>0</v>
      </c>
      <c r="CT1372" s="5">
        <v>0</v>
      </c>
      <c r="CU1372" s="5">
        <v>0</v>
      </c>
      <c r="CV1372" s="5">
        <v>0</v>
      </c>
      <c r="CW1372" s="5">
        <v>0</v>
      </c>
      <c r="CX1372" s="3">
        <v>0</v>
      </c>
    </row>
    <row r="1373" spans="1:102" ht="15.75" x14ac:dyDescent="0.25">
      <c r="A1373" s="5" t="s">
        <v>385</v>
      </c>
      <c r="B1373" s="5" t="s">
        <v>386</v>
      </c>
      <c r="C1373" s="5">
        <v>2023</v>
      </c>
      <c r="D1373" s="5">
        <v>215</v>
      </c>
      <c r="E1373" s="5">
        <v>0</v>
      </c>
      <c r="F1373" s="5">
        <v>2</v>
      </c>
      <c r="G1373" s="5">
        <v>0</v>
      </c>
      <c r="H1373" s="5">
        <v>0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1</v>
      </c>
      <c r="O1373" s="5">
        <v>1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1</v>
      </c>
      <c r="V1373" s="5">
        <v>0</v>
      </c>
      <c r="W1373" s="5">
        <v>0</v>
      </c>
      <c r="X1373" s="5">
        <v>1</v>
      </c>
      <c r="Y1373" s="5">
        <v>0</v>
      </c>
      <c r="Z1373" s="5">
        <v>0</v>
      </c>
      <c r="AA1373" s="5">
        <v>95</v>
      </c>
      <c r="AB1373" s="5">
        <v>13</v>
      </c>
      <c r="AC1373" s="5">
        <v>0</v>
      </c>
      <c r="AD1373" s="5">
        <v>0</v>
      </c>
      <c r="AE1373" s="5">
        <v>0</v>
      </c>
      <c r="AF1373" s="5">
        <v>0</v>
      </c>
      <c r="AG1373" s="5">
        <v>5</v>
      </c>
      <c r="AH1373" s="5">
        <v>0</v>
      </c>
      <c r="AI1373" s="5">
        <v>1</v>
      </c>
      <c r="AJ1373" s="5">
        <v>0</v>
      </c>
      <c r="AK1373" s="5">
        <v>1</v>
      </c>
      <c r="AL1373" s="5">
        <v>0</v>
      </c>
      <c r="AM1373" s="5">
        <v>0</v>
      </c>
      <c r="AN1373" s="5">
        <v>1</v>
      </c>
      <c r="AO1373" s="5">
        <v>3</v>
      </c>
      <c r="AP1373" s="5">
        <v>0</v>
      </c>
      <c r="AQ1373" s="5">
        <v>3</v>
      </c>
      <c r="AR1373" s="5">
        <v>0</v>
      </c>
      <c r="AS1373" s="5">
        <v>0</v>
      </c>
      <c r="AT1373" s="5">
        <v>7</v>
      </c>
      <c r="AU1373" s="5">
        <v>0</v>
      </c>
      <c r="AV1373" s="5">
        <v>1</v>
      </c>
      <c r="AW1373" s="5">
        <v>0</v>
      </c>
      <c r="AX1373" s="5">
        <v>17</v>
      </c>
      <c r="AY1373" s="5">
        <v>0</v>
      </c>
      <c r="AZ1373" s="5">
        <v>1</v>
      </c>
      <c r="BA1373" s="5">
        <v>0</v>
      </c>
      <c r="BB1373" s="5">
        <v>2</v>
      </c>
      <c r="BC1373" s="5">
        <v>1</v>
      </c>
      <c r="BD1373" s="5">
        <v>0</v>
      </c>
      <c r="BE1373" s="5">
        <v>5</v>
      </c>
      <c r="BF1373" s="5">
        <v>3</v>
      </c>
      <c r="BG1373" s="5">
        <v>1</v>
      </c>
      <c r="BH1373" s="5">
        <v>0</v>
      </c>
      <c r="BI1373" s="5">
        <v>0</v>
      </c>
      <c r="BJ1373" s="5">
        <v>6</v>
      </c>
      <c r="BK1373" s="5">
        <v>6</v>
      </c>
      <c r="BL1373" s="5">
        <v>0</v>
      </c>
      <c r="BM1373" s="5">
        <v>0</v>
      </c>
      <c r="BN1373" s="5">
        <v>1</v>
      </c>
      <c r="BO1373" s="5">
        <v>0</v>
      </c>
      <c r="BP1373" s="5">
        <v>0</v>
      </c>
      <c r="BQ1373" s="5">
        <v>4</v>
      </c>
      <c r="BR1373" s="5">
        <v>0</v>
      </c>
      <c r="BS1373" s="5">
        <v>5</v>
      </c>
      <c r="BT1373" s="5">
        <v>1</v>
      </c>
      <c r="BU1373" s="5">
        <v>0</v>
      </c>
      <c r="BV1373" s="5">
        <v>2</v>
      </c>
      <c r="BW1373" s="5">
        <v>6</v>
      </c>
      <c r="BX1373" s="5">
        <v>5</v>
      </c>
      <c r="BY1373" s="5">
        <v>0</v>
      </c>
      <c r="BZ1373" s="5">
        <v>0</v>
      </c>
      <c r="CA1373" s="5">
        <v>0</v>
      </c>
      <c r="CB1373" s="5">
        <v>0</v>
      </c>
      <c r="CC1373" s="5">
        <v>0</v>
      </c>
      <c r="CD1373" s="5">
        <v>0</v>
      </c>
      <c r="CE1373" s="5">
        <v>0</v>
      </c>
      <c r="CF1373" s="5">
        <v>2</v>
      </c>
      <c r="CG1373" s="5">
        <v>0</v>
      </c>
      <c r="CH1373" s="5">
        <v>0</v>
      </c>
      <c r="CI1373" s="5">
        <v>0</v>
      </c>
      <c r="CJ1373" s="5">
        <v>1</v>
      </c>
      <c r="CK1373" s="5">
        <v>0</v>
      </c>
      <c r="CL1373" s="5">
        <v>0</v>
      </c>
      <c r="CM1373" s="5">
        <v>1</v>
      </c>
      <c r="CN1373" s="5">
        <v>3</v>
      </c>
      <c r="CO1373" s="5">
        <v>0</v>
      </c>
      <c r="CP1373" s="5">
        <v>0</v>
      </c>
      <c r="CQ1373" s="5">
        <v>0</v>
      </c>
      <c r="CR1373" s="5">
        <v>0</v>
      </c>
      <c r="CS1373" s="5">
        <v>0</v>
      </c>
      <c r="CT1373" s="5">
        <v>1</v>
      </c>
      <c r="CU1373" s="5">
        <v>0</v>
      </c>
      <c r="CV1373" s="5">
        <v>1</v>
      </c>
      <c r="CW1373" s="5">
        <v>3</v>
      </c>
      <c r="CX1373" s="3">
        <v>3</v>
      </c>
    </row>
    <row r="1374" spans="1:102" ht="15.75" x14ac:dyDescent="0.25">
      <c r="A1374" s="5" t="s">
        <v>387</v>
      </c>
      <c r="B1374" s="5" t="s">
        <v>388</v>
      </c>
      <c r="C1374" s="5">
        <v>2023</v>
      </c>
      <c r="D1374" s="5">
        <v>15</v>
      </c>
      <c r="E1374" s="5">
        <v>0</v>
      </c>
      <c r="F1374" s="5">
        <v>0</v>
      </c>
      <c r="G1374" s="5">
        <v>0</v>
      </c>
      <c r="H1374" s="5">
        <v>0</v>
      </c>
      <c r="I1374" s="5">
        <v>1</v>
      </c>
      <c r="J1374" s="5">
        <v>0</v>
      </c>
      <c r="K1374" s="5">
        <v>0</v>
      </c>
      <c r="L1374" s="5">
        <v>0</v>
      </c>
      <c r="M1374" s="5">
        <v>0</v>
      </c>
      <c r="N1374" s="5">
        <v>2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  <c r="AE1374" s="5">
        <v>0</v>
      </c>
      <c r="AF1374" s="5">
        <v>0</v>
      </c>
      <c r="AG1374" s="5">
        <v>0</v>
      </c>
      <c r="AH1374" s="5">
        <v>0</v>
      </c>
      <c r="AI1374" s="5">
        <v>0</v>
      </c>
      <c r="AJ1374" s="5">
        <v>1</v>
      </c>
      <c r="AK1374" s="5">
        <v>1</v>
      </c>
      <c r="AL1374" s="5">
        <v>0</v>
      </c>
      <c r="AM1374" s="5">
        <v>0</v>
      </c>
      <c r="AN1374" s="5">
        <v>0</v>
      </c>
      <c r="AO1374" s="5">
        <v>0</v>
      </c>
      <c r="AP1374" s="5">
        <v>0</v>
      </c>
      <c r="AQ1374" s="5">
        <v>0</v>
      </c>
      <c r="AR1374" s="5">
        <v>0</v>
      </c>
      <c r="AS1374" s="5">
        <v>0</v>
      </c>
      <c r="AT1374" s="5">
        <v>0</v>
      </c>
      <c r="AU1374" s="5">
        <v>0</v>
      </c>
      <c r="AV1374" s="5">
        <v>0</v>
      </c>
      <c r="AW1374" s="5">
        <v>0</v>
      </c>
      <c r="AX1374" s="5">
        <v>0</v>
      </c>
      <c r="AY1374" s="5">
        <v>0</v>
      </c>
      <c r="AZ1374" s="5">
        <v>1</v>
      </c>
      <c r="BA1374" s="5">
        <v>0</v>
      </c>
      <c r="BB1374" s="5">
        <v>0</v>
      </c>
      <c r="BC1374" s="5">
        <v>0</v>
      </c>
      <c r="BD1374" s="5">
        <v>0</v>
      </c>
      <c r="BE1374" s="5">
        <v>0</v>
      </c>
      <c r="BF1374" s="5">
        <v>0</v>
      </c>
      <c r="BG1374" s="5">
        <v>0</v>
      </c>
      <c r="BH1374" s="5">
        <v>0</v>
      </c>
      <c r="BI1374" s="5">
        <v>0</v>
      </c>
      <c r="BJ1374" s="5">
        <v>0</v>
      </c>
      <c r="BK1374" s="5">
        <v>0</v>
      </c>
      <c r="BL1374" s="5">
        <v>0</v>
      </c>
      <c r="BM1374" s="5">
        <v>0</v>
      </c>
      <c r="BN1374" s="5">
        <v>0</v>
      </c>
      <c r="BO1374" s="5">
        <v>0</v>
      </c>
      <c r="BP1374" s="5">
        <v>0</v>
      </c>
      <c r="BQ1374" s="5">
        <v>2</v>
      </c>
      <c r="BR1374" s="5">
        <v>0</v>
      </c>
      <c r="BS1374" s="5">
        <v>0</v>
      </c>
      <c r="BT1374" s="5">
        <v>2</v>
      </c>
      <c r="BU1374" s="5">
        <v>0</v>
      </c>
      <c r="BV1374" s="5">
        <v>0</v>
      </c>
      <c r="BW1374" s="5">
        <v>0</v>
      </c>
      <c r="BX1374" s="5">
        <v>1</v>
      </c>
      <c r="BY1374" s="5">
        <v>0</v>
      </c>
      <c r="BZ1374" s="5">
        <v>0</v>
      </c>
      <c r="CA1374" s="5">
        <v>0</v>
      </c>
      <c r="CB1374" s="5">
        <v>0</v>
      </c>
      <c r="CC1374" s="5">
        <v>0</v>
      </c>
      <c r="CD1374" s="5">
        <v>0</v>
      </c>
      <c r="CE1374" s="5">
        <v>0</v>
      </c>
      <c r="CF1374" s="5">
        <v>0</v>
      </c>
      <c r="CG1374" s="5">
        <v>0</v>
      </c>
      <c r="CH1374" s="5">
        <v>0</v>
      </c>
      <c r="CI1374" s="5">
        <v>0</v>
      </c>
      <c r="CJ1374" s="5">
        <v>0</v>
      </c>
      <c r="CK1374" s="5">
        <v>0</v>
      </c>
      <c r="CL1374" s="5">
        <v>0</v>
      </c>
      <c r="CM1374" s="5">
        <v>0</v>
      </c>
      <c r="CN1374" s="5">
        <v>0</v>
      </c>
      <c r="CO1374" s="5">
        <v>0</v>
      </c>
      <c r="CP1374" s="5">
        <v>0</v>
      </c>
      <c r="CQ1374" s="5">
        <v>0</v>
      </c>
      <c r="CR1374" s="5">
        <v>0</v>
      </c>
      <c r="CS1374" s="5">
        <v>0</v>
      </c>
      <c r="CT1374" s="5">
        <v>0</v>
      </c>
      <c r="CU1374" s="5">
        <v>0</v>
      </c>
      <c r="CV1374" s="5">
        <v>0</v>
      </c>
      <c r="CW1374" s="5">
        <v>0</v>
      </c>
      <c r="CX1374" s="3">
        <v>0</v>
      </c>
    </row>
    <row r="1375" spans="1:102" ht="15.75" x14ac:dyDescent="0.25">
      <c r="A1375" s="5" t="s">
        <v>389</v>
      </c>
      <c r="B1375" s="5" t="s">
        <v>390</v>
      </c>
      <c r="C1375" s="5">
        <v>2023</v>
      </c>
      <c r="D1375" s="5">
        <v>12</v>
      </c>
      <c r="E1375" s="5">
        <v>0</v>
      </c>
      <c r="F1375" s="5">
        <v>0</v>
      </c>
      <c r="G1375" s="5">
        <v>1</v>
      </c>
      <c r="H1375" s="5">
        <v>0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1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>
        <v>0</v>
      </c>
      <c r="AG1375" s="5">
        <v>0</v>
      </c>
      <c r="AH1375" s="5">
        <v>0</v>
      </c>
      <c r="AI1375" s="5">
        <v>0</v>
      </c>
      <c r="AJ1375" s="5">
        <v>0</v>
      </c>
      <c r="AK1375" s="5">
        <v>0</v>
      </c>
      <c r="AL1375" s="5">
        <v>0</v>
      </c>
      <c r="AM1375" s="5">
        <v>0</v>
      </c>
      <c r="AN1375" s="5">
        <v>0</v>
      </c>
      <c r="AO1375" s="5">
        <v>0</v>
      </c>
      <c r="AP1375" s="5">
        <v>0</v>
      </c>
      <c r="AQ1375" s="5">
        <v>0</v>
      </c>
      <c r="AR1375" s="5">
        <v>0</v>
      </c>
      <c r="AS1375" s="5">
        <v>0</v>
      </c>
      <c r="AT1375" s="5">
        <v>0</v>
      </c>
      <c r="AU1375" s="5">
        <v>0</v>
      </c>
      <c r="AV1375" s="5">
        <v>0</v>
      </c>
      <c r="AW1375" s="5">
        <v>0</v>
      </c>
      <c r="AX1375" s="5">
        <v>0</v>
      </c>
      <c r="AY1375" s="5">
        <v>0</v>
      </c>
      <c r="AZ1375" s="5">
        <v>0</v>
      </c>
      <c r="BA1375" s="5">
        <v>0</v>
      </c>
      <c r="BB1375" s="5">
        <v>0</v>
      </c>
      <c r="BC1375" s="5">
        <v>0</v>
      </c>
      <c r="BD1375" s="5">
        <v>0</v>
      </c>
      <c r="BE1375" s="5">
        <v>1</v>
      </c>
      <c r="BF1375" s="5">
        <v>0</v>
      </c>
      <c r="BG1375" s="5">
        <v>0</v>
      </c>
      <c r="BH1375" s="5">
        <v>0</v>
      </c>
      <c r="BI1375" s="5">
        <v>0</v>
      </c>
      <c r="BJ1375" s="5">
        <v>1</v>
      </c>
      <c r="BK1375" s="5">
        <v>0</v>
      </c>
      <c r="BL1375" s="5">
        <v>0</v>
      </c>
      <c r="BM1375" s="5">
        <v>0</v>
      </c>
      <c r="BN1375" s="5">
        <v>0</v>
      </c>
      <c r="BO1375" s="5">
        <v>0</v>
      </c>
      <c r="BP1375" s="5">
        <v>0</v>
      </c>
      <c r="BQ1375" s="5">
        <v>0</v>
      </c>
      <c r="BR1375" s="5">
        <v>0</v>
      </c>
      <c r="BS1375" s="5">
        <v>0</v>
      </c>
      <c r="BT1375" s="5">
        <v>0</v>
      </c>
      <c r="BU1375" s="5">
        <v>0</v>
      </c>
      <c r="BV1375" s="5">
        <v>0</v>
      </c>
      <c r="BW1375" s="5">
        <v>4</v>
      </c>
      <c r="BX1375" s="5">
        <v>0</v>
      </c>
      <c r="BY1375" s="5">
        <v>0</v>
      </c>
      <c r="BZ1375" s="5">
        <v>0</v>
      </c>
      <c r="CA1375" s="5">
        <v>0</v>
      </c>
      <c r="CB1375" s="5">
        <v>0</v>
      </c>
      <c r="CC1375" s="5">
        <v>0</v>
      </c>
      <c r="CD1375" s="5">
        <v>0</v>
      </c>
      <c r="CE1375" s="5">
        <v>0</v>
      </c>
      <c r="CF1375" s="5">
        <v>0</v>
      </c>
      <c r="CG1375" s="5">
        <v>0</v>
      </c>
      <c r="CH1375" s="5">
        <v>0</v>
      </c>
      <c r="CI1375" s="5">
        <v>0</v>
      </c>
      <c r="CJ1375" s="5">
        <v>0</v>
      </c>
      <c r="CK1375" s="5">
        <v>0</v>
      </c>
      <c r="CL1375" s="5">
        <v>0</v>
      </c>
      <c r="CM1375" s="5">
        <v>0</v>
      </c>
      <c r="CN1375" s="5">
        <v>0</v>
      </c>
      <c r="CO1375" s="5">
        <v>0</v>
      </c>
      <c r="CP1375" s="5">
        <v>0</v>
      </c>
      <c r="CQ1375" s="5">
        <v>0</v>
      </c>
      <c r="CR1375" s="5">
        <v>0</v>
      </c>
      <c r="CS1375" s="5">
        <v>0</v>
      </c>
      <c r="CT1375" s="5">
        <v>0</v>
      </c>
      <c r="CU1375" s="5">
        <v>0</v>
      </c>
      <c r="CV1375" s="5">
        <v>0</v>
      </c>
      <c r="CW1375" s="5">
        <v>0</v>
      </c>
      <c r="CX1375" s="3">
        <v>0</v>
      </c>
    </row>
    <row r="1376" spans="1:102" ht="15.75" x14ac:dyDescent="0.25">
      <c r="A1376" s="5" t="s">
        <v>391</v>
      </c>
      <c r="B1376" s="5" t="s">
        <v>392</v>
      </c>
      <c r="C1376" s="5">
        <v>2023</v>
      </c>
      <c r="D1376" s="5">
        <v>7</v>
      </c>
      <c r="E1376" s="5">
        <v>0</v>
      </c>
      <c r="F1376" s="5">
        <v>0</v>
      </c>
      <c r="G1376" s="5">
        <v>0</v>
      </c>
      <c r="H1376" s="5">
        <v>0</v>
      </c>
      <c r="I1376" s="5">
        <v>0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  <c r="AE1376" s="5">
        <v>0</v>
      </c>
      <c r="AF1376" s="5">
        <v>0</v>
      </c>
      <c r="AG1376" s="5">
        <v>0</v>
      </c>
      <c r="AH1376" s="5">
        <v>0</v>
      </c>
      <c r="AI1376" s="5">
        <v>0</v>
      </c>
      <c r="AJ1376" s="5">
        <v>0</v>
      </c>
      <c r="AK1376" s="5">
        <v>0</v>
      </c>
      <c r="AL1376" s="5">
        <v>0</v>
      </c>
      <c r="AM1376" s="5">
        <v>0</v>
      </c>
      <c r="AN1376" s="5">
        <v>0</v>
      </c>
      <c r="AO1376" s="5">
        <v>0</v>
      </c>
      <c r="AP1376" s="5">
        <v>0</v>
      </c>
      <c r="AQ1376" s="5">
        <v>0</v>
      </c>
      <c r="AR1376" s="5">
        <v>0</v>
      </c>
      <c r="AS1376" s="5">
        <v>0</v>
      </c>
      <c r="AT1376" s="5">
        <v>0</v>
      </c>
      <c r="AU1376" s="5">
        <v>0</v>
      </c>
      <c r="AV1376" s="5">
        <v>0</v>
      </c>
      <c r="AW1376" s="5">
        <v>0</v>
      </c>
      <c r="AX1376" s="5">
        <v>0</v>
      </c>
      <c r="AY1376" s="5">
        <v>0</v>
      </c>
      <c r="AZ1376" s="5">
        <v>0</v>
      </c>
      <c r="BA1376" s="5">
        <v>0</v>
      </c>
      <c r="BB1376" s="5">
        <v>0</v>
      </c>
      <c r="BC1376" s="5">
        <v>0</v>
      </c>
      <c r="BD1376" s="5">
        <v>0</v>
      </c>
      <c r="BE1376" s="5">
        <v>0</v>
      </c>
      <c r="BF1376" s="5">
        <v>0</v>
      </c>
      <c r="BG1376" s="5">
        <v>0</v>
      </c>
      <c r="BH1376" s="5">
        <v>0</v>
      </c>
      <c r="BI1376" s="5">
        <v>0</v>
      </c>
      <c r="BJ1376" s="5">
        <v>0</v>
      </c>
      <c r="BK1376" s="5">
        <v>0</v>
      </c>
      <c r="BL1376" s="5">
        <v>0</v>
      </c>
      <c r="BM1376" s="5">
        <v>0</v>
      </c>
      <c r="BN1376" s="5">
        <v>0</v>
      </c>
      <c r="BO1376" s="5">
        <v>0</v>
      </c>
      <c r="BP1376" s="5">
        <v>0</v>
      </c>
      <c r="BQ1376" s="5">
        <v>0</v>
      </c>
      <c r="BR1376" s="5">
        <v>0</v>
      </c>
      <c r="BS1376" s="5">
        <v>0</v>
      </c>
      <c r="BT1376" s="5">
        <v>0</v>
      </c>
      <c r="BU1376" s="5">
        <v>0</v>
      </c>
      <c r="BV1376" s="5">
        <v>0</v>
      </c>
      <c r="BW1376" s="5">
        <v>4</v>
      </c>
      <c r="BX1376" s="5">
        <v>0</v>
      </c>
      <c r="BY1376" s="5">
        <v>0</v>
      </c>
      <c r="BZ1376" s="5">
        <v>0</v>
      </c>
      <c r="CA1376" s="5">
        <v>0</v>
      </c>
      <c r="CB1376" s="5">
        <v>0</v>
      </c>
      <c r="CC1376" s="5">
        <v>0</v>
      </c>
      <c r="CD1376" s="5">
        <v>0</v>
      </c>
      <c r="CE1376" s="5">
        <v>0</v>
      </c>
      <c r="CF1376" s="5">
        <v>0</v>
      </c>
      <c r="CG1376" s="5">
        <v>0</v>
      </c>
      <c r="CH1376" s="5">
        <v>0</v>
      </c>
      <c r="CI1376" s="5">
        <v>0</v>
      </c>
      <c r="CJ1376" s="5">
        <v>0</v>
      </c>
      <c r="CK1376" s="5">
        <v>0</v>
      </c>
      <c r="CL1376" s="5">
        <v>0</v>
      </c>
      <c r="CM1376" s="5">
        <v>0</v>
      </c>
      <c r="CN1376" s="5">
        <v>0</v>
      </c>
      <c r="CO1376" s="5">
        <v>0</v>
      </c>
      <c r="CP1376" s="5">
        <v>0</v>
      </c>
      <c r="CQ1376" s="5">
        <v>0</v>
      </c>
      <c r="CR1376" s="5">
        <v>0</v>
      </c>
      <c r="CS1376" s="5">
        <v>0</v>
      </c>
      <c r="CT1376" s="5">
        <v>0</v>
      </c>
      <c r="CU1376" s="5">
        <v>0</v>
      </c>
      <c r="CV1376" s="5">
        <v>0</v>
      </c>
      <c r="CW1376" s="5">
        <v>0</v>
      </c>
      <c r="CX1376" s="3">
        <v>0</v>
      </c>
    </row>
    <row r="1377" spans="1:102" ht="15.75" x14ac:dyDescent="0.25">
      <c r="A1377" s="5" t="s">
        <v>393</v>
      </c>
      <c r="B1377" s="5" t="s">
        <v>394</v>
      </c>
      <c r="C1377" s="5">
        <v>2023</v>
      </c>
      <c r="D1377" s="5">
        <v>0</v>
      </c>
      <c r="E1377" s="5">
        <v>0</v>
      </c>
      <c r="F1377" s="5">
        <v>1</v>
      </c>
      <c r="G1377" s="5">
        <v>0</v>
      </c>
      <c r="H1377" s="5">
        <v>0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>
        <v>0</v>
      </c>
      <c r="AG1377" s="5">
        <v>0</v>
      </c>
      <c r="AH1377" s="5">
        <v>0</v>
      </c>
      <c r="AI1377" s="5">
        <v>0</v>
      </c>
      <c r="AJ1377" s="5">
        <v>0</v>
      </c>
      <c r="AK1377" s="5">
        <v>0</v>
      </c>
      <c r="AL1377" s="5">
        <v>0</v>
      </c>
      <c r="AM1377" s="5">
        <v>0</v>
      </c>
      <c r="AN1377" s="5">
        <v>0</v>
      </c>
      <c r="AO1377" s="5">
        <v>0</v>
      </c>
      <c r="AP1377" s="5">
        <v>0</v>
      </c>
      <c r="AQ1377" s="5">
        <v>0</v>
      </c>
      <c r="AR1377" s="5">
        <v>0</v>
      </c>
      <c r="AS1377" s="5">
        <v>0</v>
      </c>
      <c r="AT1377" s="5">
        <v>0</v>
      </c>
      <c r="AU1377" s="5">
        <v>0</v>
      </c>
      <c r="AV1377" s="5">
        <v>0</v>
      </c>
      <c r="AW1377" s="5">
        <v>0</v>
      </c>
      <c r="AX1377" s="5">
        <v>0</v>
      </c>
      <c r="AY1377" s="5">
        <v>0</v>
      </c>
      <c r="AZ1377" s="5">
        <v>0</v>
      </c>
      <c r="BA1377" s="5">
        <v>0</v>
      </c>
      <c r="BB1377" s="5">
        <v>0</v>
      </c>
      <c r="BC1377" s="5">
        <v>0</v>
      </c>
      <c r="BD1377" s="5">
        <v>0</v>
      </c>
      <c r="BE1377" s="5">
        <v>0</v>
      </c>
      <c r="BF1377" s="5">
        <v>0</v>
      </c>
      <c r="BG1377" s="5">
        <v>0</v>
      </c>
      <c r="BH1377" s="5">
        <v>0</v>
      </c>
      <c r="BI1377" s="5">
        <v>0</v>
      </c>
      <c r="BJ1377" s="5">
        <v>0</v>
      </c>
      <c r="BK1377" s="5">
        <v>0</v>
      </c>
      <c r="BL1377" s="5">
        <v>0</v>
      </c>
      <c r="BM1377" s="5">
        <v>0</v>
      </c>
      <c r="BN1377" s="5">
        <v>0</v>
      </c>
      <c r="BO1377" s="5">
        <v>0</v>
      </c>
      <c r="BP1377" s="5">
        <v>0</v>
      </c>
      <c r="BQ1377" s="5">
        <v>0</v>
      </c>
      <c r="BR1377" s="5">
        <v>0</v>
      </c>
      <c r="BS1377" s="5">
        <v>0</v>
      </c>
      <c r="BT1377" s="5">
        <v>0</v>
      </c>
      <c r="BU1377" s="5">
        <v>0</v>
      </c>
      <c r="BV1377" s="5">
        <v>0</v>
      </c>
      <c r="BW1377" s="5">
        <v>0</v>
      </c>
      <c r="BX1377" s="5">
        <v>0</v>
      </c>
      <c r="BY1377" s="5">
        <v>0</v>
      </c>
      <c r="BZ1377" s="5">
        <v>0</v>
      </c>
      <c r="CA1377" s="5">
        <v>0</v>
      </c>
      <c r="CB1377" s="5">
        <v>0</v>
      </c>
      <c r="CC1377" s="5">
        <v>0</v>
      </c>
      <c r="CD1377" s="5">
        <v>0</v>
      </c>
      <c r="CE1377" s="5">
        <v>0</v>
      </c>
      <c r="CF1377" s="5">
        <v>0</v>
      </c>
      <c r="CG1377" s="5">
        <v>0</v>
      </c>
      <c r="CH1377" s="5">
        <v>0</v>
      </c>
      <c r="CI1377" s="5">
        <v>0</v>
      </c>
      <c r="CJ1377" s="5">
        <v>0</v>
      </c>
      <c r="CK1377" s="5">
        <v>0</v>
      </c>
      <c r="CL1377" s="5">
        <v>0</v>
      </c>
      <c r="CM1377" s="5">
        <v>0</v>
      </c>
      <c r="CN1377" s="5">
        <v>0</v>
      </c>
      <c r="CO1377" s="5">
        <v>0</v>
      </c>
      <c r="CP1377" s="5">
        <v>0</v>
      </c>
      <c r="CQ1377" s="5">
        <v>0</v>
      </c>
      <c r="CR1377" s="5">
        <v>0</v>
      </c>
      <c r="CS1377" s="5">
        <v>0</v>
      </c>
      <c r="CT1377" s="5">
        <v>0</v>
      </c>
      <c r="CU1377" s="5">
        <v>0</v>
      </c>
      <c r="CV1377" s="5">
        <v>0</v>
      </c>
      <c r="CW1377" s="5">
        <v>0</v>
      </c>
      <c r="CX1377" s="3">
        <v>0</v>
      </c>
    </row>
    <row r="1378" spans="1:102" ht="15.75" x14ac:dyDescent="0.25">
      <c r="A1378" s="5" t="s">
        <v>395</v>
      </c>
      <c r="B1378" s="5" t="s">
        <v>396</v>
      </c>
      <c r="C1378" s="5">
        <v>2023</v>
      </c>
      <c r="D1378" s="5">
        <v>28</v>
      </c>
      <c r="E1378" s="5">
        <v>0</v>
      </c>
      <c r="F1378" s="5">
        <v>0</v>
      </c>
      <c r="G1378" s="5">
        <v>0</v>
      </c>
      <c r="H1378" s="5">
        <v>0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1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  <c r="AE1378" s="5">
        <v>0</v>
      </c>
      <c r="AF1378" s="5">
        <v>0</v>
      </c>
      <c r="AG1378" s="5">
        <v>0</v>
      </c>
      <c r="AH1378" s="5">
        <v>0</v>
      </c>
      <c r="AI1378" s="5">
        <v>0</v>
      </c>
      <c r="AJ1378" s="5">
        <v>0</v>
      </c>
      <c r="AK1378" s="5">
        <v>1</v>
      </c>
      <c r="AL1378" s="5">
        <v>0</v>
      </c>
      <c r="AM1378" s="5">
        <v>1</v>
      </c>
      <c r="AN1378" s="5">
        <v>1</v>
      </c>
      <c r="AO1378" s="5">
        <v>1</v>
      </c>
      <c r="AP1378" s="5">
        <v>0</v>
      </c>
      <c r="AQ1378" s="5">
        <v>0</v>
      </c>
      <c r="AR1378" s="5">
        <v>0</v>
      </c>
      <c r="AS1378" s="5">
        <v>0</v>
      </c>
      <c r="AT1378" s="5">
        <v>0</v>
      </c>
      <c r="AU1378" s="5">
        <v>0</v>
      </c>
      <c r="AV1378" s="5">
        <v>0</v>
      </c>
      <c r="AW1378" s="5">
        <v>0</v>
      </c>
      <c r="AX1378" s="5">
        <v>0</v>
      </c>
      <c r="AY1378" s="5">
        <v>0</v>
      </c>
      <c r="AZ1378" s="5">
        <v>0</v>
      </c>
      <c r="BA1378" s="5">
        <v>0</v>
      </c>
      <c r="BB1378" s="5">
        <v>0</v>
      </c>
      <c r="BC1378" s="5">
        <v>2</v>
      </c>
      <c r="BD1378" s="5">
        <v>0</v>
      </c>
      <c r="BE1378" s="5">
        <v>0</v>
      </c>
      <c r="BF1378" s="5">
        <v>2</v>
      </c>
      <c r="BG1378" s="5">
        <v>0</v>
      </c>
      <c r="BH1378" s="5">
        <v>0</v>
      </c>
      <c r="BI1378" s="5">
        <v>0</v>
      </c>
      <c r="BJ1378" s="5">
        <v>0</v>
      </c>
      <c r="BK1378" s="5">
        <v>1</v>
      </c>
      <c r="BL1378" s="5">
        <v>0</v>
      </c>
      <c r="BM1378" s="5">
        <v>0</v>
      </c>
      <c r="BN1378" s="5">
        <v>0</v>
      </c>
      <c r="BO1378" s="5">
        <v>0</v>
      </c>
      <c r="BP1378" s="5">
        <v>0</v>
      </c>
      <c r="BQ1378" s="5">
        <v>0</v>
      </c>
      <c r="BR1378" s="5">
        <v>0</v>
      </c>
      <c r="BS1378" s="5">
        <v>9</v>
      </c>
      <c r="BT1378" s="5">
        <v>0</v>
      </c>
      <c r="BU1378" s="5">
        <v>0</v>
      </c>
      <c r="BV1378" s="5">
        <v>0</v>
      </c>
      <c r="BW1378" s="5">
        <v>0</v>
      </c>
      <c r="BX1378" s="5">
        <v>2</v>
      </c>
      <c r="BY1378" s="5">
        <v>0</v>
      </c>
      <c r="BZ1378" s="5">
        <v>0</v>
      </c>
      <c r="CA1378" s="5">
        <v>0</v>
      </c>
      <c r="CB1378" s="5">
        <v>0</v>
      </c>
      <c r="CC1378" s="5">
        <v>0</v>
      </c>
      <c r="CD1378" s="5">
        <v>0</v>
      </c>
      <c r="CE1378" s="5">
        <v>0</v>
      </c>
      <c r="CF1378" s="5">
        <v>0</v>
      </c>
      <c r="CG1378" s="5">
        <v>1</v>
      </c>
      <c r="CH1378" s="5">
        <v>0</v>
      </c>
      <c r="CI1378" s="5">
        <v>0</v>
      </c>
      <c r="CJ1378" s="5">
        <v>0</v>
      </c>
      <c r="CK1378" s="5">
        <v>0</v>
      </c>
      <c r="CL1378" s="5">
        <v>0</v>
      </c>
      <c r="CM1378" s="5">
        <v>0</v>
      </c>
      <c r="CN1378" s="5">
        <v>1</v>
      </c>
      <c r="CO1378" s="5">
        <v>0</v>
      </c>
      <c r="CP1378" s="5">
        <v>0</v>
      </c>
      <c r="CQ1378" s="5">
        <v>0</v>
      </c>
      <c r="CR1378" s="5">
        <v>0</v>
      </c>
      <c r="CS1378" s="5">
        <v>0</v>
      </c>
      <c r="CT1378" s="5">
        <v>0</v>
      </c>
      <c r="CU1378" s="5">
        <v>0</v>
      </c>
      <c r="CV1378" s="5">
        <v>0</v>
      </c>
      <c r="CW1378" s="5">
        <v>0</v>
      </c>
      <c r="CX1378" s="3">
        <v>0</v>
      </c>
    </row>
    <row r="1379" spans="1:102" ht="15.75" x14ac:dyDescent="0.25">
      <c r="A1379" s="5" t="s">
        <v>397</v>
      </c>
      <c r="B1379" s="5" t="s">
        <v>398</v>
      </c>
      <c r="C1379" s="5">
        <v>2023</v>
      </c>
      <c r="D1379" s="5">
        <v>7</v>
      </c>
      <c r="E1379" s="5">
        <v>0</v>
      </c>
      <c r="F1379" s="5">
        <v>0</v>
      </c>
      <c r="G1379" s="5">
        <v>0</v>
      </c>
      <c r="H1379" s="5">
        <v>0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3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>
        <v>0</v>
      </c>
      <c r="AG1379" s="5">
        <v>0</v>
      </c>
      <c r="AH1379" s="5">
        <v>0</v>
      </c>
      <c r="AI1379" s="5">
        <v>0</v>
      </c>
      <c r="AJ1379" s="5">
        <v>0</v>
      </c>
      <c r="AK1379" s="5">
        <v>0</v>
      </c>
      <c r="AL1379" s="5">
        <v>0</v>
      </c>
      <c r="AM1379" s="5">
        <v>0</v>
      </c>
      <c r="AN1379" s="5">
        <v>0</v>
      </c>
      <c r="AO1379" s="5">
        <v>0</v>
      </c>
      <c r="AP1379" s="5">
        <v>0</v>
      </c>
      <c r="AQ1379" s="5">
        <v>0</v>
      </c>
      <c r="AR1379" s="5">
        <v>0</v>
      </c>
      <c r="AS1379" s="5">
        <v>0</v>
      </c>
      <c r="AT1379" s="5">
        <v>0</v>
      </c>
      <c r="AU1379" s="5">
        <v>0</v>
      </c>
      <c r="AV1379" s="5">
        <v>0</v>
      </c>
      <c r="AW1379" s="5">
        <v>0</v>
      </c>
      <c r="AX1379" s="5">
        <v>0</v>
      </c>
      <c r="AY1379" s="5">
        <v>0</v>
      </c>
      <c r="AZ1379" s="5">
        <v>0</v>
      </c>
      <c r="BA1379" s="5">
        <v>0</v>
      </c>
      <c r="BB1379" s="5">
        <v>0</v>
      </c>
      <c r="BC1379" s="5">
        <v>0</v>
      </c>
      <c r="BD1379" s="5">
        <v>0</v>
      </c>
      <c r="BE1379" s="5">
        <v>0</v>
      </c>
      <c r="BF1379" s="5">
        <v>0</v>
      </c>
      <c r="BG1379" s="5">
        <v>0</v>
      </c>
      <c r="BH1379" s="5">
        <v>0</v>
      </c>
      <c r="BI1379" s="5">
        <v>0</v>
      </c>
      <c r="BJ1379" s="5">
        <v>0</v>
      </c>
      <c r="BK1379" s="5">
        <v>0</v>
      </c>
      <c r="BL1379" s="5">
        <v>0</v>
      </c>
      <c r="BM1379" s="5">
        <v>0</v>
      </c>
      <c r="BN1379" s="5">
        <v>0</v>
      </c>
      <c r="BO1379" s="5">
        <v>0</v>
      </c>
      <c r="BP1379" s="5">
        <v>0</v>
      </c>
      <c r="BQ1379" s="5">
        <v>0</v>
      </c>
      <c r="BR1379" s="5">
        <v>0</v>
      </c>
      <c r="BS1379" s="5">
        <v>0</v>
      </c>
      <c r="BT1379" s="5">
        <v>0</v>
      </c>
      <c r="BU1379" s="5">
        <v>0</v>
      </c>
      <c r="BV1379" s="5">
        <v>0</v>
      </c>
      <c r="BW1379" s="5">
        <v>0</v>
      </c>
      <c r="BX1379" s="5">
        <v>1</v>
      </c>
      <c r="BY1379" s="5">
        <v>0</v>
      </c>
      <c r="BZ1379" s="5">
        <v>0</v>
      </c>
      <c r="CA1379" s="5">
        <v>0</v>
      </c>
      <c r="CB1379" s="5">
        <v>0</v>
      </c>
      <c r="CC1379" s="5">
        <v>0</v>
      </c>
      <c r="CD1379" s="5">
        <v>0</v>
      </c>
      <c r="CE1379" s="5">
        <v>0</v>
      </c>
      <c r="CF1379" s="5">
        <v>0</v>
      </c>
      <c r="CG1379" s="5">
        <v>0</v>
      </c>
      <c r="CH1379" s="5">
        <v>0</v>
      </c>
      <c r="CI1379" s="5">
        <v>0</v>
      </c>
      <c r="CJ1379" s="5">
        <v>0</v>
      </c>
      <c r="CK1379" s="5">
        <v>0</v>
      </c>
      <c r="CL1379" s="5">
        <v>0</v>
      </c>
      <c r="CM1379" s="5">
        <v>0</v>
      </c>
      <c r="CN1379" s="5">
        <v>0</v>
      </c>
      <c r="CO1379" s="5">
        <v>0</v>
      </c>
      <c r="CP1379" s="5">
        <v>0</v>
      </c>
      <c r="CQ1379" s="5">
        <v>0</v>
      </c>
      <c r="CR1379" s="5">
        <v>0</v>
      </c>
      <c r="CS1379" s="5">
        <v>0</v>
      </c>
      <c r="CT1379" s="5">
        <v>0</v>
      </c>
      <c r="CU1379" s="5">
        <v>0</v>
      </c>
      <c r="CV1379" s="5">
        <v>0</v>
      </c>
      <c r="CW1379" s="5">
        <v>0</v>
      </c>
      <c r="CX1379" s="3">
        <v>0</v>
      </c>
    </row>
    <row r="1380" spans="1:102" ht="15.75" x14ac:dyDescent="0.25">
      <c r="A1380" s="5" t="s">
        <v>399</v>
      </c>
      <c r="B1380" s="5" t="s">
        <v>400</v>
      </c>
      <c r="C1380" s="5">
        <v>2023</v>
      </c>
      <c r="D1380" s="5">
        <v>1</v>
      </c>
      <c r="E1380" s="5">
        <v>0</v>
      </c>
      <c r="F1380" s="5">
        <v>0</v>
      </c>
      <c r="G1380" s="5">
        <v>0</v>
      </c>
      <c r="H1380" s="5">
        <v>0</v>
      </c>
      <c r="I1380" s="5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  <c r="AE1380" s="5">
        <v>0</v>
      </c>
      <c r="AF1380" s="5">
        <v>0</v>
      </c>
      <c r="AG1380" s="5">
        <v>0</v>
      </c>
      <c r="AH1380" s="5">
        <v>0</v>
      </c>
      <c r="AI1380" s="5">
        <v>0</v>
      </c>
      <c r="AJ1380" s="5">
        <v>0</v>
      </c>
      <c r="AK1380" s="5">
        <v>0</v>
      </c>
      <c r="AL1380" s="5">
        <v>0</v>
      </c>
      <c r="AM1380" s="5">
        <v>0</v>
      </c>
      <c r="AN1380" s="5">
        <v>0</v>
      </c>
      <c r="AO1380" s="5">
        <v>0</v>
      </c>
      <c r="AP1380" s="5">
        <v>0</v>
      </c>
      <c r="AQ1380" s="5">
        <v>0</v>
      </c>
      <c r="AR1380" s="5">
        <v>0</v>
      </c>
      <c r="AS1380" s="5">
        <v>0</v>
      </c>
      <c r="AT1380" s="5">
        <v>0</v>
      </c>
      <c r="AU1380" s="5">
        <v>0</v>
      </c>
      <c r="AV1380" s="5">
        <v>0</v>
      </c>
      <c r="AW1380" s="5">
        <v>0</v>
      </c>
      <c r="AX1380" s="5">
        <v>0</v>
      </c>
      <c r="AY1380" s="5">
        <v>0</v>
      </c>
      <c r="AZ1380" s="5">
        <v>0</v>
      </c>
      <c r="BA1380" s="5">
        <v>0</v>
      </c>
      <c r="BB1380" s="5">
        <v>0</v>
      </c>
      <c r="BC1380" s="5">
        <v>0</v>
      </c>
      <c r="BD1380" s="5">
        <v>0</v>
      </c>
      <c r="BE1380" s="5">
        <v>0</v>
      </c>
      <c r="BF1380" s="5">
        <v>0</v>
      </c>
      <c r="BG1380" s="5">
        <v>0</v>
      </c>
      <c r="BH1380" s="5">
        <v>0</v>
      </c>
      <c r="BI1380" s="5">
        <v>0</v>
      </c>
      <c r="BJ1380" s="5">
        <v>0</v>
      </c>
      <c r="BK1380" s="5">
        <v>0</v>
      </c>
      <c r="BL1380" s="5">
        <v>0</v>
      </c>
      <c r="BM1380" s="5">
        <v>0</v>
      </c>
      <c r="BN1380" s="5">
        <v>0</v>
      </c>
      <c r="BO1380" s="5">
        <v>0</v>
      </c>
      <c r="BP1380" s="5">
        <v>0</v>
      </c>
      <c r="BQ1380" s="5">
        <v>0</v>
      </c>
      <c r="BR1380" s="5">
        <v>0</v>
      </c>
      <c r="BS1380" s="5">
        <v>0</v>
      </c>
      <c r="BT1380" s="5">
        <v>0</v>
      </c>
      <c r="BU1380" s="5">
        <v>0</v>
      </c>
      <c r="BV1380" s="5">
        <v>0</v>
      </c>
      <c r="BW1380" s="5">
        <v>0</v>
      </c>
      <c r="BX1380" s="5">
        <v>0</v>
      </c>
      <c r="BY1380" s="5">
        <v>0</v>
      </c>
      <c r="BZ1380" s="5">
        <v>0</v>
      </c>
      <c r="CA1380" s="5">
        <v>0</v>
      </c>
      <c r="CB1380" s="5">
        <v>0</v>
      </c>
      <c r="CC1380" s="5">
        <v>0</v>
      </c>
      <c r="CD1380" s="5">
        <v>0</v>
      </c>
      <c r="CE1380" s="5">
        <v>0</v>
      </c>
      <c r="CF1380" s="5">
        <v>0</v>
      </c>
      <c r="CG1380" s="5">
        <v>0</v>
      </c>
      <c r="CH1380" s="5">
        <v>0</v>
      </c>
      <c r="CI1380" s="5">
        <v>0</v>
      </c>
      <c r="CJ1380" s="5">
        <v>0</v>
      </c>
      <c r="CK1380" s="5">
        <v>0</v>
      </c>
      <c r="CL1380" s="5">
        <v>0</v>
      </c>
      <c r="CM1380" s="5">
        <v>0</v>
      </c>
      <c r="CN1380" s="5">
        <v>0</v>
      </c>
      <c r="CO1380" s="5">
        <v>0</v>
      </c>
      <c r="CP1380" s="5">
        <v>0</v>
      </c>
      <c r="CQ1380" s="5">
        <v>0</v>
      </c>
      <c r="CR1380" s="5">
        <v>0</v>
      </c>
      <c r="CS1380" s="5">
        <v>0</v>
      </c>
      <c r="CT1380" s="5">
        <v>0</v>
      </c>
      <c r="CU1380" s="5">
        <v>0</v>
      </c>
      <c r="CV1380" s="5">
        <v>0</v>
      </c>
      <c r="CW1380" s="5">
        <v>0</v>
      </c>
      <c r="CX1380" s="3">
        <v>0</v>
      </c>
    </row>
    <row r="1381" spans="1:102" ht="15.75" x14ac:dyDescent="0.25">
      <c r="A1381" s="5" t="s">
        <v>401</v>
      </c>
      <c r="B1381" s="5" t="s">
        <v>402</v>
      </c>
      <c r="C1381" s="5">
        <v>2023</v>
      </c>
      <c r="D1381" s="5">
        <v>1</v>
      </c>
      <c r="E1381" s="5">
        <v>0</v>
      </c>
      <c r="F1381" s="5">
        <v>0</v>
      </c>
      <c r="G1381" s="5">
        <v>0</v>
      </c>
      <c r="H1381" s="5">
        <v>0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1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>
        <v>0</v>
      </c>
      <c r="AG1381" s="5">
        <v>0</v>
      </c>
      <c r="AH1381" s="5">
        <v>0</v>
      </c>
      <c r="AI1381" s="5">
        <v>0</v>
      </c>
      <c r="AJ1381" s="5">
        <v>0</v>
      </c>
      <c r="AK1381" s="5">
        <v>0</v>
      </c>
      <c r="AL1381" s="5">
        <v>0</v>
      </c>
      <c r="AM1381" s="5">
        <v>0</v>
      </c>
      <c r="AN1381" s="5">
        <v>0</v>
      </c>
      <c r="AO1381" s="5">
        <v>0</v>
      </c>
      <c r="AP1381" s="5">
        <v>0</v>
      </c>
      <c r="AQ1381" s="5">
        <v>0</v>
      </c>
      <c r="AR1381" s="5">
        <v>0</v>
      </c>
      <c r="AS1381" s="5">
        <v>0</v>
      </c>
      <c r="AT1381" s="5">
        <v>0</v>
      </c>
      <c r="AU1381" s="5">
        <v>0</v>
      </c>
      <c r="AV1381" s="5">
        <v>0</v>
      </c>
      <c r="AW1381" s="5">
        <v>0</v>
      </c>
      <c r="AX1381" s="5">
        <v>0</v>
      </c>
      <c r="AY1381" s="5">
        <v>0</v>
      </c>
      <c r="AZ1381" s="5">
        <v>0</v>
      </c>
      <c r="BA1381" s="5">
        <v>0</v>
      </c>
      <c r="BB1381" s="5">
        <v>0</v>
      </c>
      <c r="BC1381" s="5">
        <v>0</v>
      </c>
      <c r="BD1381" s="5">
        <v>0</v>
      </c>
      <c r="BE1381" s="5">
        <v>0</v>
      </c>
      <c r="BF1381" s="5">
        <v>0</v>
      </c>
      <c r="BG1381" s="5">
        <v>0</v>
      </c>
      <c r="BH1381" s="5">
        <v>0</v>
      </c>
      <c r="BI1381" s="5">
        <v>0</v>
      </c>
      <c r="BJ1381" s="5">
        <v>0</v>
      </c>
      <c r="BK1381" s="5">
        <v>0</v>
      </c>
      <c r="BL1381" s="5">
        <v>0</v>
      </c>
      <c r="BM1381" s="5">
        <v>0</v>
      </c>
      <c r="BN1381" s="5">
        <v>0</v>
      </c>
      <c r="BO1381" s="5">
        <v>0</v>
      </c>
      <c r="BP1381" s="5">
        <v>0</v>
      </c>
      <c r="BQ1381" s="5">
        <v>0</v>
      </c>
      <c r="BR1381" s="5">
        <v>0</v>
      </c>
      <c r="BS1381" s="5">
        <v>0</v>
      </c>
      <c r="BT1381" s="5">
        <v>0</v>
      </c>
      <c r="BU1381" s="5">
        <v>0</v>
      </c>
      <c r="BV1381" s="5">
        <v>0</v>
      </c>
      <c r="BW1381" s="5">
        <v>0</v>
      </c>
      <c r="BX1381" s="5">
        <v>0</v>
      </c>
      <c r="BY1381" s="5">
        <v>0</v>
      </c>
      <c r="BZ1381" s="5">
        <v>0</v>
      </c>
      <c r="CA1381" s="5">
        <v>0</v>
      </c>
      <c r="CB1381" s="5">
        <v>0</v>
      </c>
      <c r="CC1381" s="5">
        <v>0</v>
      </c>
      <c r="CD1381" s="5">
        <v>0</v>
      </c>
      <c r="CE1381" s="5">
        <v>0</v>
      </c>
      <c r="CF1381" s="5">
        <v>0</v>
      </c>
      <c r="CG1381" s="5">
        <v>0</v>
      </c>
      <c r="CH1381" s="5">
        <v>0</v>
      </c>
      <c r="CI1381" s="5">
        <v>0</v>
      </c>
      <c r="CJ1381" s="5">
        <v>0</v>
      </c>
      <c r="CK1381" s="5">
        <v>0</v>
      </c>
      <c r="CL1381" s="5">
        <v>0</v>
      </c>
      <c r="CM1381" s="5">
        <v>0</v>
      </c>
      <c r="CN1381" s="5">
        <v>0</v>
      </c>
      <c r="CO1381" s="5">
        <v>0</v>
      </c>
      <c r="CP1381" s="5">
        <v>0</v>
      </c>
      <c r="CQ1381" s="5">
        <v>0</v>
      </c>
      <c r="CR1381" s="5">
        <v>0</v>
      </c>
      <c r="CS1381" s="5">
        <v>0</v>
      </c>
      <c r="CT1381" s="5">
        <v>0</v>
      </c>
      <c r="CU1381" s="5">
        <v>0</v>
      </c>
      <c r="CV1381" s="5">
        <v>0</v>
      </c>
      <c r="CW1381" s="5">
        <v>0</v>
      </c>
      <c r="CX1381" s="3">
        <v>0</v>
      </c>
    </row>
    <row r="1382" spans="1:102" ht="15.75" x14ac:dyDescent="0.25">
      <c r="A1382" s="5" t="s">
        <v>403</v>
      </c>
      <c r="B1382" s="5" t="s">
        <v>404</v>
      </c>
      <c r="C1382" s="5">
        <v>2023</v>
      </c>
      <c r="D1382" s="5">
        <v>5</v>
      </c>
      <c r="E1382" s="5">
        <v>0</v>
      </c>
      <c r="F1382" s="5">
        <v>0</v>
      </c>
      <c r="G1382" s="5">
        <v>0</v>
      </c>
      <c r="H1382" s="5">
        <v>0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  <c r="AE1382" s="5">
        <v>0</v>
      </c>
      <c r="AF1382" s="5">
        <v>0</v>
      </c>
      <c r="AG1382" s="5">
        <v>0</v>
      </c>
      <c r="AH1382" s="5">
        <v>0</v>
      </c>
      <c r="AI1382" s="5">
        <v>0</v>
      </c>
      <c r="AJ1382" s="5">
        <v>2</v>
      </c>
      <c r="AK1382" s="5">
        <v>0</v>
      </c>
      <c r="AL1382" s="5">
        <v>0</v>
      </c>
      <c r="AM1382" s="5">
        <v>0</v>
      </c>
      <c r="AN1382" s="5">
        <v>0</v>
      </c>
      <c r="AO1382" s="5">
        <v>0</v>
      </c>
      <c r="AP1382" s="5">
        <v>0</v>
      </c>
      <c r="AQ1382" s="5">
        <v>0</v>
      </c>
      <c r="AR1382" s="5">
        <v>0</v>
      </c>
      <c r="AS1382" s="5">
        <v>0</v>
      </c>
      <c r="AT1382" s="5">
        <v>0</v>
      </c>
      <c r="AU1382" s="5">
        <v>0</v>
      </c>
      <c r="AV1382" s="5">
        <v>0</v>
      </c>
      <c r="AW1382" s="5">
        <v>0</v>
      </c>
      <c r="AX1382" s="5">
        <v>0</v>
      </c>
      <c r="AY1382" s="5">
        <v>0</v>
      </c>
      <c r="AZ1382" s="5">
        <v>0</v>
      </c>
      <c r="BA1382" s="5">
        <v>0</v>
      </c>
      <c r="BB1382" s="5">
        <v>0</v>
      </c>
      <c r="BC1382" s="5">
        <v>0</v>
      </c>
      <c r="BD1382" s="5">
        <v>0</v>
      </c>
      <c r="BE1382" s="5">
        <v>0</v>
      </c>
      <c r="BF1382" s="5">
        <v>0</v>
      </c>
      <c r="BG1382" s="5">
        <v>0</v>
      </c>
      <c r="BH1382" s="5">
        <v>0</v>
      </c>
      <c r="BI1382" s="5">
        <v>0</v>
      </c>
      <c r="BJ1382" s="5">
        <v>0</v>
      </c>
      <c r="BK1382" s="5">
        <v>0</v>
      </c>
      <c r="BL1382" s="5">
        <v>0</v>
      </c>
      <c r="BM1382" s="5">
        <v>0</v>
      </c>
      <c r="BN1382" s="5">
        <v>0</v>
      </c>
      <c r="BO1382" s="5">
        <v>0</v>
      </c>
      <c r="BP1382" s="5">
        <v>0</v>
      </c>
      <c r="BQ1382" s="5">
        <v>0</v>
      </c>
      <c r="BR1382" s="5">
        <v>0</v>
      </c>
      <c r="BS1382" s="5">
        <v>0</v>
      </c>
      <c r="BT1382" s="5">
        <v>0</v>
      </c>
      <c r="BU1382" s="5">
        <v>0</v>
      </c>
      <c r="BV1382" s="5">
        <v>0</v>
      </c>
      <c r="BW1382" s="5">
        <v>0</v>
      </c>
      <c r="BX1382" s="5">
        <v>1</v>
      </c>
      <c r="BY1382" s="5">
        <v>0</v>
      </c>
      <c r="BZ1382" s="5">
        <v>0</v>
      </c>
      <c r="CA1382" s="5">
        <v>0</v>
      </c>
      <c r="CB1382" s="5">
        <v>0</v>
      </c>
      <c r="CC1382" s="5">
        <v>0</v>
      </c>
      <c r="CD1382" s="5">
        <v>0</v>
      </c>
      <c r="CE1382" s="5">
        <v>0</v>
      </c>
      <c r="CF1382" s="5">
        <v>0</v>
      </c>
      <c r="CG1382" s="5">
        <v>0</v>
      </c>
      <c r="CH1382" s="5">
        <v>0</v>
      </c>
      <c r="CI1382" s="5">
        <v>0</v>
      </c>
      <c r="CJ1382" s="5">
        <v>0</v>
      </c>
      <c r="CK1382" s="5">
        <v>0</v>
      </c>
      <c r="CL1382" s="5">
        <v>0</v>
      </c>
      <c r="CM1382" s="5">
        <v>0</v>
      </c>
      <c r="CN1382" s="5">
        <v>0</v>
      </c>
      <c r="CO1382" s="5">
        <v>0</v>
      </c>
      <c r="CP1382" s="5">
        <v>0</v>
      </c>
      <c r="CQ1382" s="5">
        <v>0</v>
      </c>
      <c r="CR1382" s="5">
        <v>0</v>
      </c>
      <c r="CS1382" s="5">
        <v>0</v>
      </c>
      <c r="CT1382" s="5">
        <v>0</v>
      </c>
      <c r="CU1382" s="5">
        <v>0</v>
      </c>
      <c r="CV1382" s="5">
        <v>0</v>
      </c>
      <c r="CW1382" s="5">
        <v>0</v>
      </c>
      <c r="CX1382" s="3">
        <v>0</v>
      </c>
    </row>
    <row r="1383" spans="1:102" ht="15.75" x14ac:dyDescent="0.25">
      <c r="A1383" s="5" t="s">
        <v>405</v>
      </c>
      <c r="B1383" s="5" t="s">
        <v>406</v>
      </c>
      <c r="C1383" s="5">
        <v>2023</v>
      </c>
      <c r="D1383" s="5">
        <v>20</v>
      </c>
      <c r="E1383" s="5">
        <v>0</v>
      </c>
      <c r="F1383" s="5">
        <v>0</v>
      </c>
      <c r="G1383" s="5">
        <v>0</v>
      </c>
      <c r="H1383" s="5">
        <v>0</v>
      </c>
      <c r="I1383" s="5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  <c r="AE1383" s="5">
        <v>0</v>
      </c>
      <c r="AF1383" s="5">
        <v>0</v>
      </c>
      <c r="AG1383" s="5">
        <v>0</v>
      </c>
      <c r="AH1383" s="5">
        <v>0</v>
      </c>
      <c r="AI1383" s="5">
        <v>17</v>
      </c>
      <c r="AJ1383" s="5">
        <v>0</v>
      </c>
      <c r="AK1383" s="5">
        <v>0</v>
      </c>
      <c r="AL1383" s="5">
        <v>0</v>
      </c>
      <c r="AM1383" s="5">
        <v>0</v>
      </c>
      <c r="AN1383" s="5">
        <v>0</v>
      </c>
      <c r="AO1383" s="5">
        <v>0</v>
      </c>
      <c r="AP1383" s="5">
        <v>0</v>
      </c>
      <c r="AQ1383" s="5">
        <v>0</v>
      </c>
      <c r="AR1383" s="5">
        <v>0</v>
      </c>
      <c r="AS1383" s="5">
        <v>0</v>
      </c>
      <c r="AT1383" s="5">
        <v>0</v>
      </c>
      <c r="AU1383" s="5">
        <v>0</v>
      </c>
      <c r="AV1383" s="5">
        <v>0</v>
      </c>
      <c r="AW1383" s="5">
        <v>0</v>
      </c>
      <c r="AX1383" s="5">
        <v>0</v>
      </c>
      <c r="AY1383" s="5">
        <v>0</v>
      </c>
      <c r="AZ1383" s="5">
        <v>0</v>
      </c>
      <c r="BA1383" s="5">
        <v>0</v>
      </c>
      <c r="BB1383" s="5">
        <v>0</v>
      </c>
      <c r="BC1383" s="5">
        <v>0</v>
      </c>
      <c r="BD1383" s="5">
        <v>0</v>
      </c>
      <c r="BE1383" s="5">
        <v>0</v>
      </c>
      <c r="BF1383" s="5">
        <v>0</v>
      </c>
      <c r="BG1383" s="5">
        <v>0</v>
      </c>
      <c r="BH1383" s="5">
        <v>0</v>
      </c>
      <c r="BI1383" s="5">
        <v>0</v>
      </c>
      <c r="BJ1383" s="5">
        <v>0</v>
      </c>
      <c r="BK1383" s="5">
        <v>1</v>
      </c>
      <c r="BL1383" s="5">
        <v>0</v>
      </c>
      <c r="BM1383" s="5">
        <v>0</v>
      </c>
      <c r="BN1383" s="5">
        <v>0</v>
      </c>
      <c r="BO1383" s="5">
        <v>0</v>
      </c>
      <c r="BP1383" s="5">
        <v>0</v>
      </c>
      <c r="BQ1383" s="5">
        <v>0</v>
      </c>
      <c r="BR1383" s="5">
        <v>0</v>
      </c>
      <c r="BS1383" s="5">
        <v>0</v>
      </c>
      <c r="BT1383" s="5">
        <v>0</v>
      </c>
      <c r="BU1383" s="5">
        <v>0</v>
      </c>
      <c r="BV1383" s="5">
        <v>0</v>
      </c>
      <c r="BW1383" s="5">
        <v>0</v>
      </c>
      <c r="BX1383" s="5">
        <v>0</v>
      </c>
      <c r="BY1383" s="5">
        <v>0</v>
      </c>
      <c r="BZ1383" s="5">
        <v>0</v>
      </c>
      <c r="CA1383" s="5">
        <v>0</v>
      </c>
      <c r="CB1383" s="5">
        <v>0</v>
      </c>
      <c r="CC1383" s="5">
        <v>0</v>
      </c>
      <c r="CD1383" s="5">
        <v>0</v>
      </c>
      <c r="CE1383" s="5">
        <v>0</v>
      </c>
      <c r="CF1383" s="5">
        <v>0</v>
      </c>
      <c r="CG1383" s="5">
        <v>0</v>
      </c>
      <c r="CH1383" s="5">
        <v>0</v>
      </c>
      <c r="CI1383" s="5">
        <v>0</v>
      </c>
      <c r="CJ1383" s="5">
        <v>0</v>
      </c>
      <c r="CK1383" s="5">
        <v>0</v>
      </c>
      <c r="CL1383" s="5">
        <v>0</v>
      </c>
      <c r="CM1383" s="5">
        <v>0</v>
      </c>
      <c r="CN1383" s="5">
        <v>0</v>
      </c>
      <c r="CO1383" s="5">
        <v>0</v>
      </c>
      <c r="CP1383" s="5">
        <v>0</v>
      </c>
      <c r="CQ1383" s="5">
        <v>0</v>
      </c>
      <c r="CR1383" s="5">
        <v>0</v>
      </c>
      <c r="CS1383" s="5">
        <v>0</v>
      </c>
      <c r="CT1383" s="5">
        <v>0</v>
      </c>
      <c r="CU1383" s="5">
        <v>0</v>
      </c>
      <c r="CV1383" s="5">
        <v>0</v>
      </c>
      <c r="CW1383" s="5">
        <v>0</v>
      </c>
      <c r="CX1383" s="3">
        <v>0</v>
      </c>
    </row>
    <row r="1384" spans="1:102" ht="15.75" x14ac:dyDescent="0.25">
      <c r="A1384" s="5" t="s">
        <v>407</v>
      </c>
      <c r="B1384" s="5" t="s">
        <v>408</v>
      </c>
      <c r="C1384" s="5">
        <v>2023</v>
      </c>
      <c r="D1384" s="5">
        <v>0</v>
      </c>
      <c r="E1384" s="5">
        <v>0</v>
      </c>
      <c r="F1384" s="5">
        <v>0</v>
      </c>
      <c r="G1384" s="5">
        <v>0</v>
      </c>
      <c r="H1384" s="5">
        <v>0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  <c r="AE1384" s="5">
        <v>0</v>
      </c>
      <c r="AF1384" s="5">
        <v>0</v>
      </c>
      <c r="AG1384" s="5">
        <v>0</v>
      </c>
      <c r="AH1384" s="5">
        <v>0</v>
      </c>
      <c r="AI1384" s="5">
        <v>0</v>
      </c>
      <c r="AJ1384" s="5">
        <v>0</v>
      </c>
      <c r="AK1384" s="5">
        <v>0</v>
      </c>
      <c r="AL1384" s="5">
        <v>0</v>
      </c>
      <c r="AM1384" s="5">
        <v>0</v>
      </c>
      <c r="AN1384" s="5">
        <v>0</v>
      </c>
      <c r="AO1384" s="5">
        <v>0</v>
      </c>
      <c r="AP1384" s="5">
        <v>0</v>
      </c>
      <c r="AQ1384" s="5">
        <v>0</v>
      </c>
      <c r="AR1384" s="5">
        <v>0</v>
      </c>
      <c r="AS1384" s="5">
        <v>0</v>
      </c>
      <c r="AT1384" s="5">
        <v>0</v>
      </c>
      <c r="AU1384" s="5">
        <v>0</v>
      </c>
      <c r="AV1384" s="5">
        <v>0</v>
      </c>
      <c r="AW1384" s="5">
        <v>0</v>
      </c>
      <c r="AX1384" s="5">
        <v>0</v>
      </c>
      <c r="AY1384" s="5">
        <v>0</v>
      </c>
      <c r="AZ1384" s="5">
        <v>0</v>
      </c>
      <c r="BA1384" s="5">
        <v>0</v>
      </c>
      <c r="BB1384" s="5">
        <v>0</v>
      </c>
      <c r="BC1384" s="5">
        <v>0</v>
      </c>
      <c r="BD1384" s="5">
        <v>0</v>
      </c>
      <c r="BE1384" s="5">
        <v>0</v>
      </c>
      <c r="BF1384" s="5">
        <v>0</v>
      </c>
      <c r="BG1384" s="5">
        <v>0</v>
      </c>
      <c r="BH1384" s="5">
        <v>0</v>
      </c>
      <c r="BI1384" s="5">
        <v>0</v>
      </c>
      <c r="BJ1384" s="5">
        <v>0</v>
      </c>
      <c r="BK1384" s="5">
        <v>0</v>
      </c>
      <c r="BL1384" s="5">
        <v>0</v>
      </c>
      <c r="BM1384" s="5">
        <v>0</v>
      </c>
      <c r="BN1384" s="5">
        <v>0</v>
      </c>
      <c r="BO1384" s="5">
        <v>0</v>
      </c>
      <c r="BP1384" s="5">
        <v>0</v>
      </c>
      <c r="BQ1384" s="5">
        <v>0</v>
      </c>
      <c r="BR1384" s="5">
        <v>0</v>
      </c>
      <c r="BS1384" s="5">
        <v>0</v>
      </c>
      <c r="BT1384" s="5">
        <v>0</v>
      </c>
      <c r="BU1384" s="5">
        <v>0</v>
      </c>
      <c r="BV1384" s="5">
        <v>0</v>
      </c>
      <c r="BW1384" s="5">
        <v>0</v>
      </c>
      <c r="BX1384" s="5">
        <v>0</v>
      </c>
      <c r="BY1384" s="5">
        <v>0</v>
      </c>
      <c r="BZ1384" s="5">
        <v>0</v>
      </c>
      <c r="CA1384" s="5">
        <v>0</v>
      </c>
      <c r="CB1384" s="5">
        <v>0</v>
      </c>
      <c r="CC1384" s="5">
        <v>0</v>
      </c>
      <c r="CD1384" s="5">
        <v>0</v>
      </c>
      <c r="CE1384" s="5">
        <v>0</v>
      </c>
      <c r="CF1384" s="5">
        <v>0</v>
      </c>
      <c r="CG1384" s="5">
        <v>0</v>
      </c>
      <c r="CH1384" s="5">
        <v>0</v>
      </c>
      <c r="CI1384" s="5">
        <v>0</v>
      </c>
      <c r="CJ1384" s="5">
        <v>0</v>
      </c>
      <c r="CK1384" s="5">
        <v>0</v>
      </c>
      <c r="CL1384" s="5">
        <v>0</v>
      </c>
      <c r="CM1384" s="5">
        <v>0</v>
      </c>
      <c r="CN1384" s="5">
        <v>0</v>
      </c>
      <c r="CO1384" s="5">
        <v>0</v>
      </c>
      <c r="CP1384" s="5">
        <v>0</v>
      </c>
      <c r="CQ1384" s="5">
        <v>0</v>
      </c>
      <c r="CR1384" s="5">
        <v>0</v>
      </c>
      <c r="CS1384" s="5">
        <v>0</v>
      </c>
      <c r="CT1384" s="5">
        <v>0</v>
      </c>
      <c r="CU1384" s="5">
        <v>0</v>
      </c>
      <c r="CV1384" s="5">
        <v>0</v>
      </c>
      <c r="CW1384" s="5">
        <v>0</v>
      </c>
      <c r="CX1384" s="3">
        <v>0</v>
      </c>
    </row>
    <row r="1385" spans="1:102" ht="15.75" x14ac:dyDescent="0.25">
      <c r="A1385" s="5" t="s">
        <v>409</v>
      </c>
      <c r="B1385" s="5" t="s">
        <v>410</v>
      </c>
      <c r="C1385" s="5">
        <v>2023</v>
      </c>
      <c r="D1385" s="5">
        <v>187</v>
      </c>
      <c r="E1385" s="5">
        <v>0</v>
      </c>
      <c r="F1385" s="5">
        <v>4</v>
      </c>
      <c r="G1385" s="5">
        <v>0</v>
      </c>
      <c r="H1385" s="5">
        <v>0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11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5</v>
      </c>
      <c r="V1385" s="5">
        <v>0</v>
      </c>
      <c r="W1385" s="5">
        <v>0</v>
      </c>
      <c r="X1385" s="5">
        <v>0</v>
      </c>
      <c r="Y1385" s="5">
        <v>1</v>
      </c>
      <c r="Z1385" s="5">
        <v>0</v>
      </c>
      <c r="AA1385" s="5">
        <v>155</v>
      </c>
      <c r="AB1385" s="5">
        <v>0</v>
      </c>
      <c r="AC1385" s="5">
        <v>0</v>
      </c>
      <c r="AD1385" s="5">
        <v>0</v>
      </c>
      <c r="AE1385" s="5">
        <v>0</v>
      </c>
      <c r="AF1385" s="5">
        <v>0</v>
      </c>
      <c r="AG1385" s="5">
        <v>0</v>
      </c>
      <c r="AH1385" s="5">
        <v>0</v>
      </c>
      <c r="AI1385" s="5">
        <v>0</v>
      </c>
      <c r="AJ1385" s="5">
        <v>0</v>
      </c>
      <c r="AK1385" s="5">
        <v>0</v>
      </c>
      <c r="AL1385" s="5">
        <v>0</v>
      </c>
      <c r="AM1385" s="5">
        <v>0</v>
      </c>
      <c r="AN1385" s="5">
        <v>0</v>
      </c>
      <c r="AO1385" s="5">
        <v>0</v>
      </c>
      <c r="AP1385" s="5">
        <v>0</v>
      </c>
      <c r="AQ1385" s="5">
        <v>1</v>
      </c>
      <c r="AR1385" s="5">
        <v>0</v>
      </c>
      <c r="AS1385" s="5">
        <v>0</v>
      </c>
      <c r="AT1385" s="5">
        <v>0</v>
      </c>
      <c r="AU1385" s="5">
        <v>0</v>
      </c>
      <c r="AV1385" s="5">
        <v>0</v>
      </c>
      <c r="AW1385" s="5">
        <v>0</v>
      </c>
      <c r="AX1385" s="5">
        <v>0</v>
      </c>
      <c r="AY1385" s="5">
        <v>0</v>
      </c>
      <c r="AZ1385" s="5">
        <v>0</v>
      </c>
      <c r="BA1385" s="5">
        <v>0</v>
      </c>
      <c r="BB1385" s="5">
        <v>0</v>
      </c>
      <c r="BC1385" s="5">
        <v>0</v>
      </c>
      <c r="BD1385" s="5">
        <v>0</v>
      </c>
      <c r="BE1385" s="5">
        <v>0</v>
      </c>
      <c r="BF1385" s="5">
        <v>0</v>
      </c>
      <c r="BG1385" s="5">
        <v>0</v>
      </c>
      <c r="BH1385" s="5">
        <v>0</v>
      </c>
      <c r="BI1385" s="5">
        <v>0</v>
      </c>
      <c r="BJ1385" s="5">
        <v>0</v>
      </c>
      <c r="BK1385" s="5">
        <v>1</v>
      </c>
      <c r="BL1385" s="5">
        <v>0</v>
      </c>
      <c r="BM1385" s="5">
        <v>0</v>
      </c>
      <c r="BN1385" s="5">
        <v>0</v>
      </c>
      <c r="BO1385" s="5">
        <v>0</v>
      </c>
      <c r="BP1385" s="5">
        <v>0</v>
      </c>
      <c r="BQ1385" s="5">
        <v>1</v>
      </c>
      <c r="BR1385" s="5">
        <v>0</v>
      </c>
      <c r="BS1385" s="5">
        <v>0</v>
      </c>
      <c r="BT1385" s="5">
        <v>0</v>
      </c>
      <c r="BU1385" s="5">
        <v>0</v>
      </c>
      <c r="BV1385" s="5">
        <v>0</v>
      </c>
      <c r="BW1385" s="5">
        <v>2</v>
      </c>
      <c r="BX1385" s="5">
        <v>1</v>
      </c>
      <c r="BY1385" s="5">
        <v>0</v>
      </c>
      <c r="BZ1385" s="5">
        <v>0</v>
      </c>
      <c r="CA1385" s="5">
        <v>0</v>
      </c>
      <c r="CB1385" s="5">
        <v>0</v>
      </c>
      <c r="CC1385" s="5">
        <v>0</v>
      </c>
      <c r="CD1385" s="5">
        <v>0</v>
      </c>
      <c r="CE1385" s="5">
        <v>0</v>
      </c>
      <c r="CF1385" s="5">
        <v>0</v>
      </c>
      <c r="CG1385" s="5">
        <v>0</v>
      </c>
      <c r="CH1385" s="5">
        <v>0</v>
      </c>
      <c r="CI1385" s="5">
        <v>0</v>
      </c>
      <c r="CJ1385" s="5">
        <v>0</v>
      </c>
      <c r="CK1385" s="5">
        <v>0</v>
      </c>
      <c r="CL1385" s="5">
        <v>0</v>
      </c>
      <c r="CM1385" s="5">
        <v>0</v>
      </c>
      <c r="CN1385" s="5">
        <v>1</v>
      </c>
      <c r="CO1385" s="5">
        <v>0</v>
      </c>
      <c r="CP1385" s="5">
        <v>0</v>
      </c>
      <c r="CQ1385" s="5">
        <v>0</v>
      </c>
      <c r="CR1385" s="5">
        <v>0</v>
      </c>
      <c r="CS1385" s="5">
        <v>0</v>
      </c>
      <c r="CT1385" s="5">
        <v>1</v>
      </c>
      <c r="CU1385" s="5">
        <v>0</v>
      </c>
      <c r="CV1385" s="5">
        <v>0</v>
      </c>
      <c r="CW1385" s="5">
        <v>0</v>
      </c>
      <c r="CX1385" s="3">
        <v>0</v>
      </c>
    </row>
    <row r="1386" spans="1:102" ht="15.75" x14ac:dyDescent="0.25">
      <c r="A1386" s="5" t="s">
        <v>411</v>
      </c>
      <c r="B1386" s="5" t="s">
        <v>412</v>
      </c>
      <c r="C1386" s="5">
        <v>2023</v>
      </c>
      <c r="D1386" s="5">
        <v>1666</v>
      </c>
      <c r="E1386" s="5">
        <v>1</v>
      </c>
      <c r="F1386" s="5">
        <v>1</v>
      </c>
      <c r="G1386" s="5">
        <v>3</v>
      </c>
      <c r="H1386" s="5">
        <v>4</v>
      </c>
      <c r="I1386" s="5">
        <v>19</v>
      </c>
      <c r="J1386" s="5">
        <v>4</v>
      </c>
      <c r="K1386" s="5">
        <v>3</v>
      </c>
      <c r="L1386" s="5">
        <v>14</v>
      </c>
      <c r="M1386" s="5">
        <v>21</v>
      </c>
      <c r="N1386" s="5">
        <v>29</v>
      </c>
      <c r="O1386" s="5">
        <v>42</v>
      </c>
      <c r="P1386" s="5">
        <v>1</v>
      </c>
      <c r="Q1386" s="5">
        <v>0</v>
      </c>
      <c r="R1386" s="5">
        <v>2</v>
      </c>
      <c r="S1386" s="5">
        <v>0</v>
      </c>
      <c r="T1386" s="5">
        <v>59</v>
      </c>
      <c r="U1386" s="5">
        <v>2</v>
      </c>
      <c r="V1386" s="5">
        <v>8</v>
      </c>
      <c r="W1386" s="5">
        <v>100</v>
      </c>
      <c r="X1386" s="5">
        <v>8</v>
      </c>
      <c r="Y1386" s="5">
        <v>1</v>
      </c>
      <c r="Z1386" s="5">
        <v>0</v>
      </c>
      <c r="AA1386" s="5">
        <v>2</v>
      </c>
      <c r="AB1386" s="5">
        <v>0</v>
      </c>
      <c r="AC1386" s="5">
        <v>0</v>
      </c>
      <c r="AD1386" s="5">
        <v>0</v>
      </c>
      <c r="AE1386" s="5">
        <v>1</v>
      </c>
      <c r="AF1386" s="5">
        <v>0</v>
      </c>
      <c r="AG1386" s="5">
        <v>10</v>
      </c>
      <c r="AH1386" s="5">
        <v>5</v>
      </c>
      <c r="AI1386" s="5">
        <v>11</v>
      </c>
      <c r="AJ1386" s="5">
        <v>62</v>
      </c>
      <c r="AK1386" s="5">
        <v>29</v>
      </c>
      <c r="AL1386" s="5">
        <v>1</v>
      </c>
      <c r="AM1386" s="5">
        <v>12</v>
      </c>
      <c r="AN1386" s="5">
        <v>17</v>
      </c>
      <c r="AO1386" s="5">
        <v>24</v>
      </c>
      <c r="AP1386" s="5">
        <v>1</v>
      </c>
      <c r="AQ1386" s="5">
        <v>6</v>
      </c>
      <c r="AR1386" s="5">
        <v>0</v>
      </c>
      <c r="AS1386" s="5">
        <v>7</v>
      </c>
      <c r="AT1386" s="5">
        <v>16</v>
      </c>
      <c r="AU1386" s="5">
        <v>32</v>
      </c>
      <c r="AV1386" s="5">
        <v>9</v>
      </c>
      <c r="AW1386" s="5">
        <v>8</v>
      </c>
      <c r="AX1386" s="5">
        <v>28</v>
      </c>
      <c r="AY1386" s="5">
        <v>1</v>
      </c>
      <c r="AZ1386" s="5">
        <v>5</v>
      </c>
      <c r="BA1386" s="5">
        <v>0</v>
      </c>
      <c r="BB1386" s="5">
        <v>377</v>
      </c>
      <c r="BC1386" s="5">
        <v>4</v>
      </c>
      <c r="BD1386" s="5">
        <v>0</v>
      </c>
      <c r="BE1386" s="5">
        <v>8</v>
      </c>
      <c r="BF1386" s="5">
        <v>20</v>
      </c>
      <c r="BG1386" s="5">
        <v>4</v>
      </c>
      <c r="BH1386" s="5">
        <v>1</v>
      </c>
      <c r="BI1386" s="5">
        <v>0</v>
      </c>
      <c r="BJ1386" s="5">
        <v>67</v>
      </c>
      <c r="BK1386" s="5">
        <v>28</v>
      </c>
      <c r="BL1386" s="5">
        <v>0</v>
      </c>
      <c r="BM1386" s="5">
        <v>4</v>
      </c>
      <c r="BN1386" s="5">
        <v>8</v>
      </c>
      <c r="BO1386" s="5">
        <v>0</v>
      </c>
      <c r="BP1386" s="5">
        <v>7</v>
      </c>
      <c r="BQ1386" s="5">
        <v>16</v>
      </c>
      <c r="BR1386" s="5">
        <v>0</v>
      </c>
      <c r="BS1386" s="5">
        <v>34</v>
      </c>
      <c r="BT1386" s="5">
        <v>181</v>
      </c>
      <c r="BU1386" s="5">
        <v>2</v>
      </c>
      <c r="BV1386" s="5">
        <v>10</v>
      </c>
      <c r="BW1386" s="5">
        <v>10</v>
      </c>
      <c r="BX1386" s="5">
        <v>114</v>
      </c>
      <c r="BY1386" s="5">
        <v>0</v>
      </c>
      <c r="BZ1386" s="5">
        <v>0</v>
      </c>
      <c r="CA1386" s="5">
        <v>12</v>
      </c>
      <c r="CB1386" s="5">
        <v>19</v>
      </c>
      <c r="CC1386" s="5">
        <v>0</v>
      </c>
      <c r="CD1386" s="5">
        <v>1</v>
      </c>
      <c r="CE1386" s="5">
        <v>0</v>
      </c>
      <c r="CF1386" s="5">
        <v>1</v>
      </c>
      <c r="CG1386" s="5">
        <v>1</v>
      </c>
      <c r="CH1386" s="5">
        <v>1</v>
      </c>
      <c r="CI1386" s="5">
        <v>2</v>
      </c>
      <c r="CJ1386" s="5">
        <v>3</v>
      </c>
      <c r="CK1386" s="5">
        <v>1</v>
      </c>
      <c r="CL1386" s="5">
        <v>0</v>
      </c>
      <c r="CM1386" s="5">
        <v>5</v>
      </c>
      <c r="CN1386" s="5">
        <v>39</v>
      </c>
      <c r="CO1386" s="5">
        <v>2</v>
      </c>
      <c r="CP1386" s="5">
        <v>6</v>
      </c>
      <c r="CQ1386" s="5">
        <v>0</v>
      </c>
      <c r="CR1386" s="5">
        <v>3</v>
      </c>
      <c r="CS1386" s="5">
        <v>17</v>
      </c>
      <c r="CT1386" s="5">
        <v>4</v>
      </c>
      <c r="CU1386" s="5">
        <v>0</v>
      </c>
      <c r="CV1386" s="5">
        <v>20</v>
      </c>
      <c r="CW1386" s="5">
        <v>25</v>
      </c>
      <c r="CX1386" s="3">
        <v>25</v>
      </c>
    </row>
    <row r="1387" spans="1:102" ht="15.75" x14ac:dyDescent="0.25">
      <c r="A1387" s="5" t="s">
        <v>413</v>
      </c>
      <c r="B1387" s="5" t="s">
        <v>414</v>
      </c>
      <c r="C1387" s="5">
        <v>2023</v>
      </c>
      <c r="D1387" s="5">
        <v>2</v>
      </c>
      <c r="E1387" s="5">
        <v>0</v>
      </c>
      <c r="F1387" s="5">
        <v>0</v>
      </c>
      <c r="G1387" s="5">
        <v>0</v>
      </c>
      <c r="H1387" s="5">
        <v>0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  <c r="AE1387" s="5">
        <v>0</v>
      </c>
      <c r="AF1387" s="5">
        <v>0</v>
      </c>
      <c r="AG1387" s="5">
        <v>0</v>
      </c>
      <c r="AH1387" s="5">
        <v>0</v>
      </c>
      <c r="AI1387" s="5">
        <v>0</v>
      </c>
      <c r="AJ1387" s="5">
        <v>0</v>
      </c>
      <c r="AK1387" s="5">
        <v>0</v>
      </c>
      <c r="AL1387" s="5">
        <v>0</v>
      </c>
      <c r="AM1387" s="5">
        <v>0</v>
      </c>
      <c r="AN1387" s="5">
        <v>0</v>
      </c>
      <c r="AO1387" s="5">
        <v>0</v>
      </c>
      <c r="AP1387" s="5">
        <v>0</v>
      </c>
      <c r="AQ1387" s="5">
        <v>0</v>
      </c>
      <c r="AR1387" s="5">
        <v>0</v>
      </c>
      <c r="AS1387" s="5">
        <v>0</v>
      </c>
      <c r="AT1387" s="5">
        <v>0</v>
      </c>
      <c r="AU1387" s="5">
        <v>0</v>
      </c>
      <c r="AV1387" s="5">
        <v>0</v>
      </c>
      <c r="AW1387" s="5">
        <v>0</v>
      </c>
      <c r="AX1387" s="5">
        <v>0</v>
      </c>
      <c r="AY1387" s="5">
        <v>0</v>
      </c>
      <c r="AZ1387" s="5">
        <v>0</v>
      </c>
      <c r="BA1387" s="5">
        <v>0</v>
      </c>
      <c r="BB1387" s="5">
        <v>0</v>
      </c>
      <c r="BC1387" s="5">
        <v>0</v>
      </c>
      <c r="BD1387" s="5">
        <v>0</v>
      </c>
      <c r="BE1387" s="5">
        <v>0</v>
      </c>
      <c r="BF1387" s="5">
        <v>0</v>
      </c>
      <c r="BG1387" s="5">
        <v>0</v>
      </c>
      <c r="BH1387" s="5">
        <v>0</v>
      </c>
      <c r="BI1387" s="5">
        <v>0</v>
      </c>
      <c r="BJ1387" s="5">
        <v>0</v>
      </c>
      <c r="BK1387" s="5">
        <v>0</v>
      </c>
      <c r="BL1387" s="5">
        <v>0</v>
      </c>
      <c r="BM1387" s="5">
        <v>0</v>
      </c>
      <c r="BN1387" s="5">
        <v>1</v>
      </c>
      <c r="BO1387" s="5">
        <v>0</v>
      </c>
      <c r="BP1387" s="5">
        <v>0</v>
      </c>
      <c r="BQ1387" s="5">
        <v>0</v>
      </c>
      <c r="BR1387" s="5">
        <v>0</v>
      </c>
      <c r="BS1387" s="5">
        <v>0</v>
      </c>
      <c r="BT1387" s="5">
        <v>0</v>
      </c>
      <c r="BU1387" s="5">
        <v>0</v>
      </c>
      <c r="BV1387" s="5">
        <v>0</v>
      </c>
      <c r="BW1387" s="5">
        <v>0</v>
      </c>
      <c r="BX1387" s="5">
        <v>0</v>
      </c>
      <c r="BY1387" s="5">
        <v>0</v>
      </c>
      <c r="BZ1387" s="5">
        <v>0</v>
      </c>
      <c r="CA1387" s="5">
        <v>0</v>
      </c>
      <c r="CB1387" s="5">
        <v>0</v>
      </c>
      <c r="CC1387" s="5">
        <v>0</v>
      </c>
      <c r="CD1387" s="5">
        <v>0</v>
      </c>
      <c r="CE1387" s="5">
        <v>0</v>
      </c>
      <c r="CF1387" s="5">
        <v>0</v>
      </c>
      <c r="CG1387" s="5">
        <v>0</v>
      </c>
      <c r="CH1387" s="5">
        <v>0</v>
      </c>
      <c r="CI1387" s="5">
        <v>0</v>
      </c>
      <c r="CJ1387" s="5">
        <v>0</v>
      </c>
      <c r="CK1387" s="5">
        <v>0</v>
      </c>
      <c r="CL1387" s="5">
        <v>0</v>
      </c>
      <c r="CM1387" s="5">
        <v>0</v>
      </c>
      <c r="CN1387" s="5">
        <v>0</v>
      </c>
      <c r="CO1387" s="5">
        <v>0</v>
      </c>
      <c r="CP1387" s="5">
        <v>0</v>
      </c>
      <c r="CQ1387" s="5">
        <v>0</v>
      </c>
      <c r="CR1387" s="5">
        <v>0</v>
      </c>
      <c r="CS1387" s="5">
        <v>0</v>
      </c>
      <c r="CT1387" s="5">
        <v>0</v>
      </c>
      <c r="CU1387" s="5">
        <v>0</v>
      </c>
      <c r="CV1387" s="5">
        <v>0</v>
      </c>
      <c r="CW1387" s="5">
        <v>0</v>
      </c>
      <c r="CX1387" s="3">
        <v>0</v>
      </c>
    </row>
    <row r="1388" spans="1:102" ht="15.75" x14ac:dyDescent="0.25">
      <c r="A1388" s="5" t="s">
        <v>415</v>
      </c>
      <c r="B1388" s="5" t="s">
        <v>416</v>
      </c>
      <c r="C1388" s="5">
        <v>2023</v>
      </c>
      <c r="D1388" s="5">
        <v>0</v>
      </c>
      <c r="E1388" s="5">
        <v>0</v>
      </c>
      <c r="F1388" s="5">
        <v>0</v>
      </c>
      <c r="G1388" s="5">
        <v>0</v>
      </c>
      <c r="H1388" s="5">
        <v>0</v>
      </c>
      <c r="I1388" s="5">
        <v>0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  <c r="AE1388" s="5">
        <v>0</v>
      </c>
      <c r="AF1388" s="5">
        <v>0</v>
      </c>
      <c r="AG1388" s="5">
        <v>0</v>
      </c>
      <c r="AH1388" s="5">
        <v>0</v>
      </c>
      <c r="AI1388" s="5">
        <v>0</v>
      </c>
      <c r="AJ1388" s="5">
        <v>0</v>
      </c>
      <c r="AK1388" s="5">
        <v>0</v>
      </c>
      <c r="AL1388" s="5">
        <v>0</v>
      </c>
      <c r="AM1388" s="5">
        <v>0</v>
      </c>
      <c r="AN1388" s="5">
        <v>0</v>
      </c>
      <c r="AO1388" s="5">
        <v>0</v>
      </c>
      <c r="AP1388" s="5">
        <v>0</v>
      </c>
      <c r="AQ1388" s="5">
        <v>0</v>
      </c>
      <c r="AR1388" s="5">
        <v>0</v>
      </c>
      <c r="AS1388" s="5">
        <v>0</v>
      </c>
      <c r="AT1388" s="5">
        <v>0</v>
      </c>
      <c r="AU1388" s="5">
        <v>0</v>
      </c>
      <c r="AV1388" s="5">
        <v>0</v>
      </c>
      <c r="AW1388" s="5">
        <v>0</v>
      </c>
      <c r="AX1388" s="5">
        <v>0</v>
      </c>
      <c r="AY1388" s="5">
        <v>0</v>
      </c>
      <c r="AZ1388" s="5">
        <v>0</v>
      </c>
      <c r="BA1388" s="5">
        <v>0</v>
      </c>
      <c r="BB1388" s="5">
        <v>0</v>
      </c>
      <c r="BC1388" s="5">
        <v>0</v>
      </c>
      <c r="BD1388" s="5">
        <v>0</v>
      </c>
      <c r="BE1388" s="5">
        <v>0</v>
      </c>
      <c r="BF1388" s="5">
        <v>0</v>
      </c>
      <c r="BG1388" s="5">
        <v>0</v>
      </c>
      <c r="BH1388" s="5">
        <v>0</v>
      </c>
      <c r="BI1388" s="5">
        <v>0</v>
      </c>
      <c r="BJ1388" s="5">
        <v>0</v>
      </c>
      <c r="BK1388" s="5">
        <v>0</v>
      </c>
      <c r="BL1388" s="5">
        <v>0</v>
      </c>
      <c r="BM1388" s="5">
        <v>0</v>
      </c>
      <c r="BN1388" s="5">
        <v>0</v>
      </c>
      <c r="BO1388" s="5">
        <v>0</v>
      </c>
      <c r="BP1388" s="5">
        <v>0</v>
      </c>
      <c r="BQ1388" s="5">
        <v>0</v>
      </c>
      <c r="BR1388" s="5">
        <v>0</v>
      </c>
      <c r="BS1388" s="5">
        <v>0</v>
      </c>
      <c r="BT1388" s="5">
        <v>0</v>
      </c>
      <c r="BU1388" s="5">
        <v>0</v>
      </c>
      <c r="BV1388" s="5">
        <v>0</v>
      </c>
      <c r="BW1388" s="5">
        <v>0</v>
      </c>
      <c r="BX1388" s="5">
        <v>0</v>
      </c>
      <c r="BY1388" s="5">
        <v>0</v>
      </c>
      <c r="BZ1388" s="5">
        <v>0</v>
      </c>
      <c r="CA1388" s="5">
        <v>0</v>
      </c>
      <c r="CB1388" s="5">
        <v>0</v>
      </c>
      <c r="CC1388" s="5">
        <v>0</v>
      </c>
      <c r="CD1388" s="5">
        <v>0</v>
      </c>
      <c r="CE1388" s="5">
        <v>0</v>
      </c>
      <c r="CF1388" s="5">
        <v>0</v>
      </c>
      <c r="CG1388" s="5">
        <v>0</v>
      </c>
      <c r="CH1388" s="5">
        <v>0</v>
      </c>
      <c r="CI1388" s="5">
        <v>0</v>
      </c>
      <c r="CJ1388" s="5">
        <v>0</v>
      </c>
      <c r="CK1388" s="5">
        <v>0</v>
      </c>
      <c r="CL1388" s="5">
        <v>0</v>
      </c>
      <c r="CM1388" s="5">
        <v>0</v>
      </c>
      <c r="CN1388" s="5">
        <v>0</v>
      </c>
      <c r="CO1388" s="5">
        <v>0</v>
      </c>
      <c r="CP1388" s="5">
        <v>0</v>
      </c>
      <c r="CQ1388" s="5">
        <v>0</v>
      </c>
      <c r="CR1388" s="5">
        <v>0</v>
      </c>
      <c r="CS1388" s="5">
        <v>0</v>
      </c>
      <c r="CT1388" s="5">
        <v>0</v>
      </c>
      <c r="CU1388" s="5">
        <v>0</v>
      </c>
      <c r="CV1388" s="5">
        <v>0</v>
      </c>
      <c r="CW1388" s="5">
        <v>0</v>
      </c>
      <c r="CX1388" s="3">
        <v>0</v>
      </c>
    </row>
    <row r="1389" spans="1:102" ht="15.75" x14ac:dyDescent="0.25">
      <c r="A1389" s="5" t="s">
        <v>417</v>
      </c>
      <c r="B1389" s="5" t="s">
        <v>418</v>
      </c>
      <c r="C1389" s="5">
        <v>2023</v>
      </c>
      <c r="D1389" s="5">
        <v>0</v>
      </c>
      <c r="E1389" s="5">
        <v>0</v>
      </c>
      <c r="F1389" s="5">
        <v>0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5">
        <v>0</v>
      </c>
      <c r="AH1389" s="5">
        <v>0</v>
      </c>
      <c r="AI1389" s="5">
        <v>0</v>
      </c>
      <c r="AJ1389" s="5">
        <v>0</v>
      </c>
      <c r="AK1389" s="5">
        <v>0</v>
      </c>
      <c r="AL1389" s="5">
        <v>0</v>
      </c>
      <c r="AM1389" s="5">
        <v>0</v>
      </c>
      <c r="AN1389" s="5">
        <v>0</v>
      </c>
      <c r="AO1389" s="5">
        <v>0</v>
      </c>
      <c r="AP1389" s="5">
        <v>0</v>
      </c>
      <c r="AQ1389" s="5">
        <v>0</v>
      </c>
      <c r="AR1389" s="5">
        <v>0</v>
      </c>
      <c r="AS1389" s="5">
        <v>0</v>
      </c>
      <c r="AT1389" s="5">
        <v>0</v>
      </c>
      <c r="AU1389" s="5">
        <v>0</v>
      </c>
      <c r="AV1389" s="5">
        <v>0</v>
      </c>
      <c r="AW1389" s="5">
        <v>0</v>
      </c>
      <c r="AX1389" s="5">
        <v>0</v>
      </c>
      <c r="AY1389" s="5">
        <v>0</v>
      </c>
      <c r="AZ1389" s="5">
        <v>0</v>
      </c>
      <c r="BA1389" s="5">
        <v>0</v>
      </c>
      <c r="BB1389" s="5">
        <v>0</v>
      </c>
      <c r="BC1389" s="5">
        <v>0</v>
      </c>
      <c r="BD1389" s="5">
        <v>0</v>
      </c>
      <c r="BE1389" s="5">
        <v>0</v>
      </c>
      <c r="BF1389" s="5">
        <v>0</v>
      </c>
      <c r="BG1389" s="5">
        <v>0</v>
      </c>
      <c r="BH1389" s="5">
        <v>0</v>
      </c>
      <c r="BI1389" s="5">
        <v>0</v>
      </c>
      <c r="BJ1389" s="5">
        <v>0</v>
      </c>
      <c r="BK1389" s="5">
        <v>0</v>
      </c>
      <c r="BL1389" s="5">
        <v>0</v>
      </c>
      <c r="BM1389" s="5">
        <v>0</v>
      </c>
      <c r="BN1389" s="5">
        <v>0</v>
      </c>
      <c r="BO1389" s="5">
        <v>0</v>
      </c>
      <c r="BP1389" s="5">
        <v>0</v>
      </c>
      <c r="BQ1389" s="5">
        <v>0</v>
      </c>
      <c r="BR1389" s="5">
        <v>0</v>
      </c>
      <c r="BS1389" s="5">
        <v>0</v>
      </c>
      <c r="BT1389" s="5">
        <v>0</v>
      </c>
      <c r="BU1389" s="5">
        <v>0</v>
      </c>
      <c r="BV1389" s="5">
        <v>0</v>
      </c>
      <c r="BW1389" s="5">
        <v>0</v>
      </c>
      <c r="BX1389" s="5">
        <v>0</v>
      </c>
      <c r="BY1389" s="5">
        <v>0</v>
      </c>
      <c r="BZ1389" s="5">
        <v>0</v>
      </c>
      <c r="CA1389" s="5">
        <v>0</v>
      </c>
      <c r="CB1389" s="5">
        <v>0</v>
      </c>
      <c r="CC1389" s="5">
        <v>0</v>
      </c>
      <c r="CD1389" s="5">
        <v>0</v>
      </c>
      <c r="CE1389" s="5">
        <v>0</v>
      </c>
      <c r="CF1389" s="5">
        <v>0</v>
      </c>
      <c r="CG1389" s="5">
        <v>0</v>
      </c>
      <c r="CH1389" s="5">
        <v>0</v>
      </c>
      <c r="CI1389" s="5">
        <v>0</v>
      </c>
      <c r="CJ1389" s="5">
        <v>0</v>
      </c>
      <c r="CK1389" s="5">
        <v>0</v>
      </c>
      <c r="CL1389" s="5">
        <v>0</v>
      </c>
      <c r="CM1389" s="5">
        <v>0</v>
      </c>
      <c r="CN1389" s="5">
        <v>0</v>
      </c>
      <c r="CO1389" s="5">
        <v>0</v>
      </c>
      <c r="CP1389" s="5">
        <v>0</v>
      </c>
      <c r="CQ1389" s="5">
        <v>0</v>
      </c>
      <c r="CR1389" s="5">
        <v>0</v>
      </c>
      <c r="CS1389" s="5">
        <v>0</v>
      </c>
      <c r="CT1389" s="5">
        <v>0</v>
      </c>
      <c r="CU1389" s="5">
        <v>0</v>
      </c>
      <c r="CV1389" s="5">
        <v>0</v>
      </c>
      <c r="CW1389" s="5">
        <v>0</v>
      </c>
      <c r="CX1389" s="3">
        <v>0</v>
      </c>
    </row>
    <row r="1390" spans="1:102" ht="15.75" x14ac:dyDescent="0.25">
      <c r="A1390" s="5" t="s">
        <v>419</v>
      </c>
      <c r="B1390" s="5" t="s">
        <v>420</v>
      </c>
      <c r="C1390" s="5">
        <v>2023</v>
      </c>
      <c r="D1390" s="5">
        <v>24</v>
      </c>
      <c r="E1390" s="5">
        <v>0</v>
      </c>
      <c r="F1390" s="5">
        <v>0</v>
      </c>
      <c r="G1390" s="5">
        <v>0</v>
      </c>
      <c r="H1390" s="5">
        <v>0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5">
        <v>0</v>
      </c>
      <c r="AE1390" s="5">
        <v>0</v>
      </c>
      <c r="AF1390" s="5">
        <v>0</v>
      </c>
      <c r="AG1390" s="5">
        <v>0</v>
      </c>
      <c r="AH1390" s="5">
        <v>0</v>
      </c>
      <c r="AI1390" s="5">
        <v>0</v>
      </c>
      <c r="AJ1390" s="5">
        <v>0</v>
      </c>
      <c r="AK1390" s="5">
        <v>0</v>
      </c>
      <c r="AL1390" s="5">
        <v>0</v>
      </c>
      <c r="AM1390" s="5">
        <v>0</v>
      </c>
      <c r="AN1390" s="5">
        <v>0</v>
      </c>
      <c r="AO1390" s="5">
        <v>10</v>
      </c>
      <c r="AP1390" s="5">
        <v>0</v>
      </c>
      <c r="AQ1390" s="5">
        <v>0</v>
      </c>
      <c r="AR1390" s="5">
        <v>0</v>
      </c>
      <c r="AS1390" s="5">
        <v>0</v>
      </c>
      <c r="AT1390" s="5">
        <v>0</v>
      </c>
      <c r="AU1390" s="5">
        <v>0</v>
      </c>
      <c r="AV1390" s="5">
        <v>0</v>
      </c>
      <c r="AW1390" s="5">
        <v>0</v>
      </c>
      <c r="AX1390" s="5">
        <v>2</v>
      </c>
      <c r="AY1390" s="5">
        <v>0</v>
      </c>
      <c r="AZ1390" s="5">
        <v>0</v>
      </c>
      <c r="BA1390" s="5">
        <v>0</v>
      </c>
      <c r="BB1390" s="5">
        <v>3</v>
      </c>
      <c r="BC1390" s="5">
        <v>0</v>
      </c>
      <c r="BD1390" s="5">
        <v>0</v>
      </c>
      <c r="BE1390" s="5">
        <v>0</v>
      </c>
      <c r="BF1390" s="5">
        <v>1</v>
      </c>
      <c r="BG1390" s="5">
        <v>0</v>
      </c>
      <c r="BH1390" s="5">
        <v>0</v>
      </c>
      <c r="BI1390" s="5">
        <v>0</v>
      </c>
      <c r="BJ1390" s="5">
        <v>1</v>
      </c>
      <c r="BK1390" s="5">
        <v>1</v>
      </c>
      <c r="BL1390" s="5">
        <v>0</v>
      </c>
      <c r="BM1390" s="5">
        <v>0</v>
      </c>
      <c r="BN1390" s="5">
        <v>0</v>
      </c>
      <c r="BO1390" s="5">
        <v>0</v>
      </c>
      <c r="BP1390" s="5">
        <v>0</v>
      </c>
      <c r="BQ1390" s="5">
        <v>0</v>
      </c>
      <c r="BR1390" s="5">
        <v>0</v>
      </c>
      <c r="BS1390" s="5">
        <v>1</v>
      </c>
      <c r="BT1390" s="5">
        <v>0</v>
      </c>
      <c r="BU1390" s="5">
        <v>0</v>
      </c>
      <c r="BV1390" s="5">
        <v>0</v>
      </c>
      <c r="BW1390" s="5">
        <v>0</v>
      </c>
      <c r="BX1390" s="5">
        <v>0</v>
      </c>
      <c r="BY1390" s="5">
        <v>0</v>
      </c>
      <c r="BZ1390" s="5">
        <v>0</v>
      </c>
      <c r="CA1390" s="5">
        <v>0</v>
      </c>
      <c r="CB1390" s="5">
        <v>0</v>
      </c>
      <c r="CC1390" s="5">
        <v>0</v>
      </c>
      <c r="CD1390" s="5">
        <v>0</v>
      </c>
      <c r="CE1390" s="5">
        <v>0</v>
      </c>
      <c r="CF1390" s="5">
        <v>0</v>
      </c>
      <c r="CG1390" s="5">
        <v>0</v>
      </c>
      <c r="CH1390" s="5">
        <v>0</v>
      </c>
      <c r="CI1390" s="5">
        <v>0</v>
      </c>
      <c r="CJ1390" s="5">
        <v>0</v>
      </c>
      <c r="CK1390" s="5">
        <v>0</v>
      </c>
      <c r="CL1390" s="5">
        <v>0</v>
      </c>
      <c r="CM1390" s="5">
        <v>0</v>
      </c>
      <c r="CN1390" s="5">
        <v>1</v>
      </c>
      <c r="CO1390" s="5">
        <v>0</v>
      </c>
      <c r="CP1390" s="5">
        <v>0</v>
      </c>
      <c r="CQ1390" s="5">
        <v>0</v>
      </c>
      <c r="CR1390" s="5">
        <v>0</v>
      </c>
      <c r="CS1390" s="5">
        <v>1</v>
      </c>
      <c r="CT1390" s="5">
        <v>0</v>
      </c>
      <c r="CU1390" s="5">
        <v>1</v>
      </c>
      <c r="CV1390" s="5">
        <v>0</v>
      </c>
      <c r="CW1390" s="5">
        <v>0</v>
      </c>
      <c r="CX1390" s="3">
        <v>0</v>
      </c>
    </row>
    <row r="1391" spans="1:102" ht="15.75" x14ac:dyDescent="0.25">
      <c r="A1391" s="5" t="s">
        <v>421</v>
      </c>
      <c r="B1391" s="5" t="s">
        <v>422</v>
      </c>
      <c r="C1391" s="5">
        <v>2023</v>
      </c>
      <c r="D1391" s="5">
        <v>174</v>
      </c>
      <c r="E1391" s="5">
        <v>0</v>
      </c>
      <c r="F1391" s="5">
        <v>0</v>
      </c>
      <c r="G1391" s="5">
        <v>1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1</v>
      </c>
      <c r="O1391" s="5">
        <v>11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1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3</v>
      </c>
      <c r="AC1391" s="5">
        <v>0</v>
      </c>
      <c r="AD1391" s="5">
        <v>0</v>
      </c>
      <c r="AE1391" s="5">
        <v>0</v>
      </c>
      <c r="AF1391" s="5">
        <v>0</v>
      </c>
      <c r="AG1391" s="5">
        <v>1</v>
      </c>
      <c r="AH1391" s="5">
        <v>1</v>
      </c>
      <c r="AI1391" s="5">
        <v>5</v>
      </c>
      <c r="AJ1391" s="5">
        <v>21</v>
      </c>
      <c r="AK1391" s="5">
        <v>6</v>
      </c>
      <c r="AL1391" s="5">
        <v>0</v>
      </c>
      <c r="AM1391" s="5">
        <v>1</v>
      </c>
      <c r="AN1391" s="5">
        <v>1</v>
      </c>
      <c r="AO1391" s="5">
        <v>3</v>
      </c>
      <c r="AP1391" s="5">
        <v>0</v>
      </c>
      <c r="AQ1391" s="5">
        <v>1</v>
      </c>
      <c r="AR1391" s="5">
        <v>0</v>
      </c>
      <c r="AS1391" s="5">
        <v>1</v>
      </c>
      <c r="AT1391" s="5">
        <v>23</v>
      </c>
      <c r="AU1391" s="5">
        <v>0</v>
      </c>
      <c r="AV1391" s="5">
        <v>1</v>
      </c>
      <c r="AW1391" s="5">
        <v>12</v>
      </c>
      <c r="AX1391" s="5">
        <v>5</v>
      </c>
      <c r="AY1391" s="5">
        <v>0</v>
      </c>
      <c r="AZ1391" s="5">
        <v>0</v>
      </c>
      <c r="BA1391" s="5">
        <v>0</v>
      </c>
      <c r="BB1391" s="5">
        <v>7</v>
      </c>
      <c r="BC1391" s="5">
        <v>0</v>
      </c>
      <c r="BD1391" s="5">
        <v>0</v>
      </c>
      <c r="BE1391" s="5">
        <v>1</v>
      </c>
      <c r="BF1391" s="5">
        <v>2</v>
      </c>
      <c r="BG1391" s="5">
        <v>1</v>
      </c>
      <c r="BH1391" s="5">
        <v>3</v>
      </c>
      <c r="BI1391" s="5">
        <v>0</v>
      </c>
      <c r="BJ1391" s="5">
        <v>3</v>
      </c>
      <c r="BK1391" s="5">
        <v>7</v>
      </c>
      <c r="BL1391" s="5">
        <v>0</v>
      </c>
      <c r="BM1391" s="5">
        <v>0</v>
      </c>
      <c r="BN1391" s="5">
        <v>1</v>
      </c>
      <c r="BO1391" s="5">
        <v>0</v>
      </c>
      <c r="BP1391" s="5">
        <v>0</v>
      </c>
      <c r="BQ1391" s="5">
        <v>2</v>
      </c>
      <c r="BR1391" s="5">
        <v>0</v>
      </c>
      <c r="BS1391" s="5">
        <v>12</v>
      </c>
      <c r="BT1391" s="5">
        <v>1</v>
      </c>
      <c r="BU1391" s="5">
        <v>0</v>
      </c>
      <c r="BV1391" s="5">
        <v>5</v>
      </c>
      <c r="BW1391" s="5">
        <v>0</v>
      </c>
      <c r="BX1391" s="5">
        <v>8</v>
      </c>
      <c r="BY1391" s="5">
        <v>0</v>
      </c>
      <c r="BZ1391" s="5">
        <v>0</v>
      </c>
      <c r="CA1391" s="5">
        <v>2</v>
      </c>
      <c r="CB1391" s="5">
        <v>0</v>
      </c>
      <c r="CC1391" s="5">
        <v>0</v>
      </c>
      <c r="CD1391" s="5">
        <v>0</v>
      </c>
      <c r="CE1391" s="5">
        <v>0</v>
      </c>
      <c r="CF1391" s="5">
        <v>0</v>
      </c>
      <c r="CG1391" s="5">
        <v>0</v>
      </c>
      <c r="CH1391" s="5">
        <v>0</v>
      </c>
      <c r="CI1391" s="5">
        <v>0</v>
      </c>
      <c r="CJ1391" s="5">
        <v>0</v>
      </c>
      <c r="CK1391" s="5">
        <v>0</v>
      </c>
      <c r="CL1391" s="5">
        <v>0</v>
      </c>
      <c r="CM1391" s="5">
        <v>5</v>
      </c>
      <c r="CN1391" s="5">
        <v>4</v>
      </c>
      <c r="CO1391" s="5">
        <v>0</v>
      </c>
      <c r="CP1391" s="5">
        <v>0</v>
      </c>
      <c r="CQ1391" s="5">
        <v>0</v>
      </c>
      <c r="CR1391" s="5">
        <v>0</v>
      </c>
      <c r="CS1391" s="5">
        <v>0</v>
      </c>
      <c r="CT1391" s="5">
        <v>1</v>
      </c>
      <c r="CU1391" s="5">
        <v>0</v>
      </c>
      <c r="CV1391" s="5">
        <v>3</v>
      </c>
      <c r="CW1391" s="5">
        <v>1</v>
      </c>
      <c r="CX1391" s="3">
        <v>1</v>
      </c>
    </row>
    <row r="1392" spans="1:102" ht="15.75" x14ac:dyDescent="0.25">
      <c r="A1392" s="5" t="s">
        <v>423</v>
      </c>
      <c r="B1392" s="5" t="s">
        <v>424</v>
      </c>
      <c r="C1392" s="5">
        <v>2023</v>
      </c>
      <c r="D1392" s="5">
        <v>1</v>
      </c>
      <c r="E1392" s="5">
        <v>0</v>
      </c>
      <c r="F1392" s="5">
        <v>0</v>
      </c>
      <c r="G1392" s="5">
        <v>0</v>
      </c>
      <c r="H1392" s="5">
        <v>0</v>
      </c>
      <c r="I1392" s="5">
        <v>0</v>
      </c>
      <c r="J1392" s="5">
        <v>0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  <c r="AB1392" s="5">
        <v>0</v>
      </c>
      <c r="AC1392" s="5">
        <v>0</v>
      </c>
      <c r="AD1392" s="5">
        <v>0</v>
      </c>
      <c r="AE1392" s="5">
        <v>0</v>
      </c>
      <c r="AF1392" s="5">
        <v>0</v>
      </c>
      <c r="AG1392" s="5">
        <v>0</v>
      </c>
      <c r="AH1392" s="5">
        <v>0</v>
      </c>
      <c r="AI1392" s="5">
        <v>0</v>
      </c>
      <c r="AJ1392" s="5">
        <v>0</v>
      </c>
      <c r="AK1392" s="5">
        <v>0</v>
      </c>
      <c r="AL1392" s="5">
        <v>0</v>
      </c>
      <c r="AM1392" s="5">
        <v>0</v>
      </c>
      <c r="AN1392" s="5">
        <v>0</v>
      </c>
      <c r="AO1392" s="5">
        <v>0</v>
      </c>
      <c r="AP1392" s="5">
        <v>0</v>
      </c>
      <c r="AQ1392" s="5">
        <v>0</v>
      </c>
      <c r="AR1392" s="5">
        <v>0</v>
      </c>
      <c r="AS1392" s="5">
        <v>0</v>
      </c>
      <c r="AT1392" s="5">
        <v>0</v>
      </c>
      <c r="AU1392" s="5">
        <v>0</v>
      </c>
      <c r="AV1392" s="5">
        <v>0</v>
      </c>
      <c r="AW1392" s="5">
        <v>0</v>
      </c>
      <c r="AX1392" s="5">
        <v>0</v>
      </c>
      <c r="AY1392" s="5">
        <v>0</v>
      </c>
      <c r="AZ1392" s="5">
        <v>0</v>
      </c>
      <c r="BA1392" s="5">
        <v>0</v>
      </c>
      <c r="BB1392" s="5">
        <v>0</v>
      </c>
      <c r="BC1392" s="5">
        <v>0</v>
      </c>
      <c r="BD1392" s="5">
        <v>0</v>
      </c>
      <c r="BE1392" s="5">
        <v>0</v>
      </c>
      <c r="BF1392" s="5">
        <v>0</v>
      </c>
      <c r="BG1392" s="5">
        <v>0</v>
      </c>
      <c r="BH1392" s="5">
        <v>0</v>
      </c>
      <c r="BI1392" s="5">
        <v>0</v>
      </c>
      <c r="BJ1392" s="5">
        <v>0</v>
      </c>
      <c r="BK1392" s="5">
        <v>1</v>
      </c>
      <c r="BL1392" s="5">
        <v>0</v>
      </c>
      <c r="BM1392" s="5">
        <v>0</v>
      </c>
      <c r="BN1392" s="5">
        <v>0</v>
      </c>
      <c r="BO1392" s="5">
        <v>0</v>
      </c>
      <c r="BP1392" s="5">
        <v>0</v>
      </c>
      <c r="BQ1392" s="5">
        <v>0</v>
      </c>
      <c r="BR1392" s="5">
        <v>0</v>
      </c>
      <c r="BS1392" s="5">
        <v>0</v>
      </c>
      <c r="BT1392" s="5">
        <v>0</v>
      </c>
      <c r="BU1392" s="5">
        <v>0</v>
      </c>
      <c r="BV1392" s="5">
        <v>0</v>
      </c>
      <c r="BW1392" s="5">
        <v>0</v>
      </c>
      <c r="BX1392" s="5">
        <v>0</v>
      </c>
      <c r="BY1392" s="5">
        <v>0</v>
      </c>
      <c r="BZ1392" s="5">
        <v>0</v>
      </c>
      <c r="CA1392" s="5">
        <v>0</v>
      </c>
      <c r="CB1392" s="5">
        <v>0</v>
      </c>
      <c r="CC1392" s="5">
        <v>0</v>
      </c>
      <c r="CD1392" s="5">
        <v>0</v>
      </c>
      <c r="CE1392" s="5">
        <v>0</v>
      </c>
      <c r="CF1392" s="5">
        <v>0</v>
      </c>
      <c r="CG1392" s="5">
        <v>0</v>
      </c>
      <c r="CH1392" s="5">
        <v>0</v>
      </c>
      <c r="CI1392" s="5">
        <v>0</v>
      </c>
      <c r="CJ1392" s="5">
        <v>0</v>
      </c>
      <c r="CK1392" s="5">
        <v>0</v>
      </c>
      <c r="CL1392" s="5">
        <v>0</v>
      </c>
      <c r="CM1392" s="5">
        <v>0</v>
      </c>
      <c r="CN1392" s="5">
        <v>0</v>
      </c>
      <c r="CO1392" s="5">
        <v>0</v>
      </c>
      <c r="CP1392" s="5">
        <v>0</v>
      </c>
      <c r="CQ1392" s="5">
        <v>0</v>
      </c>
      <c r="CR1392" s="5">
        <v>0</v>
      </c>
      <c r="CS1392" s="5">
        <v>0</v>
      </c>
      <c r="CT1392" s="5">
        <v>0</v>
      </c>
      <c r="CU1392" s="5">
        <v>0</v>
      </c>
      <c r="CV1392" s="5">
        <v>0</v>
      </c>
      <c r="CW1392" s="5">
        <v>0</v>
      </c>
      <c r="CX1392" s="3">
        <v>0</v>
      </c>
    </row>
    <row r="1393" spans="1:102" ht="15.75" x14ac:dyDescent="0.25">
      <c r="A1393" s="5" t="s">
        <v>425</v>
      </c>
      <c r="B1393" s="5" t="s">
        <v>426</v>
      </c>
      <c r="C1393" s="5">
        <v>2023</v>
      </c>
      <c r="D1393" s="5">
        <v>6968</v>
      </c>
      <c r="E1393" s="5">
        <v>8</v>
      </c>
      <c r="F1393" s="5">
        <v>1</v>
      </c>
      <c r="G1393" s="5">
        <v>25</v>
      </c>
      <c r="H1393" s="5">
        <v>3</v>
      </c>
      <c r="I1393" s="5">
        <v>7</v>
      </c>
      <c r="J1393" s="5">
        <v>8</v>
      </c>
      <c r="K1393" s="5">
        <v>5</v>
      </c>
      <c r="L1393" s="5">
        <v>21</v>
      </c>
      <c r="M1393" s="5">
        <v>8</v>
      </c>
      <c r="N1393" s="5">
        <v>33</v>
      </c>
      <c r="O1393" s="5">
        <v>303</v>
      </c>
      <c r="P1393" s="5">
        <v>7</v>
      </c>
      <c r="Q1393" s="5">
        <v>0</v>
      </c>
      <c r="R1393" s="5">
        <v>10</v>
      </c>
      <c r="S1393" s="5">
        <v>0</v>
      </c>
      <c r="T1393" s="5">
        <v>36</v>
      </c>
      <c r="U1393" s="5">
        <v>13</v>
      </c>
      <c r="V1393" s="5">
        <v>30</v>
      </c>
      <c r="W1393" s="5">
        <v>456</v>
      </c>
      <c r="X1393" s="5">
        <v>3</v>
      </c>
      <c r="Y1393" s="5">
        <v>0</v>
      </c>
      <c r="Z1393" s="5">
        <v>0</v>
      </c>
      <c r="AA1393" s="5">
        <v>14</v>
      </c>
      <c r="AB1393" s="5">
        <v>0</v>
      </c>
      <c r="AC1393" s="5">
        <v>0</v>
      </c>
      <c r="AD1393" s="5">
        <v>1</v>
      </c>
      <c r="AE1393" s="5">
        <v>0</v>
      </c>
      <c r="AF1393" s="5">
        <v>1</v>
      </c>
      <c r="AG1393" s="5">
        <v>43</v>
      </c>
      <c r="AH1393" s="5">
        <v>5</v>
      </c>
      <c r="AI1393" s="5">
        <v>114</v>
      </c>
      <c r="AJ1393" s="5">
        <v>275</v>
      </c>
      <c r="AK1393" s="5">
        <v>85</v>
      </c>
      <c r="AL1393" s="5">
        <v>2</v>
      </c>
      <c r="AM1393" s="5">
        <v>88</v>
      </c>
      <c r="AN1393" s="5">
        <v>51</v>
      </c>
      <c r="AO1393" s="5">
        <v>87</v>
      </c>
      <c r="AP1393" s="5">
        <v>2</v>
      </c>
      <c r="AQ1393" s="5">
        <v>20</v>
      </c>
      <c r="AR1393" s="5">
        <v>1</v>
      </c>
      <c r="AS1393" s="5">
        <v>44</v>
      </c>
      <c r="AT1393" s="5">
        <v>42</v>
      </c>
      <c r="AU1393" s="5">
        <v>36</v>
      </c>
      <c r="AV1393" s="5">
        <v>211</v>
      </c>
      <c r="AW1393" s="5">
        <v>184</v>
      </c>
      <c r="AX1393" s="5">
        <v>128</v>
      </c>
      <c r="AY1393" s="5">
        <v>2</v>
      </c>
      <c r="AZ1393" s="5">
        <v>50</v>
      </c>
      <c r="BA1393" s="5">
        <v>0</v>
      </c>
      <c r="BB1393" s="5">
        <v>1689</v>
      </c>
      <c r="BC1393" s="5">
        <v>110</v>
      </c>
      <c r="BD1393" s="5">
        <v>1</v>
      </c>
      <c r="BE1393" s="5">
        <v>29</v>
      </c>
      <c r="BF1393" s="5">
        <v>227</v>
      </c>
      <c r="BG1393" s="5">
        <v>7</v>
      </c>
      <c r="BH1393" s="5">
        <v>16</v>
      </c>
      <c r="BI1393" s="5">
        <v>0</v>
      </c>
      <c r="BJ1393" s="5">
        <v>112</v>
      </c>
      <c r="BK1393" s="5">
        <v>182</v>
      </c>
      <c r="BL1393" s="5">
        <v>0</v>
      </c>
      <c r="BM1393" s="5">
        <v>5</v>
      </c>
      <c r="BN1393" s="5">
        <v>27</v>
      </c>
      <c r="BO1393" s="5">
        <v>0</v>
      </c>
      <c r="BP1393" s="5">
        <v>6</v>
      </c>
      <c r="BQ1393" s="5">
        <v>55</v>
      </c>
      <c r="BR1393" s="5">
        <v>3</v>
      </c>
      <c r="BS1393" s="5">
        <v>102</v>
      </c>
      <c r="BT1393" s="5">
        <v>85</v>
      </c>
      <c r="BU1393" s="5">
        <v>4</v>
      </c>
      <c r="BV1393" s="5">
        <v>165</v>
      </c>
      <c r="BW1393" s="5">
        <v>99</v>
      </c>
      <c r="BX1393" s="5">
        <v>915</v>
      </c>
      <c r="BY1393" s="5">
        <v>0</v>
      </c>
      <c r="BZ1393" s="5">
        <v>0</v>
      </c>
      <c r="CA1393" s="5">
        <v>66</v>
      </c>
      <c r="CB1393" s="5">
        <v>129</v>
      </c>
      <c r="CC1393" s="5">
        <v>0</v>
      </c>
      <c r="CD1393" s="5">
        <v>8</v>
      </c>
      <c r="CE1393" s="5">
        <v>2</v>
      </c>
      <c r="CF1393" s="5">
        <v>3</v>
      </c>
      <c r="CG1393" s="5">
        <v>11</v>
      </c>
      <c r="CH1393" s="5">
        <v>3</v>
      </c>
      <c r="CI1393" s="5">
        <v>1</v>
      </c>
      <c r="CJ1393" s="5">
        <v>17</v>
      </c>
      <c r="CK1393" s="5">
        <v>1</v>
      </c>
      <c r="CL1393" s="5">
        <v>0</v>
      </c>
      <c r="CM1393" s="5">
        <v>21</v>
      </c>
      <c r="CN1393" s="5">
        <v>117</v>
      </c>
      <c r="CO1393" s="5">
        <v>1</v>
      </c>
      <c r="CP1393" s="5">
        <v>4</v>
      </c>
      <c r="CQ1393" s="5">
        <v>2</v>
      </c>
      <c r="CR1393" s="5">
        <v>13</v>
      </c>
      <c r="CS1393" s="5">
        <v>3</v>
      </c>
      <c r="CT1393" s="5">
        <v>52</v>
      </c>
      <c r="CU1393" s="5">
        <v>14</v>
      </c>
      <c r="CV1393" s="5">
        <v>46</v>
      </c>
      <c r="CW1393" s="5">
        <v>155</v>
      </c>
      <c r="CX1393" s="3">
        <v>155</v>
      </c>
    </row>
    <row r="1394" spans="1:102" ht="15.75" x14ac:dyDescent="0.25">
      <c r="A1394" s="5" t="s">
        <v>427</v>
      </c>
      <c r="B1394" s="5" t="s">
        <v>428</v>
      </c>
      <c r="C1394" s="5">
        <v>2023</v>
      </c>
      <c r="D1394" s="5">
        <v>116</v>
      </c>
      <c r="E1394" s="5">
        <v>0</v>
      </c>
      <c r="F1394" s="5">
        <v>1</v>
      </c>
      <c r="G1394" s="5">
        <v>2</v>
      </c>
      <c r="H1394" s="5">
        <v>0</v>
      </c>
      <c r="I1394" s="5">
        <v>7</v>
      </c>
      <c r="J1394" s="5">
        <v>0</v>
      </c>
      <c r="K1394" s="5">
        <v>1</v>
      </c>
      <c r="L1394" s="5">
        <v>3</v>
      </c>
      <c r="M1394" s="5">
        <v>0</v>
      </c>
      <c r="N1394" s="5">
        <v>1</v>
      </c>
      <c r="O1394" s="5">
        <v>2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>
        <v>1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5">
        <v>0</v>
      </c>
      <c r="AF1394" s="5">
        <v>0</v>
      </c>
      <c r="AG1394" s="5">
        <v>1</v>
      </c>
      <c r="AH1394" s="5">
        <v>0</v>
      </c>
      <c r="AI1394" s="5">
        <v>4</v>
      </c>
      <c r="AJ1394" s="5">
        <v>4</v>
      </c>
      <c r="AK1394" s="5">
        <v>5</v>
      </c>
      <c r="AL1394" s="5">
        <v>0</v>
      </c>
      <c r="AM1394" s="5">
        <v>1</v>
      </c>
      <c r="AN1394" s="5">
        <v>0</v>
      </c>
      <c r="AO1394" s="5">
        <v>7</v>
      </c>
      <c r="AP1394" s="5">
        <v>0</v>
      </c>
      <c r="AQ1394" s="5">
        <v>2</v>
      </c>
      <c r="AR1394" s="5">
        <v>0</v>
      </c>
      <c r="AS1394" s="5">
        <v>1</v>
      </c>
      <c r="AT1394" s="5">
        <v>1</v>
      </c>
      <c r="AU1394" s="5">
        <v>1</v>
      </c>
      <c r="AV1394" s="5">
        <v>2</v>
      </c>
      <c r="AW1394" s="5">
        <v>0</v>
      </c>
      <c r="AX1394" s="5">
        <v>4</v>
      </c>
      <c r="AY1394" s="5">
        <v>0</v>
      </c>
      <c r="AZ1394" s="5">
        <v>0</v>
      </c>
      <c r="BA1394" s="5">
        <v>0</v>
      </c>
      <c r="BB1394" s="5">
        <v>1</v>
      </c>
      <c r="BC1394" s="5">
        <v>1</v>
      </c>
      <c r="BD1394" s="5">
        <v>0</v>
      </c>
      <c r="BE1394" s="5">
        <v>3</v>
      </c>
      <c r="BF1394" s="5">
        <v>6</v>
      </c>
      <c r="BG1394" s="5">
        <v>0</v>
      </c>
      <c r="BH1394" s="5">
        <v>0</v>
      </c>
      <c r="BI1394" s="5">
        <v>0</v>
      </c>
      <c r="BJ1394" s="5">
        <v>8</v>
      </c>
      <c r="BK1394" s="5">
        <v>3</v>
      </c>
      <c r="BL1394" s="5">
        <v>0</v>
      </c>
      <c r="BM1394" s="5">
        <v>0</v>
      </c>
      <c r="BN1394" s="5">
        <v>1</v>
      </c>
      <c r="BO1394" s="5">
        <v>0</v>
      </c>
      <c r="BP1394" s="5">
        <v>0</v>
      </c>
      <c r="BQ1394" s="5">
        <v>0</v>
      </c>
      <c r="BR1394" s="5">
        <v>0</v>
      </c>
      <c r="BS1394" s="5">
        <v>2</v>
      </c>
      <c r="BT1394" s="5">
        <v>1</v>
      </c>
      <c r="BU1394" s="5">
        <v>0</v>
      </c>
      <c r="BV1394" s="5">
        <v>2</v>
      </c>
      <c r="BW1394" s="5">
        <v>3</v>
      </c>
      <c r="BX1394" s="5">
        <v>17</v>
      </c>
      <c r="BY1394" s="5">
        <v>0</v>
      </c>
      <c r="BZ1394" s="5">
        <v>0</v>
      </c>
      <c r="CA1394" s="5">
        <v>0</v>
      </c>
      <c r="CB1394" s="5">
        <v>0</v>
      </c>
      <c r="CC1394" s="5">
        <v>0</v>
      </c>
      <c r="CD1394" s="5">
        <v>0</v>
      </c>
      <c r="CE1394" s="5">
        <v>0</v>
      </c>
      <c r="CF1394" s="5">
        <v>0</v>
      </c>
      <c r="CG1394" s="5">
        <v>0</v>
      </c>
      <c r="CH1394" s="5">
        <v>0</v>
      </c>
      <c r="CI1394" s="5">
        <v>0</v>
      </c>
      <c r="CJ1394" s="5">
        <v>1</v>
      </c>
      <c r="CK1394" s="5">
        <v>0</v>
      </c>
      <c r="CL1394" s="5">
        <v>0</v>
      </c>
      <c r="CM1394" s="5">
        <v>1</v>
      </c>
      <c r="CN1394" s="5">
        <v>3</v>
      </c>
      <c r="CO1394" s="5">
        <v>0</v>
      </c>
      <c r="CP1394" s="5">
        <v>0</v>
      </c>
      <c r="CQ1394" s="5">
        <v>0</v>
      </c>
      <c r="CR1394" s="5">
        <v>0</v>
      </c>
      <c r="CS1394" s="5">
        <v>0</v>
      </c>
      <c r="CT1394" s="5">
        <v>5</v>
      </c>
      <c r="CU1394" s="5">
        <v>0</v>
      </c>
      <c r="CV1394" s="5">
        <v>4</v>
      </c>
      <c r="CW1394" s="5">
        <v>1</v>
      </c>
      <c r="CX1394" s="3">
        <v>1</v>
      </c>
    </row>
    <row r="1395" spans="1:102" ht="15.75" x14ac:dyDescent="0.25">
      <c r="A1395" s="5" t="s">
        <v>429</v>
      </c>
      <c r="B1395" s="5" t="s">
        <v>430</v>
      </c>
      <c r="C1395" s="5">
        <v>2023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3">
        <v>0</v>
      </c>
    </row>
    <row r="1396" spans="1:102" ht="15.75" x14ac:dyDescent="0.25">
      <c r="A1396" s="5" t="s">
        <v>431</v>
      </c>
      <c r="B1396" s="5" t="s">
        <v>432</v>
      </c>
      <c r="C1396" s="5">
        <v>2023</v>
      </c>
      <c r="D1396" s="5">
        <v>1887</v>
      </c>
      <c r="E1396" s="5">
        <v>0</v>
      </c>
      <c r="F1396" s="5">
        <v>2</v>
      </c>
      <c r="G1396" s="5">
        <v>4</v>
      </c>
      <c r="H1396" s="5">
        <v>17</v>
      </c>
      <c r="I1396" s="5">
        <v>5</v>
      </c>
      <c r="J1396" s="5">
        <v>1</v>
      </c>
      <c r="K1396" s="5">
        <v>2</v>
      </c>
      <c r="L1396" s="5">
        <v>9</v>
      </c>
      <c r="M1396" s="5">
        <v>5</v>
      </c>
      <c r="N1396" s="5">
        <v>5</v>
      </c>
      <c r="O1396" s="5">
        <v>378</v>
      </c>
      <c r="P1396" s="5">
        <v>0</v>
      </c>
      <c r="Q1396" s="5">
        <v>0</v>
      </c>
      <c r="R1396" s="5">
        <v>0</v>
      </c>
      <c r="S1396" s="5">
        <v>0</v>
      </c>
      <c r="T1396" s="5">
        <v>4</v>
      </c>
      <c r="U1396" s="5">
        <v>2</v>
      </c>
      <c r="V1396" s="5">
        <v>1</v>
      </c>
      <c r="W1396" s="5">
        <v>44</v>
      </c>
      <c r="X1396" s="5">
        <v>4</v>
      </c>
      <c r="Y1396" s="5">
        <v>0</v>
      </c>
      <c r="Z1396" s="5">
        <v>0</v>
      </c>
      <c r="AA1396" s="5">
        <v>4</v>
      </c>
      <c r="AB1396" s="5">
        <v>0</v>
      </c>
      <c r="AC1396" s="5">
        <v>0</v>
      </c>
      <c r="AD1396" s="5">
        <v>0</v>
      </c>
      <c r="AE1396" s="5">
        <v>1</v>
      </c>
      <c r="AF1396" s="5">
        <v>0</v>
      </c>
      <c r="AG1396" s="5">
        <v>7</v>
      </c>
      <c r="AH1396" s="5">
        <v>8</v>
      </c>
      <c r="AI1396" s="5">
        <v>11</v>
      </c>
      <c r="AJ1396" s="5">
        <v>122</v>
      </c>
      <c r="AK1396" s="5">
        <v>21</v>
      </c>
      <c r="AL1396" s="5">
        <v>0</v>
      </c>
      <c r="AM1396" s="5">
        <v>26</v>
      </c>
      <c r="AN1396" s="5">
        <v>11</v>
      </c>
      <c r="AO1396" s="5">
        <v>34</v>
      </c>
      <c r="AP1396" s="5">
        <v>0</v>
      </c>
      <c r="AQ1396" s="5">
        <v>5</v>
      </c>
      <c r="AR1396" s="5">
        <v>0</v>
      </c>
      <c r="AS1396" s="5">
        <v>5</v>
      </c>
      <c r="AT1396" s="5">
        <v>6</v>
      </c>
      <c r="AU1396" s="5">
        <v>7</v>
      </c>
      <c r="AV1396" s="5">
        <v>10</v>
      </c>
      <c r="AW1396" s="5">
        <v>31</v>
      </c>
      <c r="AX1396" s="5">
        <v>28</v>
      </c>
      <c r="AY1396" s="5">
        <v>0</v>
      </c>
      <c r="AZ1396" s="5">
        <v>30</v>
      </c>
      <c r="BA1396" s="5">
        <v>0</v>
      </c>
      <c r="BB1396" s="5">
        <v>209</v>
      </c>
      <c r="BC1396" s="5">
        <v>11</v>
      </c>
      <c r="BD1396" s="5">
        <v>0</v>
      </c>
      <c r="BE1396" s="5">
        <v>10</v>
      </c>
      <c r="BF1396" s="5">
        <v>40</v>
      </c>
      <c r="BG1396" s="5">
        <v>2</v>
      </c>
      <c r="BH1396" s="5">
        <v>3</v>
      </c>
      <c r="BI1396" s="5">
        <v>0</v>
      </c>
      <c r="BJ1396" s="5">
        <v>58</v>
      </c>
      <c r="BK1396" s="5">
        <v>69</v>
      </c>
      <c r="BL1396" s="5">
        <v>0</v>
      </c>
      <c r="BM1396" s="5">
        <v>1</v>
      </c>
      <c r="BN1396" s="5">
        <v>15</v>
      </c>
      <c r="BO1396" s="5">
        <v>0</v>
      </c>
      <c r="BP1396" s="5">
        <v>5</v>
      </c>
      <c r="BQ1396" s="5">
        <v>66</v>
      </c>
      <c r="BR1396" s="5">
        <v>1</v>
      </c>
      <c r="BS1396" s="5">
        <v>59</v>
      </c>
      <c r="BT1396" s="5">
        <v>29</v>
      </c>
      <c r="BU1396" s="5">
        <v>2</v>
      </c>
      <c r="BV1396" s="5">
        <v>14</v>
      </c>
      <c r="BW1396" s="5">
        <v>15</v>
      </c>
      <c r="BX1396" s="5">
        <v>193</v>
      </c>
      <c r="BY1396" s="5">
        <v>0</v>
      </c>
      <c r="BZ1396" s="5">
        <v>0</v>
      </c>
      <c r="CA1396" s="5">
        <v>21</v>
      </c>
      <c r="CB1396" s="5">
        <v>2</v>
      </c>
      <c r="CC1396" s="5">
        <v>0</v>
      </c>
      <c r="CD1396" s="5">
        <v>1</v>
      </c>
      <c r="CE1396" s="5">
        <v>0</v>
      </c>
      <c r="CF1396" s="5">
        <v>2</v>
      </c>
      <c r="CG1396" s="5">
        <v>1</v>
      </c>
      <c r="CH1396" s="5">
        <v>3</v>
      </c>
      <c r="CI1396" s="5">
        <v>6</v>
      </c>
      <c r="CJ1396" s="5">
        <v>14</v>
      </c>
      <c r="CK1396" s="5">
        <v>3</v>
      </c>
      <c r="CL1396" s="5">
        <v>0</v>
      </c>
      <c r="CM1396" s="5">
        <v>7</v>
      </c>
      <c r="CN1396" s="5">
        <v>88</v>
      </c>
      <c r="CO1396" s="5">
        <v>9</v>
      </c>
      <c r="CP1396" s="5">
        <v>6</v>
      </c>
      <c r="CQ1396" s="5">
        <v>0</v>
      </c>
      <c r="CR1396" s="5">
        <v>19</v>
      </c>
      <c r="CS1396" s="5">
        <v>8</v>
      </c>
      <c r="CT1396" s="5">
        <v>5</v>
      </c>
      <c r="CU1396" s="5">
        <v>9</v>
      </c>
      <c r="CV1396" s="5">
        <v>22</v>
      </c>
      <c r="CW1396" s="5">
        <v>7</v>
      </c>
      <c r="CX1396" s="3">
        <v>7</v>
      </c>
    </row>
    <row r="1397" spans="1:102" ht="15.75" x14ac:dyDescent="0.25">
      <c r="A1397" s="5" t="s">
        <v>433</v>
      </c>
      <c r="B1397" s="5" t="s">
        <v>434</v>
      </c>
      <c r="C1397" s="5">
        <v>2023</v>
      </c>
      <c r="D1397" s="5">
        <v>147</v>
      </c>
      <c r="E1397" s="5">
        <v>1</v>
      </c>
      <c r="F1397" s="5">
        <v>0</v>
      </c>
      <c r="G1397" s="5">
        <v>1</v>
      </c>
      <c r="H1397" s="5">
        <v>0</v>
      </c>
      <c r="I1397" s="5">
        <v>0</v>
      </c>
      <c r="J1397" s="5">
        <v>1</v>
      </c>
      <c r="K1397" s="5">
        <v>0</v>
      </c>
      <c r="L1397" s="5">
        <v>0</v>
      </c>
      <c r="M1397" s="5">
        <v>0</v>
      </c>
      <c r="N1397" s="5">
        <v>2</v>
      </c>
      <c r="O1397" s="5">
        <v>2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2</v>
      </c>
      <c r="AJ1397" s="5">
        <v>3</v>
      </c>
      <c r="AK1397" s="5">
        <v>1</v>
      </c>
      <c r="AL1397" s="5">
        <v>1</v>
      </c>
      <c r="AM1397" s="5">
        <v>0</v>
      </c>
      <c r="AN1397" s="5">
        <v>0</v>
      </c>
      <c r="AO1397" s="5">
        <v>1</v>
      </c>
      <c r="AP1397" s="5">
        <v>0</v>
      </c>
      <c r="AQ1397" s="5">
        <v>2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2</v>
      </c>
      <c r="AY1397" s="5">
        <v>0</v>
      </c>
      <c r="AZ1397" s="5">
        <v>1</v>
      </c>
      <c r="BA1397" s="5">
        <v>0</v>
      </c>
      <c r="BB1397" s="5">
        <v>2</v>
      </c>
      <c r="BC1397" s="5">
        <v>0</v>
      </c>
      <c r="BD1397" s="5">
        <v>0</v>
      </c>
      <c r="BE1397" s="5">
        <v>3</v>
      </c>
      <c r="BF1397" s="5">
        <v>5</v>
      </c>
      <c r="BG1397" s="5">
        <v>0</v>
      </c>
      <c r="BH1397" s="5">
        <v>0</v>
      </c>
      <c r="BI1397" s="5">
        <v>0</v>
      </c>
      <c r="BJ1397" s="5">
        <v>3</v>
      </c>
      <c r="BK1397" s="5">
        <v>13</v>
      </c>
      <c r="BL1397" s="5">
        <v>0</v>
      </c>
      <c r="BM1397" s="5">
        <v>0</v>
      </c>
      <c r="BN1397" s="5">
        <v>3</v>
      </c>
      <c r="BO1397" s="5">
        <v>0</v>
      </c>
      <c r="BP1397" s="5">
        <v>0</v>
      </c>
      <c r="BQ1397" s="5">
        <v>4</v>
      </c>
      <c r="BR1397" s="5">
        <v>4</v>
      </c>
      <c r="BS1397" s="5">
        <v>3</v>
      </c>
      <c r="BT1397" s="5">
        <v>1</v>
      </c>
      <c r="BU1397" s="5">
        <v>0</v>
      </c>
      <c r="BV1397" s="5">
        <v>2</v>
      </c>
      <c r="BW1397" s="5">
        <v>51</v>
      </c>
      <c r="BX1397" s="5">
        <v>15</v>
      </c>
      <c r="BY1397" s="5">
        <v>0</v>
      </c>
      <c r="BZ1397" s="5">
        <v>0</v>
      </c>
      <c r="CA1397" s="5">
        <v>2</v>
      </c>
      <c r="CB1397" s="5">
        <v>0</v>
      </c>
      <c r="CC1397" s="5">
        <v>0</v>
      </c>
      <c r="CD1397" s="5">
        <v>0</v>
      </c>
      <c r="CE1397" s="5">
        <v>0</v>
      </c>
      <c r="CF1397" s="5">
        <v>2</v>
      </c>
      <c r="CG1397" s="5">
        <v>0</v>
      </c>
      <c r="CH1397" s="5">
        <v>0</v>
      </c>
      <c r="CI1397" s="5">
        <v>0</v>
      </c>
      <c r="CJ1397" s="5">
        <v>2</v>
      </c>
      <c r="CK1397" s="5">
        <v>0</v>
      </c>
      <c r="CL1397" s="5">
        <v>0</v>
      </c>
      <c r="CM1397" s="5">
        <v>0</v>
      </c>
      <c r="CN1397" s="5">
        <v>3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1</v>
      </c>
      <c r="CU1397" s="5">
        <v>0</v>
      </c>
      <c r="CV1397" s="5">
        <v>3</v>
      </c>
      <c r="CW1397" s="5">
        <v>0</v>
      </c>
      <c r="CX1397" s="3">
        <v>0</v>
      </c>
    </row>
    <row r="1398" spans="1:102" ht="15.75" x14ac:dyDescent="0.25">
      <c r="A1398" s="5" t="s">
        <v>435</v>
      </c>
      <c r="B1398" s="5" t="s">
        <v>436</v>
      </c>
      <c r="C1398" s="5">
        <v>2023</v>
      </c>
      <c r="D1398" s="5">
        <v>725</v>
      </c>
      <c r="E1398" s="5">
        <v>0</v>
      </c>
      <c r="F1398" s="5">
        <v>0</v>
      </c>
      <c r="G1398" s="5">
        <v>2</v>
      </c>
      <c r="H1398" s="5">
        <v>10</v>
      </c>
      <c r="I1398" s="5">
        <v>0</v>
      </c>
      <c r="J1398" s="5">
        <v>0</v>
      </c>
      <c r="K1398" s="5">
        <v>0</v>
      </c>
      <c r="L1398" s="5">
        <v>19</v>
      </c>
      <c r="M1398" s="5">
        <v>4</v>
      </c>
      <c r="N1398" s="5">
        <v>5</v>
      </c>
      <c r="O1398" s="5">
        <v>118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46</v>
      </c>
      <c r="V1398" s="5">
        <v>1</v>
      </c>
      <c r="W1398" s="5">
        <v>0</v>
      </c>
      <c r="X1398" s="5">
        <v>3</v>
      </c>
      <c r="Y1398" s="5">
        <v>0</v>
      </c>
      <c r="Z1398" s="5">
        <v>0</v>
      </c>
      <c r="AA1398" s="5">
        <v>6</v>
      </c>
      <c r="AB1398" s="5">
        <v>0</v>
      </c>
      <c r="AC1398" s="5">
        <v>0</v>
      </c>
      <c r="AD1398" s="5">
        <v>1</v>
      </c>
      <c r="AE1398" s="5">
        <v>0</v>
      </c>
      <c r="AF1398" s="5">
        <v>0</v>
      </c>
      <c r="AG1398" s="5">
        <v>2</v>
      </c>
      <c r="AH1398" s="5">
        <v>0</v>
      </c>
      <c r="AI1398" s="5">
        <v>8</v>
      </c>
      <c r="AJ1398" s="5">
        <v>15</v>
      </c>
      <c r="AK1398" s="5">
        <v>15</v>
      </c>
      <c r="AL1398" s="5">
        <v>1</v>
      </c>
      <c r="AM1398" s="5">
        <v>1</v>
      </c>
      <c r="AN1398" s="5">
        <v>5</v>
      </c>
      <c r="AO1398" s="5">
        <v>34</v>
      </c>
      <c r="AP1398" s="5">
        <v>0</v>
      </c>
      <c r="AQ1398" s="5">
        <v>2</v>
      </c>
      <c r="AR1398" s="5">
        <v>1</v>
      </c>
      <c r="AS1398" s="5">
        <v>1</v>
      </c>
      <c r="AT1398" s="5">
        <v>4</v>
      </c>
      <c r="AU1398" s="5">
        <v>2</v>
      </c>
      <c r="AV1398" s="5">
        <v>0</v>
      </c>
      <c r="AW1398" s="5">
        <v>1</v>
      </c>
      <c r="AX1398" s="5">
        <v>13</v>
      </c>
      <c r="AY1398" s="5">
        <v>0</v>
      </c>
      <c r="AZ1398" s="5">
        <v>19</v>
      </c>
      <c r="BA1398" s="5">
        <v>0</v>
      </c>
      <c r="BB1398" s="5">
        <v>3</v>
      </c>
      <c r="BC1398" s="5">
        <v>2</v>
      </c>
      <c r="BD1398" s="5">
        <v>0</v>
      </c>
      <c r="BE1398" s="5">
        <v>4</v>
      </c>
      <c r="BF1398" s="5">
        <v>57</v>
      </c>
      <c r="BG1398" s="5">
        <v>0</v>
      </c>
      <c r="BH1398" s="5">
        <v>1</v>
      </c>
      <c r="BI1398" s="5">
        <v>0</v>
      </c>
      <c r="BJ1398" s="5">
        <v>6</v>
      </c>
      <c r="BK1398" s="5">
        <v>29</v>
      </c>
      <c r="BL1398" s="5">
        <v>0</v>
      </c>
      <c r="BM1398" s="5">
        <v>0</v>
      </c>
      <c r="BN1398" s="5">
        <v>3</v>
      </c>
      <c r="BO1398" s="5">
        <v>0</v>
      </c>
      <c r="BP1398" s="5">
        <v>0</v>
      </c>
      <c r="BQ1398" s="5">
        <v>12</v>
      </c>
      <c r="BR1398" s="5">
        <v>0</v>
      </c>
      <c r="BS1398" s="5">
        <v>10</v>
      </c>
      <c r="BT1398" s="5">
        <v>6</v>
      </c>
      <c r="BU1398" s="5">
        <v>0</v>
      </c>
      <c r="BV1398" s="5">
        <v>7</v>
      </c>
      <c r="BW1398" s="5">
        <v>28</v>
      </c>
      <c r="BX1398" s="5">
        <v>149</v>
      </c>
      <c r="BY1398" s="5">
        <v>0</v>
      </c>
      <c r="BZ1398" s="5">
        <v>0</v>
      </c>
      <c r="CA1398" s="5">
        <v>8</v>
      </c>
      <c r="CB1398" s="5">
        <v>1</v>
      </c>
      <c r="CC1398" s="5">
        <v>0</v>
      </c>
      <c r="CD1398" s="5">
        <v>0</v>
      </c>
      <c r="CE1398" s="5">
        <v>0</v>
      </c>
      <c r="CF1398" s="5">
        <v>2</v>
      </c>
      <c r="CG1398" s="5">
        <v>0</v>
      </c>
      <c r="CH1398" s="5">
        <v>0</v>
      </c>
      <c r="CI1398" s="5">
        <v>1</v>
      </c>
      <c r="CJ1398" s="5">
        <v>3</v>
      </c>
      <c r="CK1398" s="5">
        <v>1</v>
      </c>
      <c r="CL1398" s="5">
        <v>1</v>
      </c>
      <c r="CM1398" s="5">
        <v>1</v>
      </c>
      <c r="CN1398" s="5">
        <v>21</v>
      </c>
      <c r="CO1398" s="5">
        <v>3</v>
      </c>
      <c r="CP1398" s="5">
        <v>6</v>
      </c>
      <c r="CQ1398" s="5">
        <v>0</v>
      </c>
      <c r="CR1398" s="5">
        <v>4</v>
      </c>
      <c r="CS1398" s="5">
        <v>0</v>
      </c>
      <c r="CT1398" s="5">
        <v>2</v>
      </c>
      <c r="CU1398" s="5">
        <v>0</v>
      </c>
      <c r="CV1398" s="5">
        <v>8</v>
      </c>
      <c r="CW1398" s="5">
        <v>3</v>
      </c>
      <c r="CX1398" s="3">
        <v>3</v>
      </c>
    </row>
    <row r="1399" spans="1:102" ht="15.75" x14ac:dyDescent="0.25">
      <c r="A1399" s="5" t="s">
        <v>437</v>
      </c>
      <c r="B1399" s="5" t="s">
        <v>438</v>
      </c>
      <c r="C1399" s="5">
        <v>2023</v>
      </c>
      <c r="D1399" s="5">
        <v>55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2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1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1</v>
      </c>
      <c r="AJ1399" s="5">
        <v>8</v>
      </c>
      <c r="AK1399" s="5">
        <v>1</v>
      </c>
      <c r="AL1399" s="5">
        <v>0</v>
      </c>
      <c r="AM1399" s="5">
        <v>0</v>
      </c>
      <c r="AN1399" s="5">
        <v>0</v>
      </c>
      <c r="AO1399" s="5">
        <v>2</v>
      </c>
      <c r="AP1399" s="5">
        <v>0</v>
      </c>
      <c r="AQ1399" s="5">
        <v>1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2</v>
      </c>
      <c r="AY1399" s="5">
        <v>0</v>
      </c>
      <c r="AZ1399" s="5">
        <v>1</v>
      </c>
      <c r="BA1399" s="5">
        <v>0</v>
      </c>
      <c r="BB1399" s="5">
        <v>1</v>
      </c>
      <c r="BC1399" s="5">
        <v>0</v>
      </c>
      <c r="BD1399" s="5">
        <v>0</v>
      </c>
      <c r="BE1399" s="5">
        <v>1</v>
      </c>
      <c r="BF1399" s="5">
        <v>5</v>
      </c>
      <c r="BG1399" s="5">
        <v>0</v>
      </c>
      <c r="BH1399" s="5">
        <v>0</v>
      </c>
      <c r="BI1399" s="5">
        <v>0</v>
      </c>
      <c r="BJ1399" s="5">
        <v>2</v>
      </c>
      <c r="BK1399" s="5">
        <v>2</v>
      </c>
      <c r="BL1399" s="5">
        <v>0</v>
      </c>
      <c r="BM1399" s="5">
        <v>1</v>
      </c>
      <c r="BN1399" s="5">
        <v>1</v>
      </c>
      <c r="BO1399" s="5">
        <v>0</v>
      </c>
      <c r="BP1399" s="5">
        <v>1</v>
      </c>
      <c r="BQ1399" s="5">
        <v>2</v>
      </c>
      <c r="BR1399" s="5">
        <v>0</v>
      </c>
      <c r="BS1399" s="5">
        <v>2</v>
      </c>
      <c r="BT1399" s="5">
        <v>1</v>
      </c>
      <c r="BU1399" s="5">
        <v>0</v>
      </c>
      <c r="BV1399" s="5">
        <v>0</v>
      </c>
      <c r="BW1399" s="5">
        <v>3</v>
      </c>
      <c r="BX1399" s="5">
        <v>4</v>
      </c>
      <c r="BY1399" s="5">
        <v>0</v>
      </c>
      <c r="BZ1399" s="5">
        <v>0</v>
      </c>
      <c r="CA1399" s="5">
        <v>1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3</v>
      </c>
      <c r="CN1399" s="5">
        <v>3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1</v>
      </c>
      <c r="CU1399" s="5">
        <v>0</v>
      </c>
      <c r="CV1399" s="5">
        <v>2</v>
      </c>
      <c r="CW1399" s="5">
        <v>0</v>
      </c>
      <c r="CX1399" s="3">
        <v>0</v>
      </c>
    </row>
    <row r="1400" spans="1:102" ht="15.75" x14ac:dyDescent="0.25">
      <c r="A1400" s="5" t="s">
        <v>439</v>
      </c>
      <c r="B1400" s="5" t="s">
        <v>440</v>
      </c>
      <c r="C1400" s="5">
        <v>2023</v>
      </c>
      <c r="D1400" s="5">
        <v>1</v>
      </c>
      <c r="E1400" s="5">
        <v>0</v>
      </c>
      <c r="F1400" s="5">
        <v>0</v>
      </c>
      <c r="G1400" s="5">
        <v>0</v>
      </c>
      <c r="H1400" s="5">
        <v>0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1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0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  <c r="AB1400" s="5">
        <v>0</v>
      </c>
      <c r="AC1400" s="5">
        <v>0</v>
      </c>
      <c r="AD1400" s="5">
        <v>0</v>
      </c>
      <c r="AE1400" s="5">
        <v>0</v>
      </c>
      <c r="AF1400" s="5">
        <v>0</v>
      </c>
      <c r="AG1400" s="5">
        <v>0</v>
      </c>
      <c r="AH1400" s="5">
        <v>0</v>
      </c>
      <c r="AI1400" s="5">
        <v>0</v>
      </c>
      <c r="AJ1400" s="5">
        <v>0</v>
      </c>
      <c r="AK1400" s="5">
        <v>0</v>
      </c>
      <c r="AL1400" s="5">
        <v>0</v>
      </c>
      <c r="AM1400" s="5">
        <v>0</v>
      </c>
      <c r="AN1400" s="5">
        <v>0</v>
      </c>
      <c r="AO1400" s="5">
        <v>0</v>
      </c>
      <c r="AP1400" s="5">
        <v>0</v>
      </c>
      <c r="AQ1400" s="5">
        <v>0</v>
      </c>
      <c r="AR1400" s="5">
        <v>0</v>
      </c>
      <c r="AS1400" s="5">
        <v>0</v>
      </c>
      <c r="AT1400" s="5">
        <v>0</v>
      </c>
      <c r="AU1400" s="5">
        <v>0</v>
      </c>
      <c r="AV1400" s="5">
        <v>0</v>
      </c>
      <c r="AW1400" s="5">
        <v>0</v>
      </c>
      <c r="AX1400" s="5">
        <v>0</v>
      </c>
      <c r="AY1400" s="5">
        <v>0</v>
      </c>
      <c r="AZ1400" s="5">
        <v>0</v>
      </c>
      <c r="BA1400" s="5">
        <v>0</v>
      </c>
      <c r="BB1400" s="5">
        <v>0</v>
      </c>
      <c r="BC1400" s="5">
        <v>0</v>
      </c>
      <c r="BD1400" s="5">
        <v>0</v>
      </c>
      <c r="BE1400" s="5">
        <v>0</v>
      </c>
      <c r="BF1400" s="5">
        <v>0</v>
      </c>
      <c r="BG1400" s="5">
        <v>0</v>
      </c>
      <c r="BH1400" s="5">
        <v>0</v>
      </c>
      <c r="BI1400" s="5">
        <v>0</v>
      </c>
      <c r="BJ1400" s="5">
        <v>0</v>
      </c>
      <c r="BK1400" s="5">
        <v>0</v>
      </c>
      <c r="BL1400" s="5">
        <v>0</v>
      </c>
      <c r="BM1400" s="5">
        <v>0</v>
      </c>
      <c r="BN1400" s="5">
        <v>0</v>
      </c>
      <c r="BO1400" s="5">
        <v>0</v>
      </c>
      <c r="BP1400" s="5">
        <v>0</v>
      </c>
      <c r="BQ1400" s="5">
        <v>0</v>
      </c>
      <c r="BR1400" s="5">
        <v>0</v>
      </c>
      <c r="BS1400" s="5">
        <v>0</v>
      </c>
      <c r="BT1400" s="5">
        <v>0</v>
      </c>
      <c r="BU1400" s="5">
        <v>0</v>
      </c>
      <c r="BV1400" s="5">
        <v>0</v>
      </c>
      <c r="BW1400" s="5">
        <v>0</v>
      </c>
      <c r="BX1400" s="5">
        <v>0</v>
      </c>
      <c r="BY1400" s="5">
        <v>0</v>
      </c>
      <c r="BZ1400" s="5">
        <v>0</v>
      </c>
      <c r="CA1400" s="5">
        <v>0</v>
      </c>
      <c r="CB1400" s="5">
        <v>0</v>
      </c>
      <c r="CC1400" s="5">
        <v>0</v>
      </c>
      <c r="CD1400" s="5">
        <v>0</v>
      </c>
      <c r="CE1400" s="5">
        <v>0</v>
      </c>
      <c r="CF1400" s="5">
        <v>0</v>
      </c>
      <c r="CG1400" s="5">
        <v>0</v>
      </c>
      <c r="CH1400" s="5">
        <v>0</v>
      </c>
      <c r="CI1400" s="5">
        <v>0</v>
      </c>
      <c r="CJ1400" s="5">
        <v>0</v>
      </c>
      <c r="CK1400" s="5">
        <v>0</v>
      </c>
      <c r="CL1400" s="5">
        <v>0</v>
      </c>
      <c r="CM1400" s="5">
        <v>0</v>
      </c>
      <c r="CN1400" s="5">
        <v>0</v>
      </c>
      <c r="CO1400" s="5">
        <v>0</v>
      </c>
      <c r="CP1400" s="5">
        <v>0</v>
      </c>
      <c r="CQ1400" s="5">
        <v>0</v>
      </c>
      <c r="CR1400" s="5">
        <v>0</v>
      </c>
      <c r="CS1400" s="5">
        <v>0</v>
      </c>
      <c r="CT1400" s="5">
        <v>0</v>
      </c>
      <c r="CU1400" s="5">
        <v>0</v>
      </c>
      <c r="CV1400" s="5">
        <v>0</v>
      </c>
      <c r="CW1400" s="5">
        <v>0</v>
      </c>
      <c r="CX1400" s="3">
        <v>0</v>
      </c>
    </row>
    <row r="1401" spans="1:102" ht="15.75" x14ac:dyDescent="0.25">
      <c r="A1401" s="5" t="s">
        <v>441</v>
      </c>
      <c r="B1401" s="5" t="s">
        <v>442</v>
      </c>
      <c r="C1401" s="5">
        <v>2023</v>
      </c>
      <c r="D1401" s="5">
        <v>60432</v>
      </c>
      <c r="E1401" s="5">
        <v>41</v>
      </c>
      <c r="F1401" s="5">
        <v>33</v>
      </c>
      <c r="G1401" s="5">
        <v>99</v>
      </c>
      <c r="H1401" s="5">
        <v>245</v>
      </c>
      <c r="I1401" s="5">
        <v>137</v>
      </c>
      <c r="J1401" s="5">
        <v>30</v>
      </c>
      <c r="K1401" s="5">
        <v>10</v>
      </c>
      <c r="L1401" s="5">
        <v>56</v>
      </c>
      <c r="M1401" s="5">
        <v>50</v>
      </c>
      <c r="N1401" s="5">
        <v>190</v>
      </c>
      <c r="O1401" s="5">
        <v>1914</v>
      </c>
      <c r="P1401" s="5">
        <v>0</v>
      </c>
      <c r="Q1401" s="5">
        <v>0</v>
      </c>
      <c r="R1401" s="5">
        <v>27</v>
      </c>
      <c r="S1401" s="5">
        <v>3</v>
      </c>
      <c r="T1401" s="5">
        <v>0</v>
      </c>
      <c r="U1401" s="5">
        <v>12</v>
      </c>
      <c r="V1401" s="5">
        <v>19</v>
      </c>
      <c r="W1401" s="5">
        <v>350</v>
      </c>
      <c r="X1401" s="5">
        <v>34</v>
      </c>
      <c r="Y1401" s="5">
        <v>16</v>
      </c>
      <c r="Z1401" s="5">
        <v>319</v>
      </c>
      <c r="AA1401" s="5">
        <v>1614</v>
      </c>
      <c r="AB1401" s="5">
        <v>2</v>
      </c>
      <c r="AC1401" s="5">
        <v>0</v>
      </c>
      <c r="AD1401" s="5">
        <v>33</v>
      </c>
      <c r="AE1401" s="5">
        <v>7</v>
      </c>
      <c r="AF1401" s="5">
        <v>13</v>
      </c>
      <c r="AG1401" s="5">
        <v>2816</v>
      </c>
      <c r="AH1401" s="5">
        <v>634</v>
      </c>
      <c r="AI1401" s="5">
        <v>171</v>
      </c>
      <c r="AJ1401" s="5">
        <v>8783</v>
      </c>
      <c r="AK1401" s="5">
        <v>510</v>
      </c>
      <c r="AL1401" s="5">
        <v>12</v>
      </c>
      <c r="AM1401" s="5">
        <v>304</v>
      </c>
      <c r="AN1401" s="5">
        <v>355</v>
      </c>
      <c r="AO1401" s="5">
        <v>568</v>
      </c>
      <c r="AP1401" s="5">
        <v>46</v>
      </c>
      <c r="AQ1401" s="5">
        <v>203</v>
      </c>
      <c r="AR1401" s="5">
        <v>21</v>
      </c>
      <c r="AS1401" s="5">
        <v>242</v>
      </c>
      <c r="AT1401" s="5">
        <v>299</v>
      </c>
      <c r="AU1401" s="5">
        <v>471</v>
      </c>
      <c r="AV1401" s="5">
        <v>415</v>
      </c>
      <c r="AW1401" s="5">
        <v>1570</v>
      </c>
      <c r="AX1401" s="5">
        <v>931</v>
      </c>
      <c r="AY1401" s="5">
        <v>46</v>
      </c>
      <c r="AZ1401" s="5">
        <v>250</v>
      </c>
      <c r="BA1401" s="5">
        <v>0</v>
      </c>
      <c r="BB1401" s="5">
        <v>5238</v>
      </c>
      <c r="BC1401" s="5">
        <v>839</v>
      </c>
      <c r="BD1401" s="5">
        <v>38</v>
      </c>
      <c r="BE1401" s="5">
        <v>518</v>
      </c>
      <c r="BF1401" s="5">
        <v>1939</v>
      </c>
      <c r="BG1401" s="5">
        <v>94</v>
      </c>
      <c r="BH1401" s="5">
        <v>109</v>
      </c>
      <c r="BI1401" s="5">
        <v>3</v>
      </c>
      <c r="BJ1401" s="5">
        <v>1450</v>
      </c>
      <c r="BK1401" s="5">
        <v>2389</v>
      </c>
      <c r="BL1401" s="5">
        <v>2</v>
      </c>
      <c r="BM1401" s="5">
        <v>90</v>
      </c>
      <c r="BN1401" s="5">
        <v>526</v>
      </c>
      <c r="BO1401" s="5">
        <v>6</v>
      </c>
      <c r="BP1401" s="5">
        <v>156</v>
      </c>
      <c r="BQ1401" s="5">
        <v>806</v>
      </c>
      <c r="BR1401" s="5">
        <v>43</v>
      </c>
      <c r="BS1401" s="5">
        <v>1703</v>
      </c>
      <c r="BT1401" s="5">
        <v>812</v>
      </c>
      <c r="BU1401" s="5">
        <v>23</v>
      </c>
      <c r="BV1401" s="5">
        <v>641</v>
      </c>
      <c r="BW1401" s="5">
        <v>669</v>
      </c>
      <c r="BX1401" s="5">
        <v>6435</v>
      </c>
      <c r="BY1401" s="5">
        <v>6</v>
      </c>
      <c r="BZ1401" s="5">
        <v>1</v>
      </c>
      <c r="CA1401" s="5">
        <v>2117</v>
      </c>
      <c r="CB1401" s="5">
        <v>290</v>
      </c>
      <c r="CC1401" s="5">
        <v>4</v>
      </c>
      <c r="CD1401" s="5">
        <v>89</v>
      </c>
      <c r="CE1401" s="5">
        <v>16</v>
      </c>
      <c r="CF1401" s="5">
        <v>132</v>
      </c>
      <c r="CG1401" s="5">
        <v>284</v>
      </c>
      <c r="CH1401" s="5">
        <v>115</v>
      </c>
      <c r="CI1401" s="5">
        <v>56</v>
      </c>
      <c r="CJ1401" s="5">
        <v>409</v>
      </c>
      <c r="CK1401" s="5">
        <v>54</v>
      </c>
      <c r="CL1401" s="5">
        <v>2</v>
      </c>
      <c r="CM1401" s="5">
        <v>340</v>
      </c>
      <c r="CN1401" s="5">
        <v>2774</v>
      </c>
      <c r="CO1401" s="5">
        <v>198</v>
      </c>
      <c r="CP1401" s="5">
        <v>135</v>
      </c>
      <c r="CQ1401" s="5">
        <v>3</v>
      </c>
      <c r="CR1401" s="5">
        <v>1482</v>
      </c>
      <c r="CS1401" s="5">
        <v>277</v>
      </c>
      <c r="CT1401" s="5">
        <v>174</v>
      </c>
      <c r="CU1401" s="5">
        <v>71</v>
      </c>
      <c r="CV1401" s="5">
        <v>1767</v>
      </c>
      <c r="CW1401" s="5">
        <v>1206</v>
      </c>
      <c r="CX1401" s="3">
        <v>1205</v>
      </c>
    </row>
    <row r="1402" spans="1:102" ht="15.75" x14ac:dyDescent="0.25">
      <c r="A1402" s="5" t="s">
        <v>443</v>
      </c>
      <c r="B1402" s="5" t="s">
        <v>444</v>
      </c>
      <c r="C1402" s="5">
        <v>2023</v>
      </c>
      <c r="D1402" s="5">
        <v>145</v>
      </c>
      <c r="E1402" s="5">
        <v>0</v>
      </c>
      <c r="F1402" s="5">
        <v>0</v>
      </c>
      <c r="G1402" s="5">
        <v>0</v>
      </c>
      <c r="H1402" s="5">
        <v>0</v>
      </c>
      <c r="I1402" s="5">
        <v>0</v>
      </c>
      <c r="J1402" s="5">
        <v>0</v>
      </c>
      <c r="K1402" s="5">
        <v>0</v>
      </c>
      <c r="L1402" s="5">
        <v>3</v>
      </c>
      <c r="M1402" s="5">
        <v>0</v>
      </c>
      <c r="N1402" s="5">
        <v>0</v>
      </c>
      <c r="O1402" s="5">
        <v>37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5">
        <v>0</v>
      </c>
      <c r="AE1402" s="5">
        <v>0</v>
      </c>
      <c r="AF1402" s="5">
        <v>0</v>
      </c>
      <c r="AG1402" s="5">
        <v>1</v>
      </c>
      <c r="AH1402" s="5">
        <v>0</v>
      </c>
      <c r="AI1402" s="5">
        <v>1</v>
      </c>
      <c r="AJ1402" s="5">
        <v>39</v>
      </c>
      <c r="AK1402" s="5">
        <v>5</v>
      </c>
      <c r="AL1402" s="5">
        <v>0</v>
      </c>
      <c r="AM1402" s="5">
        <v>1</v>
      </c>
      <c r="AN1402" s="5">
        <v>1</v>
      </c>
      <c r="AO1402" s="5">
        <v>2</v>
      </c>
      <c r="AP1402" s="5">
        <v>0</v>
      </c>
      <c r="AQ1402" s="5">
        <v>2</v>
      </c>
      <c r="AR1402" s="5">
        <v>0</v>
      </c>
      <c r="AS1402" s="5">
        <v>0</v>
      </c>
      <c r="AT1402" s="5">
        <v>0</v>
      </c>
      <c r="AU1402" s="5">
        <v>0</v>
      </c>
      <c r="AV1402" s="5">
        <v>1</v>
      </c>
      <c r="AW1402" s="5">
        <v>0</v>
      </c>
      <c r="AX1402" s="5">
        <v>2</v>
      </c>
      <c r="AY1402" s="5">
        <v>0</v>
      </c>
      <c r="AZ1402" s="5">
        <v>0</v>
      </c>
      <c r="BA1402" s="5">
        <v>0</v>
      </c>
      <c r="BB1402" s="5">
        <v>9</v>
      </c>
      <c r="BC1402" s="5">
        <v>0</v>
      </c>
      <c r="BD1402" s="5">
        <v>0</v>
      </c>
      <c r="BE1402" s="5">
        <v>1</v>
      </c>
      <c r="BF1402" s="5">
        <v>11</v>
      </c>
      <c r="BG1402" s="5">
        <v>0</v>
      </c>
      <c r="BH1402" s="5">
        <v>0</v>
      </c>
      <c r="BI1402" s="5">
        <v>0</v>
      </c>
      <c r="BJ1402" s="5">
        <v>2</v>
      </c>
      <c r="BK1402" s="5">
        <v>4</v>
      </c>
      <c r="BL1402" s="5">
        <v>0</v>
      </c>
      <c r="BM1402" s="5">
        <v>0</v>
      </c>
      <c r="BN1402" s="5">
        <v>1</v>
      </c>
      <c r="BO1402" s="5">
        <v>0</v>
      </c>
      <c r="BP1402" s="5">
        <v>0</v>
      </c>
      <c r="BQ1402" s="5">
        <v>2</v>
      </c>
      <c r="BR1402" s="5">
        <v>0</v>
      </c>
      <c r="BS1402" s="5">
        <v>2</v>
      </c>
      <c r="BT1402" s="5">
        <v>1</v>
      </c>
      <c r="BU1402" s="5">
        <v>0</v>
      </c>
      <c r="BV1402" s="5">
        <v>3</v>
      </c>
      <c r="BW1402" s="5">
        <v>0</v>
      </c>
      <c r="BX1402" s="5">
        <v>7</v>
      </c>
      <c r="BY1402" s="5">
        <v>0</v>
      </c>
      <c r="BZ1402" s="5">
        <v>0</v>
      </c>
      <c r="CA1402" s="5">
        <v>0</v>
      </c>
      <c r="CB1402" s="5">
        <v>0</v>
      </c>
      <c r="CC1402" s="5">
        <v>0</v>
      </c>
      <c r="CD1402" s="5">
        <v>0</v>
      </c>
      <c r="CE1402" s="5">
        <v>0</v>
      </c>
      <c r="CF1402" s="5">
        <v>0</v>
      </c>
      <c r="CG1402" s="5">
        <v>0</v>
      </c>
      <c r="CH1402" s="5">
        <v>0</v>
      </c>
      <c r="CI1402" s="5">
        <v>0</v>
      </c>
      <c r="CJ1402" s="5">
        <v>0</v>
      </c>
      <c r="CK1402" s="5">
        <v>0</v>
      </c>
      <c r="CL1402" s="5">
        <v>0</v>
      </c>
      <c r="CM1402" s="5">
        <v>0</v>
      </c>
      <c r="CN1402" s="5">
        <v>3</v>
      </c>
      <c r="CO1402" s="5">
        <v>0</v>
      </c>
      <c r="CP1402" s="5">
        <v>0</v>
      </c>
      <c r="CQ1402" s="5">
        <v>0</v>
      </c>
      <c r="CR1402" s="5">
        <v>2</v>
      </c>
      <c r="CS1402" s="5">
        <v>0</v>
      </c>
      <c r="CT1402" s="5">
        <v>0</v>
      </c>
      <c r="CU1402" s="5">
        <v>0</v>
      </c>
      <c r="CV1402" s="5">
        <v>1</v>
      </c>
      <c r="CW1402" s="5">
        <v>0</v>
      </c>
      <c r="CX1402" s="3">
        <v>0</v>
      </c>
    </row>
    <row r="1403" spans="1:102" ht="15.75" x14ac:dyDescent="0.25">
      <c r="A1403" s="5" t="s">
        <v>445</v>
      </c>
      <c r="B1403" s="5" t="s">
        <v>446</v>
      </c>
      <c r="C1403" s="5">
        <v>2023</v>
      </c>
      <c r="D1403" s="5">
        <v>66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7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2</v>
      </c>
      <c r="AJ1403" s="5">
        <v>2</v>
      </c>
      <c r="AK1403" s="5">
        <v>2</v>
      </c>
      <c r="AL1403" s="5">
        <v>0</v>
      </c>
      <c r="AM1403" s="5">
        <v>0</v>
      </c>
      <c r="AN1403" s="5">
        <v>1</v>
      </c>
      <c r="AO1403" s="5">
        <v>2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1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1</v>
      </c>
      <c r="BC1403" s="5">
        <v>12</v>
      </c>
      <c r="BD1403" s="5">
        <v>0</v>
      </c>
      <c r="BE1403" s="5">
        <v>0</v>
      </c>
      <c r="BF1403" s="5">
        <v>8</v>
      </c>
      <c r="BG1403" s="5">
        <v>0</v>
      </c>
      <c r="BH1403" s="5">
        <v>1</v>
      </c>
      <c r="BI1403" s="5">
        <v>0</v>
      </c>
      <c r="BJ1403" s="5">
        <v>2</v>
      </c>
      <c r="BK1403" s="5">
        <v>2</v>
      </c>
      <c r="BL1403" s="5">
        <v>0</v>
      </c>
      <c r="BM1403" s="5">
        <v>0</v>
      </c>
      <c r="BN1403" s="5">
        <v>1</v>
      </c>
      <c r="BO1403" s="5">
        <v>0</v>
      </c>
      <c r="BP1403" s="5">
        <v>0</v>
      </c>
      <c r="BQ1403" s="5">
        <v>1</v>
      </c>
      <c r="BR1403" s="5">
        <v>0</v>
      </c>
      <c r="BS1403" s="5">
        <v>1</v>
      </c>
      <c r="BT1403" s="5">
        <v>2</v>
      </c>
      <c r="BU1403" s="5">
        <v>0</v>
      </c>
      <c r="BV1403" s="5">
        <v>1</v>
      </c>
      <c r="BW1403" s="5">
        <v>0</v>
      </c>
      <c r="BX1403" s="5">
        <v>0</v>
      </c>
      <c r="BY1403" s="5">
        <v>0</v>
      </c>
      <c r="BZ1403" s="5">
        <v>0</v>
      </c>
      <c r="CA1403" s="5">
        <v>3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2</v>
      </c>
      <c r="CK1403" s="5">
        <v>0</v>
      </c>
      <c r="CL1403" s="5">
        <v>0</v>
      </c>
      <c r="CM1403" s="5">
        <v>0</v>
      </c>
      <c r="CN1403" s="5">
        <v>4</v>
      </c>
      <c r="CO1403" s="5">
        <v>0</v>
      </c>
      <c r="CP1403" s="5">
        <v>0</v>
      </c>
      <c r="CQ1403" s="5">
        <v>0</v>
      </c>
      <c r="CR1403" s="5">
        <v>0</v>
      </c>
      <c r="CS1403" s="5">
        <v>1</v>
      </c>
      <c r="CT1403" s="5">
        <v>0</v>
      </c>
      <c r="CU1403" s="5">
        <v>0</v>
      </c>
      <c r="CV1403" s="5">
        <v>1</v>
      </c>
      <c r="CW1403" s="5">
        <v>2</v>
      </c>
      <c r="CX1403" s="3">
        <v>2</v>
      </c>
    </row>
    <row r="1404" spans="1:102" ht="15.75" x14ac:dyDescent="0.25">
      <c r="A1404" s="5" t="s">
        <v>447</v>
      </c>
      <c r="B1404" s="5" t="s">
        <v>448</v>
      </c>
      <c r="C1404" s="5">
        <v>2023</v>
      </c>
      <c r="D1404" s="5">
        <v>0</v>
      </c>
      <c r="E1404" s="5">
        <v>0</v>
      </c>
      <c r="F1404" s="5">
        <v>0</v>
      </c>
      <c r="G1404" s="5">
        <v>0</v>
      </c>
      <c r="H1404" s="5">
        <v>0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  <c r="AB1404" s="5">
        <v>0</v>
      </c>
      <c r="AC1404" s="5">
        <v>0</v>
      </c>
      <c r="AD1404" s="5">
        <v>0</v>
      </c>
      <c r="AE1404" s="5">
        <v>0</v>
      </c>
      <c r="AF1404" s="5">
        <v>0</v>
      </c>
      <c r="AG1404" s="5">
        <v>0</v>
      </c>
      <c r="AH1404" s="5">
        <v>0</v>
      </c>
      <c r="AI1404" s="5">
        <v>0</v>
      </c>
      <c r="AJ1404" s="5">
        <v>0</v>
      </c>
      <c r="AK1404" s="5">
        <v>0</v>
      </c>
      <c r="AL1404" s="5">
        <v>0</v>
      </c>
      <c r="AM1404" s="5">
        <v>0</v>
      </c>
      <c r="AN1404" s="5">
        <v>0</v>
      </c>
      <c r="AO1404" s="5">
        <v>0</v>
      </c>
      <c r="AP1404" s="5">
        <v>0</v>
      </c>
      <c r="AQ1404" s="5">
        <v>0</v>
      </c>
      <c r="AR1404" s="5">
        <v>0</v>
      </c>
      <c r="AS1404" s="5">
        <v>0</v>
      </c>
      <c r="AT1404" s="5">
        <v>0</v>
      </c>
      <c r="AU1404" s="5">
        <v>0</v>
      </c>
      <c r="AV1404" s="5">
        <v>0</v>
      </c>
      <c r="AW1404" s="5">
        <v>0</v>
      </c>
      <c r="AX1404" s="5">
        <v>0</v>
      </c>
      <c r="AY1404" s="5">
        <v>0</v>
      </c>
      <c r="AZ1404" s="5">
        <v>0</v>
      </c>
      <c r="BA1404" s="5">
        <v>0</v>
      </c>
      <c r="BB1404" s="5">
        <v>0</v>
      </c>
      <c r="BC1404" s="5">
        <v>0</v>
      </c>
      <c r="BD1404" s="5">
        <v>0</v>
      </c>
      <c r="BE1404" s="5">
        <v>0</v>
      </c>
      <c r="BF1404" s="5">
        <v>0</v>
      </c>
      <c r="BG1404" s="5">
        <v>0</v>
      </c>
      <c r="BH1404" s="5">
        <v>0</v>
      </c>
      <c r="BI1404" s="5">
        <v>0</v>
      </c>
      <c r="BJ1404" s="5">
        <v>0</v>
      </c>
      <c r="BK1404" s="5">
        <v>0</v>
      </c>
      <c r="BL1404" s="5">
        <v>0</v>
      </c>
      <c r="BM1404" s="5">
        <v>0</v>
      </c>
      <c r="BN1404" s="5">
        <v>0</v>
      </c>
      <c r="BO1404" s="5">
        <v>0</v>
      </c>
      <c r="BP1404" s="5">
        <v>0</v>
      </c>
      <c r="BQ1404" s="5">
        <v>0</v>
      </c>
      <c r="BR1404" s="5">
        <v>0</v>
      </c>
      <c r="BS1404" s="5">
        <v>0</v>
      </c>
      <c r="BT1404" s="5">
        <v>0</v>
      </c>
      <c r="BU1404" s="5">
        <v>0</v>
      </c>
      <c r="BV1404" s="5">
        <v>0</v>
      </c>
      <c r="BW1404" s="5">
        <v>0</v>
      </c>
      <c r="BX1404" s="5">
        <v>0</v>
      </c>
      <c r="BY1404" s="5">
        <v>0</v>
      </c>
      <c r="BZ1404" s="5">
        <v>0</v>
      </c>
      <c r="CA1404" s="5">
        <v>0</v>
      </c>
      <c r="CB1404" s="5">
        <v>0</v>
      </c>
      <c r="CC1404" s="5">
        <v>0</v>
      </c>
      <c r="CD1404" s="5">
        <v>0</v>
      </c>
      <c r="CE1404" s="5">
        <v>0</v>
      </c>
      <c r="CF1404" s="5">
        <v>0</v>
      </c>
      <c r="CG1404" s="5">
        <v>0</v>
      </c>
      <c r="CH1404" s="5">
        <v>0</v>
      </c>
      <c r="CI1404" s="5">
        <v>0</v>
      </c>
      <c r="CJ1404" s="5">
        <v>0</v>
      </c>
      <c r="CK1404" s="5">
        <v>0</v>
      </c>
      <c r="CL1404" s="5">
        <v>0</v>
      </c>
      <c r="CM1404" s="5">
        <v>0</v>
      </c>
      <c r="CN1404" s="5">
        <v>0</v>
      </c>
      <c r="CO1404" s="5">
        <v>0</v>
      </c>
      <c r="CP1404" s="5">
        <v>0</v>
      </c>
      <c r="CQ1404" s="5">
        <v>0</v>
      </c>
      <c r="CR1404" s="5">
        <v>0</v>
      </c>
      <c r="CS1404" s="5">
        <v>0</v>
      </c>
      <c r="CT1404" s="5">
        <v>0</v>
      </c>
      <c r="CU1404" s="5">
        <v>0</v>
      </c>
      <c r="CV1404" s="5">
        <v>0</v>
      </c>
      <c r="CW1404" s="5">
        <v>0</v>
      </c>
      <c r="CX1404" s="3">
        <v>0</v>
      </c>
    </row>
    <row r="1405" spans="1:102" ht="15.75" x14ac:dyDescent="0.25">
      <c r="A1405" s="5" t="s">
        <v>449</v>
      </c>
      <c r="B1405" s="5" t="s">
        <v>450</v>
      </c>
      <c r="C1405" s="5">
        <v>2023</v>
      </c>
      <c r="D1405" s="5">
        <v>24</v>
      </c>
      <c r="E1405" s="5">
        <v>0</v>
      </c>
      <c r="F1405" s="5">
        <v>3</v>
      </c>
      <c r="G1405" s="5">
        <v>1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1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1</v>
      </c>
      <c r="AV1405" s="5">
        <v>0</v>
      </c>
      <c r="AW1405" s="5">
        <v>0</v>
      </c>
      <c r="AX1405" s="5">
        <v>1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1</v>
      </c>
      <c r="BG1405" s="5">
        <v>0</v>
      </c>
      <c r="BH1405" s="5">
        <v>0</v>
      </c>
      <c r="BI1405" s="5">
        <v>0</v>
      </c>
      <c r="BJ1405" s="5">
        <v>0</v>
      </c>
      <c r="BK1405" s="5">
        <v>1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3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1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1</v>
      </c>
      <c r="CS1405" s="5">
        <v>0</v>
      </c>
      <c r="CT1405" s="5">
        <v>0</v>
      </c>
      <c r="CU1405" s="5">
        <v>0</v>
      </c>
      <c r="CV1405" s="5">
        <v>1</v>
      </c>
      <c r="CW1405" s="5">
        <v>0</v>
      </c>
      <c r="CX1405" s="3">
        <v>0</v>
      </c>
    </row>
    <row r="1406" spans="1:102" ht="15.75" x14ac:dyDescent="0.25">
      <c r="A1406" s="5" t="s">
        <v>451</v>
      </c>
      <c r="B1406" s="5" t="s">
        <v>452</v>
      </c>
      <c r="C1406" s="5">
        <v>2023</v>
      </c>
      <c r="D1406" s="5">
        <v>19</v>
      </c>
      <c r="E1406" s="5">
        <v>0</v>
      </c>
      <c r="F1406" s="5">
        <v>0</v>
      </c>
      <c r="G1406" s="5">
        <v>0</v>
      </c>
      <c r="H1406" s="5">
        <v>0</v>
      </c>
      <c r="I1406" s="5">
        <v>0</v>
      </c>
      <c r="J1406" s="5">
        <v>0</v>
      </c>
      <c r="K1406" s="5">
        <v>0</v>
      </c>
      <c r="L1406" s="5">
        <v>0</v>
      </c>
      <c r="M1406" s="5">
        <v>1</v>
      </c>
      <c r="N1406" s="5">
        <v>0</v>
      </c>
      <c r="O1406" s="5">
        <v>10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5">
        <v>0</v>
      </c>
      <c r="AE1406" s="5">
        <v>0</v>
      </c>
      <c r="AF1406" s="5">
        <v>0</v>
      </c>
      <c r="AG1406" s="5">
        <v>0</v>
      </c>
      <c r="AH1406" s="5">
        <v>0</v>
      </c>
      <c r="AI1406" s="5">
        <v>0</v>
      </c>
      <c r="AJ1406" s="5">
        <v>1</v>
      </c>
      <c r="AK1406" s="5">
        <v>0</v>
      </c>
      <c r="AL1406" s="5">
        <v>0</v>
      </c>
      <c r="AM1406" s="5">
        <v>0</v>
      </c>
      <c r="AN1406" s="5">
        <v>0</v>
      </c>
      <c r="AO1406" s="5">
        <v>0</v>
      </c>
      <c r="AP1406" s="5">
        <v>0</v>
      </c>
      <c r="AQ1406" s="5">
        <v>0</v>
      </c>
      <c r="AR1406" s="5">
        <v>0</v>
      </c>
      <c r="AS1406" s="5">
        <v>0</v>
      </c>
      <c r="AT1406" s="5">
        <v>0</v>
      </c>
      <c r="AU1406" s="5">
        <v>0</v>
      </c>
      <c r="AV1406" s="5">
        <v>0</v>
      </c>
      <c r="AW1406" s="5">
        <v>0</v>
      </c>
      <c r="AX1406" s="5">
        <v>1</v>
      </c>
      <c r="AY1406" s="5">
        <v>0</v>
      </c>
      <c r="AZ1406" s="5">
        <v>0</v>
      </c>
      <c r="BA1406" s="5">
        <v>0</v>
      </c>
      <c r="BB1406" s="5">
        <v>0</v>
      </c>
      <c r="BC1406" s="5">
        <v>0</v>
      </c>
      <c r="BD1406" s="5">
        <v>0</v>
      </c>
      <c r="BE1406" s="5">
        <v>1</v>
      </c>
      <c r="BF1406" s="5">
        <v>0</v>
      </c>
      <c r="BG1406" s="5">
        <v>0</v>
      </c>
      <c r="BH1406" s="5">
        <v>0</v>
      </c>
      <c r="BI1406" s="5">
        <v>0</v>
      </c>
      <c r="BJ1406" s="5">
        <v>0</v>
      </c>
      <c r="BK1406" s="5">
        <v>0</v>
      </c>
      <c r="BL1406" s="5">
        <v>0</v>
      </c>
      <c r="BM1406" s="5">
        <v>0</v>
      </c>
      <c r="BN1406" s="5">
        <v>0</v>
      </c>
      <c r="BO1406" s="5">
        <v>0</v>
      </c>
      <c r="BP1406" s="5">
        <v>0</v>
      </c>
      <c r="BQ1406" s="5">
        <v>0</v>
      </c>
      <c r="BR1406" s="5">
        <v>0</v>
      </c>
      <c r="BS1406" s="5">
        <v>0</v>
      </c>
      <c r="BT1406" s="5">
        <v>0</v>
      </c>
      <c r="BU1406" s="5">
        <v>0</v>
      </c>
      <c r="BV1406" s="5">
        <v>0</v>
      </c>
      <c r="BW1406" s="5">
        <v>0</v>
      </c>
      <c r="BX1406" s="5">
        <v>0</v>
      </c>
      <c r="BY1406" s="5">
        <v>0</v>
      </c>
      <c r="BZ1406" s="5">
        <v>0</v>
      </c>
      <c r="CA1406" s="5">
        <v>0</v>
      </c>
      <c r="CB1406" s="5">
        <v>0</v>
      </c>
      <c r="CC1406" s="5">
        <v>0</v>
      </c>
      <c r="CD1406" s="5">
        <v>0</v>
      </c>
      <c r="CE1406" s="5">
        <v>0</v>
      </c>
      <c r="CF1406" s="5">
        <v>0</v>
      </c>
      <c r="CG1406" s="5">
        <v>0</v>
      </c>
      <c r="CH1406" s="5">
        <v>0</v>
      </c>
      <c r="CI1406" s="5">
        <v>0</v>
      </c>
      <c r="CJ1406" s="5">
        <v>0</v>
      </c>
      <c r="CK1406" s="5">
        <v>0</v>
      </c>
      <c r="CL1406" s="5">
        <v>0</v>
      </c>
      <c r="CM1406" s="5">
        <v>0</v>
      </c>
      <c r="CN1406" s="5">
        <v>0</v>
      </c>
      <c r="CO1406" s="5">
        <v>0</v>
      </c>
      <c r="CP1406" s="5">
        <v>0</v>
      </c>
      <c r="CQ1406" s="5">
        <v>0</v>
      </c>
      <c r="CR1406" s="5">
        <v>0</v>
      </c>
      <c r="CS1406" s="5">
        <v>0</v>
      </c>
      <c r="CT1406" s="5">
        <v>0</v>
      </c>
      <c r="CU1406" s="5">
        <v>0</v>
      </c>
      <c r="CV1406" s="5">
        <v>0</v>
      </c>
      <c r="CW1406" s="5">
        <v>0</v>
      </c>
      <c r="CX1406" s="3">
        <v>0</v>
      </c>
    </row>
    <row r="1407" spans="1:102" ht="15.75" x14ac:dyDescent="0.25">
      <c r="A1407" s="5" t="s">
        <v>453</v>
      </c>
      <c r="B1407" s="5" t="s">
        <v>454</v>
      </c>
      <c r="C1407" s="5">
        <v>2023</v>
      </c>
      <c r="D1407" s="5">
        <v>14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1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1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10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3">
        <v>0</v>
      </c>
    </row>
    <row r="1408" spans="1:102" ht="15.75" x14ac:dyDescent="0.25">
      <c r="A1408" s="5" t="s">
        <v>455</v>
      </c>
      <c r="B1408" s="5" t="s">
        <v>456</v>
      </c>
      <c r="C1408" s="5">
        <v>2023</v>
      </c>
      <c r="D1408" s="5">
        <v>3</v>
      </c>
      <c r="E1408" s="5">
        <v>0</v>
      </c>
      <c r="F1408" s="5">
        <v>0</v>
      </c>
      <c r="G1408" s="5">
        <v>0</v>
      </c>
      <c r="H1408" s="5">
        <v>0</v>
      </c>
      <c r="I1408" s="5">
        <v>0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2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5">
        <v>0</v>
      </c>
      <c r="AE1408" s="5">
        <v>0</v>
      </c>
      <c r="AF1408" s="5">
        <v>0</v>
      </c>
      <c r="AG1408" s="5">
        <v>0</v>
      </c>
      <c r="AH1408" s="5">
        <v>0</v>
      </c>
      <c r="AI1408" s="5">
        <v>0</v>
      </c>
      <c r="AJ1408" s="5">
        <v>0</v>
      </c>
      <c r="AK1408" s="5">
        <v>0</v>
      </c>
      <c r="AL1408" s="5">
        <v>0</v>
      </c>
      <c r="AM1408" s="5">
        <v>0</v>
      </c>
      <c r="AN1408" s="5">
        <v>0</v>
      </c>
      <c r="AO1408" s="5">
        <v>0</v>
      </c>
      <c r="AP1408" s="5">
        <v>0</v>
      </c>
      <c r="AQ1408" s="5">
        <v>0</v>
      </c>
      <c r="AR1408" s="5">
        <v>0</v>
      </c>
      <c r="AS1408" s="5">
        <v>0</v>
      </c>
      <c r="AT1408" s="5">
        <v>0</v>
      </c>
      <c r="AU1408" s="5">
        <v>0</v>
      </c>
      <c r="AV1408" s="5">
        <v>0</v>
      </c>
      <c r="AW1408" s="5">
        <v>0</v>
      </c>
      <c r="AX1408" s="5">
        <v>0</v>
      </c>
      <c r="AY1408" s="5">
        <v>0</v>
      </c>
      <c r="AZ1408" s="5">
        <v>0</v>
      </c>
      <c r="BA1408" s="5">
        <v>0</v>
      </c>
      <c r="BB1408" s="5">
        <v>0</v>
      </c>
      <c r="BC1408" s="5">
        <v>0</v>
      </c>
      <c r="BD1408" s="5">
        <v>0</v>
      </c>
      <c r="BE1408" s="5">
        <v>0</v>
      </c>
      <c r="BF1408" s="5">
        <v>0</v>
      </c>
      <c r="BG1408" s="5">
        <v>0</v>
      </c>
      <c r="BH1408" s="5">
        <v>0</v>
      </c>
      <c r="BI1408" s="5">
        <v>0</v>
      </c>
      <c r="BJ1408" s="5">
        <v>0</v>
      </c>
      <c r="BK1408" s="5">
        <v>0</v>
      </c>
      <c r="BL1408" s="5">
        <v>0</v>
      </c>
      <c r="BM1408" s="5">
        <v>0</v>
      </c>
      <c r="BN1408" s="5">
        <v>0</v>
      </c>
      <c r="BO1408" s="5">
        <v>0</v>
      </c>
      <c r="BP1408" s="5">
        <v>0</v>
      </c>
      <c r="BQ1408" s="5">
        <v>0</v>
      </c>
      <c r="BR1408" s="5">
        <v>0</v>
      </c>
      <c r="BS1408" s="5">
        <v>0</v>
      </c>
      <c r="BT1408" s="5">
        <v>0</v>
      </c>
      <c r="BU1408" s="5">
        <v>0</v>
      </c>
      <c r="BV1408" s="5">
        <v>0</v>
      </c>
      <c r="BW1408" s="5">
        <v>0</v>
      </c>
      <c r="BX1408" s="5">
        <v>0</v>
      </c>
      <c r="BY1408" s="5">
        <v>0</v>
      </c>
      <c r="BZ1408" s="5">
        <v>0</v>
      </c>
      <c r="CA1408" s="5">
        <v>0</v>
      </c>
      <c r="CB1408" s="5">
        <v>1</v>
      </c>
      <c r="CC1408" s="5">
        <v>0</v>
      </c>
      <c r="CD1408" s="5">
        <v>0</v>
      </c>
      <c r="CE1408" s="5">
        <v>0</v>
      </c>
      <c r="CF1408" s="5">
        <v>0</v>
      </c>
      <c r="CG1408" s="5">
        <v>0</v>
      </c>
      <c r="CH1408" s="5">
        <v>0</v>
      </c>
      <c r="CI1408" s="5">
        <v>0</v>
      </c>
      <c r="CJ1408" s="5">
        <v>0</v>
      </c>
      <c r="CK1408" s="5">
        <v>0</v>
      </c>
      <c r="CL1408" s="5">
        <v>0</v>
      </c>
      <c r="CM1408" s="5">
        <v>0</v>
      </c>
      <c r="CN1408" s="5">
        <v>0</v>
      </c>
      <c r="CO1408" s="5">
        <v>0</v>
      </c>
      <c r="CP1408" s="5">
        <v>0</v>
      </c>
      <c r="CQ1408" s="5">
        <v>0</v>
      </c>
      <c r="CR1408" s="5">
        <v>0</v>
      </c>
      <c r="CS1408" s="5">
        <v>0</v>
      </c>
      <c r="CT1408" s="5">
        <v>0</v>
      </c>
      <c r="CU1408" s="5">
        <v>0</v>
      </c>
      <c r="CV1408" s="5">
        <v>0</v>
      </c>
      <c r="CW1408" s="5">
        <v>0</v>
      </c>
      <c r="CX1408" s="3">
        <v>0</v>
      </c>
    </row>
    <row r="1409" spans="1:102" ht="15.75" x14ac:dyDescent="0.25">
      <c r="A1409" s="5" t="s">
        <v>457</v>
      </c>
      <c r="B1409" s="5" t="s">
        <v>458</v>
      </c>
      <c r="C1409" s="5">
        <v>2023</v>
      </c>
      <c r="D1409" s="5">
        <v>790</v>
      </c>
      <c r="E1409" s="5">
        <v>5</v>
      </c>
      <c r="F1409" s="5">
        <v>1</v>
      </c>
      <c r="G1409" s="5">
        <v>1</v>
      </c>
      <c r="H1409" s="5">
        <v>18</v>
      </c>
      <c r="I1409" s="5">
        <v>1</v>
      </c>
      <c r="J1409" s="5">
        <v>1</v>
      </c>
      <c r="K1409" s="5">
        <v>0</v>
      </c>
      <c r="L1409" s="5">
        <v>4</v>
      </c>
      <c r="M1409" s="5">
        <v>16</v>
      </c>
      <c r="N1409" s="5">
        <v>17</v>
      </c>
      <c r="O1409" s="5">
        <v>64</v>
      </c>
      <c r="P1409" s="5">
        <v>0</v>
      </c>
      <c r="Q1409" s="5">
        <v>0</v>
      </c>
      <c r="R1409" s="5">
        <v>0</v>
      </c>
      <c r="S1409" s="5">
        <v>1</v>
      </c>
      <c r="T1409" s="5">
        <v>63</v>
      </c>
      <c r="U1409" s="5">
        <v>1</v>
      </c>
      <c r="V1409" s="5">
        <v>2</v>
      </c>
      <c r="W1409" s="5">
        <v>18</v>
      </c>
      <c r="X1409" s="5">
        <v>1</v>
      </c>
      <c r="Y1409" s="5">
        <v>0</v>
      </c>
      <c r="Z1409" s="5">
        <v>0</v>
      </c>
      <c r="AA1409" s="5">
        <v>2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5</v>
      </c>
      <c r="AH1409" s="5">
        <v>1</v>
      </c>
      <c r="AI1409" s="5">
        <v>13</v>
      </c>
      <c r="AJ1409" s="5">
        <v>88</v>
      </c>
      <c r="AK1409" s="5">
        <v>13</v>
      </c>
      <c r="AL1409" s="5">
        <v>2</v>
      </c>
      <c r="AM1409" s="5">
        <v>17</v>
      </c>
      <c r="AN1409" s="5">
        <v>34</v>
      </c>
      <c r="AO1409" s="5">
        <v>18</v>
      </c>
      <c r="AP1409" s="5">
        <v>7</v>
      </c>
      <c r="AQ1409" s="5">
        <v>1</v>
      </c>
      <c r="AR1409" s="5">
        <v>0</v>
      </c>
      <c r="AS1409" s="5">
        <v>6</v>
      </c>
      <c r="AT1409" s="5">
        <v>18</v>
      </c>
      <c r="AU1409" s="5">
        <v>9</v>
      </c>
      <c r="AV1409" s="5">
        <v>5</v>
      </c>
      <c r="AW1409" s="5">
        <v>3</v>
      </c>
      <c r="AX1409" s="5">
        <v>11</v>
      </c>
      <c r="AY1409" s="5">
        <v>0</v>
      </c>
      <c r="AZ1409" s="5">
        <v>10</v>
      </c>
      <c r="BA1409" s="5">
        <v>0</v>
      </c>
      <c r="BB1409" s="5">
        <v>21</v>
      </c>
      <c r="BC1409" s="5">
        <v>3</v>
      </c>
      <c r="BD1409" s="5">
        <v>0</v>
      </c>
      <c r="BE1409" s="5">
        <v>4</v>
      </c>
      <c r="BF1409" s="5">
        <v>8</v>
      </c>
      <c r="BG1409" s="5">
        <v>5</v>
      </c>
      <c r="BH1409" s="5">
        <v>10</v>
      </c>
      <c r="BI1409" s="5">
        <v>0</v>
      </c>
      <c r="BJ1409" s="5">
        <v>10</v>
      </c>
      <c r="BK1409" s="5">
        <v>15</v>
      </c>
      <c r="BL1409" s="5">
        <v>0</v>
      </c>
      <c r="BM1409" s="5">
        <v>1</v>
      </c>
      <c r="BN1409" s="5">
        <v>4</v>
      </c>
      <c r="BO1409" s="5">
        <v>0</v>
      </c>
      <c r="BP1409" s="5">
        <v>5</v>
      </c>
      <c r="BQ1409" s="5">
        <v>13</v>
      </c>
      <c r="BR1409" s="5">
        <v>0</v>
      </c>
      <c r="BS1409" s="5">
        <v>18</v>
      </c>
      <c r="BT1409" s="5">
        <v>12</v>
      </c>
      <c r="BU1409" s="5">
        <v>0</v>
      </c>
      <c r="BV1409" s="5">
        <v>2</v>
      </c>
      <c r="BW1409" s="5">
        <v>1</v>
      </c>
      <c r="BX1409" s="5">
        <v>25</v>
      </c>
      <c r="BY1409" s="5">
        <v>0</v>
      </c>
      <c r="BZ1409" s="5">
        <v>0</v>
      </c>
      <c r="CA1409" s="5">
        <v>13</v>
      </c>
      <c r="CB1409" s="5">
        <v>8</v>
      </c>
      <c r="CC1409" s="5">
        <v>0</v>
      </c>
      <c r="CD1409" s="5">
        <v>1</v>
      </c>
      <c r="CE1409" s="5">
        <v>0</v>
      </c>
      <c r="CF1409" s="5">
        <v>1</v>
      </c>
      <c r="CG1409" s="5">
        <v>0</v>
      </c>
      <c r="CH1409" s="5">
        <v>0</v>
      </c>
      <c r="CI1409" s="5">
        <v>2</v>
      </c>
      <c r="CJ1409" s="5">
        <v>59</v>
      </c>
      <c r="CK1409" s="5">
        <v>1</v>
      </c>
      <c r="CL1409" s="5">
        <v>0</v>
      </c>
      <c r="CM1409" s="5">
        <v>8</v>
      </c>
      <c r="CN1409" s="5">
        <v>31</v>
      </c>
      <c r="CO1409" s="5">
        <v>0</v>
      </c>
      <c r="CP1409" s="5">
        <v>1</v>
      </c>
      <c r="CQ1409" s="5">
        <v>0</v>
      </c>
      <c r="CR1409" s="5">
        <v>0</v>
      </c>
      <c r="CS1409" s="5">
        <v>0</v>
      </c>
      <c r="CT1409" s="5">
        <v>4</v>
      </c>
      <c r="CU1409" s="5">
        <v>6</v>
      </c>
      <c r="CV1409" s="5">
        <v>12</v>
      </c>
      <c r="CW1409" s="5">
        <v>2</v>
      </c>
      <c r="CX1409" s="3">
        <v>2</v>
      </c>
    </row>
    <row r="1410" spans="1:102" ht="15.75" x14ac:dyDescent="0.25">
      <c r="A1410" s="5" t="s">
        <v>459</v>
      </c>
      <c r="B1410" s="5" t="s">
        <v>460</v>
      </c>
      <c r="C1410" s="5">
        <v>2023</v>
      </c>
      <c r="D1410" s="5">
        <v>1</v>
      </c>
      <c r="E1410" s="5">
        <v>0</v>
      </c>
      <c r="F1410" s="5">
        <v>0</v>
      </c>
      <c r="G1410" s="5">
        <v>0</v>
      </c>
      <c r="H1410" s="5">
        <v>0</v>
      </c>
      <c r="I1410" s="5">
        <v>0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  <c r="AB1410" s="5">
        <v>0</v>
      </c>
      <c r="AC1410" s="5">
        <v>0</v>
      </c>
      <c r="AD1410" s="5">
        <v>0</v>
      </c>
      <c r="AE1410" s="5">
        <v>0</v>
      </c>
      <c r="AF1410" s="5">
        <v>0</v>
      </c>
      <c r="AG1410" s="5">
        <v>0</v>
      </c>
      <c r="AH1410" s="5">
        <v>0</v>
      </c>
      <c r="AI1410" s="5">
        <v>0</v>
      </c>
      <c r="AJ1410" s="5">
        <v>0</v>
      </c>
      <c r="AK1410" s="5">
        <v>0</v>
      </c>
      <c r="AL1410" s="5">
        <v>0</v>
      </c>
      <c r="AM1410" s="5">
        <v>0</v>
      </c>
      <c r="AN1410" s="5">
        <v>0</v>
      </c>
      <c r="AO1410" s="5">
        <v>0</v>
      </c>
      <c r="AP1410" s="5">
        <v>0</v>
      </c>
      <c r="AQ1410" s="5">
        <v>0</v>
      </c>
      <c r="AR1410" s="5">
        <v>0</v>
      </c>
      <c r="AS1410" s="5">
        <v>0</v>
      </c>
      <c r="AT1410" s="5">
        <v>0</v>
      </c>
      <c r="AU1410" s="5">
        <v>0</v>
      </c>
      <c r="AV1410" s="5">
        <v>0</v>
      </c>
      <c r="AW1410" s="5">
        <v>0</v>
      </c>
      <c r="AX1410" s="5">
        <v>0</v>
      </c>
      <c r="AY1410" s="5">
        <v>0</v>
      </c>
      <c r="AZ1410" s="5">
        <v>0</v>
      </c>
      <c r="BA1410" s="5">
        <v>0</v>
      </c>
      <c r="BB1410" s="5">
        <v>0</v>
      </c>
      <c r="BC1410" s="5">
        <v>0</v>
      </c>
      <c r="BD1410" s="5">
        <v>0</v>
      </c>
      <c r="BE1410" s="5">
        <v>0</v>
      </c>
      <c r="BF1410" s="5">
        <v>0</v>
      </c>
      <c r="BG1410" s="5">
        <v>0</v>
      </c>
      <c r="BH1410" s="5">
        <v>0</v>
      </c>
      <c r="BI1410" s="5">
        <v>0</v>
      </c>
      <c r="BJ1410" s="5">
        <v>0</v>
      </c>
      <c r="BK1410" s="5">
        <v>0</v>
      </c>
      <c r="BL1410" s="5">
        <v>0</v>
      </c>
      <c r="BM1410" s="5">
        <v>0</v>
      </c>
      <c r="BN1410" s="5">
        <v>0</v>
      </c>
      <c r="BO1410" s="5">
        <v>0</v>
      </c>
      <c r="BP1410" s="5">
        <v>0</v>
      </c>
      <c r="BQ1410" s="5">
        <v>0</v>
      </c>
      <c r="BR1410" s="5">
        <v>0</v>
      </c>
      <c r="BS1410" s="5">
        <v>0</v>
      </c>
      <c r="BT1410" s="5">
        <v>0</v>
      </c>
      <c r="BU1410" s="5">
        <v>0</v>
      </c>
      <c r="BV1410" s="5">
        <v>0</v>
      </c>
      <c r="BW1410" s="5">
        <v>1</v>
      </c>
      <c r="BX1410" s="5">
        <v>0</v>
      </c>
      <c r="BY1410" s="5">
        <v>0</v>
      </c>
      <c r="BZ1410" s="5">
        <v>0</v>
      </c>
      <c r="CA1410" s="5">
        <v>0</v>
      </c>
      <c r="CB1410" s="5">
        <v>0</v>
      </c>
      <c r="CC1410" s="5">
        <v>0</v>
      </c>
      <c r="CD1410" s="5">
        <v>0</v>
      </c>
      <c r="CE1410" s="5">
        <v>0</v>
      </c>
      <c r="CF1410" s="5">
        <v>0</v>
      </c>
      <c r="CG1410" s="5">
        <v>0</v>
      </c>
      <c r="CH1410" s="5">
        <v>0</v>
      </c>
      <c r="CI1410" s="5">
        <v>0</v>
      </c>
      <c r="CJ1410" s="5">
        <v>0</v>
      </c>
      <c r="CK1410" s="5">
        <v>0</v>
      </c>
      <c r="CL1410" s="5">
        <v>0</v>
      </c>
      <c r="CM1410" s="5">
        <v>0</v>
      </c>
      <c r="CN1410" s="5">
        <v>0</v>
      </c>
      <c r="CO1410" s="5">
        <v>0</v>
      </c>
      <c r="CP1410" s="5">
        <v>0</v>
      </c>
      <c r="CQ1410" s="5">
        <v>0</v>
      </c>
      <c r="CR1410" s="5">
        <v>0</v>
      </c>
      <c r="CS1410" s="5">
        <v>0</v>
      </c>
      <c r="CT1410" s="5">
        <v>0</v>
      </c>
      <c r="CU1410" s="5">
        <v>0</v>
      </c>
      <c r="CV1410" s="5">
        <v>0</v>
      </c>
      <c r="CW1410" s="5">
        <v>0</v>
      </c>
      <c r="CX1410" s="3">
        <v>0</v>
      </c>
    </row>
    <row r="1411" spans="1:102" ht="15.75" x14ac:dyDescent="0.25">
      <c r="A1411" s="5" t="s">
        <v>461</v>
      </c>
      <c r="B1411" s="5" t="s">
        <v>462</v>
      </c>
      <c r="C1411" s="5">
        <v>2023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3">
        <v>0</v>
      </c>
    </row>
    <row r="1412" spans="1:102" ht="15.75" x14ac:dyDescent="0.25">
      <c r="A1412" s="5" t="s">
        <v>463</v>
      </c>
      <c r="B1412" s="5" t="s">
        <v>464</v>
      </c>
      <c r="C1412" s="5">
        <v>2023</v>
      </c>
      <c r="D1412" s="5">
        <v>0</v>
      </c>
      <c r="E1412" s="5">
        <v>0</v>
      </c>
      <c r="F1412" s="5">
        <v>0</v>
      </c>
      <c r="G1412" s="5">
        <v>0</v>
      </c>
      <c r="H1412" s="5">
        <v>0</v>
      </c>
      <c r="I1412" s="5">
        <v>0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5">
        <v>0</v>
      </c>
      <c r="AE1412" s="5">
        <v>0</v>
      </c>
      <c r="AF1412" s="5">
        <v>0</v>
      </c>
      <c r="AG1412" s="5">
        <v>0</v>
      </c>
      <c r="AH1412" s="5">
        <v>0</v>
      </c>
      <c r="AI1412" s="5">
        <v>0</v>
      </c>
      <c r="AJ1412" s="5">
        <v>0</v>
      </c>
      <c r="AK1412" s="5">
        <v>0</v>
      </c>
      <c r="AL1412" s="5">
        <v>0</v>
      </c>
      <c r="AM1412" s="5">
        <v>0</v>
      </c>
      <c r="AN1412" s="5">
        <v>0</v>
      </c>
      <c r="AO1412" s="5">
        <v>0</v>
      </c>
      <c r="AP1412" s="5">
        <v>0</v>
      </c>
      <c r="AQ1412" s="5">
        <v>0</v>
      </c>
      <c r="AR1412" s="5">
        <v>0</v>
      </c>
      <c r="AS1412" s="5">
        <v>0</v>
      </c>
      <c r="AT1412" s="5">
        <v>0</v>
      </c>
      <c r="AU1412" s="5">
        <v>0</v>
      </c>
      <c r="AV1412" s="5">
        <v>0</v>
      </c>
      <c r="AW1412" s="5">
        <v>0</v>
      </c>
      <c r="AX1412" s="5">
        <v>0</v>
      </c>
      <c r="AY1412" s="5">
        <v>0</v>
      </c>
      <c r="AZ1412" s="5">
        <v>0</v>
      </c>
      <c r="BA1412" s="5">
        <v>0</v>
      </c>
      <c r="BB1412" s="5">
        <v>0</v>
      </c>
      <c r="BC1412" s="5">
        <v>0</v>
      </c>
      <c r="BD1412" s="5">
        <v>0</v>
      </c>
      <c r="BE1412" s="5">
        <v>0</v>
      </c>
      <c r="BF1412" s="5">
        <v>0</v>
      </c>
      <c r="BG1412" s="5">
        <v>0</v>
      </c>
      <c r="BH1412" s="5">
        <v>0</v>
      </c>
      <c r="BI1412" s="5">
        <v>0</v>
      </c>
      <c r="BJ1412" s="5">
        <v>0</v>
      </c>
      <c r="BK1412" s="5">
        <v>0</v>
      </c>
      <c r="BL1412" s="5">
        <v>0</v>
      </c>
      <c r="BM1412" s="5">
        <v>0</v>
      </c>
      <c r="BN1412" s="5">
        <v>0</v>
      </c>
      <c r="BO1412" s="5">
        <v>0</v>
      </c>
      <c r="BP1412" s="5">
        <v>0</v>
      </c>
      <c r="BQ1412" s="5">
        <v>0</v>
      </c>
      <c r="BR1412" s="5">
        <v>0</v>
      </c>
      <c r="BS1412" s="5">
        <v>0</v>
      </c>
      <c r="BT1412" s="5">
        <v>0</v>
      </c>
      <c r="BU1412" s="5">
        <v>0</v>
      </c>
      <c r="BV1412" s="5">
        <v>0</v>
      </c>
      <c r="BW1412" s="5">
        <v>0</v>
      </c>
      <c r="BX1412" s="5">
        <v>0</v>
      </c>
      <c r="BY1412" s="5">
        <v>0</v>
      </c>
      <c r="BZ1412" s="5">
        <v>0</v>
      </c>
      <c r="CA1412" s="5">
        <v>0</v>
      </c>
      <c r="CB1412" s="5">
        <v>0</v>
      </c>
      <c r="CC1412" s="5">
        <v>0</v>
      </c>
      <c r="CD1412" s="5">
        <v>0</v>
      </c>
      <c r="CE1412" s="5">
        <v>0</v>
      </c>
      <c r="CF1412" s="5">
        <v>0</v>
      </c>
      <c r="CG1412" s="5">
        <v>0</v>
      </c>
      <c r="CH1412" s="5">
        <v>0</v>
      </c>
      <c r="CI1412" s="5">
        <v>0</v>
      </c>
      <c r="CJ1412" s="5">
        <v>0</v>
      </c>
      <c r="CK1412" s="5">
        <v>0</v>
      </c>
      <c r="CL1412" s="5">
        <v>0</v>
      </c>
      <c r="CM1412" s="5">
        <v>0</v>
      </c>
      <c r="CN1412" s="5">
        <v>0</v>
      </c>
      <c r="CO1412" s="5">
        <v>0</v>
      </c>
      <c r="CP1412" s="5">
        <v>0</v>
      </c>
      <c r="CQ1412" s="5">
        <v>0</v>
      </c>
      <c r="CR1412" s="5">
        <v>0</v>
      </c>
      <c r="CS1412" s="5">
        <v>0</v>
      </c>
      <c r="CT1412" s="5">
        <v>0</v>
      </c>
      <c r="CU1412" s="5">
        <v>0</v>
      </c>
      <c r="CV1412" s="5">
        <v>0</v>
      </c>
      <c r="CW1412" s="5">
        <v>0</v>
      </c>
      <c r="CX1412" s="3">
        <v>0</v>
      </c>
    </row>
    <row r="1413" spans="1:102" ht="15.75" x14ac:dyDescent="0.25">
      <c r="A1413" s="5" t="s">
        <v>465</v>
      </c>
      <c r="B1413" s="5" t="s">
        <v>466</v>
      </c>
      <c r="C1413" s="5">
        <v>2023</v>
      </c>
      <c r="D1413" s="5">
        <v>12</v>
      </c>
      <c r="E1413" s="5">
        <v>0</v>
      </c>
      <c r="F1413" s="5">
        <v>3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1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1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1</v>
      </c>
      <c r="BG1413" s="5">
        <v>0</v>
      </c>
      <c r="BH1413" s="5">
        <v>0</v>
      </c>
      <c r="BI1413" s="5">
        <v>0</v>
      </c>
      <c r="BJ1413" s="5">
        <v>1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1</v>
      </c>
      <c r="CW1413" s="5">
        <v>0</v>
      </c>
      <c r="CX1413" s="3">
        <v>0</v>
      </c>
    </row>
    <row r="1414" spans="1:102" ht="15.75" x14ac:dyDescent="0.25">
      <c r="A1414" s="5" t="s">
        <v>467</v>
      </c>
      <c r="B1414" s="5" t="s">
        <v>468</v>
      </c>
      <c r="C1414" s="5">
        <v>2023</v>
      </c>
      <c r="D1414" s="5">
        <v>32</v>
      </c>
      <c r="E1414" s="5">
        <v>0</v>
      </c>
      <c r="F1414" s="5">
        <v>0</v>
      </c>
      <c r="G1414" s="5">
        <v>4</v>
      </c>
      <c r="H1414" s="5">
        <v>0</v>
      </c>
      <c r="I1414" s="5">
        <v>1</v>
      </c>
      <c r="J1414" s="5">
        <v>0</v>
      </c>
      <c r="K1414" s="5">
        <v>1</v>
      </c>
      <c r="L1414" s="5">
        <v>0</v>
      </c>
      <c r="M1414" s="5">
        <v>0</v>
      </c>
      <c r="N1414" s="5">
        <v>2</v>
      </c>
      <c r="O1414" s="5">
        <v>4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  <c r="AE1414" s="5">
        <v>0</v>
      </c>
      <c r="AF1414" s="5">
        <v>0</v>
      </c>
      <c r="AG1414" s="5">
        <v>0</v>
      </c>
      <c r="AH1414" s="5">
        <v>0</v>
      </c>
      <c r="AI1414" s="5">
        <v>0</v>
      </c>
      <c r="AJ1414" s="5">
        <v>1</v>
      </c>
      <c r="AK1414" s="5">
        <v>0</v>
      </c>
      <c r="AL1414" s="5">
        <v>0</v>
      </c>
      <c r="AM1414" s="5">
        <v>0</v>
      </c>
      <c r="AN1414" s="5">
        <v>0</v>
      </c>
      <c r="AO1414" s="5">
        <v>1</v>
      </c>
      <c r="AP1414" s="5">
        <v>0</v>
      </c>
      <c r="AQ1414" s="5">
        <v>0</v>
      </c>
      <c r="AR1414" s="5">
        <v>0</v>
      </c>
      <c r="AS1414" s="5">
        <v>0</v>
      </c>
      <c r="AT1414" s="5">
        <v>0</v>
      </c>
      <c r="AU1414" s="5">
        <v>0</v>
      </c>
      <c r="AV1414" s="5">
        <v>0</v>
      </c>
      <c r="AW1414" s="5">
        <v>0</v>
      </c>
      <c r="AX1414" s="5">
        <v>0</v>
      </c>
      <c r="AY1414" s="5">
        <v>0</v>
      </c>
      <c r="AZ1414" s="5">
        <v>1</v>
      </c>
      <c r="BA1414" s="5">
        <v>0</v>
      </c>
      <c r="BB1414" s="5">
        <v>0</v>
      </c>
      <c r="BC1414" s="5">
        <v>0</v>
      </c>
      <c r="BD1414" s="5">
        <v>0</v>
      </c>
      <c r="BE1414" s="5">
        <v>0</v>
      </c>
      <c r="BF1414" s="5">
        <v>0</v>
      </c>
      <c r="BG1414" s="5">
        <v>0</v>
      </c>
      <c r="BH1414" s="5">
        <v>0</v>
      </c>
      <c r="BI1414" s="5">
        <v>0</v>
      </c>
      <c r="BJ1414" s="5">
        <v>1</v>
      </c>
      <c r="BK1414" s="5">
        <v>2</v>
      </c>
      <c r="BL1414" s="5">
        <v>0</v>
      </c>
      <c r="BM1414" s="5">
        <v>0</v>
      </c>
      <c r="BN1414" s="5">
        <v>0</v>
      </c>
      <c r="BO1414" s="5">
        <v>0</v>
      </c>
      <c r="BP1414" s="5">
        <v>0</v>
      </c>
      <c r="BQ1414" s="5">
        <v>0</v>
      </c>
      <c r="BR1414" s="5">
        <v>0</v>
      </c>
      <c r="BS1414" s="5">
        <v>0</v>
      </c>
      <c r="BT1414" s="5">
        <v>0</v>
      </c>
      <c r="BU1414" s="5">
        <v>0</v>
      </c>
      <c r="BV1414" s="5">
        <v>0</v>
      </c>
      <c r="BW1414" s="5">
        <v>0</v>
      </c>
      <c r="BX1414" s="5">
        <v>9</v>
      </c>
      <c r="BY1414" s="5">
        <v>0</v>
      </c>
      <c r="BZ1414" s="5">
        <v>0</v>
      </c>
      <c r="CA1414" s="5">
        <v>0</v>
      </c>
      <c r="CB1414" s="5">
        <v>0</v>
      </c>
      <c r="CC1414" s="5">
        <v>0</v>
      </c>
      <c r="CD1414" s="5">
        <v>0</v>
      </c>
      <c r="CE1414" s="5">
        <v>0</v>
      </c>
      <c r="CF1414" s="5">
        <v>0</v>
      </c>
      <c r="CG1414" s="5">
        <v>0</v>
      </c>
      <c r="CH1414" s="5">
        <v>0</v>
      </c>
      <c r="CI1414" s="5">
        <v>0</v>
      </c>
      <c r="CJ1414" s="5">
        <v>0</v>
      </c>
      <c r="CK1414" s="5">
        <v>0</v>
      </c>
      <c r="CL1414" s="5">
        <v>0</v>
      </c>
      <c r="CM1414" s="5">
        <v>0</v>
      </c>
      <c r="CN1414" s="5">
        <v>1</v>
      </c>
      <c r="CO1414" s="5">
        <v>0</v>
      </c>
      <c r="CP1414" s="5">
        <v>0</v>
      </c>
      <c r="CQ1414" s="5">
        <v>0</v>
      </c>
      <c r="CR1414" s="5">
        <v>0</v>
      </c>
      <c r="CS1414" s="5">
        <v>0</v>
      </c>
      <c r="CT1414" s="5">
        <v>0</v>
      </c>
      <c r="CU1414" s="5">
        <v>0</v>
      </c>
      <c r="CV1414" s="5">
        <v>1</v>
      </c>
      <c r="CW1414" s="5">
        <v>0</v>
      </c>
      <c r="CX1414" s="3">
        <v>0</v>
      </c>
    </row>
    <row r="1415" spans="1:102" ht="15.75" x14ac:dyDescent="0.25">
      <c r="A1415" s="5" t="s">
        <v>469</v>
      </c>
      <c r="B1415" s="5" t="s">
        <v>470</v>
      </c>
      <c r="C1415" s="5">
        <v>2023</v>
      </c>
      <c r="D1415" s="5">
        <v>1924</v>
      </c>
      <c r="E1415" s="5">
        <v>10</v>
      </c>
      <c r="F1415" s="5">
        <v>12</v>
      </c>
      <c r="G1415" s="5">
        <v>11</v>
      </c>
      <c r="H1415" s="5">
        <v>0</v>
      </c>
      <c r="I1415" s="5">
        <v>21</v>
      </c>
      <c r="J1415" s="5">
        <v>5</v>
      </c>
      <c r="K1415" s="5">
        <v>7</v>
      </c>
      <c r="L1415" s="5">
        <v>23</v>
      </c>
      <c r="M1415" s="5">
        <v>15</v>
      </c>
      <c r="N1415" s="5">
        <v>15</v>
      </c>
      <c r="O1415" s="5">
        <v>127</v>
      </c>
      <c r="P1415" s="5">
        <v>0</v>
      </c>
      <c r="Q1415" s="5">
        <v>0</v>
      </c>
      <c r="R1415" s="5">
        <v>4</v>
      </c>
      <c r="S1415" s="5">
        <v>1</v>
      </c>
      <c r="T1415" s="5">
        <v>0</v>
      </c>
      <c r="U1415" s="5">
        <v>1</v>
      </c>
      <c r="V1415" s="5">
        <v>3</v>
      </c>
      <c r="W1415" s="5">
        <v>1</v>
      </c>
      <c r="X1415" s="5">
        <v>1</v>
      </c>
      <c r="Y1415" s="5">
        <v>0</v>
      </c>
      <c r="Z1415" s="5">
        <v>0</v>
      </c>
      <c r="AA1415" s="5">
        <v>73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15</v>
      </c>
      <c r="AH1415" s="5">
        <v>6</v>
      </c>
      <c r="AI1415" s="5">
        <v>20</v>
      </c>
      <c r="AJ1415" s="5">
        <v>92</v>
      </c>
      <c r="AK1415" s="5">
        <v>34</v>
      </c>
      <c r="AL1415" s="5">
        <v>2</v>
      </c>
      <c r="AM1415" s="5">
        <v>12</v>
      </c>
      <c r="AN1415" s="5">
        <v>33</v>
      </c>
      <c r="AO1415" s="5">
        <v>59</v>
      </c>
      <c r="AP1415" s="5">
        <v>0</v>
      </c>
      <c r="AQ1415" s="5">
        <v>10</v>
      </c>
      <c r="AR1415" s="5">
        <v>1</v>
      </c>
      <c r="AS1415" s="5">
        <v>15</v>
      </c>
      <c r="AT1415" s="5">
        <v>12</v>
      </c>
      <c r="AU1415" s="5">
        <v>26</v>
      </c>
      <c r="AV1415" s="5">
        <v>13</v>
      </c>
      <c r="AW1415" s="5">
        <v>7</v>
      </c>
      <c r="AX1415" s="5">
        <v>26</v>
      </c>
      <c r="AY1415" s="5">
        <v>7</v>
      </c>
      <c r="AZ1415" s="5">
        <v>22</v>
      </c>
      <c r="BA1415" s="5">
        <v>0</v>
      </c>
      <c r="BB1415" s="5">
        <v>134</v>
      </c>
      <c r="BC1415" s="5">
        <v>22</v>
      </c>
      <c r="BD1415" s="5">
        <v>0</v>
      </c>
      <c r="BE1415" s="5">
        <v>23</v>
      </c>
      <c r="BF1415" s="5">
        <v>130</v>
      </c>
      <c r="BG1415" s="5">
        <v>6</v>
      </c>
      <c r="BH1415" s="5">
        <v>9</v>
      </c>
      <c r="BI1415" s="5">
        <v>1</v>
      </c>
      <c r="BJ1415" s="5">
        <v>63</v>
      </c>
      <c r="BK1415" s="5">
        <v>55</v>
      </c>
      <c r="BL1415" s="5">
        <v>0</v>
      </c>
      <c r="BM1415" s="5">
        <v>3</v>
      </c>
      <c r="BN1415" s="5">
        <v>31</v>
      </c>
      <c r="BO1415" s="5">
        <v>0</v>
      </c>
      <c r="BP1415" s="5">
        <v>5</v>
      </c>
      <c r="BQ1415" s="5">
        <v>61</v>
      </c>
      <c r="BR1415" s="5">
        <v>2</v>
      </c>
      <c r="BS1415" s="5">
        <v>67</v>
      </c>
      <c r="BT1415" s="5">
        <v>33</v>
      </c>
      <c r="BU1415" s="5">
        <v>0</v>
      </c>
      <c r="BV1415" s="5">
        <v>22</v>
      </c>
      <c r="BW1415" s="5">
        <v>94</v>
      </c>
      <c r="BX1415" s="5">
        <v>216</v>
      </c>
      <c r="BY1415" s="5">
        <v>1</v>
      </c>
      <c r="BZ1415" s="5">
        <v>0</v>
      </c>
      <c r="CA1415" s="5">
        <v>18</v>
      </c>
      <c r="CB1415" s="5">
        <v>2</v>
      </c>
      <c r="CC1415" s="5">
        <v>0</v>
      </c>
      <c r="CD1415" s="5">
        <v>3</v>
      </c>
      <c r="CE1415" s="5">
        <v>0</v>
      </c>
      <c r="CF1415" s="5">
        <v>2</v>
      </c>
      <c r="CG1415" s="5">
        <v>1</v>
      </c>
      <c r="CH1415" s="5">
        <v>2</v>
      </c>
      <c r="CI1415" s="5">
        <v>1</v>
      </c>
      <c r="CJ1415" s="5">
        <v>7</v>
      </c>
      <c r="CK1415" s="5">
        <v>1</v>
      </c>
      <c r="CL1415" s="5">
        <v>0</v>
      </c>
      <c r="CM1415" s="5">
        <v>5</v>
      </c>
      <c r="CN1415" s="5">
        <v>57</v>
      </c>
      <c r="CO1415" s="5">
        <v>6</v>
      </c>
      <c r="CP1415" s="5">
        <v>3</v>
      </c>
      <c r="CQ1415" s="5">
        <v>0</v>
      </c>
      <c r="CR1415" s="5">
        <v>3</v>
      </c>
      <c r="CS1415" s="5">
        <v>1</v>
      </c>
      <c r="CT1415" s="5">
        <v>17</v>
      </c>
      <c r="CU1415" s="5">
        <v>2</v>
      </c>
      <c r="CV1415" s="5">
        <v>66</v>
      </c>
      <c r="CW1415" s="5">
        <v>8</v>
      </c>
      <c r="CX1415" s="3">
        <v>8</v>
      </c>
    </row>
    <row r="1416" spans="1:102" ht="15.75" x14ac:dyDescent="0.25">
      <c r="A1416" s="5" t="s">
        <v>471</v>
      </c>
      <c r="B1416" s="5" t="s">
        <v>472</v>
      </c>
      <c r="C1416" s="5">
        <v>2023</v>
      </c>
      <c r="D1416" s="5">
        <v>67</v>
      </c>
      <c r="E1416" s="5">
        <v>3</v>
      </c>
      <c r="F1416" s="5">
        <v>0</v>
      </c>
      <c r="G1416" s="5">
        <v>0</v>
      </c>
      <c r="H1416" s="5">
        <v>0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1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  <c r="AE1416" s="5">
        <v>0</v>
      </c>
      <c r="AF1416" s="5">
        <v>0</v>
      </c>
      <c r="AG1416" s="5">
        <v>0</v>
      </c>
      <c r="AH1416" s="5">
        <v>0</v>
      </c>
      <c r="AI1416" s="5">
        <v>0</v>
      </c>
      <c r="AJ1416" s="5">
        <v>1</v>
      </c>
      <c r="AK1416" s="5">
        <v>1</v>
      </c>
      <c r="AL1416" s="5">
        <v>0</v>
      </c>
      <c r="AM1416" s="5">
        <v>7</v>
      </c>
      <c r="AN1416" s="5">
        <v>0</v>
      </c>
      <c r="AO1416" s="5">
        <v>1</v>
      </c>
      <c r="AP1416" s="5">
        <v>0</v>
      </c>
      <c r="AQ1416" s="5">
        <v>0</v>
      </c>
      <c r="AR1416" s="5">
        <v>0</v>
      </c>
      <c r="AS1416" s="5">
        <v>0</v>
      </c>
      <c r="AT1416" s="5">
        <v>0</v>
      </c>
      <c r="AU1416" s="5">
        <v>0</v>
      </c>
      <c r="AV1416" s="5">
        <v>0</v>
      </c>
      <c r="AW1416" s="5">
        <v>0</v>
      </c>
      <c r="AX1416" s="5">
        <v>2</v>
      </c>
      <c r="AY1416" s="5">
        <v>0</v>
      </c>
      <c r="AZ1416" s="5">
        <v>0</v>
      </c>
      <c r="BA1416" s="5">
        <v>0</v>
      </c>
      <c r="BB1416" s="5">
        <v>2</v>
      </c>
      <c r="BC1416" s="5">
        <v>0</v>
      </c>
      <c r="BD1416" s="5">
        <v>0</v>
      </c>
      <c r="BE1416" s="5">
        <v>2</v>
      </c>
      <c r="BF1416" s="5">
        <v>3</v>
      </c>
      <c r="BG1416" s="5">
        <v>0</v>
      </c>
      <c r="BH1416" s="5">
        <v>0</v>
      </c>
      <c r="BI1416" s="5">
        <v>0</v>
      </c>
      <c r="BJ1416" s="5">
        <v>1</v>
      </c>
      <c r="BK1416" s="5">
        <v>1</v>
      </c>
      <c r="BL1416" s="5">
        <v>0</v>
      </c>
      <c r="BM1416" s="5">
        <v>0</v>
      </c>
      <c r="BN1416" s="5">
        <v>2</v>
      </c>
      <c r="BO1416" s="5">
        <v>0</v>
      </c>
      <c r="BP1416" s="5">
        <v>0</v>
      </c>
      <c r="BQ1416" s="5">
        <v>2</v>
      </c>
      <c r="BR1416" s="5">
        <v>0</v>
      </c>
      <c r="BS1416" s="5">
        <v>1</v>
      </c>
      <c r="BT1416" s="5">
        <v>0</v>
      </c>
      <c r="BU1416" s="5">
        <v>0</v>
      </c>
      <c r="BV1416" s="5">
        <v>3</v>
      </c>
      <c r="BW1416" s="5">
        <v>19</v>
      </c>
      <c r="BX1416" s="5">
        <v>1</v>
      </c>
      <c r="BY1416" s="5">
        <v>0</v>
      </c>
      <c r="BZ1416" s="5">
        <v>0</v>
      </c>
      <c r="CA1416" s="5">
        <v>0</v>
      </c>
      <c r="CB1416" s="5">
        <v>0</v>
      </c>
      <c r="CC1416" s="5">
        <v>0</v>
      </c>
      <c r="CD1416" s="5">
        <v>0</v>
      </c>
      <c r="CE1416" s="5">
        <v>0</v>
      </c>
      <c r="CF1416" s="5">
        <v>0</v>
      </c>
      <c r="CG1416" s="5">
        <v>0</v>
      </c>
      <c r="CH1416" s="5">
        <v>0</v>
      </c>
      <c r="CI1416" s="5">
        <v>0</v>
      </c>
      <c r="CJ1416" s="5">
        <v>1</v>
      </c>
      <c r="CK1416" s="5">
        <v>0</v>
      </c>
      <c r="CL1416" s="5">
        <v>0</v>
      </c>
      <c r="CM1416" s="5">
        <v>1</v>
      </c>
      <c r="CN1416" s="5">
        <v>4</v>
      </c>
      <c r="CO1416" s="5">
        <v>0</v>
      </c>
      <c r="CP1416" s="5">
        <v>0</v>
      </c>
      <c r="CQ1416" s="5">
        <v>0</v>
      </c>
      <c r="CR1416" s="5">
        <v>0</v>
      </c>
      <c r="CS1416" s="5">
        <v>0</v>
      </c>
      <c r="CT1416" s="5">
        <v>0</v>
      </c>
      <c r="CU1416" s="5">
        <v>0</v>
      </c>
      <c r="CV1416" s="5">
        <v>2</v>
      </c>
      <c r="CW1416" s="5">
        <v>1</v>
      </c>
      <c r="CX1416" s="3">
        <v>1</v>
      </c>
    </row>
    <row r="1417" spans="1:102" ht="15.75" x14ac:dyDescent="0.25">
      <c r="A1417" s="5" t="s">
        <v>473</v>
      </c>
      <c r="B1417" s="5" t="s">
        <v>474</v>
      </c>
      <c r="C1417" s="5">
        <v>2023</v>
      </c>
      <c r="D1417" s="5">
        <v>47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2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1</v>
      </c>
      <c r="AK1417" s="5">
        <v>0</v>
      </c>
      <c r="AL1417" s="5">
        <v>0</v>
      </c>
      <c r="AM1417" s="5">
        <v>0</v>
      </c>
      <c r="AN1417" s="5">
        <v>0</v>
      </c>
      <c r="AO1417" s="5">
        <v>1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1</v>
      </c>
      <c r="BF1417" s="5">
        <v>3</v>
      </c>
      <c r="BG1417" s="5">
        <v>0</v>
      </c>
      <c r="BH1417" s="5">
        <v>0</v>
      </c>
      <c r="BI1417" s="5">
        <v>0</v>
      </c>
      <c r="BJ1417" s="5">
        <v>1</v>
      </c>
      <c r="BK1417" s="5">
        <v>1</v>
      </c>
      <c r="BL1417" s="5">
        <v>0</v>
      </c>
      <c r="BM1417" s="5">
        <v>0</v>
      </c>
      <c r="BN1417" s="5">
        <v>1</v>
      </c>
      <c r="BO1417" s="5">
        <v>0</v>
      </c>
      <c r="BP1417" s="5">
        <v>1</v>
      </c>
      <c r="BQ1417" s="5">
        <v>2</v>
      </c>
      <c r="BR1417" s="5">
        <v>0</v>
      </c>
      <c r="BS1417" s="5">
        <v>0</v>
      </c>
      <c r="BT1417" s="5">
        <v>0</v>
      </c>
      <c r="BU1417" s="5">
        <v>0</v>
      </c>
      <c r="BV1417" s="5">
        <v>1</v>
      </c>
      <c r="BW1417" s="5">
        <v>14</v>
      </c>
      <c r="BX1417" s="5">
        <v>13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1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1</v>
      </c>
      <c r="CW1417" s="5">
        <v>0</v>
      </c>
      <c r="CX1417" s="3">
        <v>0</v>
      </c>
    </row>
    <row r="1418" spans="1:102" ht="15.75" x14ac:dyDescent="0.25">
      <c r="A1418" s="5" t="s">
        <v>475</v>
      </c>
      <c r="B1418" s="5" t="s">
        <v>476</v>
      </c>
      <c r="C1418" s="5">
        <v>2018</v>
      </c>
      <c r="D1418" s="5">
        <v>354004</v>
      </c>
      <c r="E1418" s="5">
        <v>556</v>
      </c>
      <c r="F1418" s="5">
        <v>1893</v>
      </c>
      <c r="G1418" s="5">
        <v>1839</v>
      </c>
      <c r="H1418" s="5">
        <v>1809</v>
      </c>
      <c r="I1418" s="5">
        <v>2183</v>
      </c>
      <c r="J1418" s="5">
        <v>1300</v>
      </c>
      <c r="K1418" s="5">
        <v>522</v>
      </c>
      <c r="L1418" s="5">
        <v>1645</v>
      </c>
      <c r="M1418" s="5">
        <v>1166</v>
      </c>
      <c r="N1418" s="5">
        <v>2042</v>
      </c>
      <c r="O1418" s="5">
        <v>10819</v>
      </c>
      <c r="P1418" s="5">
        <v>138</v>
      </c>
      <c r="Q1418" s="5">
        <v>81</v>
      </c>
      <c r="R1418" s="5">
        <v>236</v>
      </c>
      <c r="S1418" s="5">
        <v>150</v>
      </c>
      <c r="T1418" s="5">
        <v>588</v>
      </c>
      <c r="U1418" s="5">
        <v>698</v>
      </c>
      <c r="V1418" s="5">
        <v>527</v>
      </c>
      <c r="W1418" s="5">
        <v>4599</v>
      </c>
      <c r="X1418" s="5">
        <v>355</v>
      </c>
      <c r="Y1418" s="5">
        <v>136</v>
      </c>
      <c r="Z1418" s="5">
        <v>23904</v>
      </c>
      <c r="AA1418" s="5">
        <v>13933</v>
      </c>
      <c r="AB1418" s="5">
        <v>3094</v>
      </c>
      <c r="AC1418" s="5">
        <v>127</v>
      </c>
      <c r="AD1418" s="5">
        <v>144</v>
      </c>
      <c r="AE1418" s="5">
        <v>323</v>
      </c>
      <c r="AF1418" s="5">
        <v>88</v>
      </c>
      <c r="AG1418" s="5">
        <v>8988</v>
      </c>
      <c r="AH1418" s="5">
        <v>1574</v>
      </c>
      <c r="AI1418" s="5">
        <v>2467</v>
      </c>
      <c r="AJ1418" s="5">
        <v>24079</v>
      </c>
      <c r="AK1418" s="5">
        <v>5310</v>
      </c>
      <c r="AL1418" s="5">
        <v>237</v>
      </c>
      <c r="AM1418" s="5">
        <v>3809</v>
      </c>
      <c r="AN1418" s="5">
        <v>3107</v>
      </c>
      <c r="AO1418" s="5">
        <v>5888</v>
      </c>
      <c r="AP1418" s="5">
        <v>274</v>
      </c>
      <c r="AQ1418" s="5">
        <v>1857</v>
      </c>
      <c r="AR1418" s="5">
        <v>339</v>
      </c>
      <c r="AS1418" s="5">
        <v>2472</v>
      </c>
      <c r="AT1418" s="5">
        <v>3000</v>
      </c>
      <c r="AU1418" s="5">
        <v>4193</v>
      </c>
      <c r="AV1418" s="5">
        <v>4784</v>
      </c>
      <c r="AW1418" s="5">
        <v>9006</v>
      </c>
      <c r="AX1418" s="5">
        <v>6207</v>
      </c>
      <c r="AY1418" s="5">
        <v>217</v>
      </c>
      <c r="AZ1418" s="5">
        <v>1554</v>
      </c>
      <c r="BA1418" s="5">
        <v>0</v>
      </c>
      <c r="BB1418" s="5">
        <v>24054</v>
      </c>
      <c r="BC1418" s="5">
        <v>2303</v>
      </c>
      <c r="BD1418" s="5">
        <v>213</v>
      </c>
      <c r="BE1418" s="5">
        <v>2169</v>
      </c>
      <c r="BF1418" s="5">
        <v>6658</v>
      </c>
      <c r="BG1418" s="5">
        <v>441</v>
      </c>
      <c r="BH1418" s="5">
        <v>658</v>
      </c>
      <c r="BI1418" s="5">
        <v>77</v>
      </c>
      <c r="BJ1418" s="5">
        <v>6808</v>
      </c>
      <c r="BK1418" s="5">
        <v>8011</v>
      </c>
      <c r="BL1418" s="5">
        <v>11</v>
      </c>
      <c r="BM1418" s="5">
        <v>1187</v>
      </c>
      <c r="BN1418" s="5">
        <v>4596</v>
      </c>
      <c r="BO1418" s="5">
        <v>213</v>
      </c>
      <c r="BP1418" s="5">
        <v>785</v>
      </c>
      <c r="BQ1418" s="5">
        <v>5931</v>
      </c>
      <c r="BR1418" s="5">
        <v>822</v>
      </c>
      <c r="BS1418" s="5">
        <v>9103</v>
      </c>
      <c r="BT1418" s="5">
        <v>4759</v>
      </c>
      <c r="BU1418" s="5">
        <v>447</v>
      </c>
      <c r="BV1418" s="5">
        <v>5909</v>
      </c>
      <c r="BW1418" s="5">
        <v>2442</v>
      </c>
      <c r="BX1418" s="5">
        <v>33112</v>
      </c>
      <c r="BY1418" s="5">
        <v>241</v>
      </c>
      <c r="BZ1418" s="5">
        <v>7</v>
      </c>
      <c r="CA1418" s="5">
        <v>15259</v>
      </c>
      <c r="CB1418" s="5">
        <v>3129</v>
      </c>
      <c r="CC1418" s="5">
        <v>37</v>
      </c>
      <c r="CD1418" s="5">
        <v>725</v>
      </c>
      <c r="CE1418" s="5">
        <v>219</v>
      </c>
      <c r="CF1418" s="5">
        <v>787</v>
      </c>
      <c r="CG1418" s="5">
        <v>1110</v>
      </c>
      <c r="CH1418" s="5">
        <v>508</v>
      </c>
      <c r="CI1418" s="5">
        <v>776</v>
      </c>
      <c r="CJ1418" s="5">
        <v>6867</v>
      </c>
      <c r="CK1418" s="5">
        <v>1785</v>
      </c>
      <c r="CL1418" s="5">
        <v>8</v>
      </c>
      <c r="CM1418" s="5">
        <v>1579</v>
      </c>
      <c r="CN1418" s="5">
        <v>9164</v>
      </c>
      <c r="CO1418" s="5">
        <v>1724</v>
      </c>
      <c r="CP1418" s="5">
        <v>716</v>
      </c>
      <c r="CQ1418" s="5">
        <v>19</v>
      </c>
      <c r="CR1418" s="5">
        <v>5577</v>
      </c>
      <c r="CS1418" s="5">
        <v>3584</v>
      </c>
      <c r="CT1418" s="5">
        <v>2887</v>
      </c>
      <c r="CU1418" s="5">
        <v>511</v>
      </c>
      <c r="CV1418" s="5">
        <v>8844</v>
      </c>
      <c r="CW1418" s="5">
        <v>2975</v>
      </c>
      <c r="CX1418" s="3">
        <v>2975</v>
      </c>
    </row>
    <row r="1419" spans="1:102" ht="15.75" x14ac:dyDescent="0.25">
      <c r="A1419" s="5" t="s">
        <v>475</v>
      </c>
      <c r="B1419" s="5" t="s">
        <v>476</v>
      </c>
      <c r="C1419" s="5">
        <v>2019</v>
      </c>
      <c r="D1419" s="5">
        <v>368203</v>
      </c>
      <c r="E1419" s="5">
        <v>582</v>
      </c>
      <c r="F1419" s="5">
        <v>2105</v>
      </c>
      <c r="G1419" s="5">
        <v>1950</v>
      </c>
      <c r="H1419" s="5">
        <v>2055</v>
      </c>
      <c r="I1419" s="5">
        <v>2479</v>
      </c>
      <c r="J1419" s="5">
        <v>1332</v>
      </c>
      <c r="K1419" s="5">
        <v>489</v>
      </c>
      <c r="L1419" s="5">
        <v>1615</v>
      </c>
      <c r="M1419" s="5">
        <v>1108</v>
      </c>
      <c r="N1419" s="5">
        <v>2129</v>
      </c>
      <c r="O1419" s="5">
        <v>11357</v>
      </c>
      <c r="P1419" s="5">
        <v>94</v>
      </c>
      <c r="Q1419" s="5">
        <v>62</v>
      </c>
      <c r="R1419" s="5">
        <v>209</v>
      </c>
      <c r="S1419" s="5">
        <v>135</v>
      </c>
      <c r="T1419" s="5">
        <v>458</v>
      </c>
      <c r="U1419" s="5">
        <v>704</v>
      </c>
      <c r="V1419" s="5">
        <v>506</v>
      </c>
      <c r="W1419" s="5">
        <v>4397</v>
      </c>
      <c r="X1419" s="5">
        <v>395</v>
      </c>
      <c r="Y1419" s="5">
        <v>141</v>
      </c>
      <c r="Z1419" s="5">
        <v>22748</v>
      </c>
      <c r="AA1419" s="5">
        <v>13308</v>
      </c>
      <c r="AB1419" s="5">
        <v>2363</v>
      </c>
      <c r="AC1419" s="5">
        <v>141</v>
      </c>
      <c r="AD1419" s="5">
        <v>133</v>
      </c>
      <c r="AE1419" s="5">
        <v>283</v>
      </c>
      <c r="AF1419" s="5">
        <v>118</v>
      </c>
      <c r="AG1419" s="5">
        <v>9014</v>
      </c>
      <c r="AH1419" s="5">
        <v>1568</v>
      </c>
      <c r="AI1419" s="5">
        <v>2524</v>
      </c>
      <c r="AJ1419" s="5">
        <v>23122</v>
      </c>
      <c r="AK1419" s="5">
        <v>5294</v>
      </c>
      <c r="AL1419" s="5">
        <v>244</v>
      </c>
      <c r="AM1419" s="5">
        <v>3594</v>
      </c>
      <c r="AN1419" s="5">
        <v>3050</v>
      </c>
      <c r="AO1419" s="5">
        <v>6227</v>
      </c>
      <c r="AP1419" s="5">
        <v>249</v>
      </c>
      <c r="AQ1419" s="5">
        <v>1767</v>
      </c>
      <c r="AR1419" s="5">
        <v>372</v>
      </c>
      <c r="AS1419" s="5">
        <v>2396</v>
      </c>
      <c r="AT1419" s="5">
        <v>2900</v>
      </c>
      <c r="AU1419" s="5">
        <v>3689</v>
      </c>
      <c r="AV1419" s="5">
        <v>4489</v>
      </c>
      <c r="AW1419" s="5">
        <v>9294</v>
      </c>
      <c r="AX1419" s="5">
        <v>6584</v>
      </c>
      <c r="AY1419" s="5">
        <v>219</v>
      </c>
      <c r="AZ1419" s="5">
        <v>1426</v>
      </c>
      <c r="BA1419" s="5">
        <v>0</v>
      </c>
      <c r="BB1419" s="5">
        <v>25873</v>
      </c>
      <c r="BC1419" s="5">
        <v>2419</v>
      </c>
      <c r="BD1419" s="5">
        <v>190</v>
      </c>
      <c r="BE1419" s="5">
        <v>2121</v>
      </c>
      <c r="BF1419" s="5">
        <v>6613</v>
      </c>
      <c r="BG1419" s="5">
        <v>411</v>
      </c>
      <c r="BH1419" s="5">
        <v>688</v>
      </c>
      <c r="BI1419" s="5">
        <v>64</v>
      </c>
      <c r="BJ1419" s="5">
        <v>7294</v>
      </c>
      <c r="BK1419" s="5">
        <v>8434</v>
      </c>
      <c r="BL1419" s="5">
        <v>12</v>
      </c>
      <c r="BM1419" s="5">
        <v>1008</v>
      </c>
      <c r="BN1419" s="5">
        <v>4910</v>
      </c>
      <c r="BO1419" s="5">
        <v>213</v>
      </c>
      <c r="BP1419" s="5">
        <v>837</v>
      </c>
      <c r="BQ1419" s="5">
        <v>6239</v>
      </c>
      <c r="BR1419" s="5">
        <v>866</v>
      </c>
      <c r="BS1419" s="5">
        <v>9272</v>
      </c>
      <c r="BT1419" s="5">
        <v>5059</v>
      </c>
      <c r="BU1419" s="5">
        <v>517</v>
      </c>
      <c r="BV1419" s="5">
        <v>5550</v>
      </c>
      <c r="BW1419" s="5">
        <v>2285</v>
      </c>
      <c r="BX1419" s="5">
        <v>33033</v>
      </c>
      <c r="BY1419" s="5">
        <v>163</v>
      </c>
      <c r="BZ1419" s="5">
        <v>12</v>
      </c>
      <c r="CA1419" s="5">
        <v>14576</v>
      </c>
      <c r="CB1419" s="5">
        <v>2523</v>
      </c>
      <c r="CC1419" s="5">
        <v>38</v>
      </c>
      <c r="CD1419" s="5">
        <v>757</v>
      </c>
      <c r="CE1419" s="5">
        <v>193</v>
      </c>
      <c r="CF1419" s="5">
        <v>810</v>
      </c>
      <c r="CG1419" s="5">
        <v>1368</v>
      </c>
      <c r="CH1419" s="5">
        <v>562</v>
      </c>
      <c r="CI1419" s="5">
        <v>827</v>
      </c>
      <c r="CJ1419" s="5">
        <v>6910</v>
      </c>
      <c r="CK1419" s="5">
        <v>1923</v>
      </c>
      <c r="CL1419" s="5">
        <v>17</v>
      </c>
      <c r="CM1419" s="5">
        <v>1872</v>
      </c>
      <c r="CN1419" s="5">
        <v>9764</v>
      </c>
      <c r="CO1419" s="5">
        <v>1805</v>
      </c>
      <c r="CP1419" s="5">
        <v>700</v>
      </c>
      <c r="CQ1419" s="5">
        <v>23</v>
      </c>
      <c r="CR1419" s="5">
        <v>5269</v>
      </c>
      <c r="CS1419" s="5">
        <v>4806</v>
      </c>
      <c r="CT1419" s="5">
        <v>2806</v>
      </c>
      <c r="CU1419" s="5">
        <v>493</v>
      </c>
      <c r="CV1419" s="5">
        <v>8762</v>
      </c>
      <c r="CW1419" s="5">
        <v>15898</v>
      </c>
      <c r="CX1419" s="3">
        <v>15898</v>
      </c>
    </row>
    <row r="1420" spans="1:102" ht="15.75" x14ac:dyDescent="0.25">
      <c r="A1420" s="5" t="s">
        <v>475</v>
      </c>
      <c r="B1420" s="5" t="s">
        <v>476</v>
      </c>
      <c r="C1420" s="5">
        <v>2020</v>
      </c>
      <c r="D1420" s="5">
        <v>313750</v>
      </c>
      <c r="E1420" s="5">
        <v>611</v>
      </c>
      <c r="F1420" s="5">
        <v>2091</v>
      </c>
      <c r="G1420" s="5">
        <v>1765</v>
      </c>
      <c r="H1420" s="5">
        <v>1706</v>
      </c>
      <c r="I1420" s="5">
        <v>2287</v>
      </c>
      <c r="J1420" s="5">
        <v>1307</v>
      </c>
      <c r="K1420" s="5">
        <v>484</v>
      </c>
      <c r="L1420" s="5">
        <v>1640</v>
      </c>
      <c r="M1420" s="5">
        <v>1190</v>
      </c>
      <c r="N1420" s="5">
        <v>2110</v>
      </c>
      <c r="O1420" s="5">
        <v>9952</v>
      </c>
      <c r="P1420" s="5">
        <v>78</v>
      </c>
      <c r="Q1420" s="5">
        <v>95</v>
      </c>
      <c r="R1420" s="5">
        <v>218</v>
      </c>
      <c r="S1420" s="5">
        <v>127</v>
      </c>
      <c r="T1420" s="5">
        <v>416</v>
      </c>
      <c r="U1420" s="5">
        <v>476</v>
      </c>
      <c r="V1420" s="5">
        <v>445</v>
      </c>
      <c r="W1420" s="5">
        <v>4428</v>
      </c>
      <c r="X1420" s="5">
        <v>407</v>
      </c>
      <c r="Y1420" s="5">
        <v>157</v>
      </c>
      <c r="Z1420" s="5">
        <v>15961</v>
      </c>
      <c r="AA1420" s="5">
        <v>7253</v>
      </c>
      <c r="AB1420" s="5">
        <v>1539</v>
      </c>
      <c r="AC1420" s="5">
        <v>149</v>
      </c>
      <c r="AD1420" s="5">
        <v>139</v>
      </c>
      <c r="AE1420" s="5">
        <v>276</v>
      </c>
      <c r="AF1420" s="5">
        <v>116</v>
      </c>
      <c r="AG1420" s="5">
        <v>9721</v>
      </c>
      <c r="AH1420" s="5">
        <v>2043</v>
      </c>
      <c r="AI1420" s="5">
        <v>2313</v>
      </c>
      <c r="AJ1420" s="5">
        <v>21014</v>
      </c>
      <c r="AK1420" s="5">
        <v>5120</v>
      </c>
      <c r="AL1420" s="5">
        <v>280</v>
      </c>
      <c r="AM1420" s="5">
        <v>3203</v>
      </c>
      <c r="AN1420" s="5">
        <v>2885</v>
      </c>
      <c r="AO1420" s="5">
        <v>7009</v>
      </c>
      <c r="AP1420" s="5">
        <v>177</v>
      </c>
      <c r="AQ1420" s="5">
        <v>1420</v>
      </c>
      <c r="AR1420" s="5">
        <v>340</v>
      </c>
      <c r="AS1420" s="5">
        <v>2202</v>
      </c>
      <c r="AT1420" s="5">
        <v>2699</v>
      </c>
      <c r="AU1420" s="5">
        <v>2729</v>
      </c>
      <c r="AV1420" s="5">
        <v>3824</v>
      </c>
      <c r="AW1420" s="5">
        <v>14442</v>
      </c>
      <c r="AX1420" s="5">
        <v>5937</v>
      </c>
      <c r="AY1420" s="5">
        <v>166</v>
      </c>
      <c r="AZ1420" s="5">
        <v>1242</v>
      </c>
      <c r="BA1420" s="5">
        <v>1</v>
      </c>
      <c r="BB1420" s="5">
        <v>20071</v>
      </c>
      <c r="BC1420" s="5">
        <v>1800</v>
      </c>
      <c r="BD1420" s="5">
        <v>157</v>
      </c>
      <c r="BE1420" s="5">
        <v>1843</v>
      </c>
      <c r="BF1420" s="5">
        <v>5853</v>
      </c>
      <c r="BG1420" s="5">
        <v>344</v>
      </c>
      <c r="BH1420" s="5">
        <v>534</v>
      </c>
      <c r="BI1420" s="5">
        <v>77</v>
      </c>
      <c r="BJ1420" s="5">
        <v>6367</v>
      </c>
      <c r="BK1420" s="5">
        <v>7746</v>
      </c>
      <c r="BL1420" s="5">
        <v>17</v>
      </c>
      <c r="BM1420" s="5">
        <v>922</v>
      </c>
      <c r="BN1420" s="5">
        <v>4458</v>
      </c>
      <c r="BO1420" s="5">
        <v>203</v>
      </c>
      <c r="BP1420" s="5">
        <v>700</v>
      </c>
      <c r="BQ1420" s="5">
        <v>5377</v>
      </c>
      <c r="BR1420" s="5">
        <v>886</v>
      </c>
      <c r="BS1420" s="5">
        <v>8286</v>
      </c>
      <c r="BT1420" s="5">
        <v>4932</v>
      </c>
      <c r="BU1420" s="5">
        <v>506</v>
      </c>
      <c r="BV1420" s="5">
        <v>4440</v>
      </c>
      <c r="BW1420" s="5">
        <v>1928</v>
      </c>
      <c r="BX1420" s="5">
        <v>24019</v>
      </c>
      <c r="BY1420" s="5">
        <v>132</v>
      </c>
      <c r="BZ1420" s="5">
        <v>12</v>
      </c>
      <c r="CA1420" s="5">
        <v>10153</v>
      </c>
      <c r="CB1420" s="5">
        <v>2594</v>
      </c>
      <c r="CC1420" s="5">
        <v>35</v>
      </c>
      <c r="CD1420" s="5">
        <v>660</v>
      </c>
      <c r="CE1420" s="5">
        <v>169</v>
      </c>
      <c r="CF1420" s="5">
        <v>695</v>
      </c>
      <c r="CG1420" s="5">
        <v>893</v>
      </c>
      <c r="CH1420" s="5">
        <v>431</v>
      </c>
      <c r="CI1420" s="5">
        <v>888</v>
      </c>
      <c r="CJ1420" s="5">
        <v>6580</v>
      </c>
      <c r="CK1420" s="5">
        <v>1774</v>
      </c>
      <c r="CL1420" s="5">
        <v>10</v>
      </c>
      <c r="CM1420" s="5">
        <v>1669</v>
      </c>
      <c r="CN1420" s="5">
        <v>8686</v>
      </c>
      <c r="CO1420" s="5">
        <v>1497</v>
      </c>
      <c r="CP1420" s="5">
        <v>590</v>
      </c>
      <c r="CQ1420" s="5">
        <v>10</v>
      </c>
      <c r="CR1420" s="5">
        <v>2998</v>
      </c>
      <c r="CS1420" s="5">
        <v>2572</v>
      </c>
      <c r="CT1420" s="5">
        <v>2612</v>
      </c>
      <c r="CU1420" s="5">
        <v>423</v>
      </c>
      <c r="CV1420" s="5">
        <v>7931</v>
      </c>
      <c r="CW1420" s="5">
        <v>12080</v>
      </c>
      <c r="CX1420" s="3">
        <v>12080</v>
      </c>
    </row>
    <row r="1421" spans="1:102" ht="15.75" x14ac:dyDescent="0.25">
      <c r="A1421" s="5" t="s">
        <v>475</v>
      </c>
      <c r="B1421" s="5" t="s">
        <v>476</v>
      </c>
      <c r="C1421" s="5">
        <v>2021</v>
      </c>
      <c r="D1421" s="5">
        <v>332135</v>
      </c>
      <c r="E1421" s="5">
        <v>747</v>
      </c>
      <c r="F1421" s="5">
        <v>1821</v>
      </c>
      <c r="G1421" s="5">
        <v>1584</v>
      </c>
      <c r="H1421" s="5">
        <v>1703</v>
      </c>
      <c r="I1421" s="5">
        <v>2069</v>
      </c>
      <c r="J1421" s="5">
        <v>900</v>
      </c>
      <c r="K1421" s="5">
        <v>378</v>
      </c>
      <c r="L1421" s="5">
        <v>1595</v>
      </c>
      <c r="M1421" s="5">
        <v>1074</v>
      </c>
      <c r="N1421" s="5">
        <v>1944</v>
      </c>
      <c r="O1421" s="5">
        <v>10801</v>
      </c>
      <c r="P1421" s="5">
        <v>94</v>
      </c>
      <c r="Q1421" s="5">
        <v>61</v>
      </c>
      <c r="R1421" s="5">
        <v>292</v>
      </c>
      <c r="S1421" s="5">
        <v>183</v>
      </c>
      <c r="T1421" s="5">
        <v>774</v>
      </c>
      <c r="U1421" s="5">
        <v>528</v>
      </c>
      <c r="V1421" s="5">
        <v>525</v>
      </c>
      <c r="W1421" s="5">
        <v>7419</v>
      </c>
      <c r="X1421" s="5">
        <v>350</v>
      </c>
      <c r="Y1421" s="5">
        <v>149</v>
      </c>
      <c r="Z1421" s="5">
        <v>18353</v>
      </c>
      <c r="AA1421" s="5">
        <v>10806</v>
      </c>
      <c r="AB1421" s="5">
        <v>4922</v>
      </c>
      <c r="AC1421" s="5">
        <v>551</v>
      </c>
      <c r="AD1421" s="5">
        <v>140</v>
      </c>
      <c r="AE1421" s="5">
        <v>343</v>
      </c>
      <c r="AF1421" s="5">
        <v>147</v>
      </c>
      <c r="AG1421" s="5">
        <v>7797</v>
      </c>
      <c r="AH1421" s="5">
        <v>2915</v>
      </c>
      <c r="AI1421" s="5">
        <v>2466</v>
      </c>
      <c r="AJ1421" s="5">
        <v>21159</v>
      </c>
      <c r="AK1421" s="5">
        <v>5307</v>
      </c>
      <c r="AL1421" s="5">
        <v>309</v>
      </c>
      <c r="AM1421" s="5">
        <v>3728</v>
      </c>
      <c r="AN1421" s="5">
        <v>3387</v>
      </c>
      <c r="AO1421" s="5">
        <v>7148</v>
      </c>
      <c r="AP1421" s="5">
        <v>202</v>
      </c>
      <c r="AQ1421" s="5">
        <v>1460</v>
      </c>
      <c r="AR1421" s="5">
        <v>496</v>
      </c>
      <c r="AS1421" s="5">
        <v>2122</v>
      </c>
      <c r="AT1421" s="5">
        <v>2477</v>
      </c>
      <c r="AU1421" s="5">
        <v>2910</v>
      </c>
      <c r="AV1421" s="5">
        <v>4719</v>
      </c>
      <c r="AW1421" s="5">
        <v>15949</v>
      </c>
      <c r="AX1421" s="5">
        <v>6601</v>
      </c>
      <c r="AY1421" s="5">
        <v>184</v>
      </c>
      <c r="AZ1421" s="5">
        <v>1230</v>
      </c>
      <c r="BA1421" s="5">
        <v>0</v>
      </c>
      <c r="BB1421" s="5">
        <v>21187</v>
      </c>
      <c r="BC1421" s="5">
        <v>2279</v>
      </c>
      <c r="BD1421" s="5">
        <v>154</v>
      </c>
      <c r="BE1421" s="5">
        <v>1934</v>
      </c>
      <c r="BF1421" s="5">
        <v>6822</v>
      </c>
      <c r="BG1421" s="5">
        <v>430</v>
      </c>
      <c r="BH1421" s="5">
        <v>678</v>
      </c>
      <c r="BI1421" s="5">
        <v>51</v>
      </c>
      <c r="BJ1421" s="5">
        <v>6609</v>
      </c>
      <c r="BK1421" s="5">
        <v>8541</v>
      </c>
      <c r="BL1421" s="5">
        <v>0</v>
      </c>
      <c r="BM1421" s="5">
        <v>860</v>
      </c>
      <c r="BN1421" s="5">
        <v>4433</v>
      </c>
      <c r="BO1421" s="5">
        <v>143</v>
      </c>
      <c r="BP1421" s="5">
        <v>774</v>
      </c>
      <c r="BQ1421" s="5">
        <v>5236</v>
      </c>
      <c r="BR1421" s="5">
        <v>690</v>
      </c>
      <c r="BS1421" s="5">
        <v>9046</v>
      </c>
      <c r="BT1421" s="5">
        <v>5202</v>
      </c>
      <c r="BU1421" s="5">
        <v>315</v>
      </c>
      <c r="BV1421" s="5">
        <v>4222</v>
      </c>
      <c r="BW1421" s="5">
        <v>2314</v>
      </c>
      <c r="BX1421" s="5">
        <v>27387</v>
      </c>
      <c r="BY1421" s="5">
        <v>147</v>
      </c>
      <c r="BZ1421" s="5">
        <v>52</v>
      </c>
      <c r="CA1421" s="5">
        <v>9841</v>
      </c>
      <c r="CB1421" s="5">
        <v>3105</v>
      </c>
      <c r="CC1421" s="5">
        <v>22</v>
      </c>
      <c r="CD1421" s="5">
        <v>716</v>
      </c>
      <c r="CE1421" s="5">
        <v>195</v>
      </c>
      <c r="CF1421" s="5">
        <v>712</v>
      </c>
      <c r="CG1421" s="5">
        <v>653</v>
      </c>
      <c r="CH1421" s="5">
        <v>466</v>
      </c>
      <c r="CI1421" s="5">
        <v>764</v>
      </c>
      <c r="CJ1421" s="5">
        <v>4264</v>
      </c>
      <c r="CK1421" s="5">
        <v>956</v>
      </c>
      <c r="CL1421" s="5">
        <v>7</v>
      </c>
      <c r="CM1421" s="5">
        <v>1827</v>
      </c>
      <c r="CN1421" s="5">
        <v>10204</v>
      </c>
      <c r="CO1421" s="5">
        <v>1391</v>
      </c>
      <c r="CP1421" s="5">
        <v>555</v>
      </c>
      <c r="CQ1421" s="5">
        <v>8</v>
      </c>
      <c r="CR1421" s="5">
        <v>3797</v>
      </c>
      <c r="CS1421" s="5">
        <v>2374</v>
      </c>
      <c r="CT1421" s="5">
        <v>2521</v>
      </c>
      <c r="CU1421" s="5">
        <v>495</v>
      </c>
      <c r="CV1421" s="5">
        <v>6982</v>
      </c>
      <c r="CW1421" s="5">
        <v>7955</v>
      </c>
      <c r="CX1421" s="3">
        <v>7955</v>
      </c>
    </row>
    <row r="1422" spans="1:102" ht="15.75" x14ac:dyDescent="0.25">
      <c r="A1422" s="5" t="s">
        <v>475</v>
      </c>
      <c r="B1422" s="5" t="s">
        <v>476</v>
      </c>
      <c r="C1422" s="5">
        <v>2022</v>
      </c>
      <c r="D1422" s="5">
        <v>434123</v>
      </c>
      <c r="E1422" s="5">
        <v>757</v>
      </c>
      <c r="F1422" s="5">
        <v>2126</v>
      </c>
      <c r="G1422" s="5">
        <v>2134</v>
      </c>
      <c r="H1422" s="5">
        <v>1798</v>
      </c>
      <c r="I1422" s="5">
        <v>2749</v>
      </c>
      <c r="J1422" s="5">
        <v>1071</v>
      </c>
      <c r="K1422" s="5">
        <v>464</v>
      </c>
      <c r="L1422" s="5">
        <v>1923</v>
      </c>
      <c r="M1422" s="5">
        <v>1241</v>
      </c>
      <c r="N1422" s="5">
        <v>2091</v>
      </c>
      <c r="O1422" s="5">
        <v>12857</v>
      </c>
      <c r="P1422" s="5">
        <v>88</v>
      </c>
      <c r="Q1422" s="5">
        <v>58</v>
      </c>
      <c r="R1422" s="5">
        <v>405</v>
      </c>
      <c r="S1422" s="5">
        <v>198</v>
      </c>
      <c r="T1422" s="5">
        <v>773</v>
      </c>
      <c r="U1422" s="5">
        <v>620</v>
      </c>
      <c r="V1422" s="5">
        <v>620</v>
      </c>
      <c r="W1422" s="5">
        <v>7776</v>
      </c>
      <c r="X1422" s="5">
        <v>417</v>
      </c>
      <c r="Y1422" s="5">
        <v>208</v>
      </c>
      <c r="Z1422" s="5">
        <v>29119</v>
      </c>
      <c r="AA1422" s="5">
        <v>18941</v>
      </c>
      <c r="AB1422" s="5">
        <v>19710</v>
      </c>
      <c r="AC1422" s="5">
        <v>3583</v>
      </c>
      <c r="AD1422" s="5">
        <v>147</v>
      </c>
      <c r="AE1422" s="5">
        <v>352</v>
      </c>
      <c r="AF1422" s="5">
        <v>295</v>
      </c>
      <c r="AG1422" s="5">
        <v>9947</v>
      </c>
      <c r="AH1422" s="5">
        <v>3691</v>
      </c>
      <c r="AI1422" s="5">
        <v>2611</v>
      </c>
      <c r="AJ1422" s="5">
        <v>27468</v>
      </c>
      <c r="AK1422" s="5">
        <v>5453</v>
      </c>
      <c r="AL1422" s="5">
        <v>519</v>
      </c>
      <c r="AM1422" s="5">
        <v>4293</v>
      </c>
      <c r="AN1422" s="5">
        <v>3650</v>
      </c>
      <c r="AO1422" s="5">
        <v>6693</v>
      </c>
      <c r="AP1422" s="5">
        <v>248</v>
      </c>
      <c r="AQ1422" s="5">
        <v>1608</v>
      </c>
      <c r="AR1422" s="5">
        <v>534</v>
      </c>
      <c r="AS1422" s="5">
        <v>2589</v>
      </c>
      <c r="AT1422" s="5">
        <v>2736</v>
      </c>
      <c r="AU1422" s="5">
        <v>3654</v>
      </c>
      <c r="AV1422" s="5">
        <v>5858</v>
      </c>
      <c r="AW1422" s="5">
        <v>14174</v>
      </c>
      <c r="AX1422" s="5">
        <v>7435</v>
      </c>
      <c r="AY1422" s="5">
        <v>193</v>
      </c>
      <c r="AZ1422" s="5">
        <v>1446</v>
      </c>
      <c r="BA1422" s="5">
        <v>0</v>
      </c>
      <c r="BB1422" s="5">
        <v>27745</v>
      </c>
      <c r="BC1422" s="5">
        <v>2828</v>
      </c>
      <c r="BD1422" s="5">
        <v>171</v>
      </c>
      <c r="BE1422" s="5">
        <v>2209</v>
      </c>
      <c r="BF1422" s="5">
        <v>7844</v>
      </c>
      <c r="BG1422" s="5">
        <v>421</v>
      </c>
      <c r="BH1422" s="5">
        <v>718</v>
      </c>
      <c r="BI1422" s="5">
        <v>48</v>
      </c>
      <c r="BJ1422" s="5">
        <v>7769</v>
      </c>
      <c r="BK1422" s="5">
        <v>9558</v>
      </c>
      <c r="BL1422" s="5">
        <v>0</v>
      </c>
      <c r="BM1422" s="5">
        <v>812</v>
      </c>
      <c r="BN1422" s="5">
        <v>4952</v>
      </c>
      <c r="BO1422" s="5">
        <v>168</v>
      </c>
      <c r="BP1422" s="5">
        <v>767</v>
      </c>
      <c r="BQ1422" s="5">
        <v>6109</v>
      </c>
      <c r="BR1422" s="5">
        <v>737</v>
      </c>
      <c r="BS1422" s="5">
        <v>9945</v>
      </c>
      <c r="BT1422" s="5">
        <v>5420</v>
      </c>
      <c r="BU1422" s="5">
        <v>369</v>
      </c>
      <c r="BV1422" s="5">
        <v>4769</v>
      </c>
      <c r="BW1422" s="5">
        <v>3179</v>
      </c>
      <c r="BX1422" s="5">
        <v>29041</v>
      </c>
      <c r="BY1422" s="5">
        <v>143</v>
      </c>
      <c r="BZ1422" s="5">
        <v>150</v>
      </c>
      <c r="CA1422" s="5">
        <v>10696</v>
      </c>
      <c r="CB1422" s="5">
        <v>3917</v>
      </c>
      <c r="CC1422" s="5">
        <v>25</v>
      </c>
      <c r="CD1422" s="5">
        <v>779</v>
      </c>
      <c r="CE1422" s="5">
        <v>120</v>
      </c>
      <c r="CF1422" s="5">
        <v>849</v>
      </c>
      <c r="CG1422" s="5">
        <v>656</v>
      </c>
      <c r="CH1422" s="5">
        <v>603</v>
      </c>
      <c r="CI1422" s="5">
        <v>773</v>
      </c>
      <c r="CJ1422" s="5">
        <v>3964</v>
      </c>
      <c r="CK1422" s="5">
        <v>803</v>
      </c>
      <c r="CL1422" s="5">
        <v>6</v>
      </c>
      <c r="CM1422" s="5">
        <v>1959</v>
      </c>
      <c r="CN1422" s="5">
        <v>10913</v>
      </c>
      <c r="CO1422" s="5">
        <v>1271</v>
      </c>
      <c r="CP1422" s="5">
        <v>643</v>
      </c>
      <c r="CQ1422" s="5">
        <v>11</v>
      </c>
      <c r="CR1422" s="5">
        <v>4888</v>
      </c>
      <c r="CS1422" s="5">
        <v>2955</v>
      </c>
      <c r="CT1422" s="5">
        <v>2661</v>
      </c>
      <c r="CU1422" s="5">
        <v>548</v>
      </c>
      <c r="CV1422" s="5">
        <v>7924</v>
      </c>
      <c r="CW1422" s="5">
        <v>33966</v>
      </c>
      <c r="CX1422" s="3">
        <v>33647</v>
      </c>
    </row>
    <row r="1423" spans="1:102" ht="15.75" x14ac:dyDescent="0.25">
      <c r="A1423" s="5" t="s">
        <v>475</v>
      </c>
      <c r="B1423" s="5" t="s">
        <v>476</v>
      </c>
      <c r="C1423" s="5">
        <v>2023</v>
      </c>
      <c r="D1423" s="5">
        <v>393516</v>
      </c>
      <c r="E1423" s="5">
        <v>618</v>
      </c>
      <c r="F1423" s="5">
        <v>2065</v>
      </c>
      <c r="G1423" s="5">
        <v>2154</v>
      </c>
      <c r="H1423" s="5">
        <v>1806</v>
      </c>
      <c r="I1423" s="5">
        <v>2954</v>
      </c>
      <c r="J1423" s="5">
        <v>1047</v>
      </c>
      <c r="K1423" s="5">
        <v>604</v>
      </c>
      <c r="L1423" s="5">
        <v>2115</v>
      </c>
      <c r="M1423" s="5">
        <v>1272</v>
      </c>
      <c r="N1423" s="5">
        <v>2421</v>
      </c>
      <c r="O1423" s="5">
        <v>12048</v>
      </c>
      <c r="P1423" s="5">
        <v>75</v>
      </c>
      <c r="Q1423" s="5">
        <v>58</v>
      </c>
      <c r="R1423" s="5">
        <v>332</v>
      </c>
      <c r="S1423" s="5">
        <v>185</v>
      </c>
      <c r="T1423" s="5">
        <v>545</v>
      </c>
      <c r="U1423" s="5">
        <v>649</v>
      </c>
      <c r="V1423" s="5">
        <v>547</v>
      </c>
      <c r="W1423" s="5">
        <v>6221</v>
      </c>
      <c r="X1423" s="5">
        <v>403</v>
      </c>
      <c r="Y1423" s="5">
        <v>194</v>
      </c>
      <c r="Z1423" s="5">
        <v>20312</v>
      </c>
      <c r="AA1423" s="5">
        <v>13077</v>
      </c>
      <c r="AB1423" s="5">
        <v>3882</v>
      </c>
      <c r="AC1423" s="5">
        <v>719</v>
      </c>
      <c r="AD1423" s="5">
        <v>126</v>
      </c>
      <c r="AE1423" s="5">
        <v>261</v>
      </c>
      <c r="AF1423" s="5">
        <v>246</v>
      </c>
      <c r="AG1423" s="5">
        <v>10072</v>
      </c>
      <c r="AH1423" s="5">
        <v>2893</v>
      </c>
      <c r="AI1423" s="5">
        <v>2465</v>
      </c>
      <c r="AJ1423" s="5">
        <v>25942</v>
      </c>
      <c r="AK1423" s="5">
        <v>5543</v>
      </c>
      <c r="AL1423" s="5">
        <v>371</v>
      </c>
      <c r="AM1423" s="5">
        <v>3471</v>
      </c>
      <c r="AN1423" s="5">
        <v>3252</v>
      </c>
      <c r="AO1423" s="5">
        <v>5879</v>
      </c>
      <c r="AP1423" s="5">
        <v>218</v>
      </c>
      <c r="AQ1423" s="5">
        <v>1796</v>
      </c>
      <c r="AR1423" s="5">
        <v>471</v>
      </c>
      <c r="AS1423" s="5">
        <v>2286</v>
      </c>
      <c r="AT1423" s="5">
        <v>2726</v>
      </c>
      <c r="AU1423" s="5">
        <v>3172</v>
      </c>
      <c r="AV1423" s="5">
        <v>5370</v>
      </c>
      <c r="AW1423" s="5">
        <v>10860</v>
      </c>
      <c r="AX1423" s="5">
        <v>7949</v>
      </c>
      <c r="AY1423" s="5">
        <v>193</v>
      </c>
      <c r="AZ1423" s="5">
        <v>1562</v>
      </c>
      <c r="BA1423" s="5">
        <v>4</v>
      </c>
      <c r="BB1423" s="5">
        <v>34369</v>
      </c>
      <c r="BC1423" s="5">
        <v>2879</v>
      </c>
      <c r="BD1423" s="5">
        <v>221</v>
      </c>
      <c r="BE1423" s="5">
        <v>2400</v>
      </c>
      <c r="BF1423" s="5">
        <v>8634</v>
      </c>
      <c r="BG1423" s="5">
        <v>455</v>
      </c>
      <c r="BH1423" s="5">
        <v>697</v>
      </c>
      <c r="BI1423" s="5">
        <v>47</v>
      </c>
      <c r="BJ1423" s="5">
        <v>8439</v>
      </c>
      <c r="BK1423" s="5">
        <v>10773</v>
      </c>
      <c r="BL1423" s="5">
        <v>4</v>
      </c>
      <c r="BM1423" s="5">
        <v>819</v>
      </c>
      <c r="BN1423" s="5">
        <v>4384</v>
      </c>
      <c r="BO1423" s="5">
        <v>123</v>
      </c>
      <c r="BP1423" s="5">
        <v>864</v>
      </c>
      <c r="BQ1423" s="5">
        <v>6466</v>
      </c>
      <c r="BR1423" s="5">
        <v>684</v>
      </c>
      <c r="BS1423" s="5">
        <v>9964</v>
      </c>
      <c r="BT1423" s="5">
        <v>5471</v>
      </c>
      <c r="BU1423" s="5">
        <v>324</v>
      </c>
      <c r="BV1423" s="5">
        <v>5009</v>
      </c>
      <c r="BW1423" s="5">
        <v>4135</v>
      </c>
      <c r="BX1423" s="5">
        <v>34810</v>
      </c>
      <c r="BY1423" s="5">
        <v>161</v>
      </c>
      <c r="BZ1423" s="5">
        <v>293</v>
      </c>
      <c r="CA1423" s="5">
        <v>11779</v>
      </c>
      <c r="CB1423" s="5">
        <v>3500</v>
      </c>
      <c r="CC1423" s="5">
        <v>29</v>
      </c>
      <c r="CD1423" s="5">
        <v>823</v>
      </c>
      <c r="CE1423" s="5">
        <v>107</v>
      </c>
      <c r="CF1423" s="5">
        <v>896</v>
      </c>
      <c r="CG1423" s="5">
        <v>919</v>
      </c>
      <c r="CH1423" s="5">
        <v>627</v>
      </c>
      <c r="CI1423" s="5">
        <v>743</v>
      </c>
      <c r="CJ1423" s="5">
        <v>3762</v>
      </c>
      <c r="CK1423" s="5">
        <v>777</v>
      </c>
      <c r="CL1423" s="5">
        <v>9</v>
      </c>
      <c r="CM1423" s="5">
        <v>2011</v>
      </c>
      <c r="CN1423" s="5">
        <v>11683</v>
      </c>
      <c r="CO1423" s="5">
        <v>1251</v>
      </c>
      <c r="CP1423" s="5">
        <v>655</v>
      </c>
      <c r="CQ1423" s="5">
        <v>19</v>
      </c>
      <c r="CR1423" s="5">
        <v>4109</v>
      </c>
      <c r="CS1423" s="5">
        <v>2792</v>
      </c>
      <c r="CT1423" s="5">
        <v>2574</v>
      </c>
      <c r="CU1423" s="5">
        <v>496</v>
      </c>
      <c r="CV1423" s="5">
        <v>8220</v>
      </c>
      <c r="CW1423" s="5">
        <v>19879</v>
      </c>
      <c r="CX1423" s="3">
        <v>19810</v>
      </c>
    </row>
    <row r="1424" spans="1:102" x14ac:dyDescent="0.2">
      <c r="B142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Y1424"/>
  <sheetViews>
    <sheetView workbookViewId="0">
      <pane xSplit="3" ySplit="1" topLeftCell="D1389" activePane="bottomRight" state="frozen"/>
      <selection activeCell="B1381" sqref="B1381"/>
      <selection pane="topRight" activeCell="B1381" sqref="B1381"/>
      <selection pane="bottomLeft" activeCell="B1381" sqref="B1381"/>
      <selection pane="bottomRight" activeCell="D1401" sqref="D1401"/>
    </sheetView>
  </sheetViews>
  <sheetFormatPr defaultRowHeight="15" x14ac:dyDescent="0.25"/>
  <cols>
    <col min="1" max="1" width="11" customWidth="1"/>
  </cols>
  <sheetData>
    <row r="1" spans="1:103" x14ac:dyDescent="0.25">
      <c r="A1" t="s">
        <v>0</v>
      </c>
      <c r="B1" s="5" t="s">
        <v>1</v>
      </c>
      <c r="C1" t="s">
        <v>2</v>
      </c>
      <c r="D1" t="s">
        <v>477</v>
      </c>
      <c r="E1" t="s">
        <v>478</v>
      </c>
      <c r="F1" s="6" t="s">
        <v>479</v>
      </c>
      <c r="G1" s="6" t="s">
        <v>480</v>
      </c>
      <c r="H1" s="6" t="s">
        <v>481</v>
      </c>
      <c r="I1" s="6" t="s">
        <v>482</v>
      </c>
      <c r="J1" s="6" t="s">
        <v>483</v>
      </c>
      <c r="K1" s="6" t="s">
        <v>484</v>
      </c>
      <c r="L1" s="6" t="s">
        <v>485</v>
      </c>
      <c r="M1" s="6" t="s">
        <v>486</v>
      </c>
      <c r="N1" s="6" t="s">
        <v>487</v>
      </c>
      <c r="O1" s="6" t="s">
        <v>488</v>
      </c>
      <c r="P1" t="s">
        <v>489</v>
      </c>
      <c r="Q1" t="s">
        <v>490</v>
      </c>
      <c r="R1" t="s">
        <v>491</v>
      </c>
      <c r="S1" t="s">
        <v>492</v>
      </c>
      <c r="T1" t="s">
        <v>493</v>
      </c>
      <c r="U1" t="s">
        <v>494</v>
      </c>
      <c r="V1" t="s">
        <v>495</v>
      </c>
      <c r="W1" t="s">
        <v>496</v>
      </c>
      <c r="X1" t="s">
        <v>497</v>
      </c>
      <c r="Y1" t="s">
        <v>498</v>
      </c>
      <c r="Z1" t="s">
        <v>499</v>
      </c>
      <c r="AA1" t="s">
        <v>500</v>
      </c>
      <c r="AB1" t="s">
        <v>501</v>
      </c>
      <c r="AC1" t="s">
        <v>502</v>
      </c>
      <c r="AD1" t="s">
        <v>503</v>
      </c>
      <c r="AE1" t="s">
        <v>504</v>
      </c>
      <c r="AF1" t="s">
        <v>505</v>
      </c>
      <c r="AG1" t="s">
        <v>506</v>
      </c>
      <c r="AH1" t="s">
        <v>507</v>
      </c>
      <c r="AI1" t="s">
        <v>508</v>
      </c>
      <c r="AJ1" t="s">
        <v>509</v>
      </c>
      <c r="AK1" t="s">
        <v>510</v>
      </c>
      <c r="AL1" t="s">
        <v>511</v>
      </c>
      <c r="AM1" t="s">
        <v>512</v>
      </c>
      <c r="AN1" t="s">
        <v>513</v>
      </c>
      <c r="AO1" t="s">
        <v>514</v>
      </c>
      <c r="AP1" t="s">
        <v>515</v>
      </c>
      <c r="AQ1" t="s">
        <v>516</v>
      </c>
      <c r="AR1" t="s">
        <v>517</v>
      </c>
      <c r="AS1" t="s">
        <v>518</v>
      </c>
      <c r="AT1" t="s">
        <v>519</v>
      </c>
      <c r="AU1" t="s">
        <v>520</v>
      </c>
      <c r="AV1" t="s">
        <v>521</v>
      </c>
      <c r="AW1" t="s">
        <v>522</v>
      </c>
      <c r="AX1" t="s">
        <v>523</v>
      </c>
      <c r="AY1" t="s">
        <v>524</v>
      </c>
      <c r="AZ1" t="s">
        <v>525</v>
      </c>
      <c r="BA1" t="s">
        <v>526</v>
      </c>
      <c r="BB1" t="s">
        <v>527</v>
      </c>
      <c r="BC1" t="s">
        <v>528</v>
      </c>
      <c r="BD1" t="s">
        <v>529</v>
      </c>
      <c r="BE1" t="s">
        <v>530</v>
      </c>
      <c r="BF1" t="s">
        <v>531</v>
      </c>
      <c r="BG1" t="s">
        <v>532</v>
      </c>
      <c r="BH1" t="s">
        <v>533</v>
      </c>
      <c r="BI1" t="s">
        <v>534</v>
      </c>
      <c r="BJ1" t="s">
        <v>535</v>
      </c>
      <c r="BK1" t="s">
        <v>536</v>
      </c>
      <c r="BL1" t="s">
        <v>537</v>
      </c>
      <c r="BM1" t="s">
        <v>538</v>
      </c>
      <c r="BN1" t="s">
        <v>539</v>
      </c>
      <c r="BO1" t="s">
        <v>540</v>
      </c>
      <c r="BP1" t="s">
        <v>541</v>
      </c>
      <c r="BQ1" t="s">
        <v>542</v>
      </c>
      <c r="BR1" t="s">
        <v>543</v>
      </c>
      <c r="BS1" t="s">
        <v>544</v>
      </c>
      <c r="BT1" t="s">
        <v>545</v>
      </c>
      <c r="BU1" t="s">
        <v>546</v>
      </c>
      <c r="BV1" t="s">
        <v>547</v>
      </c>
      <c r="BW1" t="s">
        <v>548</v>
      </c>
      <c r="BX1" t="s">
        <v>549</v>
      </c>
      <c r="BY1" t="s">
        <v>550</v>
      </c>
      <c r="BZ1" t="s">
        <v>551</v>
      </c>
      <c r="CA1" t="s">
        <v>552</v>
      </c>
      <c r="CB1" t="s">
        <v>553</v>
      </c>
      <c r="CC1" t="s">
        <v>554</v>
      </c>
      <c r="CD1" t="s">
        <v>555</v>
      </c>
      <c r="CE1" t="s">
        <v>556</v>
      </c>
      <c r="CF1" t="s">
        <v>557</v>
      </c>
      <c r="CG1" t="s">
        <v>558</v>
      </c>
      <c r="CH1" t="s">
        <v>559</v>
      </c>
      <c r="CI1" t="s">
        <v>560</v>
      </c>
      <c r="CJ1" t="s">
        <v>561</v>
      </c>
      <c r="CK1" t="s">
        <v>562</v>
      </c>
      <c r="CL1" t="s">
        <v>563</v>
      </c>
      <c r="CM1" t="s">
        <v>564</v>
      </c>
      <c r="CN1" t="s">
        <v>565</v>
      </c>
      <c r="CO1" t="s">
        <v>566</v>
      </c>
      <c r="CP1" t="s">
        <v>567</v>
      </c>
      <c r="CQ1" t="s">
        <v>568</v>
      </c>
      <c r="CR1" t="s">
        <v>569</v>
      </c>
      <c r="CS1" t="s">
        <v>570</v>
      </c>
      <c r="CT1" t="s">
        <v>571</v>
      </c>
      <c r="CU1" t="s">
        <v>572</v>
      </c>
      <c r="CV1" t="s">
        <v>573</v>
      </c>
      <c r="CW1" t="s">
        <v>574</v>
      </c>
    </row>
    <row r="2" spans="1:103" x14ac:dyDescent="0.25">
      <c r="A2" t="s">
        <v>3</v>
      </c>
      <c r="B2" s="5" t="s">
        <v>4</v>
      </c>
      <c r="C2">
        <v>2018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2</v>
      </c>
      <c r="CS2">
        <v>0</v>
      </c>
      <c r="CT2">
        <v>0</v>
      </c>
      <c r="CU2">
        <v>0</v>
      </c>
      <c r="CV2">
        <v>0</v>
      </c>
      <c r="CW2">
        <v>0</v>
      </c>
      <c r="CY2" s="7"/>
    </row>
    <row r="3" spans="1:103" x14ac:dyDescent="0.25">
      <c r="A3" t="s">
        <v>5</v>
      </c>
      <c r="B3" s="5" t="s">
        <v>6</v>
      </c>
      <c r="C3">
        <v>2018</v>
      </c>
      <c r="D3">
        <v>3704</v>
      </c>
      <c r="E3">
        <v>9</v>
      </c>
      <c r="F3">
        <v>0</v>
      </c>
      <c r="G3">
        <v>0</v>
      </c>
      <c r="H3">
        <v>0</v>
      </c>
      <c r="I3">
        <v>1</v>
      </c>
      <c r="J3">
        <v>4</v>
      </c>
      <c r="K3">
        <v>0</v>
      </c>
      <c r="L3">
        <v>1</v>
      </c>
      <c r="M3">
        <v>0</v>
      </c>
      <c r="N3">
        <v>3</v>
      </c>
      <c r="O3">
        <v>2</v>
      </c>
      <c r="P3">
        <v>0</v>
      </c>
      <c r="Q3">
        <v>0</v>
      </c>
      <c r="R3">
        <v>0</v>
      </c>
      <c r="S3">
        <v>0</v>
      </c>
      <c r="T3">
        <v>0</v>
      </c>
      <c r="U3">
        <v>2</v>
      </c>
      <c r="V3">
        <v>0</v>
      </c>
      <c r="W3">
        <v>14</v>
      </c>
      <c r="X3">
        <v>0</v>
      </c>
      <c r="Y3">
        <v>0</v>
      </c>
      <c r="Z3">
        <v>0</v>
      </c>
      <c r="AA3">
        <v>1287</v>
      </c>
      <c r="AB3">
        <v>0</v>
      </c>
      <c r="AC3">
        <v>0</v>
      </c>
      <c r="AD3">
        <v>0</v>
      </c>
      <c r="AE3">
        <v>0</v>
      </c>
      <c r="AF3">
        <v>7</v>
      </c>
      <c r="AG3">
        <v>1</v>
      </c>
      <c r="AH3">
        <v>7</v>
      </c>
      <c r="AI3">
        <v>2</v>
      </c>
      <c r="AJ3">
        <v>3</v>
      </c>
      <c r="AK3">
        <v>20</v>
      </c>
      <c r="AL3">
        <v>0</v>
      </c>
      <c r="AM3">
        <v>10</v>
      </c>
      <c r="AN3">
        <v>3</v>
      </c>
      <c r="AO3">
        <v>1</v>
      </c>
      <c r="AP3">
        <v>4</v>
      </c>
      <c r="AQ3">
        <v>5</v>
      </c>
      <c r="AR3">
        <v>7</v>
      </c>
      <c r="AS3">
        <v>6</v>
      </c>
      <c r="AT3">
        <v>10</v>
      </c>
      <c r="AU3">
        <v>12</v>
      </c>
      <c r="AV3">
        <v>61</v>
      </c>
      <c r="AW3">
        <v>81</v>
      </c>
      <c r="AX3">
        <v>96</v>
      </c>
      <c r="AY3">
        <v>1</v>
      </c>
      <c r="AZ3">
        <v>20</v>
      </c>
      <c r="BA3">
        <v>0</v>
      </c>
      <c r="BB3">
        <v>1313</v>
      </c>
      <c r="BC3">
        <v>4</v>
      </c>
      <c r="BD3">
        <v>0</v>
      </c>
      <c r="BE3">
        <v>6</v>
      </c>
      <c r="BF3">
        <v>8</v>
      </c>
      <c r="BG3">
        <v>0</v>
      </c>
      <c r="BH3">
        <v>1</v>
      </c>
      <c r="BI3">
        <v>0</v>
      </c>
      <c r="BJ3">
        <v>25</v>
      </c>
      <c r="BK3">
        <v>29</v>
      </c>
      <c r="BL3">
        <v>0</v>
      </c>
      <c r="BM3">
        <v>1</v>
      </c>
      <c r="BN3">
        <v>16</v>
      </c>
      <c r="BO3">
        <v>0</v>
      </c>
      <c r="BP3">
        <v>3</v>
      </c>
      <c r="BQ3">
        <v>68</v>
      </c>
      <c r="BR3">
        <v>0</v>
      </c>
      <c r="BS3">
        <v>66</v>
      </c>
      <c r="BT3">
        <v>11</v>
      </c>
      <c r="BU3">
        <v>0</v>
      </c>
      <c r="BV3">
        <v>11</v>
      </c>
      <c r="BW3">
        <v>3</v>
      </c>
      <c r="BX3">
        <v>10</v>
      </c>
      <c r="BY3">
        <v>0</v>
      </c>
      <c r="BZ3">
        <v>0</v>
      </c>
      <c r="CA3">
        <v>50</v>
      </c>
      <c r="CB3">
        <v>0</v>
      </c>
      <c r="CC3">
        <v>0</v>
      </c>
      <c r="CD3">
        <v>16</v>
      </c>
      <c r="CE3">
        <v>0</v>
      </c>
      <c r="CF3">
        <v>39</v>
      </c>
      <c r="CG3">
        <v>2</v>
      </c>
      <c r="CH3">
        <v>1</v>
      </c>
      <c r="CI3">
        <v>2</v>
      </c>
      <c r="CJ3">
        <v>37</v>
      </c>
      <c r="CK3">
        <v>3</v>
      </c>
      <c r="CL3">
        <v>0</v>
      </c>
      <c r="CM3">
        <v>23</v>
      </c>
      <c r="CN3">
        <v>115</v>
      </c>
      <c r="CO3">
        <v>6</v>
      </c>
      <c r="CP3">
        <v>1</v>
      </c>
      <c r="CQ3">
        <v>0</v>
      </c>
      <c r="CR3">
        <v>8</v>
      </c>
      <c r="CS3">
        <v>52</v>
      </c>
      <c r="CT3">
        <v>10</v>
      </c>
      <c r="CU3">
        <v>1</v>
      </c>
      <c r="CV3">
        <v>28</v>
      </c>
      <c r="CW3">
        <v>51</v>
      </c>
      <c r="CY3" s="7"/>
    </row>
    <row r="4" spans="1:103" x14ac:dyDescent="0.25">
      <c r="A4" t="s">
        <v>7</v>
      </c>
      <c r="B4" s="5" t="s">
        <v>8</v>
      </c>
      <c r="C4">
        <v>2018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Y4" s="7"/>
    </row>
    <row r="5" spans="1:103" x14ac:dyDescent="0.25">
      <c r="A5" t="s">
        <v>9</v>
      </c>
      <c r="B5" s="5" t="s">
        <v>10</v>
      </c>
      <c r="C5">
        <v>2018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3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Y5" s="7"/>
    </row>
    <row r="6" spans="1:103" x14ac:dyDescent="0.25">
      <c r="A6" t="s">
        <v>11</v>
      </c>
      <c r="B6" s="5" t="s">
        <v>12</v>
      </c>
      <c r="C6">
        <v>2018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Y6" s="7"/>
    </row>
    <row r="7" spans="1:103" x14ac:dyDescent="0.25">
      <c r="A7" t="s">
        <v>13</v>
      </c>
      <c r="B7" s="5" t="s">
        <v>14</v>
      </c>
      <c r="C7">
        <v>2018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2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Y7" s="7"/>
    </row>
    <row r="8" spans="1:103" x14ac:dyDescent="0.25">
      <c r="A8" t="s">
        <v>15</v>
      </c>
      <c r="B8" s="5" t="s">
        <v>16</v>
      </c>
      <c r="C8">
        <v>2018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Y8" s="7"/>
    </row>
    <row r="9" spans="1:103" x14ac:dyDescent="0.25">
      <c r="A9" t="s">
        <v>17</v>
      </c>
      <c r="B9" s="5" t="s">
        <v>18</v>
      </c>
      <c r="C9">
        <v>2018</v>
      </c>
      <c r="D9">
        <v>89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57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13</v>
      </c>
      <c r="BC9">
        <v>0</v>
      </c>
      <c r="BD9">
        <v>0</v>
      </c>
      <c r="BE9">
        <v>4</v>
      </c>
      <c r="BF9">
        <v>1</v>
      </c>
      <c r="BG9">
        <v>0</v>
      </c>
      <c r="BH9">
        <v>0</v>
      </c>
      <c r="BI9">
        <v>0</v>
      </c>
      <c r="BJ9">
        <v>1</v>
      </c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5</v>
      </c>
      <c r="CN9">
        <v>3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Y9" s="7"/>
    </row>
    <row r="10" spans="1:103" x14ac:dyDescent="0.25">
      <c r="A10" t="s">
        <v>19</v>
      </c>
      <c r="B10" s="5" t="s">
        <v>20</v>
      </c>
      <c r="C10">
        <v>2018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Y10" s="7"/>
    </row>
    <row r="11" spans="1:103" x14ac:dyDescent="0.25">
      <c r="A11" t="s">
        <v>21</v>
      </c>
      <c r="B11" s="5" t="s">
        <v>22</v>
      </c>
      <c r="C11">
        <v>2018</v>
      </c>
      <c r="D11">
        <v>657</v>
      </c>
      <c r="E11">
        <v>3</v>
      </c>
      <c r="F11">
        <v>11</v>
      </c>
      <c r="G11">
        <v>0</v>
      </c>
      <c r="H11">
        <v>4</v>
      </c>
      <c r="I11">
        <v>36</v>
      </c>
      <c r="J11">
        <v>39</v>
      </c>
      <c r="K11">
        <v>2</v>
      </c>
      <c r="L11">
        <v>2</v>
      </c>
      <c r="M11">
        <v>394</v>
      </c>
      <c r="N11">
        <v>0</v>
      </c>
      <c r="O11">
        <v>84</v>
      </c>
      <c r="P11">
        <v>0</v>
      </c>
      <c r="Q11">
        <v>29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</v>
      </c>
      <c r="AF11">
        <v>1</v>
      </c>
      <c r="AG11">
        <v>8</v>
      </c>
      <c r="AH11">
        <v>4</v>
      </c>
      <c r="AI11">
        <v>0</v>
      </c>
      <c r="AJ11">
        <v>0</v>
      </c>
      <c r="AK11">
        <v>2</v>
      </c>
      <c r="AL11">
        <v>0</v>
      </c>
      <c r="AM11">
        <v>0</v>
      </c>
      <c r="AN11">
        <v>0</v>
      </c>
      <c r="AO11">
        <v>3</v>
      </c>
      <c r="AP11">
        <v>9</v>
      </c>
      <c r="AQ11">
        <v>0</v>
      </c>
      <c r="AR11">
        <v>1</v>
      </c>
      <c r="AS11">
        <v>0</v>
      </c>
      <c r="AT11">
        <v>0</v>
      </c>
      <c r="AU11">
        <v>1</v>
      </c>
      <c r="AV11">
        <v>3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5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3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</v>
      </c>
      <c r="CO11">
        <v>0</v>
      </c>
      <c r="CP11">
        <v>0</v>
      </c>
      <c r="CQ11">
        <v>0</v>
      </c>
      <c r="CR11">
        <v>2</v>
      </c>
      <c r="CS11">
        <v>0</v>
      </c>
      <c r="CT11">
        <v>0</v>
      </c>
      <c r="CU11">
        <v>0</v>
      </c>
      <c r="CV11">
        <v>0</v>
      </c>
      <c r="CW11">
        <v>0</v>
      </c>
      <c r="CY11" s="7"/>
    </row>
    <row r="12" spans="1:103" x14ac:dyDescent="0.25">
      <c r="A12" t="s">
        <v>23</v>
      </c>
      <c r="B12" s="5" t="s">
        <v>24</v>
      </c>
      <c r="C12">
        <v>2018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Y12" s="7"/>
    </row>
    <row r="13" spans="1:103" x14ac:dyDescent="0.25">
      <c r="A13" t="s">
        <v>25</v>
      </c>
      <c r="B13" s="5" t="s">
        <v>26</v>
      </c>
      <c r="C13">
        <v>2018</v>
      </c>
      <c r="D13">
        <v>4451</v>
      </c>
      <c r="E13">
        <v>0</v>
      </c>
      <c r="F13">
        <v>30</v>
      </c>
      <c r="G13">
        <v>12</v>
      </c>
      <c r="H13">
        <v>0</v>
      </c>
      <c r="I13">
        <v>40</v>
      </c>
      <c r="J13">
        <v>29</v>
      </c>
      <c r="K13">
        <v>2</v>
      </c>
      <c r="L13">
        <v>6</v>
      </c>
      <c r="M13">
        <v>27</v>
      </c>
      <c r="N13">
        <v>13</v>
      </c>
      <c r="O13">
        <v>72</v>
      </c>
      <c r="P13">
        <v>0</v>
      </c>
      <c r="Q13">
        <v>1</v>
      </c>
      <c r="R13">
        <v>1</v>
      </c>
      <c r="S13">
        <v>9</v>
      </c>
      <c r="T13">
        <v>66</v>
      </c>
      <c r="U13">
        <v>10</v>
      </c>
      <c r="V13">
        <v>4</v>
      </c>
      <c r="W13">
        <v>17</v>
      </c>
      <c r="X13">
        <v>1</v>
      </c>
      <c r="Y13">
        <v>0</v>
      </c>
      <c r="Z13">
        <v>0</v>
      </c>
      <c r="AA13">
        <v>11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52</v>
      </c>
      <c r="AH13">
        <v>55</v>
      </c>
      <c r="AI13">
        <v>11</v>
      </c>
      <c r="AJ13">
        <v>132</v>
      </c>
      <c r="AK13">
        <v>15</v>
      </c>
      <c r="AL13">
        <v>1</v>
      </c>
      <c r="AM13">
        <v>41</v>
      </c>
      <c r="AN13">
        <v>50</v>
      </c>
      <c r="AO13">
        <v>37</v>
      </c>
      <c r="AP13">
        <v>1</v>
      </c>
      <c r="AQ13">
        <v>11</v>
      </c>
      <c r="AR13">
        <v>40</v>
      </c>
      <c r="AS13">
        <v>141</v>
      </c>
      <c r="AT13">
        <v>53</v>
      </c>
      <c r="AU13">
        <v>52</v>
      </c>
      <c r="AV13">
        <v>93</v>
      </c>
      <c r="AW13">
        <v>104</v>
      </c>
      <c r="AX13">
        <v>143</v>
      </c>
      <c r="AY13">
        <v>3</v>
      </c>
      <c r="AZ13">
        <v>23</v>
      </c>
      <c r="BA13">
        <v>0</v>
      </c>
      <c r="BB13">
        <v>218</v>
      </c>
      <c r="BC13">
        <v>7</v>
      </c>
      <c r="BD13">
        <v>2</v>
      </c>
      <c r="BE13">
        <v>57</v>
      </c>
      <c r="BF13">
        <v>191</v>
      </c>
      <c r="BG13">
        <v>6</v>
      </c>
      <c r="BH13">
        <v>13</v>
      </c>
      <c r="BI13">
        <v>0</v>
      </c>
      <c r="BJ13">
        <v>53</v>
      </c>
      <c r="BK13">
        <v>136</v>
      </c>
      <c r="BL13">
        <v>0</v>
      </c>
      <c r="BM13">
        <v>12</v>
      </c>
      <c r="BN13">
        <v>12</v>
      </c>
      <c r="BO13">
        <v>1</v>
      </c>
      <c r="BP13">
        <v>7</v>
      </c>
      <c r="BQ13">
        <v>21</v>
      </c>
      <c r="BR13">
        <v>2</v>
      </c>
      <c r="BS13">
        <v>185</v>
      </c>
      <c r="BT13">
        <v>76</v>
      </c>
      <c r="BU13">
        <v>90</v>
      </c>
      <c r="BV13">
        <v>202</v>
      </c>
      <c r="BW13">
        <v>93</v>
      </c>
      <c r="BX13">
        <v>1154</v>
      </c>
      <c r="BY13">
        <v>12</v>
      </c>
      <c r="BZ13">
        <v>2</v>
      </c>
      <c r="CA13">
        <v>21</v>
      </c>
      <c r="CB13">
        <v>0</v>
      </c>
      <c r="CC13">
        <v>1</v>
      </c>
      <c r="CD13">
        <v>34</v>
      </c>
      <c r="CE13">
        <v>10</v>
      </c>
      <c r="CF13">
        <v>90</v>
      </c>
      <c r="CG13">
        <v>3</v>
      </c>
      <c r="CH13">
        <v>4</v>
      </c>
      <c r="CI13">
        <v>2</v>
      </c>
      <c r="CJ13">
        <v>41</v>
      </c>
      <c r="CK13">
        <v>7</v>
      </c>
      <c r="CL13">
        <v>0</v>
      </c>
      <c r="CM13">
        <v>29</v>
      </c>
      <c r="CN13">
        <v>43</v>
      </c>
      <c r="CO13">
        <v>14</v>
      </c>
      <c r="CP13">
        <v>4</v>
      </c>
      <c r="CQ13">
        <v>0</v>
      </c>
      <c r="CR13">
        <v>4</v>
      </c>
      <c r="CS13">
        <v>18</v>
      </c>
      <c r="CT13">
        <v>28</v>
      </c>
      <c r="CU13">
        <v>11</v>
      </c>
      <c r="CV13">
        <v>119</v>
      </c>
      <c r="CW13">
        <v>8</v>
      </c>
      <c r="CY13" s="7"/>
    </row>
    <row r="14" spans="1:103" x14ac:dyDescent="0.25">
      <c r="A14" t="s">
        <v>27</v>
      </c>
      <c r="B14" s="5" t="s">
        <v>28</v>
      </c>
      <c r="C14">
        <v>2018</v>
      </c>
      <c r="D14">
        <v>2195</v>
      </c>
      <c r="E14">
        <v>3</v>
      </c>
      <c r="F14">
        <v>68</v>
      </c>
      <c r="G14">
        <v>1</v>
      </c>
      <c r="H14">
        <v>2</v>
      </c>
      <c r="I14">
        <v>4</v>
      </c>
      <c r="J14">
        <v>20</v>
      </c>
      <c r="K14">
        <v>6</v>
      </c>
      <c r="L14">
        <v>2</v>
      </c>
      <c r="M14">
        <v>1</v>
      </c>
      <c r="N14">
        <v>8</v>
      </c>
      <c r="O14">
        <v>263</v>
      </c>
      <c r="P14">
        <v>0</v>
      </c>
      <c r="Q14">
        <v>0</v>
      </c>
      <c r="R14">
        <v>0</v>
      </c>
      <c r="S14">
        <v>0</v>
      </c>
      <c r="T14">
        <v>0</v>
      </c>
      <c r="U14">
        <v>16</v>
      </c>
      <c r="V14">
        <v>1</v>
      </c>
      <c r="W14">
        <v>103</v>
      </c>
      <c r="X14">
        <v>1</v>
      </c>
      <c r="Y14">
        <v>163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9</v>
      </c>
      <c r="AF14">
        <v>9</v>
      </c>
      <c r="AG14">
        <v>1</v>
      </c>
      <c r="AH14">
        <v>9</v>
      </c>
      <c r="AI14">
        <v>1</v>
      </c>
      <c r="AJ14">
        <v>119</v>
      </c>
      <c r="AK14">
        <v>37</v>
      </c>
      <c r="AL14">
        <v>1</v>
      </c>
      <c r="AM14">
        <v>2</v>
      </c>
      <c r="AN14">
        <v>9</v>
      </c>
      <c r="AO14">
        <v>5</v>
      </c>
      <c r="AP14">
        <v>2</v>
      </c>
      <c r="AQ14">
        <v>2</v>
      </c>
      <c r="AR14">
        <v>2</v>
      </c>
      <c r="AS14">
        <v>2</v>
      </c>
      <c r="AT14">
        <v>2</v>
      </c>
      <c r="AU14">
        <v>146</v>
      </c>
      <c r="AV14">
        <v>36</v>
      </c>
      <c r="AW14">
        <v>314</v>
      </c>
      <c r="AX14">
        <v>19</v>
      </c>
      <c r="AY14">
        <v>0</v>
      </c>
      <c r="AZ14">
        <v>3</v>
      </c>
      <c r="BA14">
        <v>0</v>
      </c>
      <c r="BB14">
        <v>61</v>
      </c>
      <c r="BC14">
        <v>2</v>
      </c>
      <c r="BD14">
        <v>0</v>
      </c>
      <c r="BE14">
        <v>17</v>
      </c>
      <c r="BF14">
        <v>9</v>
      </c>
      <c r="BG14">
        <v>1</v>
      </c>
      <c r="BH14">
        <v>1</v>
      </c>
      <c r="BI14">
        <v>0</v>
      </c>
      <c r="BJ14">
        <v>27</v>
      </c>
      <c r="BK14">
        <v>14</v>
      </c>
      <c r="BL14">
        <v>0</v>
      </c>
      <c r="BM14">
        <v>4</v>
      </c>
      <c r="BN14">
        <v>16</v>
      </c>
      <c r="BO14">
        <v>0</v>
      </c>
      <c r="BP14">
        <v>7</v>
      </c>
      <c r="BQ14">
        <v>29</v>
      </c>
      <c r="BR14">
        <v>1</v>
      </c>
      <c r="BS14">
        <v>49</v>
      </c>
      <c r="BT14">
        <v>37</v>
      </c>
      <c r="BU14">
        <v>1</v>
      </c>
      <c r="BV14">
        <v>20</v>
      </c>
      <c r="BW14">
        <v>2</v>
      </c>
      <c r="BX14">
        <v>3</v>
      </c>
      <c r="BY14">
        <v>2</v>
      </c>
      <c r="BZ14">
        <v>0</v>
      </c>
      <c r="CA14">
        <v>25</v>
      </c>
      <c r="CB14">
        <v>3</v>
      </c>
      <c r="CC14">
        <v>0</v>
      </c>
      <c r="CD14">
        <v>2</v>
      </c>
      <c r="CE14">
        <v>0</v>
      </c>
      <c r="CF14">
        <v>33</v>
      </c>
      <c r="CG14">
        <v>0</v>
      </c>
      <c r="CH14">
        <v>1</v>
      </c>
      <c r="CI14">
        <v>2</v>
      </c>
      <c r="CJ14">
        <v>15</v>
      </c>
      <c r="CK14">
        <v>3</v>
      </c>
      <c r="CL14">
        <v>0</v>
      </c>
      <c r="CM14">
        <v>9</v>
      </c>
      <c r="CN14">
        <v>39</v>
      </c>
      <c r="CO14">
        <v>1</v>
      </c>
      <c r="CP14">
        <v>3</v>
      </c>
      <c r="CQ14">
        <v>0</v>
      </c>
      <c r="CR14">
        <v>28</v>
      </c>
      <c r="CS14">
        <v>2</v>
      </c>
      <c r="CT14">
        <v>4</v>
      </c>
      <c r="CU14">
        <v>4</v>
      </c>
      <c r="CV14">
        <v>148</v>
      </c>
      <c r="CW14">
        <v>175</v>
      </c>
      <c r="CY14" s="7"/>
    </row>
    <row r="15" spans="1:103" x14ac:dyDescent="0.25">
      <c r="A15" t="s">
        <v>29</v>
      </c>
      <c r="B15" s="5" t="s">
        <v>30</v>
      </c>
      <c r="C15">
        <v>2018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Y15" s="7"/>
    </row>
    <row r="16" spans="1:103" x14ac:dyDescent="0.25">
      <c r="A16" t="s">
        <v>31</v>
      </c>
      <c r="B16" s="5" t="s">
        <v>32</v>
      </c>
      <c r="C16">
        <v>2018</v>
      </c>
      <c r="D16">
        <v>293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185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92</v>
      </c>
      <c r="BC16">
        <v>0</v>
      </c>
      <c r="BD16">
        <v>0</v>
      </c>
      <c r="BE16">
        <v>3</v>
      </c>
      <c r="BF16">
        <v>1</v>
      </c>
      <c r="BG16">
        <v>0</v>
      </c>
      <c r="BH16">
        <v>0</v>
      </c>
      <c r="BI16">
        <v>0</v>
      </c>
      <c r="BJ16">
        <v>3</v>
      </c>
      <c r="BK16">
        <v>1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2</v>
      </c>
      <c r="CO16">
        <v>0</v>
      </c>
      <c r="CP16">
        <v>0</v>
      </c>
      <c r="CQ16">
        <v>0</v>
      </c>
      <c r="CR16">
        <v>1</v>
      </c>
      <c r="CS16">
        <v>0</v>
      </c>
      <c r="CT16">
        <v>0</v>
      </c>
      <c r="CU16">
        <v>0</v>
      </c>
      <c r="CV16">
        <v>0</v>
      </c>
      <c r="CW16">
        <v>0</v>
      </c>
      <c r="CY16" s="7"/>
    </row>
    <row r="17" spans="1:103" x14ac:dyDescent="0.25">
      <c r="A17" t="s">
        <v>33</v>
      </c>
      <c r="B17" s="5" t="s">
        <v>34</v>
      </c>
      <c r="C17">
        <v>2018</v>
      </c>
      <c r="D17">
        <v>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4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4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4</v>
      </c>
      <c r="CG17">
        <v>1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1</v>
      </c>
      <c r="CW17">
        <v>0</v>
      </c>
      <c r="CY17" s="7"/>
    </row>
    <row r="18" spans="1:103" x14ac:dyDescent="0.25">
      <c r="A18" t="s">
        <v>35</v>
      </c>
      <c r="B18" s="5" t="s">
        <v>36</v>
      </c>
      <c r="C18">
        <v>2018</v>
      </c>
      <c r="D18">
        <v>11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4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0</v>
      </c>
      <c r="CY18" s="7"/>
    </row>
    <row r="19" spans="1:103" x14ac:dyDescent="0.25">
      <c r="A19" t="s">
        <v>37</v>
      </c>
      <c r="B19" s="5" t="s">
        <v>38</v>
      </c>
      <c r="C19">
        <v>2018</v>
      </c>
      <c r="D19">
        <v>2789</v>
      </c>
      <c r="E19">
        <v>0</v>
      </c>
      <c r="F19">
        <v>0</v>
      </c>
      <c r="G19">
        <v>0</v>
      </c>
      <c r="H19">
        <v>51</v>
      </c>
      <c r="I19">
        <v>6</v>
      </c>
      <c r="J19">
        <v>7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55</v>
      </c>
      <c r="AU19">
        <v>2</v>
      </c>
      <c r="AV19">
        <v>0</v>
      </c>
      <c r="AW19">
        <v>0</v>
      </c>
      <c r="AX19">
        <v>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24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</v>
      </c>
      <c r="CG19">
        <v>0</v>
      </c>
      <c r="CH19">
        <v>0</v>
      </c>
      <c r="CI19">
        <v>1</v>
      </c>
      <c r="CJ19">
        <v>2604</v>
      </c>
      <c r="CK19">
        <v>11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1</v>
      </c>
      <c r="CU19">
        <v>0</v>
      </c>
      <c r="CV19">
        <v>9</v>
      </c>
      <c r="CW19">
        <v>1</v>
      </c>
      <c r="CY19" s="7"/>
    </row>
    <row r="20" spans="1:103" x14ac:dyDescent="0.25">
      <c r="A20" t="s">
        <v>39</v>
      </c>
      <c r="B20" s="5" t="s">
        <v>40</v>
      </c>
      <c r="C20">
        <v>2018</v>
      </c>
      <c r="D20">
        <v>25880</v>
      </c>
      <c r="E20">
        <v>2</v>
      </c>
      <c r="F20">
        <v>184</v>
      </c>
      <c r="G20">
        <v>225</v>
      </c>
      <c r="H20">
        <v>14</v>
      </c>
      <c r="I20">
        <v>323</v>
      </c>
      <c r="J20">
        <v>768</v>
      </c>
      <c r="K20">
        <v>139</v>
      </c>
      <c r="L20">
        <v>221</v>
      </c>
      <c r="M20">
        <v>41</v>
      </c>
      <c r="N20">
        <v>175</v>
      </c>
      <c r="O20">
        <v>299</v>
      </c>
      <c r="P20">
        <v>0</v>
      </c>
      <c r="Q20">
        <v>14</v>
      </c>
      <c r="R20">
        <v>26</v>
      </c>
      <c r="S20">
        <v>14</v>
      </c>
      <c r="T20">
        <v>2</v>
      </c>
      <c r="U20">
        <v>9</v>
      </c>
      <c r="V20">
        <v>39</v>
      </c>
      <c r="W20">
        <v>21</v>
      </c>
      <c r="X20">
        <v>73</v>
      </c>
      <c r="Y20">
        <v>8</v>
      </c>
      <c r="Z20">
        <v>0</v>
      </c>
      <c r="AA20">
        <v>1682</v>
      </c>
      <c r="AB20">
        <v>911</v>
      </c>
      <c r="AC20">
        <v>0</v>
      </c>
      <c r="AD20">
        <v>8</v>
      </c>
      <c r="AE20">
        <v>40</v>
      </c>
      <c r="AF20">
        <v>15</v>
      </c>
      <c r="AG20">
        <v>653</v>
      </c>
      <c r="AH20">
        <v>150</v>
      </c>
      <c r="AI20">
        <v>165</v>
      </c>
      <c r="AJ20">
        <v>3066</v>
      </c>
      <c r="AK20">
        <v>332</v>
      </c>
      <c r="AL20">
        <v>89</v>
      </c>
      <c r="AM20">
        <v>1138</v>
      </c>
      <c r="AN20">
        <v>218</v>
      </c>
      <c r="AO20">
        <v>442</v>
      </c>
      <c r="AP20">
        <v>4</v>
      </c>
      <c r="AQ20">
        <v>98</v>
      </c>
      <c r="AR20">
        <v>98</v>
      </c>
      <c r="AS20">
        <v>409</v>
      </c>
      <c r="AT20">
        <v>486</v>
      </c>
      <c r="AU20">
        <v>505</v>
      </c>
      <c r="AV20">
        <v>595</v>
      </c>
      <c r="AW20">
        <v>486</v>
      </c>
      <c r="AX20">
        <v>411</v>
      </c>
      <c r="AY20">
        <v>4</v>
      </c>
      <c r="AZ20">
        <v>15</v>
      </c>
      <c r="BA20">
        <v>5</v>
      </c>
      <c r="BB20">
        <v>174</v>
      </c>
      <c r="BC20">
        <v>21</v>
      </c>
      <c r="BD20">
        <v>1</v>
      </c>
      <c r="BE20">
        <v>73</v>
      </c>
      <c r="BF20">
        <v>179</v>
      </c>
      <c r="BG20">
        <v>29</v>
      </c>
      <c r="BH20">
        <v>46</v>
      </c>
      <c r="BI20">
        <v>0</v>
      </c>
      <c r="BJ20">
        <v>255</v>
      </c>
      <c r="BK20">
        <v>234</v>
      </c>
      <c r="BL20">
        <v>0</v>
      </c>
      <c r="BM20">
        <v>34</v>
      </c>
      <c r="BN20">
        <v>69</v>
      </c>
      <c r="BO20">
        <v>2</v>
      </c>
      <c r="BP20">
        <v>28</v>
      </c>
      <c r="BQ20">
        <v>247</v>
      </c>
      <c r="BR20">
        <v>111</v>
      </c>
      <c r="BS20">
        <v>287</v>
      </c>
      <c r="BT20">
        <v>84</v>
      </c>
      <c r="BU20">
        <v>51</v>
      </c>
      <c r="BV20">
        <v>643</v>
      </c>
      <c r="BW20">
        <v>673</v>
      </c>
      <c r="BX20">
        <v>5307</v>
      </c>
      <c r="BY20">
        <v>14</v>
      </c>
      <c r="BZ20">
        <v>0</v>
      </c>
      <c r="CA20">
        <v>218</v>
      </c>
      <c r="CB20">
        <v>7</v>
      </c>
      <c r="CC20">
        <v>0</v>
      </c>
      <c r="CD20">
        <v>33</v>
      </c>
      <c r="CE20">
        <v>12</v>
      </c>
      <c r="CF20">
        <v>13</v>
      </c>
      <c r="CG20">
        <v>11</v>
      </c>
      <c r="CH20">
        <v>5</v>
      </c>
      <c r="CI20">
        <v>88</v>
      </c>
      <c r="CJ20">
        <v>506</v>
      </c>
      <c r="CK20">
        <v>413</v>
      </c>
      <c r="CL20">
        <v>0</v>
      </c>
      <c r="CM20">
        <v>15</v>
      </c>
      <c r="CN20">
        <v>516</v>
      </c>
      <c r="CO20">
        <v>3</v>
      </c>
      <c r="CP20">
        <v>48</v>
      </c>
      <c r="CQ20">
        <v>5</v>
      </c>
      <c r="CR20">
        <v>28</v>
      </c>
      <c r="CS20">
        <v>75</v>
      </c>
      <c r="CT20">
        <v>183</v>
      </c>
      <c r="CU20">
        <v>8</v>
      </c>
      <c r="CV20">
        <v>483</v>
      </c>
      <c r="CW20">
        <v>25</v>
      </c>
      <c r="CY20" s="7"/>
    </row>
    <row r="21" spans="1:103" x14ac:dyDescent="0.25">
      <c r="A21" t="s">
        <v>41</v>
      </c>
      <c r="B21" s="5" t="s">
        <v>42</v>
      </c>
      <c r="C21">
        <v>2018</v>
      </c>
      <c r="D21">
        <v>5</v>
      </c>
      <c r="E21">
        <v>0</v>
      </c>
      <c r="F21">
        <v>0</v>
      </c>
      <c r="G21">
        <v>0</v>
      </c>
      <c r="H21">
        <v>0</v>
      </c>
      <c r="I21">
        <v>0</v>
      </c>
      <c r="J21">
        <v>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Y21" s="7"/>
    </row>
    <row r="22" spans="1:103" x14ac:dyDescent="0.25">
      <c r="A22" t="s">
        <v>43</v>
      </c>
      <c r="B22" s="5" t="s">
        <v>44</v>
      </c>
      <c r="C22">
        <v>2018</v>
      </c>
      <c r="D22">
        <v>513</v>
      </c>
      <c r="E22">
        <v>0</v>
      </c>
      <c r="F22">
        <v>5</v>
      </c>
      <c r="G22">
        <v>4</v>
      </c>
      <c r="H22">
        <v>0</v>
      </c>
      <c r="I22">
        <v>59</v>
      </c>
      <c r="J22">
        <v>4</v>
      </c>
      <c r="K22">
        <v>1</v>
      </c>
      <c r="L22">
        <v>4</v>
      </c>
      <c r="M22">
        <v>6</v>
      </c>
      <c r="N22">
        <v>2</v>
      </c>
      <c r="O22">
        <v>2</v>
      </c>
      <c r="P22">
        <v>0</v>
      </c>
      <c r="Q22">
        <v>12</v>
      </c>
      <c r="R22">
        <v>0</v>
      </c>
      <c r="S22">
        <v>0</v>
      </c>
      <c r="T22">
        <v>0</v>
      </c>
      <c r="U22">
        <v>0</v>
      </c>
      <c r="V22">
        <v>0</v>
      </c>
      <c r="W22">
        <v>7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5</v>
      </c>
      <c r="AF22">
        <v>0</v>
      </c>
      <c r="AG22">
        <v>0</v>
      </c>
      <c r="AH22">
        <v>0</v>
      </c>
      <c r="AI22">
        <v>0</v>
      </c>
      <c r="AJ22">
        <v>41</v>
      </c>
      <c r="AK22">
        <v>17</v>
      </c>
      <c r="AL22">
        <v>1</v>
      </c>
      <c r="AM22">
        <v>0</v>
      </c>
      <c r="AN22">
        <v>4</v>
      </c>
      <c r="AO22">
        <v>4</v>
      </c>
      <c r="AP22">
        <v>0</v>
      </c>
      <c r="AQ22">
        <v>4</v>
      </c>
      <c r="AR22">
        <v>0</v>
      </c>
      <c r="AS22">
        <v>0</v>
      </c>
      <c r="AT22">
        <v>20</v>
      </c>
      <c r="AU22">
        <v>14</v>
      </c>
      <c r="AV22">
        <v>4</v>
      </c>
      <c r="AW22">
        <v>40</v>
      </c>
      <c r="AX22">
        <v>14</v>
      </c>
      <c r="AY22">
        <v>0</v>
      </c>
      <c r="AZ22">
        <v>1</v>
      </c>
      <c r="BA22">
        <v>0</v>
      </c>
      <c r="BB22">
        <v>2</v>
      </c>
      <c r="BC22">
        <v>0</v>
      </c>
      <c r="BD22">
        <v>0</v>
      </c>
      <c r="BE22">
        <v>1</v>
      </c>
      <c r="BF22">
        <v>3</v>
      </c>
      <c r="BG22">
        <v>1</v>
      </c>
      <c r="BH22">
        <v>0</v>
      </c>
      <c r="BI22">
        <v>0</v>
      </c>
      <c r="BJ22">
        <v>12</v>
      </c>
      <c r="BK22">
        <v>3</v>
      </c>
      <c r="BL22">
        <v>0</v>
      </c>
      <c r="BM22">
        <v>0</v>
      </c>
      <c r="BN22">
        <v>3</v>
      </c>
      <c r="BO22">
        <v>0</v>
      </c>
      <c r="BP22">
        <v>0</v>
      </c>
      <c r="BQ22">
        <v>4</v>
      </c>
      <c r="BR22">
        <v>3</v>
      </c>
      <c r="BS22">
        <v>39</v>
      </c>
      <c r="BT22">
        <v>2</v>
      </c>
      <c r="BU22">
        <v>1</v>
      </c>
      <c r="BV22">
        <v>6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0</v>
      </c>
      <c r="CC22">
        <v>0</v>
      </c>
      <c r="CD22">
        <v>12</v>
      </c>
      <c r="CE22">
        <v>0</v>
      </c>
      <c r="CF22">
        <v>9</v>
      </c>
      <c r="CG22">
        <v>42</v>
      </c>
      <c r="CH22">
        <v>2</v>
      </c>
      <c r="CI22">
        <v>0</v>
      </c>
      <c r="CJ22">
        <v>50</v>
      </c>
      <c r="CK22">
        <v>1</v>
      </c>
      <c r="CL22">
        <v>0</v>
      </c>
      <c r="CM22">
        <v>1</v>
      </c>
      <c r="CN22">
        <v>12</v>
      </c>
      <c r="CO22">
        <v>1</v>
      </c>
      <c r="CP22">
        <v>0</v>
      </c>
      <c r="CQ22">
        <v>0</v>
      </c>
      <c r="CR22">
        <v>0</v>
      </c>
      <c r="CS22">
        <v>0</v>
      </c>
      <c r="CT22">
        <v>14</v>
      </c>
      <c r="CU22">
        <v>0</v>
      </c>
      <c r="CV22">
        <v>9</v>
      </c>
      <c r="CW22">
        <v>0</v>
      </c>
      <c r="CY22" s="7"/>
    </row>
    <row r="23" spans="1:103" x14ac:dyDescent="0.25">
      <c r="A23" t="s">
        <v>45</v>
      </c>
      <c r="B23" s="5" t="s">
        <v>46</v>
      </c>
      <c r="C23">
        <v>2018</v>
      </c>
      <c r="D23">
        <v>340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4</v>
      </c>
      <c r="X23">
        <v>0</v>
      </c>
      <c r="Y23">
        <v>0</v>
      </c>
      <c r="Z23">
        <v>0</v>
      </c>
      <c r="AA23">
        <v>243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68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0</v>
      </c>
      <c r="BS23">
        <v>1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9</v>
      </c>
      <c r="CB23">
        <v>0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1</v>
      </c>
      <c r="CN23">
        <v>1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Y23" s="7"/>
    </row>
    <row r="24" spans="1:103" x14ac:dyDescent="0.25">
      <c r="A24" t="s">
        <v>47</v>
      </c>
      <c r="B24" s="5" t="s">
        <v>48</v>
      </c>
      <c r="C24">
        <v>2018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Y24" s="7"/>
    </row>
    <row r="25" spans="1:103" x14ac:dyDescent="0.25">
      <c r="A25" t="s">
        <v>49</v>
      </c>
      <c r="B25" s="5" t="s">
        <v>50</v>
      </c>
      <c r="C25">
        <v>2018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Y25" s="7"/>
    </row>
    <row r="26" spans="1:103" x14ac:dyDescent="0.25">
      <c r="A26" t="s">
        <v>51</v>
      </c>
      <c r="B26" s="5" t="s">
        <v>52</v>
      </c>
      <c r="C26">
        <v>2018</v>
      </c>
      <c r="D26">
        <v>33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31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2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Y26" s="7"/>
    </row>
    <row r="27" spans="1:103" x14ac:dyDescent="0.25">
      <c r="A27" t="s">
        <v>53</v>
      </c>
      <c r="B27" s="5" t="s">
        <v>54</v>
      </c>
      <c r="C27">
        <v>2018</v>
      </c>
      <c r="D27">
        <v>114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3</v>
      </c>
      <c r="BY27">
        <v>0</v>
      </c>
      <c r="BZ27">
        <v>0</v>
      </c>
      <c r="CA27">
        <v>106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2</v>
      </c>
      <c r="CO27">
        <v>0</v>
      </c>
      <c r="CP27">
        <v>0</v>
      </c>
      <c r="CQ27">
        <v>0</v>
      </c>
      <c r="CR27">
        <v>0</v>
      </c>
      <c r="CS27">
        <v>1</v>
      </c>
      <c r="CT27">
        <v>0</v>
      </c>
      <c r="CU27">
        <v>0</v>
      </c>
      <c r="CV27">
        <v>0</v>
      </c>
      <c r="CW27">
        <v>0</v>
      </c>
      <c r="CY27" s="7"/>
    </row>
    <row r="28" spans="1:103" x14ac:dyDescent="0.25">
      <c r="A28" t="s">
        <v>55</v>
      </c>
      <c r="B28" s="5" t="s">
        <v>56</v>
      </c>
      <c r="C28">
        <v>2018</v>
      </c>
      <c r="D28">
        <v>19</v>
      </c>
      <c r="E28">
        <v>0</v>
      </c>
      <c r="F28">
        <v>0</v>
      </c>
      <c r="G28">
        <v>0</v>
      </c>
      <c r="H28">
        <v>0</v>
      </c>
      <c r="I28">
        <v>0</v>
      </c>
      <c r="J28">
        <v>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5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Y28" s="7"/>
    </row>
    <row r="29" spans="1:103" x14ac:dyDescent="0.25">
      <c r="A29" t="s">
        <v>57</v>
      </c>
      <c r="B29" s="5" t="s">
        <v>58</v>
      </c>
      <c r="C29">
        <v>2018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Y29" s="7"/>
    </row>
    <row r="30" spans="1:103" x14ac:dyDescent="0.25">
      <c r="A30" t="s">
        <v>59</v>
      </c>
      <c r="B30" s="5" t="s">
        <v>60</v>
      </c>
      <c r="C30">
        <v>2018</v>
      </c>
      <c r="D30">
        <v>2599</v>
      </c>
      <c r="E30">
        <v>0</v>
      </c>
      <c r="F30">
        <v>240</v>
      </c>
      <c r="G30">
        <v>0</v>
      </c>
      <c r="H30">
        <v>0</v>
      </c>
      <c r="I30">
        <v>29</v>
      </c>
      <c r="J30">
        <v>157</v>
      </c>
      <c r="K30">
        <v>20</v>
      </c>
      <c r="L30">
        <v>137</v>
      </c>
      <c r="M30">
        <v>20</v>
      </c>
      <c r="N30">
        <v>8</v>
      </c>
      <c r="O30">
        <v>587</v>
      </c>
      <c r="P30">
        <v>0</v>
      </c>
      <c r="Q30">
        <v>5</v>
      </c>
      <c r="R30">
        <v>1</v>
      </c>
      <c r="S30">
        <v>5</v>
      </c>
      <c r="T30">
        <v>131</v>
      </c>
      <c r="U30">
        <v>1</v>
      </c>
      <c r="V30">
        <v>5</v>
      </c>
      <c r="W30">
        <v>143</v>
      </c>
      <c r="X30">
        <v>3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4</v>
      </c>
      <c r="AH30">
        <v>124</v>
      </c>
      <c r="AI30">
        <v>2</v>
      </c>
      <c r="AJ30">
        <v>8</v>
      </c>
      <c r="AK30">
        <v>16</v>
      </c>
      <c r="AL30">
        <v>0</v>
      </c>
      <c r="AM30">
        <v>8</v>
      </c>
      <c r="AN30">
        <v>2</v>
      </c>
      <c r="AO30">
        <v>10</v>
      </c>
      <c r="AP30">
        <v>3</v>
      </c>
      <c r="AQ30">
        <v>2</v>
      </c>
      <c r="AR30">
        <v>85</v>
      </c>
      <c r="AS30">
        <v>58</v>
      </c>
      <c r="AT30">
        <v>1</v>
      </c>
      <c r="AU30">
        <v>19</v>
      </c>
      <c r="AV30">
        <v>46</v>
      </c>
      <c r="AW30">
        <v>14</v>
      </c>
      <c r="AX30">
        <v>5</v>
      </c>
      <c r="AY30">
        <v>2</v>
      </c>
      <c r="AZ30">
        <v>23</v>
      </c>
      <c r="BA30">
        <v>0</v>
      </c>
      <c r="BB30">
        <v>384</v>
      </c>
      <c r="BC30">
        <v>1</v>
      </c>
      <c r="BD30">
        <v>0</v>
      </c>
      <c r="BE30">
        <v>3</v>
      </c>
      <c r="BF30">
        <v>29</v>
      </c>
      <c r="BG30">
        <v>3</v>
      </c>
      <c r="BH30">
        <v>1</v>
      </c>
      <c r="BI30">
        <v>0</v>
      </c>
      <c r="BJ30">
        <v>24</v>
      </c>
      <c r="BK30">
        <v>5</v>
      </c>
      <c r="BL30">
        <v>0</v>
      </c>
      <c r="BM30">
        <v>1</v>
      </c>
      <c r="BN30">
        <v>1</v>
      </c>
      <c r="BO30">
        <v>0</v>
      </c>
      <c r="BP30">
        <v>0</v>
      </c>
      <c r="BQ30">
        <v>2</v>
      </c>
      <c r="BR30">
        <v>0</v>
      </c>
      <c r="BS30">
        <v>8</v>
      </c>
      <c r="BT30">
        <v>2</v>
      </c>
      <c r="BU30">
        <v>0</v>
      </c>
      <c r="BV30">
        <v>4</v>
      </c>
      <c r="BW30">
        <v>0</v>
      </c>
      <c r="BX30">
        <v>0</v>
      </c>
      <c r="BY30">
        <v>0</v>
      </c>
      <c r="BZ30">
        <v>0</v>
      </c>
      <c r="CA30">
        <v>24</v>
      </c>
      <c r="CB30">
        <v>0</v>
      </c>
      <c r="CC30">
        <v>0</v>
      </c>
      <c r="CD30">
        <v>0</v>
      </c>
      <c r="CE30">
        <v>0</v>
      </c>
      <c r="CF30">
        <v>59</v>
      </c>
      <c r="CG30">
        <v>0</v>
      </c>
      <c r="CH30">
        <v>1</v>
      </c>
      <c r="CI30">
        <v>0</v>
      </c>
      <c r="CJ30">
        <v>1</v>
      </c>
      <c r="CK30">
        <v>16</v>
      </c>
      <c r="CL30">
        <v>0</v>
      </c>
      <c r="CM30">
        <v>3</v>
      </c>
      <c r="CN30">
        <v>13</v>
      </c>
      <c r="CO30">
        <v>0</v>
      </c>
      <c r="CP30">
        <v>0</v>
      </c>
      <c r="CQ30">
        <v>0</v>
      </c>
      <c r="CR30">
        <v>5</v>
      </c>
      <c r="CS30">
        <v>1</v>
      </c>
      <c r="CT30">
        <v>1</v>
      </c>
      <c r="CU30">
        <v>2</v>
      </c>
      <c r="CV30">
        <v>4</v>
      </c>
      <c r="CW30">
        <v>76</v>
      </c>
      <c r="CY30" s="7"/>
    </row>
    <row r="31" spans="1:103" x14ac:dyDescent="0.25">
      <c r="A31" t="s">
        <v>61</v>
      </c>
      <c r="B31" s="5" t="s">
        <v>62</v>
      </c>
      <c r="C31">
        <v>2018</v>
      </c>
      <c r="D31">
        <v>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5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Y31" s="7"/>
    </row>
    <row r="32" spans="1:103" x14ac:dyDescent="0.25">
      <c r="A32" t="s">
        <v>63</v>
      </c>
      <c r="B32" s="5" t="s">
        <v>64</v>
      </c>
      <c r="C32">
        <v>2018</v>
      </c>
      <c r="D32">
        <v>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6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Y32" s="7"/>
    </row>
    <row r="33" spans="1:103" x14ac:dyDescent="0.25">
      <c r="A33" t="s">
        <v>65</v>
      </c>
      <c r="B33" s="5" t="s">
        <v>66</v>
      </c>
      <c r="C33">
        <v>2018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Y33" s="7"/>
    </row>
    <row r="34" spans="1:103" x14ac:dyDescent="0.25">
      <c r="A34" t="s">
        <v>67</v>
      </c>
      <c r="B34" s="5" t="s">
        <v>68</v>
      </c>
      <c r="C34">
        <v>2018</v>
      </c>
      <c r="D34">
        <v>13</v>
      </c>
      <c r="E34">
        <v>0</v>
      </c>
      <c r="F34">
        <v>13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Y34" s="7"/>
    </row>
    <row r="35" spans="1:103" x14ac:dyDescent="0.25">
      <c r="A35" t="s">
        <v>69</v>
      </c>
      <c r="B35" s="5" t="s">
        <v>70</v>
      </c>
      <c r="C35">
        <v>2018</v>
      </c>
      <c r="D35">
        <v>236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5</v>
      </c>
      <c r="N35">
        <v>0</v>
      </c>
      <c r="O35">
        <v>179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29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12</v>
      </c>
      <c r="CG35">
        <v>0</v>
      </c>
      <c r="CH35">
        <v>0</v>
      </c>
      <c r="CI35">
        <v>0</v>
      </c>
      <c r="CJ35">
        <v>2</v>
      </c>
      <c r="CK35">
        <v>0</v>
      </c>
      <c r="CL35">
        <v>0</v>
      </c>
      <c r="CM35">
        <v>1</v>
      </c>
      <c r="CN35">
        <v>1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1</v>
      </c>
      <c r="CY35" s="7"/>
    </row>
    <row r="36" spans="1:103" x14ac:dyDescent="0.25">
      <c r="A36" t="s">
        <v>71</v>
      </c>
      <c r="B36" s="5" t="s">
        <v>72</v>
      </c>
      <c r="C36">
        <v>2018</v>
      </c>
      <c r="D36">
        <v>73</v>
      </c>
      <c r="E36">
        <v>0</v>
      </c>
      <c r="F36">
        <v>0</v>
      </c>
      <c r="G36">
        <v>0</v>
      </c>
      <c r="H36">
        <v>0</v>
      </c>
      <c r="I36">
        <v>0</v>
      </c>
      <c r="J36">
        <v>28</v>
      </c>
      <c r="K36">
        <v>41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Y36" s="7"/>
    </row>
    <row r="37" spans="1:103" x14ac:dyDescent="0.25">
      <c r="A37" t="s">
        <v>73</v>
      </c>
      <c r="B37" s="5" t="s">
        <v>74</v>
      </c>
      <c r="C37">
        <v>2018</v>
      </c>
      <c r="D37">
        <v>6390</v>
      </c>
      <c r="E37">
        <v>0</v>
      </c>
      <c r="F37">
        <v>1</v>
      </c>
      <c r="G37">
        <v>0</v>
      </c>
      <c r="H37">
        <v>107</v>
      </c>
      <c r="I37">
        <v>173</v>
      </c>
      <c r="J37">
        <v>92</v>
      </c>
      <c r="K37">
        <v>13</v>
      </c>
      <c r="L37">
        <v>4</v>
      </c>
      <c r="M37">
        <v>137</v>
      </c>
      <c r="N37">
        <v>25</v>
      </c>
      <c r="O37">
        <v>6</v>
      </c>
      <c r="P37">
        <v>1</v>
      </c>
      <c r="Q37">
        <v>145</v>
      </c>
      <c r="R37">
        <v>0</v>
      </c>
      <c r="S37">
        <v>257</v>
      </c>
      <c r="T37">
        <v>3</v>
      </c>
      <c r="U37">
        <v>1</v>
      </c>
      <c r="V37">
        <v>1</v>
      </c>
      <c r="W37">
        <v>318</v>
      </c>
      <c r="X37">
        <v>6</v>
      </c>
      <c r="Y37">
        <v>0</v>
      </c>
      <c r="Z37">
        <v>688</v>
      </c>
      <c r="AA37">
        <v>74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19</v>
      </c>
      <c r="AH37">
        <v>171</v>
      </c>
      <c r="AI37">
        <v>15</v>
      </c>
      <c r="AJ37">
        <v>84</v>
      </c>
      <c r="AK37">
        <v>62</v>
      </c>
      <c r="AL37">
        <v>1</v>
      </c>
      <c r="AM37">
        <v>34</v>
      </c>
      <c r="AN37">
        <v>13</v>
      </c>
      <c r="AO37">
        <v>31</v>
      </c>
      <c r="AP37">
        <v>0</v>
      </c>
      <c r="AQ37">
        <v>8</v>
      </c>
      <c r="AR37">
        <v>18</v>
      </c>
      <c r="AS37">
        <v>92</v>
      </c>
      <c r="AT37">
        <v>11</v>
      </c>
      <c r="AU37">
        <v>641</v>
      </c>
      <c r="AV37">
        <v>9</v>
      </c>
      <c r="AW37">
        <v>61</v>
      </c>
      <c r="AX37">
        <v>84</v>
      </c>
      <c r="AY37">
        <v>2</v>
      </c>
      <c r="AZ37">
        <v>18</v>
      </c>
      <c r="BA37">
        <v>1</v>
      </c>
      <c r="BB37">
        <v>280</v>
      </c>
      <c r="BC37">
        <v>12</v>
      </c>
      <c r="BD37">
        <v>16</v>
      </c>
      <c r="BE37">
        <v>24</v>
      </c>
      <c r="BF37">
        <v>54</v>
      </c>
      <c r="BG37">
        <v>7</v>
      </c>
      <c r="BH37">
        <v>4</v>
      </c>
      <c r="BI37">
        <v>0</v>
      </c>
      <c r="BJ37">
        <v>86</v>
      </c>
      <c r="BK37">
        <v>156</v>
      </c>
      <c r="BL37">
        <v>0</v>
      </c>
      <c r="BM37">
        <v>3</v>
      </c>
      <c r="BN37">
        <v>38</v>
      </c>
      <c r="BO37">
        <v>0</v>
      </c>
      <c r="BP37">
        <v>22</v>
      </c>
      <c r="BQ37">
        <v>74</v>
      </c>
      <c r="BR37">
        <v>9</v>
      </c>
      <c r="BS37">
        <v>97</v>
      </c>
      <c r="BT37">
        <v>50</v>
      </c>
      <c r="BU37">
        <v>1</v>
      </c>
      <c r="BV37">
        <v>45</v>
      </c>
      <c r="BW37">
        <v>6</v>
      </c>
      <c r="BX37">
        <v>38</v>
      </c>
      <c r="BY37">
        <v>4</v>
      </c>
      <c r="BZ37">
        <v>0</v>
      </c>
      <c r="CA37">
        <v>125</v>
      </c>
      <c r="CB37">
        <v>2</v>
      </c>
      <c r="CC37">
        <v>1</v>
      </c>
      <c r="CD37">
        <v>17</v>
      </c>
      <c r="CE37">
        <v>0</v>
      </c>
      <c r="CF37">
        <v>19</v>
      </c>
      <c r="CG37">
        <v>8</v>
      </c>
      <c r="CH37">
        <v>13</v>
      </c>
      <c r="CI37">
        <v>3</v>
      </c>
      <c r="CJ37">
        <v>25</v>
      </c>
      <c r="CK37">
        <v>3</v>
      </c>
      <c r="CL37">
        <v>0</v>
      </c>
      <c r="CM37">
        <v>26</v>
      </c>
      <c r="CN37">
        <v>151</v>
      </c>
      <c r="CO37">
        <v>2</v>
      </c>
      <c r="CP37">
        <v>10</v>
      </c>
      <c r="CQ37">
        <v>0</v>
      </c>
      <c r="CR37">
        <v>9</v>
      </c>
      <c r="CS37">
        <v>2</v>
      </c>
      <c r="CT37">
        <v>17</v>
      </c>
      <c r="CU37">
        <v>6</v>
      </c>
      <c r="CV37">
        <v>77</v>
      </c>
      <c r="CW37">
        <v>1413</v>
      </c>
      <c r="CY37" s="7"/>
    </row>
    <row r="38" spans="1:103" x14ac:dyDescent="0.25">
      <c r="A38" t="s">
        <v>75</v>
      </c>
      <c r="B38" s="5" t="s">
        <v>76</v>
      </c>
      <c r="C38">
        <v>2018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Y38" s="7"/>
    </row>
    <row r="39" spans="1:103" x14ac:dyDescent="0.25">
      <c r="A39" t="s">
        <v>77</v>
      </c>
      <c r="B39" s="5" t="s">
        <v>78</v>
      </c>
      <c r="C39">
        <v>2018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Y39" s="7"/>
    </row>
    <row r="40" spans="1:103" x14ac:dyDescent="0.25">
      <c r="A40" t="s">
        <v>79</v>
      </c>
      <c r="B40" s="5" t="s">
        <v>80</v>
      </c>
      <c r="C40">
        <v>2018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Y40" s="7"/>
    </row>
    <row r="41" spans="1:103" x14ac:dyDescent="0.25">
      <c r="A41" t="s">
        <v>81</v>
      </c>
      <c r="B41" s="5" t="s">
        <v>82</v>
      </c>
      <c r="C41">
        <v>2018</v>
      </c>
      <c r="D41">
        <v>24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13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</v>
      </c>
      <c r="CN41">
        <v>1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Y41" s="7"/>
    </row>
    <row r="42" spans="1:103" x14ac:dyDescent="0.25">
      <c r="A42" t="s">
        <v>83</v>
      </c>
      <c r="B42" s="5" t="s">
        <v>84</v>
      </c>
      <c r="C42">
        <v>2018</v>
      </c>
      <c r="D42">
        <v>6597</v>
      </c>
      <c r="E42">
        <v>0</v>
      </c>
      <c r="F42">
        <v>0</v>
      </c>
      <c r="G42">
        <v>9</v>
      </c>
      <c r="H42">
        <v>1</v>
      </c>
      <c r="I42">
        <v>4</v>
      </c>
      <c r="J42">
        <v>0</v>
      </c>
      <c r="K42">
        <v>1</v>
      </c>
      <c r="L42">
        <v>63</v>
      </c>
      <c r="M42">
        <v>3</v>
      </c>
      <c r="N42">
        <v>79</v>
      </c>
      <c r="O42">
        <v>28</v>
      </c>
      <c r="P42">
        <v>0</v>
      </c>
      <c r="Q42">
        <v>0</v>
      </c>
      <c r="R42">
        <v>2</v>
      </c>
      <c r="S42">
        <v>0</v>
      </c>
      <c r="T42">
        <v>0</v>
      </c>
      <c r="U42">
        <v>2</v>
      </c>
      <c r="V42">
        <v>2</v>
      </c>
      <c r="W42">
        <v>22</v>
      </c>
      <c r="X42">
        <v>4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172</v>
      </c>
      <c r="AH42">
        <v>40</v>
      </c>
      <c r="AI42">
        <v>6</v>
      </c>
      <c r="AJ42">
        <v>2324</v>
      </c>
      <c r="AK42">
        <v>125</v>
      </c>
      <c r="AL42">
        <v>3</v>
      </c>
      <c r="AM42">
        <v>9</v>
      </c>
      <c r="AN42">
        <v>33</v>
      </c>
      <c r="AO42">
        <v>23</v>
      </c>
      <c r="AP42">
        <v>1</v>
      </c>
      <c r="AQ42">
        <v>5</v>
      </c>
      <c r="AR42">
        <v>3</v>
      </c>
      <c r="AS42">
        <v>4</v>
      </c>
      <c r="AT42">
        <v>14</v>
      </c>
      <c r="AU42">
        <v>182</v>
      </c>
      <c r="AV42">
        <v>32</v>
      </c>
      <c r="AW42">
        <v>594</v>
      </c>
      <c r="AX42">
        <v>68</v>
      </c>
      <c r="AY42">
        <v>3</v>
      </c>
      <c r="AZ42">
        <v>55</v>
      </c>
      <c r="BA42">
        <v>0</v>
      </c>
      <c r="BB42">
        <v>234</v>
      </c>
      <c r="BC42">
        <v>7</v>
      </c>
      <c r="BD42">
        <v>0</v>
      </c>
      <c r="BE42">
        <v>25</v>
      </c>
      <c r="BF42">
        <v>63</v>
      </c>
      <c r="BG42">
        <v>14</v>
      </c>
      <c r="BH42">
        <v>28</v>
      </c>
      <c r="BI42">
        <v>0</v>
      </c>
      <c r="BJ42">
        <v>97</v>
      </c>
      <c r="BK42">
        <v>117</v>
      </c>
      <c r="BL42">
        <v>0</v>
      </c>
      <c r="BM42">
        <v>21</v>
      </c>
      <c r="BN42">
        <v>39</v>
      </c>
      <c r="BO42">
        <v>0</v>
      </c>
      <c r="BP42">
        <v>3</v>
      </c>
      <c r="BQ42">
        <v>34</v>
      </c>
      <c r="BR42">
        <v>7</v>
      </c>
      <c r="BS42">
        <v>101</v>
      </c>
      <c r="BT42">
        <v>54</v>
      </c>
      <c r="BU42">
        <v>1</v>
      </c>
      <c r="BV42">
        <v>28</v>
      </c>
      <c r="BW42">
        <v>1</v>
      </c>
      <c r="BX42">
        <v>9</v>
      </c>
      <c r="BY42">
        <v>5</v>
      </c>
      <c r="BZ42">
        <v>0</v>
      </c>
      <c r="CA42">
        <v>103</v>
      </c>
      <c r="CB42">
        <v>3</v>
      </c>
      <c r="CC42">
        <v>1</v>
      </c>
      <c r="CD42">
        <v>3</v>
      </c>
      <c r="CE42">
        <v>2</v>
      </c>
      <c r="CF42">
        <v>17</v>
      </c>
      <c r="CG42">
        <v>4</v>
      </c>
      <c r="CH42">
        <v>3</v>
      </c>
      <c r="CI42">
        <v>19</v>
      </c>
      <c r="CJ42">
        <v>24</v>
      </c>
      <c r="CK42">
        <v>12</v>
      </c>
      <c r="CL42">
        <v>0</v>
      </c>
      <c r="CM42">
        <v>23</v>
      </c>
      <c r="CN42">
        <v>167</v>
      </c>
      <c r="CO42">
        <v>690</v>
      </c>
      <c r="CP42">
        <v>39</v>
      </c>
      <c r="CQ42">
        <v>1</v>
      </c>
      <c r="CR42">
        <v>426</v>
      </c>
      <c r="CS42">
        <v>63</v>
      </c>
      <c r="CT42">
        <v>21</v>
      </c>
      <c r="CU42">
        <v>2</v>
      </c>
      <c r="CV42">
        <v>141</v>
      </c>
      <c r="CW42">
        <v>25</v>
      </c>
      <c r="CY42" s="7"/>
    </row>
    <row r="43" spans="1:103" x14ac:dyDescent="0.25">
      <c r="A43" t="s">
        <v>85</v>
      </c>
      <c r="B43" s="5" t="s">
        <v>86</v>
      </c>
      <c r="C43">
        <v>2018</v>
      </c>
      <c r="D43">
        <v>195</v>
      </c>
      <c r="E43">
        <v>0</v>
      </c>
      <c r="F43">
        <v>0</v>
      </c>
      <c r="G43">
        <v>0</v>
      </c>
      <c r="H43">
        <v>2</v>
      </c>
      <c r="I43">
        <v>0</v>
      </c>
      <c r="J43">
        <v>34</v>
      </c>
      <c r="K43">
        <v>0</v>
      </c>
      <c r="L43">
        <v>144</v>
      </c>
      <c r="M43">
        <v>0</v>
      </c>
      <c r="N43">
        <v>0</v>
      </c>
      <c r="O43">
        <v>0</v>
      </c>
      <c r="P43">
        <v>0</v>
      </c>
      <c r="Q43">
        <v>0</v>
      </c>
      <c r="R43">
        <v>6</v>
      </c>
      <c r="S43">
        <v>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</v>
      </c>
      <c r="CO43">
        <v>0</v>
      </c>
      <c r="CP43">
        <v>0</v>
      </c>
      <c r="CQ43">
        <v>0</v>
      </c>
      <c r="CR43">
        <v>1</v>
      </c>
      <c r="CS43">
        <v>0</v>
      </c>
      <c r="CT43">
        <v>0</v>
      </c>
      <c r="CU43">
        <v>0</v>
      </c>
      <c r="CV43">
        <v>0</v>
      </c>
      <c r="CW43">
        <v>0</v>
      </c>
      <c r="CY43" s="7"/>
    </row>
    <row r="44" spans="1:103" x14ac:dyDescent="0.25">
      <c r="A44" t="s">
        <v>87</v>
      </c>
      <c r="B44" s="5" t="s">
        <v>88</v>
      </c>
      <c r="C44">
        <v>2018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Y44" s="7"/>
    </row>
    <row r="45" spans="1:103" x14ac:dyDescent="0.25">
      <c r="A45" t="s">
        <v>89</v>
      </c>
      <c r="B45" s="5" t="s">
        <v>90</v>
      </c>
      <c r="C45">
        <v>2018</v>
      </c>
      <c r="D45">
        <v>960</v>
      </c>
      <c r="E45">
        <v>0</v>
      </c>
      <c r="F45">
        <v>32</v>
      </c>
      <c r="G45">
        <v>0</v>
      </c>
      <c r="H45">
        <v>9</v>
      </c>
      <c r="I45">
        <v>0</v>
      </c>
      <c r="J45">
        <v>263</v>
      </c>
      <c r="K45">
        <v>0</v>
      </c>
      <c r="L45">
        <v>1</v>
      </c>
      <c r="M45">
        <v>0</v>
      </c>
      <c r="N45">
        <v>0</v>
      </c>
      <c r="O45">
        <v>188</v>
      </c>
      <c r="P45">
        <v>0</v>
      </c>
      <c r="Q45">
        <v>1</v>
      </c>
      <c r="R45">
        <v>0</v>
      </c>
      <c r="S45">
        <v>1</v>
      </c>
      <c r="T45">
        <v>30</v>
      </c>
      <c r="U45">
        <v>0</v>
      </c>
      <c r="V45">
        <v>0</v>
      </c>
      <c r="W45">
        <v>35</v>
      </c>
      <c r="X45">
        <v>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5</v>
      </c>
      <c r="AG45">
        <v>0</v>
      </c>
      <c r="AH45">
        <v>5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21</v>
      </c>
      <c r="AS45">
        <v>25</v>
      </c>
      <c r="AT45">
        <v>5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319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2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2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4</v>
      </c>
      <c r="CO45">
        <v>0</v>
      </c>
      <c r="CP45">
        <v>0</v>
      </c>
      <c r="CQ45">
        <v>0</v>
      </c>
      <c r="CR45">
        <v>3</v>
      </c>
      <c r="CS45">
        <v>0</v>
      </c>
      <c r="CT45">
        <v>0</v>
      </c>
      <c r="CU45">
        <v>0</v>
      </c>
      <c r="CV45">
        <v>0</v>
      </c>
      <c r="CW45">
        <v>1</v>
      </c>
      <c r="CY45" s="7"/>
    </row>
    <row r="46" spans="1:103" x14ac:dyDescent="0.25">
      <c r="A46" t="s">
        <v>91</v>
      </c>
      <c r="B46" s="5" t="s">
        <v>92</v>
      </c>
      <c r="C46">
        <v>2018</v>
      </c>
      <c r="D46">
        <v>47</v>
      </c>
      <c r="E46">
        <v>0</v>
      </c>
      <c r="F46">
        <v>0</v>
      </c>
      <c r="G46">
        <v>0</v>
      </c>
      <c r="H46">
        <v>0</v>
      </c>
      <c r="I46">
        <v>0</v>
      </c>
      <c r="J46">
        <v>21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Y46" s="7"/>
    </row>
    <row r="47" spans="1:103" x14ac:dyDescent="0.25">
      <c r="A47" t="s">
        <v>93</v>
      </c>
      <c r="B47" s="5" t="s">
        <v>94</v>
      </c>
      <c r="C47">
        <v>2018</v>
      </c>
      <c r="D47">
        <v>44145</v>
      </c>
      <c r="E47">
        <v>0</v>
      </c>
      <c r="F47">
        <v>26</v>
      </c>
      <c r="G47">
        <v>0</v>
      </c>
      <c r="H47">
        <v>211</v>
      </c>
      <c r="I47">
        <v>23</v>
      </c>
      <c r="J47">
        <v>143</v>
      </c>
      <c r="K47">
        <v>54</v>
      </c>
      <c r="L47">
        <v>47</v>
      </c>
      <c r="M47">
        <v>79</v>
      </c>
      <c r="N47">
        <v>114</v>
      </c>
      <c r="O47">
        <v>38</v>
      </c>
      <c r="P47">
        <v>0</v>
      </c>
      <c r="Q47">
        <v>36</v>
      </c>
      <c r="R47">
        <v>4</v>
      </c>
      <c r="S47">
        <v>50</v>
      </c>
      <c r="T47">
        <v>3</v>
      </c>
      <c r="U47">
        <v>52</v>
      </c>
      <c r="V47">
        <v>42</v>
      </c>
      <c r="W47">
        <v>12</v>
      </c>
      <c r="X47">
        <v>59</v>
      </c>
      <c r="Y47">
        <v>17</v>
      </c>
      <c r="Z47">
        <v>0</v>
      </c>
      <c r="AA47">
        <v>11</v>
      </c>
      <c r="AB47">
        <v>3</v>
      </c>
      <c r="AC47">
        <v>0</v>
      </c>
      <c r="AD47">
        <v>7</v>
      </c>
      <c r="AE47">
        <v>3</v>
      </c>
      <c r="AF47">
        <v>12</v>
      </c>
      <c r="AG47">
        <v>634</v>
      </c>
      <c r="AH47">
        <v>144</v>
      </c>
      <c r="AI47">
        <v>76</v>
      </c>
      <c r="AJ47">
        <v>291</v>
      </c>
      <c r="AK47">
        <v>401</v>
      </c>
      <c r="AL47">
        <v>1</v>
      </c>
      <c r="AM47">
        <v>67</v>
      </c>
      <c r="AN47">
        <v>162</v>
      </c>
      <c r="AO47">
        <v>275</v>
      </c>
      <c r="AP47">
        <v>57</v>
      </c>
      <c r="AQ47">
        <v>619</v>
      </c>
      <c r="AR47">
        <v>566</v>
      </c>
      <c r="AS47">
        <v>535</v>
      </c>
      <c r="AT47">
        <v>1075</v>
      </c>
      <c r="AU47">
        <v>789</v>
      </c>
      <c r="AV47">
        <v>207</v>
      </c>
      <c r="AW47">
        <v>284</v>
      </c>
      <c r="AX47">
        <v>2264</v>
      </c>
      <c r="AY47">
        <v>42</v>
      </c>
      <c r="AZ47">
        <v>120</v>
      </c>
      <c r="BA47">
        <v>3</v>
      </c>
      <c r="BB47">
        <v>517</v>
      </c>
      <c r="BC47">
        <v>71</v>
      </c>
      <c r="BD47">
        <v>61</v>
      </c>
      <c r="BE47">
        <v>295</v>
      </c>
      <c r="BF47">
        <v>233</v>
      </c>
      <c r="BG47">
        <v>31</v>
      </c>
      <c r="BH47">
        <v>65</v>
      </c>
      <c r="BI47">
        <v>104</v>
      </c>
      <c r="BJ47">
        <v>839</v>
      </c>
      <c r="BK47">
        <v>757</v>
      </c>
      <c r="BL47">
        <v>10</v>
      </c>
      <c r="BM47">
        <v>193</v>
      </c>
      <c r="BN47">
        <v>3910</v>
      </c>
      <c r="BO47">
        <v>371</v>
      </c>
      <c r="BP47">
        <v>214</v>
      </c>
      <c r="BQ47">
        <v>5904</v>
      </c>
      <c r="BR47">
        <v>1522</v>
      </c>
      <c r="BS47">
        <v>1609</v>
      </c>
      <c r="BT47">
        <v>1106</v>
      </c>
      <c r="BU47">
        <v>137</v>
      </c>
      <c r="BV47">
        <v>564</v>
      </c>
      <c r="BW47">
        <v>98</v>
      </c>
      <c r="BX47">
        <v>351</v>
      </c>
      <c r="BY47">
        <v>38</v>
      </c>
      <c r="BZ47">
        <v>0</v>
      </c>
      <c r="CA47">
        <v>136</v>
      </c>
      <c r="CB47">
        <v>466</v>
      </c>
      <c r="CC47">
        <v>113</v>
      </c>
      <c r="CD47">
        <v>781</v>
      </c>
      <c r="CE47">
        <v>58</v>
      </c>
      <c r="CF47">
        <v>1443</v>
      </c>
      <c r="CG47">
        <v>110</v>
      </c>
      <c r="CH47">
        <v>585</v>
      </c>
      <c r="CI47">
        <v>704</v>
      </c>
      <c r="CJ47">
        <v>3818</v>
      </c>
      <c r="CK47">
        <v>1174</v>
      </c>
      <c r="CL47">
        <v>7</v>
      </c>
      <c r="CM47">
        <v>69</v>
      </c>
      <c r="CN47">
        <v>562</v>
      </c>
      <c r="CO47">
        <v>115</v>
      </c>
      <c r="CP47">
        <v>85</v>
      </c>
      <c r="CQ47">
        <v>11</v>
      </c>
      <c r="CR47">
        <v>18</v>
      </c>
      <c r="CS47">
        <v>120</v>
      </c>
      <c r="CT47">
        <v>722</v>
      </c>
      <c r="CU47">
        <v>190</v>
      </c>
      <c r="CV47">
        <v>3913</v>
      </c>
      <c r="CW47">
        <v>287</v>
      </c>
      <c r="CY47" s="7"/>
    </row>
    <row r="48" spans="1:103" x14ac:dyDescent="0.25">
      <c r="A48" t="s">
        <v>95</v>
      </c>
      <c r="B48" s="5" t="s">
        <v>96</v>
      </c>
      <c r="C48">
        <v>2018</v>
      </c>
      <c r="D48">
        <v>446</v>
      </c>
      <c r="E48">
        <v>0</v>
      </c>
      <c r="F48">
        <v>0</v>
      </c>
      <c r="G48">
        <v>0</v>
      </c>
      <c r="H48">
        <v>3</v>
      </c>
      <c r="I48">
        <v>0</v>
      </c>
      <c r="J48">
        <v>191</v>
      </c>
      <c r="K48">
        <v>2</v>
      </c>
      <c r="L48">
        <v>51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31</v>
      </c>
      <c r="Y48">
        <v>93</v>
      </c>
      <c r="Z48">
        <v>0</v>
      </c>
      <c r="AA48">
        <v>18</v>
      </c>
      <c r="AB48">
        <v>0</v>
      </c>
      <c r="AC48">
        <v>0</v>
      </c>
      <c r="AD48">
        <v>0</v>
      </c>
      <c r="AE48">
        <v>2</v>
      </c>
      <c r="AF48">
        <v>0</v>
      </c>
      <c r="AG48">
        <v>0</v>
      </c>
      <c r="AH48">
        <v>1</v>
      </c>
      <c r="AI48">
        <v>0</v>
      </c>
      <c r="AJ48">
        <v>2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3</v>
      </c>
      <c r="AT48">
        <v>0</v>
      </c>
      <c r="AU48">
        <v>1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29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1</v>
      </c>
      <c r="CG48">
        <v>0</v>
      </c>
      <c r="CH48">
        <v>0</v>
      </c>
      <c r="CI48">
        <v>1</v>
      </c>
      <c r="CJ48">
        <v>4</v>
      </c>
      <c r="CK48">
        <v>0</v>
      </c>
      <c r="CL48">
        <v>0</v>
      </c>
      <c r="CM48">
        <v>2</v>
      </c>
      <c r="CN48">
        <v>2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1</v>
      </c>
      <c r="CW48">
        <v>0</v>
      </c>
      <c r="CY48" s="7"/>
    </row>
    <row r="49" spans="1:103" x14ac:dyDescent="0.25">
      <c r="A49" t="s">
        <v>97</v>
      </c>
      <c r="B49" s="5" t="s">
        <v>98</v>
      </c>
      <c r="C49">
        <v>2018</v>
      </c>
      <c r="D49">
        <v>243</v>
      </c>
      <c r="E49">
        <v>0</v>
      </c>
      <c r="F49">
        <v>0</v>
      </c>
      <c r="G49">
        <v>0</v>
      </c>
      <c r="H49">
        <v>0</v>
      </c>
      <c r="I49">
        <v>0</v>
      </c>
      <c r="J49">
        <v>199</v>
      </c>
      <c r="K49">
        <v>0</v>
      </c>
      <c r="L49">
        <v>5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30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1</v>
      </c>
      <c r="CO49">
        <v>3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Y49" s="7"/>
    </row>
    <row r="50" spans="1:103" x14ac:dyDescent="0.25">
      <c r="A50" t="s">
        <v>99</v>
      </c>
      <c r="B50" s="5" t="s">
        <v>100</v>
      </c>
      <c r="C50">
        <v>2018</v>
      </c>
      <c r="D50">
        <v>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Y50" s="7"/>
    </row>
    <row r="51" spans="1:103" x14ac:dyDescent="0.25">
      <c r="A51" t="s">
        <v>101</v>
      </c>
      <c r="B51" s="5" t="s">
        <v>102</v>
      </c>
      <c r="C51">
        <v>2018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Y51" s="7"/>
    </row>
    <row r="52" spans="1:103" x14ac:dyDescent="0.25">
      <c r="A52" t="s">
        <v>103</v>
      </c>
      <c r="B52" s="5" t="s">
        <v>104</v>
      </c>
      <c r="C52">
        <v>2018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Y52" s="7"/>
    </row>
    <row r="53" spans="1:103" x14ac:dyDescent="0.25">
      <c r="A53" t="s">
        <v>105</v>
      </c>
      <c r="B53" s="5" t="s">
        <v>106</v>
      </c>
      <c r="C53">
        <v>2018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Y53" s="7"/>
    </row>
    <row r="54" spans="1:103" x14ac:dyDescent="0.25">
      <c r="A54" t="s">
        <v>107</v>
      </c>
      <c r="B54" s="5" t="s">
        <v>108</v>
      </c>
      <c r="C54">
        <v>2018</v>
      </c>
      <c r="D54">
        <v>162</v>
      </c>
      <c r="E54">
        <v>0</v>
      </c>
      <c r="F54">
        <v>0</v>
      </c>
      <c r="G54">
        <v>80</v>
      </c>
      <c r="H54">
        <v>0</v>
      </c>
      <c r="I54">
        <v>3</v>
      </c>
      <c r="J54">
        <v>11</v>
      </c>
      <c r="K54">
        <v>0</v>
      </c>
      <c r="L54">
        <v>1</v>
      </c>
      <c r="M54">
        <v>0</v>
      </c>
      <c r="N54">
        <v>1</v>
      </c>
      <c r="O54">
        <v>1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3</v>
      </c>
      <c r="W54">
        <v>4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8</v>
      </c>
      <c r="AK54">
        <v>0</v>
      </c>
      <c r="AL54">
        <v>0</v>
      </c>
      <c r="AM54">
        <v>1</v>
      </c>
      <c r="AN54">
        <v>0</v>
      </c>
      <c r="AO54">
        <v>5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3</v>
      </c>
      <c r="AX54">
        <v>2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3</v>
      </c>
      <c r="BR54">
        <v>0</v>
      </c>
      <c r="BS54">
        <v>2</v>
      </c>
      <c r="BT54">
        <v>0</v>
      </c>
      <c r="BU54">
        <v>0</v>
      </c>
      <c r="BV54">
        <v>0</v>
      </c>
      <c r="BW54">
        <v>7</v>
      </c>
      <c r="BX54">
        <v>0</v>
      </c>
      <c r="BY54">
        <v>0</v>
      </c>
      <c r="BZ54">
        <v>0</v>
      </c>
      <c r="CA54">
        <v>0</v>
      </c>
      <c r="CB54">
        <v>2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10</v>
      </c>
      <c r="CK54">
        <v>1</v>
      </c>
      <c r="CL54">
        <v>0</v>
      </c>
      <c r="CM54">
        <v>0</v>
      </c>
      <c r="CN54">
        <v>1</v>
      </c>
      <c r="CO54">
        <v>1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2</v>
      </c>
      <c r="CW54">
        <v>0</v>
      </c>
      <c r="CY54" s="7"/>
    </row>
    <row r="55" spans="1:103" x14ac:dyDescent="0.25">
      <c r="A55" t="s">
        <v>109</v>
      </c>
      <c r="B55" s="5" t="s">
        <v>110</v>
      </c>
      <c r="C55">
        <v>2018</v>
      </c>
      <c r="D55">
        <v>5843</v>
      </c>
      <c r="E55">
        <v>0</v>
      </c>
      <c r="F55">
        <v>2</v>
      </c>
      <c r="G55">
        <v>5</v>
      </c>
      <c r="H55">
        <v>0</v>
      </c>
      <c r="I55">
        <v>37</v>
      </c>
      <c r="J55">
        <v>1</v>
      </c>
      <c r="K55">
        <v>40</v>
      </c>
      <c r="L55">
        <v>21</v>
      </c>
      <c r="M55">
        <v>5</v>
      </c>
      <c r="N55">
        <v>17</v>
      </c>
      <c r="O55">
        <v>11</v>
      </c>
      <c r="P55">
        <v>0</v>
      </c>
      <c r="Q55">
        <v>0</v>
      </c>
      <c r="R55">
        <v>2</v>
      </c>
      <c r="S55">
        <v>11</v>
      </c>
      <c r="T55">
        <v>0</v>
      </c>
      <c r="U55">
        <v>6</v>
      </c>
      <c r="V55">
        <v>5</v>
      </c>
      <c r="W55">
        <v>14</v>
      </c>
      <c r="X55">
        <v>4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4</v>
      </c>
      <c r="AH55">
        <v>10</v>
      </c>
      <c r="AI55">
        <v>7</v>
      </c>
      <c r="AJ55">
        <v>79</v>
      </c>
      <c r="AK55">
        <v>44</v>
      </c>
      <c r="AL55">
        <v>0</v>
      </c>
      <c r="AM55">
        <v>41</v>
      </c>
      <c r="AN55">
        <v>48</v>
      </c>
      <c r="AO55">
        <v>10</v>
      </c>
      <c r="AP55">
        <v>0</v>
      </c>
      <c r="AQ55">
        <v>157</v>
      </c>
      <c r="AR55">
        <v>5</v>
      </c>
      <c r="AS55">
        <v>82</v>
      </c>
      <c r="AT55">
        <v>41</v>
      </c>
      <c r="AU55">
        <v>60</v>
      </c>
      <c r="AV55">
        <v>172</v>
      </c>
      <c r="AW55">
        <v>15</v>
      </c>
      <c r="AX55">
        <v>205</v>
      </c>
      <c r="AY55">
        <v>2</v>
      </c>
      <c r="AZ55">
        <v>22</v>
      </c>
      <c r="BA55">
        <v>0</v>
      </c>
      <c r="BB55">
        <v>217</v>
      </c>
      <c r="BC55">
        <v>8</v>
      </c>
      <c r="BD55">
        <v>4</v>
      </c>
      <c r="BE55">
        <v>40</v>
      </c>
      <c r="BF55">
        <v>76</v>
      </c>
      <c r="BG55">
        <v>6</v>
      </c>
      <c r="BH55">
        <v>6</v>
      </c>
      <c r="BI55">
        <v>0</v>
      </c>
      <c r="BJ55">
        <v>171</v>
      </c>
      <c r="BK55">
        <v>174</v>
      </c>
      <c r="BL55">
        <v>0</v>
      </c>
      <c r="BM55">
        <v>23</v>
      </c>
      <c r="BN55">
        <v>802</v>
      </c>
      <c r="BO55">
        <v>101</v>
      </c>
      <c r="BP55">
        <v>56</v>
      </c>
      <c r="BQ55">
        <v>433</v>
      </c>
      <c r="BR55">
        <v>11</v>
      </c>
      <c r="BS55">
        <v>425</v>
      </c>
      <c r="BT55">
        <v>80</v>
      </c>
      <c r="BU55">
        <v>4</v>
      </c>
      <c r="BV55">
        <v>538</v>
      </c>
      <c r="BW55">
        <v>4</v>
      </c>
      <c r="BX55">
        <v>653</v>
      </c>
      <c r="BY55">
        <v>24</v>
      </c>
      <c r="BZ55">
        <v>0</v>
      </c>
      <c r="CA55">
        <v>5</v>
      </c>
      <c r="CB55">
        <v>0</v>
      </c>
      <c r="CC55">
        <v>0</v>
      </c>
      <c r="CD55">
        <v>22</v>
      </c>
      <c r="CE55">
        <v>0</v>
      </c>
      <c r="CF55">
        <v>19</v>
      </c>
      <c r="CG55">
        <v>24</v>
      </c>
      <c r="CH55">
        <v>10</v>
      </c>
      <c r="CI55">
        <v>6</v>
      </c>
      <c r="CJ55">
        <v>77</v>
      </c>
      <c r="CK55">
        <v>62</v>
      </c>
      <c r="CL55">
        <v>0</v>
      </c>
      <c r="CM55">
        <v>8</v>
      </c>
      <c r="CN55">
        <v>70</v>
      </c>
      <c r="CO55">
        <v>33</v>
      </c>
      <c r="CP55">
        <v>16</v>
      </c>
      <c r="CQ55">
        <v>0</v>
      </c>
      <c r="CR55">
        <v>0</v>
      </c>
      <c r="CS55">
        <v>1</v>
      </c>
      <c r="CT55">
        <v>52</v>
      </c>
      <c r="CU55">
        <v>5</v>
      </c>
      <c r="CV55">
        <v>377</v>
      </c>
      <c r="CW55">
        <v>12</v>
      </c>
      <c r="CY55" s="7"/>
    </row>
    <row r="56" spans="1:103" x14ac:dyDescent="0.25">
      <c r="A56" t="s">
        <v>111</v>
      </c>
      <c r="B56" s="5" t="s">
        <v>112</v>
      </c>
      <c r="C56">
        <v>2018</v>
      </c>
      <c r="D56">
        <v>67952</v>
      </c>
      <c r="E56">
        <v>12</v>
      </c>
      <c r="F56">
        <v>703</v>
      </c>
      <c r="G56">
        <v>414</v>
      </c>
      <c r="H56">
        <v>186</v>
      </c>
      <c r="I56">
        <v>534</v>
      </c>
      <c r="J56">
        <v>713</v>
      </c>
      <c r="K56">
        <v>103</v>
      </c>
      <c r="L56">
        <v>632</v>
      </c>
      <c r="M56">
        <v>160</v>
      </c>
      <c r="N56">
        <v>388</v>
      </c>
      <c r="O56">
        <v>472</v>
      </c>
      <c r="P56">
        <v>0</v>
      </c>
      <c r="Q56">
        <v>6</v>
      </c>
      <c r="R56">
        <v>47</v>
      </c>
      <c r="S56">
        <v>127</v>
      </c>
      <c r="T56">
        <v>28</v>
      </c>
      <c r="U56">
        <v>18</v>
      </c>
      <c r="V56">
        <v>64</v>
      </c>
      <c r="W56">
        <v>498</v>
      </c>
      <c r="X56">
        <v>112</v>
      </c>
      <c r="Y56">
        <v>11</v>
      </c>
      <c r="Z56">
        <v>0</v>
      </c>
      <c r="AA56">
        <v>343</v>
      </c>
      <c r="AB56">
        <v>5</v>
      </c>
      <c r="AC56">
        <v>0</v>
      </c>
      <c r="AD56">
        <v>7</v>
      </c>
      <c r="AE56">
        <v>33</v>
      </c>
      <c r="AF56">
        <v>20</v>
      </c>
      <c r="AG56">
        <v>1112</v>
      </c>
      <c r="AH56">
        <v>393</v>
      </c>
      <c r="AI56">
        <v>524</v>
      </c>
      <c r="AJ56">
        <v>3356</v>
      </c>
      <c r="AK56">
        <v>973</v>
      </c>
      <c r="AL56">
        <v>114</v>
      </c>
      <c r="AM56">
        <v>1257</v>
      </c>
      <c r="AN56">
        <v>838</v>
      </c>
      <c r="AO56">
        <v>983</v>
      </c>
      <c r="AP56">
        <v>18</v>
      </c>
      <c r="AQ56">
        <v>754</v>
      </c>
      <c r="AR56">
        <v>222</v>
      </c>
      <c r="AS56">
        <v>1074</v>
      </c>
      <c r="AT56">
        <v>431</v>
      </c>
      <c r="AU56">
        <v>683</v>
      </c>
      <c r="AV56">
        <v>928</v>
      </c>
      <c r="AW56">
        <v>1818</v>
      </c>
      <c r="AX56">
        <v>1631</v>
      </c>
      <c r="AY56">
        <v>76</v>
      </c>
      <c r="AZ56">
        <v>198</v>
      </c>
      <c r="BA56">
        <v>0</v>
      </c>
      <c r="BB56">
        <v>2090</v>
      </c>
      <c r="BC56">
        <v>372</v>
      </c>
      <c r="BD56">
        <v>6</v>
      </c>
      <c r="BE56">
        <v>430</v>
      </c>
      <c r="BF56">
        <v>1285</v>
      </c>
      <c r="BG56">
        <v>156</v>
      </c>
      <c r="BH56">
        <v>200</v>
      </c>
      <c r="BI56">
        <v>39</v>
      </c>
      <c r="BJ56">
        <v>1566</v>
      </c>
      <c r="BK56">
        <v>1838</v>
      </c>
      <c r="BL56">
        <v>0</v>
      </c>
      <c r="BM56">
        <v>576</v>
      </c>
      <c r="BN56">
        <v>1511</v>
      </c>
      <c r="BO56">
        <v>20</v>
      </c>
      <c r="BP56">
        <v>106</v>
      </c>
      <c r="BQ56">
        <v>734</v>
      </c>
      <c r="BR56">
        <v>559</v>
      </c>
      <c r="BS56">
        <v>2635</v>
      </c>
      <c r="BT56">
        <v>662</v>
      </c>
      <c r="BU56">
        <v>129</v>
      </c>
      <c r="BV56">
        <v>4377</v>
      </c>
      <c r="BW56">
        <v>1364</v>
      </c>
      <c r="BX56">
        <v>14299</v>
      </c>
      <c r="BY56">
        <v>238</v>
      </c>
      <c r="BZ56">
        <v>244</v>
      </c>
      <c r="CA56">
        <v>1764</v>
      </c>
      <c r="CB56">
        <v>292</v>
      </c>
      <c r="CC56">
        <v>6</v>
      </c>
      <c r="CD56">
        <v>246</v>
      </c>
      <c r="CE56">
        <v>118</v>
      </c>
      <c r="CF56">
        <v>322</v>
      </c>
      <c r="CG56">
        <v>187</v>
      </c>
      <c r="CH56">
        <v>104</v>
      </c>
      <c r="CI56">
        <v>100</v>
      </c>
      <c r="CJ56">
        <v>1011</v>
      </c>
      <c r="CK56">
        <v>507</v>
      </c>
      <c r="CL56">
        <v>3</v>
      </c>
      <c r="CM56">
        <v>219</v>
      </c>
      <c r="CN56">
        <v>1456</v>
      </c>
      <c r="CO56">
        <v>212</v>
      </c>
      <c r="CP56">
        <v>176</v>
      </c>
      <c r="CQ56">
        <v>6</v>
      </c>
      <c r="CR56">
        <v>66</v>
      </c>
      <c r="CS56">
        <v>244</v>
      </c>
      <c r="CT56">
        <v>839</v>
      </c>
      <c r="CU56">
        <v>34</v>
      </c>
      <c r="CV56">
        <v>1259</v>
      </c>
      <c r="CW56">
        <v>325</v>
      </c>
      <c r="CY56" s="7"/>
    </row>
    <row r="57" spans="1:103" x14ac:dyDescent="0.25">
      <c r="A57" t="s">
        <v>113</v>
      </c>
      <c r="B57" s="5" t="s">
        <v>114</v>
      </c>
      <c r="C57">
        <v>2018</v>
      </c>
      <c r="D57">
        <v>11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2</v>
      </c>
      <c r="L57">
        <v>5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Y57" s="7"/>
    </row>
    <row r="58" spans="1:103" x14ac:dyDescent="0.25">
      <c r="A58" t="s">
        <v>115</v>
      </c>
      <c r="B58" s="5" t="s">
        <v>116</v>
      </c>
      <c r="C58">
        <v>2018</v>
      </c>
      <c r="D58">
        <v>6760</v>
      </c>
      <c r="E58">
        <v>3</v>
      </c>
      <c r="F58">
        <v>514</v>
      </c>
      <c r="G58">
        <v>209</v>
      </c>
      <c r="H58">
        <v>207</v>
      </c>
      <c r="I58">
        <v>52</v>
      </c>
      <c r="J58">
        <v>25</v>
      </c>
      <c r="K58">
        <v>10</v>
      </c>
      <c r="L58">
        <v>4</v>
      </c>
      <c r="M58">
        <v>30</v>
      </c>
      <c r="N58">
        <v>296</v>
      </c>
      <c r="O58">
        <v>65</v>
      </c>
      <c r="P58">
        <v>0</v>
      </c>
      <c r="Q58">
        <v>0</v>
      </c>
      <c r="R58">
        <v>2</v>
      </c>
      <c r="S58">
        <v>13</v>
      </c>
      <c r="T58">
        <v>0</v>
      </c>
      <c r="U58">
        <v>2</v>
      </c>
      <c r="V58">
        <v>16</v>
      </c>
      <c r="W58">
        <v>2</v>
      </c>
      <c r="X58">
        <v>42</v>
      </c>
      <c r="Y58">
        <v>0</v>
      </c>
      <c r="Z58">
        <v>0</v>
      </c>
      <c r="AA58">
        <v>169</v>
      </c>
      <c r="AB58">
        <v>27</v>
      </c>
      <c r="AC58">
        <v>0</v>
      </c>
      <c r="AD58">
        <v>9</v>
      </c>
      <c r="AE58">
        <v>2</v>
      </c>
      <c r="AF58">
        <v>1</v>
      </c>
      <c r="AG58">
        <v>27</v>
      </c>
      <c r="AH58">
        <v>2</v>
      </c>
      <c r="AI58">
        <v>19</v>
      </c>
      <c r="AJ58">
        <v>455</v>
      </c>
      <c r="AK58">
        <v>21</v>
      </c>
      <c r="AL58">
        <v>0</v>
      </c>
      <c r="AM58">
        <v>8</v>
      </c>
      <c r="AN58">
        <v>33</v>
      </c>
      <c r="AO58">
        <v>63</v>
      </c>
      <c r="AP58">
        <v>1</v>
      </c>
      <c r="AQ58">
        <v>3</v>
      </c>
      <c r="AR58">
        <v>53</v>
      </c>
      <c r="AS58">
        <v>35</v>
      </c>
      <c r="AT58">
        <v>68</v>
      </c>
      <c r="AU58">
        <v>38</v>
      </c>
      <c r="AV58">
        <v>39</v>
      </c>
      <c r="AW58">
        <v>10</v>
      </c>
      <c r="AX58">
        <v>2087</v>
      </c>
      <c r="AY58">
        <v>4</v>
      </c>
      <c r="AZ58">
        <v>99</v>
      </c>
      <c r="BA58">
        <v>0</v>
      </c>
      <c r="BB58">
        <v>207</v>
      </c>
      <c r="BC58">
        <v>210</v>
      </c>
      <c r="BD58">
        <v>0</v>
      </c>
      <c r="BE58">
        <v>47</v>
      </c>
      <c r="BF58">
        <v>62</v>
      </c>
      <c r="BG58">
        <v>7</v>
      </c>
      <c r="BH58">
        <v>1</v>
      </c>
      <c r="BI58">
        <v>0</v>
      </c>
      <c r="BJ58">
        <v>128</v>
      </c>
      <c r="BK58">
        <v>154</v>
      </c>
      <c r="BL58">
        <v>0</v>
      </c>
      <c r="BM58">
        <v>21</v>
      </c>
      <c r="BN58">
        <v>33</v>
      </c>
      <c r="BO58">
        <v>2</v>
      </c>
      <c r="BP58">
        <v>13</v>
      </c>
      <c r="BQ58">
        <v>74</v>
      </c>
      <c r="BR58">
        <v>7</v>
      </c>
      <c r="BS58">
        <v>125</v>
      </c>
      <c r="BT58">
        <v>46</v>
      </c>
      <c r="BU58">
        <v>5</v>
      </c>
      <c r="BV58">
        <v>65</v>
      </c>
      <c r="BW58">
        <v>28</v>
      </c>
      <c r="BX58">
        <v>0</v>
      </c>
      <c r="BY58">
        <v>2</v>
      </c>
      <c r="BZ58">
        <v>0</v>
      </c>
      <c r="CA58">
        <v>5</v>
      </c>
      <c r="CB58">
        <v>103</v>
      </c>
      <c r="CC58">
        <v>2</v>
      </c>
      <c r="CD58">
        <v>47</v>
      </c>
      <c r="CE58">
        <v>4</v>
      </c>
      <c r="CF58">
        <v>79</v>
      </c>
      <c r="CG58">
        <v>2</v>
      </c>
      <c r="CH58">
        <v>14</v>
      </c>
      <c r="CI58">
        <v>5</v>
      </c>
      <c r="CJ58">
        <v>139</v>
      </c>
      <c r="CK58">
        <v>13</v>
      </c>
      <c r="CL58">
        <v>0</v>
      </c>
      <c r="CM58">
        <v>9</v>
      </c>
      <c r="CN58">
        <v>87</v>
      </c>
      <c r="CO58">
        <v>3</v>
      </c>
      <c r="CP58">
        <v>2</v>
      </c>
      <c r="CQ58">
        <v>0</v>
      </c>
      <c r="CR58">
        <v>0</v>
      </c>
      <c r="CS58">
        <v>6</v>
      </c>
      <c r="CT58">
        <v>63</v>
      </c>
      <c r="CU58">
        <v>10</v>
      </c>
      <c r="CV58">
        <v>101</v>
      </c>
      <c r="CW58">
        <v>62</v>
      </c>
      <c r="CY58" s="7"/>
    </row>
    <row r="59" spans="1:103" x14ac:dyDescent="0.25">
      <c r="A59" t="s">
        <v>117</v>
      </c>
      <c r="B59" s="5" t="s">
        <v>118</v>
      </c>
      <c r="C59">
        <v>2018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Y59" s="7"/>
    </row>
    <row r="60" spans="1:103" x14ac:dyDescent="0.25">
      <c r="A60" t="s">
        <v>119</v>
      </c>
      <c r="B60" s="5" t="s">
        <v>120</v>
      </c>
      <c r="C60">
        <v>2018</v>
      </c>
      <c r="D60">
        <v>108</v>
      </c>
      <c r="E60">
        <v>0</v>
      </c>
      <c r="F60">
        <v>0</v>
      </c>
      <c r="G60">
        <v>0</v>
      </c>
      <c r="H60">
        <v>0</v>
      </c>
      <c r="I60">
        <v>0</v>
      </c>
      <c r="J60">
        <v>98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1</v>
      </c>
      <c r="CK60">
        <v>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0</v>
      </c>
      <c r="CY60" s="7"/>
    </row>
    <row r="61" spans="1:103" x14ac:dyDescent="0.25">
      <c r="A61" t="s">
        <v>121</v>
      </c>
      <c r="B61" s="5" t="s">
        <v>122</v>
      </c>
      <c r="C61">
        <v>2018</v>
      </c>
      <c r="D61">
        <v>2239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2095</v>
      </c>
      <c r="AA61">
        <v>15</v>
      </c>
      <c r="AB61">
        <v>63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6</v>
      </c>
      <c r="AI61">
        <v>0</v>
      </c>
      <c r="AJ61">
        <v>0</v>
      </c>
      <c r="AK61">
        <v>0</v>
      </c>
      <c r="AL61">
        <v>15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2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14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2</v>
      </c>
      <c r="BO61">
        <v>0</v>
      </c>
      <c r="BP61">
        <v>0</v>
      </c>
      <c r="BQ61">
        <v>9</v>
      </c>
      <c r="BR61">
        <v>0</v>
      </c>
      <c r="BS61">
        <v>0</v>
      </c>
      <c r="BT61">
        <v>2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4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Y61" s="7"/>
    </row>
    <row r="62" spans="1:103" x14ac:dyDescent="0.25">
      <c r="A62" t="s">
        <v>123</v>
      </c>
      <c r="B62" s="5" t="s">
        <v>124</v>
      </c>
      <c r="C62">
        <v>2018</v>
      </c>
      <c r="D62">
        <v>156</v>
      </c>
      <c r="E62">
        <v>0</v>
      </c>
      <c r="F62">
        <v>0</v>
      </c>
      <c r="G62">
        <v>0</v>
      </c>
      <c r="H62">
        <v>79</v>
      </c>
      <c r="I62">
        <v>0</v>
      </c>
      <c r="J62">
        <v>63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</v>
      </c>
      <c r="V62">
        <v>0</v>
      </c>
      <c r="W62">
        <v>0</v>
      </c>
      <c r="X62">
        <v>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1</v>
      </c>
      <c r="CK62">
        <v>0</v>
      </c>
      <c r="CL62">
        <v>0</v>
      </c>
      <c r="CM62">
        <v>0</v>
      </c>
      <c r="CN62">
        <v>1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1</v>
      </c>
      <c r="CY62" s="7"/>
    </row>
    <row r="63" spans="1:103" x14ac:dyDescent="0.25">
      <c r="A63" t="s">
        <v>125</v>
      </c>
      <c r="B63" s="5" t="s">
        <v>126</v>
      </c>
      <c r="C63">
        <v>2018</v>
      </c>
      <c r="D63">
        <v>213</v>
      </c>
      <c r="E63">
        <v>0</v>
      </c>
      <c r="F63">
        <v>0</v>
      </c>
      <c r="G63">
        <v>0</v>
      </c>
      <c r="H63">
        <v>0</v>
      </c>
      <c r="I63">
        <v>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81</v>
      </c>
      <c r="T63">
        <v>0</v>
      </c>
      <c r="U63">
        <v>0</v>
      </c>
      <c r="V63">
        <v>0</v>
      </c>
      <c r="W63">
        <v>13</v>
      </c>
      <c r="X63">
        <v>0</v>
      </c>
      <c r="Y63">
        <v>1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1</v>
      </c>
      <c r="AI63">
        <v>3</v>
      </c>
      <c r="AJ63">
        <v>1</v>
      </c>
      <c r="AK63">
        <v>1</v>
      </c>
      <c r="AL63">
        <v>3</v>
      </c>
      <c r="AM63">
        <v>2</v>
      </c>
      <c r="AN63">
        <v>0</v>
      </c>
      <c r="AO63">
        <v>0</v>
      </c>
      <c r="AP63">
        <v>0</v>
      </c>
      <c r="AQ63">
        <v>0</v>
      </c>
      <c r="AR63">
        <v>12</v>
      </c>
      <c r="AS63">
        <v>2</v>
      </c>
      <c r="AT63">
        <v>1</v>
      </c>
      <c r="AU63">
        <v>0</v>
      </c>
      <c r="AV63">
        <v>0</v>
      </c>
      <c r="AW63">
        <v>4</v>
      </c>
      <c r="AX63">
        <v>5</v>
      </c>
      <c r="AY63">
        <v>0</v>
      </c>
      <c r="AZ63">
        <v>0</v>
      </c>
      <c r="BA63">
        <v>0</v>
      </c>
      <c r="BB63">
        <v>4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6</v>
      </c>
      <c r="BK63">
        <v>2</v>
      </c>
      <c r="BL63">
        <v>0</v>
      </c>
      <c r="BM63">
        <v>0</v>
      </c>
      <c r="BN63">
        <v>0</v>
      </c>
      <c r="BO63">
        <v>0</v>
      </c>
      <c r="BP63">
        <v>1</v>
      </c>
      <c r="BQ63">
        <v>2</v>
      </c>
      <c r="BR63">
        <v>0</v>
      </c>
      <c r="BS63">
        <v>5</v>
      </c>
      <c r="BT63">
        <v>1</v>
      </c>
      <c r="BU63">
        <v>0</v>
      </c>
      <c r="BV63">
        <v>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11</v>
      </c>
      <c r="CE63">
        <v>0</v>
      </c>
      <c r="CF63">
        <v>26</v>
      </c>
      <c r="CG63">
        <v>4</v>
      </c>
      <c r="CH63">
        <v>0</v>
      </c>
      <c r="CI63">
        <v>0</v>
      </c>
      <c r="CJ63">
        <v>2</v>
      </c>
      <c r="CK63">
        <v>0</v>
      </c>
      <c r="CL63">
        <v>0</v>
      </c>
      <c r="CM63">
        <v>0</v>
      </c>
      <c r="CN63">
        <v>3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2</v>
      </c>
      <c r="CW63">
        <v>0</v>
      </c>
      <c r="CY63" s="7"/>
    </row>
    <row r="64" spans="1:103" x14ac:dyDescent="0.25">
      <c r="A64" t="s">
        <v>127</v>
      </c>
      <c r="B64" s="5" t="s">
        <v>128</v>
      </c>
      <c r="C64">
        <v>2018</v>
      </c>
      <c r="D64">
        <v>838</v>
      </c>
      <c r="E64">
        <v>0</v>
      </c>
      <c r="F64">
        <v>0</v>
      </c>
      <c r="G64">
        <v>0</v>
      </c>
      <c r="H64">
        <v>0</v>
      </c>
      <c r="I64">
        <v>0</v>
      </c>
      <c r="J64">
        <v>132</v>
      </c>
      <c r="K64">
        <v>2</v>
      </c>
      <c r="L64">
        <v>1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</v>
      </c>
      <c r="W64">
        <v>8</v>
      </c>
      <c r="X64">
        <v>1</v>
      </c>
      <c r="Y64">
        <v>0</v>
      </c>
      <c r="Z64">
        <v>26</v>
      </c>
      <c r="AA64">
        <v>20</v>
      </c>
      <c r="AB64">
        <v>37</v>
      </c>
      <c r="AC64">
        <v>0</v>
      </c>
      <c r="AD64">
        <v>0</v>
      </c>
      <c r="AE64">
        <v>0</v>
      </c>
      <c r="AF64">
        <v>2</v>
      </c>
      <c r="AG64">
        <v>0</v>
      </c>
      <c r="AH64">
        <v>2</v>
      </c>
      <c r="AI64">
        <v>0</v>
      </c>
      <c r="AJ64">
        <v>2</v>
      </c>
      <c r="AK64">
        <v>5</v>
      </c>
      <c r="AL64">
        <v>55</v>
      </c>
      <c r="AM64">
        <v>22</v>
      </c>
      <c r="AN64">
        <v>22</v>
      </c>
      <c r="AO64">
        <v>1</v>
      </c>
      <c r="AP64">
        <v>0</v>
      </c>
      <c r="AQ64">
        <v>2</v>
      </c>
      <c r="AR64">
        <v>0</v>
      </c>
      <c r="AS64">
        <v>40</v>
      </c>
      <c r="AT64">
        <v>43</v>
      </c>
      <c r="AU64">
        <v>10</v>
      </c>
      <c r="AV64">
        <v>5</v>
      </c>
      <c r="AW64">
        <v>7</v>
      </c>
      <c r="AX64">
        <v>4</v>
      </c>
      <c r="AY64">
        <v>0</v>
      </c>
      <c r="AZ64">
        <v>0</v>
      </c>
      <c r="BA64">
        <v>0</v>
      </c>
      <c r="BB64">
        <v>23</v>
      </c>
      <c r="BC64">
        <v>0</v>
      </c>
      <c r="BD64">
        <v>0</v>
      </c>
      <c r="BE64">
        <v>1</v>
      </c>
      <c r="BF64">
        <v>1</v>
      </c>
      <c r="BG64">
        <v>0</v>
      </c>
      <c r="BH64">
        <v>0</v>
      </c>
      <c r="BI64">
        <v>0</v>
      </c>
      <c r="BJ64">
        <v>1</v>
      </c>
      <c r="BK64">
        <v>3</v>
      </c>
      <c r="BL64">
        <v>0</v>
      </c>
      <c r="BM64">
        <v>0</v>
      </c>
      <c r="BN64">
        <v>1</v>
      </c>
      <c r="BO64">
        <v>0</v>
      </c>
      <c r="BP64">
        <v>0</v>
      </c>
      <c r="BQ64">
        <v>16</v>
      </c>
      <c r="BR64">
        <v>1</v>
      </c>
      <c r="BS64">
        <v>199</v>
      </c>
      <c r="BT64">
        <v>2</v>
      </c>
      <c r="BU64">
        <v>0</v>
      </c>
      <c r="BV64">
        <v>6</v>
      </c>
      <c r="BW64">
        <v>10</v>
      </c>
      <c r="BX64">
        <v>0</v>
      </c>
      <c r="BY64">
        <v>0</v>
      </c>
      <c r="BZ64">
        <v>0</v>
      </c>
      <c r="CA64">
        <v>2</v>
      </c>
      <c r="CB64">
        <v>0</v>
      </c>
      <c r="CC64">
        <v>0</v>
      </c>
      <c r="CD64">
        <v>18</v>
      </c>
      <c r="CE64">
        <v>0</v>
      </c>
      <c r="CF64">
        <v>1</v>
      </c>
      <c r="CG64">
        <v>0</v>
      </c>
      <c r="CH64">
        <v>0</v>
      </c>
      <c r="CI64">
        <v>0</v>
      </c>
      <c r="CJ64">
        <v>72</v>
      </c>
      <c r="CK64">
        <v>0</v>
      </c>
      <c r="CL64">
        <v>0</v>
      </c>
      <c r="CM64">
        <v>2</v>
      </c>
      <c r="CN64">
        <v>11</v>
      </c>
      <c r="CO64">
        <v>0</v>
      </c>
      <c r="CP64">
        <v>0</v>
      </c>
      <c r="CQ64">
        <v>0</v>
      </c>
      <c r="CR64">
        <v>6</v>
      </c>
      <c r="CS64">
        <v>0</v>
      </c>
      <c r="CT64">
        <v>0</v>
      </c>
      <c r="CU64">
        <v>0</v>
      </c>
      <c r="CV64">
        <v>9</v>
      </c>
      <c r="CW64">
        <v>1</v>
      </c>
      <c r="CY64" s="7"/>
    </row>
    <row r="65" spans="1:103" x14ac:dyDescent="0.25">
      <c r="A65" t="s">
        <v>129</v>
      </c>
      <c r="B65" s="5" t="s">
        <v>130</v>
      </c>
      <c r="C65">
        <v>2018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Y65" s="7"/>
    </row>
    <row r="66" spans="1:103" x14ac:dyDescent="0.25">
      <c r="A66" t="s">
        <v>131</v>
      </c>
      <c r="B66" s="5" t="s">
        <v>132</v>
      </c>
      <c r="C66">
        <v>2018</v>
      </c>
      <c r="D66">
        <v>16208</v>
      </c>
      <c r="E66">
        <v>0</v>
      </c>
      <c r="F66">
        <v>191</v>
      </c>
      <c r="G66">
        <v>71</v>
      </c>
      <c r="H66">
        <v>74</v>
      </c>
      <c r="I66">
        <v>189</v>
      </c>
      <c r="J66">
        <v>1924</v>
      </c>
      <c r="K66">
        <v>44</v>
      </c>
      <c r="L66">
        <v>151</v>
      </c>
      <c r="M66">
        <v>33</v>
      </c>
      <c r="N66">
        <v>91</v>
      </c>
      <c r="O66">
        <v>354</v>
      </c>
      <c r="P66">
        <v>0</v>
      </c>
      <c r="Q66">
        <v>1</v>
      </c>
      <c r="R66">
        <v>4</v>
      </c>
      <c r="S66">
        <v>22</v>
      </c>
      <c r="T66">
        <v>22</v>
      </c>
      <c r="U66">
        <v>3</v>
      </c>
      <c r="V66">
        <v>91</v>
      </c>
      <c r="W66">
        <v>30</v>
      </c>
      <c r="X66">
        <v>38</v>
      </c>
      <c r="Y66">
        <v>10</v>
      </c>
      <c r="Z66">
        <v>0</v>
      </c>
      <c r="AA66">
        <v>216</v>
      </c>
      <c r="AB66">
        <v>17</v>
      </c>
      <c r="AC66">
        <v>0</v>
      </c>
      <c r="AD66">
        <v>1</v>
      </c>
      <c r="AE66">
        <v>149</v>
      </c>
      <c r="AF66">
        <v>3</v>
      </c>
      <c r="AG66">
        <v>183</v>
      </c>
      <c r="AH66">
        <v>52</v>
      </c>
      <c r="AI66">
        <v>62</v>
      </c>
      <c r="AJ66">
        <v>1861</v>
      </c>
      <c r="AK66">
        <v>310</v>
      </c>
      <c r="AL66">
        <v>45</v>
      </c>
      <c r="AM66">
        <v>158</v>
      </c>
      <c r="AN66">
        <v>104</v>
      </c>
      <c r="AO66">
        <v>125</v>
      </c>
      <c r="AP66">
        <v>4</v>
      </c>
      <c r="AQ66">
        <v>139</v>
      </c>
      <c r="AR66">
        <v>113</v>
      </c>
      <c r="AS66">
        <v>93</v>
      </c>
      <c r="AT66">
        <v>100</v>
      </c>
      <c r="AU66">
        <v>409</v>
      </c>
      <c r="AV66">
        <v>538</v>
      </c>
      <c r="AW66">
        <v>254</v>
      </c>
      <c r="AX66">
        <v>346</v>
      </c>
      <c r="AY66">
        <v>2</v>
      </c>
      <c r="AZ66">
        <v>23</v>
      </c>
      <c r="BA66">
        <v>0</v>
      </c>
      <c r="BB66">
        <v>359</v>
      </c>
      <c r="BC66">
        <v>53</v>
      </c>
      <c r="BD66">
        <v>0</v>
      </c>
      <c r="BE66">
        <v>33</v>
      </c>
      <c r="BF66">
        <v>46</v>
      </c>
      <c r="BG66">
        <v>5</v>
      </c>
      <c r="BH66">
        <v>17</v>
      </c>
      <c r="BI66">
        <v>7</v>
      </c>
      <c r="BJ66">
        <v>156</v>
      </c>
      <c r="BK66">
        <v>119</v>
      </c>
      <c r="BL66">
        <v>0</v>
      </c>
      <c r="BM66">
        <v>6</v>
      </c>
      <c r="BN66">
        <v>56</v>
      </c>
      <c r="BO66">
        <v>2</v>
      </c>
      <c r="BP66">
        <v>11</v>
      </c>
      <c r="BQ66">
        <v>47</v>
      </c>
      <c r="BR66">
        <v>111</v>
      </c>
      <c r="BS66">
        <v>501</v>
      </c>
      <c r="BT66">
        <v>52</v>
      </c>
      <c r="BU66">
        <v>17</v>
      </c>
      <c r="BV66">
        <v>635</v>
      </c>
      <c r="BW66">
        <v>948</v>
      </c>
      <c r="BX66">
        <v>2602</v>
      </c>
      <c r="BY66">
        <v>8</v>
      </c>
      <c r="BZ66">
        <v>2</v>
      </c>
      <c r="CA66">
        <v>206</v>
      </c>
      <c r="CB66">
        <v>4</v>
      </c>
      <c r="CC66">
        <v>1</v>
      </c>
      <c r="CD66">
        <v>56</v>
      </c>
      <c r="CE66">
        <v>6</v>
      </c>
      <c r="CF66">
        <v>39</v>
      </c>
      <c r="CG66">
        <v>58</v>
      </c>
      <c r="CH66">
        <v>21</v>
      </c>
      <c r="CI66">
        <v>49</v>
      </c>
      <c r="CJ66">
        <v>592</v>
      </c>
      <c r="CK66">
        <v>153</v>
      </c>
      <c r="CL66">
        <v>0</v>
      </c>
      <c r="CM66">
        <v>8</v>
      </c>
      <c r="CN66">
        <v>57</v>
      </c>
      <c r="CO66">
        <v>9</v>
      </c>
      <c r="CP66">
        <v>2</v>
      </c>
      <c r="CQ66">
        <v>0</v>
      </c>
      <c r="CR66">
        <v>5</v>
      </c>
      <c r="CS66">
        <v>100</v>
      </c>
      <c r="CT66">
        <v>97</v>
      </c>
      <c r="CU66">
        <v>15</v>
      </c>
      <c r="CV66">
        <v>170</v>
      </c>
      <c r="CW66">
        <v>116</v>
      </c>
      <c r="CY66" s="7"/>
    </row>
    <row r="67" spans="1:103" x14ac:dyDescent="0.25">
      <c r="A67" t="s">
        <v>133</v>
      </c>
      <c r="B67" s="5" t="s">
        <v>134</v>
      </c>
      <c r="C67">
        <v>2018</v>
      </c>
      <c r="D67">
        <v>180</v>
      </c>
      <c r="E67">
        <v>0</v>
      </c>
      <c r="F67">
        <v>0</v>
      </c>
      <c r="G67">
        <v>0</v>
      </c>
      <c r="H67">
        <v>0</v>
      </c>
      <c r="I67">
        <v>0</v>
      </c>
      <c r="J67">
        <v>2</v>
      </c>
      <c r="K67">
        <v>1</v>
      </c>
      <c r="L67">
        <v>12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9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3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1</v>
      </c>
      <c r="BA67">
        <v>0</v>
      </c>
      <c r="BB67">
        <v>133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3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1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3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4</v>
      </c>
      <c r="CK67">
        <v>0</v>
      </c>
      <c r="CL67">
        <v>0</v>
      </c>
      <c r="CM67">
        <v>1</v>
      </c>
      <c r="CN67">
        <v>5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1</v>
      </c>
      <c r="CY67" s="7"/>
    </row>
    <row r="68" spans="1:103" x14ac:dyDescent="0.25">
      <c r="A68" t="s">
        <v>135</v>
      </c>
      <c r="B68" s="5" t="s">
        <v>136</v>
      </c>
      <c r="C68">
        <v>2018</v>
      </c>
      <c r="D68">
        <v>2496</v>
      </c>
      <c r="E68">
        <v>0</v>
      </c>
      <c r="F68">
        <v>0</v>
      </c>
      <c r="G68">
        <v>3</v>
      </c>
      <c r="H68">
        <v>3</v>
      </c>
      <c r="I68">
        <v>9</v>
      </c>
      <c r="J68">
        <v>0</v>
      </c>
      <c r="K68">
        <v>6</v>
      </c>
      <c r="L68">
        <v>1</v>
      </c>
      <c r="M68">
        <v>0</v>
      </c>
      <c r="N68">
        <v>2</v>
      </c>
      <c r="O68">
        <v>2</v>
      </c>
      <c r="P68">
        <v>0</v>
      </c>
      <c r="Q68">
        <v>0</v>
      </c>
      <c r="R68">
        <v>1</v>
      </c>
      <c r="S68">
        <v>194</v>
      </c>
      <c r="T68">
        <v>42</v>
      </c>
      <c r="U68">
        <v>0</v>
      </c>
      <c r="V68">
        <v>2</v>
      </c>
      <c r="W68">
        <v>69</v>
      </c>
      <c r="X68">
        <v>0</v>
      </c>
      <c r="Y68">
        <v>0</v>
      </c>
      <c r="Z68">
        <v>0</v>
      </c>
      <c r="AA68">
        <v>460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101</v>
      </c>
      <c r="AH68">
        <v>18</v>
      </c>
      <c r="AI68">
        <v>11</v>
      </c>
      <c r="AJ68">
        <v>7</v>
      </c>
      <c r="AK68">
        <v>1</v>
      </c>
      <c r="AL68">
        <v>12</v>
      </c>
      <c r="AM68">
        <v>51</v>
      </c>
      <c r="AN68">
        <v>37</v>
      </c>
      <c r="AO68">
        <v>11</v>
      </c>
      <c r="AP68">
        <v>0</v>
      </c>
      <c r="AQ68">
        <v>9</v>
      </c>
      <c r="AR68">
        <v>58</v>
      </c>
      <c r="AS68">
        <v>573</v>
      </c>
      <c r="AT68">
        <v>14</v>
      </c>
      <c r="AU68">
        <v>7</v>
      </c>
      <c r="AV68">
        <v>136</v>
      </c>
      <c r="AW68">
        <v>80</v>
      </c>
      <c r="AX68">
        <v>18</v>
      </c>
      <c r="AY68">
        <v>6</v>
      </c>
      <c r="AZ68">
        <v>10</v>
      </c>
      <c r="BA68">
        <v>0</v>
      </c>
      <c r="BB68">
        <v>17</v>
      </c>
      <c r="BC68">
        <v>3</v>
      </c>
      <c r="BD68">
        <v>0</v>
      </c>
      <c r="BE68">
        <v>24</v>
      </c>
      <c r="BF68">
        <v>97</v>
      </c>
      <c r="BG68">
        <v>4</v>
      </c>
      <c r="BH68">
        <v>8</v>
      </c>
      <c r="BI68">
        <v>0</v>
      </c>
      <c r="BJ68">
        <v>36</v>
      </c>
      <c r="BK68">
        <v>56</v>
      </c>
      <c r="BL68">
        <v>0</v>
      </c>
      <c r="BM68">
        <v>1</v>
      </c>
      <c r="BN68">
        <v>5</v>
      </c>
      <c r="BO68">
        <v>0</v>
      </c>
      <c r="BP68">
        <v>2</v>
      </c>
      <c r="BQ68">
        <v>42</v>
      </c>
      <c r="BR68">
        <v>1</v>
      </c>
      <c r="BS68">
        <v>27</v>
      </c>
      <c r="BT68">
        <v>57</v>
      </c>
      <c r="BU68">
        <v>0</v>
      </c>
      <c r="BV68">
        <v>18</v>
      </c>
      <c r="BW68">
        <v>16</v>
      </c>
      <c r="BX68">
        <v>0</v>
      </c>
      <c r="BY68">
        <v>4</v>
      </c>
      <c r="BZ68">
        <v>0</v>
      </c>
      <c r="CA68">
        <v>0</v>
      </c>
      <c r="CB68">
        <v>3</v>
      </c>
      <c r="CC68">
        <v>0</v>
      </c>
      <c r="CD68">
        <v>9</v>
      </c>
      <c r="CE68">
        <v>1</v>
      </c>
      <c r="CF68">
        <v>1</v>
      </c>
      <c r="CG68">
        <v>0</v>
      </c>
      <c r="CH68">
        <v>7</v>
      </c>
      <c r="CI68">
        <v>0</v>
      </c>
      <c r="CJ68">
        <v>4</v>
      </c>
      <c r="CK68">
        <v>1</v>
      </c>
      <c r="CL68">
        <v>0</v>
      </c>
      <c r="CM68">
        <v>7</v>
      </c>
      <c r="CN68">
        <v>61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7</v>
      </c>
      <c r="CU68">
        <v>3</v>
      </c>
      <c r="CV68">
        <v>16</v>
      </c>
      <c r="CW68">
        <v>4</v>
      </c>
      <c r="CY68" s="7"/>
    </row>
    <row r="69" spans="1:103" x14ac:dyDescent="0.25">
      <c r="A69" t="s">
        <v>137</v>
      </c>
      <c r="B69" s="5" t="s">
        <v>138</v>
      </c>
      <c r="C69">
        <v>2018</v>
      </c>
      <c r="D69">
        <v>11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4</v>
      </c>
      <c r="L69">
        <v>0</v>
      </c>
      <c r="M69">
        <v>0</v>
      </c>
      <c r="N69">
        <v>0</v>
      </c>
      <c r="O69">
        <v>3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Y69" s="7"/>
    </row>
    <row r="70" spans="1:103" x14ac:dyDescent="0.25">
      <c r="A70" t="s">
        <v>139</v>
      </c>
      <c r="B70" s="5" t="s">
        <v>140</v>
      </c>
      <c r="C70">
        <v>2018</v>
      </c>
      <c r="D70">
        <v>8</v>
      </c>
      <c r="E70">
        <v>0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2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Y70" s="7"/>
    </row>
    <row r="71" spans="1:103" x14ac:dyDescent="0.25">
      <c r="A71" t="s">
        <v>141</v>
      </c>
      <c r="B71" s="5" t="s">
        <v>142</v>
      </c>
      <c r="C71">
        <v>2018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Y71" s="7"/>
    </row>
    <row r="72" spans="1:103" x14ac:dyDescent="0.25">
      <c r="A72" t="s">
        <v>143</v>
      </c>
      <c r="B72" s="5" t="s">
        <v>144</v>
      </c>
      <c r="C72">
        <v>2018</v>
      </c>
      <c r="D72">
        <v>211</v>
      </c>
      <c r="E72">
        <v>0</v>
      </c>
      <c r="F72">
        <v>0</v>
      </c>
      <c r="G72">
        <v>0</v>
      </c>
      <c r="H72">
        <v>199</v>
      </c>
      <c r="I72">
        <v>0</v>
      </c>
      <c r="J72">
        <v>0</v>
      </c>
      <c r="K72">
        <v>0</v>
      </c>
      <c r="L72">
        <v>0</v>
      </c>
      <c r="M72">
        <v>11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Y72" s="7"/>
    </row>
    <row r="73" spans="1:103" x14ac:dyDescent="0.25">
      <c r="A73" t="s">
        <v>145</v>
      </c>
      <c r="B73" s="5" t="s">
        <v>146</v>
      </c>
      <c r="C73">
        <v>2018</v>
      </c>
      <c r="D73">
        <v>28057</v>
      </c>
      <c r="E73">
        <v>53</v>
      </c>
      <c r="F73">
        <v>217</v>
      </c>
      <c r="G73">
        <v>560</v>
      </c>
      <c r="H73">
        <v>68</v>
      </c>
      <c r="I73">
        <v>608</v>
      </c>
      <c r="J73">
        <v>451</v>
      </c>
      <c r="K73">
        <v>192</v>
      </c>
      <c r="L73">
        <v>414</v>
      </c>
      <c r="M73">
        <v>175</v>
      </c>
      <c r="N73">
        <v>261</v>
      </c>
      <c r="O73">
        <v>2165</v>
      </c>
      <c r="P73">
        <v>0</v>
      </c>
      <c r="Q73">
        <v>42</v>
      </c>
      <c r="R73">
        <v>17</v>
      </c>
      <c r="S73">
        <v>33</v>
      </c>
      <c r="T73">
        <v>5</v>
      </c>
      <c r="U73">
        <v>8</v>
      </c>
      <c r="V73">
        <v>27</v>
      </c>
      <c r="W73">
        <v>46</v>
      </c>
      <c r="X73">
        <v>51</v>
      </c>
      <c r="Y73">
        <v>0</v>
      </c>
      <c r="Z73">
        <v>0</v>
      </c>
      <c r="AA73">
        <v>543</v>
      </c>
      <c r="AB73">
        <v>57</v>
      </c>
      <c r="AC73">
        <v>738</v>
      </c>
      <c r="AD73">
        <v>3</v>
      </c>
      <c r="AE73">
        <v>117</v>
      </c>
      <c r="AF73">
        <v>3</v>
      </c>
      <c r="AG73">
        <v>627</v>
      </c>
      <c r="AH73">
        <v>229</v>
      </c>
      <c r="AI73">
        <v>112</v>
      </c>
      <c r="AJ73">
        <v>1407</v>
      </c>
      <c r="AK73">
        <v>1206</v>
      </c>
      <c r="AL73">
        <v>37</v>
      </c>
      <c r="AM73">
        <v>517</v>
      </c>
      <c r="AN73">
        <v>236</v>
      </c>
      <c r="AO73">
        <v>704</v>
      </c>
      <c r="AP73">
        <v>7</v>
      </c>
      <c r="AQ73">
        <v>241</v>
      </c>
      <c r="AR73">
        <v>79</v>
      </c>
      <c r="AS73">
        <v>453</v>
      </c>
      <c r="AT73">
        <v>175</v>
      </c>
      <c r="AU73">
        <v>408</v>
      </c>
      <c r="AV73">
        <v>462</v>
      </c>
      <c r="AW73">
        <v>348</v>
      </c>
      <c r="AX73">
        <v>532</v>
      </c>
      <c r="AY73">
        <v>15</v>
      </c>
      <c r="AZ73">
        <v>73</v>
      </c>
      <c r="BA73">
        <v>2</v>
      </c>
      <c r="BB73">
        <v>913</v>
      </c>
      <c r="BC73">
        <v>35</v>
      </c>
      <c r="BD73">
        <v>16</v>
      </c>
      <c r="BE73">
        <v>249</v>
      </c>
      <c r="BF73">
        <v>358</v>
      </c>
      <c r="BG73">
        <v>19</v>
      </c>
      <c r="BH73">
        <v>26</v>
      </c>
      <c r="BI73">
        <v>4</v>
      </c>
      <c r="BJ73">
        <v>418</v>
      </c>
      <c r="BK73">
        <v>617</v>
      </c>
      <c r="BL73">
        <v>0</v>
      </c>
      <c r="BM73">
        <v>36</v>
      </c>
      <c r="BN73">
        <v>206</v>
      </c>
      <c r="BO73">
        <v>4</v>
      </c>
      <c r="BP73">
        <v>37</v>
      </c>
      <c r="BQ73">
        <v>355</v>
      </c>
      <c r="BR73">
        <v>85</v>
      </c>
      <c r="BS73">
        <v>832</v>
      </c>
      <c r="BT73">
        <v>156</v>
      </c>
      <c r="BU73">
        <v>50</v>
      </c>
      <c r="BV73">
        <v>1283</v>
      </c>
      <c r="BW73">
        <v>851</v>
      </c>
      <c r="BX73">
        <v>1036</v>
      </c>
      <c r="BY73">
        <v>35</v>
      </c>
      <c r="BZ73">
        <v>1</v>
      </c>
      <c r="CA73">
        <v>1069</v>
      </c>
      <c r="CB73">
        <v>32</v>
      </c>
      <c r="CC73">
        <v>2</v>
      </c>
      <c r="CD73">
        <v>53</v>
      </c>
      <c r="CE73">
        <v>27</v>
      </c>
      <c r="CF73">
        <v>61</v>
      </c>
      <c r="CG73">
        <v>64</v>
      </c>
      <c r="CH73">
        <v>43</v>
      </c>
      <c r="CI73">
        <v>540</v>
      </c>
      <c r="CJ73">
        <v>896</v>
      </c>
      <c r="CK73">
        <v>273</v>
      </c>
      <c r="CL73">
        <v>2</v>
      </c>
      <c r="CM73">
        <v>50</v>
      </c>
      <c r="CN73">
        <v>330</v>
      </c>
      <c r="CO73">
        <v>289</v>
      </c>
      <c r="CP73">
        <v>20</v>
      </c>
      <c r="CQ73">
        <v>16</v>
      </c>
      <c r="CR73">
        <v>93</v>
      </c>
      <c r="CS73">
        <v>1000</v>
      </c>
      <c r="CT73">
        <v>278</v>
      </c>
      <c r="CU73">
        <v>58</v>
      </c>
      <c r="CV73">
        <v>475</v>
      </c>
      <c r="CW73">
        <v>41</v>
      </c>
      <c r="CY73" s="7"/>
    </row>
    <row r="74" spans="1:103" x14ac:dyDescent="0.25">
      <c r="A74" t="s">
        <v>147</v>
      </c>
      <c r="B74" s="5" t="s">
        <v>148</v>
      </c>
      <c r="C74">
        <v>2018</v>
      </c>
      <c r="D74">
        <v>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Y74" s="7"/>
    </row>
    <row r="75" spans="1:103" x14ac:dyDescent="0.25">
      <c r="A75" t="s">
        <v>149</v>
      </c>
      <c r="B75" s="5" t="s">
        <v>150</v>
      </c>
      <c r="C75">
        <v>2018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Y75" s="7"/>
    </row>
    <row r="76" spans="1:103" x14ac:dyDescent="0.25">
      <c r="A76" t="s">
        <v>151</v>
      </c>
      <c r="B76" s="5" t="s">
        <v>152</v>
      </c>
      <c r="C76">
        <v>2018</v>
      </c>
      <c r="D76">
        <v>14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5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2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Y76" s="7"/>
    </row>
    <row r="77" spans="1:103" x14ac:dyDescent="0.25">
      <c r="A77" t="s">
        <v>153</v>
      </c>
      <c r="B77" s="5" t="s">
        <v>154</v>
      </c>
      <c r="C77">
        <v>2018</v>
      </c>
      <c r="D77">
        <v>239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8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1</v>
      </c>
      <c r="BO77">
        <v>0</v>
      </c>
      <c r="BP77">
        <v>0</v>
      </c>
      <c r="BQ77">
        <v>1</v>
      </c>
      <c r="BR77">
        <v>0</v>
      </c>
      <c r="BS77">
        <v>6</v>
      </c>
      <c r="BT77">
        <v>3</v>
      </c>
      <c r="BU77">
        <v>0</v>
      </c>
      <c r="BV77">
        <v>0</v>
      </c>
      <c r="BW77">
        <v>0</v>
      </c>
      <c r="BX77">
        <v>9</v>
      </c>
      <c r="BY77">
        <v>0</v>
      </c>
      <c r="BZ77">
        <v>0</v>
      </c>
      <c r="CA77">
        <v>30</v>
      </c>
      <c r="CB77">
        <v>17</v>
      </c>
      <c r="CC77">
        <v>0</v>
      </c>
      <c r="CD77">
        <v>0</v>
      </c>
      <c r="CE77">
        <v>0</v>
      </c>
      <c r="CF77">
        <v>2</v>
      </c>
      <c r="CG77">
        <v>0</v>
      </c>
      <c r="CH77">
        <v>0</v>
      </c>
      <c r="CI77">
        <v>0</v>
      </c>
      <c r="CJ77">
        <v>3</v>
      </c>
      <c r="CK77">
        <v>0</v>
      </c>
      <c r="CL77">
        <v>0</v>
      </c>
      <c r="CM77">
        <v>0</v>
      </c>
      <c r="CN77">
        <v>9</v>
      </c>
      <c r="CO77">
        <v>2</v>
      </c>
      <c r="CP77">
        <v>96</v>
      </c>
      <c r="CQ77">
        <v>0</v>
      </c>
      <c r="CR77">
        <v>17</v>
      </c>
      <c r="CS77">
        <v>5</v>
      </c>
      <c r="CT77">
        <v>17</v>
      </c>
      <c r="CU77">
        <v>0</v>
      </c>
      <c r="CV77">
        <v>1</v>
      </c>
      <c r="CW77">
        <v>0</v>
      </c>
      <c r="CY77" s="7"/>
    </row>
    <row r="78" spans="1:103" x14ac:dyDescent="0.25">
      <c r="A78" t="s">
        <v>155</v>
      </c>
      <c r="B78" s="5" t="s">
        <v>156</v>
      </c>
      <c r="C78">
        <v>2018</v>
      </c>
      <c r="D78">
        <v>434</v>
      </c>
      <c r="E78">
        <v>0</v>
      </c>
      <c r="F78">
        <v>0</v>
      </c>
      <c r="G78">
        <v>0</v>
      </c>
      <c r="H78">
        <v>51</v>
      </c>
      <c r="I78">
        <v>2</v>
      </c>
      <c r="J78">
        <v>56</v>
      </c>
      <c r="K78">
        <v>0</v>
      </c>
      <c r="L78">
        <v>77</v>
      </c>
      <c r="M78">
        <v>1</v>
      </c>
      <c r="N78">
        <v>2</v>
      </c>
      <c r="O78">
        <v>0</v>
      </c>
      <c r="P78">
        <v>0</v>
      </c>
      <c r="Q78">
        <v>0</v>
      </c>
      <c r="R78">
        <v>0</v>
      </c>
      <c r="S78">
        <v>3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222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1</v>
      </c>
      <c r="BG78">
        <v>0</v>
      </c>
      <c r="BH78">
        <v>0</v>
      </c>
      <c r="BI78">
        <v>0</v>
      </c>
      <c r="BJ78">
        <v>2</v>
      </c>
      <c r="BK78">
        <v>1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1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1</v>
      </c>
      <c r="CN78">
        <v>1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3</v>
      </c>
      <c r="CY78" s="7"/>
    </row>
    <row r="79" spans="1:103" x14ac:dyDescent="0.25">
      <c r="A79" t="s">
        <v>157</v>
      </c>
      <c r="B79" s="5" t="s">
        <v>158</v>
      </c>
      <c r="C79">
        <v>2018</v>
      </c>
      <c r="D79">
        <v>15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2</v>
      </c>
      <c r="BY79">
        <v>0</v>
      </c>
      <c r="BZ79">
        <v>0</v>
      </c>
      <c r="CA79">
        <v>0</v>
      </c>
      <c r="CB79">
        <v>6</v>
      </c>
      <c r="CC79">
        <v>0</v>
      </c>
      <c r="CD79">
        <v>1</v>
      </c>
      <c r="CE79">
        <v>0</v>
      </c>
      <c r="CF79">
        <v>1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3</v>
      </c>
      <c r="CS79">
        <v>0</v>
      </c>
      <c r="CT79">
        <v>0</v>
      </c>
      <c r="CU79">
        <v>0</v>
      </c>
      <c r="CV79">
        <v>0</v>
      </c>
      <c r="CW79">
        <v>1</v>
      </c>
      <c r="CY79" s="7"/>
    </row>
    <row r="80" spans="1:103" x14ac:dyDescent="0.25">
      <c r="A80" t="s">
        <v>159</v>
      </c>
      <c r="B80" s="5" t="s">
        <v>160</v>
      </c>
      <c r="C80">
        <v>2018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Y80" s="7"/>
    </row>
    <row r="81" spans="1:103" x14ac:dyDescent="0.25">
      <c r="A81" t="s">
        <v>161</v>
      </c>
      <c r="B81" s="5" t="s">
        <v>162</v>
      </c>
      <c r="C81">
        <v>2018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Y81" s="7"/>
    </row>
    <row r="82" spans="1:103" x14ac:dyDescent="0.25">
      <c r="A82" t="s">
        <v>163</v>
      </c>
      <c r="B82" s="5" t="s">
        <v>164</v>
      </c>
      <c r="C82">
        <v>2018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Y82" s="7"/>
    </row>
    <row r="83" spans="1:103" x14ac:dyDescent="0.25">
      <c r="A83" t="s">
        <v>165</v>
      </c>
      <c r="B83" s="5" t="s">
        <v>166</v>
      </c>
      <c r="C83">
        <v>2018</v>
      </c>
      <c r="D83">
        <v>23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1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Y83" s="7"/>
    </row>
    <row r="84" spans="1:103" x14ac:dyDescent="0.25">
      <c r="A84" t="s">
        <v>167</v>
      </c>
      <c r="B84" s="5" t="s">
        <v>168</v>
      </c>
      <c r="C84">
        <v>2018</v>
      </c>
      <c r="D84">
        <v>1029</v>
      </c>
      <c r="E84">
        <v>0</v>
      </c>
      <c r="F84">
        <v>1</v>
      </c>
      <c r="G84">
        <v>103</v>
      </c>
      <c r="H84">
        <v>6</v>
      </c>
      <c r="I84">
        <v>31</v>
      </c>
      <c r="J84">
        <v>127</v>
      </c>
      <c r="K84">
        <v>7</v>
      </c>
      <c r="L84">
        <v>6</v>
      </c>
      <c r="M84">
        <v>0</v>
      </c>
      <c r="N84">
        <v>22</v>
      </c>
      <c r="O84">
        <v>4</v>
      </c>
      <c r="P84">
        <v>0</v>
      </c>
      <c r="Q84">
        <v>6</v>
      </c>
      <c r="R84">
        <v>0</v>
      </c>
      <c r="S84">
        <v>0</v>
      </c>
      <c r="T84">
        <v>0</v>
      </c>
      <c r="U84">
        <v>0</v>
      </c>
      <c r="V84">
        <v>10</v>
      </c>
      <c r="W84">
        <v>23</v>
      </c>
      <c r="X84">
        <v>0</v>
      </c>
      <c r="Y84">
        <v>0</v>
      </c>
      <c r="Z84">
        <v>0</v>
      </c>
      <c r="AA84">
        <v>38</v>
      </c>
      <c r="AB84">
        <v>0</v>
      </c>
      <c r="AC84">
        <v>0</v>
      </c>
      <c r="AD84">
        <v>0</v>
      </c>
      <c r="AE84">
        <v>6</v>
      </c>
      <c r="AF84">
        <v>0</v>
      </c>
      <c r="AG84">
        <v>0</v>
      </c>
      <c r="AH84">
        <v>0</v>
      </c>
      <c r="AI84">
        <v>1</v>
      </c>
      <c r="AJ84">
        <v>141</v>
      </c>
      <c r="AK84">
        <v>25</v>
      </c>
      <c r="AL84">
        <v>0</v>
      </c>
      <c r="AM84">
        <v>4</v>
      </c>
      <c r="AN84">
        <v>13</v>
      </c>
      <c r="AO84">
        <v>2</v>
      </c>
      <c r="AP84">
        <v>0</v>
      </c>
      <c r="AQ84">
        <v>0</v>
      </c>
      <c r="AR84">
        <v>2</v>
      </c>
      <c r="AS84">
        <v>5</v>
      </c>
      <c r="AT84">
        <v>11</v>
      </c>
      <c r="AU84">
        <v>15</v>
      </c>
      <c r="AV84">
        <v>4</v>
      </c>
      <c r="AW84">
        <v>86</v>
      </c>
      <c r="AX84">
        <v>16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2</v>
      </c>
      <c r="BF84">
        <v>2</v>
      </c>
      <c r="BG84">
        <v>0</v>
      </c>
      <c r="BH84">
        <v>0</v>
      </c>
      <c r="BI84">
        <v>0</v>
      </c>
      <c r="BJ84">
        <v>1</v>
      </c>
      <c r="BK84">
        <v>8</v>
      </c>
      <c r="BL84">
        <v>0</v>
      </c>
      <c r="BM84">
        <v>0</v>
      </c>
      <c r="BN84">
        <v>1</v>
      </c>
      <c r="BO84">
        <v>0</v>
      </c>
      <c r="BP84">
        <v>0</v>
      </c>
      <c r="BQ84">
        <v>6</v>
      </c>
      <c r="BR84">
        <v>1</v>
      </c>
      <c r="BS84">
        <v>60</v>
      </c>
      <c r="BT84">
        <v>2</v>
      </c>
      <c r="BU84">
        <v>0</v>
      </c>
      <c r="BV84">
        <v>2</v>
      </c>
      <c r="BW84">
        <v>0</v>
      </c>
      <c r="BX84">
        <v>2</v>
      </c>
      <c r="BY84">
        <v>0</v>
      </c>
      <c r="BZ84">
        <v>0</v>
      </c>
      <c r="CA84">
        <v>1</v>
      </c>
      <c r="CB84">
        <v>123</v>
      </c>
      <c r="CC84">
        <v>0</v>
      </c>
      <c r="CD84">
        <v>1</v>
      </c>
      <c r="CE84">
        <v>0</v>
      </c>
      <c r="CF84">
        <v>0</v>
      </c>
      <c r="CG84">
        <v>0</v>
      </c>
      <c r="CH84">
        <v>0</v>
      </c>
      <c r="CI84">
        <v>6</v>
      </c>
      <c r="CJ84">
        <v>49</v>
      </c>
      <c r="CK84">
        <v>4</v>
      </c>
      <c r="CL84">
        <v>0</v>
      </c>
      <c r="CM84">
        <v>0</v>
      </c>
      <c r="CN84">
        <v>3</v>
      </c>
      <c r="CO84">
        <v>8</v>
      </c>
      <c r="CP84">
        <v>0</v>
      </c>
      <c r="CQ84">
        <v>0</v>
      </c>
      <c r="CR84">
        <v>0</v>
      </c>
      <c r="CS84">
        <v>5</v>
      </c>
      <c r="CT84">
        <v>9</v>
      </c>
      <c r="CU84">
        <v>0</v>
      </c>
      <c r="CV84">
        <v>12</v>
      </c>
      <c r="CW84">
        <v>1</v>
      </c>
      <c r="CY84" s="7"/>
    </row>
    <row r="85" spans="1:103" x14ac:dyDescent="0.25">
      <c r="A85" t="s">
        <v>169</v>
      </c>
      <c r="B85" s="5" t="s">
        <v>170</v>
      </c>
      <c r="C85">
        <v>2018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Y85" s="7"/>
    </row>
    <row r="86" spans="1:103" x14ac:dyDescent="0.25">
      <c r="A86" t="s">
        <v>171</v>
      </c>
      <c r="B86" s="5" t="s">
        <v>172</v>
      </c>
      <c r="C86">
        <v>2018</v>
      </c>
      <c r="D86">
        <v>81</v>
      </c>
      <c r="E86">
        <v>0</v>
      </c>
      <c r="F86">
        <v>0</v>
      </c>
      <c r="G86">
        <v>0</v>
      </c>
      <c r="H86">
        <v>0</v>
      </c>
      <c r="I86">
        <v>0</v>
      </c>
      <c r="J86">
        <v>40</v>
      </c>
      <c r="K86">
        <v>4</v>
      </c>
      <c r="L86">
        <v>17</v>
      </c>
      <c r="M86">
        <v>0</v>
      </c>
      <c r="N86">
        <v>0</v>
      </c>
      <c r="O86">
        <v>11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2</v>
      </c>
      <c r="AF86">
        <v>0</v>
      </c>
      <c r="AG86">
        <v>4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Y86" s="7"/>
    </row>
    <row r="87" spans="1:103" x14ac:dyDescent="0.25">
      <c r="A87" t="s">
        <v>173</v>
      </c>
      <c r="B87" s="5" t="s">
        <v>174</v>
      </c>
      <c r="C87">
        <v>2018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Y87" s="7"/>
    </row>
    <row r="88" spans="1:103" x14ac:dyDescent="0.25">
      <c r="A88" t="s">
        <v>175</v>
      </c>
      <c r="B88" s="5" t="s">
        <v>176</v>
      </c>
      <c r="C88">
        <v>2018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Y88" s="7"/>
    </row>
    <row r="89" spans="1:103" x14ac:dyDescent="0.25">
      <c r="A89" t="s">
        <v>177</v>
      </c>
      <c r="B89" s="5" t="s">
        <v>178</v>
      </c>
      <c r="C89">
        <v>2018</v>
      </c>
      <c r="D89">
        <v>30</v>
      </c>
      <c r="E89">
        <v>0</v>
      </c>
      <c r="F89">
        <v>0</v>
      </c>
      <c r="G89">
        <v>0</v>
      </c>
      <c r="H89">
        <v>0</v>
      </c>
      <c r="I89">
        <v>4</v>
      </c>
      <c r="J89">
        <v>0</v>
      </c>
      <c r="K89">
        <v>14</v>
      </c>
      <c r="L89">
        <v>0</v>
      </c>
      <c r="M89">
        <v>0</v>
      </c>
      <c r="N89">
        <v>0</v>
      </c>
      <c r="O89">
        <v>2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2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7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Y89" s="7"/>
    </row>
    <row r="90" spans="1:103" x14ac:dyDescent="0.25">
      <c r="A90" t="s">
        <v>179</v>
      </c>
      <c r="B90" s="5" t="s">
        <v>180</v>
      </c>
      <c r="C90">
        <v>2018</v>
      </c>
      <c r="D90">
        <v>7070</v>
      </c>
      <c r="E90">
        <v>0</v>
      </c>
      <c r="F90">
        <v>0</v>
      </c>
      <c r="G90">
        <v>0</v>
      </c>
      <c r="H90">
        <v>5</v>
      </c>
      <c r="I90">
        <v>3</v>
      </c>
      <c r="J90">
        <v>2</v>
      </c>
      <c r="K90">
        <v>2</v>
      </c>
      <c r="L90">
        <v>3</v>
      </c>
      <c r="M90">
        <v>0</v>
      </c>
      <c r="N90">
        <v>26</v>
      </c>
      <c r="O90">
        <v>6</v>
      </c>
      <c r="P90">
        <v>0</v>
      </c>
      <c r="Q90">
        <v>0</v>
      </c>
      <c r="R90">
        <v>0</v>
      </c>
      <c r="S90">
        <v>2</v>
      </c>
      <c r="T90">
        <v>0</v>
      </c>
      <c r="U90">
        <v>16</v>
      </c>
      <c r="V90">
        <v>1</v>
      </c>
      <c r="W90">
        <v>3</v>
      </c>
      <c r="X90">
        <v>8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15</v>
      </c>
      <c r="AH90">
        <v>5</v>
      </c>
      <c r="AI90">
        <v>13</v>
      </c>
      <c r="AJ90">
        <v>5</v>
      </c>
      <c r="AK90">
        <v>37</v>
      </c>
      <c r="AL90">
        <v>0</v>
      </c>
      <c r="AM90">
        <v>1</v>
      </c>
      <c r="AN90">
        <v>15</v>
      </c>
      <c r="AO90">
        <v>44</v>
      </c>
      <c r="AP90">
        <v>3</v>
      </c>
      <c r="AQ90">
        <v>10</v>
      </c>
      <c r="AR90">
        <v>15</v>
      </c>
      <c r="AS90">
        <v>68</v>
      </c>
      <c r="AT90">
        <v>31</v>
      </c>
      <c r="AU90">
        <v>108</v>
      </c>
      <c r="AV90">
        <v>4</v>
      </c>
      <c r="AW90">
        <v>24</v>
      </c>
      <c r="AX90">
        <v>132</v>
      </c>
      <c r="AY90">
        <v>3</v>
      </c>
      <c r="AZ90">
        <v>18</v>
      </c>
      <c r="BA90">
        <v>0</v>
      </c>
      <c r="BB90">
        <v>503</v>
      </c>
      <c r="BC90">
        <v>4</v>
      </c>
      <c r="BD90">
        <v>0</v>
      </c>
      <c r="BE90">
        <v>46</v>
      </c>
      <c r="BF90">
        <v>13</v>
      </c>
      <c r="BG90">
        <v>1</v>
      </c>
      <c r="BH90">
        <v>2</v>
      </c>
      <c r="BI90">
        <v>5</v>
      </c>
      <c r="BJ90">
        <v>37</v>
      </c>
      <c r="BK90">
        <v>53</v>
      </c>
      <c r="BL90">
        <v>1</v>
      </c>
      <c r="BM90">
        <v>66</v>
      </c>
      <c r="BN90">
        <v>632</v>
      </c>
      <c r="BO90">
        <v>194</v>
      </c>
      <c r="BP90">
        <v>74</v>
      </c>
      <c r="BQ90">
        <v>1180</v>
      </c>
      <c r="BR90">
        <v>125</v>
      </c>
      <c r="BS90">
        <v>612</v>
      </c>
      <c r="BT90">
        <v>292</v>
      </c>
      <c r="BU90">
        <v>4</v>
      </c>
      <c r="BV90">
        <v>11</v>
      </c>
      <c r="BW90">
        <v>1</v>
      </c>
      <c r="BX90">
        <v>16</v>
      </c>
      <c r="BY90">
        <v>0</v>
      </c>
      <c r="BZ90">
        <v>0</v>
      </c>
      <c r="CA90">
        <v>13</v>
      </c>
      <c r="CB90">
        <v>27</v>
      </c>
      <c r="CC90">
        <v>5</v>
      </c>
      <c r="CD90">
        <v>43</v>
      </c>
      <c r="CE90">
        <v>1</v>
      </c>
      <c r="CF90">
        <v>63</v>
      </c>
      <c r="CG90">
        <v>2</v>
      </c>
      <c r="CH90">
        <v>14</v>
      </c>
      <c r="CI90">
        <v>119</v>
      </c>
      <c r="CJ90">
        <v>557</v>
      </c>
      <c r="CK90">
        <v>72</v>
      </c>
      <c r="CL90">
        <v>1</v>
      </c>
      <c r="CM90">
        <v>39</v>
      </c>
      <c r="CN90">
        <v>168</v>
      </c>
      <c r="CO90">
        <v>120</v>
      </c>
      <c r="CP90">
        <v>43</v>
      </c>
      <c r="CQ90">
        <v>2</v>
      </c>
      <c r="CR90">
        <v>179</v>
      </c>
      <c r="CS90">
        <v>192</v>
      </c>
      <c r="CT90">
        <v>128</v>
      </c>
      <c r="CU90">
        <v>28</v>
      </c>
      <c r="CV90">
        <v>680</v>
      </c>
      <c r="CW90">
        <v>73</v>
      </c>
      <c r="CY90" s="7"/>
    </row>
    <row r="91" spans="1:103" x14ac:dyDescent="0.25">
      <c r="A91" t="s">
        <v>181</v>
      </c>
      <c r="B91" s="5" t="s">
        <v>182</v>
      </c>
      <c r="C91">
        <v>2018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Y91" s="7"/>
    </row>
    <row r="92" spans="1:103" x14ac:dyDescent="0.25">
      <c r="A92" t="s">
        <v>183</v>
      </c>
      <c r="B92" s="5" t="s">
        <v>184</v>
      </c>
      <c r="C92">
        <v>2018</v>
      </c>
      <c r="D92">
        <v>128</v>
      </c>
      <c r="E92">
        <v>0</v>
      </c>
      <c r="F92">
        <v>0</v>
      </c>
      <c r="G92">
        <v>0</v>
      </c>
      <c r="H92">
        <v>34</v>
      </c>
      <c r="I92">
        <v>0</v>
      </c>
      <c r="J92">
        <v>16</v>
      </c>
      <c r="K92">
        <v>2</v>
      </c>
      <c r="L92">
        <v>40</v>
      </c>
      <c r="M92">
        <v>18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16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Y92" s="7"/>
    </row>
    <row r="93" spans="1:103" x14ac:dyDescent="0.25">
      <c r="A93" t="s">
        <v>185</v>
      </c>
      <c r="B93" s="5" t="s">
        <v>186</v>
      </c>
      <c r="C93">
        <v>2018</v>
      </c>
      <c r="D93">
        <v>202</v>
      </c>
      <c r="E93">
        <v>0</v>
      </c>
      <c r="F93">
        <v>6</v>
      </c>
      <c r="G93">
        <v>0</v>
      </c>
      <c r="H93">
        <v>0</v>
      </c>
      <c r="I93">
        <v>1</v>
      </c>
      <c r="J93">
        <v>2</v>
      </c>
      <c r="K93">
        <v>0</v>
      </c>
      <c r="L93">
        <v>0</v>
      </c>
      <c r="M93">
        <v>0</v>
      </c>
      <c r="N93">
        <v>1</v>
      </c>
      <c r="O93">
        <v>63</v>
      </c>
      <c r="P93">
        <v>0</v>
      </c>
      <c r="Q93">
        <v>0</v>
      </c>
      <c r="R93">
        <v>0</v>
      </c>
      <c r="S93">
        <v>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32</v>
      </c>
      <c r="AK93">
        <v>1</v>
      </c>
      <c r="AL93">
        <v>0</v>
      </c>
      <c r="AM93">
        <v>2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1</v>
      </c>
      <c r="AU93">
        <v>14</v>
      </c>
      <c r="AV93">
        <v>0</v>
      </c>
      <c r="AW93">
        <v>1</v>
      </c>
      <c r="AX93">
        <v>7</v>
      </c>
      <c r="AY93">
        <v>0</v>
      </c>
      <c r="AZ93">
        <v>1</v>
      </c>
      <c r="BA93">
        <v>0</v>
      </c>
      <c r="BB93">
        <v>9</v>
      </c>
      <c r="BC93">
        <v>5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0</v>
      </c>
      <c r="BJ93">
        <v>1</v>
      </c>
      <c r="BK93">
        <v>6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14</v>
      </c>
      <c r="BT93">
        <v>2</v>
      </c>
      <c r="BU93">
        <v>0</v>
      </c>
      <c r="BV93">
        <v>9</v>
      </c>
      <c r="BW93">
        <v>0</v>
      </c>
      <c r="BX93">
        <v>0</v>
      </c>
      <c r="BY93">
        <v>2</v>
      </c>
      <c r="BZ93">
        <v>0</v>
      </c>
      <c r="CA93">
        <v>0</v>
      </c>
      <c r="CB93">
        <v>0</v>
      </c>
      <c r="CC93">
        <v>0</v>
      </c>
      <c r="CD93">
        <v>1</v>
      </c>
      <c r="CE93">
        <v>0</v>
      </c>
      <c r="CF93">
        <v>1</v>
      </c>
      <c r="CG93">
        <v>0</v>
      </c>
      <c r="CH93">
        <v>0</v>
      </c>
      <c r="CI93">
        <v>0</v>
      </c>
      <c r="CJ93">
        <v>2</v>
      </c>
      <c r="CK93">
        <v>0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1</v>
      </c>
      <c r="CU93">
        <v>0</v>
      </c>
      <c r="CV93">
        <v>7</v>
      </c>
      <c r="CW93">
        <v>1</v>
      </c>
      <c r="CY93" s="7"/>
    </row>
    <row r="94" spans="1:103" x14ac:dyDescent="0.25">
      <c r="A94" t="s">
        <v>187</v>
      </c>
      <c r="B94" s="5" t="s">
        <v>188</v>
      </c>
      <c r="C94">
        <v>2018</v>
      </c>
      <c r="D94">
        <v>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4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Y94" s="7"/>
    </row>
    <row r="95" spans="1:103" x14ac:dyDescent="0.25">
      <c r="A95" t="s">
        <v>189</v>
      </c>
      <c r="B95" s="5" t="s">
        <v>190</v>
      </c>
      <c r="C95">
        <v>2018</v>
      </c>
      <c r="D95">
        <v>2787</v>
      </c>
      <c r="E95">
        <v>0</v>
      </c>
      <c r="F95">
        <v>33</v>
      </c>
      <c r="G95">
        <v>8</v>
      </c>
      <c r="H95">
        <v>0</v>
      </c>
      <c r="I95">
        <v>1</v>
      </c>
      <c r="J95">
        <v>51</v>
      </c>
      <c r="K95">
        <v>10</v>
      </c>
      <c r="L95">
        <v>17</v>
      </c>
      <c r="M95">
        <v>33</v>
      </c>
      <c r="N95">
        <v>16</v>
      </c>
      <c r="O95">
        <v>15</v>
      </c>
      <c r="P95">
        <v>0</v>
      </c>
      <c r="Q95">
        <v>0</v>
      </c>
      <c r="R95">
        <v>0</v>
      </c>
      <c r="S95">
        <v>2</v>
      </c>
      <c r="T95">
        <v>0</v>
      </c>
      <c r="U95">
        <v>0</v>
      </c>
      <c r="V95">
        <v>1</v>
      </c>
      <c r="W95">
        <v>10</v>
      </c>
      <c r="X95">
        <v>1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10</v>
      </c>
      <c r="AH95">
        <v>3</v>
      </c>
      <c r="AI95">
        <v>3</v>
      </c>
      <c r="AJ95">
        <v>107</v>
      </c>
      <c r="AK95">
        <v>69</v>
      </c>
      <c r="AL95">
        <v>0</v>
      </c>
      <c r="AM95">
        <v>20</v>
      </c>
      <c r="AN95">
        <v>15</v>
      </c>
      <c r="AO95">
        <v>37</v>
      </c>
      <c r="AP95">
        <v>1</v>
      </c>
      <c r="AQ95">
        <v>92</v>
      </c>
      <c r="AR95">
        <v>17</v>
      </c>
      <c r="AS95">
        <v>35</v>
      </c>
      <c r="AT95">
        <v>19</v>
      </c>
      <c r="AU95">
        <v>51</v>
      </c>
      <c r="AV95">
        <v>8</v>
      </c>
      <c r="AW95">
        <v>64</v>
      </c>
      <c r="AX95">
        <v>48</v>
      </c>
      <c r="AY95">
        <v>3</v>
      </c>
      <c r="AZ95">
        <v>24</v>
      </c>
      <c r="BA95">
        <v>0</v>
      </c>
      <c r="BB95">
        <v>105</v>
      </c>
      <c r="BC95">
        <v>0</v>
      </c>
      <c r="BD95">
        <v>3</v>
      </c>
      <c r="BE95">
        <v>15</v>
      </c>
      <c r="BF95">
        <v>23</v>
      </c>
      <c r="BG95">
        <v>1</v>
      </c>
      <c r="BH95">
        <v>1</v>
      </c>
      <c r="BI95">
        <v>0</v>
      </c>
      <c r="BJ95">
        <v>49</v>
      </c>
      <c r="BK95">
        <v>41</v>
      </c>
      <c r="BL95">
        <v>0</v>
      </c>
      <c r="BM95">
        <v>4</v>
      </c>
      <c r="BN95">
        <v>279</v>
      </c>
      <c r="BO95">
        <v>229</v>
      </c>
      <c r="BP95">
        <v>55</v>
      </c>
      <c r="BQ95">
        <v>107</v>
      </c>
      <c r="BR95">
        <v>30</v>
      </c>
      <c r="BS95">
        <v>202</v>
      </c>
      <c r="BT95">
        <v>40</v>
      </c>
      <c r="BU95">
        <v>5</v>
      </c>
      <c r="BV95">
        <v>292</v>
      </c>
      <c r="BW95">
        <v>0</v>
      </c>
      <c r="BX95">
        <v>149</v>
      </c>
      <c r="BY95">
        <v>11</v>
      </c>
      <c r="BZ95">
        <v>0</v>
      </c>
      <c r="CA95">
        <v>1</v>
      </c>
      <c r="CB95">
        <v>0</v>
      </c>
      <c r="CC95">
        <v>0</v>
      </c>
      <c r="CD95">
        <v>17</v>
      </c>
      <c r="CE95">
        <v>0</v>
      </c>
      <c r="CF95">
        <v>2</v>
      </c>
      <c r="CG95">
        <v>18</v>
      </c>
      <c r="CH95">
        <v>1</v>
      </c>
      <c r="CI95">
        <v>4</v>
      </c>
      <c r="CJ95">
        <v>9</v>
      </c>
      <c r="CK95">
        <v>1</v>
      </c>
      <c r="CL95">
        <v>0</v>
      </c>
      <c r="CM95">
        <v>17</v>
      </c>
      <c r="CN95">
        <v>81</v>
      </c>
      <c r="CO95">
        <v>35</v>
      </c>
      <c r="CP95">
        <v>55</v>
      </c>
      <c r="CQ95">
        <v>0</v>
      </c>
      <c r="CR95">
        <v>0</v>
      </c>
      <c r="CS95">
        <v>0</v>
      </c>
      <c r="CT95">
        <v>18</v>
      </c>
      <c r="CU95">
        <v>1</v>
      </c>
      <c r="CV95">
        <v>61</v>
      </c>
      <c r="CW95">
        <v>2</v>
      </c>
      <c r="CY95" s="7"/>
    </row>
    <row r="96" spans="1:103" x14ac:dyDescent="0.25">
      <c r="A96" t="s">
        <v>191</v>
      </c>
      <c r="B96" s="5" t="s">
        <v>192</v>
      </c>
      <c r="C96">
        <v>2018</v>
      </c>
      <c r="D96">
        <v>1184</v>
      </c>
      <c r="E96">
        <v>0</v>
      </c>
      <c r="F96">
        <v>0</v>
      </c>
      <c r="G96">
        <v>0</v>
      </c>
      <c r="H96">
        <v>47</v>
      </c>
      <c r="I96">
        <v>2</v>
      </c>
      <c r="J96">
        <v>7</v>
      </c>
      <c r="K96">
        <v>4</v>
      </c>
      <c r="L96">
        <v>19</v>
      </c>
      <c r="M96">
        <v>42</v>
      </c>
      <c r="N96">
        <v>14</v>
      </c>
      <c r="O96">
        <v>0</v>
      </c>
      <c r="P96">
        <v>0</v>
      </c>
      <c r="Q96">
        <v>0</v>
      </c>
      <c r="R96">
        <v>6</v>
      </c>
      <c r="S96">
        <v>13</v>
      </c>
      <c r="T96">
        <v>0</v>
      </c>
      <c r="U96">
        <v>12</v>
      </c>
      <c r="V96">
        <v>0</v>
      </c>
      <c r="W96">
        <v>1</v>
      </c>
      <c r="X96">
        <v>4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40</v>
      </c>
      <c r="AF96">
        <v>1</v>
      </c>
      <c r="AG96">
        <v>28</v>
      </c>
      <c r="AH96">
        <v>1</v>
      </c>
      <c r="AI96">
        <v>0</v>
      </c>
      <c r="AJ96">
        <v>2</v>
      </c>
      <c r="AK96">
        <v>10</v>
      </c>
      <c r="AL96">
        <v>0</v>
      </c>
      <c r="AM96">
        <v>5</v>
      </c>
      <c r="AN96">
        <v>13</v>
      </c>
      <c r="AO96">
        <v>2</v>
      </c>
      <c r="AP96">
        <v>0</v>
      </c>
      <c r="AQ96">
        <v>32</v>
      </c>
      <c r="AR96">
        <v>116</v>
      </c>
      <c r="AS96">
        <v>59</v>
      </c>
      <c r="AT96">
        <v>17</v>
      </c>
      <c r="AU96">
        <v>8</v>
      </c>
      <c r="AV96">
        <v>10</v>
      </c>
      <c r="AW96">
        <v>4</v>
      </c>
      <c r="AX96">
        <v>10</v>
      </c>
      <c r="AY96">
        <v>0</v>
      </c>
      <c r="AZ96">
        <v>1</v>
      </c>
      <c r="BA96">
        <v>0</v>
      </c>
      <c r="BB96">
        <v>7</v>
      </c>
      <c r="BC96">
        <v>0</v>
      </c>
      <c r="BD96">
        <v>0</v>
      </c>
      <c r="BE96">
        <v>2</v>
      </c>
      <c r="BF96">
        <v>1</v>
      </c>
      <c r="BG96">
        <v>0</v>
      </c>
      <c r="BH96">
        <v>0</v>
      </c>
      <c r="BI96">
        <v>0</v>
      </c>
      <c r="BJ96">
        <v>2</v>
      </c>
      <c r="BK96">
        <v>2</v>
      </c>
      <c r="BL96">
        <v>0</v>
      </c>
      <c r="BM96">
        <v>0</v>
      </c>
      <c r="BN96">
        <v>9</v>
      </c>
      <c r="BO96">
        <v>1</v>
      </c>
      <c r="BP96">
        <v>2</v>
      </c>
      <c r="BQ96">
        <v>13</v>
      </c>
      <c r="BR96">
        <v>3</v>
      </c>
      <c r="BS96">
        <v>42</v>
      </c>
      <c r="BT96">
        <v>6</v>
      </c>
      <c r="BU96">
        <v>9</v>
      </c>
      <c r="BV96">
        <v>9</v>
      </c>
      <c r="BW96">
        <v>0</v>
      </c>
      <c r="BX96">
        <v>0</v>
      </c>
      <c r="BY96">
        <v>0</v>
      </c>
      <c r="BZ96">
        <v>0</v>
      </c>
      <c r="CA96">
        <v>19</v>
      </c>
      <c r="CB96">
        <v>0</v>
      </c>
      <c r="CC96">
        <v>0</v>
      </c>
      <c r="CD96">
        <v>0</v>
      </c>
      <c r="CE96">
        <v>0</v>
      </c>
      <c r="CF96">
        <v>46</v>
      </c>
      <c r="CG96">
        <v>8</v>
      </c>
      <c r="CH96">
        <v>5</v>
      </c>
      <c r="CI96">
        <v>7</v>
      </c>
      <c r="CJ96">
        <v>146</v>
      </c>
      <c r="CK96">
        <v>208</v>
      </c>
      <c r="CL96">
        <v>0</v>
      </c>
      <c r="CM96">
        <v>2</v>
      </c>
      <c r="CN96">
        <v>6</v>
      </c>
      <c r="CO96">
        <v>0</v>
      </c>
      <c r="CP96">
        <v>0</v>
      </c>
      <c r="CQ96">
        <v>0</v>
      </c>
      <c r="CR96">
        <v>0</v>
      </c>
      <c r="CS96">
        <v>5</v>
      </c>
      <c r="CT96">
        <v>11</v>
      </c>
      <c r="CU96">
        <v>0</v>
      </c>
      <c r="CV96">
        <v>74</v>
      </c>
      <c r="CW96">
        <v>2</v>
      </c>
      <c r="CY96" s="7"/>
    </row>
    <row r="97" spans="1:103" x14ac:dyDescent="0.25">
      <c r="A97" t="s">
        <v>193</v>
      </c>
      <c r="B97" s="5" t="s">
        <v>194</v>
      </c>
      <c r="C97">
        <v>2018</v>
      </c>
      <c r="D97">
        <v>13631</v>
      </c>
      <c r="E97">
        <v>369</v>
      </c>
      <c r="F97">
        <v>1657</v>
      </c>
      <c r="G97">
        <v>835</v>
      </c>
      <c r="H97">
        <v>46</v>
      </c>
      <c r="I97">
        <v>350</v>
      </c>
      <c r="J97">
        <v>255</v>
      </c>
      <c r="K97">
        <v>46</v>
      </c>
      <c r="L97">
        <v>206</v>
      </c>
      <c r="M97">
        <v>332</v>
      </c>
      <c r="N97">
        <v>455</v>
      </c>
      <c r="O97">
        <v>310</v>
      </c>
      <c r="P97">
        <v>16</v>
      </c>
      <c r="Q97">
        <v>13</v>
      </c>
      <c r="R97">
        <v>1</v>
      </c>
      <c r="S97">
        <v>115</v>
      </c>
      <c r="T97">
        <v>6</v>
      </c>
      <c r="U97">
        <v>51</v>
      </c>
      <c r="V97">
        <v>31</v>
      </c>
      <c r="W97">
        <v>143</v>
      </c>
      <c r="X97">
        <v>27</v>
      </c>
      <c r="Y97">
        <v>57</v>
      </c>
      <c r="Z97">
        <v>0</v>
      </c>
      <c r="AA97">
        <v>346</v>
      </c>
      <c r="AB97">
        <v>5</v>
      </c>
      <c r="AC97">
        <v>89</v>
      </c>
      <c r="AD97">
        <v>21</v>
      </c>
      <c r="AE97">
        <v>17</v>
      </c>
      <c r="AF97">
        <v>5</v>
      </c>
      <c r="AG97">
        <v>435</v>
      </c>
      <c r="AH97">
        <v>20</v>
      </c>
      <c r="AI97">
        <v>42</v>
      </c>
      <c r="AJ97">
        <v>2117</v>
      </c>
      <c r="AK97">
        <v>520</v>
      </c>
      <c r="AL97">
        <v>6</v>
      </c>
      <c r="AM97">
        <v>96</v>
      </c>
      <c r="AN97">
        <v>143</v>
      </c>
      <c r="AO97">
        <v>269</v>
      </c>
      <c r="AP97">
        <v>3</v>
      </c>
      <c r="AQ97">
        <v>28</v>
      </c>
      <c r="AR97">
        <v>158</v>
      </c>
      <c r="AS97">
        <v>130</v>
      </c>
      <c r="AT97">
        <v>33</v>
      </c>
      <c r="AU97">
        <v>263</v>
      </c>
      <c r="AV97">
        <v>70</v>
      </c>
      <c r="AW97">
        <v>58</v>
      </c>
      <c r="AX97">
        <v>177</v>
      </c>
      <c r="AY97">
        <v>10</v>
      </c>
      <c r="AZ97">
        <v>10</v>
      </c>
      <c r="BA97">
        <v>0</v>
      </c>
      <c r="BB97">
        <v>17</v>
      </c>
      <c r="BC97">
        <v>13</v>
      </c>
      <c r="BD97">
        <v>1</v>
      </c>
      <c r="BE97">
        <v>60</v>
      </c>
      <c r="BF97">
        <v>82</v>
      </c>
      <c r="BG97">
        <v>1</v>
      </c>
      <c r="BH97">
        <v>2</v>
      </c>
      <c r="BI97">
        <v>6</v>
      </c>
      <c r="BJ97">
        <v>83</v>
      </c>
      <c r="BK97">
        <v>124</v>
      </c>
      <c r="BL97">
        <v>0</v>
      </c>
      <c r="BM97">
        <v>72</v>
      </c>
      <c r="BN97">
        <v>489</v>
      </c>
      <c r="BO97">
        <v>9</v>
      </c>
      <c r="BP97">
        <v>13</v>
      </c>
      <c r="BQ97">
        <v>338</v>
      </c>
      <c r="BR97">
        <v>52</v>
      </c>
      <c r="BS97">
        <v>195</v>
      </c>
      <c r="BT97">
        <v>222</v>
      </c>
      <c r="BU97">
        <v>2</v>
      </c>
      <c r="BV97">
        <v>82</v>
      </c>
      <c r="BW97">
        <v>59</v>
      </c>
      <c r="BX97">
        <v>10</v>
      </c>
      <c r="BY97">
        <v>1</v>
      </c>
      <c r="BZ97">
        <v>0</v>
      </c>
      <c r="CA97">
        <v>26</v>
      </c>
      <c r="CB97">
        <v>1</v>
      </c>
      <c r="CC97">
        <v>1</v>
      </c>
      <c r="CD97">
        <v>44</v>
      </c>
      <c r="CE97">
        <v>45</v>
      </c>
      <c r="CF97">
        <v>48</v>
      </c>
      <c r="CG97">
        <v>25</v>
      </c>
      <c r="CH97">
        <v>14</v>
      </c>
      <c r="CI97">
        <v>16</v>
      </c>
      <c r="CJ97">
        <v>155</v>
      </c>
      <c r="CK97">
        <v>26</v>
      </c>
      <c r="CL97">
        <v>0</v>
      </c>
      <c r="CM97">
        <v>39</v>
      </c>
      <c r="CN97">
        <v>82</v>
      </c>
      <c r="CO97">
        <v>135</v>
      </c>
      <c r="CP97">
        <v>14</v>
      </c>
      <c r="CQ97">
        <v>3</v>
      </c>
      <c r="CR97">
        <v>3</v>
      </c>
      <c r="CS97">
        <v>19</v>
      </c>
      <c r="CT97">
        <v>124</v>
      </c>
      <c r="CU97">
        <v>17</v>
      </c>
      <c r="CV97">
        <v>465</v>
      </c>
      <c r="CW97">
        <v>8</v>
      </c>
      <c r="CY97" s="7"/>
    </row>
    <row r="98" spans="1:103" x14ac:dyDescent="0.25">
      <c r="A98" t="s">
        <v>195</v>
      </c>
      <c r="B98" s="5" t="s">
        <v>196</v>
      </c>
      <c r="C98">
        <v>2018</v>
      </c>
      <c r="D98">
        <v>1129</v>
      </c>
      <c r="E98">
        <v>0</v>
      </c>
      <c r="F98">
        <v>1</v>
      </c>
      <c r="G98">
        <v>0</v>
      </c>
      <c r="H98">
        <v>2</v>
      </c>
      <c r="I98">
        <v>5</v>
      </c>
      <c r="J98">
        <v>84</v>
      </c>
      <c r="K98">
        <v>2</v>
      </c>
      <c r="L98">
        <v>3</v>
      </c>
      <c r="M98">
        <v>0</v>
      </c>
      <c r="N98">
        <v>6</v>
      </c>
      <c r="O98">
        <v>3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13</v>
      </c>
      <c r="W98">
        <v>17</v>
      </c>
      <c r="X98">
        <v>8</v>
      </c>
      <c r="Y98">
        <v>0</v>
      </c>
      <c r="Z98">
        <v>0</v>
      </c>
      <c r="AA98">
        <v>12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24</v>
      </c>
      <c r="AH98">
        <v>42</v>
      </c>
      <c r="AI98">
        <v>1</v>
      </c>
      <c r="AJ98">
        <v>21</v>
      </c>
      <c r="AK98">
        <v>21</v>
      </c>
      <c r="AL98">
        <v>12</v>
      </c>
      <c r="AM98">
        <v>46</v>
      </c>
      <c r="AN98">
        <v>47</v>
      </c>
      <c r="AO98">
        <v>21</v>
      </c>
      <c r="AP98">
        <v>0</v>
      </c>
      <c r="AQ98">
        <v>3</v>
      </c>
      <c r="AR98">
        <v>1</v>
      </c>
      <c r="AS98">
        <v>14</v>
      </c>
      <c r="AT98">
        <v>43</v>
      </c>
      <c r="AU98">
        <v>150</v>
      </c>
      <c r="AV98">
        <v>5</v>
      </c>
      <c r="AW98">
        <v>10</v>
      </c>
      <c r="AX98">
        <v>15</v>
      </c>
      <c r="AY98">
        <v>0</v>
      </c>
      <c r="AZ98">
        <v>1</v>
      </c>
      <c r="BA98">
        <v>0</v>
      </c>
      <c r="BB98">
        <v>95</v>
      </c>
      <c r="BC98">
        <v>1</v>
      </c>
      <c r="BD98">
        <v>0</v>
      </c>
      <c r="BE98">
        <v>4</v>
      </c>
      <c r="BF98">
        <v>9</v>
      </c>
      <c r="BG98">
        <v>0</v>
      </c>
      <c r="BH98">
        <v>1</v>
      </c>
      <c r="BI98">
        <v>0</v>
      </c>
      <c r="BJ98">
        <v>24</v>
      </c>
      <c r="BK98">
        <v>13</v>
      </c>
      <c r="BL98">
        <v>0</v>
      </c>
      <c r="BM98">
        <v>2</v>
      </c>
      <c r="BN98">
        <v>22</v>
      </c>
      <c r="BO98">
        <v>0</v>
      </c>
      <c r="BP98">
        <v>6</v>
      </c>
      <c r="BQ98">
        <v>43</v>
      </c>
      <c r="BR98">
        <v>1</v>
      </c>
      <c r="BS98">
        <v>29</v>
      </c>
      <c r="BT98">
        <v>18</v>
      </c>
      <c r="BU98">
        <v>0</v>
      </c>
      <c r="BV98">
        <v>8</v>
      </c>
      <c r="BW98">
        <v>1</v>
      </c>
      <c r="BX98">
        <v>2</v>
      </c>
      <c r="BY98">
        <v>0</v>
      </c>
      <c r="BZ98">
        <v>0</v>
      </c>
      <c r="CA98">
        <v>11</v>
      </c>
      <c r="CB98">
        <v>0</v>
      </c>
      <c r="CC98">
        <v>0</v>
      </c>
      <c r="CD98">
        <v>14</v>
      </c>
      <c r="CE98">
        <v>0</v>
      </c>
      <c r="CF98">
        <v>23</v>
      </c>
      <c r="CG98">
        <v>0</v>
      </c>
      <c r="CH98">
        <v>2</v>
      </c>
      <c r="CI98">
        <v>1</v>
      </c>
      <c r="CJ98">
        <v>5</v>
      </c>
      <c r="CK98">
        <v>0</v>
      </c>
      <c r="CL98">
        <v>0</v>
      </c>
      <c r="CM98">
        <v>9</v>
      </c>
      <c r="CN98">
        <v>48</v>
      </c>
      <c r="CO98">
        <v>2</v>
      </c>
      <c r="CP98">
        <v>3</v>
      </c>
      <c r="CQ98">
        <v>0</v>
      </c>
      <c r="CR98">
        <v>8</v>
      </c>
      <c r="CS98">
        <v>4</v>
      </c>
      <c r="CT98">
        <v>22</v>
      </c>
      <c r="CU98">
        <v>1</v>
      </c>
      <c r="CV98">
        <v>50</v>
      </c>
      <c r="CW98">
        <v>10</v>
      </c>
      <c r="CY98" s="7"/>
    </row>
    <row r="99" spans="1:103" x14ac:dyDescent="0.25">
      <c r="A99" t="s">
        <v>197</v>
      </c>
      <c r="B99" s="5" t="s">
        <v>198</v>
      </c>
      <c r="C99">
        <v>2018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Y99" s="7"/>
    </row>
    <row r="100" spans="1:103" x14ac:dyDescent="0.25">
      <c r="A100" t="s">
        <v>199</v>
      </c>
      <c r="B100" s="5" t="s">
        <v>200</v>
      </c>
      <c r="C100">
        <v>2018</v>
      </c>
      <c r="D100">
        <v>7764</v>
      </c>
      <c r="E100">
        <v>0</v>
      </c>
      <c r="F100">
        <v>0</v>
      </c>
      <c r="G100">
        <v>0</v>
      </c>
      <c r="H100">
        <v>107</v>
      </c>
      <c r="I100">
        <v>79</v>
      </c>
      <c r="J100">
        <v>157</v>
      </c>
      <c r="K100">
        <v>13</v>
      </c>
      <c r="L100">
        <v>103</v>
      </c>
      <c r="M100">
        <v>14</v>
      </c>
      <c r="N100">
        <v>28</v>
      </c>
      <c r="O100">
        <v>124</v>
      </c>
      <c r="P100">
        <v>0</v>
      </c>
      <c r="Q100">
        <v>11</v>
      </c>
      <c r="R100">
        <v>2</v>
      </c>
      <c r="S100">
        <v>1</v>
      </c>
      <c r="T100">
        <v>1</v>
      </c>
      <c r="U100">
        <v>8</v>
      </c>
      <c r="V100">
        <v>116</v>
      </c>
      <c r="W100">
        <v>31</v>
      </c>
      <c r="X100">
        <v>27</v>
      </c>
      <c r="Y100">
        <v>0</v>
      </c>
      <c r="Z100">
        <v>0</v>
      </c>
      <c r="AA100">
        <v>682</v>
      </c>
      <c r="AB100">
        <v>0</v>
      </c>
      <c r="AC100">
        <v>0</v>
      </c>
      <c r="AD100">
        <v>0</v>
      </c>
      <c r="AE100">
        <v>15</v>
      </c>
      <c r="AF100">
        <v>1</v>
      </c>
      <c r="AG100">
        <v>232</v>
      </c>
      <c r="AH100">
        <v>18</v>
      </c>
      <c r="AI100">
        <v>56</v>
      </c>
      <c r="AJ100">
        <v>475</v>
      </c>
      <c r="AK100">
        <v>45</v>
      </c>
      <c r="AL100">
        <v>0</v>
      </c>
      <c r="AM100">
        <v>13</v>
      </c>
      <c r="AN100">
        <v>38</v>
      </c>
      <c r="AO100">
        <v>44</v>
      </c>
      <c r="AP100">
        <v>18</v>
      </c>
      <c r="AQ100">
        <v>98</v>
      </c>
      <c r="AR100">
        <v>11</v>
      </c>
      <c r="AS100">
        <v>46</v>
      </c>
      <c r="AT100">
        <v>413</v>
      </c>
      <c r="AU100">
        <v>472</v>
      </c>
      <c r="AV100">
        <v>128</v>
      </c>
      <c r="AW100">
        <v>70</v>
      </c>
      <c r="AX100">
        <v>306</v>
      </c>
      <c r="AY100">
        <v>8</v>
      </c>
      <c r="AZ100">
        <v>23</v>
      </c>
      <c r="BA100">
        <v>0</v>
      </c>
      <c r="BB100">
        <v>436</v>
      </c>
      <c r="BC100">
        <v>65</v>
      </c>
      <c r="BD100">
        <v>0</v>
      </c>
      <c r="BE100">
        <v>137</v>
      </c>
      <c r="BF100">
        <v>28</v>
      </c>
      <c r="BG100">
        <v>6</v>
      </c>
      <c r="BH100">
        <v>2</v>
      </c>
      <c r="BI100">
        <v>0</v>
      </c>
      <c r="BJ100">
        <v>195</v>
      </c>
      <c r="BK100">
        <v>64</v>
      </c>
      <c r="BL100">
        <v>0</v>
      </c>
      <c r="BM100">
        <v>3</v>
      </c>
      <c r="BN100">
        <v>7</v>
      </c>
      <c r="BO100">
        <v>0</v>
      </c>
      <c r="BP100">
        <v>7</v>
      </c>
      <c r="BQ100">
        <v>19</v>
      </c>
      <c r="BR100">
        <v>3</v>
      </c>
      <c r="BS100">
        <v>199</v>
      </c>
      <c r="BT100">
        <v>25</v>
      </c>
      <c r="BU100">
        <v>11</v>
      </c>
      <c r="BV100">
        <v>150</v>
      </c>
      <c r="BW100">
        <v>1</v>
      </c>
      <c r="BX100">
        <v>9</v>
      </c>
      <c r="BY100">
        <v>4</v>
      </c>
      <c r="BZ100">
        <v>0</v>
      </c>
      <c r="CA100">
        <v>136</v>
      </c>
      <c r="CB100">
        <v>0</v>
      </c>
      <c r="CC100">
        <v>5</v>
      </c>
      <c r="CD100">
        <v>15</v>
      </c>
      <c r="CE100">
        <v>0</v>
      </c>
      <c r="CF100">
        <v>68</v>
      </c>
      <c r="CG100">
        <v>5</v>
      </c>
      <c r="CH100">
        <v>11</v>
      </c>
      <c r="CI100">
        <v>131</v>
      </c>
      <c r="CJ100">
        <v>1084</v>
      </c>
      <c r="CK100">
        <v>225</v>
      </c>
      <c r="CL100">
        <v>0</v>
      </c>
      <c r="CM100">
        <v>22</v>
      </c>
      <c r="CN100">
        <v>163</v>
      </c>
      <c r="CO100">
        <v>2</v>
      </c>
      <c r="CP100">
        <v>25</v>
      </c>
      <c r="CQ100">
        <v>0</v>
      </c>
      <c r="CR100">
        <v>6</v>
      </c>
      <c r="CS100">
        <v>205</v>
      </c>
      <c r="CT100">
        <v>63</v>
      </c>
      <c r="CU100">
        <v>4</v>
      </c>
      <c r="CV100">
        <v>126</v>
      </c>
      <c r="CW100">
        <v>60</v>
      </c>
      <c r="CY100" s="7"/>
    </row>
    <row r="101" spans="1:103" x14ac:dyDescent="0.25">
      <c r="A101" t="s">
        <v>201</v>
      </c>
      <c r="B101" s="5" t="s">
        <v>202</v>
      </c>
      <c r="C101">
        <v>2018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Y101" s="7"/>
    </row>
    <row r="102" spans="1:103" x14ac:dyDescent="0.25">
      <c r="A102" t="s">
        <v>203</v>
      </c>
      <c r="B102" s="5" t="s">
        <v>204</v>
      </c>
      <c r="C102">
        <v>2018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Y102" s="7"/>
    </row>
    <row r="103" spans="1:103" x14ac:dyDescent="0.25">
      <c r="A103" t="s">
        <v>205</v>
      </c>
      <c r="B103" s="5" t="s">
        <v>206</v>
      </c>
      <c r="C103">
        <v>2018</v>
      </c>
      <c r="D103">
        <v>27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3</v>
      </c>
      <c r="K103">
        <v>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1</v>
      </c>
      <c r="AV103">
        <v>7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4</v>
      </c>
      <c r="CY103" s="7"/>
    </row>
    <row r="104" spans="1:103" x14ac:dyDescent="0.25">
      <c r="A104" t="s">
        <v>207</v>
      </c>
      <c r="B104" s="5" t="s">
        <v>208</v>
      </c>
      <c r="C104">
        <v>2018</v>
      </c>
      <c r="D104">
        <v>487</v>
      </c>
      <c r="E104">
        <v>0</v>
      </c>
      <c r="F104">
        <v>5</v>
      </c>
      <c r="G104">
        <v>1</v>
      </c>
      <c r="H104">
        <v>319</v>
      </c>
      <c r="I104">
        <v>0</v>
      </c>
      <c r="J104">
        <v>0</v>
      </c>
      <c r="K104">
        <v>0</v>
      </c>
      <c r="L104">
        <v>0</v>
      </c>
      <c r="M104">
        <v>18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5</v>
      </c>
      <c r="X104">
        <v>2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4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3</v>
      </c>
      <c r="AW104">
        <v>102</v>
      </c>
      <c r="AX104">
        <v>0</v>
      </c>
      <c r="AY104">
        <v>0</v>
      </c>
      <c r="AZ104">
        <v>0</v>
      </c>
      <c r="BA104">
        <v>0</v>
      </c>
      <c r="BB104">
        <v>3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2</v>
      </c>
      <c r="BL104">
        <v>0</v>
      </c>
      <c r="BM104">
        <v>1</v>
      </c>
      <c r="BN104">
        <v>1</v>
      </c>
      <c r="BO104">
        <v>0</v>
      </c>
      <c r="BP104">
        <v>0</v>
      </c>
      <c r="BQ104">
        <v>1</v>
      </c>
      <c r="BR104">
        <v>0</v>
      </c>
      <c r="BS104">
        <v>1</v>
      </c>
      <c r="BT104">
        <v>1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6</v>
      </c>
      <c r="CB104">
        <v>1</v>
      </c>
      <c r="CC104">
        <v>0</v>
      </c>
      <c r="CD104">
        <v>0</v>
      </c>
      <c r="CE104">
        <v>0</v>
      </c>
      <c r="CF104">
        <v>1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2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1</v>
      </c>
      <c r="CU104">
        <v>0</v>
      </c>
      <c r="CV104">
        <v>0</v>
      </c>
      <c r="CW104">
        <v>1</v>
      </c>
      <c r="CY104" s="7"/>
    </row>
    <row r="105" spans="1:103" x14ac:dyDescent="0.25">
      <c r="A105" t="s">
        <v>209</v>
      </c>
      <c r="B105" s="5" t="s">
        <v>210</v>
      </c>
      <c r="C105">
        <v>2018</v>
      </c>
      <c r="D105">
        <v>19622</v>
      </c>
      <c r="E105">
        <v>1</v>
      </c>
      <c r="F105">
        <v>190</v>
      </c>
      <c r="G105">
        <v>255</v>
      </c>
      <c r="H105">
        <v>9</v>
      </c>
      <c r="I105">
        <v>299</v>
      </c>
      <c r="J105">
        <v>561</v>
      </c>
      <c r="K105">
        <v>18</v>
      </c>
      <c r="L105">
        <v>167</v>
      </c>
      <c r="M105">
        <v>25</v>
      </c>
      <c r="N105">
        <v>311</v>
      </c>
      <c r="O105">
        <v>921</v>
      </c>
      <c r="P105">
        <v>0</v>
      </c>
      <c r="Q105">
        <v>1</v>
      </c>
      <c r="R105">
        <v>11</v>
      </c>
      <c r="S105">
        <v>52</v>
      </c>
      <c r="T105">
        <v>2</v>
      </c>
      <c r="U105">
        <v>5</v>
      </c>
      <c r="V105">
        <v>17</v>
      </c>
      <c r="W105">
        <v>19</v>
      </c>
      <c r="X105">
        <v>39</v>
      </c>
      <c r="Y105">
        <v>0</v>
      </c>
      <c r="Z105">
        <v>0</v>
      </c>
      <c r="AA105">
        <v>112</v>
      </c>
      <c r="AB105">
        <v>0</v>
      </c>
      <c r="AC105">
        <v>0</v>
      </c>
      <c r="AD105">
        <v>7</v>
      </c>
      <c r="AE105">
        <v>58</v>
      </c>
      <c r="AF105">
        <v>1</v>
      </c>
      <c r="AG105">
        <v>506</v>
      </c>
      <c r="AH105">
        <v>55</v>
      </c>
      <c r="AI105">
        <v>91</v>
      </c>
      <c r="AJ105">
        <v>1054</v>
      </c>
      <c r="AK105">
        <v>384</v>
      </c>
      <c r="AL105">
        <v>6</v>
      </c>
      <c r="AM105">
        <v>178</v>
      </c>
      <c r="AN105">
        <v>258</v>
      </c>
      <c r="AO105">
        <v>191</v>
      </c>
      <c r="AP105">
        <v>77</v>
      </c>
      <c r="AQ105">
        <v>176</v>
      </c>
      <c r="AR105">
        <v>52</v>
      </c>
      <c r="AS105">
        <v>326</v>
      </c>
      <c r="AT105">
        <v>344</v>
      </c>
      <c r="AU105">
        <v>252</v>
      </c>
      <c r="AV105">
        <v>457</v>
      </c>
      <c r="AW105">
        <v>388</v>
      </c>
      <c r="AX105">
        <v>640</v>
      </c>
      <c r="AY105">
        <v>21</v>
      </c>
      <c r="AZ105">
        <v>70</v>
      </c>
      <c r="BA105">
        <v>0</v>
      </c>
      <c r="BB105">
        <v>424</v>
      </c>
      <c r="BC105">
        <v>148</v>
      </c>
      <c r="BD105">
        <v>15</v>
      </c>
      <c r="BE105">
        <v>273</v>
      </c>
      <c r="BF105">
        <v>388</v>
      </c>
      <c r="BG105">
        <v>23</v>
      </c>
      <c r="BH105">
        <v>55</v>
      </c>
      <c r="BI105">
        <v>25</v>
      </c>
      <c r="BJ105">
        <v>749</v>
      </c>
      <c r="BK105">
        <v>763</v>
      </c>
      <c r="BL105">
        <v>0</v>
      </c>
      <c r="BM105">
        <v>17</v>
      </c>
      <c r="BN105">
        <v>56</v>
      </c>
      <c r="BO105">
        <v>16</v>
      </c>
      <c r="BP105">
        <v>22</v>
      </c>
      <c r="BQ105">
        <v>140</v>
      </c>
      <c r="BR105">
        <v>238</v>
      </c>
      <c r="BS105">
        <v>458</v>
      </c>
      <c r="BT105">
        <v>106</v>
      </c>
      <c r="BU105">
        <v>60</v>
      </c>
      <c r="BV105">
        <v>814</v>
      </c>
      <c r="BW105">
        <v>544</v>
      </c>
      <c r="BX105">
        <v>537</v>
      </c>
      <c r="BY105">
        <v>29</v>
      </c>
      <c r="BZ105">
        <v>0</v>
      </c>
      <c r="CA105">
        <v>246</v>
      </c>
      <c r="CB105">
        <v>508</v>
      </c>
      <c r="CC105">
        <v>2</v>
      </c>
      <c r="CD105">
        <v>150</v>
      </c>
      <c r="CE105">
        <v>64</v>
      </c>
      <c r="CF105">
        <v>573</v>
      </c>
      <c r="CG105">
        <v>48</v>
      </c>
      <c r="CH105">
        <v>56</v>
      </c>
      <c r="CI105">
        <v>330</v>
      </c>
      <c r="CJ105">
        <v>1282</v>
      </c>
      <c r="CK105">
        <v>578</v>
      </c>
      <c r="CL105">
        <v>0</v>
      </c>
      <c r="CM105">
        <v>22</v>
      </c>
      <c r="CN105">
        <v>139</v>
      </c>
      <c r="CO105">
        <v>206</v>
      </c>
      <c r="CP105">
        <v>79</v>
      </c>
      <c r="CQ105">
        <v>4</v>
      </c>
      <c r="CR105">
        <v>62</v>
      </c>
      <c r="CS105">
        <v>174</v>
      </c>
      <c r="CT105">
        <v>174</v>
      </c>
      <c r="CU105">
        <v>12</v>
      </c>
      <c r="CV105">
        <v>335</v>
      </c>
      <c r="CW105">
        <v>73</v>
      </c>
      <c r="CY105" s="7"/>
    </row>
    <row r="106" spans="1:103" x14ac:dyDescent="0.25">
      <c r="A106" t="s">
        <v>211</v>
      </c>
      <c r="B106" s="5" t="s">
        <v>212</v>
      </c>
      <c r="C106">
        <v>2018</v>
      </c>
      <c r="D106">
        <v>200</v>
      </c>
      <c r="E106">
        <v>1</v>
      </c>
      <c r="F106">
        <v>0</v>
      </c>
      <c r="G106">
        <v>3</v>
      </c>
      <c r="H106">
        <v>2</v>
      </c>
      <c r="I106">
        <v>0</v>
      </c>
      <c r="J106">
        <v>20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</v>
      </c>
      <c r="X106">
        <v>7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2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</v>
      </c>
      <c r="AV106">
        <v>0</v>
      </c>
      <c r="AW106">
        <v>0</v>
      </c>
      <c r="AX106">
        <v>4</v>
      </c>
      <c r="AY106">
        <v>0</v>
      </c>
      <c r="AZ106">
        <v>0</v>
      </c>
      <c r="BA106">
        <v>0</v>
      </c>
      <c r="BB106">
        <v>1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2</v>
      </c>
      <c r="BL106">
        <v>0</v>
      </c>
      <c r="BM106">
        <v>0</v>
      </c>
      <c r="BN106">
        <v>1</v>
      </c>
      <c r="BO106">
        <v>0</v>
      </c>
      <c r="BP106">
        <v>0</v>
      </c>
      <c r="BQ106">
        <v>1</v>
      </c>
      <c r="BR106">
        <v>0</v>
      </c>
      <c r="BS106">
        <v>4</v>
      </c>
      <c r="BT106">
        <v>7</v>
      </c>
      <c r="BU106">
        <v>0</v>
      </c>
      <c r="BV106">
        <v>0</v>
      </c>
      <c r="BW106">
        <v>2</v>
      </c>
      <c r="BX106">
        <v>22</v>
      </c>
      <c r="BY106">
        <v>0</v>
      </c>
      <c r="BZ106">
        <v>0</v>
      </c>
      <c r="CA106">
        <v>60</v>
      </c>
      <c r="CB106">
        <v>4</v>
      </c>
      <c r="CC106">
        <v>0</v>
      </c>
      <c r="CD106">
        <v>0</v>
      </c>
      <c r="CE106">
        <v>0</v>
      </c>
      <c r="CF106">
        <v>3</v>
      </c>
      <c r="CG106">
        <v>0</v>
      </c>
      <c r="CH106">
        <v>0</v>
      </c>
      <c r="CI106">
        <v>0</v>
      </c>
      <c r="CJ106">
        <v>3</v>
      </c>
      <c r="CK106">
        <v>1</v>
      </c>
      <c r="CL106">
        <v>0</v>
      </c>
      <c r="CM106">
        <v>0</v>
      </c>
      <c r="CN106">
        <v>3</v>
      </c>
      <c r="CO106">
        <v>2</v>
      </c>
      <c r="CP106">
        <v>0</v>
      </c>
      <c r="CQ106">
        <v>0</v>
      </c>
      <c r="CR106">
        <v>10</v>
      </c>
      <c r="CS106">
        <v>1</v>
      </c>
      <c r="CT106">
        <v>13</v>
      </c>
      <c r="CU106">
        <v>0</v>
      </c>
      <c r="CV106">
        <v>7</v>
      </c>
      <c r="CW106">
        <v>2</v>
      </c>
      <c r="CY106" s="7"/>
    </row>
    <row r="107" spans="1:103" x14ac:dyDescent="0.25">
      <c r="A107" t="s">
        <v>213</v>
      </c>
      <c r="B107" s="5" t="s">
        <v>214</v>
      </c>
      <c r="C107">
        <v>2018</v>
      </c>
      <c r="D107">
        <v>42</v>
      </c>
      <c r="E107">
        <v>0</v>
      </c>
      <c r="F107">
        <v>0</v>
      </c>
      <c r="G107">
        <v>0</v>
      </c>
      <c r="H107">
        <v>0</v>
      </c>
      <c r="I107">
        <v>3</v>
      </c>
      <c r="J107">
        <v>8</v>
      </c>
      <c r="K107">
        <v>6</v>
      </c>
      <c r="L107">
        <v>1</v>
      </c>
      <c r="M107">
        <v>0</v>
      </c>
      <c r="N107">
        <v>4</v>
      </c>
      <c r="O107">
        <v>10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6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2</v>
      </c>
      <c r="CY107" s="7"/>
    </row>
    <row r="108" spans="1:103" x14ac:dyDescent="0.25">
      <c r="A108" t="s">
        <v>215</v>
      </c>
      <c r="B108" s="5" t="s">
        <v>216</v>
      </c>
      <c r="C108">
        <v>2018</v>
      </c>
      <c r="D108">
        <v>29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5</v>
      </c>
      <c r="CK108">
        <v>0</v>
      </c>
      <c r="CL108">
        <v>0</v>
      </c>
      <c r="CM108">
        <v>0</v>
      </c>
      <c r="CN108">
        <v>1</v>
      </c>
      <c r="CO108">
        <v>0</v>
      </c>
      <c r="CP108">
        <v>0</v>
      </c>
      <c r="CQ108">
        <v>0</v>
      </c>
      <c r="CR108">
        <v>0</v>
      </c>
      <c r="CS108">
        <v>1</v>
      </c>
      <c r="CT108">
        <v>0</v>
      </c>
      <c r="CU108">
        <v>0</v>
      </c>
      <c r="CV108">
        <v>0</v>
      </c>
      <c r="CW108">
        <v>0</v>
      </c>
      <c r="CY108" s="7"/>
    </row>
    <row r="109" spans="1:103" x14ac:dyDescent="0.25">
      <c r="A109" t="s">
        <v>217</v>
      </c>
      <c r="B109" s="5" t="s">
        <v>218</v>
      </c>
      <c r="C109">
        <v>2018</v>
      </c>
      <c r="D109">
        <v>10017</v>
      </c>
      <c r="E109">
        <v>1</v>
      </c>
      <c r="F109">
        <v>4</v>
      </c>
      <c r="G109">
        <v>0</v>
      </c>
      <c r="H109">
        <v>5</v>
      </c>
      <c r="I109">
        <v>2</v>
      </c>
      <c r="J109">
        <v>2</v>
      </c>
      <c r="K109">
        <v>0</v>
      </c>
      <c r="L109">
        <v>3</v>
      </c>
      <c r="M109">
        <v>1</v>
      </c>
      <c r="N109">
        <v>26</v>
      </c>
      <c r="O109">
        <v>9</v>
      </c>
      <c r="P109">
        <v>0</v>
      </c>
      <c r="Q109">
        <v>0</v>
      </c>
      <c r="R109">
        <v>9</v>
      </c>
      <c r="S109">
        <v>0</v>
      </c>
      <c r="T109">
        <v>0</v>
      </c>
      <c r="U109">
        <v>43</v>
      </c>
      <c r="V109">
        <v>4</v>
      </c>
      <c r="W109">
        <v>343</v>
      </c>
      <c r="X109">
        <v>2</v>
      </c>
      <c r="Y109">
        <v>160</v>
      </c>
      <c r="Z109">
        <v>0</v>
      </c>
      <c r="AA109">
        <v>4</v>
      </c>
      <c r="AB109">
        <v>0</v>
      </c>
      <c r="AC109">
        <v>0</v>
      </c>
      <c r="AD109">
        <v>3</v>
      </c>
      <c r="AE109">
        <v>0</v>
      </c>
      <c r="AF109">
        <v>0</v>
      </c>
      <c r="AG109">
        <v>270</v>
      </c>
      <c r="AH109">
        <v>31</v>
      </c>
      <c r="AI109">
        <v>28</v>
      </c>
      <c r="AJ109">
        <v>152</v>
      </c>
      <c r="AK109">
        <v>16</v>
      </c>
      <c r="AL109">
        <v>0</v>
      </c>
      <c r="AM109">
        <v>62</v>
      </c>
      <c r="AN109">
        <v>60</v>
      </c>
      <c r="AO109">
        <v>60</v>
      </c>
      <c r="AP109">
        <v>0</v>
      </c>
      <c r="AQ109">
        <v>107</v>
      </c>
      <c r="AR109">
        <v>1</v>
      </c>
      <c r="AS109">
        <v>4</v>
      </c>
      <c r="AT109">
        <v>31</v>
      </c>
      <c r="AU109">
        <v>59</v>
      </c>
      <c r="AV109">
        <v>76</v>
      </c>
      <c r="AW109">
        <v>461</v>
      </c>
      <c r="AX109">
        <v>145</v>
      </c>
      <c r="AY109">
        <v>2</v>
      </c>
      <c r="AZ109">
        <v>32</v>
      </c>
      <c r="BA109">
        <v>6</v>
      </c>
      <c r="BB109">
        <v>1363</v>
      </c>
      <c r="BC109">
        <v>40</v>
      </c>
      <c r="BD109">
        <v>14</v>
      </c>
      <c r="BE109">
        <v>68</v>
      </c>
      <c r="BF109">
        <v>443</v>
      </c>
      <c r="BG109">
        <v>61</v>
      </c>
      <c r="BH109">
        <v>87</v>
      </c>
      <c r="BI109">
        <v>0</v>
      </c>
      <c r="BJ109">
        <v>364</v>
      </c>
      <c r="BK109">
        <v>205</v>
      </c>
      <c r="BL109">
        <v>0</v>
      </c>
      <c r="BM109">
        <v>28</v>
      </c>
      <c r="BN109">
        <v>132</v>
      </c>
      <c r="BO109">
        <v>2</v>
      </c>
      <c r="BP109">
        <v>29</v>
      </c>
      <c r="BQ109">
        <v>161</v>
      </c>
      <c r="BR109">
        <v>26</v>
      </c>
      <c r="BS109">
        <v>785</v>
      </c>
      <c r="BT109">
        <v>115</v>
      </c>
      <c r="BU109">
        <v>18</v>
      </c>
      <c r="BV109">
        <v>623</v>
      </c>
      <c r="BW109">
        <v>8</v>
      </c>
      <c r="BX109">
        <v>1304</v>
      </c>
      <c r="BY109">
        <v>134</v>
      </c>
      <c r="BZ109">
        <v>478</v>
      </c>
      <c r="CA109">
        <v>48</v>
      </c>
      <c r="CB109">
        <v>182</v>
      </c>
      <c r="CC109">
        <v>0</v>
      </c>
      <c r="CD109">
        <v>1</v>
      </c>
      <c r="CE109">
        <v>0</v>
      </c>
      <c r="CF109">
        <v>5</v>
      </c>
      <c r="CG109">
        <v>10</v>
      </c>
      <c r="CH109">
        <v>1</v>
      </c>
      <c r="CI109">
        <v>3</v>
      </c>
      <c r="CJ109">
        <v>38</v>
      </c>
      <c r="CK109">
        <v>2</v>
      </c>
      <c r="CL109">
        <v>1</v>
      </c>
      <c r="CM109">
        <v>60</v>
      </c>
      <c r="CN109">
        <v>285</v>
      </c>
      <c r="CO109">
        <v>10</v>
      </c>
      <c r="CP109">
        <v>266</v>
      </c>
      <c r="CQ109">
        <v>0</v>
      </c>
      <c r="CR109">
        <v>30</v>
      </c>
      <c r="CS109">
        <v>3</v>
      </c>
      <c r="CT109">
        <v>40</v>
      </c>
      <c r="CU109">
        <v>10</v>
      </c>
      <c r="CV109">
        <v>108</v>
      </c>
      <c r="CW109">
        <v>198</v>
      </c>
      <c r="CY109" s="7"/>
    </row>
    <row r="110" spans="1:103" x14ac:dyDescent="0.25">
      <c r="A110" t="s">
        <v>219</v>
      </c>
      <c r="B110" s="5" t="s">
        <v>220</v>
      </c>
      <c r="C110">
        <v>2018</v>
      </c>
      <c r="D110">
        <v>451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103</v>
      </c>
      <c r="K110">
        <v>0</v>
      </c>
      <c r="L110">
        <v>115</v>
      </c>
      <c r="M110">
        <v>0</v>
      </c>
      <c r="N110">
        <v>0</v>
      </c>
      <c r="O110">
        <v>60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</v>
      </c>
      <c r="X110">
        <v>64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2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91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0</v>
      </c>
      <c r="CC110">
        <v>0</v>
      </c>
      <c r="CD110">
        <v>0</v>
      </c>
      <c r="CE110">
        <v>0</v>
      </c>
      <c r="CF110">
        <v>1</v>
      </c>
      <c r="CG110">
        <v>0</v>
      </c>
      <c r="CH110">
        <v>0</v>
      </c>
      <c r="CI110">
        <v>0</v>
      </c>
      <c r="CJ110">
        <v>1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5</v>
      </c>
      <c r="CV110">
        <v>1</v>
      </c>
      <c r="CW110">
        <v>1</v>
      </c>
      <c r="CY110" s="7"/>
    </row>
    <row r="111" spans="1:103" x14ac:dyDescent="0.25">
      <c r="A111" t="s">
        <v>221</v>
      </c>
      <c r="B111" s="5" t="s">
        <v>222</v>
      </c>
      <c r="C111">
        <v>2018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2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Y111" s="7"/>
    </row>
    <row r="112" spans="1:103" x14ac:dyDescent="0.25">
      <c r="A112" t="s">
        <v>223</v>
      </c>
      <c r="B112" s="5" t="s">
        <v>224</v>
      </c>
      <c r="C112">
        <v>2018</v>
      </c>
      <c r="D112">
        <v>888</v>
      </c>
      <c r="E112">
        <v>0</v>
      </c>
      <c r="F112">
        <v>0</v>
      </c>
      <c r="G112">
        <v>0</v>
      </c>
      <c r="H112">
        <v>0</v>
      </c>
      <c r="I112">
        <v>9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6</v>
      </c>
      <c r="AS112">
        <v>0</v>
      </c>
      <c r="AT112">
        <v>7</v>
      </c>
      <c r="AU112">
        <v>0</v>
      </c>
      <c r="AV112">
        <v>1</v>
      </c>
      <c r="AW112">
        <v>0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2</v>
      </c>
      <c r="BT112">
        <v>3</v>
      </c>
      <c r="BU112">
        <v>2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1</v>
      </c>
      <c r="CE112">
        <v>0</v>
      </c>
      <c r="CF112">
        <v>0</v>
      </c>
      <c r="CG112">
        <v>0</v>
      </c>
      <c r="CH112">
        <v>0</v>
      </c>
      <c r="CI112">
        <v>7</v>
      </c>
      <c r="CJ112">
        <v>725</v>
      </c>
      <c r="CK112">
        <v>109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6</v>
      </c>
      <c r="CW112">
        <v>1</v>
      </c>
      <c r="CY112" s="7"/>
    </row>
    <row r="113" spans="1:103" x14ac:dyDescent="0.25">
      <c r="A113" t="s">
        <v>225</v>
      </c>
      <c r="B113" s="5" t="s">
        <v>226</v>
      </c>
      <c r="C113">
        <v>2018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Y113" s="7"/>
    </row>
    <row r="114" spans="1:103" x14ac:dyDescent="0.25">
      <c r="A114" t="s">
        <v>227</v>
      </c>
      <c r="B114" s="5" t="s">
        <v>228</v>
      </c>
      <c r="C114">
        <v>2018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Y114" s="7"/>
    </row>
    <row r="115" spans="1:103" x14ac:dyDescent="0.25">
      <c r="A115" t="s">
        <v>229</v>
      </c>
      <c r="B115" s="5" t="s">
        <v>230</v>
      </c>
      <c r="C115">
        <v>2018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Y115" s="7"/>
    </row>
    <row r="116" spans="1:103" x14ac:dyDescent="0.25">
      <c r="A116" t="s">
        <v>231</v>
      </c>
      <c r="B116" s="5" t="s">
        <v>232</v>
      </c>
      <c r="C116">
        <v>2018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Y116" s="7"/>
    </row>
    <row r="117" spans="1:103" x14ac:dyDescent="0.25">
      <c r="A117" t="s">
        <v>233</v>
      </c>
      <c r="B117" s="5" t="s">
        <v>234</v>
      </c>
      <c r="C117">
        <v>2018</v>
      </c>
      <c r="D117">
        <v>5150</v>
      </c>
      <c r="E117">
        <v>0</v>
      </c>
      <c r="F117">
        <v>0</v>
      </c>
      <c r="G117">
        <v>0</v>
      </c>
      <c r="H117">
        <v>5</v>
      </c>
      <c r="I117">
        <v>3</v>
      </c>
      <c r="J117">
        <v>7</v>
      </c>
      <c r="K117">
        <v>1</v>
      </c>
      <c r="L117">
        <v>1</v>
      </c>
      <c r="M117">
        <v>0</v>
      </c>
      <c r="N117">
        <v>25</v>
      </c>
      <c r="O117">
        <v>3</v>
      </c>
      <c r="P117">
        <v>0</v>
      </c>
      <c r="Q117">
        <v>0</v>
      </c>
      <c r="R117">
        <v>6</v>
      </c>
      <c r="S117">
        <v>0</v>
      </c>
      <c r="T117">
        <v>0</v>
      </c>
      <c r="U117">
        <v>38</v>
      </c>
      <c r="V117">
        <v>1</v>
      </c>
      <c r="W117">
        <v>27</v>
      </c>
      <c r="X117">
        <v>1</v>
      </c>
      <c r="Y117">
        <v>0</v>
      </c>
      <c r="Z117">
        <v>0</v>
      </c>
      <c r="AA117">
        <v>284</v>
      </c>
      <c r="AB117">
        <v>3</v>
      </c>
      <c r="AC117">
        <v>0</v>
      </c>
      <c r="AD117">
        <v>0</v>
      </c>
      <c r="AE117">
        <v>0</v>
      </c>
      <c r="AF117">
        <v>0</v>
      </c>
      <c r="AG117">
        <v>132</v>
      </c>
      <c r="AH117">
        <v>12</v>
      </c>
      <c r="AI117">
        <v>5</v>
      </c>
      <c r="AJ117">
        <v>12</v>
      </c>
      <c r="AK117">
        <v>30</v>
      </c>
      <c r="AL117">
        <v>0</v>
      </c>
      <c r="AM117">
        <v>109</v>
      </c>
      <c r="AN117">
        <v>27</v>
      </c>
      <c r="AO117">
        <v>15</v>
      </c>
      <c r="AP117">
        <v>1</v>
      </c>
      <c r="AQ117">
        <v>109</v>
      </c>
      <c r="AR117">
        <v>0</v>
      </c>
      <c r="AS117">
        <v>44</v>
      </c>
      <c r="AT117">
        <v>68</v>
      </c>
      <c r="AU117">
        <v>17</v>
      </c>
      <c r="AV117">
        <v>154</v>
      </c>
      <c r="AW117">
        <v>57</v>
      </c>
      <c r="AX117">
        <v>42</v>
      </c>
      <c r="AY117">
        <v>0</v>
      </c>
      <c r="AZ117">
        <v>6</v>
      </c>
      <c r="BA117">
        <v>0</v>
      </c>
      <c r="BB117">
        <v>343</v>
      </c>
      <c r="BC117">
        <v>8</v>
      </c>
      <c r="BD117">
        <v>0</v>
      </c>
      <c r="BE117">
        <v>60</v>
      </c>
      <c r="BF117">
        <v>102</v>
      </c>
      <c r="BG117">
        <v>4</v>
      </c>
      <c r="BH117">
        <v>35</v>
      </c>
      <c r="BI117">
        <v>0</v>
      </c>
      <c r="BJ117">
        <v>53</v>
      </c>
      <c r="BK117">
        <v>60</v>
      </c>
      <c r="BL117">
        <v>0</v>
      </c>
      <c r="BM117">
        <v>5</v>
      </c>
      <c r="BN117">
        <v>35</v>
      </c>
      <c r="BO117">
        <v>10</v>
      </c>
      <c r="BP117">
        <v>15</v>
      </c>
      <c r="BQ117">
        <v>81</v>
      </c>
      <c r="BR117">
        <v>42</v>
      </c>
      <c r="BS117">
        <v>161</v>
      </c>
      <c r="BT117">
        <v>46</v>
      </c>
      <c r="BU117">
        <v>0</v>
      </c>
      <c r="BV117">
        <v>156</v>
      </c>
      <c r="BW117">
        <v>2</v>
      </c>
      <c r="BX117">
        <v>1254</v>
      </c>
      <c r="BY117">
        <v>0</v>
      </c>
      <c r="BZ117">
        <v>0</v>
      </c>
      <c r="CA117">
        <v>223</v>
      </c>
      <c r="CB117">
        <v>885</v>
      </c>
      <c r="CC117">
        <v>0</v>
      </c>
      <c r="CD117">
        <v>3</v>
      </c>
      <c r="CE117">
        <v>1</v>
      </c>
      <c r="CF117">
        <v>2</v>
      </c>
      <c r="CG117">
        <v>1</v>
      </c>
      <c r="CH117">
        <v>4</v>
      </c>
      <c r="CI117">
        <v>4</v>
      </c>
      <c r="CJ117">
        <v>26</v>
      </c>
      <c r="CK117">
        <v>7</v>
      </c>
      <c r="CL117">
        <v>0</v>
      </c>
      <c r="CM117">
        <v>18</v>
      </c>
      <c r="CN117">
        <v>60</v>
      </c>
      <c r="CO117">
        <v>2</v>
      </c>
      <c r="CP117">
        <v>6</v>
      </c>
      <c r="CQ117">
        <v>1</v>
      </c>
      <c r="CR117">
        <v>5</v>
      </c>
      <c r="CS117">
        <v>5</v>
      </c>
      <c r="CT117">
        <v>63</v>
      </c>
      <c r="CU117">
        <v>5</v>
      </c>
      <c r="CV117">
        <v>80</v>
      </c>
      <c r="CW117">
        <v>34</v>
      </c>
      <c r="CY117" s="7"/>
    </row>
    <row r="118" spans="1:103" x14ac:dyDescent="0.25">
      <c r="A118" t="s">
        <v>235</v>
      </c>
      <c r="B118" s="5" t="s">
        <v>236</v>
      </c>
      <c r="C118">
        <v>2018</v>
      </c>
      <c r="D118">
        <v>695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658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13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5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2</v>
      </c>
      <c r="BU118">
        <v>0</v>
      </c>
      <c r="BV118">
        <v>0</v>
      </c>
      <c r="BW118">
        <v>0</v>
      </c>
      <c r="BX118">
        <v>2</v>
      </c>
      <c r="BY118">
        <v>0</v>
      </c>
      <c r="BZ118">
        <v>0</v>
      </c>
      <c r="CA118">
        <v>2</v>
      </c>
      <c r="CB118">
        <v>0</v>
      </c>
      <c r="CC118">
        <v>0</v>
      </c>
      <c r="CD118">
        <v>0</v>
      </c>
      <c r="CE118">
        <v>0</v>
      </c>
      <c r="CF118">
        <v>1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2</v>
      </c>
      <c r="CN118">
        <v>1</v>
      </c>
      <c r="CO118">
        <v>0</v>
      </c>
      <c r="CP118">
        <v>0</v>
      </c>
      <c r="CQ118">
        <v>0</v>
      </c>
      <c r="CR118">
        <v>1</v>
      </c>
      <c r="CS118">
        <v>0</v>
      </c>
      <c r="CT118">
        <v>0</v>
      </c>
      <c r="CU118">
        <v>0</v>
      </c>
      <c r="CV118">
        <v>1</v>
      </c>
      <c r="CW118">
        <v>1</v>
      </c>
      <c r="CY118" s="7"/>
    </row>
    <row r="119" spans="1:103" x14ac:dyDescent="0.25">
      <c r="A119" t="s">
        <v>237</v>
      </c>
      <c r="B119" s="5" t="s">
        <v>238</v>
      </c>
      <c r="C119">
        <v>2018</v>
      </c>
      <c r="D119">
        <v>11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11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Y119" s="7"/>
    </row>
    <row r="120" spans="1:103" x14ac:dyDescent="0.25">
      <c r="A120" t="s">
        <v>239</v>
      </c>
      <c r="B120" s="5" t="s">
        <v>240</v>
      </c>
      <c r="C120">
        <v>2018</v>
      </c>
      <c r="D120">
        <v>343</v>
      </c>
      <c r="E120">
        <v>0</v>
      </c>
      <c r="F120">
        <v>0</v>
      </c>
      <c r="G120">
        <v>0</v>
      </c>
      <c r="H120">
        <v>0</v>
      </c>
      <c r="I120">
        <v>3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39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2</v>
      </c>
      <c r="AV120">
        <v>0</v>
      </c>
      <c r="AW120">
        <v>259</v>
      </c>
      <c r="AX120">
        <v>0</v>
      </c>
      <c r="AY120">
        <v>0</v>
      </c>
      <c r="AZ120">
        <v>2</v>
      </c>
      <c r="BA120">
        <v>0</v>
      </c>
      <c r="BB120">
        <v>5</v>
      </c>
      <c r="BC120">
        <v>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3</v>
      </c>
      <c r="BR120">
        <v>0</v>
      </c>
      <c r="BS120">
        <v>1</v>
      </c>
      <c r="BT120">
        <v>1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19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1</v>
      </c>
      <c r="CN120">
        <v>2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1</v>
      </c>
      <c r="CY120" s="7"/>
    </row>
    <row r="121" spans="1:103" x14ac:dyDescent="0.25">
      <c r="A121" t="s">
        <v>241</v>
      </c>
      <c r="B121" s="5" t="s">
        <v>242</v>
      </c>
      <c r="C121">
        <v>2018</v>
      </c>
      <c r="D121">
        <v>12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11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Y121" s="7"/>
    </row>
    <row r="122" spans="1:103" x14ac:dyDescent="0.25">
      <c r="A122" t="s">
        <v>243</v>
      </c>
      <c r="B122" s="5" t="s">
        <v>244</v>
      </c>
      <c r="C122">
        <v>2018</v>
      </c>
      <c r="D122">
        <v>31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3</v>
      </c>
      <c r="K122">
        <v>1</v>
      </c>
      <c r="L122">
        <v>1</v>
      </c>
      <c r="M122">
        <v>0</v>
      </c>
      <c r="N122">
        <v>2</v>
      </c>
      <c r="O122">
        <v>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1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1</v>
      </c>
      <c r="BC122">
        <v>0</v>
      </c>
      <c r="BD122">
        <v>0</v>
      </c>
      <c r="BE122">
        <v>0</v>
      </c>
      <c r="BF122">
        <v>1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</v>
      </c>
      <c r="BR122">
        <v>0</v>
      </c>
      <c r="BS122">
        <v>0</v>
      </c>
      <c r="BT122">
        <v>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1</v>
      </c>
      <c r="CG122">
        <v>0</v>
      </c>
      <c r="CH122">
        <v>0</v>
      </c>
      <c r="CI122">
        <v>0</v>
      </c>
      <c r="CJ122">
        <v>2</v>
      </c>
      <c r="CK122">
        <v>0</v>
      </c>
      <c r="CL122">
        <v>0</v>
      </c>
      <c r="CM122">
        <v>1</v>
      </c>
      <c r="CN122">
        <v>0</v>
      </c>
      <c r="CO122">
        <v>1</v>
      </c>
      <c r="CP122">
        <v>0</v>
      </c>
      <c r="CQ122">
        <v>0</v>
      </c>
      <c r="CR122">
        <v>1</v>
      </c>
      <c r="CS122">
        <v>0</v>
      </c>
      <c r="CT122">
        <v>0</v>
      </c>
      <c r="CU122">
        <v>0</v>
      </c>
      <c r="CV122">
        <v>4</v>
      </c>
      <c r="CW122">
        <v>0</v>
      </c>
      <c r="CY122" s="7"/>
    </row>
    <row r="123" spans="1:103" x14ac:dyDescent="0.25">
      <c r="A123" t="s">
        <v>245</v>
      </c>
      <c r="B123" s="5" t="s">
        <v>246</v>
      </c>
      <c r="C123">
        <v>2018</v>
      </c>
      <c r="D123">
        <v>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Y123" s="7"/>
    </row>
    <row r="124" spans="1:103" x14ac:dyDescent="0.25">
      <c r="A124" t="s">
        <v>247</v>
      </c>
      <c r="B124" s="5" t="s">
        <v>248</v>
      </c>
      <c r="C124">
        <v>2018</v>
      </c>
      <c r="D124">
        <v>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2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Y124" s="7"/>
    </row>
    <row r="125" spans="1:103" x14ac:dyDescent="0.25">
      <c r="A125" t="s">
        <v>249</v>
      </c>
      <c r="B125" s="5" t="s">
        <v>250</v>
      </c>
      <c r="C125">
        <v>2018</v>
      </c>
      <c r="D125">
        <v>710</v>
      </c>
      <c r="E125">
        <v>0</v>
      </c>
      <c r="F125">
        <v>0</v>
      </c>
      <c r="G125">
        <v>0</v>
      </c>
      <c r="H125">
        <v>11</v>
      </c>
      <c r="I125">
        <v>1</v>
      </c>
      <c r="J125">
        <v>9</v>
      </c>
      <c r="K125">
        <v>0</v>
      </c>
      <c r="L125">
        <v>15</v>
      </c>
      <c r="M125">
        <v>0</v>
      </c>
      <c r="N125">
        <v>8</v>
      </c>
      <c r="O125">
        <v>4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5</v>
      </c>
      <c r="V125">
        <v>0</v>
      </c>
      <c r="W125">
        <v>0</v>
      </c>
      <c r="X125">
        <v>4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4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19</v>
      </c>
      <c r="AR125">
        <v>1</v>
      </c>
      <c r="AS125">
        <v>2</v>
      </c>
      <c r="AT125">
        <v>38</v>
      </c>
      <c r="AU125">
        <v>3</v>
      </c>
      <c r="AV125">
        <v>0</v>
      </c>
      <c r="AW125">
        <v>1</v>
      </c>
      <c r="AX125">
        <v>1</v>
      </c>
      <c r="AY125">
        <v>0</v>
      </c>
      <c r="AZ125">
        <v>0</v>
      </c>
      <c r="BA125">
        <v>0</v>
      </c>
      <c r="BB125">
        <v>4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7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2</v>
      </c>
      <c r="BR125">
        <v>0</v>
      </c>
      <c r="BS125">
        <v>1</v>
      </c>
      <c r="BT125">
        <v>3</v>
      </c>
      <c r="BU125">
        <v>4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1</v>
      </c>
      <c r="CG125">
        <v>0</v>
      </c>
      <c r="CH125">
        <v>0</v>
      </c>
      <c r="CI125">
        <v>2</v>
      </c>
      <c r="CJ125">
        <v>518</v>
      </c>
      <c r="CK125">
        <v>10</v>
      </c>
      <c r="CL125">
        <v>0</v>
      </c>
      <c r="CM125">
        <v>2</v>
      </c>
      <c r="CN125">
        <v>4</v>
      </c>
      <c r="CO125">
        <v>0</v>
      </c>
      <c r="CP125">
        <v>0</v>
      </c>
      <c r="CQ125">
        <v>0</v>
      </c>
      <c r="CR125">
        <v>0</v>
      </c>
      <c r="CS125">
        <v>1</v>
      </c>
      <c r="CT125">
        <v>10</v>
      </c>
      <c r="CU125">
        <v>0</v>
      </c>
      <c r="CV125">
        <v>5</v>
      </c>
      <c r="CW125">
        <v>1</v>
      </c>
      <c r="CY125" s="7"/>
    </row>
    <row r="126" spans="1:103" x14ac:dyDescent="0.25">
      <c r="A126" t="s">
        <v>251</v>
      </c>
      <c r="B126" s="5" t="s">
        <v>252</v>
      </c>
      <c r="C126">
        <v>2018</v>
      </c>
      <c r="D126">
        <v>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5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Y126" s="7"/>
    </row>
    <row r="127" spans="1:103" x14ac:dyDescent="0.25">
      <c r="A127" t="s">
        <v>253</v>
      </c>
      <c r="B127" s="5" t="s">
        <v>254</v>
      </c>
      <c r="C127">
        <v>2018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Y127" s="7"/>
    </row>
    <row r="128" spans="1:103" x14ac:dyDescent="0.25">
      <c r="A128" t="s">
        <v>255</v>
      </c>
      <c r="B128" s="5" t="s">
        <v>256</v>
      </c>
      <c r="C128">
        <v>2018</v>
      </c>
      <c r="D128">
        <v>869</v>
      </c>
      <c r="E128">
        <v>0</v>
      </c>
      <c r="F128">
        <v>5</v>
      </c>
      <c r="G128">
        <v>9</v>
      </c>
      <c r="H128">
        <v>31</v>
      </c>
      <c r="I128">
        <v>12</v>
      </c>
      <c r="J128">
        <v>5</v>
      </c>
      <c r="K128">
        <v>0</v>
      </c>
      <c r="L128">
        <v>21</v>
      </c>
      <c r="M128">
        <v>36</v>
      </c>
      <c r="N128">
        <v>5</v>
      </c>
      <c r="O128">
        <v>18</v>
      </c>
      <c r="P128">
        <v>0</v>
      </c>
      <c r="Q128">
        <v>3</v>
      </c>
      <c r="R128">
        <v>0</v>
      </c>
      <c r="S128">
        <v>30</v>
      </c>
      <c r="T128">
        <v>0</v>
      </c>
      <c r="U128">
        <v>0</v>
      </c>
      <c r="V128">
        <v>2</v>
      </c>
      <c r="W128">
        <v>18</v>
      </c>
      <c r="X128">
        <v>3</v>
      </c>
      <c r="Y128">
        <v>0</v>
      </c>
      <c r="Z128">
        <v>0</v>
      </c>
      <c r="AA128">
        <v>106</v>
      </c>
      <c r="AB128">
        <v>0</v>
      </c>
      <c r="AC128">
        <v>0</v>
      </c>
      <c r="AD128">
        <v>0</v>
      </c>
      <c r="AE128">
        <v>3</v>
      </c>
      <c r="AF128">
        <v>0</v>
      </c>
      <c r="AG128">
        <v>5</v>
      </c>
      <c r="AH128">
        <v>4</v>
      </c>
      <c r="AI128">
        <v>0</v>
      </c>
      <c r="AJ128">
        <v>23</v>
      </c>
      <c r="AK128">
        <v>4</v>
      </c>
      <c r="AL128">
        <v>54</v>
      </c>
      <c r="AM128">
        <v>50</v>
      </c>
      <c r="AN128">
        <v>20</v>
      </c>
      <c r="AO128">
        <v>15</v>
      </c>
      <c r="AP128">
        <v>2</v>
      </c>
      <c r="AQ128">
        <v>4</v>
      </c>
      <c r="AR128">
        <v>28</v>
      </c>
      <c r="AS128">
        <v>3</v>
      </c>
      <c r="AT128">
        <v>22</v>
      </c>
      <c r="AU128">
        <v>8</v>
      </c>
      <c r="AV128">
        <v>5</v>
      </c>
      <c r="AW128">
        <v>2</v>
      </c>
      <c r="AX128">
        <v>15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1</v>
      </c>
      <c r="BF128">
        <v>1</v>
      </c>
      <c r="BG128">
        <v>0</v>
      </c>
      <c r="BH128">
        <v>0</v>
      </c>
      <c r="BI128">
        <v>0</v>
      </c>
      <c r="BJ128">
        <v>5</v>
      </c>
      <c r="BK128">
        <v>4</v>
      </c>
      <c r="BL128">
        <v>0</v>
      </c>
      <c r="BM128">
        <v>0</v>
      </c>
      <c r="BN128">
        <v>3</v>
      </c>
      <c r="BO128">
        <v>0</v>
      </c>
      <c r="BP128">
        <v>2</v>
      </c>
      <c r="BQ128">
        <v>4</v>
      </c>
      <c r="BR128">
        <v>0</v>
      </c>
      <c r="BS128">
        <v>55</v>
      </c>
      <c r="BT128">
        <v>1</v>
      </c>
      <c r="BU128">
        <v>0</v>
      </c>
      <c r="BV128">
        <v>3</v>
      </c>
      <c r="BW128">
        <v>2</v>
      </c>
      <c r="BX128">
        <v>0</v>
      </c>
      <c r="BY128">
        <v>0</v>
      </c>
      <c r="BZ128">
        <v>0</v>
      </c>
      <c r="CA128">
        <v>2</v>
      </c>
      <c r="CB128">
        <v>1</v>
      </c>
      <c r="CC128">
        <v>0</v>
      </c>
      <c r="CD128">
        <v>7</v>
      </c>
      <c r="CE128">
        <v>0</v>
      </c>
      <c r="CF128">
        <v>111</v>
      </c>
      <c r="CG128">
        <v>11</v>
      </c>
      <c r="CH128">
        <v>10</v>
      </c>
      <c r="CI128">
        <v>0</v>
      </c>
      <c r="CJ128">
        <v>28</v>
      </c>
      <c r="CK128">
        <v>2</v>
      </c>
      <c r="CL128">
        <v>0</v>
      </c>
      <c r="CM128">
        <v>1</v>
      </c>
      <c r="CN128">
        <v>19</v>
      </c>
      <c r="CO128">
        <v>1</v>
      </c>
      <c r="CP128">
        <v>0</v>
      </c>
      <c r="CQ128">
        <v>0</v>
      </c>
      <c r="CR128">
        <v>0</v>
      </c>
      <c r="CS128">
        <v>0</v>
      </c>
      <c r="CT128">
        <v>12</v>
      </c>
      <c r="CU128">
        <v>2</v>
      </c>
      <c r="CV128">
        <v>12</v>
      </c>
      <c r="CW128">
        <v>1</v>
      </c>
      <c r="CY128" s="7"/>
    </row>
    <row r="129" spans="1:103" x14ac:dyDescent="0.25">
      <c r="A129" t="s">
        <v>257</v>
      </c>
      <c r="B129" s="5" t="s">
        <v>258</v>
      </c>
      <c r="C129">
        <v>2018</v>
      </c>
      <c r="D129">
        <v>410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3</v>
      </c>
      <c r="AI129">
        <v>12</v>
      </c>
      <c r="AJ129">
        <v>0</v>
      </c>
      <c r="AK129">
        <v>6</v>
      </c>
      <c r="AL129">
        <v>0</v>
      </c>
      <c r="AM129">
        <v>2</v>
      </c>
      <c r="AN129">
        <v>45</v>
      </c>
      <c r="AO129">
        <v>5</v>
      </c>
      <c r="AP129">
        <v>0</v>
      </c>
      <c r="AQ129">
        <v>13</v>
      </c>
      <c r="AR129">
        <v>4</v>
      </c>
      <c r="AS129">
        <v>28</v>
      </c>
      <c r="AT129">
        <v>13</v>
      </c>
      <c r="AU129">
        <v>12</v>
      </c>
      <c r="AV129">
        <v>77</v>
      </c>
      <c r="AW129">
        <v>23</v>
      </c>
      <c r="AX129">
        <v>6</v>
      </c>
      <c r="AY129">
        <v>0</v>
      </c>
      <c r="AZ129">
        <v>1</v>
      </c>
      <c r="BA129">
        <v>0</v>
      </c>
      <c r="BB129">
        <v>20</v>
      </c>
      <c r="BC129">
        <v>0</v>
      </c>
      <c r="BD129">
        <v>0</v>
      </c>
      <c r="BE129">
        <v>10</v>
      </c>
      <c r="BF129">
        <v>9</v>
      </c>
      <c r="BG129">
        <v>0</v>
      </c>
      <c r="BH129">
        <v>3</v>
      </c>
      <c r="BI129">
        <v>0</v>
      </c>
      <c r="BJ129">
        <v>12</v>
      </c>
      <c r="BK129">
        <v>13</v>
      </c>
      <c r="BL129">
        <v>0</v>
      </c>
      <c r="BM129">
        <v>1</v>
      </c>
      <c r="BN129">
        <v>3</v>
      </c>
      <c r="BO129">
        <v>0</v>
      </c>
      <c r="BP129">
        <v>0</v>
      </c>
      <c r="BQ129">
        <v>7</v>
      </c>
      <c r="BR129">
        <v>0</v>
      </c>
      <c r="BS129">
        <v>11</v>
      </c>
      <c r="BT129">
        <v>1</v>
      </c>
      <c r="BU129">
        <v>0</v>
      </c>
      <c r="BV129">
        <v>22</v>
      </c>
      <c r="BW129">
        <v>0</v>
      </c>
      <c r="BX129">
        <v>0</v>
      </c>
      <c r="BY129">
        <v>0</v>
      </c>
      <c r="BZ129">
        <v>0</v>
      </c>
      <c r="CA129">
        <v>3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1</v>
      </c>
      <c r="CH129">
        <v>0</v>
      </c>
      <c r="CI129">
        <v>0</v>
      </c>
      <c r="CJ129">
        <v>8</v>
      </c>
      <c r="CK129">
        <v>1</v>
      </c>
      <c r="CL129">
        <v>0</v>
      </c>
      <c r="CM129">
        <v>1</v>
      </c>
      <c r="CN129">
        <v>7</v>
      </c>
      <c r="CO129">
        <v>2</v>
      </c>
      <c r="CP129">
        <v>0</v>
      </c>
      <c r="CQ129">
        <v>0</v>
      </c>
      <c r="CR129">
        <v>1</v>
      </c>
      <c r="CS129">
        <v>0</v>
      </c>
      <c r="CT129">
        <v>14</v>
      </c>
      <c r="CU129">
        <v>0</v>
      </c>
      <c r="CV129">
        <v>5</v>
      </c>
      <c r="CW129">
        <v>0</v>
      </c>
      <c r="CY129" s="7"/>
    </row>
    <row r="130" spans="1:103" x14ac:dyDescent="0.25">
      <c r="A130" t="s">
        <v>259</v>
      </c>
      <c r="B130" s="5" t="s">
        <v>260</v>
      </c>
      <c r="C130">
        <v>2018</v>
      </c>
      <c r="D130">
        <v>770</v>
      </c>
      <c r="E130">
        <v>0</v>
      </c>
      <c r="F130">
        <v>2</v>
      </c>
      <c r="G130">
        <v>1</v>
      </c>
      <c r="H130">
        <v>4</v>
      </c>
      <c r="I130">
        <v>13</v>
      </c>
      <c r="J130">
        <v>1</v>
      </c>
      <c r="K130">
        <v>1</v>
      </c>
      <c r="L130">
        <v>1</v>
      </c>
      <c r="M130">
        <v>13</v>
      </c>
      <c r="N130">
        <v>1</v>
      </c>
      <c r="O130">
        <v>5</v>
      </c>
      <c r="P130">
        <v>0</v>
      </c>
      <c r="Q130">
        <v>4</v>
      </c>
      <c r="R130">
        <v>0</v>
      </c>
      <c r="S130">
        <v>407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48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1</v>
      </c>
      <c r="AI130">
        <v>0</v>
      </c>
      <c r="AJ130">
        <v>16</v>
      </c>
      <c r="AK130">
        <v>1</v>
      </c>
      <c r="AL130">
        <v>7</v>
      </c>
      <c r="AM130">
        <v>2</v>
      </c>
      <c r="AN130">
        <v>0</v>
      </c>
      <c r="AO130">
        <v>1</v>
      </c>
      <c r="AP130">
        <v>0</v>
      </c>
      <c r="AQ130">
        <v>0</v>
      </c>
      <c r="AR130">
        <v>99</v>
      </c>
      <c r="AS130">
        <v>0</v>
      </c>
      <c r="AT130">
        <v>14</v>
      </c>
      <c r="AU130">
        <v>22</v>
      </c>
      <c r="AV130">
        <v>13</v>
      </c>
      <c r="AW130">
        <v>0</v>
      </c>
      <c r="AX130">
        <v>29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2</v>
      </c>
      <c r="BF130">
        <v>2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2</v>
      </c>
      <c r="BO130">
        <v>0</v>
      </c>
      <c r="BP130">
        <v>0</v>
      </c>
      <c r="BQ130">
        <v>11</v>
      </c>
      <c r="BR130">
        <v>1</v>
      </c>
      <c r="BS130">
        <v>13</v>
      </c>
      <c r="BT130">
        <v>0</v>
      </c>
      <c r="BU130">
        <v>0</v>
      </c>
      <c r="BV130">
        <v>14</v>
      </c>
      <c r="BW130">
        <v>4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4</v>
      </c>
      <c r="CG130">
        <v>0</v>
      </c>
      <c r="CH130">
        <v>1</v>
      </c>
      <c r="CI130">
        <v>0</v>
      </c>
      <c r="CJ130">
        <v>2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1</v>
      </c>
      <c r="CU130">
        <v>1</v>
      </c>
      <c r="CV130">
        <v>4</v>
      </c>
      <c r="CW130">
        <v>1</v>
      </c>
      <c r="CY130" s="7"/>
    </row>
    <row r="131" spans="1:103" x14ac:dyDescent="0.25">
      <c r="A131" t="s">
        <v>261</v>
      </c>
      <c r="B131" s="5" t="s">
        <v>262</v>
      </c>
      <c r="C131">
        <v>2018</v>
      </c>
      <c r="D131">
        <v>635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631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Y131" s="7"/>
    </row>
    <row r="132" spans="1:103" x14ac:dyDescent="0.25">
      <c r="A132" t="s">
        <v>263</v>
      </c>
      <c r="B132" s="5" t="s">
        <v>264</v>
      </c>
      <c r="C132">
        <v>2018</v>
      </c>
      <c r="D132">
        <v>691</v>
      </c>
      <c r="E132">
        <v>0</v>
      </c>
      <c r="F132">
        <v>0</v>
      </c>
      <c r="G132">
        <v>0</v>
      </c>
      <c r="H132">
        <v>24</v>
      </c>
      <c r="I132">
        <v>0</v>
      </c>
      <c r="J132">
        <v>152</v>
      </c>
      <c r="K132">
        <v>2</v>
      </c>
      <c r="L132">
        <v>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4</v>
      </c>
      <c r="W132">
        <v>8</v>
      </c>
      <c r="X132">
        <v>9</v>
      </c>
      <c r="Y132">
        <v>0</v>
      </c>
      <c r="Z132">
        <v>3</v>
      </c>
      <c r="AA132">
        <v>0</v>
      </c>
      <c r="AB132">
        <v>0</v>
      </c>
      <c r="AC132">
        <v>0</v>
      </c>
      <c r="AD132">
        <v>1</v>
      </c>
      <c r="AE132">
        <v>1</v>
      </c>
      <c r="AF132">
        <v>0</v>
      </c>
      <c r="AG132">
        <v>0</v>
      </c>
      <c r="AH132">
        <v>4</v>
      </c>
      <c r="AI132">
        <v>0</v>
      </c>
      <c r="AJ132">
        <v>0</v>
      </c>
      <c r="AK132">
        <v>3</v>
      </c>
      <c r="AL132">
        <v>15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3</v>
      </c>
      <c r="AT132">
        <v>2</v>
      </c>
      <c r="AU132">
        <v>3</v>
      </c>
      <c r="AV132">
        <v>0</v>
      </c>
      <c r="AW132">
        <v>0</v>
      </c>
      <c r="AX132">
        <v>1</v>
      </c>
      <c r="AY132">
        <v>0</v>
      </c>
      <c r="AZ132">
        <v>0</v>
      </c>
      <c r="BA132">
        <v>0</v>
      </c>
      <c r="BB132">
        <v>7</v>
      </c>
      <c r="BC132">
        <v>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4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8</v>
      </c>
      <c r="BR132">
        <v>0</v>
      </c>
      <c r="BS132">
        <v>127</v>
      </c>
      <c r="BT132">
        <v>0</v>
      </c>
      <c r="BU132">
        <v>0</v>
      </c>
      <c r="BV132">
        <v>9</v>
      </c>
      <c r="BW132">
        <v>0</v>
      </c>
      <c r="BX132">
        <v>120</v>
      </c>
      <c r="BY132">
        <v>0</v>
      </c>
      <c r="BZ132">
        <v>0</v>
      </c>
      <c r="CA132">
        <v>26</v>
      </c>
      <c r="CB132">
        <v>0</v>
      </c>
      <c r="CC132">
        <v>0</v>
      </c>
      <c r="CD132">
        <v>5</v>
      </c>
      <c r="CE132">
        <v>0</v>
      </c>
      <c r="CF132">
        <v>1</v>
      </c>
      <c r="CG132">
        <v>6</v>
      </c>
      <c r="CH132">
        <v>0</v>
      </c>
      <c r="CI132">
        <v>0</v>
      </c>
      <c r="CJ132">
        <v>133</v>
      </c>
      <c r="CK132">
        <v>0</v>
      </c>
      <c r="CL132">
        <v>0</v>
      </c>
      <c r="CM132">
        <v>0</v>
      </c>
      <c r="CN132">
        <v>1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4</v>
      </c>
      <c r="CU132">
        <v>0</v>
      </c>
      <c r="CV132">
        <v>1</v>
      </c>
      <c r="CW132">
        <v>1</v>
      </c>
      <c r="CY132" s="7"/>
    </row>
    <row r="133" spans="1:103" x14ac:dyDescent="0.25">
      <c r="A133" t="s">
        <v>265</v>
      </c>
      <c r="B133" s="5" t="s">
        <v>266</v>
      </c>
      <c r="C133">
        <v>2018</v>
      </c>
      <c r="D133">
        <v>45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4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37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Y133" s="7"/>
    </row>
    <row r="134" spans="1:103" x14ac:dyDescent="0.25">
      <c r="A134" t="s">
        <v>267</v>
      </c>
      <c r="B134" s="5" t="s">
        <v>268</v>
      </c>
      <c r="C134">
        <v>2018</v>
      </c>
      <c r="D134">
        <v>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3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3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1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Y134" s="7"/>
    </row>
    <row r="135" spans="1:103" x14ac:dyDescent="0.25">
      <c r="A135" t="s">
        <v>269</v>
      </c>
      <c r="B135" s="5" t="s">
        <v>270</v>
      </c>
      <c r="C135">
        <v>2018</v>
      </c>
      <c r="D135">
        <v>32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25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Y135" s="7"/>
    </row>
    <row r="136" spans="1:103" x14ac:dyDescent="0.25">
      <c r="A136" t="s">
        <v>271</v>
      </c>
      <c r="B136" s="5" t="s">
        <v>272</v>
      </c>
      <c r="C136">
        <v>2018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Y136" s="7"/>
    </row>
    <row r="137" spans="1:103" x14ac:dyDescent="0.25">
      <c r="A137" t="s">
        <v>273</v>
      </c>
      <c r="B137" s="5" t="s">
        <v>274</v>
      </c>
      <c r="C137">
        <v>2018</v>
      </c>
      <c r="D137">
        <v>71</v>
      </c>
      <c r="E137">
        <v>0</v>
      </c>
      <c r="F137">
        <v>0</v>
      </c>
      <c r="G137">
        <v>2</v>
      </c>
      <c r="H137">
        <v>0</v>
      </c>
      <c r="I137">
        <v>1</v>
      </c>
      <c r="J137">
        <v>1</v>
      </c>
      <c r="K137">
        <v>0</v>
      </c>
      <c r="L137">
        <v>1</v>
      </c>
      <c r="M137">
        <v>0</v>
      </c>
      <c r="N137">
        <v>1</v>
      </c>
      <c r="O137">
        <v>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12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1</v>
      </c>
      <c r="AW137">
        <v>0</v>
      </c>
      <c r="AX137">
        <v>1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1</v>
      </c>
      <c r="BT137">
        <v>0</v>
      </c>
      <c r="BU137">
        <v>0</v>
      </c>
      <c r="BV137">
        <v>1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11</v>
      </c>
      <c r="CG137">
        <v>17</v>
      </c>
      <c r="CH137">
        <v>0</v>
      </c>
      <c r="CI137">
        <v>1</v>
      </c>
      <c r="CJ137">
        <v>12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0</v>
      </c>
      <c r="CY137" s="7"/>
    </row>
    <row r="138" spans="1:103" x14ac:dyDescent="0.25">
      <c r="A138" t="s">
        <v>275</v>
      </c>
      <c r="B138" s="5" t="s">
        <v>276</v>
      </c>
      <c r="C138">
        <v>2018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Y138" s="7"/>
    </row>
    <row r="139" spans="1:103" x14ac:dyDescent="0.25">
      <c r="A139" t="s">
        <v>277</v>
      </c>
      <c r="B139" s="5" t="s">
        <v>278</v>
      </c>
      <c r="C139">
        <v>2018</v>
      </c>
      <c r="D139">
        <v>272</v>
      </c>
      <c r="E139">
        <v>0</v>
      </c>
      <c r="F139">
        <v>0</v>
      </c>
      <c r="G139">
        <v>0</v>
      </c>
      <c r="H139">
        <v>18</v>
      </c>
      <c r="I139">
        <v>13</v>
      </c>
      <c r="J139">
        <v>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6</v>
      </c>
      <c r="CJ139">
        <v>215</v>
      </c>
      <c r="CK139">
        <v>8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1</v>
      </c>
      <c r="CY139" s="7"/>
    </row>
    <row r="140" spans="1:103" x14ac:dyDescent="0.25">
      <c r="A140" t="s">
        <v>279</v>
      </c>
      <c r="B140" s="5" t="s">
        <v>280</v>
      </c>
      <c r="C140">
        <v>2018</v>
      </c>
      <c r="D140">
        <v>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4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Y140" s="7"/>
    </row>
    <row r="141" spans="1:103" x14ac:dyDescent="0.25">
      <c r="A141" t="s">
        <v>281</v>
      </c>
      <c r="B141" s="5" t="s">
        <v>282</v>
      </c>
      <c r="C141">
        <v>2018</v>
      </c>
      <c r="D141">
        <v>11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2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1</v>
      </c>
      <c r="BR141">
        <v>0</v>
      </c>
      <c r="BS141">
        <v>0</v>
      </c>
      <c r="BT141">
        <v>1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1</v>
      </c>
      <c r="CJ141">
        <v>2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1</v>
      </c>
      <c r="CT141">
        <v>0</v>
      </c>
      <c r="CU141">
        <v>0</v>
      </c>
      <c r="CV141">
        <v>1</v>
      </c>
      <c r="CW141">
        <v>1</v>
      </c>
      <c r="CY141" s="7"/>
    </row>
    <row r="142" spans="1:103" x14ac:dyDescent="0.25">
      <c r="A142" t="s">
        <v>283</v>
      </c>
      <c r="B142" s="5" t="s">
        <v>284</v>
      </c>
      <c r="C142">
        <v>2018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Y142" s="7"/>
    </row>
    <row r="143" spans="1:103" x14ac:dyDescent="0.25">
      <c r="A143" t="s">
        <v>285</v>
      </c>
      <c r="B143" s="5" t="s">
        <v>286</v>
      </c>
      <c r="C143">
        <v>2018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Y143" s="7"/>
    </row>
    <row r="144" spans="1:103" x14ac:dyDescent="0.25">
      <c r="A144" t="s">
        <v>287</v>
      </c>
      <c r="B144" s="5" t="s">
        <v>288</v>
      </c>
      <c r="C144">
        <v>2018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Y144" s="7"/>
    </row>
    <row r="145" spans="1:103" x14ac:dyDescent="0.25">
      <c r="A145" t="s">
        <v>289</v>
      </c>
      <c r="B145" s="5" t="s">
        <v>290</v>
      </c>
      <c r="C145">
        <v>2018</v>
      </c>
      <c r="D145">
        <v>109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1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</v>
      </c>
      <c r="W145">
        <v>13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22</v>
      </c>
      <c r="AK145">
        <v>0</v>
      </c>
      <c r="AL145">
        <v>0</v>
      </c>
      <c r="AM145">
        <v>3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1</v>
      </c>
      <c r="AV145">
        <v>2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0</v>
      </c>
      <c r="BG145">
        <v>0</v>
      </c>
      <c r="BH145">
        <v>0</v>
      </c>
      <c r="BI145">
        <v>0</v>
      </c>
      <c r="BJ145">
        <v>11</v>
      </c>
      <c r="BK145">
        <v>2</v>
      </c>
      <c r="BL145">
        <v>0</v>
      </c>
      <c r="BM145">
        <v>0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8</v>
      </c>
      <c r="BT145">
        <v>0</v>
      </c>
      <c r="BU145">
        <v>0</v>
      </c>
      <c r="BV145">
        <v>7</v>
      </c>
      <c r="BW145">
        <v>0</v>
      </c>
      <c r="BX145">
        <v>1</v>
      </c>
      <c r="BY145">
        <v>0</v>
      </c>
      <c r="BZ145">
        <v>0</v>
      </c>
      <c r="CA145">
        <v>5</v>
      </c>
      <c r="CB145">
        <v>0</v>
      </c>
      <c r="CC145">
        <v>0</v>
      </c>
      <c r="CD145">
        <v>0</v>
      </c>
      <c r="CE145">
        <v>1</v>
      </c>
      <c r="CF145">
        <v>0</v>
      </c>
      <c r="CG145">
        <v>1</v>
      </c>
      <c r="CH145">
        <v>0</v>
      </c>
      <c r="CI145">
        <v>0</v>
      </c>
      <c r="CJ145">
        <v>2</v>
      </c>
      <c r="CK145">
        <v>2</v>
      </c>
      <c r="CL145">
        <v>0</v>
      </c>
      <c r="CM145">
        <v>0</v>
      </c>
      <c r="CN145">
        <v>8</v>
      </c>
      <c r="CO145">
        <v>1</v>
      </c>
      <c r="CP145">
        <v>0</v>
      </c>
      <c r="CQ145">
        <v>0</v>
      </c>
      <c r="CR145">
        <v>0</v>
      </c>
      <c r="CS145">
        <v>0</v>
      </c>
      <c r="CT145">
        <v>4</v>
      </c>
      <c r="CU145">
        <v>0</v>
      </c>
      <c r="CV145">
        <v>3</v>
      </c>
      <c r="CW145">
        <v>0</v>
      </c>
      <c r="CY145" s="7"/>
    </row>
    <row r="146" spans="1:103" x14ac:dyDescent="0.25">
      <c r="A146" t="s">
        <v>291</v>
      </c>
      <c r="B146" s="5" t="s">
        <v>292</v>
      </c>
      <c r="C146">
        <v>2018</v>
      </c>
      <c r="D146">
        <v>143</v>
      </c>
      <c r="E146">
        <v>0</v>
      </c>
      <c r="F146">
        <v>0</v>
      </c>
      <c r="G146">
        <v>0</v>
      </c>
      <c r="H146">
        <v>61</v>
      </c>
      <c r="I146">
        <v>0</v>
      </c>
      <c r="J146">
        <v>0</v>
      </c>
      <c r="K146">
        <v>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5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3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</v>
      </c>
      <c r="BR146">
        <v>0</v>
      </c>
      <c r="BS146">
        <v>1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54</v>
      </c>
      <c r="CK146">
        <v>0</v>
      </c>
      <c r="CL146">
        <v>0</v>
      </c>
      <c r="CM146">
        <v>1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2</v>
      </c>
      <c r="CW146">
        <v>0</v>
      </c>
      <c r="CY146" s="7"/>
    </row>
    <row r="147" spans="1:103" x14ac:dyDescent="0.25">
      <c r="A147" t="s">
        <v>293</v>
      </c>
      <c r="B147" s="5" t="s">
        <v>294</v>
      </c>
      <c r="C147">
        <v>2018</v>
      </c>
      <c r="D147">
        <v>15</v>
      </c>
      <c r="E147">
        <v>0</v>
      </c>
      <c r="F147">
        <v>0</v>
      </c>
      <c r="G147">
        <v>0</v>
      </c>
      <c r="H147">
        <v>14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Y147" s="7"/>
    </row>
    <row r="148" spans="1:103" x14ac:dyDescent="0.25">
      <c r="A148" t="s">
        <v>295</v>
      </c>
      <c r="B148" s="5" t="s">
        <v>296</v>
      </c>
      <c r="C148">
        <v>2018</v>
      </c>
      <c r="D148">
        <v>65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1</v>
      </c>
      <c r="L148">
        <v>9</v>
      </c>
      <c r="M148">
        <v>0</v>
      </c>
      <c r="N148">
        <v>0</v>
      </c>
      <c r="O148">
        <v>53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Y148" s="7"/>
    </row>
    <row r="149" spans="1:103" x14ac:dyDescent="0.25">
      <c r="A149" t="s">
        <v>297</v>
      </c>
      <c r="B149" s="5" t="s">
        <v>298</v>
      </c>
      <c r="C149">
        <v>2018</v>
      </c>
      <c r="D149">
        <v>1301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61</v>
      </c>
      <c r="K149">
        <v>16</v>
      </c>
      <c r="L149">
        <v>7</v>
      </c>
      <c r="M149">
        <v>0</v>
      </c>
      <c r="N149">
        <v>6</v>
      </c>
      <c r="O149">
        <v>138</v>
      </c>
      <c r="P149">
        <v>0</v>
      </c>
      <c r="Q149">
        <v>1</v>
      </c>
      <c r="R149">
        <v>2</v>
      </c>
      <c r="S149">
        <v>0</v>
      </c>
      <c r="T149">
        <v>0</v>
      </c>
      <c r="U149">
        <v>1</v>
      </c>
      <c r="V149">
        <v>1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5</v>
      </c>
      <c r="AF149">
        <v>0</v>
      </c>
      <c r="AG149">
        <v>31</v>
      </c>
      <c r="AH149">
        <v>7</v>
      </c>
      <c r="AI149">
        <v>0</v>
      </c>
      <c r="AJ149">
        <v>11</v>
      </c>
      <c r="AK149">
        <v>10</v>
      </c>
      <c r="AL149">
        <v>0</v>
      </c>
      <c r="AM149">
        <v>42</v>
      </c>
      <c r="AN149">
        <v>0</v>
      </c>
      <c r="AO149">
        <v>21</v>
      </c>
      <c r="AP149">
        <v>2</v>
      </c>
      <c r="AQ149">
        <v>9</v>
      </c>
      <c r="AR149">
        <v>1</v>
      </c>
      <c r="AS149">
        <v>2</v>
      </c>
      <c r="AT149">
        <v>4</v>
      </c>
      <c r="AU149">
        <v>3</v>
      </c>
      <c r="AV149">
        <v>30</v>
      </c>
      <c r="AW149">
        <v>3</v>
      </c>
      <c r="AX149">
        <v>19</v>
      </c>
      <c r="AY149">
        <v>0</v>
      </c>
      <c r="AZ149">
        <v>1</v>
      </c>
      <c r="BA149">
        <v>0</v>
      </c>
      <c r="BB149">
        <v>150</v>
      </c>
      <c r="BC149">
        <v>0</v>
      </c>
      <c r="BD149">
        <v>0</v>
      </c>
      <c r="BE149">
        <v>2</v>
      </c>
      <c r="BF149">
        <v>2</v>
      </c>
      <c r="BG149">
        <v>0</v>
      </c>
      <c r="BH149">
        <v>0</v>
      </c>
      <c r="BI149">
        <v>0</v>
      </c>
      <c r="BJ149">
        <v>26</v>
      </c>
      <c r="BK149">
        <v>13</v>
      </c>
      <c r="BL149">
        <v>0</v>
      </c>
      <c r="BM149">
        <v>6</v>
      </c>
      <c r="BN149">
        <v>86</v>
      </c>
      <c r="BO149">
        <v>0</v>
      </c>
      <c r="BP149">
        <v>39</v>
      </c>
      <c r="BQ149">
        <v>40</v>
      </c>
      <c r="BR149">
        <v>3</v>
      </c>
      <c r="BS149">
        <v>31</v>
      </c>
      <c r="BT149">
        <v>11</v>
      </c>
      <c r="BU149">
        <v>0</v>
      </c>
      <c r="BV149">
        <v>105</v>
      </c>
      <c r="BW149">
        <v>0</v>
      </c>
      <c r="BX149">
        <v>61</v>
      </c>
      <c r="BY149">
        <v>0</v>
      </c>
      <c r="BZ149">
        <v>0</v>
      </c>
      <c r="CA149">
        <v>43</v>
      </c>
      <c r="CB149">
        <v>0</v>
      </c>
      <c r="CC149">
        <v>0</v>
      </c>
      <c r="CD149">
        <v>7</v>
      </c>
      <c r="CE149">
        <v>1</v>
      </c>
      <c r="CF149">
        <v>4</v>
      </c>
      <c r="CG149">
        <v>0</v>
      </c>
      <c r="CH149">
        <v>2</v>
      </c>
      <c r="CI149">
        <v>1</v>
      </c>
      <c r="CJ149">
        <v>3</v>
      </c>
      <c r="CK149">
        <v>1</v>
      </c>
      <c r="CL149">
        <v>0</v>
      </c>
      <c r="CM149">
        <v>10</v>
      </c>
      <c r="CN149">
        <v>69</v>
      </c>
      <c r="CO149">
        <v>0</v>
      </c>
      <c r="CP149">
        <v>2</v>
      </c>
      <c r="CQ149">
        <v>0</v>
      </c>
      <c r="CR149">
        <v>6</v>
      </c>
      <c r="CS149">
        <v>13</v>
      </c>
      <c r="CT149">
        <v>12</v>
      </c>
      <c r="CU149">
        <v>1</v>
      </c>
      <c r="CV149">
        <v>32</v>
      </c>
      <c r="CW149">
        <v>82</v>
      </c>
      <c r="CY149" s="7"/>
    </row>
    <row r="150" spans="1:103" x14ac:dyDescent="0.25">
      <c r="A150" t="s">
        <v>299</v>
      </c>
      <c r="B150" s="5" t="s">
        <v>300</v>
      </c>
      <c r="C150">
        <v>2018</v>
      </c>
      <c r="D150">
        <v>1831</v>
      </c>
      <c r="E150">
        <v>0</v>
      </c>
      <c r="F150">
        <v>0</v>
      </c>
      <c r="G150">
        <v>0</v>
      </c>
      <c r="H150">
        <v>4</v>
      </c>
      <c r="I150">
        <v>4</v>
      </c>
      <c r="J150">
        <v>12</v>
      </c>
      <c r="K150">
        <v>0</v>
      </c>
      <c r="L150">
        <v>2</v>
      </c>
      <c r="M150">
        <v>2</v>
      </c>
      <c r="N150">
        <v>15</v>
      </c>
      <c r="O150">
        <v>0</v>
      </c>
      <c r="P150">
        <v>0</v>
      </c>
      <c r="Q150">
        <v>0</v>
      </c>
      <c r="R150">
        <v>15</v>
      </c>
      <c r="S150">
        <v>18</v>
      </c>
      <c r="T150">
        <v>0</v>
      </c>
      <c r="U150">
        <v>2</v>
      </c>
      <c r="V150">
        <v>0</v>
      </c>
      <c r="W150">
        <v>1</v>
      </c>
      <c r="X150">
        <v>3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39</v>
      </c>
      <c r="AF150">
        <v>30</v>
      </c>
      <c r="AG150">
        <v>17</v>
      </c>
      <c r="AH150">
        <v>0</v>
      </c>
      <c r="AI150">
        <v>3</v>
      </c>
      <c r="AJ150">
        <v>17</v>
      </c>
      <c r="AK150">
        <v>5</v>
      </c>
      <c r="AL150">
        <v>0</v>
      </c>
      <c r="AM150">
        <v>1</v>
      </c>
      <c r="AN150">
        <v>5</v>
      </c>
      <c r="AO150">
        <v>8</v>
      </c>
      <c r="AP150">
        <v>0</v>
      </c>
      <c r="AQ150">
        <v>18</v>
      </c>
      <c r="AR150">
        <v>68</v>
      </c>
      <c r="AS150">
        <v>19</v>
      </c>
      <c r="AT150">
        <v>6</v>
      </c>
      <c r="AU150">
        <v>12</v>
      </c>
      <c r="AV150">
        <v>29</v>
      </c>
      <c r="AW150">
        <v>1</v>
      </c>
      <c r="AX150">
        <v>25</v>
      </c>
      <c r="AY150">
        <v>3</v>
      </c>
      <c r="AZ150">
        <v>11</v>
      </c>
      <c r="BA150">
        <v>0</v>
      </c>
      <c r="BB150">
        <v>42</v>
      </c>
      <c r="BC150">
        <v>6</v>
      </c>
      <c r="BD150">
        <v>0</v>
      </c>
      <c r="BE150">
        <v>10</v>
      </c>
      <c r="BF150">
        <v>7</v>
      </c>
      <c r="BG150">
        <v>0</v>
      </c>
      <c r="BH150">
        <v>1</v>
      </c>
      <c r="BI150">
        <v>7</v>
      </c>
      <c r="BJ150">
        <v>28</v>
      </c>
      <c r="BK150">
        <v>55</v>
      </c>
      <c r="BL150">
        <v>0</v>
      </c>
      <c r="BM150">
        <v>4</v>
      </c>
      <c r="BN150">
        <v>46</v>
      </c>
      <c r="BO150">
        <v>8</v>
      </c>
      <c r="BP150">
        <v>6</v>
      </c>
      <c r="BQ150">
        <v>87</v>
      </c>
      <c r="BR150">
        <v>154</v>
      </c>
      <c r="BS150">
        <v>267</v>
      </c>
      <c r="BT150">
        <v>42</v>
      </c>
      <c r="BU150">
        <v>0</v>
      </c>
      <c r="BV150">
        <v>23</v>
      </c>
      <c r="BW150">
        <v>0</v>
      </c>
      <c r="BX150">
        <v>1</v>
      </c>
      <c r="BY150">
        <v>0</v>
      </c>
      <c r="BZ150">
        <v>0</v>
      </c>
      <c r="CA150">
        <v>157</v>
      </c>
      <c r="CB150">
        <v>0</v>
      </c>
      <c r="CC150">
        <v>0</v>
      </c>
      <c r="CD150">
        <v>4</v>
      </c>
      <c r="CE150">
        <v>0</v>
      </c>
      <c r="CF150">
        <v>97</v>
      </c>
      <c r="CG150">
        <v>3</v>
      </c>
      <c r="CH150">
        <v>7</v>
      </c>
      <c r="CI150">
        <v>1</v>
      </c>
      <c r="CJ150">
        <v>178</v>
      </c>
      <c r="CK150">
        <v>7</v>
      </c>
      <c r="CL150">
        <v>0</v>
      </c>
      <c r="CM150">
        <v>18</v>
      </c>
      <c r="CN150">
        <v>34</v>
      </c>
      <c r="CO150">
        <v>5</v>
      </c>
      <c r="CP150">
        <v>2</v>
      </c>
      <c r="CQ150">
        <v>0</v>
      </c>
      <c r="CR150">
        <v>0</v>
      </c>
      <c r="CS150">
        <v>1</v>
      </c>
      <c r="CT150">
        <v>57</v>
      </c>
      <c r="CU150">
        <v>3</v>
      </c>
      <c r="CV150">
        <v>57</v>
      </c>
      <c r="CW150">
        <v>6</v>
      </c>
      <c r="CY150" s="7"/>
    </row>
    <row r="151" spans="1:103" x14ac:dyDescent="0.25">
      <c r="A151" t="s">
        <v>301</v>
      </c>
      <c r="B151" s="5" t="s">
        <v>302</v>
      </c>
      <c r="C151">
        <v>2018</v>
      </c>
      <c r="D151">
        <v>272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2</v>
      </c>
      <c r="K151">
        <v>8</v>
      </c>
      <c r="L151">
        <v>5</v>
      </c>
      <c r="M151">
        <v>0</v>
      </c>
      <c r="N151">
        <v>0</v>
      </c>
      <c r="O151">
        <v>174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6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77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Y151" s="7"/>
    </row>
    <row r="152" spans="1:103" x14ac:dyDescent="0.25">
      <c r="A152" t="s">
        <v>303</v>
      </c>
      <c r="B152" s="5" t="s">
        <v>304</v>
      </c>
      <c r="C152">
        <v>2018</v>
      </c>
      <c r="D152">
        <v>27</v>
      </c>
      <c r="E152">
        <v>0</v>
      </c>
      <c r="F152">
        <v>9</v>
      </c>
      <c r="G152">
        <v>0</v>
      </c>
      <c r="H152">
        <v>0</v>
      </c>
      <c r="I152">
        <v>0</v>
      </c>
      <c r="J152">
        <v>9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Y152" s="7"/>
    </row>
    <row r="153" spans="1:103" x14ac:dyDescent="0.25">
      <c r="A153" t="s">
        <v>305</v>
      </c>
      <c r="B153" s="5" t="s">
        <v>306</v>
      </c>
      <c r="C153">
        <v>2018</v>
      </c>
      <c r="D153">
        <v>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6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Y153" s="7"/>
    </row>
    <row r="154" spans="1:103" x14ac:dyDescent="0.25">
      <c r="A154" t="s">
        <v>307</v>
      </c>
      <c r="B154" s="5" t="s">
        <v>308</v>
      </c>
      <c r="C154">
        <v>2018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Y154" s="7"/>
    </row>
    <row r="155" spans="1:103" x14ac:dyDescent="0.25">
      <c r="A155" t="s">
        <v>309</v>
      </c>
      <c r="B155" s="5" t="s">
        <v>310</v>
      </c>
      <c r="C155">
        <v>2018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Y155" s="7"/>
    </row>
    <row r="156" spans="1:103" x14ac:dyDescent="0.25">
      <c r="A156" t="s">
        <v>311</v>
      </c>
      <c r="B156" s="5" t="s">
        <v>312</v>
      </c>
      <c r="C156">
        <v>2018</v>
      </c>
      <c r="D156">
        <v>2452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11</v>
      </c>
      <c r="M156">
        <v>0</v>
      </c>
      <c r="N156">
        <v>1</v>
      </c>
      <c r="O156">
        <v>4</v>
      </c>
      <c r="P156">
        <v>0</v>
      </c>
      <c r="Q156">
        <v>0</v>
      </c>
      <c r="R156">
        <v>1</v>
      </c>
      <c r="S156">
        <v>3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2385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2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3</v>
      </c>
      <c r="BC156">
        <v>0</v>
      </c>
      <c r="BD156">
        <v>0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1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1</v>
      </c>
      <c r="BX156">
        <v>0</v>
      </c>
      <c r="BY156">
        <v>0</v>
      </c>
      <c r="BZ156">
        <v>0</v>
      </c>
      <c r="CA156">
        <v>19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1</v>
      </c>
      <c r="CN156">
        <v>1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4</v>
      </c>
      <c r="CW156">
        <v>3</v>
      </c>
      <c r="CY156" s="7"/>
    </row>
    <row r="157" spans="1:103" x14ac:dyDescent="0.25">
      <c r="A157" t="s">
        <v>313</v>
      </c>
      <c r="B157" s="5" t="s">
        <v>314</v>
      </c>
      <c r="C157">
        <v>2018</v>
      </c>
      <c r="D157">
        <v>42</v>
      </c>
      <c r="E157">
        <v>0</v>
      </c>
      <c r="F157">
        <v>0</v>
      </c>
      <c r="G157">
        <v>0</v>
      </c>
      <c r="H157">
        <v>7</v>
      </c>
      <c r="I157">
        <v>0</v>
      </c>
      <c r="J157">
        <v>5</v>
      </c>
      <c r="K157">
        <v>4</v>
      </c>
      <c r="L157">
        <v>7</v>
      </c>
      <c r="M157">
        <v>0</v>
      </c>
      <c r="N157">
        <v>0</v>
      </c>
      <c r="O157">
        <v>0</v>
      </c>
      <c r="P157">
        <v>0</v>
      </c>
      <c r="Q157">
        <v>17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1</v>
      </c>
      <c r="CG157">
        <v>0</v>
      </c>
      <c r="CH157">
        <v>0</v>
      </c>
      <c r="CI157">
        <v>0</v>
      </c>
      <c r="CJ157">
        <v>1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Y157" s="7"/>
    </row>
    <row r="158" spans="1:103" x14ac:dyDescent="0.25">
      <c r="A158" t="s">
        <v>315</v>
      </c>
      <c r="B158" s="5" t="s">
        <v>316</v>
      </c>
      <c r="C158">
        <v>2018</v>
      </c>
      <c r="D158">
        <v>43388</v>
      </c>
      <c r="E158">
        <v>38</v>
      </c>
      <c r="F158">
        <v>1061</v>
      </c>
      <c r="G158">
        <v>499</v>
      </c>
      <c r="H158">
        <v>126</v>
      </c>
      <c r="I158">
        <v>290</v>
      </c>
      <c r="J158">
        <v>1575</v>
      </c>
      <c r="K158">
        <v>129</v>
      </c>
      <c r="L158">
        <v>396</v>
      </c>
      <c r="M158">
        <v>347</v>
      </c>
      <c r="N158">
        <v>716</v>
      </c>
      <c r="O158">
        <v>368</v>
      </c>
      <c r="P158">
        <v>0</v>
      </c>
      <c r="Q158">
        <v>39</v>
      </c>
      <c r="R158">
        <v>29</v>
      </c>
      <c r="S158">
        <v>37</v>
      </c>
      <c r="T158">
        <v>47</v>
      </c>
      <c r="U158">
        <v>8</v>
      </c>
      <c r="V158">
        <v>68</v>
      </c>
      <c r="W158">
        <v>50</v>
      </c>
      <c r="X158">
        <v>1016</v>
      </c>
      <c r="Y158">
        <v>23</v>
      </c>
      <c r="Z158">
        <v>17</v>
      </c>
      <c r="AA158">
        <v>3242</v>
      </c>
      <c r="AB158">
        <v>674</v>
      </c>
      <c r="AC158">
        <v>376</v>
      </c>
      <c r="AD158">
        <v>13</v>
      </c>
      <c r="AE158">
        <v>251</v>
      </c>
      <c r="AF158">
        <v>73</v>
      </c>
      <c r="AG158">
        <v>1615</v>
      </c>
      <c r="AH158">
        <v>214</v>
      </c>
      <c r="AI158">
        <v>229</v>
      </c>
      <c r="AJ158">
        <v>4649</v>
      </c>
      <c r="AK158">
        <v>604</v>
      </c>
      <c r="AL158">
        <v>139</v>
      </c>
      <c r="AM158">
        <v>1028</v>
      </c>
      <c r="AN158">
        <v>160</v>
      </c>
      <c r="AO158">
        <v>933</v>
      </c>
      <c r="AP158">
        <v>4</v>
      </c>
      <c r="AQ158">
        <v>160</v>
      </c>
      <c r="AR158">
        <v>45</v>
      </c>
      <c r="AS158">
        <v>375</v>
      </c>
      <c r="AT158">
        <v>374</v>
      </c>
      <c r="AU158">
        <v>232</v>
      </c>
      <c r="AV158">
        <v>647</v>
      </c>
      <c r="AW158">
        <v>317</v>
      </c>
      <c r="AX158">
        <v>488</v>
      </c>
      <c r="AY158">
        <v>14</v>
      </c>
      <c r="AZ158">
        <v>26</v>
      </c>
      <c r="BA158">
        <v>0</v>
      </c>
      <c r="BB158">
        <v>670</v>
      </c>
      <c r="BC158">
        <v>20</v>
      </c>
      <c r="BD158">
        <v>17</v>
      </c>
      <c r="BE158">
        <v>158</v>
      </c>
      <c r="BF158">
        <v>320</v>
      </c>
      <c r="BG158">
        <v>18</v>
      </c>
      <c r="BH158">
        <v>38</v>
      </c>
      <c r="BI158">
        <v>4</v>
      </c>
      <c r="BJ158">
        <v>304</v>
      </c>
      <c r="BK158">
        <v>525</v>
      </c>
      <c r="BL158">
        <v>0</v>
      </c>
      <c r="BM158">
        <v>614</v>
      </c>
      <c r="BN158">
        <v>2376</v>
      </c>
      <c r="BO158">
        <v>184</v>
      </c>
      <c r="BP158">
        <v>218</v>
      </c>
      <c r="BQ158">
        <v>4564</v>
      </c>
      <c r="BR158">
        <v>111</v>
      </c>
      <c r="BS158">
        <v>1297</v>
      </c>
      <c r="BT158">
        <v>451</v>
      </c>
      <c r="BU158">
        <v>110</v>
      </c>
      <c r="BV158">
        <v>620</v>
      </c>
      <c r="BW158">
        <v>753</v>
      </c>
      <c r="BX158">
        <v>615</v>
      </c>
      <c r="BY158">
        <v>1</v>
      </c>
      <c r="BZ158">
        <v>4</v>
      </c>
      <c r="CA158">
        <v>57</v>
      </c>
      <c r="CB158">
        <v>785</v>
      </c>
      <c r="CC158">
        <v>1</v>
      </c>
      <c r="CD158">
        <v>72</v>
      </c>
      <c r="CE158">
        <v>46</v>
      </c>
      <c r="CF158">
        <v>37</v>
      </c>
      <c r="CG158">
        <v>8</v>
      </c>
      <c r="CH158">
        <v>37</v>
      </c>
      <c r="CI158">
        <v>149</v>
      </c>
      <c r="CJ158">
        <v>973</v>
      </c>
      <c r="CK158">
        <v>544</v>
      </c>
      <c r="CL158">
        <v>3</v>
      </c>
      <c r="CM158">
        <v>98</v>
      </c>
      <c r="CN158">
        <v>952</v>
      </c>
      <c r="CO158">
        <v>104</v>
      </c>
      <c r="CP158">
        <v>185</v>
      </c>
      <c r="CQ158">
        <v>12</v>
      </c>
      <c r="CR158">
        <v>44</v>
      </c>
      <c r="CS158">
        <v>8</v>
      </c>
      <c r="CT158">
        <v>397</v>
      </c>
      <c r="CU158">
        <v>17</v>
      </c>
      <c r="CV158">
        <v>1082</v>
      </c>
      <c r="CW158">
        <v>26</v>
      </c>
      <c r="CY158" s="7"/>
    </row>
    <row r="159" spans="1:103" x14ac:dyDescent="0.25">
      <c r="A159" t="s">
        <v>317</v>
      </c>
      <c r="B159" s="5" t="s">
        <v>318</v>
      </c>
      <c r="C159">
        <v>2018</v>
      </c>
      <c r="D159">
        <v>20555</v>
      </c>
      <c r="E159">
        <v>0</v>
      </c>
      <c r="F159">
        <v>0</v>
      </c>
      <c r="G159">
        <v>4</v>
      </c>
      <c r="H159">
        <v>131</v>
      </c>
      <c r="I159">
        <v>0</v>
      </c>
      <c r="J159">
        <v>0</v>
      </c>
      <c r="K159">
        <v>0</v>
      </c>
      <c r="L159">
        <v>0</v>
      </c>
      <c r="M159">
        <v>53</v>
      </c>
      <c r="N159">
        <v>8</v>
      </c>
      <c r="O159">
        <v>2</v>
      </c>
      <c r="P159">
        <v>0</v>
      </c>
      <c r="Q159">
        <v>0</v>
      </c>
      <c r="R159">
        <v>0</v>
      </c>
      <c r="S159">
        <v>15</v>
      </c>
      <c r="T159">
        <v>0</v>
      </c>
      <c r="U159">
        <v>3</v>
      </c>
      <c r="V159">
        <v>57</v>
      </c>
      <c r="W159">
        <v>75</v>
      </c>
      <c r="X159">
        <v>5</v>
      </c>
      <c r="Y159">
        <v>0</v>
      </c>
      <c r="Z159">
        <v>9213</v>
      </c>
      <c r="AA159">
        <v>481</v>
      </c>
      <c r="AB159">
        <v>7978</v>
      </c>
      <c r="AC159">
        <v>0</v>
      </c>
      <c r="AD159">
        <v>9</v>
      </c>
      <c r="AE159">
        <v>1</v>
      </c>
      <c r="AF159">
        <v>1</v>
      </c>
      <c r="AG159">
        <v>225</v>
      </c>
      <c r="AH159">
        <v>18</v>
      </c>
      <c r="AI159">
        <v>5</v>
      </c>
      <c r="AJ159">
        <v>31</v>
      </c>
      <c r="AK159">
        <v>1</v>
      </c>
      <c r="AL159">
        <v>68</v>
      </c>
      <c r="AM159">
        <v>60</v>
      </c>
      <c r="AN159">
        <v>11</v>
      </c>
      <c r="AO159">
        <v>42</v>
      </c>
      <c r="AP159">
        <v>0</v>
      </c>
      <c r="AQ159">
        <v>10</v>
      </c>
      <c r="AR159">
        <v>14</v>
      </c>
      <c r="AS159">
        <v>114</v>
      </c>
      <c r="AT159">
        <v>3</v>
      </c>
      <c r="AU159">
        <v>5</v>
      </c>
      <c r="AV159">
        <v>85</v>
      </c>
      <c r="AW159">
        <v>362</v>
      </c>
      <c r="AX159">
        <v>45</v>
      </c>
      <c r="AY159">
        <v>3</v>
      </c>
      <c r="AZ159">
        <v>4</v>
      </c>
      <c r="BA159">
        <v>0</v>
      </c>
      <c r="BB159">
        <v>89</v>
      </c>
      <c r="BC159">
        <v>5</v>
      </c>
      <c r="BD159">
        <v>0</v>
      </c>
      <c r="BE159">
        <v>104</v>
      </c>
      <c r="BF159">
        <v>28</v>
      </c>
      <c r="BG159">
        <v>1</v>
      </c>
      <c r="BH159">
        <v>3</v>
      </c>
      <c r="BI159">
        <v>0</v>
      </c>
      <c r="BJ159">
        <v>72</v>
      </c>
      <c r="BK159">
        <v>33</v>
      </c>
      <c r="BL159">
        <v>0</v>
      </c>
      <c r="BM159">
        <v>2</v>
      </c>
      <c r="BN159">
        <v>10</v>
      </c>
      <c r="BO159">
        <v>0</v>
      </c>
      <c r="BP159">
        <v>7</v>
      </c>
      <c r="BQ159">
        <v>43</v>
      </c>
      <c r="BR159">
        <v>1</v>
      </c>
      <c r="BS159">
        <v>85</v>
      </c>
      <c r="BT159">
        <v>9</v>
      </c>
      <c r="BU159">
        <v>0</v>
      </c>
      <c r="BV159">
        <v>8</v>
      </c>
      <c r="BW159">
        <v>13</v>
      </c>
      <c r="BX159">
        <v>1</v>
      </c>
      <c r="BY159">
        <v>0</v>
      </c>
      <c r="BZ159">
        <v>0</v>
      </c>
      <c r="CA159">
        <v>532</v>
      </c>
      <c r="CB159">
        <v>175</v>
      </c>
      <c r="CC159">
        <v>0</v>
      </c>
      <c r="CD159">
        <v>9</v>
      </c>
      <c r="CE159">
        <v>0</v>
      </c>
      <c r="CF159">
        <v>8</v>
      </c>
      <c r="CG159">
        <v>1</v>
      </c>
      <c r="CH159">
        <v>1</v>
      </c>
      <c r="CI159">
        <v>0</v>
      </c>
      <c r="CJ159">
        <v>2</v>
      </c>
      <c r="CK159">
        <v>0</v>
      </c>
      <c r="CL159">
        <v>0</v>
      </c>
      <c r="CM159">
        <v>42</v>
      </c>
      <c r="CN159">
        <v>88</v>
      </c>
      <c r="CO159">
        <v>0</v>
      </c>
      <c r="CP159">
        <v>0</v>
      </c>
      <c r="CQ159">
        <v>0</v>
      </c>
      <c r="CR159">
        <v>5</v>
      </c>
      <c r="CS159">
        <v>1</v>
      </c>
      <c r="CT159">
        <v>8</v>
      </c>
      <c r="CU159">
        <v>0</v>
      </c>
      <c r="CV159">
        <v>14</v>
      </c>
      <c r="CW159">
        <v>8</v>
      </c>
      <c r="CY159" s="7"/>
    </row>
    <row r="160" spans="1:103" x14ac:dyDescent="0.25">
      <c r="A160" t="s">
        <v>319</v>
      </c>
      <c r="B160" s="5" t="s">
        <v>320</v>
      </c>
      <c r="C160">
        <v>2018</v>
      </c>
      <c r="D160">
        <v>21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5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11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Y160" s="7"/>
    </row>
    <row r="161" spans="1:103" x14ac:dyDescent="0.25">
      <c r="A161" t="s">
        <v>321</v>
      </c>
      <c r="B161" s="5" t="s">
        <v>322</v>
      </c>
      <c r="C161">
        <v>2018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Y161" s="7"/>
    </row>
    <row r="162" spans="1:103" x14ac:dyDescent="0.25">
      <c r="A162" t="s">
        <v>323</v>
      </c>
      <c r="B162" s="5" t="s">
        <v>324</v>
      </c>
      <c r="C162">
        <v>2018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Y162" s="7"/>
    </row>
    <row r="163" spans="1:103" x14ac:dyDescent="0.25">
      <c r="A163" t="s">
        <v>325</v>
      </c>
      <c r="B163" s="5" t="s">
        <v>326</v>
      </c>
      <c r="C163">
        <v>2018</v>
      </c>
      <c r="D163">
        <v>908</v>
      </c>
      <c r="E163">
        <v>1</v>
      </c>
      <c r="F163">
        <v>291</v>
      </c>
      <c r="G163">
        <v>1</v>
      </c>
      <c r="H163">
        <v>6</v>
      </c>
      <c r="I163">
        <v>2</v>
      </c>
      <c r="J163">
        <v>52</v>
      </c>
      <c r="K163">
        <v>26</v>
      </c>
      <c r="L163">
        <v>0</v>
      </c>
      <c r="M163">
        <v>0</v>
      </c>
      <c r="N163">
        <v>6</v>
      </c>
      <c r="O163">
        <v>244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23</v>
      </c>
      <c r="V163">
        <v>0</v>
      </c>
      <c r="W163">
        <v>1</v>
      </c>
      <c r="X163">
        <v>5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</v>
      </c>
      <c r="AE163">
        <v>0</v>
      </c>
      <c r="AF163">
        <v>1</v>
      </c>
      <c r="AG163">
        <v>1</v>
      </c>
      <c r="AH163">
        <v>0</v>
      </c>
      <c r="AI163">
        <v>2</v>
      </c>
      <c r="AJ163">
        <v>16</v>
      </c>
      <c r="AK163">
        <v>7</v>
      </c>
      <c r="AL163">
        <v>0</v>
      </c>
      <c r="AM163">
        <v>0</v>
      </c>
      <c r="AN163">
        <v>2</v>
      </c>
      <c r="AO163">
        <v>2</v>
      </c>
      <c r="AP163">
        <v>1</v>
      </c>
      <c r="AQ163">
        <v>0</v>
      </c>
      <c r="AR163">
        <v>0</v>
      </c>
      <c r="AS163">
        <v>0</v>
      </c>
      <c r="AT163">
        <v>6</v>
      </c>
      <c r="AU163">
        <v>1</v>
      </c>
      <c r="AV163">
        <v>0</v>
      </c>
      <c r="AW163">
        <v>8</v>
      </c>
      <c r="AX163">
        <v>5</v>
      </c>
      <c r="AY163">
        <v>0</v>
      </c>
      <c r="AZ163">
        <v>3</v>
      </c>
      <c r="BA163">
        <v>0</v>
      </c>
      <c r="BB163">
        <v>35</v>
      </c>
      <c r="BC163">
        <v>1</v>
      </c>
      <c r="BD163">
        <v>0</v>
      </c>
      <c r="BE163">
        <v>5</v>
      </c>
      <c r="BF163">
        <v>8</v>
      </c>
      <c r="BG163">
        <v>0</v>
      </c>
      <c r="BH163">
        <v>4</v>
      </c>
      <c r="BI163">
        <v>0</v>
      </c>
      <c r="BJ163">
        <v>3</v>
      </c>
      <c r="BK163">
        <v>12</v>
      </c>
      <c r="BL163">
        <v>0</v>
      </c>
      <c r="BM163">
        <v>1</v>
      </c>
      <c r="BN163">
        <v>2</v>
      </c>
      <c r="BO163">
        <v>0</v>
      </c>
      <c r="BP163">
        <v>1</v>
      </c>
      <c r="BQ163">
        <v>11</v>
      </c>
      <c r="BR163">
        <v>0</v>
      </c>
      <c r="BS163">
        <v>7</v>
      </c>
      <c r="BT163">
        <v>5</v>
      </c>
      <c r="BU163">
        <v>0</v>
      </c>
      <c r="BV163">
        <v>1</v>
      </c>
      <c r="BW163">
        <v>0</v>
      </c>
      <c r="BX163">
        <v>1</v>
      </c>
      <c r="BY163">
        <v>0</v>
      </c>
      <c r="BZ163">
        <v>0</v>
      </c>
      <c r="CA163">
        <v>2</v>
      </c>
      <c r="CB163">
        <v>3</v>
      </c>
      <c r="CC163">
        <v>0</v>
      </c>
      <c r="CD163">
        <v>3</v>
      </c>
      <c r="CE163">
        <v>0</v>
      </c>
      <c r="CF163">
        <v>6</v>
      </c>
      <c r="CG163">
        <v>1</v>
      </c>
      <c r="CH163">
        <v>0</v>
      </c>
      <c r="CI163">
        <v>1</v>
      </c>
      <c r="CJ163">
        <v>3</v>
      </c>
      <c r="CK163">
        <v>1</v>
      </c>
      <c r="CL163">
        <v>0</v>
      </c>
      <c r="CM163">
        <v>3</v>
      </c>
      <c r="CN163">
        <v>26</v>
      </c>
      <c r="CO163">
        <v>0</v>
      </c>
      <c r="CP163">
        <v>1</v>
      </c>
      <c r="CQ163">
        <v>0</v>
      </c>
      <c r="CR163">
        <v>4</v>
      </c>
      <c r="CS163">
        <v>0</v>
      </c>
      <c r="CT163">
        <v>15</v>
      </c>
      <c r="CU163">
        <v>0</v>
      </c>
      <c r="CV163">
        <v>5</v>
      </c>
      <c r="CW163">
        <v>21</v>
      </c>
      <c r="CY163" s="7"/>
    </row>
    <row r="164" spans="1:103" x14ac:dyDescent="0.25">
      <c r="A164" t="s">
        <v>327</v>
      </c>
      <c r="B164" s="5" t="s">
        <v>328</v>
      </c>
      <c r="C164">
        <v>2018</v>
      </c>
      <c r="D164">
        <v>184</v>
      </c>
      <c r="E164">
        <v>0</v>
      </c>
      <c r="F164">
        <v>0</v>
      </c>
      <c r="G164">
        <v>0</v>
      </c>
      <c r="H164">
        <v>1</v>
      </c>
      <c r="I164">
        <v>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9</v>
      </c>
      <c r="AI164">
        <v>0</v>
      </c>
      <c r="AJ164">
        <v>4</v>
      </c>
      <c r="AK164">
        <v>2</v>
      </c>
      <c r="AL164">
        <v>0</v>
      </c>
      <c r="AM164">
        <v>1</v>
      </c>
      <c r="AN164">
        <v>11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</v>
      </c>
      <c r="AU164">
        <v>1</v>
      </c>
      <c r="AV164">
        <v>0</v>
      </c>
      <c r="AW164">
        <v>0</v>
      </c>
      <c r="AX164">
        <v>3</v>
      </c>
      <c r="AY164">
        <v>0</v>
      </c>
      <c r="AZ164">
        <v>2</v>
      </c>
      <c r="BA164">
        <v>0</v>
      </c>
      <c r="BB164">
        <v>44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0</v>
      </c>
      <c r="BI164">
        <v>0</v>
      </c>
      <c r="BJ164">
        <v>2</v>
      </c>
      <c r="BK164">
        <v>3</v>
      </c>
      <c r="BL164">
        <v>0</v>
      </c>
      <c r="BM164">
        <v>0</v>
      </c>
      <c r="BN164">
        <v>5</v>
      </c>
      <c r="BO164">
        <v>0</v>
      </c>
      <c r="BP164">
        <v>2</v>
      </c>
      <c r="BQ164">
        <v>10</v>
      </c>
      <c r="BR164">
        <v>0</v>
      </c>
      <c r="BS164">
        <v>3</v>
      </c>
      <c r="BT164">
        <v>4</v>
      </c>
      <c r="BU164">
        <v>0</v>
      </c>
      <c r="BV164">
        <v>8</v>
      </c>
      <c r="BW164">
        <v>1</v>
      </c>
      <c r="BX164">
        <v>0</v>
      </c>
      <c r="BY164">
        <v>0</v>
      </c>
      <c r="BZ164">
        <v>0</v>
      </c>
      <c r="CA164">
        <v>24</v>
      </c>
      <c r="CB164">
        <v>0</v>
      </c>
      <c r="CC164">
        <v>0</v>
      </c>
      <c r="CD164">
        <v>0</v>
      </c>
      <c r="CE164">
        <v>0</v>
      </c>
      <c r="CF164">
        <v>2</v>
      </c>
      <c r="CG164">
        <v>0</v>
      </c>
      <c r="CH164">
        <v>0</v>
      </c>
      <c r="CI164">
        <v>0</v>
      </c>
      <c r="CJ164">
        <v>10</v>
      </c>
      <c r="CK164">
        <v>0</v>
      </c>
      <c r="CL164">
        <v>0</v>
      </c>
      <c r="CM164">
        <v>4</v>
      </c>
      <c r="CN164">
        <v>18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1</v>
      </c>
      <c r="CW164">
        <v>0</v>
      </c>
      <c r="CY164" s="7"/>
    </row>
    <row r="165" spans="1:103" x14ac:dyDescent="0.25">
      <c r="A165" t="s">
        <v>329</v>
      </c>
      <c r="B165" s="5" t="s">
        <v>330</v>
      </c>
      <c r="C165">
        <v>2018</v>
      </c>
      <c r="D165">
        <v>29</v>
      </c>
      <c r="E165">
        <v>0</v>
      </c>
      <c r="F165">
        <v>0</v>
      </c>
      <c r="G165">
        <v>0</v>
      </c>
      <c r="H165">
        <v>2</v>
      </c>
      <c r="I165">
        <v>0</v>
      </c>
      <c r="J165">
        <v>17</v>
      </c>
      <c r="K165">
        <v>0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3</v>
      </c>
      <c r="CK165">
        <v>0</v>
      </c>
      <c r="CL165">
        <v>0</v>
      </c>
      <c r="CM165">
        <v>0</v>
      </c>
      <c r="CN165">
        <v>1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Y165" s="7"/>
    </row>
    <row r="166" spans="1:103" x14ac:dyDescent="0.25">
      <c r="A166" t="s">
        <v>331</v>
      </c>
      <c r="B166" s="5" t="s">
        <v>332</v>
      </c>
      <c r="C166">
        <v>2018</v>
      </c>
      <c r="D166">
        <v>396</v>
      </c>
      <c r="E166">
        <v>0</v>
      </c>
      <c r="F166">
        <v>0</v>
      </c>
      <c r="G166">
        <v>0</v>
      </c>
      <c r="H166">
        <v>9</v>
      </c>
      <c r="I166">
        <v>5</v>
      </c>
      <c r="J166">
        <v>265</v>
      </c>
      <c r="K166">
        <v>0</v>
      </c>
      <c r="L166">
        <v>24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3</v>
      </c>
      <c r="V166">
        <v>1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19</v>
      </c>
      <c r="AC166">
        <v>0</v>
      </c>
      <c r="AD166">
        <v>5</v>
      </c>
      <c r="AE166">
        <v>1</v>
      </c>
      <c r="AF166">
        <v>0</v>
      </c>
      <c r="AG166">
        <v>1</v>
      </c>
      <c r="AH166">
        <v>11</v>
      </c>
      <c r="AI166">
        <v>3</v>
      </c>
      <c r="AJ166">
        <v>0</v>
      </c>
      <c r="AK166">
        <v>3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8</v>
      </c>
      <c r="AU166">
        <v>1</v>
      </c>
      <c r="AV166">
        <v>0</v>
      </c>
      <c r="AW166">
        <v>17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13</v>
      </c>
      <c r="CK166">
        <v>1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1</v>
      </c>
      <c r="CY166" s="7"/>
    </row>
    <row r="167" spans="1:103" x14ac:dyDescent="0.25">
      <c r="A167" t="s">
        <v>333</v>
      </c>
      <c r="B167" s="5" t="s">
        <v>334</v>
      </c>
      <c r="C167">
        <v>2018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Y167" s="7"/>
    </row>
    <row r="168" spans="1:103" x14ac:dyDescent="0.25">
      <c r="A168" t="s">
        <v>335</v>
      </c>
      <c r="B168" s="5" t="s">
        <v>336</v>
      </c>
      <c r="C168">
        <v>2018</v>
      </c>
      <c r="D168">
        <v>77</v>
      </c>
      <c r="E168">
        <v>0</v>
      </c>
      <c r="F168">
        <v>0</v>
      </c>
      <c r="G168">
        <v>0</v>
      </c>
      <c r="H168">
        <v>8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65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2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Y168" s="7"/>
    </row>
    <row r="169" spans="1:103" x14ac:dyDescent="0.25">
      <c r="A169" t="s">
        <v>337</v>
      </c>
      <c r="B169" s="5" t="s">
        <v>338</v>
      </c>
      <c r="C169">
        <v>2018</v>
      </c>
      <c r="D169">
        <v>589</v>
      </c>
      <c r="E169">
        <v>0</v>
      </c>
      <c r="F169">
        <v>0</v>
      </c>
      <c r="G169">
        <v>0</v>
      </c>
      <c r="H169">
        <v>58</v>
      </c>
      <c r="I169">
        <v>1</v>
      </c>
      <c r="J169">
        <v>38</v>
      </c>
      <c r="K169">
        <v>2</v>
      </c>
      <c r="L169">
        <v>0</v>
      </c>
      <c r="M169">
        <v>0</v>
      </c>
      <c r="N169">
        <v>7</v>
      </c>
      <c r="O169">
        <v>8</v>
      </c>
      <c r="P169">
        <v>0</v>
      </c>
      <c r="Q169">
        <v>0</v>
      </c>
      <c r="R169">
        <v>0</v>
      </c>
      <c r="S169">
        <v>0</v>
      </c>
      <c r="T169">
        <v>31</v>
      </c>
      <c r="U169">
        <v>11</v>
      </c>
      <c r="V169">
        <v>0</v>
      </c>
      <c r="W169">
        <v>0</v>
      </c>
      <c r="X169">
        <v>7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3</v>
      </c>
      <c r="AF169">
        <v>0</v>
      </c>
      <c r="AG169">
        <v>0</v>
      </c>
      <c r="AH169">
        <v>0</v>
      </c>
      <c r="AI169">
        <v>2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8</v>
      </c>
      <c r="AR169">
        <v>1</v>
      </c>
      <c r="AS169">
        <v>1</v>
      </c>
      <c r="AT169">
        <v>5</v>
      </c>
      <c r="AU169">
        <v>1</v>
      </c>
      <c r="AV169">
        <v>0</v>
      </c>
      <c r="AW169">
        <v>0</v>
      </c>
      <c r="AX169">
        <v>4</v>
      </c>
      <c r="AY169">
        <v>0</v>
      </c>
      <c r="AZ169">
        <v>4</v>
      </c>
      <c r="BA169">
        <v>0</v>
      </c>
      <c r="BB169">
        <v>1</v>
      </c>
      <c r="BC169">
        <v>2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31</v>
      </c>
      <c r="BK169">
        <v>9</v>
      </c>
      <c r="BL169">
        <v>0</v>
      </c>
      <c r="BM169">
        <v>5</v>
      </c>
      <c r="BN169">
        <v>22</v>
      </c>
      <c r="BO169">
        <v>0</v>
      </c>
      <c r="BP169">
        <v>2</v>
      </c>
      <c r="BQ169">
        <v>34</v>
      </c>
      <c r="BR169">
        <v>37</v>
      </c>
      <c r="BS169">
        <v>85</v>
      </c>
      <c r="BT169">
        <v>11</v>
      </c>
      <c r="BU169">
        <v>16</v>
      </c>
      <c r="BV169">
        <v>3</v>
      </c>
      <c r="BW169">
        <v>0</v>
      </c>
      <c r="BX169">
        <v>0</v>
      </c>
      <c r="BY169">
        <v>0</v>
      </c>
      <c r="BZ169">
        <v>0</v>
      </c>
      <c r="CA169">
        <v>3</v>
      </c>
      <c r="CB169">
        <v>0</v>
      </c>
      <c r="CC169">
        <v>0</v>
      </c>
      <c r="CD169">
        <v>1</v>
      </c>
      <c r="CE169">
        <v>0</v>
      </c>
      <c r="CF169">
        <v>4</v>
      </c>
      <c r="CG169">
        <v>5</v>
      </c>
      <c r="CH169">
        <v>0</v>
      </c>
      <c r="CI169">
        <v>3</v>
      </c>
      <c r="CJ169">
        <v>17</v>
      </c>
      <c r="CK169">
        <v>5</v>
      </c>
      <c r="CL169">
        <v>0</v>
      </c>
      <c r="CM169">
        <v>1</v>
      </c>
      <c r="CN169">
        <v>7</v>
      </c>
      <c r="CO169">
        <v>4</v>
      </c>
      <c r="CP169">
        <v>11</v>
      </c>
      <c r="CQ169">
        <v>0</v>
      </c>
      <c r="CR169">
        <v>19</v>
      </c>
      <c r="CS169">
        <v>1</v>
      </c>
      <c r="CT169">
        <v>43</v>
      </c>
      <c r="CU169">
        <v>0</v>
      </c>
      <c r="CV169">
        <v>10</v>
      </c>
      <c r="CW169">
        <v>3</v>
      </c>
      <c r="CY169" s="7"/>
    </row>
    <row r="170" spans="1:103" x14ac:dyDescent="0.25">
      <c r="A170" t="s">
        <v>339</v>
      </c>
      <c r="B170" s="5" t="s">
        <v>340</v>
      </c>
      <c r="C170">
        <v>2018</v>
      </c>
      <c r="D170">
        <v>1296</v>
      </c>
      <c r="E170">
        <v>0</v>
      </c>
      <c r="F170">
        <v>0</v>
      </c>
      <c r="G170">
        <v>0</v>
      </c>
      <c r="H170">
        <v>1</v>
      </c>
      <c r="I170">
        <v>73</v>
      </c>
      <c r="J170">
        <v>27</v>
      </c>
      <c r="K170">
        <v>8</v>
      </c>
      <c r="L170">
        <v>6</v>
      </c>
      <c r="M170">
        <v>0</v>
      </c>
      <c r="N170">
        <v>8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3</v>
      </c>
      <c r="V170">
        <v>3</v>
      </c>
      <c r="W170">
        <v>1</v>
      </c>
      <c r="X170">
        <v>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1</v>
      </c>
      <c r="AL170">
        <v>0</v>
      </c>
      <c r="AM170">
        <v>0</v>
      </c>
      <c r="AN170">
        <v>4</v>
      </c>
      <c r="AO170">
        <v>0</v>
      </c>
      <c r="AP170">
        <v>1</v>
      </c>
      <c r="AQ170">
        <v>1</v>
      </c>
      <c r="AR170">
        <v>0</v>
      </c>
      <c r="AS170">
        <v>1</v>
      </c>
      <c r="AT170">
        <v>433</v>
      </c>
      <c r="AU170">
        <v>6</v>
      </c>
      <c r="AV170">
        <v>0</v>
      </c>
      <c r="AW170">
        <v>0</v>
      </c>
      <c r="AX170">
        <v>6</v>
      </c>
      <c r="AY170">
        <v>0</v>
      </c>
      <c r="AZ170">
        <v>0</v>
      </c>
      <c r="BA170">
        <v>0</v>
      </c>
      <c r="BB170">
        <v>20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2</v>
      </c>
      <c r="BT170">
        <v>0</v>
      </c>
      <c r="BU170">
        <v>0</v>
      </c>
      <c r="BV170">
        <v>2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1</v>
      </c>
      <c r="CD170">
        <v>1</v>
      </c>
      <c r="CE170">
        <v>0</v>
      </c>
      <c r="CF170">
        <v>20</v>
      </c>
      <c r="CG170">
        <v>0</v>
      </c>
      <c r="CH170">
        <v>0</v>
      </c>
      <c r="CI170">
        <v>9</v>
      </c>
      <c r="CJ170">
        <v>581</v>
      </c>
      <c r="CK170">
        <v>7</v>
      </c>
      <c r="CL170">
        <v>0</v>
      </c>
      <c r="CM170">
        <v>0</v>
      </c>
      <c r="CN170">
        <v>27</v>
      </c>
      <c r="CO170">
        <v>0</v>
      </c>
      <c r="CP170">
        <v>0</v>
      </c>
      <c r="CQ170">
        <v>0</v>
      </c>
      <c r="CR170">
        <v>0</v>
      </c>
      <c r="CS170">
        <v>3</v>
      </c>
      <c r="CT170">
        <v>2</v>
      </c>
      <c r="CU170">
        <v>0</v>
      </c>
      <c r="CV170">
        <v>30</v>
      </c>
      <c r="CW170">
        <v>2</v>
      </c>
      <c r="CY170" s="7"/>
    </row>
    <row r="171" spans="1:103" x14ac:dyDescent="0.25">
      <c r="A171" t="s">
        <v>341</v>
      </c>
      <c r="B171" s="5" t="s">
        <v>342</v>
      </c>
      <c r="C171">
        <v>2018</v>
      </c>
      <c r="D171">
        <v>10884</v>
      </c>
      <c r="E171">
        <v>0</v>
      </c>
      <c r="F171">
        <v>629</v>
      </c>
      <c r="G171">
        <v>80</v>
      </c>
      <c r="H171">
        <v>87</v>
      </c>
      <c r="I171">
        <v>204</v>
      </c>
      <c r="J171">
        <v>293</v>
      </c>
      <c r="K171">
        <v>36</v>
      </c>
      <c r="L171">
        <v>272</v>
      </c>
      <c r="M171">
        <v>41</v>
      </c>
      <c r="N171">
        <v>126</v>
      </c>
      <c r="O171">
        <v>401</v>
      </c>
      <c r="P171">
        <v>0</v>
      </c>
      <c r="Q171">
        <v>2</v>
      </c>
      <c r="R171">
        <v>3</v>
      </c>
      <c r="S171">
        <v>43</v>
      </c>
      <c r="T171">
        <v>3</v>
      </c>
      <c r="U171">
        <v>0</v>
      </c>
      <c r="V171">
        <v>2</v>
      </c>
      <c r="W171">
        <v>31</v>
      </c>
      <c r="X171">
        <v>11</v>
      </c>
      <c r="Y171">
        <v>20</v>
      </c>
      <c r="Z171">
        <v>0</v>
      </c>
      <c r="AA171">
        <v>111</v>
      </c>
      <c r="AB171">
        <v>0</v>
      </c>
      <c r="AC171">
        <v>0</v>
      </c>
      <c r="AD171">
        <v>2</v>
      </c>
      <c r="AE171">
        <v>1</v>
      </c>
      <c r="AF171">
        <v>0</v>
      </c>
      <c r="AG171">
        <v>14</v>
      </c>
      <c r="AH171">
        <v>20</v>
      </c>
      <c r="AI171">
        <v>27</v>
      </c>
      <c r="AJ171">
        <v>86</v>
      </c>
      <c r="AK171">
        <v>345</v>
      </c>
      <c r="AL171">
        <v>53</v>
      </c>
      <c r="AM171">
        <v>42</v>
      </c>
      <c r="AN171">
        <v>115</v>
      </c>
      <c r="AO171">
        <v>48</v>
      </c>
      <c r="AP171">
        <v>7</v>
      </c>
      <c r="AQ171">
        <v>149</v>
      </c>
      <c r="AR171">
        <v>268</v>
      </c>
      <c r="AS171">
        <v>202</v>
      </c>
      <c r="AT171">
        <v>83</v>
      </c>
      <c r="AU171">
        <v>165</v>
      </c>
      <c r="AV171">
        <v>93</v>
      </c>
      <c r="AW171">
        <v>460</v>
      </c>
      <c r="AX171">
        <v>295</v>
      </c>
      <c r="AY171">
        <v>3</v>
      </c>
      <c r="AZ171">
        <v>9</v>
      </c>
      <c r="BA171">
        <v>0</v>
      </c>
      <c r="BB171">
        <v>225</v>
      </c>
      <c r="BC171">
        <v>32</v>
      </c>
      <c r="BD171">
        <v>8</v>
      </c>
      <c r="BE171">
        <v>26</v>
      </c>
      <c r="BF171">
        <v>24</v>
      </c>
      <c r="BG171">
        <v>3</v>
      </c>
      <c r="BH171">
        <v>7</v>
      </c>
      <c r="BI171">
        <v>12</v>
      </c>
      <c r="BJ171">
        <v>163</v>
      </c>
      <c r="BK171">
        <v>202</v>
      </c>
      <c r="BL171">
        <v>0</v>
      </c>
      <c r="BM171">
        <v>13</v>
      </c>
      <c r="BN171">
        <v>617</v>
      </c>
      <c r="BO171">
        <v>437</v>
      </c>
      <c r="BP171">
        <v>11</v>
      </c>
      <c r="BQ171">
        <v>164</v>
      </c>
      <c r="BR171">
        <v>400</v>
      </c>
      <c r="BS171">
        <v>396</v>
      </c>
      <c r="BT171">
        <v>64</v>
      </c>
      <c r="BU171">
        <v>1</v>
      </c>
      <c r="BV171">
        <v>825</v>
      </c>
      <c r="BW171">
        <v>68</v>
      </c>
      <c r="BX171">
        <v>488</v>
      </c>
      <c r="BY171">
        <v>11</v>
      </c>
      <c r="BZ171">
        <v>5</v>
      </c>
      <c r="CA171">
        <v>74</v>
      </c>
      <c r="CB171">
        <v>25</v>
      </c>
      <c r="CC171">
        <v>3</v>
      </c>
      <c r="CD171">
        <v>77</v>
      </c>
      <c r="CE171">
        <v>24</v>
      </c>
      <c r="CF171">
        <v>430</v>
      </c>
      <c r="CG171">
        <v>188</v>
      </c>
      <c r="CH171">
        <v>22</v>
      </c>
      <c r="CI171">
        <v>11</v>
      </c>
      <c r="CJ171">
        <v>139</v>
      </c>
      <c r="CK171">
        <v>53</v>
      </c>
      <c r="CL171">
        <v>0</v>
      </c>
      <c r="CM171">
        <v>36</v>
      </c>
      <c r="CN171">
        <v>80</v>
      </c>
      <c r="CO171">
        <v>11</v>
      </c>
      <c r="CP171">
        <v>13</v>
      </c>
      <c r="CQ171">
        <v>0</v>
      </c>
      <c r="CR171">
        <v>0</v>
      </c>
      <c r="CS171">
        <v>1</v>
      </c>
      <c r="CT171">
        <v>121</v>
      </c>
      <c r="CU171">
        <v>7</v>
      </c>
      <c r="CV171">
        <v>472</v>
      </c>
      <c r="CW171">
        <v>13</v>
      </c>
      <c r="CY171" s="7"/>
    </row>
    <row r="172" spans="1:103" x14ac:dyDescent="0.25">
      <c r="A172" t="s">
        <v>343</v>
      </c>
      <c r="B172" s="5" t="s">
        <v>344</v>
      </c>
      <c r="C172">
        <v>2018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Y172" s="7"/>
    </row>
    <row r="173" spans="1:103" x14ac:dyDescent="0.25">
      <c r="A173" t="s">
        <v>345</v>
      </c>
      <c r="B173" s="5" t="s">
        <v>346</v>
      </c>
      <c r="C173">
        <v>2018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Y173" s="7"/>
    </row>
    <row r="174" spans="1:103" x14ac:dyDescent="0.25">
      <c r="A174" t="s">
        <v>347</v>
      </c>
      <c r="B174" s="5" t="s">
        <v>348</v>
      </c>
      <c r="C174">
        <v>2018</v>
      </c>
      <c r="D174">
        <v>3106</v>
      </c>
      <c r="E174">
        <v>2</v>
      </c>
      <c r="F174">
        <v>11</v>
      </c>
      <c r="G174">
        <v>7</v>
      </c>
      <c r="H174">
        <v>21</v>
      </c>
      <c r="I174">
        <v>28</v>
      </c>
      <c r="J174">
        <v>108</v>
      </c>
      <c r="K174">
        <v>1</v>
      </c>
      <c r="L174">
        <v>7</v>
      </c>
      <c r="M174">
        <v>3</v>
      </c>
      <c r="N174">
        <v>29</v>
      </c>
      <c r="O174">
        <v>62</v>
      </c>
      <c r="P174">
        <v>0</v>
      </c>
      <c r="Q174">
        <v>0</v>
      </c>
      <c r="R174">
        <v>0</v>
      </c>
      <c r="S174">
        <v>25</v>
      </c>
      <c r="T174">
        <v>8</v>
      </c>
      <c r="U174">
        <v>9</v>
      </c>
      <c r="V174">
        <v>5</v>
      </c>
      <c r="W174">
        <v>2</v>
      </c>
      <c r="X174">
        <v>3</v>
      </c>
      <c r="Y174">
        <v>0</v>
      </c>
      <c r="Z174">
        <v>0</v>
      </c>
      <c r="AA174">
        <v>19</v>
      </c>
      <c r="AB174">
        <v>0</v>
      </c>
      <c r="AC174">
        <v>0</v>
      </c>
      <c r="AD174">
        <v>0</v>
      </c>
      <c r="AE174">
        <v>2</v>
      </c>
      <c r="AF174">
        <v>0</v>
      </c>
      <c r="AG174">
        <v>25</v>
      </c>
      <c r="AH174">
        <v>0</v>
      </c>
      <c r="AI174">
        <v>8</v>
      </c>
      <c r="AJ174">
        <v>97</v>
      </c>
      <c r="AK174">
        <v>17</v>
      </c>
      <c r="AL174">
        <v>1</v>
      </c>
      <c r="AM174">
        <v>7</v>
      </c>
      <c r="AN174">
        <v>87</v>
      </c>
      <c r="AO174">
        <v>10</v>
      </c>
      <c r="AP174">
        <v>2</v>
      </c>
      <c r="AQ174">
        <v>87</v>
      </c>
      <c r="AR174">
        <v>68</v>
      </c>
      <c r="AS174">
        <v>89</v>
      </c>
      <c r="AT174">
        <v>100</v>
      </c>
      <c r="AU174">
        <v>67</v>
      </c>
      <c r="AV174">
        <v>138</v>
      </c>
      <c r="AW174">
        <v>12</v>
      </c>
      <c r="AX174">
        <v>95</v>
      </c>
      <c r="AY174">
        <v>2</v>
      </c>
      <c r="AZ174">
        <v>4</v>
      </c>
      <c r="BA174">
        <v>0</v>
      </c>
      <c r="BB174">
        <v>60</v>
      </c>
      <c r="BC174">
        <v>0</v>
      </c>
      <c r="BD174">
        <v>0</v>
      </c>
      <c r="BE174">
        <v>6</v>
      </c>
      <c r="BF174">
        <v>3</v>
      </c>
      <c r="BG174">
        <v>1</v>
      </c>
      <c r="BH174">
        <v>0</v>
      </c>
      <c r="BI174">
        <v>0</v>
      </c>
      <c r="BJ174">
        <v>28</v>
      </c>
      <c r="BK174">
        <v>86</v>
      </c>
      <c r="BL174">
        <v>0</v>
      </c>
      <c r="BM174">
        <v>6</v>
      </c>
      <c r="BN174">
        <v>6</v>
      </c>
      <c r="BO174">
        <v>0</v>
      </c>
      <c r="BP174">
        <v>163</v>
      </c>
      <c r="BQ174">
        <v>163</v>
      </c>
      <c r="BR174">
        <v>4</v>
      </c>
      <c r="BS174">
        <v>106</v>
      </c>
      <c r="BT174">
        <v>20</v>
      </c>
      <c r="BU174">
        <v>4</v>
      </c>
      <c r="BV174">
        <v>199</v>
      </c>
      <c r="BW174">
        <v>74</v>
      </c>
      <c r="BX174">
        <v>366</v>
      </c>
      <c r="BY174">
        <v>0</v>
      </c>
      <c r="BZ174">
        <v>0</v>
      </c>
      <c r="CA174">
        <v>4</v>
      </c>
      <c r="CB174">
        <v>4</v>
      </c>
      <c r="CC174">
        <v>0</v>
      </c>
      <c r="CD174">
        <v>19</v>
      </c>
      <c r="CE174">
        <v>17</v>
      </c>
      <c r="CF174">
        <v>29</v>
      </c>
      <c r="CG174">
        <v>57</v>
      </c>
      <c r="CH174">
        <v>5</v>
      </c>
      <c r="CI174">
        <v>2</v>
      </c>
      <c r="CJ174">
        <v>181</v>
      </c>
      <c r="CK174">
        <v>80</v>
      </c>
      <c r="CL174">
        <v>0</v>
      </c>
      <c r="CM174">
        <v>0</v>
      </c>
      <c r="CN174">
        <v>79</v>
      </c>
      <c r="CO174">
        <v>5</v>
      </c>
      <c r="CP174">
        <v>18</v>
      </c>
      <c r="CQ174">
        <v>0</v>
      </c>
      <c r="CR174">
        <v>2</v>
      </c>
      <c r="CS174">
        <v>1</v>
      </c>
      <c r="CT174">
        <v>14</v>
      </c>
      <c r="CU174">
        <v>0</v>
      </c>
      <c r="CV174">
        <v>19</v>
      </c>
      <c r="CW174">
        <v>5</v>
      </c>
      <c r="CY174" s="7"/>
    </row>
    <row r="175" spans="1:103" x14ac:dyDescent="0.25">
      <c r="A175" t="s">
        <v>349</v>
      </c>
      <c r="B175" s="5" t="s">
        <v>350</v>
      </c>
      <c r="C175">
        <v>2018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Y175" s="7"/>
    </row>
    <row r="176" spans="1:103" x14ac:dyDescent="0.25">
      <c r="A176" t="s">
        <v>351</v>
      </c>
      <c r="B176" s="5" t="s">
        <v>352</v>
      </c>
      <c r="C176">
        <v>2018</v>
      </c>
      <c r="D176">
        <v>25</v>
      </c>
      <c r="E176">
        <v>0</v>
      </c>
      <c r="F176">
        <v>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4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Y176" s="7"/>
    </row>
    <row r="177" spans="1:103" x14ac:dyDescent="0.25">
      <c r="A177" t="s">
        <v>353</v>
      </c>
      <c r="B177" s="5" t="s">
        <v>354</v>
      </c>
      <c r="C177">
        <v>2018</v>
      </c>
      <c r="D177">
        <v>1475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508</v>
      </c>
      <c r="AB177">
        <v>375</v>
      </c>
      <c r="AC177">
        <v>0</v>
      </c>
      <c r="AD177">
        <v>0</v>
      </c>
      <c r="AE177">
        <v>0</v>
      </c>
      <c r="AF177">
        <v>2</v>
      </c>
      <c r="AG177">
        <v>0</v>
      </c>
      <c r="AH177">
        <v>15</v>
      </c>
      <c r="AI177">
        <v>0</v>
      </c>
      <c r="AJ177">
        <v>1</v>
      </c>
      <c r="AK177">
        <v>0</v>
      </c>
      <c r="AL177">
        <v>0</v>
      </c>
      <c r="AM177">
        <v>5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4</v>
      </c>
      <c r="AY177">
        <v>0</v>
      </c>
      <c r="AZ177">
        <v>1</v>
      </c>
      <c r="BA177">
        <v>0</v>
      </c>
      <c r="BB177">
        <v>446</v>
      </c>
      <c r="BC177">
        <v>2</v>
      </c>
      <c r="BD177">
        <v>0</v>
      </c>
      <c r="BE177">
        <v>1</v>
      </c>
      <c r="BF177">
        <v>1</v>
      </c>
      <c r="BG177">
        <v>0</v>
      </c>
      <c r="BH177">
        <v>0</v>
      </c>
      <c r="BI177">
        <v>0</v>
      </c>
      <c r="BJ177">
        <v>5</v>
      </c>
      <c r="BK177">
        <v>3</v>
      </c>
      <c r="BL177">
        <v>0</v>
      </c>
      <c r="BM177">
        <v>0</v>
      </c>
      <c r="BN177">
        <v>1</v>
      </c>
      <c r="BO177">
        <v>0</v>
      </c>
      <c r="BP177">
        <v>0</v>
      </c>
      <c r="BQ177">
        <v>14</v>
      </c>
      <c r="BR177">
        <v>0</v>
      </c>
      <c r="BS177">
        <v>5</v>
      </c>
      <c r="BT177">
        <v>1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7</v>
      </c>
      <c r="CB177">
        <v>0</v>
      </c>
      <c r="CC177">
        <v>0</v>
      </c>
      <c r="CD177">
        <v>0</v>
      </c>
      <c r="CE177">
        <v>0</v>
      </c>
      <c r="CF177">
        <v>2</v>
      </c>
      <c r="CG177">
        <v>0</v>
      </c>
      <c r="CH177">
        <v>0</v>
      </c>
      <c r="CI177">
        <v>0</v>
      </c>
      <c r="CJ177">
        <v>1</v>
      </c>
      <c r="CK177">
        <v>0</v>
      </c>
      <c r="CL177">
        <v>0</v>
      </c>
      <c r="CM177">
        <v>16</v>
      </c>
      <c r="CN177">
        <v>48</v>
      </c>
      <c r="CO177">
        <v>1</v>
      </c>
      <c r="CP177">
        <v>0</v>
      </c>
      <c r="CQ177">
        <v>0</v>
      </c>
      <c r="CR177">
        <v>0</v>
      </c>
      <c r="CS177">
        <v>2</v>
      </c>
      <c r="CT177">
        <v>1</v>
      </c>
      <c r="CU177">
        <v>0</v>
      </c>
      <c r="CV177">
        <v>0</v>
      </c>
      <c r="CW177">
        <v>1</v>
      </c>
      <c r="CY177" s="7"/>
    </row>
    <row r="178" spans="1:103" x14ac:dyDescent="0.25">
      <c r="A178" t="s">
        <v>355</v>
      </c>
      <c r="B178" s="5" t="s">
        <v>356</v>
      </c>
      <c r="C178">
        <v>2018</v>
      </c>
      <c r="D178">
        <v>2593</v>
      </c>
      <c r="E178">
        <v>0</v>
      </c>
      <c r="F178">
        <v>53</v>
      </c>
      <c r="G178">
        <v>6</v>
      </c>
      <c r="H178">
        <v>1</v>
      </c>
      <c r="I178">
        <v>152</v>
      </c>
      <c r="J178">
        <v>9</v>
      </c>
      <c r="K178">
        <v>1</v>
      </c>
      <c r="L178">
        <v>4</v>
      </c>
      <c r="M178">
        <v>0</v>
      </c>
      <c r="N178">
        <v>8</v>
      </c>
      <c r="O178">
        <v>230</v>
      </c>
      <c r="P178">
        <v>0</v>
      </c>
      <c r="Q178">
        <v>1</v>
      </c>
      <c r="R178">
        <v>0</v>
      </c>
      <c r="S178">
        <v>4</v>
      </c>
      <c r="T178">
        <v>0</v>
      </c>
      <c r="U178">
        <v>0</v>
      </c>
      <c r="V178">
        <v>0</v>
      </c>
      <c r="W178">
        <v>4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</v>
      </c>
      <c r="AH178">
        <v>0</v>
      </c>
      <c r="AI178">
        <v>2</v>
      </c>
      <c r="AJ178">
        <v>59</v>
      </c>
      <c r="AK178">
        <v>9</v>
      </c>
      <c r="AL178">
        <v>0</v>
      </c>
      <c r="AM178">
        <v>11</v>
      </c>
      <c r="AN178">
        <v>3</v>
      </c>
      <c r="AO178">
        <v>3</v>
      </c>
      <c r="AP178">
        <v>0</v>
      </c>
      <c r="AQ178">
        <v>74</v>
      </c>
      <c r="AR178">
        <v>18</v>
      </c>
      <c r="AS178">
        <v>3</v>
      </c>
      <c r="AT178">
        <v>18</v>
      </c>
      <c r="AU178">
        <v>10</v>
      </c>
      <c r="AV178">
        <v>40</v>
      </c>
      <c r="AW178">
        <v>13</v>
      </c>
      <c r="AX178">
        <v>29</v>
      </c>
      <c r="AY178">
        <v>66</v>
      </c>
      <c r="AZ178">
        <v>6</v>
      </c>
      <c r="BA178">
        <v>0</v>
      </c>
      <c r="BB178">
        <v>53</v>
      </c>
      <c r="BC178">
        <v>4</v>
      </c>
      <c r="BD178">
        <v>0</v>
      </c>
      <c r="BE178">
        <v>20</v>
      </c>
      <c r="BF178">
        <v>11</v>
      </c>
      <c r="BG178">
        <v>1</v>
      </c>
      <c r="BH178">
        <v>1</v>
      </c>
      <c r="BI178">
        <v>1</v>
      </c>
      <c r="BJ178">
        <v>64</v>
      </c>
      <c r="BK178">
        <v>51</v>
      </c>
      <c r="BL178">
        <v>0</v>
      </c>
      <c r="BM178">
        <v>2</v>
      </c>
      <c r="BN178">
        <v>3</v>
      </c>
      <c r="BO178">
        <v>0</v>
      </c>
      <c r="BP178">
        <v>4</v>
      </c>
      <c r="BQ178">
        <v>17</v>
      </c>
      <c r="BR178">
        <v>48</v>
      </c>
      <c r="BS178">
        <v>309</v>
      </c>
      <c r="BT178">
        <v>43</v>
      </c>
      <c r="BU178">
        <v>2</v>
      </c>
      <c r="BV178">
        <v>239</v>
      </c>
      <c r="BW178">
        <v>1</v>
      </c>
      <c r="BX178">
        <v>359</v>
      </c>
      <c r="BY178">
        <v>0</v>
      </c>
      <c r="BZ178">
        <v>5</v>
      </c>
      <c r="CA178">
        <v>13</v>
      </c>
      <c r="CB178">
        <v>0</v>
      </c>
      <c r="CC178">
        <v>0</v>
      </c>
      <c r="CD178">
        <v>4</v>
      </c>
      <c r="CE178">
        <v>4</v>
      </c>
      <c r="CF178">
        <v>30</v>
      </c>
      <c r="CG178">
        <v>56</v>
      </c>
      <c r="CH178">
        <v>2</v>
      </c>
      <c r="CI178">
        <v>1</v>
      </c>
      <c r="CJ178">
        <v>280</v>
      </c>
      <c r="CK178">
        <v>9</v>
      </c>
      <c r="CL178">
        <v>0</v>
      </c>
      <c r="CM178">
        <v>23</v>
      </c>
      <c r="CN178">
        <v>62</v>
      </c>
      <c r="CO178">
        <v>0</v>
      </c>
      <c r="CP178">
        <v>1</v>
      </c>
      <c r="CQ178">
        <v>0</v>
      </c>
      <c r="CR178">
        <v>0</v>
      </c>
      <c r="CS178">
        <v>0</v>
      </c>
      <c r="CT178">
        <v>3</v>
      </c>
      <c r="CU178">
        <v>6</v>
      </c>
      <c r="CV178">
        <v>21</v>
      </c>
      <c r="CW178">
        <v>2</v>
      </c>
      <c r="CY178" s="7"/>
    </row>
    <row r="179" spans="1:103" x14ac:dyDescent="0.25">
      <c r="A179" t="s">
        <v>357</v>
      </c>
      <c r="B179" s="5" t="s">
        <v>358</v>
      </c>
      <c r="C179">
        <v>2018</v>
      </c>
      <c r="D179">
        <v>240</v>
      </c>
      <c r="E179">
        <v>0</v>
      </c>
      <c r="F179">
        <v>0</v>
      </c>
      <c r="G179">
        <v>2</v>
      </c>
      <c r="H179">
        <v>0</v>
      </c>
      <c r="I179">
        <v>7</v>
      </c>
      <c r="J179">
        <v>22</v>
      </c>
      <c r="K179">
        <v>0</v>
      </c>
      <c r="L179">
        <v>2</v>
      </c>
      <c r="M179">
        <v>0</v>
      </c>
      <c r="N179">
        <v>7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</v>
      </c>
      <c r="AL179">
        <v>0</v>
      </c>
      <c r="AM179">
        <v>0</v>
      </c>
      <c r="AN179">
        <v>1</v>
      </c>
      <c r="AO179">
        <v>0</v>
      </c>
      <c r="AP179">
        <v>1</v>
      </c>
      <c r="AQ179">
        <v>58</v>
      </c>
      <c r="AR179">
        <v>1</v>
      </c>
      <c r="AS179">
        <v>4</v>
      </c>
      <c r="AT179">
        <v>1</v>
      </c>
      <c r="AU179">
        <v>1</v>
      </c>
      <c r="AV179">
        <v>0</v>
      </c>
      <c r="AW179">
        <v>13</v>
      </c>
      <c r="AX179">
        <v>3</v>
      </c>
      <c r="AY179">
        <v>1</v>
      </c>
      <c r="AZ179">
        <v>0</v>
      </c>
      <c r="BA179">
        <v>0</v>
      </c>
      <c r="BB179">
        <v>1</v>
      </c>
      <c r="BC179">
        <v>0</v>
      </c>
      <c r="BD179">
        <v>0</v>
      </c>
      <c r="BE179">
        <v>1</v>
      </c>
      <c r="BF179">
        <v>1</v>
      </c>
      <c r="BG179">
        <v>0</v>
      </c>
      <c r="BH179">
        <v>0</v>
      </c>
      <c r="BI179">
        <v>0</v>
      </c>
      <c r="BJ179">
        <v>2</v>
      </c>
      <c r="BK179">
        <v>3</v>
      </c>
      <c r="BL179">
        <v>0</v>
      </c>
      <c r="BM179">
        <v>3</v>
      </c>
      <c r="BN179">
        <v>1</v>
      </c>
      <c r="BO179">
        <v>0</v>
      </c>
      <c r="BP179">
        <v>0</v>
      </c>
      <c r="BQ179">
        <v>1</v>
      </c>
      <c r="BR179">
        <v>0</v>
      </c>
      <c r="BS179">
        <v>66</v>
      </c>
      <c r="BT179">
        <v>0</v>
      </c>
      <c r="BU179">
        <v>0</v>
      </c>
      <c r="BV179">
        <v>10</v>
      </c>
      <c r="BW179">
        <v>0</v>
      </c>
      <c r="BX179">
        <v>0</v>
      </c>
      <c r="BY179">
        <v>0</v>
      </c>
      <c r="BZ179">
        <v>0</v>
      </c>
      <c r="CA179">
        <v>6</v>
      </c>
      <c r="CB179">
        <v>0</v>
      </c>
      <c r="CC179">
        <v>0</v>
      </c>
      <c r="CD179">
        <v>1</v>
      </c>
      <c r="CE179">
        <v>0</v>
      </c>
      <c r="CF179">
        <v>3</v>
      </c>
      <c r="CG179">
        <v>1</v>
      </c>
      <c r="CH179">
        <v>1</v>
      </c>
      <c r="CI179">
        <v>0</v>
      </c>
      <c r="CJ179">
        <v>2</v>
      </c>
      <c r="CK179">
        <v>0</v>
      </c>
      <c r="CL179">
        <v>0</v>
      </c>
      <c r="CM179">
        <v>0</v>
      </c>
      <c r="CN179">
        <v>1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1</v>
      </c>
      <c r="CU179">
        <v>0</v>
      </c>
      <c r="CV179">
        <v>6</v>
      </c>
      <c r="CW179">
        <v>2</v>
      </c>
      <c r="CY179" s="7"/>
    </row>
    <row r="180" spans="1:103" x14ac:dyDescent="0.25">
      <c r="A180" t="s">
        <v>359</v>
      </c>
      <c r="B180" s="5" t="s">
        <v>360</v>
      </c>
      <c r="C180">
        <v>2018</v>
      </c>
      <c r="D180">
        <v>8077</v>
      </c>
      <c r="E180">
        <v>0</v>
      </c>
      <c r="F180">
        <v>0</v>
      </c>
      <c r="G180">
        <v>0</v>
      </c>
      <c r="H180">
        <v>65</v>
      </c>
      <c r="I180">
        <v>5</v>
      </c>
      <c r="J180">
        <v>3</v>
      </c>
      <c r="K180">
        <v>0</v>
      </c>
      <c r="L180">
        <v>0</v>
      </c>
      <c r="M180">
        <v>40</v>
      </c>
      <c r="N180">
        <v>2</v>
      </c>
      <c r="O180">
        <v>39</v>
      </c>
      <c r="P180">
        <v>0</v>
      </c>
      <c r="Q180">
        <v>0</v>
      </c>
      <c r="R180">
        <v>5</v>
      </c>
      <c r="S180">
        <v>100</v>
      </c>
      <c r="T180">
        <v>4</v>
      </c>
      <c r="U180">
        <v>1</v>
      </c>
      <c r="V180">
        <v>2</v>
      </c>
      <c r="W180">
        <v>81</v>
      </c>
      <c r="X180">
        <v>0</v>
      </c>
      <c r="Y180">
        <v>331</v>
      </c>
      <c r="Z180">
        <v>991</v>
      </c>
      <c r="AA180">
        <v>4680</v>
      </c>
      <c r="AB180">
        <v>291</v>
      </c>
      <c r="AC180">
        <v>0</v>
      </c>
      <c r="AD180">
        <v>0</v>
      </c>
      <c r="AE180">
        <v>5</v>
      </c>
      <c r="AF180">
        <v>0</v>
      </c>
      <c r="AG180">
        <v>63</v>
      </c>
      <c r="AH180">
        <v>233</v>
      </c>
      <c r="AI180">
        <v>0</v>
      </c>
      <c r="AJ180">
        <v>4</v>
      </c>
      <c r="AK180">
        <v>4</v>
      </c>
      <c r="AL180">
        <v>86</v>
      </c>
      <c r="AM180">
        <v>3</v>
      </c>
      <c r="AN180">
        <v>0</v>
      </c>
      <c r="AO180">
        <v>1</v>
      </c>
      <c r="AP180">
        <v>0</v>
      </c>
      <c r="AQ180">
        <v>9</v>
      </c>
      <c r="AR180">
        <v>55</v>
      </c>
      <c r="AS180">
        <v>31</v>
      </c>
      <c r="AT180">
        <v>0</v>
      </c>
      <c r="AU180">
        <v>14</v>
      </c>
      <c r="AV180">
        <v>99</v>
      </c>
      <c r="AW180">
        <v>510</v>
      </c>
      <c r="AX180">
        <v>64</v>
      </c>
      <c r="AY180">
        <v>0</v>
      </c>
      <c r="AZ180">
        <v>1</v>
      </c>
      <c r="BA180">
        <v>0</v>
      </c>
      <c r="BB180">
        <v>52</v>
      </c>
      <c r="BC180">
        <v>1</v>
      </c>
      <c r="BD180">
        <v>0</v>
      </c>
      <c r="BE180">
        <v>1</v>
      </c>
      <c r="BF180">
        <v>3</v>
      </c>
      <c r="BG180">
        <v>0</v>
      </c>
      <c r="BH180">
        <v>0</v>
      </c>
      <c r="BI180">
        <v>0</v>
      </c>
      <c r="BJ180">
        <v>3</v>
      </c>
      <c r="BK180">
        <v>6</v>
      </c>
      <c r="BL180">
        <v>0</v>
      </c>
      <c r="BM180">
        <v>0</v>
      </c>
      <c r="BN180">
        <v>2</v>
      </c>
      <c r="BO180">
        <v>0</v>
      </c>
      <c r="BP180">
        <v>1</v>
      </c>
      <c r="BQ180">
        <v>14</v>
      </c>
      <c r="BR180">
        <v>0</v>
      </c>
      <c r="BS180">
        <v>8</v>
      </c>
      <c r="BT180">
        <v>2</v>
      </c>
      <c r="BU180">
        <v>0</v>
      </c>
      <c r="BV180">
        <v>2</v>
      </c>
      <c r="BW180">
        <v>14</v>
      </c>
      <c r="BX180">
        <v>5</v>
      </c>
      <c r="BY180">
        <v>0</v>
      </c>
      <c r="BZ180">
        <v>0</v>
      </c>
      <c r="CA180">
        <v>26</v>
      </c>
      <c r="CB180">
        <v>0</v>
      </c>
      <c r="CC180">
        <v>0</v>
      </c>
      <c r="CD180">
        <v>0</v>
      </c>
      <c r="CE180">
        <v>0</v>
      </c>
      <c r="CF180">
        <v>5</v>
      </c>
      <c r="CG180">
        <v>0</v>
      </c>
      <c r="CH180">
        <v>0</v>
      </c>
      <c r="CI180">
        <v>0</v>
      </c>
      <c r="CJ180">
        <v>3</v>
      </c>
      <c r="CK180">
        <v>0</v>
      </c>
      <c r="CL180">
        <v>0</v>
      </c>
      <c r="CM180">
        <v>8</v>
      </c>
      <c r="CN180">
        <v>10</v>
      </c>
      <c r="CO180">
        <v>0</v>
      </c>
      <c r="CP180">
        <v>1</v>
      </c>
      <c r="CQ180">
        <v>0</v>
      </c>
      <c r="CR180">
        <v>13</v>
      </c>
      <c r="CS180">
        <v>2</v>
      </c>
      <c r="CT180">
        <v>1</v>
      </c>
      <c r="CU180">
        <v>0</v>
      </c>
      <c r="CV180">
        <v>2</v>
      </c>
      <c r="CW180">
        <v>65</v>
      </c>
      <c r="CY180" s="7"/>
    </row>
    <row r="181" spans="1:103" x14ac:dyDescent="0.25">
      <c r="A181" t="s">
        <v>361</v>
      </c>
      <c r="B181" s="5" t="s">
        <v>362</v>
      </c>
      <c r="C181">
        <v>2018</v>
      </c>
      <c r="D181">
        <v>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1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Y181" s="7"/>
    </row>
    <row r="182" spans="1:103" x14ac:dyDescent="0.25">
      <c r="A182" t="s">
        <v>363</v>
      </c>
      <c r="B182" s="5" t="s">
        <v>364</v>
      </c>
      <c r="C182">
        <v>2018</v>
      </c>
      <c r="D182">
        <v>3202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3</v>
      </c>
      <c r="K182">
        <v>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</v>
      </c>
      <c r="S182">
        <v>0</v>
      </c>
      <c r="T182">
        <v>0</v>
      </c>
      <c r="U182">
        <v>1</v>
      </c>
      <c r="V182">
        <v>0</v>
      </c>
      <c r="W182">
        <v>6</v>
      </c>
      <c r="X182">
        <v>0</v>
      </c>
      <c r="Y182">
        <v>0</v>
      </c>
      <c r="Z182">
        <v>480</v>
      </c>
      <c r="AA182">
        <v>1712</v>
      </c>
      <c r="AB182">
        <v>0</v>
      </c>
      <c r="AC182">
        <v>0</v>
      </c>
      <c r="AD182">
        <v>0</v>
      </c>
      <c r="AE182">
        <v>0</v>
      </c>
      <c r="AF182">
        <v>4</v>
      </c>
      <c r="AG182">
        <v>3</v>
      </c>
      <c r="AH182">
        <v>0</v>
      </c>
      <c r="AI182">
        <v>0</v>
      </c>
      <c r="AJ182">
        <v>0</v>
      </c>
      <c r="AK182">
        <v>2</v>
      </c>
      <c r="AL182">
        <v>0</v>
      </c>
      <c r="AM182">
        <v>96</v>
      </c>
      <c r="AN182">
        <v>16</v>
      </c>
      <c r="AO182">
        <v>5</v>
      </c>
      <c r="AP182">
        <v>0</v>
      </c>
      <c r="AQ182">
        <v>0</v>
      </c>
      <c r="AR182">
        <v>0</v>
      </c>
      <c r="AS182">
        <v>0</v>
      </c>
      <c r="AT182">
        <v>7</v>
      </c>
      <c r="AU182">
        <v>1</v>
      </c>
      <c r="AV182">
        <v>2</v>
      </c>
      <c r="AW182">
        <v>39</v>
      </c>
      <c r="AX182">
        <v>3</v>
      </c>
      <c r="AY182">
        <v>2</v>
      </c>
      <c r="AZ182">
        <v>8</v>
      </c>
      <c r="BA182">
        <v>0</v>
      </c>
      <c r="BB182">
        <v>214</v>
      </c>
      <c r="BC182">
        <v>1</v>
      </c>
      <c r="BD182">
        <v>0</v>
      </c>
      <c r="BE182">
        <v>2</v>
      </c>
      <c r="BF182">
        <v>12</v>
      </c>
      <c r="BG182">
        <v>0</v>
      </c>
      <c r="BH182">
        <v>0</v>
      </c>
      <c r="BI182">
        <v>0</v>
      </c>
      <c r="BJ182">
        <v>10</v>
      </c>
      <c r="BK182">
        <v>7</v>
      </c>
      <c r="BL182">
        <v>0</v>
      </c>
      <c r="BM182">
        <v>2</v>
      </c>
      <c r="BN182">
        <v>23</v>
      </c>
      <c r="BO182">
        <v>0</v>
      </c>
      <c r="BP182">
        <v>6</v>
      </c>
      <c r="BQ182">
        <v>65</v>
      </c>
      <c r="BR182">
        <v>0</v>
      </c>
      <c r="BS182">
        <v>29</v>
      </c>
      <c r="BT182">
        <v>38</v>
      </c>
      <c r="BU182">
        <v>0</v>
      </c>
      <c r="BV182">
        <v>0</v>
      </c>
      <c r="BW182">
        <v>2</v>
      </c>
      <c r="BX182">
        <v>0</v>
      </c>
      <c r="BY182">
        <v>0</v>
      </c>
      <c r="BZ182">
        <v>0</v>
      </c>
      <c r="CA182">
        <v>63</v>
      </c>
      <c r="CB182">
        <v>0</v>
      </c>
      <c r="CC182">
        <v>0</v>
      </c>
      <c r="CD182">
        <v>0</v>
      </c>
      <c r="CE182">
        <v>0</v>
      </c>
      <c r="CF182">
        <v>3</v>
      </c>
      <c r="CG182">
        <v>2</v>
      </c>
      <c r="CH182">
        <v>0</v>
      </c>
      <c r="CI182">
        <v>0</v>
      </c>
      <c r="CJ182">
        <v>3</v>
      </c>
      <c r="CK182">
        <v>0</v>
      </c>
      <c r="CL182">
        <v>0</v>
      </c>
      <c r="CM182">
        <v>44</v>
      </c>
      <c r="CN182">
        <v>56</v>
      </c>
      <c r="CO182">
        <v>0</v>
      </c>
      <c r="CP182">
        <v>0</v>
      </c>
      <c r="CQ182">
        <v>0</v>
      </c>
      <c r="CR182">
        <v>3</v>
      </c>
      <c r="CS182">
        <v>2</v>
      </c>
      <c r="CT182">
        <v>3</v>
      </c>
      <c r="CU182">
        <v>0</v>
      </c>
      <c r="CV182">
        <v>4</v>
      </c>
      <c r="CW182">
        <v>204</v>
      </c>
      <c r="CY182" s="7"/>
    </row>
    <row r="183" spans="1:103" x14ac:dyDescent="0.25">
      <c r="A183" t="s">
        <v>365</v>
      </c>
      <c r="B183" s="5" t="s">
        <v>366</v>
      </c>
      <c r="C183">
        <v>2018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Y183" s="7"/>
    </row>
    <row r="184" spans="1:103" x14ac:dyDescent="0.25">
      <c r="A184" t="s">
        <v>367</v>
      </c>
      <c r="B184" s="5" t="s">
        <v>368</v>
      </c>
      <c r="C184">
        <v>2018</v>
      </c>
      <c r="D184">
        <v>69</v>
      </c>
      <c r="E184">
        <v>0</v>
      </c>
      <c r="F184">
        <v>0</v>
      </c>
      <c r="G184">
        <v>0</v>
      </c>
      <c r="H184">
        <v>67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Y184" s="7"/>
    </row>
    <row r="185" spans="1:103" x14ac:dyDescent="0.25">
      <c r="A185" t="s">
        <v>369</v>
      </c>
      <c r="B185" s="5" t="s">
        <v>370</v>
      </c>
      <c r="C185">
        <v>2018</v>
      </c>
      <c r="D185">
        <v>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6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1</v>
      </c>
      <c r="CY185" s="7"/>
    </row>
    <row r="186" spans="1:103" x14ac:dyDescent="0.25">
      <c r="A186" t="s">
        <v>371</v>
      </c>
      <c r="B186" s="5" t="s">
        <v>372</v>
      </c>
      <c r="C186">
        <v>2018</v>
      </c>
      <c r="D186">
        <v>7189</v>
      </c>
      <c r="E186">
        <v>0</v>
      </c>
      <c r="F186">
        <v>16</v>
      </c>
      <c r="G186">
        <v>8</v>
      </c>
      <c r="H186">
        <v>200</v>
      </c>
      <c r="I186">
        <v>28</v>
      </c>
      <c r="J186">
        <v>5</v>
      </c>
      <c r="K186">
        <v>3</v>
      </c>
      <c r="L186">
        <v>17</v>
      </c>
      <c r="M186">
        <v>7</v>
      </c>
      <c r="N186">
        <v>34</v>
      </c>
      <c r="O186">
        <v>107</v>
      </c>
      <c r="P186">
        <v>0</v>
      </c>
      <c r="Q186">
        <v>0</v>
      </c>
      <c r="R186">
        <v>0</v>
      </c>
      <c r="S186">
        <v>605</v>
      </c>
      <c r="T186">
        <v>181</v>
      </c>
      <c r="U186">
        <v>0</v>
      </c>
      <c r="V186">
        <v>2</v>
      </c>
      <c r="W186">
        <v>207</v>
      </c>
      <c r="X186">
        <v>0</v>
      </c>
      <c r="Y186">
        <v>3</v>
      </c>
      <c r="Z186">
        <v>0</v>
      </c>
      <c r="AA186">
        <v>1440</v>
      </c>
      <c r="AB186">
        <v>21</v>
      </c>
      <c r="AC186">
        <v>0</v>
      </c>
      <c r="AD186">
        <v>1</v>
      </c>
      <c r="AE186">
        <v>2</v>
      </c>
      <c r="AF186">
        <v>1</v>
      </c>
      <c r="AG186">
        <v>89</v>
      </c>
      <c r="AH186">
        <v>32</v>
      </c>
      <c r="AI186">
        <v>36</v>
      </c>
      <c r="AJ186">
        <v>102</v>
      </c>
      <c r="AK186">
        <v>33</v>
      </c>
      <c r="AL186">
        <v>2</v>
      </c>
      <c r="AM186">
        <v>54</v>
      </c>
      <c r="AN186">
        <v>36</v>
      </c>
      <c r="AO186">
        <v>93</v>
      </c>
      <c r="AP186">
        <v>0</v>
      </c>
      <c r="AQ186">
        <v>23</v>
      </c>
      <c r="AR186">
        <v>36</v>
      </c>
      <c r="AS186">
        <v>665</v>
      </c>
      <c r="AT186">
        <v>30</v>
      </c>
      <c r="AU186">
        <v>19</v>
      </c>
      <c r="AV186">
        <v>242</v>
      </c>
      <c r="AW186">
        <v>170</v>
      </c>
      <c r="AX186">
        <v>98</v>
      </c>
      <c r="AY186">
        <v>18</v>
      </c>
      <c r="AZ186">
        <v>10</v>
      </c>
      <c r="BA186">
        <v>0</v>
      </c>
      <c r="BB186">
        <v>59</v>
      </c>
      <c r="BC186">
        <v>40</v>
      </c>
      <c r="BD186">
        <v>2</v>
      </c>
      <c r="BE186">
        <v>55</v>
      </c>
      <c r="BF186">
        <v>118</v>
      </c>
      <c r="BG186">
        <v>4</v>
      </c>
      <c r="BH186">
        <v>1</v>
      </c>
      <c r="BI186">
        <v>7</v>
      </c>
      <c r="BJ186">
        <v>129</v>
      </c>
      <c r="BK186">
        <v>182</v>
      </c>
      <c r="BL186">
        <v>0</v>
      </c>
      <c r="BM186">
        <v>8</v>
      </c>
      <c r="BN186">
        <v>61</v>
      </c>
      <c r="BO186">
        <v>1</v>
      </c>
      <c r="BP186">
        <v>20</v>
      </c>
      <c r="BQ186">
        <v>84</v>
      </c>
      <c r="BR186">
        <v>8</v>
      </c>
      <c r="BS186">
        <v>149</v>
      </c>
      <c r="BT186">
        <v>26</v>
      </c>
      <c r="BU186">
        <v>3</v>
      </c>
      <c r="BV186">
        <v>154</v>
      </c>
      <c r="BW186">
        <v>159</v>
      </c>
      <c r="BX186">
        <v>723</v>
      </c>
      <c r="BY186">
        <v>56</v>
      </c>
      <c r="BZ186">
        <v>0</v>
      </c>
      <c r="CA186">
        <v>22</v>
      </c>
      <c r="CB186">
        <v>3</v>
      </c>
      <c r="CC186">
        <v>0</v>
      </c>
      <c r="CD186">
        <v>21</v>
      </c>
      <c r="CE186">
        <v>7</v>
      </c>
      <c r="CF186">
        <v>38</v>
      </c>
      <c r="CG186">
        <v>3</v>
      </c>
      <c r="CH186">
        <v>13</v>
      </c>
      <c r="CI186">
        <v>6</v>
      </c>
      <c r="CJ186">
        <v>94</v>
      </c>
      <c r="CK186">
        <v>12</v>
      </c>
      <c r="CL186">
        <v>0</v>
      </c>
      <c r="CM186">
        <v>5</v>
      </c>
      <c r="CN186">
        <v>87</v>
      </c>
      <c r="CO186">
        <v>12</v>
      </c>
      <c r="CP186">
        <v>8</v>
      </c>
      <c r="CQ186">
        <v>0</v>
      </c>
      <c r="CR186">
        <v>5</v>
      </c>
      <c r="CS186">
        <v>1</v>
      </c>
      <c r="CT186">
        <v>32</v>
      </c>
      <c r="CU186">
        <v>1</v>
      </c>
      <c r="CV186">
        <v>86</v>
      </c>
      <c r="CW186">
        <v>7</v>
      </c>
      <c r="CY186" s="7"/>
    </row>
    <row r="187" spans="1:103" x14ac:dyDescent="0.25">
      <c r="A187" t="s">
        <v>373</v>
      </c>
      <c r="B187" s="5" t="s">
        <v>374</v>
      </c>
      <c r="C187">
        <v>2018</v>
      </c>
      <c r="D187">
        <v>2402</v>
      </c>
      <c r="E187">
        <v>0</v>
      </c>
      <c r="F187">
        <v>0</v>
      </c>
      <c r="G187">
        <v>0</v>
      </c>
      <c r="H187">
        <v>8</v>
      </c>
      <c r="I187">
        <v>8</v>
      </c>
      <c r="J187">
        <v>4</v>
      </c>
      <c r="K187">
        <v>0</v>
      </c>
      <c r="L187">
        <v>9</v>
      </c>
      <c r="M187">
        <v>7</v>
      </c>
      <c r="N187">
        <v>26</v>
      </c>
      <c r="O187">
        <v>3</v>
      </c>
      <c r="P187">
        <v>0</v>
      </c>
      <c r="Q187">
        <v>0</v>
      </c>
      <c r="R187">
        <v>2</v>
      </c>
      <c r="S187">
        <v>1</v>
      </c>
      <c r="T187">
        <v>0</v>
      </c>
      <c r="U187">
        <v>1</v>
      </c>
      <c r="V187">
        <v>0</v>
      </c>
      <c r="W187">
        <v>24</v>
      </c>
      <c r="X187">
        <v>2</v>
      </c>
      <c r="Y187">
        <v>0</v>
      </c>
      <c r="Z187">
        <v>0</v>
      </c>
      <c r="AA187">
        <v>27</v>
      </c>
      <c r="AB187">
        <v>19</v>
      </c>
      <c r="AC187">
        <v>0</v>
      </c>
      <c r="AD187">
        <v>0</v>
      </c>
      <c r="AE187">
        <v>5</v>
      </c>
      <c r="AF187">
        <v>4</v>
      </c>
      <c r="AG187">
        <v>91</v>
      </c>
      <c r="AH187">
        <v>0</v>
      </c>
      <c r="AI187">
        <v>1</v>
      </c>
      <c r="AJ187">
        <v>75</v>
      </c>
      <c r="AK187">
        <v>16</v>
      </c>
      <c r="AL187">
        <v>0</v>
      </c>
      <c r="AM187">
        <v>8</v>
      </c>
      <c r="AN187">
        <v>2</v>
      </c>
      <c r="AO187">
        <v>11</v>
      </c>
      <c r="AP187">
        <v>1</v>
      </c>
      <c r="AQ187">
        <v>5</v>
      </c>
      <c r="AR187">
        <v>3</v>
      </c>
      <c r="AS187">
        <v>22</v>
      </c>
      <c r="AT187">
        <v>3</v>
      </c>
      <c r="AU187">
        <v>9</v>
      </c>
      <c r="AV187">
        <v>7</v>
      </c>
      <c r="AW187">
        <v>10</v>
      </c>
      <c r="AX187">
        <v>23</v>
      </c>
      <c r="AY187">
        <v>1</v>
      </c>
      <c r="AZ187">
        <v>12</v>
      </c>
      <c r="BA187">
        <v>0</v>
      </c>
      <c r="BB187">
        <v>900</v>
      </c>
      <c r="BC187">
        <v>7</v>
      </c>
      <c r="BD187">
        <v>0</v>
      </c>
      <c r="BE187">
        <v>18</v>
      </c>
      <c r="BF187">
        <v>15</v>
      </c>
      <c r="BG187">
        <v>3</v>
      </c>
      <c r="BH187">
        <v>4</v>
      </c>
      <c r="BI187">
        <v>1</v>
      </c>
      <c r="BJ187">
        <v>37</v>
      </c>
      <c r="BK187">
        <v>35</v>
      </c>
      <c r="BL187">
        <v>0</v>
      </c>
      <c r="BM187">
        <v>5</v>
      </c>
      <c r="BN187">
        <v>156</v>
      </c>
      <c r="BO187">
        <v>23</v>
      </c>
      <c r="BP187">
        <v>4</v>
      </c>
      <c r="BQ187">
        <v>114</v>
      </c>
      <c r="BR187">
        <v>11</v>
      </c>
      <c r="BS187">
        <v>94</v>
      </c>
      <c r="BT187">
        <v>28</v>
      </c>
      <c r="BU187">
        <v>0</v>
      </c>
      <c r="BV187">
        <v>8</v>
      </c>
      <c r="BW187">
        <v>5</v>
      </c>
      <c r="BX187">
        <v>3</v>
      </c>
      <c r="BY187">
        <v>0</v>
      </c>
      <c r="BZ187">
        <v>0</v>
      </c>
      <c r="CA187">
        <v>38</v>
      </c>
      <c r="CB187">
        <v>84</v>
      </c>
      <c r="CC187">
        <v>1</v>
      </c>
      <c r="CD187">
        <v>1</v>
      </c>
      <c r="CE187">
        <v>0</v>
      </c>
      <c r="CF187">
        <v>55</v>
      </c>
      <c r="CG187">
        <v>1</v>
      </c>
      <c r="CH187">
        <v>3</v>
      </c>
      <c r="CI187">
        <v>4</v>
      </c>
      <c r="CJ187">
        <v>35</v>
      </c>
      <c r="CK187">
        <v>3</v>
      </c>
      <c r="CL187">
        <v>0</v>
      </c>
      <c r="CM187">
        <v>18</v>
      </c>
      <c r="CN187">
        <v>88</v>
      </c>
      <c r="CO187">
        <v>2</v>
      </c>
      <c r="CP187">
        <v>10</v>
      </c>
      <c r="CQ187">
        <v>0</v>
      </c>
      <c r="CR187">
        <v>12</v>
      </c>
      <c r="CS187">
        <v>15</v>
      </c>
      <c r="CT187">
        <v>13</v>
      </c>
      <c r="CU187">
        <v>6</v>
      </c>
      <c r="CV187">
        <v>85</v>
      </c>
      <c r="CW187">
        <v>6</v>
      </c>
      <c r="CY187" s="7"/>
    </row>
    <row r="188" spans="1:103" x14ac:dyDescent="0.25">
      <c r="A188" t="s">
        <v>375</v>
      </c>
      <c r="B188" s="5" t="s">
        <v>376</v>
      </c>
      <c r="C188">
        <v>2018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Y188" s="7"/>
    </row>
    <row r="189" spans="1:103" x14ac:dyDescent="0.25">
      <c r="A189" t="s">
        <v>377</v>
      </c>
      <c r="B189" s="5" t="s">
        <v>378</v>
      </c>
      <c r="C189">
        <v>2018</v>
      </c>
      <c r="D189">
        <v>420</v>
      </c>
      <c r="E189">
        <v>0</v>
      </c>
      <c r="F189">
        <v>5</v>
      </c>
      <c r="G189">
        <v>12</v>
      </c>
      <c r="H189">
        <v>1</v>
      </c>
      <c r="I189">
        <v>1</v>
      </c>
      <c r="J189">
        <v>4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0</v>
      </c>
      <c r="Z189">
        <v>0</v>
      </c>
      <c r="AA189">
        <v>3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5</v>
      </c>
      <c r="AJ189">
        <v>28</v>
      </c>
      <c r="AK189">
        <v>3</v>
      </c>
      <c r="AL189">
        <v>0</v>
      </c>
      <c r="AM189">
        <v>7</v>
      </c>
      <c r="AN189">
        <v>3</v>
      </c>
      <c r="AO189">
        <v>6</v>
      </c>
      <c r="AP189">
        <v>0</v>
      </c>
      <c r="AQ189">
        <v>6</v>
      </c>
      <c r="AR189">
        <v>1</v>
      </c>
      <c r="AS189">
        <v>19</v>
      </c>
      <c r="AT189">
        <v>9</v>
      </c>
      <c r="AU189">
        <v>11</v>
      </c>
      <c r="AV189">
        <v>4</v>
      </c>
      <c r="AW189">
        <v>10</v>
      </c>
      <c r="AX189">
        <v>18</v>
      </c>
      <c r="AY189">
        <v>1</v>
      </c>
      <c r="AZ189">
        <v>5</v>
      </c>
      <c r="BA189">
        <v>0</v>
      </c>
      <c r="BB189">
        <v>4</v>
      </c>
      <c r="BC189">
        <v>0</v>
      </c>
      <c r="BD189">
        <v>0</v>
      </c>
      <c r="BE189">
        <v>23</v>
      </c>
      <c r="BF189">
        <v>2</v>
      </c>
      <c r="BG189">
        <v>0</v>
      </c>
      <c r="BH189">
        <v>1</v>
      </c>
      <c r="BI189">
        <v>0</v>
      </c>
      <c r="BJ189">
        <v>10</v>
      </c>
      <c r="BK189">
        <v>4</v>
      </c>
      <c r="BL189">
        <v>0</v>
      </c>
      <c r="BM189">
        <v>1</v>
      </c>
      <c r="BN189">
        <v>3</v>
      </c>
      <c r="BO189">
        <v>0</v>
      </c>
      <c r="BP189">
        <v>0</v>
      </c>
      <c r="BQ189">
        <v>6</v>
      </c>
      <c r="BR189">
        <v>5</v>
      </c>
      <c r="BS189">
        <v>43</v>
      </c>
      <c r="BT189">
        <v>5</v>
      </c>
      <c r="BU189">
        <v>7</v>
      </c>
      <c r="BV189">
        <v>17</v>
      </c>
      <c r="BW189">
        <v>0</v>
      </c>
      <c r="BX189">
        <v>21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13</v>
      </c>
      <c r="CE189">
        <v>1</v>
      </c>
      <c r="CF189">
        <v>29</v>
      </c>
      <c r="CG189">
        <v>16</v>
      </c>
      <c r="CH189">
        <v>1</v>
      </c>
      <c r="CI189">
        <v>0</v>
      </c>
      <c r="CJ189">
        <v>3</v>
      </c>
      <c r="CK189">
        <v>1</v>
      </c>
      <c r="CL189">
        <v>0</v>
      </c>
      <c r="CM189">
        <v>4</v>
      </c>
      <c r="CN189">
        <v>4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16</v>
      </c>
      <c r="CU189">
        <v>1</v>
      </c>
      <c r="CV189">
        <v>13</v>
      </c>
      <c r="CW189">
        <v>1</v>
      </c>
      <c r="CY189" s="7"/>
    </row>
    <row r="190" spans="1:103" x14ac:dyDescent="0.25">
      <c r="A190" t="s">
        <v>379</v>
      </c>
      <c r="B190" s="5" t="s">
        <v>380</v>
      </c>
      <c r="C190">
        <v>2018</v>
      </c>
      <c r="D190">
        <v>2349</v>
      </c>
      <c r="E190">
        <v>0</v>
      </c>
      <c r="F190">
        <v>2</v>
      </c>
      <c r="G190">
        <v>15</v>
      </c>
      <c r="H190">
        <v>0</v>
      </c>
      <c r="I190">
        <v>4</v>
      </c>
      <c r="J190">
        <v>2</v>
      </c>
      <c r="K190">
        <v>7</v>
      </c>
      <c r="L190">
        <v>16</v>
      </c>
      <c r="M190">
        <v>2</v>
      </c>
      <c r="N190">
        <v>8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2</v>
      </c>
      <c r="AH190">
        <v>0</v>
      </c>
      <c r="AI190">
        <v>0</v>
      </c>
      <c r="AJ190">
        <v>15</v>
      </c>
      <c r="AK190">
        <v>17</v>
      </c>
      <c r="AL190">
        <v>1</v>
      </c>
      <c r="AM190">
        <v>5</v>
      </c>
      <c r="AN190">
        <v>12</v>
      </c>
      <c r="AO190">
        <v>4</v>
      </c>
      <c r="AP190">
        <v>3</v>
      </c>
      <c r="AQ190">
        <v>64</v>
      </c>
      <c r="AR190">
        <v>5</v>
      </c>
      <c r="AS190">
        <v>44</v>
      </c>
      <c r="AT190">
        <v>24</v>
      </c>
      <c r="AU190">
        <v>15</v>
      </c>
      <c r="AV190">
        <v>18</v>
      </c>
      <c r="AW190">
        <v>4</v>
      </c>
      <c r="AX190">
        <v>51</v>
      </c>
      <c r="AY190">
        <v>0</v>
      </c>
      <c r="AZ190">
        <v>9</v>
      </c>
      <c r="BA190">
        <v>0</v>
      </c>
      <c r="BB190">
        <v>16</v>
      </c>
      <c r="BC190">
        <v>1</v>
      </c>
      <c r="BD190">
        <v>14</v>
      </c>
      <c r="BE190">
        <v>6</v>
      </c>
      <c r="BF190">
        <v>12</v>
      </c>
      <c r="BG190">
        <v>1</v>
      </c>
      <c r="BH190">
        <v>0</v>
      </c>
      <c r="BI190">
        <v>1</v>
      </c>
      <c r="BJ190">
        <v>26</v>
      </c>
      <c r="BK190">
        <v>77</v>
      </c>
      <c r="BL190">
        <v>0</v>
      </c>
      <c r="BM190">
        <v>3</v>
      </c>
      <c r="BN190">
        <v>6</v>
      </c>
      <c r="BO190">
        <v>420</v>
      </c>
      <c r="BP190">
        <v>8</v>
      </c>
      <c r="BQ190">
        <v>18</v>
      </c>
      <c r="BR190">
        <v>14</v>
      </c>
      <c r="BS190">
        <v>110</v>
      </c>
      <c r="BT190">
        <v>40</v>
      </c>
      <c r="BU190">
        <v>0</v>
      </c>
      <c r="BV190">
        <v>191</v>
      </c>
      <c r="BW190">
        <v>2</v>
      </c>
      <c r="BX190">
        <v>796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81</v>
      </c>
      <c r="CE190">
        <v>0</v>
      </c>
      <c r="CF190">
        <v>23</v>
      </c>
      <c r="CG190">
        <v>47</v>
      </c>
      <c r="CH190">
        <v>1</v>
      </c>
      <c r="CI190">
        <v>2</v>
      </c>
      <c r="CJ190">
        <v>7</v>
      </c>
      <c r="CK190">
        <v>1</v>
      </c>
      <c r="CL190">
        <v>0</v>
      </c>
      <c r="CM190">
        <v>2</v>
      </c>
      <c r="CN190">
        <v>18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11</v>
      </c>
      <c r="CU190">
        <v>2</v>
      </c>
      <c r="CV190">
        <v>31</v>
      </c>
      <c r="CW190">
        <v>5</v>
      </c>
      <c r="CY190" s="7"/>
    </row>
    <row r="191" spans="1:103" x14ac:dyDescent="0.25">
      <c r="A191" t="s">
        <v>381</v>
      </c>
      <c r="B191" s="5" t="s">
        <v>382</v>
      </c>
      <c r="C191">
        <v>2018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Y191" s="7"/>
    </row>
    <row r="192" spans="1:103" x14ac:dyDescent="0.25">
      <c r="A192" t="s">
        <v>383</v>
      </c>
      <c r="B192" s="5" t="s">
        <v>384</v>
      </c>
      <c r="C192">
        <v>2018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2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Y192" s="7"/>
    </row>
    <row r="193" spans="1:103" x14ac:dyDescent="0.25">
      <c r="A193" t="s">
        <v>385</v>
      </c>
      <c r="B193" s="5" t="s">
        <v>386</v>
      </c>
      <c r="C193">
        <v>2018</v>
      </c>
      <c r="D193">
        <v>43</v>
      </c>
      <c r="E193">
        <v>0</v>
      </c>
      <c r="F193">
        <v>0</v>
      </c>
      <c r="G193">
        <v>0</v>
      </c>
      <c r="H193">
        <v>2</v>
      </c>
      <c r="I193">
        <v>0</v>
      </c>
      <c r="J193">
        <v>30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5</v>
      </c>
      <c r="CW193">
        <v>0</v>
      </c>
      <c r="CY193" s="7"/>
    </row>
    <row r="194" spans="1:103" x14ac:dyDescent="0.25">
      <c r="A194" t="s">
        <v>387</v>
      </c>
      <c r="B194" s="5" t="s">
        <v>388</v>
      </c>
      <c r="C194">
        <v>2018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Y194" s="7"/>
    </row>
    <row r="195" spans="1:103" x14ac:dyDescent="0.25">
      <c r="A195" t="s">
        <v>389</v>
      </c>
      <c r="B195" s="5" t="s">
        <v>390</v>
      </c>
      <c r="C195">
        <v>2018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Y195" s="7"/>
    </row>
    <row r="196" spans="1:103" x14ac:dyDescent="0.25">
      <c r="A196" t="s">
        <v>391</v>
      </c>
      <c r="B196" s="5" t="s">
        <v>392</v>
      </c>
      <c r="C196">
        <v>2018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Y196" s="7"/>
    </row>
    <row r="197" spans="1:103" x14ac:dyDescent="0.25">
      <c r="A197" t="s">
        <v>393</v>
      </c>
      <c r="B197" s="5" t="s">
        <v>394</v>
      </c>
      <c r="C197">
        <v>2018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Y197" s="7"/>
    </row>
    <row r="198" spans="1:103" x14ac:dyDescent="0.25">
      <c r="A198" t="s">
        <v>395</v>
      </c>
      <c r="B198" s="5" t="s">
        <v>396</v>
      </c>
      <c r="C198">
        <v>2018</v>
      </c>
      <c r="D198">
        <v>14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5</v>
      </c>
      <c r="L198">
        <v>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2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1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Y198" s="7"/>
    </row>
    <row r="199" spans="1:103" x14ac:dyDescent="0.25">
      <c r="A199" t="s">
        <v>397</v>
      </c>
      <c r="B199" s="5" t="s">
        <v>398</v>
      </c>
      <c r="C199">
        <v>2018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Y199" s="7"/>
    </row>
    <row r="200" spans="1:103" x14ac:dyDescent="0.25">
      <c r="A200" t="s">
        <v>399</v>
      </c>
      <c r="B200" s="5" t="s">
        <v>400</v>
      </c>
      <c r="C200">
        <v>2018</v>
      </c>
      <c r="D200">
        <v>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Y200" s="7"/>
    </row>
    <row r="201" spans="1:103" x14ac:dyDescent="0.25">
      <c r="A201" t="s">
        <v>401</v>
      </c>
      <c r="B201" s="5" t="s">
        <v>402</v>
      </c>
      <c r="C201">
        <v>2018</v>
      </c>
      <c r="D201">
        <v>10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3</v>
      </c>
      <c r="K201">
        <v>6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1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Y201" s="7"/>
    </row>
    <row r="202" spans="1:103" x14ac:dyDescent="0.25">
      <c r="A202" t="s">
        <v>403</v>
      </c>
      <c r="B202" s="5" t="s">
        <v>404</v>
      </c>
      <c r="C202">
        <v>2018</v>
      </c>
      <c r="D202">
        <v>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2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Y202" s="7"/>
    </row>
    <row r="203" spans="1:103" x14ac:dyDescent="0.25">
      <c r="A203" t="s">
        <v>405</v>
      </c>
      <c r="B203" s="5" t="s">
        <v>406</v>
      </c>
      <c r="C203">
        <v>2018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Y203" s="7"/>
    </row>
    <row r="204" spans="1:103" x14ac:dyDescent="0.25">
      <c r="A204" t="s">
        <v>407</v>
      </c>
      <c r="B204" s="5" t="s">
        <v>408</v>
      </c>
      <c r="C204">
        <v>2018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Y204" s="7"/>
    </row>
    <row r="205" spans="1:103" x14ac:dyDescent="0.25">
      <c r="A205" t="s">
        <v>409</v>
      </c>
      <c r="B205" s="5" t="s">
        <v>410</v>
      </c>
      <c r="C205">
        <v>2018</v>
      </c>
      <c r="D205">
        <v>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2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1</v>
      </c>
      <c r="CW205">
        <v>0</v>
      </c>
      <c r="CY205" s="7"/>
    </row>
    <row r="206" spans="1:103" x14ac:dyDescent="0.25">
      <c r="A206" t="s">
        <v>411</v>
      </c>
      <c r="B206" s="5" t="s">
        <v>412</v>
      </c>
      <c r="C206">
        <v>2018</v>
      </c>
      <c r="D206">
        <v>3118</v>
      </c>
      <c r="E206">
        <v>0</v>
      </c>
      <c r="F206">
        <v>499</v>
      </c>
      <c r="G206">
        <v>0</v>
      </c>
      <c r="H206">
        <v>59</v>
      </c>
      <c r="I206">
        <v>52</v>
      </c>
      <c r="J206">
        <v>49</v>
      </c>
      <c r="K206">
        <v>5</v>
      </c>
      <c r="L206">
        <v>4</v>
      </c>
      <c r="M206">
        <v>32</v>
      </c>
      <c r="N206">
        <v>111</v>
      </c>
      <c r="O206">
        <v>7</v>
      </c>
      <c r="P206">
        <v>0</v>
      </c>
      <c r="Q206">
        <v>0</v>
      </c>
      <c r="R206">
        <v>2</v>
      </c>
      <c r="S206">
        <v>0</v>
      </c>
      <c r="T206">
        <v>0</v>
      </c>
      <c r="U206">
        <v>2</v>
      </c>
      <c r="V206">
        <v>0</v>
      </c>
      <c r="W206">
        <v>7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2</v>
      </c>
      <c r="AF206">
        <v>0</v>
      </c>
      <c r="AG206">
        <v>8</v>
      </c>
      <c r="AH206">
        <v>1</v>
      </c>
      <c r="AI206">
        <v>1</v>
      </c>
      <c r="AJ206">
        <v>10</v>
      </c>
      <c r="AK206">
        <v>37</v>
      </c>
      <c r="AL206">
        <v>0</v>
      </c>
      <c r="AM206">
        <v>10</v>
      </c>
      <c r="AN206">
        <v>7</v>
      </c>
      <c r="AO206">
        <v>7</v>
      </c>
      <c r="AP206">
        <v>1</v>
      </c>
      <c r="AQ206">
        <v>68</v>
      </c>
      <c r="AR206">
        <v>8</v>
      </c>
      <c r="AS206">
        <v>3</v>
      </c>
      <c r="AT206">
        <v>22</v>
      </c>
      <c r="AU206">
        <v>39</v>
      </c>
      <c r="AV206">
        <v>14</v>
      </c>
      <c r="AW206">
        <v>23</v>
      </c>
      <c r="AX206">
        <v>61</v>
      </c>
      <c r="AY206">
        <v>19</v>
      </c>
      <c r="AZ206">
        <v>4</v>
      </c>
      <c r="BA206">
        <v>0</v>
      </c>
      <c r="BB206">
        <v>134</v>
      </c>
      <c r="BC206">
        <v>2</v>
      </c>
      <c r="BD206">
        <v>3</v>
      </c>
      <c r="BE206">
        <v>4</v>
      </c>
      <c r="BF206">
        <v>2</v>
      </c>
      <c r="BG206">
        <v>1</v>
      </c>
      <c r="BH206">
        <v>1</v>
      </c>
      <c r="BI206">
        <v>1</v>
      </c>
      <c r="BJ206">
        <v>52</v>
      </c>
      <c r="BK206">
        <v>128</v>
      </c>
      <c r="BL206">
        <v>7</v>
      </c>
      <c r="BM206">
        <v>3</v>
      </c>
      <c r="BN206">
        <v>53</v>
      </c>
      <c r="BO206">
        <v>0</v>
      </c>
      <c r="BP206">
        <v>3</v>
      </c>
      <c r="BQ206">
        <v>87</v>
      </c>
      <c r="BR206">
        <v>28</v>
      </c>
      <c r="BS206">
        <v>304</v>
      </c>
      <c r="BT206">
        <v>7</v>
      </c>
      <c r="BU206">
        <v>147</v>
      </c>
      <c r="BV206">
        <v>153</v>
      </c>
      <c r="BW206">
        <v>205</v>
      </c>
      <c r="BX206">
        <v>66</v>
      </c>
      <c r="BY206">
        <v>1</v>
      </c>
      <c r="BZ206">
        <v>0</v>
      </c>
      <c r="CA206">
        <v>21</v>
      </c>
      <c r="CB206">
        <v>1</v>
      </c>
      <c r="CC206">
        <v>0</v>
      </c>
      <c r="CD206">
        <v>1</v>
      </c>
      <c r="CE206">
        <v>0</v>
      </c>
      <c r="CF206">
        <v>18</v>
      </c>
      <c r="CG206">
        <v>26</v>
      </c>
      <c r="CH206">
        <v>1</v>
      </c>
      <c r="CI206">
        <v>6</v>
      </c>
      <c r="CJ206">
        <v>68</v>
      </c>
      <c r="CK206">
        <v>46</v>
      </c>
      <c r="CL206">
        <v>0</v>
      </c>
      <c r="CM206">
        <v>16</v>
      </c>
      <c r="CN206">
        <v>30</v>
      </c>
      <c r="CO206">
        <v>40</v>
      </c>
      <c r="CP206">
        <v>40</v>
      </c>
      <c r="CQ206">
        <v>0</v>
      </c>
      <c r="CR206">
        <v>1</v>
      </c>
      <c r="CS206">
        <v>118</v>
      </c>
      <c r="CT206">
        <v>40</v>
      </c>
      <c r="CU206">
        <v>12</v>
      </c>
      <c r="CV206">
        <v>53</v>
      </c>
      <c r="CW206">
        <v>14</v>
      </c>
      <c r="CY206" s="7"/>
    </row>
    <row r="207" spans="1:103" x14ac:dyDescent="0.25">
      <c r="A207" t="s">
        <v>413</v>
      </c>
      <c r="B207" s="5" t="s">
        <v>414</v>
      </c>
      <c r="C207">
        <v>2018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Y207" s="7"/>
    </row>
    <row r="208" spans="1:103" x14ac:dyDescent="0.25">
      <c r="A208" t="s">
        <v>415</v>
      </c>
      <c r="B208" s="5" t="s">
        <v>416</v>
      </c>
      <c r="C208">
        <v>2018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Y208" s="7"/>
    </row>
    <row r="209" spans="1:103" x14ac:dyDescent="0.25">
      <c r="A209" t="s">
        <v>417</v>
      </c>
      <c r="B209" s="5" t="s">
        <v>418</v>
      </c>
      <c r="C209">
        <v>2018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Y209" s="7"/>
    </row>
    <row r="210" spans="1:103" x14ac:dyDescent="0.25">
      <c r="A210" t="s">
        <v>419</v>
      </c>
      <c r="B210" s="5" t="s">
        <v>420</v>
      </c>
      <c r="C210">
        <v>2018</v>
      </c>
      <c r="D210">
        <v>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Y210" s="7"/>
    </row>
    <row r="211" spans="1:103" x14ac:dyDescent="0.25">
      <c r="A211" t="s">
        <v>421</v>
      </c>
      <c r="B211" s="5" t="s">
        <v>422</v>
      </c>
      <c r="C211">
        <v>2018</v>
      </c>
      <c r="D211">
        <v>162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5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7</v>
      </c>
      <c r="W211">
        <v>4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0</v>
      </c>
      <c r="AM211">
        <v>1</v>
      </c>
      <c r="AN211">
        <v>3</v>
      </c>
      <c r="AO211">
        <v>0</v>
      </c>
      <c r="AP211">
        <v>0</v>
      </c>
      <c r="AQ211">
        <v>0</v>
      </c>
      <c r="AR211">
        <v>1</v>
      </c>
      <c r="AS211">
        <v>4</v>
      </c>
      <c r="AT211">
        <v>1</v>
      </c>
      <c r="AU211">
        <v>0</v>
      </c>
      <c r="AV211">
        <v>10</v>
      </c>
      <c r="AW211">
        <v>2</v>
      </c>
      <c r="AX211">
        <v>6</v>
      </c>
      <c r="AY211">
        <v>0</v>
      </c>
      <c r="AZ211">
        <v>6</v>
      </c>
      <c r="BA211">
        <v>0</v>
      </c>
      <c r="BB211">
        <v>2</v>
      </c>
      <c r="BC211">
        <v>1</v>
      </c>
      <c r="BD211">
        <v>0</v>
      </c>
      <c r="BE211">
        <v>1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</v>
      </c>
      <c r="BL211">
        <v>0</v>
      </c>
      <c r="BM211">
        <v>0</v>
      </c>
      <c r="BN211">
        <v>1</v>
      </c>
      <c r="BO211">
        <v>0</v>
      </c>
      <c r="BP211">
        <v>0</v>
      </c>
      <c r="BQ211">
        <v>2</v>
      </c>
      <c r="BR211">
        <v>0</v>
      </c>
      <c r="BS211">
        <v>14</v>
      </c>
      <c r="BT211">
        <v>2</v>
      </c>
      <c r="BU211">
        <v>16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2</v>
      </c>
      <c r="CH211">
        <v>0</v>
      </c>
      <c r="CI211">
        <v>0</v>
      </c>
      <c r="CJ211">
        <v>54</v>
      </c>
      <c r="CK211">
        <v>3</v>
      </c>
      <c r="CL211">
        <v>0</v>
      </c>
      <c r="CM211">
        <v>0</v>
      </c>
      <c r="CN211">
        <v>5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1</v>
      </c>
      <c r="CW211">
        <v>1</v>
      </c>
      <c r="CY211" s="7"/>
    </row>
    <row r="212" spans="1:103" x14ac:dyDescent="0.25">
      <c r="A212" t="s">
        <v>423</v>
      </c>
      <c r="B212" s="5" t="s">
        <v>424</v>
      </c>
      <c r="C212">
        <v>2018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Y212" s="7"/>
    </row>
    <row r="213" spans="1:103" x14ac:dyDescent="0.25">
      <c r="A213" t="s">
        <v>425</v>
      </c>
      <c r="B213" s="5" t="s">
        <v>426</v>
      </c>
      <c r="C213">
        <v>2018</v>
      </c>
      <c r="D213">
        <v>8881</v>
      </c>
      <c r="E213">
        <v>0</v>
      </c>
      <c r="F213">
        <v>0</v>
      </c>
      <c r="G213">
        <v>0</v>
      </c>
      <c r="H213">
        <v>41</v>
      </c>
      <c r="I213">
        <v>45</v>
      </c>
      <c r="J213">
        <v>290</v>
      </c>
      <c r="K213">
        <v>26</v>
      </c>
      <c r="L213">
        <v>18</v>
      </c>
      <c r="M213">
        <v>5</v>
      </c>
      <c r="N213">
        <v>15</v>
      </c>
      <c r="O213">
        <v>26</v>
      </c>
      <c r="P213">
        <v>0</v>
      </c>
      <c r="Q213">
        <v>3</v>
      </c>
      <c r="R213">
        <v>5</v>
      </c>
      <c r="S213">
        <v>1</v>
      </c>
      <c r="T213">
        <v>1</v>
      </c>
      <c r="U213">
        <v>16</v>
      </c>
      <c r="V213">
        <v>17</v>
      </c>
      <c r="W213">
        <v>21</v>
      </c>
      <c r="X213">
        <v>8</v>
      </c>
      <c r="Y213">
        <v>0</v>
      </c>
      <c r="Z213">
        <v>70</v>
      </c>
      <c r="AA213">
        <v>21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15</v>
      </c>
      <c r="AH213">
        <v>45</v>
      </c>
      <c r="AI213">
        <v>12</v>
      </c>
      <c r="AJ213">
        <v>10</v>
      </c>
      <c r="AK213">
        <v>56</v>
      </c>
      <c r="AL213">
        <v>0</v>
      </c>
      <c r="AM213">
        <v>23</v>
      </c>
      <c r="AN213">
        <v>120</v>
      </c>
      <c r="AO213">
        <v>7</v>
      </c>
      <c r="AP213">
        <v>3</v>
      </c>
      <c r="AQ213">
        <v>81</v>
      </c>
      <c r="AR213">
        <v>6</v>
      </c>
      <c r="AS213">
        <v>197</v>
      </c>
      <c r="AT213">
        <v>430</v>
      </c>
      <c r="AU213">
        <v>115</v>
      </c>
      <c r="AV213">
        <v>357</v>
      </c>
      <c r="AW213">
        <v>133</v>
      </c>
      <c r="AX213">
        <v>318</v>
      </c>
      <c r="AY213">
        <v>2</v>
      </c>
      <c r="AZ213">
        <v>6</v>
      </c>
      <c r="BA213">
        <v>0</v>
      </c>
      <c r="BB213">
        <v>309</v>
      </c>
      <c r="BC213">
        <v>5</v>
      </c>
      <c r="BD213">
        <v>0</v>
      </c>
      <c r="BE213">
        <v>31</v>
      </c>
      <c r="BF213">
        <v>70</v>
      </c>
      <c r="BG213">
        <v>4</v>
      </c>
      <c r="BH213">
        <v>13</v>
      </c>
      <c r="BI213">
        <v>4</v>
      </c>
      <c r="BJ213">
        <v>73</v>
      </c>
      <c r="BK213">
        <v>78</v>
      </c>
      <c r="BL213">
        <v>0</v>
      </c>
      <c r="BM213">
        <v>1</v>
      </c>
      <c r="BN213">
        <v>4</v>
      </c>
      <c r="BO213">
        <v>330</v>
      </c>
      <c r="BP213">
        <v>1</v>
      </c>
      <c r="BQ213">
        <v>41</v>
      </c>
      <c r="BR213">
        <v>529</v>
      </c>
      <c r="BS213">
        <v>529</v>
      </c>
      <c r="BT213">
        <v>33</v>
      </c>
      <c r="BU213">
        <v>1</v>
      </c>
      <c r="BV213">
        <v>270</v>
      </c>
      <c r="BW213">
        <v>889</v>
      </c>
      <c r="BX213">
        <v>931</v>
      </c>
      <c r="BY213">
        <v>0</v>
      </c>
      <c r="BZ213">
        <v>0</v>
      </c>
      <c r="CA213">
        <v>93</v>
      </c>
      <c r="CB213">
        <v>40</v>
      </c>
      <c r="CC213">
        <v>0</v>
      </c>
      <c r="CD213">
        <v>30</v>
      </c>
      <c r="CE213">
        <v>146</v>
      </c>
      <c r="CF213">
        <v>50</v>
      </c>
      <c r="CG213">
        <v>5</v>
      </c>
      <c r="CH213">
        <v>13</v>
      </c>
      <c r="CI213">
        <v>18</v>
      </c>
      <c r="CJ213">
        <v>1387</v>
      </c>
      <c r="CK213">
        <v>15</v>
      </c>
      <c r="CL213">
        <v>0</v>
      </c>
      <c r="CM213">
        <v>20</v>
      </c>
      <c r="CN213">
        <v>48</v>
      </c>
      <c r="CO213">
        <v>3</v>
      </c>
      <c r="CP213">
        <v>0</v>
      </c>
      <c r="CQ213">
        <v>1</v>
      </c>
      <c r="CR213">
        <v>2</v>
      </c>
      <c r="CS213">
        <v>19</v>
      </c>
      <c r="CT213">
        <v>72</v>
      </c>
      <c r="CU213">
        <v>1</v>
      </c>
      <c r="CV213">
        <v>53</v>
      </c>
      <c r="CW213">
        <v>151</v>
      </c>
      <c r="CY213" s="7"/>
    </row>
    <row r="214" spans="1:103" x14ac:dyDescent="0.25">
      <c r="A214" t="s">
        <v>427</v>
      </c>
      <c r="B214" s="5" t="s">
        <v>428</v>
      </c>
      <c r="C214">
        <v>2018</v>
      </c>
      <c r="D214">
        <v>163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2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91</v>
      </c>
      <c r="AC214">
        <v>0</v>
      </c>
      <c r="AD214">
        <v>0</v>
      </c>
      <c r="AE214">
        <v>0</v>
      </c>
      <c r="AF214">
        <v>0</v>
      </c>
      <c r="AG214">
        <v>65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1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Y214" s="7"/>
    </row>
    <row r="215" spans="1:103" x14ac:dyDescent="0.25">
      <c r="A215" t="s">
        <v>429</v>
      </c>
      <c r="B215" s="5" t="s">
        <v>430</v>
      </c>
      <c r="C215">
        <v>2018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Y215" s="7"/>
    </row>
    <row r="216" spans="1:103" x14ac:dyDescent="0.25">
      <c r="A216" t="s">
        <v>431</v>
      </c>
      <c r="B216" s="5" t="s">
        <v>432</v>
      </c>
      <c r="C216">
        <v>2018</v>
      </c>
      <c r="D216">
        <v>3571</v>
      </c>
      <c r="E216">
        <v>0</v>
      </c>
      <c r="F216">
        <v>0</v>
      </c>
      <c r="G216">
        <v>0</v>
      </c>
      <c r="H216">
        <v>2</v>
      </c>
      <c r="I216">
        <v>3</v>
      </c>
      <c r="J216">
        <v>1</v>
      </c>
      <c r="K216">
        <v>0</v>
      </c>
      <c r="L216">
        <v>1</v>
      </c>
      <c r="M216">
        <v>0</v>
      </c>
      <c r="N216">
        <v>6</v>
      </c>
      <c r="O216">
        <v>9</v>
      </c>
      <c r="P216">
        <v>0</v>
      </c>
      <c r="Q216">
        <v>0</v>
      </c>
      <c r="R216">
        <v>2</v>
      </c>
      <c r="S216">
        <v>0</v>
      </c>
      <c r="T216">
        <v>0</v>
      </c>
      <c r="U216">
        <v>21</v>
      </c>
      <c r="V216">
        <v>1</v>
      </c>
      <c r="W216">
        <v>38</v>
      </c>
      <c r="X216">
        <v>3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20</v>
      </c>
      <c r="AH216">
        <v>5</v>
      </c>
      <c r="AI216">
        <v>3</v>
      </c>
      <c r="AJ216">
        <v>5</v>
      </c>
      <c r="AK216">
        <v>30</v>
      </c>
      <c r="AL216">
        <v>0</v>
      </c>
      <c r="AM216">
        <v>48</v>
      </c>
      <c r="AN216">
        <v>21</v>
      </c>
      <c r="AO216">
        <v>17</v>
      </c>
      <c r="AP216">
        <v>4</v>
      </c>
      <c r="AQ216">
        <v>27</v>
      </c>
      <c r="AR216">
        <v>3</v>
      </c>
      <c r="AS216">
        <v>12</v>
      </c>
      <c r="AT216">
        <v>39</v>
      </c>
      <c r="AU216">
        <v>21</v>
      </c>
      <c r="AV216">
        <v>201</v>
      </c>
      <c r="AW216">
        <v>10</v>
      </c>
      <c r="AX216">
        <v>343</v>
      </c>
      <c r="AY216">
        <v>2</v>
      </c>
      <c r="AZ216">
        <v>4</v>
      </c>
      <c r="BA216">
        <v>0</v>
      </c>
      <c r="BB216">
        <v>58</v>
      </c>
      <c r="BC216">
        <v>1</v>
      </c>
      <c r="BD216">
        <v>6</v>
      </c>
      <c r="BE216">
        <v>15</v>
      </c>
      <c r="BF216">
        <v>30</v>
      </c>
      <c r="BG216">
        <v>13</v>
      </c>
      <c r="BH216">
        <v>50</v>
      </c>
      <c r="BI216">
        <v>1</v>
      </c>
      <c r="BJ216">
        <v>84</v>
      </c>
      <c r="BK216">
        <v>51</v>
      </c>
      <c r="BL216">
        <v>0</v>
      </c>
      <c r="BM216">
        <v>35</v>
      </c>
      <c r="BN216">
        <v>384</v>
      </c>
      <c r="BO216">
        <v>2</v>
      </c>
      <c r="BP216">
        <v>38</v>
      </c>
      <c r="BQ216">
        <v>690</v>
      </c>
      <c r="BR216">
        <v>10</v>
      </c>
      <c r="BS216">
        <v>188</v>
      </c>
      <c r="BT216">
        <v>74</v>
      </c>
      <c r="BU216">
        <v>97</v>
      </c>
      <c r="BV216">
        <v>215</v>
      </c>
      <c r="BW216">
        <v>1</v>
      </c>
      <c r="BX216">
        <v>11</v>
      </c>
      <c r="BY216">
        <v>1</v>
      </c>
      <c r="BZ216">
        <v>0</v>
      </c>
      <c r="CA216">
        <v>15</v>
      </c>
      <c r="CB216">
        <v>0</v>
      </c>
      <c r="CC216">
        <v>0</v>
      </c>
      <c r="CD216">
        <v>12</v>
      </c>
      <c r="CE216">
        <v>0</v>
      </c>
      <c r="CF216">
        <v>22</v>
      </c>
      <c r="CG216">
        <v>7</v>
      </c>
      <c r="CH216">
        <v>20</v>
      </c>
      <c r="CI216">
        <v>7</v>
      </c>
      <c r="CJ216">
        <v>25</v>
      </c>
      <c r="CK216">
        <v>5</v>
      </c>
      <c r="CL216">
        <v>0</v>
      </c>
      <c r="CM216">
        <v>11</v>
      </c>
      <c r="CN216">
        <v>108</v>
      </c>
      <c r="CO216">
        <v>19</v>
      </c>
      <c r="CP216">
        <v>3</v>
      </c>
      <c r="CQ216">
        <v>1</v>
      </c>
      <c r="CR216">
        <v>3</v>
      </c>
      <c r="CS216">
        <v>2</v>
      </c>
      <c r="CT216">
        <v>35</v>
      </c>
      <c r="CU216">
        <v>6</v>
      </c>
      <c r="CV216">
        <v>279</v>
      </c>
      <c r="CW216">
        <v>34</v>
      </c>
      <c r="CY216" s="7"/>
    </row>
    <row r="217" spans="1:103" x14ac:dyDescent="0.25">
      <c r="A217" t="s">
        <v>433</v>
      </c>
      <c r="B217" s="5" t="s">
        <v>434</v>
      </c>
      <c r="C217">
        <v>2018</v>
      </c>
      <c r="D217">
        <v>14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2</v>
      </c>
      <c r="K217">
        <v>0</v>
      </c>
      <c r="L217">
        <v>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</v>
      </c>
      <c r="AY217">
        <v>0</v>
      </c>
      <c r="AZ217">
        <v>0</v>
      </c>
      <c r="BA217">
        <v>0</v>
      </c>
      <c r="BB217">
        <v>2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1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Y217" s="7"/>
    </row>
    <row r="218" spans="1:103" x14ac:dyDescent="0.25">
      <c r="A218" t="s">
        <v>435</v>
      </c>
      <c r="B218" s="5" t="s">
        <v>436</v>
      </c>
      <c r="C218">
        <v>2018</v>
      </c>
      <c r="D218">
        <v>861</v>
      </c>
      <c r="E218">
        <v>0</v>
      </c>
      <c r="F218">
        <v>0</v>
      </c>
      <c r="G218">
        <v>0</v>
      </c>
      <c r="H218">
        <v>0</v>
      </c>
      <c r="I218">
        <v>88</v>
      </c>
      <c r="J218">
        <v>5</v>
      </c>
      <c r="K218">
        <v>1</v>
      </c>
      <c r="L218">
        <v>0</v>
      </c>
      <c r="M218">
        <v>19</v>
      </c>
      <c r="N218">
        <v>6</v>
      </c>
      <c r="O218">
        <v>325</v>
      </c>
      <c r="P218">
        <v>0</v>
      </c>
      <c r="Q218">
        <v>0</v>
      </c>
      <c r="R218">
        <v>0</v>
      </c>
      <c r="S218">
        <v>2</v>
      </c>
      <c r="T218">
        <v>0</v>
      </c>
      <c r="U218">
        <v>0</v>
      </c>
      <c r="V218">
        <v>0</v>
      </c>
      <c r="W218">
        <v>14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70</v>
      </c>
      <c r="AF218">
        <v>0</v>
      </c>
      <c r="AG218">
        <v>22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5</v>
      </c>
      <c r="AP218">
        <v>0</v>
      </c>
      <c r="AQ218">
        <v>1</v>
      </c>
      <c r="AR218">
        <v>8</v>
      </c>
      <c r="AS218">
        <v>2</v>
      </c>
      <c r="AT218">
        <v>1</v>
      </c>
      <c r="AU218">
        <v>1</v>
      </c>
      <c r="AV218">
        <v>206</v>
      </c>
      <c r="AW218">
        <v>0</v>
      </c>
      <c r="AX218">
        <v>4</v>
      </c>
      <c r="AY218">
        <v>0</v>
      </c>
      <c r="AZ218">
        <v>0</v>
      </c>
      <c r="BA218">
        <v>0</v>
      </c>
      <c r="BB218">
        <v>25</v>
      </c>
      <c r="BC218">
        <v>0</v>
      </c>
      <c r="BD218">
        <v>0</v>
      </c>
      <c r="BE218">
        <v>3</v>
      </c>
      <c r="BF218">
        <v>1</v>
      </c>
      <c r="BG218">
        <v>0</v>
      </c>
      <c r="BH218">
        <v>1</v>
      </c>
      <c r="BI218">
        <v>1</v>
      </c>
      <c r="BJ218">
        <v>1</v>
      </c>
      <c r="BK218">
        <v>4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1</v>
      </c>
      <c r="BR218">
        <v>0</v>
      </c>
      <c r="BS218">
        <v>15</v>
      </c>
      <c r="BT218">
        <v>0</v>
      </c>
      <c r="BU218">
        <v>0</v>
      </c>
      <c r="BV218">
        <v>2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2</v>
      </c>
      <c r="CC218">
        <v>0</v>
      </c>
      <c r="CD218">
        <v>1</v>
      </c>
      <c r="CE218">
        <v>0</v>
      </c>
      <c r="CF218">
        <v>5</v>
      </c>
      <c r="CG218">
        <v>0</v>
      </c>
      <c r="CH218">
        <v>0</v>
      </c>
      <c r="CI218">
        <v>0</v>
      </c>
      <c r="CJ218">
        <v>7</v>
      </c>
      <c r="CK218">
        <v>0</v>
      </c>
      <c r="CL218">
        <v>0</v>
      </c>
      <c r="CM218">
        <v>0</v>
      </c>
      <c r="CN218">
        <v>1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1</v>
      </c>
      <c r="CV218">
        <v>1</v>
      </c>
      <c r="CW218">
        <v>3</v>
      </c>
      <c r="CY218" s="7"/>
    </row>
    <row r="219" spans="1:103" x14ac:dyDescent="0.25">
      <c r="A219" t="s">
        <v>437</v>
      </c>
      <c r="B219" s="5" t="s">
        <v>438</v>
      </c>
      <c r="C219">
        <v>2018</v>
      </c>
      <c r="D219">
        <v>15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7</v>
      </c>
      <c r="K219">
        <v>0</v>
      </c>
      <c r="L219">
        <v>1</v>
      </c>
      <c r="M219">
        <v>0</v>
      </c>
      <c r="N219">
        <v>0</v>
      </c>
      <c r="O219">
        <v>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Y219" s="7"/>
    </row>
    <row r="220" spans="1:103" x14ac:dyDescent="0.25">
      <c r="A220" t="s">
        <v>439</v>
      </c>
      <c r="B220" s="5" t="s">
        <v>440</v>
      </c>
      <c r="C220">
        <v>2018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Y220" s="7"/>
    </row>
    <row r="221" spans="1:103" x14ac:dyDescent="0.25">
      <c r="A221" t="s">
        <v>441</v>
      </c>
      <c r="B221" s="5" t="s">
        <v>442</v>
      </c>
      <c r="C221">
        <v>2018</v>
      </c>
      <c r="D221">
        <v>41613</v>
      </c>
      <c r="E221">
        <v>40</v>
      </c>
      <c r="F221">
        <v>7</v>
      </c>
      <c r="G221">
        <v>23</v>
      </c>
      <c r="H221">
        <v>67</v>
      </c>
      <c r="I221">
        <v>84</v>
      </c>
      <c r="J221">
        <v>345</v>
      </c>
      <c r="K221">
        <v>26</v>
      </c>
      <c r="L221">
        <v>61</v>
      </c>
      <c r="M221">
        <v>129</v>
      </c>
      <c r="N221">
        <v>284</v>
      </c>
      <c r="O221">
        <v>441</v>
      </c>
      <c r="P221">
        <v>0</v>
      </c>
      <c r="Q221">
        <v>114</v>
      </c>
      <c r="R221">
        <v>54</v>
      </c>
      <c r="S221">
        <v>807</v>
      </c>
      <c r="T221">
        <v>26</v>
      </c>
      <c r="U221">
        <v>30</v>
      </c>
      <c r="V221">
        <v>52</v>
      </c>
      <c r="W221">
        <v>272</v>
      </c>
      <c r="X221">
        <v>67</v>
      </c>
      <c r="Y221">
        <v>333</v>
      </c>
      <c r="Z221">
        <v>2935</v>
      </c>
      <c r="AA221">
        <v>1450</v>
      </c>
      <c r="AB221">
        <v>211</v>
      </c>
      <c r="AC221">
        <v>0</v>
      </c>
      <c r="AD221">
        <v>2</v>
      </c>
      <c r="AE221">
        <v>6</v>
      </c>
      <c r="AF221">
        <v>38</v>
      </c>
      <c r="AG221">
        <v>677</v>
      </c>
      <c r="AH221">
        <v>121</v>
      </c>
      <c r="AI221">
        <v>124</v>
      </c>
      <c r="AJ221">
        <v>2111</v>
      </c>
      <c r="AK221">
        <v>736</v>
      </c>
      <c r="AL221">
        <v>9</v>
      </c>
      <c r="AM221">
        <v>331</v>
      </c>
      <c r="AN221">
        <v>346</v>
      </c>
      <c r="AO221">
        <v>597</v>
      </c>
      <c r="AP221">
        <v>14</v>
      </c>
      <c r="AQ221">
        <v>171</v>
      </c>
      <c r="AR221">
        <v>85</v>
      </c>
      <c r="AS221">
        <v>279</v>
      </c>
      <c r="AT221">
        <v>210</v>
      </c>
      <c r="AU221">
        <v>492</v>
      </c>
      <c r="AV221">
        <v>155</v>
      </c>
      <c r="AW221">
        <v>715</v>
      </c>
      <c r="AX221">
        <v>1021</v>
      </c>
      <c r="AY221">
        <v>44</v>
      </c>
      <c r="AZ221">
        <v>221</v>
      </c>
      <c r="BA221">
        <v>0</v>
      </c>
      <c r="BB221">
        <v>5864</v>
      </c>
      <c r="BC221">
        <v>434</v>
      </c>
      <c r="BD221">
        <v>39</v>
      </c>
      <c r="BE221">
        <v>286</v>
      </c>
      <c r="BF221">
        <v>421</v>
      </c>
      <c r="BG221">
        <v>60</v>
      </c>
      <c r="BH221">
        <v>60</v>
      </c>
      <c r="BI221">
        <v>2</v>
      </c>
      <c r="BJ221">
        <v>1125</v>
      </c>
      <c r="BK221">
        <v>1237</v>
      </c>
      <c r="BL221">
        <v>0</v>
      </c>
      <c r="BM221">
        <v>134</v>
      </c>
      <c r="BN221">
        <v>794</v>
      </c>
      <c r="BO221">
        <v>6</v>
      </c>
      <c r="BP221">
        <v>195</v>
      </c>
      <c r="BQ221">
        <v>1079</v>
      </c>
      <c r="BR221">
        <v>78</v>
      </c>
      <c r="BS221">
        <v>1784</v>
      </c>
      <c r="BT221">
        <v>594</v>
      </c>
      <c r="BU221">
        <v>21</v>
      </c>
      <c r="BV221">
        <v>509</v>
      </c>
      <c r="BW221">
        <v>77</v>
      </c>
      <c r="BX221">
        <v>109</v>
      </c>
      <c r="BY221">
        <v>7</v>
      </c>
      <c r="BZ221">
        <v>0</v>
      </c>
      <c r="CA221">
        <v>2614</v>
      </c>
      <c r="CB221">
        <v>63</v>
      </c>
      <c r="CC221">
        <v>2</v>
      </c>
      <c r="CD221">
        <v>48</v>
      </c>
      <c r="CE221">
        <v>1</v>
      </c>
      <c r="CF221">
        <v>155</v>
      </c>
      <c r="CG221">
        <v>177</v>
      </c>
      <c r="CH221">
        <v>30</v>
      </c>
      <c r="CI221">
        <v>32</v>
      </c>
      <c r="CJ221">
        <v>355</v>
      </c>
      <c r="CK221">
        <v>28</v>
      </c>
      <c r="CL221">
        <v>1</v>
      </c>
      <c r="CM221">
        <v>234</v>
      </c>
      <c r="CN221">
        <v>1593</v>
      </c>
      <c r="CO221">
        <v>134</v>
      </c>
      <c r="CP221">
        <v>98</v>
      </c>
      <c r="CQ221">
        <v>7</v>
      </c>
      <c r="CR221">
        <v>1321</v>
      </c>
      <c r="CS221">
        <v>175</v>
      </c>
      <c r="CT221">
        <v>213</v>
      </c>
      <c r="CU221">
        <v>79</v>
      </c>
      <c r="CV221">
        <v>1324</v>
      </c>
      <c r="CW221">
        <v>1651</v>
      </c>
      <c r="CY221" s="7"/>
    </row>
    <row r="222" spans="1:103" x14ac:dyDescent="0.25">
      <c r="A222" t="s">
        <v>443</v>
      </c>
      <c r="B222" s="5" t="s">
        <v>444</v>
      </c>
      <c r="C222">
        <v>2018</v>
      </c>
      <c r="D222">
        <v>62</v>
      </c>
      <c r="E222">
        <v>0</v>
      </c>
      <c r="F222">
        <v>20</v>
      </c>
      <c r="G222">
        <v>0</v>
      </c>
      <c r="H222">
        <v>0</v>
      </c>
      <c r="I222">
        <v>6</v>
      </c>
      <c r="J222">
        <v>1</v>
      </c>
      <c r="K222">
        <v>0</v>
      </c>
      <c r="L222">
        <v>0</v>
      </c>
      <c r="M222">
        <v>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</v>
      </c>
      <c r="T222">
        <v>12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7</v>
      </c>
      <c r="AS222">
        <v>0</v>
      </c>
      <c r="AT222">
        <v>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1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Y222" s="7"/>
    </row>
    <row r="223" spans="1:103" x14ac:dyDescent="0.25">
      <c r="A223" t="s">
        <v>445</v>
      </c>
      <c r="B223" s="5" t="s">
        <v>446</v>
      </c>
      <c r="C223">
        <v>2018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Y223" s="7"/>
    </row>
    <row r="224" spans="1:103" x14ac:dyDescent="0.25">
      <c r="A224" t="s">
        <v>447</v>
      </c>
      <c r="B224" s="5" t="s">
        <v>448</v>
      </c>
      <c r="C224">
        <v>2018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Y224" s="7"/>
    </row>
    <row r="225" spans="1:103" x14ac:dyDescent="0.25">
      <c r="A225" t="s">
        <v>449</v>
      </c>
      <c r="B225" s="5" t="s">
        <v>450</v>
      </c>
      <c r="C225">
        <v>2018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Y225" s="7"/>
    </row>
    <row r="226" spans="1:103" x14ac:dyDescent="0.25">
      <c r="A226" t="s">
        <v>451</v>
      </c>
      <c r="B226" s="5" t="s">
        <v>452</v>
      </c>
      <c r="C226">
        <v>2018</v>
      </c>
      <c r="D226">
        <v>40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33</v>
      </c>
      <c r="AA226">
        <v>4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1</v>
      </c>
      <c r="CS226">
        <v>0</v>
      </c>
      <c r="CT226">
        <v>0</v>
      </c>
      <c r="CU226">
        <v>0</v>
      </c>
      <c r="CV226">
        <v>0</v>
      </c>
      <c r="CW226">
        <v>0</v>
      </c>
      <c r="CY226" s="7"/>
    </row>
    <row r="227" spans="1:103" x14ac:dyDescent="0.25">
      <c r="A227" t="s">
        <v>453</v>
      </c>
      <c r="B227" s="5" t="s">
        <v>454</v>
      </c>
      <c r="C227">
        <v>2018</v>
      </c>
      <c r="D227">
        <v>12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3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2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3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1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1</v>
      </c>
      <c r="CW227">
        <v>0</v>
      </c>
      <c r="CY227" s="7"/>
    </row>
    <row r="228" spans="1:103" x14ac:dyDescent="0.25">
      <c r="A228" t="s">
        <v>455</v>
      </c>
      <c r="B228" s="5" t="s">
        <v>456</v>
      </c>
      <c r="C228">
        <v>2018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Y228" s="7"/>
    </row>
    <row r="229" spans="1:103" x14ac:dyDescent="0.25">
      <c r="A229" t="s">
        <v>457</v>
      </c>
      <c r="B229" s="5" t="s">
        <v>458</v>
      </c>
      <c r="C229">
        <v>2018</v>
      </c>
      <c r="D229">
        <v>4451</v>
      </c>
      <c r="E229">
        <v>0</v>
      </c>
      <c r="F229">
        <v>0</v>
      </c>
      <c r="G229">
        <v>0</v>
      </c>
      <c r="H229">
        <v>222</v>
      </c>
      <c r="I229">
        <v>11</v>
      </c>
      <c r="J229">
        <v>110</v>
      </c>
      <c r="K229">
        <v>3</v>
      </c>
      <c r="L229">
        <v>67</v>
      </c>
      <c r="M229">
        <v>1</v>
      </c>
      <c r="N229">
        <v>9</v>
      </c>
      <c r="O229">
        <v>3</v>
      </c>
      <c r="P229">
        <v>0</v>
      </c>
      <c r="Q229">
        <v>0</v>
      </c>
      <c r="R229">
        <v>2</v>
      </c>
      <c r="S229">
        <v>1</v>
      </c>
      <c r="T229">
        <v>0</v>
      </c>
      <c r="U229">
        <v>10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3</v>
      </c>
      <c r="AI229">
        <v>1</v>
      </c>
      <c r="AJ229">
        <v>0</v>
      </c>
      <c r="AK229">
        <v>3</v>
      </c>
      <c r="AL229">
        <v>0</v>
      </c>
      <c r="AM229">
        <v>0</v>
      </c>
      <c r="AN229">
        <v>4</v>
      </c>
      <c r="AO229">
        <v>1</v>
      </c>
      <c r="AP229">
        <v>1</v>
      </c>
      <c r="AQ229">
        <v>11</v>
      </c>
      <c r="AR229">
        <v>8</v>
      </c>
      <c r="AS229">
        <v>2</v>
      </c>
      <c r="AT229">
        <v>30</v>
      </c>
      <c r="AU229">
        <v>28</v>
      </c>
      <c r="AV229">
        <v>60</v>
      </c>
      <c r="AW229">
        <v>15</v>
      </c>
      <c r="AX229">
        <v>85</v>
      </c>
      <c r="AY229">
        <v>0</v>
      </c>
      <c r="AZ229">
        <v>3</v>
      </c>
      <c r="BA229">
        <v>0</v>
      </c>
      <c r="BB229">
        <v>23</v>
      </c>
      <c r="BC229">
        <v>0</v>
      </c>
      <c r="BD229">
        <v>9</v>
      </c>
      <c r="BE229">
        <v>0</v>
      </c>
      <c r="BF229">
        <v>3</v>
      </c>
      <c r="BG229">
        <v>0</v>
      </c>
      <c r="BH229">
        <v>0</v>
      </c>
      <c r="BI229">
        <v>0</v>
      </c>
      <c r="BJ229">
        <v>10</v>
      </c>
      <c r="BK229">
        <v>5</v>
      </c>
      <c r="BL229">
        <v>0</v>
      </c>
      <c r="BM229">
        <v>12</v>
      </c>
      <c r="BN229">
        <v>186</v>
      </c>
      <c r="BO229">
        <v>1</v>
      </c>
      <c r="BP229">
        <v>17</v>
      </c>
      <c r="BQ229">
        <v>1798</v>
      </c>
      <c r="BR229">
        <v>5</v>
      </c>
      <c r="BS229">
        <v>41</v>
      </c>
      <c r="BT229">
        <v>15</v>
      </c>
      <c r="BU229">
        <v>69</v>
      </c>
      <c r="BV229">
        <v>3</v>
      </c>
      <c r="BW229">
        <v>0</v>
      </c>
      <c r="BX229">
        <v>1</v>
      </c>
      <c r="BY229">
        <v>1</v>
      </c>
      <c r="BZ229">
        <v>0</v>
      </c>
      <c r="CA229">
        <v>4</v>
      </c>
      <c r="CB229">
        <v>7</v>
      </c>
      <c r="CC229">
        <v>1</v>
      </c>
      <c r="CD229">
        <v>2</v>
      </c>
      <c r="CE229">
        <v>0</v>
      </c>
      <c r="CF229">
        <v>272</v>
      </c>
      <c r="CG229">
        <v>2</v>
      </c>
      <c r="CH229">
        <v>10</v>
      </c>
      <c r="CI229">
        <v>69</v>
      </c>
      <c r="CJ229">
        <v>503</v>
      </c>
      <c r="CK229">
        <v>437</v>
      </c>
      <c r="CL229">
        <v>0</v>
      </c>
      <c r="CM229">
        <v>4</v>
      </c>
      <c r="CN229">
        <v>16</v>
      </c>
      <c r="CO229">
        <v>3</v>
      </c>
      <c r="CP229">
        <v>1</v>
      </c>
      <c r="CQ229">
        <v>0</v>
      </c>
      <c r="CR229">
        <v>0</v>
      </c>
      <c r="CS229">
        <v>8</v>
      </c>
      <c r="CT229">
        <v>67</v>
      </c>
      <c r="CU229">
        <v>1</v>
      </c>
      <c r="CV229">
        <v>139</v>
      </c>
      <c r="CW229">
        <v>6</v>
      </c>
      <c r="CY229" s="7"/>
    </row>
    <row r="230" spans="1:103" x14ac:dyDescent="0.25">
      <c r="A230" t="s">
        <v>459</v>
      </c>
      <c r="B230" s="5" t="s">
        <v>460</v>
      </c>
      <c r="C230">
        <v>2018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Y230" s="7"/>
    </row>
    <row r="231" spans="1:103" x14ac:dyDescent="0.25">
      <c r="A231" t="s">
        <v>461</v>
      </c>
      <c r="B231" s="5" t="s">
        <v>462</v>
      </c>
      <c r="C231">
        <v>2018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Y231" s="7"/>
    </row>
    <row r="232" spans="1:103" x14ac:dyDescent="0.25">
      <c r="A232" t="s">
        <v>463</v>
      </c>
      <c r="B232" s="5" t="s">
        <v>464</v>
      </c>
      <c r="C232">
        <v>2018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Y232" s="7"/>
    </row>
    <row r="233" spans="1:103" x14ac:dyDescent="0.25">
      <c r="A233" t="s">
        <v>465</v>
      </c>
      <c r="B233" s="5" t="s">
        <v>466</v>
      </c>
      <c r="C233">
        <v>2018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Y233" s="7"/>
    </row>
    <row r="234" spans="1:103" x14ac:dyDescent="0.25">
      <c r="A234" t="s">
        <v>467</v>
      </c>
      <c r="B234" s="5" t="s">
        <v>468</v>
      </c>
      <c r="C234">
        <v>2018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Y234" s="7"/>
    </row>
    <row r="235" spans="1:103" x14ac:dyDescent="0.25">
      <c r="A235" t="s">
        <v>469</v>
      </c>
      <c r="B235" s="5" t="s">
        <v>470</v>
      </c>
      <c r="C235">
        <v>2018</v>
      </c>
      <c r="D235">
        <v>3505</v>
      </c>
      <c r="E235">
        <v>0</v>
      </c>
      <c r="F235">
        <v>0</v>
      </c>
      <c r="G235">
        <v>0</v>
      </c>
      <c r="H235">
        <v>5</v>
      </c>
      <c r="I235">
        <v>3</v>
      </c>
      <c r="J235">
        <v>593</v>
      </c>
      <c r="K235">
        <v>12</v>
      </c>
      <c r="L235">
        <v>7</v>
      </c>
      <c r="M235">
        <v>0</v>
      </c>
      <c r="N235">
        <v>12</v>
      </c>
      <c r="O235">
        <v>135</v>
      </c>
      <c r="P235">
        <v>0</v>
      </c>
      <c r="Q235">
        <v>0</v>
      </c>
      <c r="R235">
        <v>0</v>
      </c>
      <c r="S235">
        <v>9</v>
      </c>
      <c r="T235">
        <v>19</v>
      </c>
      <c r="U235">
        <v>8</v>
      </c>
      <c r="V235">
        <v>2</v>
      </c>
      <c r="W235">
        <v>166</v>
      </c>
      <c r="X235">
        <v>13</v>
      </c>
      <c r="Y235">
        <v>8</v>
      </c>
      <c r="Z235">
        <v>0</v>
      </c>
      <c r="AA235">
        <v>6</v>
      </c>
      <c r="AB235">
        <v>0</v>
      </c>
      <c r="AC235">
        <v>0</v>
      </c>
      <c r="AD235">
        <v>1</v>
      </c>
      <c r="AE235">
        <v>6</v>
      </c>
      <c r="AF235">
        <v>1</v>
      </c>
      <c r="AG235">
        <v>6</v>
      </c>
      <c r="AH235">
        <v>4</v>
      </c>
      <c r="AI235">
        <v>1</v>
      </c>
      <c r="AJ235">
        <v>6</v>
      </c>
      <c r="AK235">
        <v>25</v>
      </c>
      <c r="AL235">
        <v>0</v>
      </c>
      <c r="AM235">
        <v>9</v>
      </c>
      <c r="AN235">
        <v>3</v>
      </c>
      <c r="AO235">
        <v>13</v>
      </c>
      <c r="AP235">
        <v>0</v>
      </c>
      <c r="AQ235">
        <v>4</v>
      </c>
      <c r="AR235">
        <v>18</v>
      </c>
      <c r="AS235">
        <v>9</v>
      </c>
      <c r="AT235">
        <v>11</v>
      </c>
      <c r="AU235">
        <v>42</v>
      </c>
      <c r="AV235">
        <v>39</v>
      </c>
      <c r="AW235">
        <v>1207</v>
      </c>
      <c r="AX235">
        <v>24</v>
      </c>
      <c r="AY235">
        <v>0</v>
      </c>
      <c r="AZ235">
        <v>1</v>
      </c>
      <c r="BA235">
        <v>0</v>
      </c>
      <c r="BB235">
        <v>58</v>
      </c>
      <c r="BC235">
        <v>1</v>
      </c>
      <c r="BD235">
        <v>0</v>
      </c>
      <c r="BE235">
        <v>3</v>
      </c>
      <c r="BF235">
        <v>3</v>
      </c>
      <c r="BG235">
        <v>0</v>
      </c>
      <c r="BH235">
        <v>0</v>
      </c>
      <c r="BI235">
        <v>0</v>
      </c>
      <c r="BJ235">
        <v>9</v>
      </c>
      <c r="BK235">
        <v>82</v>
      </c>
      <c r="BL235">
        <v>0</v>
      </c>
      <c r="BM235">
        <v>0</v>
      </c>
      <c r="BN235">
        <v>8</v>
      </c>
      <c r="BO235">
        <v>0</v>
      </c>
      <c r="BP235">
        <v>2</v>
      </c>
      <c r="BQ235">
        <v>7</v>
      </c>
      <c r="BR235">
        <v>0</v>
      </c>
      <c r="BS235">
        <v>12</v>
      </c>
      <c r="BT235">
        <v>3</v>
      </c>
      <c r="BU235">
        <v>0</v>
      </c>
      <c r="BV235">
        <v>14</v>
      </c>
      <c r="BW235">
        <v>15</v>
      </c>
      <c r="BX235">
        <v>387</v>
      </c>
      <c r="BY235">
        <v>2</v>
      </c>
      <c r="BZ235">
        <v>0</v>
      </c>
      <c r="CA235">
        <v>12</v>
      </c>
      <c r="CB235">
        <v>2</v>
      </c>
      <c r="CC235">
        <v>0</v>
      </c>
      <c r="CD235">
        <v>0</v>
      </c>
      <c r="CE235">
        <v>0</v>
      </c>
      <c r="CF235">
        <v>18</v>
      </c>
      <c r="CG235">
        <v>4</v>
      </c>
      <c r="CH235">
        <v>0</v>
      </c>
      <c r="CI235">
        <v>0</v>
      </c>
      <c r="CJ235">
        <v>7</v>
      </c>
      <c r="CK235">
        <v>0</v>
      </c>
      <c r="CL235">
        <v>0</v>
      </c>
      <c r="CM235">
        <v>6</v>
      </c>
      <c r="CN235">
        <v>28</v>
      </c>
      <c r="CO235">
        <v>1</v>
      </c>
      <c r="CP235">
        <v>1</v>
      </c>
      <c r="CQ235">
        <v>0</v>
      </c>
      <c r="CR235">
        <v>14</v>
      </c>
      <c r="CS235">
        <v>3</v>
      </c>
      <c r="CT235">
        <v>4</v>
      </c>
      <c r="CU235">
        <v>1</v>
      </c>
      <c r="CV235">
        <v>14</v>
      </c>
      <c r="CW235">
        <v>354</v>
      </c>
      <c r="CY235" s="7"/>
    </row>
    <row r="236" spans="1:103" x14ac:dyDescent="0.25">
      <c r="A236" t="s">
        <v>471</v>
      </c>
      <c r="B236" s="5" t="s">
        <v>472</v>
      </c>
      <c r="C236">
        <v>2018</v>
      </c>
      <c r="D236">
        <v>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3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Y236" s="7"/>
    </row>
    <row r="237" spans="1:103" x14ac:dyDescent="0.25">
      <c r="A237" t="s">
        <v>473</v>
      </c>
      <c r="B237" s="5" t="s">
        <v>474</v>
      </c>
      <c r="C237">
        <v>2018</v>
      </c>
      <c r="D237">
        <v>99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8</v>
      </c>
      <c r="K237">
        <v>0</v>
      </c>
      <c r="L237">
        <v>1</v>
      </c>
      <c r="M237">
        <v>0</v>
      </c>
      <c r="N237">
        <v>0</v>
      </c>
      <c r="O237">
        <v>27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61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1</v>
      </c>
      <c r="CS237">
        <v>0</v>
      </c>
      <c r="CT237">
        <v>0</v>
      </c>
      <c r="CU237">
        <v>0</v>
      </c>
      <c r="CV237">
        <v>0</v>
      </c>
      <c r="CW237">
        <v>0</v>
      </c>
      <c r="CY237" s="7"/>
    </row>
    <row r="238" spans="1:103" x14ac:dyDescent="0.25">
      <c r="A238" t="s">
        <v>3</v>
      </c>
      <c r="B238" s="5" t="s">
        <v>4</v>
      </c>
      <c r="C238">
        <v>2019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Y238" s="7"/>
    </row>
    <row r="239" spans="1:103" x14ac:dyDescent="0.25">
      <c r="A239" t="s">
        <v>5</v>
      </c>
      <c r="B239" s="5" t="s">
        <v>6</v>
      </c>
      <c r="C239">
        <v>2019</v>
      </c>
      <c r="D239">
        <v>3057</v>
      </c>
      <c r="E239">
        <v>11</v>
      </c>
      <c r="F239">
        <v>0</v>
      </c>
      <c r="G239">
        <v>0</v>
      </c>
      <c r="H239">
        <v>0</v>
      </c>
      <c r="I239">
        <v>0</v>
      </c>
      <c r="J239">
        <v>4</v>
      </c>
      <c r="K239">
        <v>0</v>
      </c>
      <c r="L239">
        <v>2</v>
      </c>
      <c r="M239">
        <v>0</v>
      </c>
      <c r="N239">
        <v>3</v>
      </c>
      <c r="O239">
        <v>4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2</v>
      </c>
      <c r="V239">
        <v>0</v>
      </c>
      <c r="W239">
        <v>35</v>
      </c>
      <c r="X239">
        <v>0</v>
      </c>
      <c r="Y239">
        <v>0</v>
      </c>
      <c r="Z239">
        <v>0</v>
      </c>
      <c r="AA239">
        <v>939</v>
      </c>
      <c r="AB239">
        <v>0</v>
      </c>
      <c r="AC239">
        <v>0</v>
      </c>
      <c r="AD239">
        <v>0</v>
      </c>
      <c r="AE239">
        <v>0</v>
      </c>
      <c r="AF239">
        <v>9</v>
      </c>
      <c r="AG239">
        <v>0</v>
      </c>
      <c r="AH239">
        <v>7</v>
      </c>
      <c r="AI239">
        <v>2</v>
      </c>
      <c r="AJ239">
        <v>2</v>
      </c>
      <c r="AK239">
        <v>22</v>
      </c>
      <c r="AL239">
        <v>0</v>
      </c>
      <c r="AM239">
        <v>12</v>
      </c>
      <c r="AN239">
        <v>3</v>
      </c>
      <c r="AO239">
        <v>4</v>
      </c>
      <c r="AP239">
        <v>6</v>
      </c>
      <c r="AQ239">
        <v>6</v>
      </c>
      <c r="AR239">
        <v>2</v>
      </c>
      <c r="AS239">
        <v>8</v>
      </c>
      <c r="AT239">
        <v>7</v>
      </c>
      <c r="AU239">
        <v>25</v>
      </c>
      <c r="AV239">
        <v>48</v>
      </c>
      <c r="AW239">
        <v>73</v>
      </c>
      <c r="AX239">
        <v>44</v>
      </c>
      <c r="AY239">
        <v>2</v>
      </c>
      <c r="AZ239">
        <v>13</v>
      </c>
      <c r="BA239">
        <v>0</v>
      </c>
      <c r="BB239">
        <v>1065</v>
      </c>
      <c r="BC239">
        <v>5</v>
      </c>
      <c r="BD239">
        <v>0</v>
      </c>
      <c r="BE239">
        <v>11</v>
      </c>
      <c r="BF239">
        <v>9</v>
      </c>
      <c r="BG239">
        <v>0</v>
      </c>
      <c r="BH239">
        <v>0</v>
      </c>
      <c r="BI239">
        <v>0</v>
      </c>
      <c r="BJ239">
        <v>27</v>
      </c>
      <c r="BK239">
        <v>27</v>
      </c>
      <c r="BL239">
        <v>0</v>
      </c>
      <c r="BM239">
        <v>1</v>
      </c>
      <c r="BN239">
        <v>13</v>
      </c>
      <c r="BO239">
        <v>1</v>
      </c>
      <c r="BP239">
        <v>3</v>
      </c>
      <c r="BQ239">
        <v>56</v>
      </c>
      <c r="BR239">
        <v>1</v>
      </c>
      <c r="BS239">
        <v>64</v>
      </c>
      <c r="BT239">
        <v>8</v>
      </c>
      <c r="BU239">
        <v>0</v>
      </c>
      <c r="BV239">
        <v>10</v>
      </c>
      <c r="BW239">
        <v>2</v>
      </c>
      <c r="BX239">
        <v>8</v>
      </c>
      <c r="BY239">
        <v>0</v>
      </c>
      <c r="BZ239">
        <v>0</v>
      </c>
      <c r="CA239">
        <v>44</v>
      </c>
      <c r="CB239">
        <v>74</v>
      </c>
      <c r="CC239">
        <v>0</v>
      </c>
      <c r="CD239">
        <v>19</v>
      </c>
      <c r="CE239">
        <v>0</v>
      </c>
      <c r="CF239">
        <v>33</v>
      </c>
      <c r="CG239">
        <v>2</v>
      </c>
      <c r="CH239">
        <v>1</v>
      </c>
      <c r="CI239">
        <v>1</v>
      </c>
      <c r="CJ239">
        <v>38</v>
      </c>
      <c r="CK239">
        <v>1</v>
      </c>
      <c r="CL239">
        <v>0</v>
      </c>
      <c r="CM239">
        <v>17</v>
      </c>
      <c r="CN239">
        <v>96</v>
      </c>
      <c r="CO239">
        <v>7</v>
      </c>
      <c r="CP239">
        <v>1</v>
      </c>
      <c r="CQ239">
        <v>0</v>
      </c>
      <c r="CR239">
        <v>7</v>
      </c>
      <c r="CS239">
        <v>65</v>
      </c>
      <c r="CT239">
        <v>8</v>
      </c>
      <c r="CU239">
        <v>1</v>
      </c>
      <c r="CV239">
        <v>24</v>
      </c>
      <c r="CW239">
        <v>8</v>
      </c>
      <c r="CY239" s="7"/>
    </row>
    <row r="240" spans="1:103" x14ac:dyDescent="0.25">
      <c r="A240" t="s">
        <v>7</v>
      </c>
      <c r="B240" s="5" t="s">
        <v>8</v>
      </c>
      <c r="C240">
        <v>2019</v>
      </c>
      <c r="D240">
        <v>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1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Y240" s="7"/>
    </row>
    <row r="241" spans="1:103" x14ac:dyDescent="0.25">
      <c r="A241" t="s">
        <v>9</v>
      </c>
      <c r="B241" s="5" t="s">
        <v>10</v>
      </c>
      <c r="C241">
        <v>2019</v>
      </c>
      <c r="D241">
        <v>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1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Y241" s="7"/>
    </row>
    <row r="242" spans="1:103" x14ac:dyDescent="0.25">
      <c r="A242" t="s">
        <v>11</v>
      </c>
      <c r="B242" s="5" t="s">
        <v>12</v>
      </c>
      <c r="C242">
        <v>2019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Y242" s="7"/>
    </row>
    <row r="243" spans="1:103" x14ac:dyDescent="0.25">
      <c r="A243" t="s">
        <v>13</v>
      </c>
      <c r="B243" s="5" t="s">
        <v>14</v>
      </c>
      <c r="C243">
        <v>2019</v>
      </c>
      <c r="D243">
        <v>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Y243" s="7"/>
    </row>
    <row r="244" spans="1:103" x14ac:dyDescent="0.25">
      <c r="A244" t="s">
        <v>15</v>
      </c>
      <c r="B244" s="5" t="s">
        <v>16</v>
      </c>
      <c r="C244">
        <v>2019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Y244" s="7"/>
    </row>
    <row r="245" spans="1:103" x14ac:dyDescent="0.25">
      <c r="A245" t="s">
        <v>17</v>
      </c>
      <c r="B245" s="5" t="s">
        <v>18</v>
      </c>
      <c r="C245">
        <v>2019</v>
      </c>
      <c r="D245">
        <v>50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12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</v>
      </c>
      <c r="AY245">
        <v>0</v>
      </c>
      <c r="AZ245">
        <v>0</v>
      </c>
      <c r="BA245">
        <v>0</v>
      </c>
      <c r="BB245">
        <v>28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0</v>
      </c>
      <c r="BJ245">
        <v>2</v>
      </c>
      <c r="BK245">
        <v>1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1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Y245" s="7"/>
    </row>
    <row r="246" spans="1:103" x14ac:dyDescent="0.25">
      <c r="A246" t="s">
        <v>19</v>
      </c>
      <c r="B246" s="5" t="s">
        <v>20</v>
      </c>
      <c r="C246">
        <v>2019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Y246" s="7"/>
    </row>
    <row r="247" spans="1:103" x14ac:dyDescent="0.25">
      <c r="A247" t="s">
        <v>21</v>
      </c>
      <c r="B247" s="5" t="s">
        <v>22</v>
      </c>
      <c r="C247">
        <v>2019</v>
      </c>
      <c r="D247">
        <v>696</v>
      </c>
      <c r="E247">
        <v>2</v>
      </c>
      <c r="F247">
        <v>10</v>
      </c>
      <c r="G247">
        <v>0</v>
      </c>
      <c r="H247">
        <v>5</v>
      </c>
      <c r="I247">
        <v>40</v>
      </c>
      <c r="J247">
        <v>27</v>
      </c>
      <c r="K247">
        <v>2</v>
      </c>
      <c r="L247">
        <v>3</v>
      </c>
      <c r="M247">
        <v>384</v>
      </c>
      <c r="N247">
        <v>0</v>
      </c>
      <c r="O247">
        <v>97</v>
      </c>
      <c r="P247">
        <v>0</v>
      </c>
      <c r="Q247">
        <v>29</v>
      </c>
      <c r="R247">
        <v>0</v>
      </c>
      <c r="S247">
        <v>0</v>
      </c>
      <c r="T247">
        <v>0</v>
      </c>
      <c r="U247">
        <v>2</v>
      </c>
      <c r="V247">
        <v>0</v>
      </c>
      <c r="W247">
        <v>2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7</v>
      </c>
      <c r="AH247">
        <v>1</v>
      </c>
      <c r="AI247">
        <v>0</v>
      </c>
      <c r="AJ247">
        <v>0</v>
      </c>
      <c r="AK247">
        <v>3</v>
      </c>
      <c r="AL247">
        <v>0</v>
      </c>
      <c r="AM247">
        <v>0</v>
      </c>
      <c r="AN247">
        <v>0</v>
      </c>
      <c r="AO247">
        <v>3</v>
      </c>
      <c r="AP247">
        <v>6</v>
      </c>
      <c r="AQ247">
        <v>0</v>
      </c>
      <c r="AR247">
        <v>1</v>
      </c>
      <c r="AS247">
        <v>0</v>
      </c>
      <c r="AT247">
        <v>0</v>
      </c>
      <c r="AU247">
        <v>1</v>
      </c>
      <c r="AV247">
        <v>6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7</v>
      </c>
      <c r="BC247">
        <v>0</v>
      </c>
      <c r="BD247">
        <v>0</v>
      </c>
      <c r="BE247">
        <v>0</v>
      </c>
      <c r="BF247">
        <v>1</v>
      </c>
      <c r="BG247">
        <v>0</v>
      </c>
      <c r="BH247">
        <v>0</v>
      </c>
      <c r="BI247">
        <v>0</v>
      </c>
      <c r="BJ247">
        <v>2</v>
      </c>
      <c r="BK247">
        <v>1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1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1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1</v>
      </c>
      <c r="CN247">
        <v>1</v>
      </c>
      <c r="CO247">
        <v>0</v>
      </c>
      <c r="CP247">
        <v>0</v>
      </c>
      <c r="CQ247">
        <v>0</v>
      </c>
      <c r="CR247">
        <v>48</v>
      </c>
      <c r="CS247">
        <v>0</v>
      </c>
      <c r="CT247">
        <v>0</v>
      </c>
      <c r="CU247">
        <v>1</v>
      </c>
      <c r="CV247">
        <v>0</v>
      </c>
      <c r="CW247">
        <v>0</v>
      </c>
      <c r="CY247" s="7"/>
    </row>
    <row r="248" spans="1:103" x14ac:dyDescent="0.25">
      <c r="A248" t="s">
        <v>23</v>
      </c>
      <c r="B248" s="5" t="s">
        <v>24</v>
      </c>
      <c r="C248">
        <v>2019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Y248" s="7"/>
    </row>
    <row r="249" spans="1:103" x14ac:dyDescent="0.25">
      <c r="A249" t="s">
        <v>25</v>
      </c>
      <c r="B249" s="5" t="s">
        <v>26</v>
      </c>
      <c r="C249">
        <v>2019</v>
      </c>
      <c r="D249">
        <v>4728</v>
      </c>
      <c r="E249">
        <v>0</v>
      </c>
      <c r="F249">
        <v>21</v>
      </c>
      <c r="G249">
        <v>13</v>
      </c>
      <c r="H249">
        <v>0</v>
      </c>
      <c r="I249">
        <v>42</v>
      </c>
      <c r="J249">
        <v>24</v>
      </c>
      <c r="K249">
        <v>4</v>
      </c>
      <c r="L249">
        <v>8</v>
      </c>
      <c r="M249">
        <v>29</v>
      </c>
      <c r="N249">
        <v>15</v>
      </c>
      <c r="O249">
        <v>92</v>
      </c>
      <c r="P249">
        <v>0</v>
      </c>
      <c r="Q249">
        <v>1</v>
      </c>
      <c r="R249">
        <v>1</v>
      </c>
      <c r="S249">
        <v>11</v>
      </c>
      <c r="T249">
        <v>10</v>
      </c>
      <c r="U249">
        <v>7</v>
      </c>
      <c r="V249">
        <v>4</v>
      </c>
      <c r="W249">
        <v>24</v>
      </c>
      <c r="X249">
        <v>2</v>
      </c>
      <c r="Y249">
        <v>0</v>
      </c>
      <c r="Z249">
        <v>0</v>
      </c>
      <c r="AA249">
        <v>10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45</v>
      </c>
      <c r="AH249">
        <v>22</v>
      </c>
      <c r="AI249">
        <v>11</v>
      </c>
      <c r="AJ249">
        <v>115</v>
      </c>
      <c r="AK249">
        <v>7</v>
      </c>
      <c r="AL249">
        <v>3</v>
      </c>
      <c r="AM249">
        <v>39</v>
      </c>
      <c r="AN249">
        <v>53</v>
      </c>
      <c r="AO249">
        <v>38</v>
      </c>
      <c r="AP249">
        <v>0</v>
      </c>
      <c r="AQ249">
        <v>11</v>
      </c>
      <c r="AR249">
        <v>40</v>
      </c>
      <c r="AS249">
        <v>183</v>
      </c>
      <c r="AT249">
        <v>49</v>
      </c>
      <c r="AU249">
        <v>55</v>
      </c>
      <c r="AV249">
        <v>121</v>
      </c>
      <c r="AW249">
        <v>106</v>
      </c>
      <c r="AX249">
        <v>150</v>
      </c>
      <c r="AY249">
        <v>6</v>
      </c>
      <c r="AZ249">
        <v>19</v>
      </c>
      <c r="BA249">
        <v>0</v>
      </c>
      <c r="BB249">
        <v>177</v>
      </c>
      <c r="BC249">
        <v>14</v>
      </c>
      <c r="BD249">
        <v>2</v>
      </c>
      <c r="BE249">
        <v>54</v>
      </c>
      <c r="BF249">
        <v>148</v>
      </c>
      <c r="BG249">
        <v>11</v>
      </c>
      <c r="BH249">
        <v>17</v>
      </c>
      <c r="BI249">
        <v>0</v>
      </c>
      <c r="BJ249">
        <v>54</v>
      </c>
      <c r="BK249">
        <v>132</v>
      </c>
      <c r="BL249">
        <v>0</v>
      </c>
      <c r="BM249">
        <v>22</v>
      </c>
      <c r="BN249">
        <v>10</v>
      </c>
      <c r="BO249">
        <v>1</v>
      </c>
      <c r="BP249">
        <v>12</v>
      </c>
      <c r="BQ249">
        <v>31</v>
      </c>
      <c r="BR249">
        <v>2</v>
      </c>
      <c r="BS249">
        <v>240</v>
      </c>
      <c r="BT249">
        <v>74</v>
      </c>
      <c r="BU249">
        <v>62</v>
      </c>
      <c r="BV249">
        <v>199</v>
      </c>
      <c r="BW249">
        <v>104</v>
      </c>
      <c r="BX249">
        <v>1487</v>
      </c>
      <c r="BY249">
        <v>19</v>
      </c>
      <c r="BZ249">
        <v>5</v>
      </c>
      <c r="CA249">
        <v>17</v>
      </c>
      <c r="CB249">
        <v>0</v>
      </c>
      <c r="CC249">
        <v>1</v>
      </c>
      <c r="CD249">
        <v>52</v>
      </c>
      <c r="CE249">
        <v>16</v>
      </c>
      <c r="CF249">
        <v>55</v>
      </c>
      <c r="CG249">
        <v>2</v>
      </c>
      <c r="CH249">
        <v>5</v>
      </c>
      <c r="CI249">
        <v>2</v>
      </c>
      <c r="CJ249">
        <v>42</v>
      </c>
      <c r="CK249">
        <v>7</v>
      </c>
      <c r="CL249">
        <v>1</v>
      </c>
      <c r="CM249">
        <v>21</v>
      </c>
      <c r="CN249">
        <v>43</v>
      </c>
      <c r="CO249">
        <v>12</v>
      </c>
      <c r="CP249">
        <v>7</v>
      </c>
      <c r="CQ249">
        <v>0</v>
      </c>
      <c r="CR249">
        <v>8</v>
      </c>
      <c r="CS249">
        <v>14</v>
      </c>
      <c r="CT249">
        <v>23</v>
      </c>
      <c r="CU249">
        <v>17</v>
      </c>
      <c r="CV249">
        <v>102</v>
      </c>
      <c r="CW249">
        <v>13</v>
      </c>
      <c r="CY249" s="7"/>
    </row>
    <row r="250" spans="1:103" x14ac:dyDescent="0.25">
      <c r="A250" t="s">
        <v>27</v>
      </c>
      <c r="B250" s="5" t="s">
        <v>28</v>
      </c>
      <c r="C250">
        <v>2019</v>
      </c>
      <c r="D250">
        <v>4019</v>
      </c>
      <c r="E250">
        <v>2</v>
      </c>
      <c r="F250">
        <v>49</v>
      </c>
      <c r="G250">
        <v>0</v>
      </c>
      <c r="H250">
        <v>2</v>
      </c>
      <c r="I250">
        <v>5</v>
      </c>
      <c r="J250">
        <v>18</v>
      </c>
      <c r="K250">
        <v>3</v>
      </c>
      <c r="L250">
        <v>2</v>
      </c>
      <c r="M250">
        <v>2</v>
      </c>
      <c r="N250">
        <v>8</v>
      </c>
      <c r="O250">
        <v>252</v>
      </c>
      <c r="P250">
        <v>0</v>
      </c>
      <c r="Q250">
        <v>0</v>
      </c>
      <c r="R250">
        <v>0</v>
      </c>
      <c r="S250">
        <v>0</v>
      </c>
      <c r="T250">
        <v>2</v>
      </c>
      <c r="U250">
        <v>14</v>
      </c>
      <c r="V250">
        <v>1</v>
      </c>
      <c r="W250">
        <v>93</v>
      </c>
      <c r="X250">
        <v>2</v>
      </c>
      <c r="Y250">
        <v>166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14</v>
      </c>
      <c r="AF250">
        <v>7</v>
      </c>
      <c r="AG250">
        <v>5</v>
      </c>
      <c r="AH250">
        <v>7</v>
      </c>
      <c r="AI250">
        <v>1</v>
      </c>
      <c r="AJ250">
        <v>122</v>
      </c>
      <c r="AK250">
        <v>35</v>
      </c>
      <c r="AL250">
        <v>1</v>
      </c>
      <c r="AM250">
        <v>3</v>
      </c>
      <c r="AN250">
        <v>10</v>
      </c>
      <c r="AO250">
        <v>5</v>
      </c>
      <c r="AP250">
        <v>1</v>
      </c>
      <c r="AQ250">
        <v>2</v>
      </c>
      <c r="AR250">
        <v>1</v>
      </c>
      <c r="AS250">
        <v>2</v>
      </c>
      <c r="AT250">
        <v>3</v>
      </c>
      <c r="AU250">
        <v>121</v>
      </c>
      <c r="AV250">
        <v>19</v>
      </c>
      <c r="AW250">
        <v>336</v>
      </c>
      <c r="AX250">
        <v>15</v>
      </c>
      <c r="AY250">
        <v>0</v>
      </c>
      <c r="AZ250">
        <v>2</v>
      </c>
      <c r="BA250">
        <v>0</v>
      </c>
      <c r="BB250">
        <v>88</v>
      </c>
      <c r="BC250">
        <v>1</v>
      </c>
      <c r="BD250">
        <v>0</v>
      </c>
      <c r="BE250">
        <v>6</v>
      </c>
      <c r="BF250">
        <v>10</v>
      </c>
      <c r="BG250">
        <v>0</v>
      </c>
      <c r="BH250">
        <v>0</v>
      </c>
      <c r="BI250">
        <v>0</v>
      </c>
      <c r="BJ250">
        <v>26</v>
      </c>
      <c r="BK250">
        <v>15</v>
      </c>
      <c r="BL250">
        <v>0</v>
      </c>
      <c r="BM250">
        <v>4</v>
      </c>
      <c r="BN250">
        <v>15</v>
      </c>
      <c r="BO250">
        <v>0</v>
      </c>
      <c r="BP250">
        <v>6</v>
      </c>
      <c r="BQ250">
        <v>29</v>
      </c>
      <c r="BR250">
        <v>1</v>
      </c>
      <c r="BS250">
        <v>44</v>
      </c>
      <c r="BT250">
        <v>25</v>
      </c>
      <c r="BU250">
        <v>1</v>
      </c>
      <c r="BV250">
        <v>26</v>
      </c>
      <c r="BW250">
        <v>2</v>
      </c>
      <c r="BX250">
        <v>8</v>
      </c>
      <c r="BY250">
        <v>3</v>
      </c>
      <c r="BZ250">
        <v>0</v>
      </c>
      <c r="CA250">
        <v>13</v>
      </c>
      <c r="CB250">
        <v>89</v>
      </c>
      <c r="CC250">
        <v>0</v>
      </c>
      <c r="CD250">
        <v>3</v>
      </c>
      <c r="CE250">
        <v>0</v>
      </c>
      <c r="CF250">
        <v>32</v>
      </c>
      <c r="CG250">
        <v>1</v>
      </c>
      <c r="CH250">
        <v>1</v>
      </c>
      <c r="CI250">
        <v>2</v>
      </c>
      <c r="CJ250">
        <v>14</v>
      </c>
      <c r="CK250">
        <v>3</v>
      </c>
      <c r="CL250">
        <v>0</v>
      </c>
      <c r="CM250">
        <v>8</v>
      </c>
      <c r="CN250">
        <v>41</v>
      </c>
      <c r="CO250">
        <v>1</v>
      </c>
      <c r="CP250">
        <v>1</v>
      </c>
      <c r="CQ250">
        <v>0</v>
      </c>
      <c r="CR250">
        <v>31</v>
      </c>
      <c r="CS250">
        <v>2</v>
      </c>
      <c r="CT250">
        <v>2</v>
      </c>
      <c r="CU250">
        <v>1</v>
      </c>
      <c r="CV250">
        <v>198</v>
      </c>
      <c r="CW250">
        <v>1926</v>
      </c>
      <c r="CY250" s="7"/>
    </row>
    <row r="251" spans="1:103" x14ac:dyDescent="0.25">
      <c r="A251" t="s">
        <v>29</v>
      </c>
      <c r="B251" s="5" t="s">
        <v>30</v>
      </c>
      <c r="C251">
        <v>2019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Y251" s="7"/>
    </row>
    <row r="252" spans="1:103" x14ac:dyDescent="0.25">
      <c r="A252" t="s">
        <v>31</v>
      </c>
      <c r="B252" s="5" t="s">
        <v>32</v>
      </c>
      <c r="C252">
        <v>2019</v>
      </c>
      <c r="D252">
        <v>208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101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1</v>
      </c>
      <c r="AW252">
        <v>0</v>
      </c>
      <c r="AX252">
        <v>1</v>
      </c>
      <c r="AY252">
        <v>0</v>
      </c>
      <c r="AZ252">
        <v>1</v>
      </c>
      <c r="BA252">
        <v>0</v>
      </c>
      <c r="BB252">
        <v>83</v>
      </c>
      <c r="BC252">
        <v>2</v>
      </c>
      <c r="BD252">
        <v>0</v>
      </c>
      <c r="BE252">
        <v>3</v>
      </c>
      <c r="BF252">
        <v>2</v>
      </c>
      <c r="BG252">
        <v>0</v>
      </c>
      <c r="BH252">
        <v>0</v>
      </c>
      <c r="BI252">
        <v>0</v>
      </c>
      <c r="BJ252">
        <v>4</v>
      </c>
      <c r="BK252">
        <v>1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1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2</v>
      </c>
      <c r="CB252">
        <v>0</v>
      </c>
      <c r="CC252">
        <v>0</v>
      </c>
      <c r="CD252">
        <v>0</v>
      </c>
      <c r="CE252">
        <v>0</v>
      </c>
      <c r="CF252">
        <v>1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2</v>
      </c>
      <c r="CN252">
        <v>3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Y252" s="7"/>
    </row>
    <row r="253" spans="1:103" x14ac:dyDescent="0.25">
      <c r="A253" t="s">
        <v>33</v>
      </c>
      <c r="B253" s="5" t="s">
        <v>34</v>
      </c>
      <c r="C253">
        <v>2019</v>
      </c>
      <c r="D253">
        <v>15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4</v>
      </c>
      <c r="AT253">
        <v>0</v>
      </c>
      <c r="AU253">
        <v>0</v>
      </c>
      <c r="AV253">
        <v>0</v>
      </c>
      <c r="AW253">
        <v>0</v>
      </c>
      <c r="AX253">
        <v>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3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4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1</v>
      </c>
      <c r="CW253">
        <v>0</v>
      </c>
      <c r="CY253" s="7"/>
    </row>
    <row r="254" spans="1:103" x14ac:dyDescent="0.25">
      <c r="A254" t="s">
        <v>35</v>
      </c>
      <c r="B254" s="5" t="s">
        <v>36</v>
      </c>
      <c r="C254">
        <v>2019</v>
      </c>
      <c r="D254">
        <v>10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3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1</v>
      </c>
      <c r="CW254">
        <v>0</v>
      </c>
      <c r="CY254" s="7"/>
    </row>
    <row r="255" spans="1:103" x14ac:dyDescent="0.25">
      <c r="A255" t="s">
        <v>37</v>
      </c>
      <c r="B255" s="5" t="s">
        <v>38</v>
      </c>
      <c r="C255">
        <v>2019</v>
      </c>
      <c r="D255">
        <v>3086</v>
      </c>
      <c r="E255">
        <v>0</v>
      </c>
      <c r="F255">
        <v>0</v>
      </c>
      <c r="G255">
        <v>0</v>
      </c>
      <c r="H255">
        <v>62</v>
      </c>
      <c r="I255">
        <v>8</v>
      </c>
      <c r="J255">
        <v>8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S255">
        <v>0</v>
      </c>
      <c r="AT255">
        <v>58</v>
      </c>
      <c r="AU255">
        <v>3</v>
      </c>
      <c r="AV255">
        <v>0</v>
      </c>
      <c r="AW255">
        <v>0</v>
      </c>
      <c r="AX255">
        <v>2</v>
      </c>
      <c r="AY255">
        <v>0</v>
      </c>
      <c r="AZ255">
        <v>0</v>
      </c>
      <c r="BA255">
        <v>0</v>
      </c>
      <c r="BB255">
        <v>9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3</v>
      </c>
      <c r="BR255">
        <v>0</v>
      </c>
      <c r="BS255">
        <v>0</v>
      </c>
      <c r="BT255">
        <v>0</v>
      </c>
      <c r="BU255">
        <v>24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1</v>
      </c>
      <c r="CG255">
        <v>0</v>
      </c>
      <c r="CH255">
        <v>0</v>
      </c>
      <c r="CI255">
        <v>1</v>
      </c>
      <c r="CJ255">
        <v>2867</v>
      </c>
      <c r="CK255">
        <v>16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1</v>
      </c>
      <c r="CU255">
        <v>0</v>
      </c>
      <c r="CV255">
        <v>10</v>
      </c>
      <c r="CW255">
        <v>1</v>
      </c>
      <c r="CY255" s="7"/>
    </row>
    <row r="256" spans="1:103" x14ac:dyDescent="0.25">
      <c r="A256" t="s">
        <v>39</v>
      </c>
      <c r="B256" s="5" t="s">
        <v>40</v>
      </c>
      <c r="C256">
        <v>2019</v>
      </c>
      <c r="D256">
        <v>25253</v>
      </c>
      <c r="E256">
        <v>8</v>
      </c>
      <c r="F256">
        <v>194</v>
      </c>
      <c r="G256">
        <v>204</v>
      </c>
      <c r="H256">
        <v>25</v>
      </c>
      <c r="I256">
        <v>307</v>
      </c>
      <c r="J256">
        <v>861</v>
      </c>
      <c r="K256">
        <v>133</v>
      </c>
      <c r="L256">
        <v>266</v>
      </c>
      <c r="M256">
        <v>57</v>
      </c>
      <c r="N256">
        <v>176</v>
      </c>
      <c r="O256">
        <v>319</v>
      </c>
      <c r="P256">
        <v>0</v>
      </c>
      <c r="Q256">
        <v>11</v>
      </c>
      <c r="R256">
        <v>25</v>
      </c>
      <c r="S256">
        <v>13</v>
      </c>
      <c r="T256">
        <v>2</v>
      </c>
      <c r="U256">
        <v>11</v>
      </c>
      <c r="V256">
        <v>45</v>
      </c>
      <c r="W256">
        <v>22</v>
      </c>
      <c r="X256">
        <v>83</v>
      </c>
      <c r="Y256">
        <v>12</v>
      </c>
      <c r="Z256">
        <v>0</v>
      </c>
      <c r="AA256">
        <v>1380</v>
      </c>
      <c r="AB256">
        <v>76</v>
      </c>
      <c r="AC256">
        <v>197</v>
      </c>
      <c r="AD256">
        <v>2</v>
      </c>
      <c r="AE256">
        <v>34</v>
      </c>
      <c r="AF256">
        <v>15</v>
      </c>
      <c r="AG256">
        <v>629</v>
      </c>
      <c r="AH256">
        <v>127</v>
      </c>
      <c r="AI256">
        <v>137</v>
      </c>
      <c r="AJ256">
        <v>2730</v>
      </c>
      <c r="AK256">
        <v>304</v>
      </c>
      <c r="AL256">
        <v>90</v>
      </c>
      <c r="AM256">
        <v>1065</v>
      </c>
      <c r="AN256">
        <v>239</v>
      </c>
      <c r="AO256">
        <v>588</v>
      </c>
      <c r="AP256">
        <v>4</v>
      </c>
      <c r="AQ256">
        <v>108</v>
      </c>
      <c r="AR256">
        <v>85</v>
      </c>
      <c r="AS256">
        <v>392</v>
      </c>
      <c r="AT256">
        <v>461</v>
      </c>
      <c r="AU256">
        <v>476</v>
      </c>
      <c r="AV256">
        <v>587</v>
      </c>
      <c r="AW256">
        <v>664</v>
      </c>
      <c r="AX256">
        <v>367</v>
      </c>
      <c r="AY256">
        <v>2</v>
      </c>
      <c r="AZ256">
        <v>18</v>
      </c>
      <c r="BA256">
        <v>8</v>
      </c>
      <c r="BB256">
        <v>179</v>
      </c>
      <c r="BC256">
        <v>17</v>
      </c>
      <c r="BD256">
        <v>1</v>
      </c>
      <c r="BE256">
        <v>75</v>
      </c>
      <c r="BF256">
        <v>222</v>
      </c>
      <c r="BG256">
        <v>31</v>
      </c>
      <c r="BH256">
        <v>40</v>
      </c>
      <c r="BI256">
        <v>0</v>
      </c>
      <c r="BJ256">
        <v>237</v>
      </c>
      <c r="BK256">
        <v>254</v>
      </c>
      <c r="BL256">
        <v>0</v>
      </c>
      <c r="BM256">
        <v>55</v>
      </c>
      <c r="BN256">
        <v>87</v>
      </c>
      <c r="BO256">
        <v>3</v>
      </c>
      <c r="BP256">
        <v>21</v>
      </c>
      <c r="BQ256">
        <v>204</v>
      </c>
      <c r="BR256">
        <v>110</v>
      </c>
      <c r="BS256">
        <v>384</v>
      </c>
      <c r="BT256">
        <v>100</v>
      </c>
      <c r="BU256">
        <v>42</v>
      </c>
      <c r="BV256">
        <v>484</v>
      </c>
      <c r="BW256">
        <v>610</v>
      </c>
      <c r="BX256">
        <v>5751</v>
      </c>
      <c r="BY256">
        <v>4</v>
      </c>
      <c r="BZ256">
        <v>0</v>
      </c>
      <c r="CA256">
        <v>238</v>
      </c>
      <c r="CB256">
        <v>3</v>
      </c>
      <c r="CC256">
        <v>1</v>
      </c>
      <c r="CD256">
        <v>34</v>
      </c>
      <c r="CE256">
        <v>10</v>
      </c>
      <c r="CF256">
        <v>16</v>
      </c>
      <c r="CG256">
        <v>13</v>
      </c>
      <c r="CH256">
        <v>5</v>
      </c>
      <c r="CI256">
        <v>94</v>
      </c>
      <c r="CJ256">
        <v>587</v>
      </c>
      <c r="CK256">
        <v>500</v>
      </c>
      <c r="CL256">
        <v>0</v>
      </c>
      <c r="CM256">
        <v>10</v>
      </c>
      <c r="CN256">
        <v>485</v>
      </c>
      <c r="CO256">
        <v>5</v>
      </c>
      <c r="CP256">
        <v>47</v>
      </c>
      <c r="CQ256">
        <v>0</v>
      </c>
      <c r="CR256">
        <v>12</v>
      </c>
      <c r="CS256">
        <v>22</v>
      </c>
      <c r="CT256">
        <v>183</v>
      </c>
      <c r="CU256">
        <v>6</v>
      </c>
      <c r="CV256">
        <v>490</v>
      </c>
      <c r="CW256">
        <v>21</v>
      </c>
      <c r="CY256" s="7"/>
    </row>
    <row r="257" spans="1:103" x14ac:dyDescent="0.25">
      <c r="A257" t="s">
        <v>41</v>
      </c>
      <c r="B257" s="5" t="s">
        <v>42</v>
      </c>
      <c r="C257">
        <v>2019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Y257" s="7"/>
    </row>
    <row r="258" spans="1:103" x14ac:dyDescent="0.25">
      <c r="A258" t="s">
        <v>43</v>
      </c>
      <c r="B258" s="5" t="s">
        <v>44</v>
      </c>
      <c r="C258">
        <v>2019</v>
      </c>
      <c r="D258">
        <v>603</v>
      </c>
      <c r="E258">
        <v>0</v>
      </c>
      <c r="F258">
        <v>4</v>
      </c>
      <c r="G258">
        <v>7</v>
      </c>
      <c r="H258">
        <v>0</v>
      </c>
      <c r="I258">
        <v>65</v>
      </c>
      <c r="J258">
        <v>6</v>
      </c>
      <c r="K258">
        <v>2</v>
      </c>
      <c r="L258">
        <v>7</v>
      </c>
      <c r="M258">
        <v>11</v>
      </c>
      <c r="N258">
        <v>2</v>
      </c>
      <c r="O258">
        <v>2</v>
      </c>
      <c r="P258">
        <v>0</v>
      </c>
      <c r="Q258">
        <v>14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8</v>
      </c>
      <c r="X258">
        <v>1</v>
      </c>
      <c r="Y258">
        <v>0</v>
      </c>
      <c r="Z258">
        <v>0</v>
      </c>
      <c r="AA258">
        <v>51</v>
      </c>
      <c r="AB258">
        <v>0</v>
      </c>
      <c r="AC258">
        <v>0</v>
      </c>
      <c r="AD258">
        <v>0</v>
      </c>
      <c r="AE258">
        <v>24</v>
      </c>
      <c r="AF258">
        <v>0</v>
      </c>
      <c r="AG258">
        <v>0</v>
      </c>
      <c r="AH258">
        <v>0</v>
      </c>
      <c r="AI258">
        <v>0</v>
      </c>
      <c r="AJ258">
        <v>37</v>
      </c>
      <c r="AK258">
        <v>26</v>
      </c>
      <c r="AL258">
        <v>1</v>
      </c>
      <c r="AM258">
        <v>1</v>
      </c>
      <c r="AN258">
        <v>2</v>
      </c>
      <c r="AO258">
        <v>3</v>
      </c>
      <c r="AP258">
        <v>0</v>
      </c>
      <c r="AQ258">
        <v>7</v>
      </c>
      <c r="AR258">
        <v>0</v>
      </c>
      <c r="AS258">
        <v>0</v>
      </c>
      <c r="AT258">
        <v>18</v>
      </c>
      <c r="AU258">
        <v>20</v>
      </c>
      <c r="AV258">
        <v>3</v>
      </c>
      <c r="AW258">
        <v>39</v>
      </c>
      <c r="AX258">
        <v>15</v>
      </c>
      <c r="AY258">
        <v>0</v>
      </c>
      <c r="AZ258">
        <v>0</v>
      </c>
      <c r="BA258">
        <v>0</v>
      </c>
      <c r="BB258">
        <v>8</v>
      </c>
      <c r="BC258">
        <v>3</v>
      </c>
      <c r="BD258">
        <v>0</v>
      </c>
      <c r="BE258">
        <v>1</v>
      </c>
      <c r="BF258">
        <v>1</v>
      </c>
      <c r="BG258">
        <v>1</v>
      </c>
      <c r="BH258">
        <v>0</v>
      </c>
      <c r="BI258">
        <v>0</v>
      </c>
      <c r="BJ258">
        <v>12</v>
      </c>
      <c r="BK258">
        <v>4</v>
      </c>
      <c r="BL258">
        <v>0</v>
      </c>
      <c r="BM258">
        <v>1</v>
      </c>
      <c r="BN258">
        <v>7</v>
      </c>
      <c r="BO258">
        <v>0</v>
      </c>
      <c r="BP258">
        <v>1</v>
      </c>
      <c r="BQ258">
        <v>9</v>
      </c>
      <c r="BR258">
        <v>5</v>
      </c>
      <c r="BS258">
        <v>38</v>
      </c>
      <c r="BT258">
        <v>1</v>
      </c>
      <c r="BU258">
        <v>1</v>
      </c>
      <c r="BV258">
        <v>6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18</v>
      </c>
      <c r="CE258">
        <v>0</v>
      </c>
      <c r="CF258">
        <v>9</v>
      </c>
      <c r="CG258">
        <v>5</v>
      </c>
      <c r="CH258">
        <v>2</v>
      </c>
      <c r="CI258">
        <v>1</v>
      </c>
      <c r="CJ258">
        <v>51</v>
      </c>
      <c r="CK258">
        <v>2</v>
      </c>
      <c r="CL258">
        <v>0</v>
      </c>
      <c r="CM258">
        <v>1</v>
      </c>
      <c r="CN258">
        <v>14</v>
      </c>
      <c r="CO258">
        <v>3</v>
      </c>
      <c r="CP258">
        <v>0</v>
      </c>
      <c r="CQ258">
        <v>0</v>
      </c>
      <c r="CR258">
        <v>0</v>
      </c>
      <c r="CS258">
        <v>0</v>
      </c>
      <c r="CT258">
        <v>12</v>
      </c>
      <c r="CU258">
        <v>0</v>
      </c>
      <c r="CV258">
        <v>6</v>
      </c>
      <c r="CW258">
        <v>0</v>
      </c>
      <c r="CY258" s="7"/>
    </row>
    <row r="259" spans="1:103" x14ac:dyDescent="0.25">
      <c r="A259" t="s">
        <v>45</v>
      </c>
      <c r="B259" s="5" t="s">
        <v>46</v>
      </c>
      <c r="C259">
        <v>2019</v>
      </c>
      <c r="D259">
        <v>332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6</v>
      </c>
      <c r="X259">
        <v>0</v>
      </c>
      <c r="Y259">
        <v>0</v>
      </c>
      <c r="Z259">
        <v>0</v>
      </c>
      <c r="AA259">
        <v>172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1</v>
      </c>
      <c r="AV259">
        <v>0</v>
      </c>
      <c r="AW259">
        <v>0</v>
      </c>
      <c r="AX259">
        <v>2</v>
      </c>
      <c r="AY259">
        <v>0</v>
      </c>
      <c r="AZ259">
        <v>1</v>
      </c>
      <c r="BA259">
        <v>0</v>
      </c>
      <c r="BB259">
        <v>125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1</v>
      </c>
      <c r="BR259">
        <v>0</v>
      </c>
      <c r="BS259">
        <v>1</v>
      </c>
      <c r="BT259">
        <v>1</v>
      </c>
      <c r="BU259">
        <v>0</v>
      </c>
      <c r="BV259">
        <v>0</v>
      </c>
      <c r="BW259">
        <v>0</v>
      </c>
      <c r="BX259">
        <v>2</v>
      </c>
      <c r="BY259">
        <v>0</v>
      </c>
      <c r="BZ259">
        <v>0</v>
      </c>
      <c r="CA259">
        <v>6</v>
      </c>
      <c r="CB259">
        <v>0</v>
      </c>
      <c r="CC259">
        <v>0</v>
      </c>
      <c r="CD259">
        <v>0</v>
      </c>
      <c r="CE259">
        <v>0</v>
      </c>
      <c r="CF259">
        <v>1</v>
      </c>
      <c r="CG259">
        <v>0</v>
      </c>
      <c r="CH259">
        <v>0</v>
      </c>
      <c r="CI259">
        <v>0</v>
      </c>
      <c r="CJ259">
        <v>1</v>
      </c>
      <c r="CK259">
        <v>0</v>
      </c>
      <c r="CL259">
        <v>0</v>
      </c>
      <c r="CM259">
        <v>1</v>
      </c>
      <c r="CN259">
        <v>1</v>
      </c>
      <c r="CO259">
        <v>0</v>
      </c>
      <c r="CP259">
        <v>0</v>
      </c>
      <c r="CQ259">
        <v>0</v>
      </c>
      <c r="CR259">
        <v>0</v>
      </c>
      <c r="CS259">
        <v>1</v>
      </c>
      <c r="CT259">
        <v>0</v>
      </c>
      <c r="CU259">
        <v>0</v>
      </c>
      <c r="CV259">
        <v>0</v>
      </c>
      <c r="CW259">
        <v>0</v>
      </c>
      <c r="CY259" s="7"/>
    </row>
    <row r="260" spans="1:103" x14ac:dyDescent="0.25">
      <c r="A260" t="s">
        <v>47</v>
      </c>
      <c r="B260" s="5" t="s">
        <v>48</v>
      </c>
      <c r="C260">
        <v>2019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Y260" s="7"/>
    </row>
    <row r="261" spans="1:103" x14ac:dyDescent="0.25">
      <c r="A261" t="s">
        <v>49</v>
      </c>
      <c r="B261" s="5" t="s">
        <v>50</v>
      </c>
      <c r="C261">
        <v>2019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Y261" s="7"/>
    </row>
    <row r="262" spans="1:103" x14ac:dyDescent="0.25">
      <c r="A262" t="s">
        <v>51</v>
      </c>
      <c r="B262" s="5" t="s">
        <v>52</v>
      </c>
      <c r="C262">
        <v>2019</v>
      </c>
      <c r="D262">
        <v>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3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Y262" s="7"/>
    </row>
    <row r="263" spans="1:103" x14ac:dyDescent="0.25">
      <c r="A263" t="s">
        <v>53</v>
      </c>
      <c r="B263" s="5" t="s">
        <v>54</v>
      </c>
      <c r="C263">
        <v>2019</v>
      </c>
      <c r="D263">
        <v>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1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1</v>
      </c>
      <c r="CN263">
        <v>2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Y263" s="7"/>
    </row>
    <row r="264" spans="1:103" x14ac:dyDescent="0.25">
      <c r="A264" t="s">
        <v>55</v>
      </c>
      <c r="B264" s="5" t="s">
        <v>56</v>
      </c>
      <c r="C264">
        <v>2019</v>
      </c>
      <c r="D264">
        <v>24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4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7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Y264" s="7"/>
    </row>
    <row r="265" spans="1:103" x14ac:dyDescent="0.25">
      <c r="A265" t="s">
        <v>57</v>
      </c>
      <c r="B265" s="5" t="s">
        <v>58</v>
      </c>
      <c r="C265">
        <v>2019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Y265" s="7"/>
    </row>
    <row r="266" spans="1:103" x14ac:dyDescent="0.25">
      <c r="A266" t="s">
        <v>59</v>
      </c>
      <c r="B266" s="5" t="s">
        <v>60</v>
      </c>
      <c r="C266">
        <v>2019</v>
      </c>
      <c r="D266">
        <v>2791</v>
      </c>
      <c r="E266">
        <v>0</v>
      </c>
      <c r="F266">
        <v>245</v>
      </c>
      <c r="G266">
        <v>0</v>
      </c>
      <c r="H266">
        <v>1</v>
      </c>
      <c r="I266">
        <v>33</v>
      </c>
      <c r="J266">
        <v>150</v>
      </c>
      <c r="K266">
        <v>6</v>
      </c>
      <c r="L266">
        <v>114</v>
      </c>
      <c r="M266">
        <v>85</v>
      </c>
      <c r="N266">
        <v>5</v>
      </c>
      <c r="O266">
        <v>476</v>
      </c>
      <c r="P266">
        <v>0</v>
      </c>
      <c r="Q266">
        <v>111</v>
      </c>
      <c r="R266">
        <v>1</v>
      </c>
      <c r="S266">
        <v>15</v>
      </c>
      <c r="T266">
        <v>128</v>
      </c>
      <c r="U266">
        <v>2</v>
      </c>
      <c r="V266">
        <v>4</v>
      </c>
      <c r="W266">
        <v>152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13</v>
      </c>
      <c r="AH266">
        <v>129</v>
      </c>
      <c r="AI266">
        <v>2</v>
      </c>
      <c r="AJ266">
        <v>11</v>
      </c>
      <c r="AK266">
        <v>9</v>
      </c>
      <c r="AL266">
        <v>0</v>
      </c>
      <c r="AM266">
        <v>7</v>
      </c>
      <c r="AN266">
        <v>1</v>
      </c>
      <c r="AO266">
        <v>9</v>
      </c>
      <c r="AP266">
        <v>2</v>
      </c>
      <c r="AQ266">
        <v>2</v>
      </c>
      <c r="AR266">
        <v>80</v>
      </c>
      <c r="AS266">
        <v>53</v>
      </c>
      <c r="AT266">
        <v>1</v>
      </c>
      <c r="AU266">
        <v>21</v>
      </c>
      <c r="AV266">
        <v>97</v>
      </c>
      <c r="AW266">
        <v>9</v>
      </c>
      <c r="AX266">
        <v>4</v>
      </c>
      <c r="AY266">
        <v>1</v>
      </c>
      <c r="AZ266">
        <v>21</v>
      </c>
      <c r="BA266">
        <v>0</v>
      </c>
      <c r="BB266">
        <v>390</v>
      </c>
      <c r="BC266">
        <v>1</v>
      </c>
      <c r="BD266">
        <v>0</v>
      </c>
      <c r="BE266">
        <v>5</v>
      </c>
      <c r="BF266">
        <v>16</v>
      </c>
      <c r="BG266">
        <v>2</v>
      </c>
      <c r="BH266">
        <v>1</v>
      </c>
      <c r="BI266">
        <v>0</v>
      </c>
      <c r="BJ266">
        <v>20</v>
      </c>
      <c r="BK266">
        <v>9</v>
      </c>
      <c r="BL266">
        <v>0</v>
      </c>
      <c r="BM266">
        <v>1</v>
      </c>
      <c r="BN266">
        <v>1</v>
      </c>
      <c r="BO266">
        <v>0</v>
      </c>
      <c r="BP266">
        <v>1</v>
      </c>
      <c r="BQ266">
        <v>3</v>
      </c>
      <c r="BR266">
        <v>0</v>
      </c>
      <c r="BS266">
        <v>8</v>
      </c>
      <c r="BT266">
        <v>4</v>
      </c>
      <c r="BU266">
        <v>0</v>
      </c>
      <c r="BV266">
        <v>5</v>
      </c>
      <c r="BW266">
        <v>1</v>
      </c>
      <c r="BX266">
        <v>1</v>
      </c>
      <c r="BY266">
        <v>0</v>
      </c>
      <c r="BZ266">
        <v>0</v>
      </c>
      <c r="CA266">
        <v>5</v>
      </c>
      <c r="CB266">
        <v>1</v>
      </c>
      <c r="CC266">
        <v>0</v>
      </c>
      <c r="CD266">
        <v>0</v>
      </c>
      <c r="CE266">
        <v>0</v>
      </c>
      <c r="CF266">
        <v>60</v>
      </c>
      <c r="CG266">
        <v>0</v>
      </c>
      <c r="CH266">
        <v>1</v>
      </c>
      <c r="CI266">
        <v>0</v>
      </c>
      <c r="CJ266">
        <v>1</v>
      </c>
      <c r="CK266">
        <v>16</v>
      </c>
      <c r="CL266">
        <v>0</v>
      </c>
      <c r="CM266">
        <v>1</v>
      </c>
      <c r="CN266">
        <v>13</v>
      </c>
      <c r="CO266">
        <v>0</v>
      </c>
      <c r="CP266">
        <v>0</v>
      </c>
      <c r="CQ266">
        <v>0</v>
      </c>
      <c r="CR266">
        <v>4</v>
      </c>
      <c r="CS266">
        <v>1</v>
      </c>
      <c r="CT266">
        <v>1</v>
      </c>
      <c r="CU266">
        <v>3</v>
      </c>
      <c r="CV266">
        <v>4</v>
      </c>
      <c r="CW266">
        <v>206</v>
      </c>
      <c r="CY266" s="7"/>
    </row>
    <row r="267" spans="1:103" x14ac:dyDescent="0.25">
      <c r="A267" t="s">
        <v>61</v>
      </c>
      <c r="B267" s="5" t="s">
        <v>62</v>
      </c>
      <c r="C267">
        <v>2019</v>
      </c>
      <c r="D267">
        <v>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3</v>
      </c>
      <c r="AN267">
        <v>0</v>
      </c>
      <c r="AO267">
        <v>0</v>
      </c>
      <c r="AP267">
        <v>0</v>
      </c>
      <c r="AQ267">
        <v>0</v>
      </c>
      <c r="AR267">
        <v>2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Y267" s="7"/>
    </row>
    <row r="268" spans="1:103" x14ac:dyDescent="0.25">
      <c r="A268" t="s">
        <v>63</v>
      </c>
      <c r="B268" s="5" t="s">
        <v>64</v>
      </c>
      <c r="C268">
        <v>2019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Y268" s="7"/>
    </row>
    <row r="269" spans="1:103" x14ac:dyDescent="0.25">
      <c r="A269" t="s">
        <v>65</v>
      </c>
      <c r="B269" s="5" t="s">
        <v>66</v>
      </c>
      <c r="C269">
        <v>2019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Y269" s="7"/>
    </row>
    <row r="270" spans="1:103" x14ac:dyDescent="0.25">
      <c r="A270" t="s">
        <v>67</v>
      </c>
      <c r="B270" s="5" t="s">
        <v>68</v>
      </c>
      <c r="C270">
        <v>2019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Y270" s="7"/>
    </row>
    <row r="271" spans="1:103" x14ac:dyDescent="0.25">
      <c r="A271" t="s">
        <v>69</v>
      </c>
      <c r="B271" s="5" t="s">
        <v>70</v>
      </c>
      <c r="C271">
        <v>2019</v>
      </c>
      <c r="D271">
        <v>203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119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6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</v>
      </c>
      <c r="AT271">
        <v>0</v>
      </c>
      <c r="AU271">
        <v>1</v>
      </c>
      <c r="AV271">
        <v>46</v>
      </c>
      <c r="AW271">
        <v>10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10</v>
      </c>
      <c r="CG271">
        <v>0</v>
      </c>
      <c r="CH271">
        <v>0</v>
      </c>
      <c r="CI271">
        <v>0</v>
      </c>
      <c r="CJ271">
        <v>2</v>
      </c>
      <c r="CK271">
        <v>0</v>
      </c>
      <c r="CL271">
        <v>0</v>
      </c>
      <c r="CM271">
        <v>1</v>
      </c>
      <c r="CN271">
        <v>1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1</v>
      </c>
      <c r="CY271" s="7"/>
    </row>
    <row r="272" spans="1:103" x14ac:dyDescent="0.25">
      <c r="A272" t="s">
        <v>71</v>
      </c>
      <c r="B272" s="5" t="s">
        <v>72</v>
      </c>
      <c r="C272">
        <v>2019</v>
      </c>
      <c r="D272">
        <v>78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28</v>
      </c>
      <c r="K272">
        <v>46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Y272" s="7"/>
    </row>
    <row r="273" spans="1:103" x14ac:dyDescent="0.25">
      <c r="A273" t="s">
        <v>73</v>
      </c>
      <c r="B273" s="5" t="s">
        <v>74</v>
      </c>
      <c r="C273">
        <v>2019</v>
      </c>
      <c r="D273">
        <v>8357</v>
      </c>
      <c r="E273">
        <v>0</v>
      </c>
      <c r="F273">
        <v>3</v>
      </c>
      <c r="G273">
        <v>0</v>
      </c>
      <c r="H273">
        <v>82</v>
      </c>
      <c r="I273">
        <v>175</v>
      </c>
      <c r="J273">
        <v>98</v>
      </c>
      <c r="K273">
        <v>14</v>
      </c>
      <c r="L273">
        <v>6</v>
      </c>
      <c r="M273">
        <v>58</v>
      </c>
      <c r="N273">
        <v>26</v>
      </c>
      <c r="O273">
        <v>5</v>
      </c>
      <c r="P273">
        <v>0</v>
      </c>
      <c r="Q273">
        <v>9</v>
      </c>
      <c r="R273">
        <v>0</v>
      </c>
      <c r="S273">
        <v>272</v>
      </c>
      <c r="T273">
        <v>4</v>
      </c>
      <c r="U273">
        <v>2</v>
      </c>
      <c r="V273">
        <v>1</v>
      </c>
      <c r="W273">
        <v>401</v>
      </c>
      <c r="X273">
        <v>5</v>
      </c>
      <c r="Y273">
        <v>7</v>
      </c>
      <c r="Z273">
        <v>441</v>
      </c>
      <c r="AA273">
        <v>88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22</v>
      </c>
      <c r="AH273">
        <v>147</v>
      </c>
      <c r="AI273">
        <v>20</v>
      </c>
      <c r="AJ273">
        <v>93</v>
      </c>
      <c r="AK273">
        <v>63</v>
      </c>
      <c r="AL273">
        <v>2</v>
      </c>
      <c r="AM273">
        <v>39</v>
      </c>
      <c r="AN273">
        <v>15</v>
      </c>
      <c r="AO273">
        <v>32</v>
      </c>
      <c r="AP273">
        <v>1</v>
      </c>
      <c r="AQ273">
        <v>5</v>
      </c>
      <c r="AR273">
        <v>17</v>
      </c>
      <c r="AS273">
        <v>101</v>
      </c>
      <c r="AT273">
        <v>9</v>
      </c>
      <c r="AU273">
        <v>280</v>
      </c>
      <c r="AV273">
        <v>7</v>
      </c>
      <c r="AW273">
        <v>103</v>
      </c>
      <c r="AX273">
        <v>83</v>
      </c>
      <c r="AY273">
        <v>1</v>
      </c>
      <c r="AZ273">
        <v>20</v>
      </c>
      <c r="BA273">
        <v>1</v>
      </c>
      <c r="BB273">
        <v>232</v>
      </c>
      <c r="BC273">
        <v>13</v>
      </c>
      <c r="BD273">
        <v>14</v>
      </c>
      <c r="BE273">
        <v>29</v>
      </c>
      <c r="BF273">
        <v>55</v>
      </c>
      <c r="BG273">
        <v>2</v>
      </c>
      <c r="BH273">
        <v>5</v>
      </c>
      <c r="BI273">
        <v>0</v>
      </c>
      <c r="BJ273">
        <v>95</v>
      </c>
      <c r="BK273">
        <v>141</v>
      </c>
      <c r="BL273">
        <v>0</v>
      </c>
      <c r="BM273">
        <v>4</v>
      </c>
      <c r="BN273">
        <v>52</v>
      </c>
      <c r="BO273">
        <v>0</v>
      </c>
      <c r="BP273">
        <v>31</v>
      </c>
      <c r="BQ273">
        <v>77</v>
      </c>
      <c r="BR273">
        <v>6</v>
      </c>
      <c r="BS273">
        <v>94</v>
      </c>
      <c r="BT273">
        <v>43</v>
      </c>
      <c r="BU273">
        <v>5</v>
      </c>
      <c r="BV273">
        <v>28</v>
      </c>
      <c r="BW273">
        <v>7</v>
      </c>
      <c r="BX273">
        <v>23</v>
      </c>
      <c r="BY273">
        <v>1</v>
      </c>
      <c r="BZ273">
        <v>0</v>
      </c>
      <c r="CA273">
        <v>117</v>
      </c>
      <c r="CB273">
        <v>63</v>
      </c>
      <c r="CC273">
        <v>0</v>
      </c>
      <c r="CD273">
        <v>17</v>
      </c>
      <c r="CE273">
        <v>0</v>
      </c>
      <c r="CF273">
        <v>17</v>
      </c>
      <c r="CG273">
        <v>5</v>
      </c>
      <c r="CH273">
        <v>11</v>
      </c>
      <c r="CI273">
        <v>2</v>
      </c>
      <c r="CJ273">
        <v>36</v>
      </c>
      <c r="CK273">
        <v>2</v>
      </c>
      <c r="CL273">
        <v>0</v>
      </c>
      <c r="CM273">
        <v>27</v>
      </c>
      <c r="CN273">
        <v>175</v>
      </c>
      <c r="CO273">
        <v>2</v>
      </c>
      <c r="CP273">
        <v>10</v>
      </c>
      <c r="CQ273">
        <v>2</v>
      </c>
      <c r="CR273">
        <v>14</v>
      </c>
      <c r="CS273">
        <v>2</v>
      </c>
      <c r="CT273">
        <v>18</v>
      </c>
      <c r="CU273">
        <v>5</v>
      </c>
      <c r="CV273">
        <v>69</v>
      </c>
      <c r="CW273">
        <v>4043</v>
      </c>
      <c r="CY273" s="7"/>
    </row>
    <row r="274" spans="1:103" x14ac:dyDescent="0.25">
      <c r="A274" t="s">
        <v>75</v>
      </c>
      <c r="B274" s="5" t="s">
        <v>76</v>
      </c>
      <c r="C274">
        <v>2019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Y274" s="7"/>
    </row>
    <row r="275" spans="1:103" x14ac:dyDescent="0.25">
      <c r="A275" t="s">
        <v>77</v>
      </c>
      <c r="B275" s="5" t="s">
        <v>78</v>
      </c>
      <c r="C275">
        <v>2019</v>
      </c>
      <c r="D275">
        <v>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1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Y275" s="7"/>
    </row>
    <row r="276" spans="1:103" x14ac:dyDescent="0.25">
      <c r="A276" t="s">
        <v>79</v>
      </c>
      <c r="B276" s="5" t="s">
        <v>80</v>
      </c>
      <c r="C276">
        <v>2019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Y276" s="7"/>
    </row>
    <row r="277" spans="1:103" x14ac:dyDescent="0.25">
      <c r="A277" t="s">
        <v>81</v>
      </c>
      <c r="B277" s="5" t="s">
        <v>82</v>
      </c>
      <c r="C277">
        <v>2019</v>
      </c>
      <c r="D277">
        <v>18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7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Y277" s="7"/>
    </row>
    <row r="278" spans="1:103" x14ac:dyDescent="0.25">
      <c r="A278" t="s">
        <v>83</v>
      </c>
      <c r="B278" s="5" t="s">
        <v>84</v>
      </c>
      <c r="C278">
        <v>2019</v>
      </c>
      <c r="D278">
        <v>8689</v>
      </c>
      <c r="E278">
        <v>0</v>
      </c>
      <c r="F278">
        <v>0</v>
      </c>
      <c r="G278">
        <v>9</v>
      </c>
      <c r="H278">
        <v>1</v>
      </c>
      <c r="I278">
        <v>3</v>
      </c>
      <c r="J278">
        <v>0</v>
      </c>
      <c r="K278">
        <v>1</v>
      </c>
      <c r="L278">
        <v>24</v>
      </c>
      <c r="M278">
        <v>3</v>
      </c>
      <c r="N278">
        <v>80</v>
      </c>
      <c r="O278">
        <v>31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3</v>
      </c>
      <c r="V278">
        <v>1</v>
      </c>
      <c r="W278">
        <v>25</v>
      </c>
      <c r="X278">
        <v>3</v>
      </c>
      <c r="Y278">
        <v>0</v>
      </c>
      <c r="Z278">
        <v>0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152</v>
      </c>
      <c r="AH278">
        <v>27</v>
      </c>
      <c r="AI278">
        <v>8</v>
      </c>
      <c r="AJ278">
        <v>1382</v>
      </c>
      <c r="AK278">
        <v>124</v>
      </c>
      <c r="AL278">
        <v>3</v>
      </c>
      <c r="AM278">
        <v>18</v>
      </c>
      <c r="AN278">
        <v>33</v>
      </c>
      <c r="AO278">
        <v>24</v>
      </c>
      <c r="AP278">
        <v>1</v>
      </c>
      <c r="AQ278">
        <v>5</v>
      </c>
      <c r="AR278">
        <v>3</v>
      </c>
      <c r="AS278">
        <v>4</v>
      </c>
      <c r="AT278">
        <v>15</v>
      </c>
      <c r="AU278">
        <v>158</v>
      </c>
      <c r="AV278">
        <v>23</v>
      </c>
      <c r="AW278">
        <v>882</v>
      </c>
      <c r="AX278">
        <v>60</v>
      </c>
      <c r="AY278">
        <v>1</v>
      </c>
      <c r="AZ278">
        <v>52</v>
      </c>
      <c r="BA278">
        <v>0</v>
      </c>
      <c r="BB278">
        <v>248</v>
      </c>
      <c r="BC278">
        <v>15</v>
      </c>
      <c r="BD278">
        <v>0</v>
      </c>
      <c r="BE278">
        <v>24</v>
      </c>
      <c r="BF278">
        <v>52</v>
      </c>
      <c r="BG278">
        <v>15</v>
      </c>
      <c r="BH278">
        <v>30</v>
      </c>
      <c r="BI278">
        <v>0</v>
      </c>
      <c r="BJ278">
        <v>97</v>
      </c>
      <c r="BK278">
        <v>104</v>
      </c>
      <c r="BL278">
        <v>0</v>
      </c>
      <c r="BM278">
        <v>31</v>
      </c>
      <c r="BN278">
        <v>57</v>
      </c>
      <c r="BO278">
        <v>0</v>
      </c>
      <c r="BP278">
        <v>3</v>
      </c>
      <c r="BQ278">
        <v>39</v>
      </c>
      <c r="BR278">
        <v>9</v>
      </c>
      <c r="BS278">
        <v>113</v>
      </c>
      <c r="BT278">
        <v>44</v>
      </c>
      <c r="BU278">
        <v>1</v>
      </c>
      <c r="BV278">
        <v>28</v>
      </c>
      <c r="BW278">
        <v>1</v>
      </c>
      <c r="BX278">
        <v>4</v>
      </c>
      <c r="BY278">
        <v>6</v>
      </c>
      <c r="BZ278">
        <v>4</v>
      </c>
      <c r="CA278">
        <v>105</v>
      </c>
      <c r="CB278">
        <v>276</v>
      </c>
      <c r="CC278">
        <v>1</v>
      </c>
      <c r="CD278">
        <v>4</v>
      </c>
      <c r="CE278">
        <v>0</v>
      </c>
      <c r="CF278">
        <v>18</v>
      </c>
      <c r="CG278">
        <v>5</v>
      </c>
      <c r="CH278">
        <v>3</v>
      </c>
      <c r="CI278">
        <v>51</v>
      </c>
      <c r="CJ278">
        <v>39</v>
      </c>
      <c r="CK278">
        <v>23</v>
      </c>
      <c r="CL278">
        <v>0</v>
      </c>
      <c r="CM278">
        <v>23</v>
      </c>
      <c r="CN278">
        <v>161</v>
      </c>
      <c r="CO278">
        <v>737</v>
      </c>
      <c r="CP278">
        <v>41</v>
      </c>
      <c r="CQ278">
        <v>1</v>
      </c>
      <c r="CR278">
        <v>497</v>
      </c>
      <c r="CS278">
        <v>30</v>
      </c>
      <c r="CT278">
        <v>18</v>
      </c>
      <c r="CU278">
        <v>2</v>
      </c>
      <c r="CV278">
        <v>131</v>
      </c>
      <c r="CW278">
        <v>2435</v>
      </c>
      <c r="CY278" s="7"/>
    </row>
    <row r="279" spans="1:103" x14ac:dyDescent="0.25">
      <c r="A279" t="s">
        <v>85</v>
      </c>
      <c r="B279" s="5" t="s">
        <v>86</v>
      </c>
      <c r="C279">
        <v>2019</v>
      </c>
      <c r="D279">
        <v>231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23</v>
      </c>
      <c r="K279">
        <v>0</v>
      </c>
      <c r="L279">
        <v>197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3</v>
      </c>
      <c r="S279">
        <v>3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0</v>
      </c>
      <c r="BJ279">
        <v>1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Y279" s="7"/>
    </row>
    <row r="280" spans="1:103" x14ac:dyDescent="0.25">
      <c r="A280" t="s">
        <v>87</v>
      </c>
      <c r="B280" s="5" t="s">
        <v>88</v>
      </c>
      <c r="C280">
        <v>2019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Y280" s="7"/>
    </row>
    <row r="281" spans="1:103" x14ac:dyDescent="0.25">
      <c r="A281" t="s">
        <v>89</v>
      </c>
      <c r="B281" s="5" t="s">
        <v>90</v>
      </c>
      <c r="C281">
        <v>2019</v>
      </c>
      <c r="D281">
        <v>866</v>
      </c>
      <c r="E281">
        <v>0</v>
      </c>
      <c r="F281">
        <v>29</v>
      </c>
      <c r="G281">
        <v>0</v>
      </c>
      <c r="H281">
        <v>10</v>
      </c>
      <c r="I281">
        <v>0</v>
      </c>
      <c r="J281">
        <v>269</v>
      </c>
      <c r="K281">
        <v>0</v>
      </c>
      <c r="L281">
        <v>3</v>
      </c>
      <c r="M281">
        <v>0</v>
      </c>
      <c r="N281">
        <v>0</v>
      </c>
      <c r="O281">
        <v>193</v>
      </c>
      <c r="P281">
        <v>0</v>
      </c>
      <c r="Q281">
        <v>1</v>
      </c>
      <c r="R281">
        <v>0</v>
      </c>
      <c r="S281">
        <v>1</v>
      </c>
      <c r="T281">
        <v>26</v>
      </c>
      <c r="U281">
        <v>1</v>
      </c>
      <c r="V281">
        <v>0</v>
      </c>
      <c r="W281">
        <v>14</v>
      </c>
      <c r="X281">
        <v>2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8</v>
      </c>
      <c r="AG281">
        <v>0</v>
      </c>
      <c r="AH281">
        <v>6</v>
      </c>
      <c r="AI281">
        <v>0</v>
      </c>
      <c r="AJ281">
        <v>0</v>
      </c>
      <c r="AK281">
        <v>0</v>
      </c>
      <c r="AL281">
        <v>0</v>
      </c>
      <c r="AM281">
        <v>2</v>
      </c>
      <c r="AN281">
        <v>0</v>
      </c>
      <c r="AO281">
        <v>1</v>
      </c>
      <c r="AP281">
        <v>0</v>
      </c>
      <c r="AQ281">
        <v>0</v>
      </c>
      <c r="AR281">
        <v>17</v>
      </c>
      <c r="AS281">
        <v>21</v>
      </c>
      <c r="AT281">
        <v>4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235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4</v>
      </c>
      <c r="BK281">
        <v>0</v>
      </c>
      <c r="BL281">
        <v>0</v>
      </c>
      <c r="BM281">
        <v>0</v>
      </c>
      <c r="BN281">
        <v>1</v>
      </c>
      <c r="BO281">
        <v>0</v>
      </c>
      <c r="BP281">
        <v>0</v>
      </c>
      <c r="BQ281">
        <v>0</v>
      </c>
      <c r="BR281">
        <v>0</v>
      </c>
      <c r="BS281">
        <v>1</v>
      </c>
      <c r="BT281">
        <v>0</v>
      </c>
      <c r="BU281">
        <v>0</v>
      </c>
      <c r="BV281">
        <v>0</v>
      </c>
      <c r="BW281">
        <v>0</v>
      </c>
      <c r="BX281">
        <v>1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1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5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1</v>
      </c>
      <c r="CU281">
        <v>0</v>
      </c>
      <c r="CV281">
        <v>0</v>
      </c>
      <c r="CW281">
        <v>1</v>
      </c>
      <c r="CY281" s="7"/>
    </row>
    <row r="282" spans="1:103" x14ac:dyDescent="0.25">
      <c r="A282" t="s">
        <v>91</v>
      </c>
      <c r="B282" s="5" t="s">
        <v>92</v>
      </c>
      <c r="C282">
        <v>2019</v>
      </c>
      <c r="D282">
        <v>58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26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1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Y282" s="7"/>
    </row>
    <row r="283" spans="1:103" x14ac:dyDescent="0.25">
      <c r="A283" t="s">
        <v>93</v>
      </c>
      <c r="B283" s="5" t="s">
        <v>94</v>
      </c>
      <c r="C283">
        <v>2019</v>
      </c>
      <c r="D283">
        <v>48574</v>
      </c>
      <c r="E283">
        <v>0</v>
      </c>
      <c r="F283">
        <v>32</v>
      </c>
      <c r="G283">
        <v>0</v>
      </c>
      <c r="H283">
        <v>288</v>
      </c>
      <c r="I283">
        <v>27</v>
      </c>
      <c r="J283">
        <v>157</v>
      </c>
      <c r="K283">
        <v>56</v>
      </c>
      <c r="L283">
        <v>49</v>
      </c>
      <c r="M283">
        <v>91</v>
      </c>
      <c r="N283">
        <v>142</v>
      </c>
      <c r="O283">
        <v>30</v>
      </c>
      <c r="P283">
        <v>0</v>
      </c>
      <c r="Q283">
        <v>40</v>
      </c>
      <c r="R283">
        <v>5</v>
      </c>
      <c r="S283">
        <v>46</v>
      </c>
      <c r="T283">
        <v>4</v>
      </c>
      <c r="U283">
        <v>61</v>
      </c>
      <c r="V283">
        <v>46</v>
      </c>
      <c r="W283">
        <v>21</v>
      </c>
      <c r="X283">
        <v>53</v>
      </c>
      <c r="Y283">
        <v>1</v>
      </c>
      <c r="Z283">
        <v>0</v>
      </c>
      <c r="AA283">
        <v>151</v>
      </c>
      <c r="AB283">
        <v>3</v>
      </c>
      <c r="AC283">
        <v>0</v>
      </c>
      <c r="AD283">
        <v>9</v>
      </c>
      <c r="AE283">
        <v>3</v>
      </c>
      <c r="AF283">
        <v>12</v>
      </c>
      <c r="AG283">
        <v>705</v>
      </c>
      <c r="AH283">
        <v>121</v>
      </c>
      <c r="AI283">
        <v>105</v>
      </c>
      <c r="AJ283">
        <v>299</v>
      </c>
      <c r="AK283">
        <v>431</v>
      </c>
      <c r="AL283">
        <v>1</v>
      </c>
      <c r="AM283">
        <v>66</v>
      </c>
      <c r="AN283">
        <v>179</v>
      </c>
      <c r="AO283">
        <v>291</v>
      </c>
      <c r="AP283">
        <v>62</v>
      </c>
      <c r="AQ283">
        <v>622</v>
      </c>
      <c r="AR283">
        <v>593</v>
      </c>
      <c r="AS283">
        <v>570</v>
      </c>
      <c r="AT283">
        <v>1181</v>
      </c>
      <c r="AU283">
        <v>858</v>
      </c>
      <c r="AV283">
        <v>224</v>
      </c>
      <c r="AW283">
        <v>260</v>
      </c>
      <c r="AX283">
        <v>2382</v>
      </c>
      <c r="AY283">
        <v>42</v>
      </c>
      <c r="AZ283">
        <v>127</v>
      </c>
      <c r="BA283">
        <v>2</v>
      </c>
      <c r="BB283">
        <v>516</v>
      </c>
      <c r="BC283">
        <v>84</v>
      </c>
      <c r="BD283">
        <v>61</v>
      </c>
      <c r="BE283">
        <v>303</v>
      </c>
      <c r="BF283">
        <v>286</v>
      </c>
      <c r="BG283">
        <v>45</v>
      </c>
      <c r="BH283">
        <v>76</v>
      </c>
      <c r="BI283">
        <v>130</v>
      </c>
      <c r="BJ283">
        <v>909</v>
      </c>
      <c r="BK283">
        <v>794</v>
      </c>
      <c r="BL283">
        <v>11</v>
      </c>
      <c r="BM283">
        <v>191</v>
      </c>
      <c r="BN283">
        <v>4687</v>
      </c>
      <c r="BO283">
        <v>397</v>
      </c>
      <c r="BP283">
        <v>221</v>
      </c>
      <c r="BQ283">
        <v>6829</v>
      </c>
      <c r="BR283">
        <v>1616</v>
      </c>
      <c r="BS283">
        <v>1733</v>
      </c>
      <c r="BT283">
        <v>1183</v>
      </c>
      <c r="BU283">
        <v>133</v>
      </c>
      <c r="BV283">
        <v>575</v>
      </c>
      <c r="BW283">
        <v>102</v>
      </c>
      <c r="BX283">
        <v>393</v>
      </c>
      <c r="BY283">
        <v>46</v>
      </c>
      <c r="BZ283">
        <v>0</v>
      </c>
      <c r="CA283">
        <v>153</v>
      </c>
      <c r="CB283">
        <v>858</v>
      </c>
      <c r="CC283">
        <v>129</v>
      </c>
      <c r="CD283">
        <v>833</v>
      </c>
      <c r="CE283">
        <v>67</v>
      </c>
      <c r="CF283">
        <v>1682</v>
      </c>
      <c r="CG283">
        <v>128</v>
      </c>
      <c r="CH283">
        <v>647</v>
      </c>
      <c r="CI283">
        <v>746</v>
      </c>
      <c r="CJ283">
        <v>3733</v>
      </c>
      <c r="CK283">
        <v>1185</v>
      </c>
      <c r="CL283">
        <v>6</v>
      </c>
      <c r="CM283">
        <v>83</v>
      </c>
      <c r="CN283">
        <v>675</v>
      </c>
      <c r="CO283">
        <v>124</v>
      </c>
      <c r="CP283">
        <v>88</v>
      </c>
      <c r="CQ283">
        <v>11</v>
      </c>
      <c r="CR283">
        <v>26</v>
      </c>
      <c r="CS283">
        <v>115</v>
      </c>
      <c r="CT283">
        <v>852</v>
      </c>
      <c r="CU283">
        <v>159</v>
      </c>
      <c r="CV283">
        <v>4203</v>
      </c>
      <c r="CW283">
        <v>300</v>
      </c>
      <c r="CY283" s="7"/>
    </row>
    <row r="284" spans="1:103" x14ac:dyDescent="0.25">
      <c r="A284" t="s">
        <v>95</v>
      </c>
      <c r="B284" s="5" t="s">
        <v>96</v>
      </c>
      <c r="C284">
        <v>2019</v>
      </c>
      <c r="D284">
        <v>480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199</v>
      </c>
      <c r="K284">
        <v>3</v>
      </c>
      <c r="L284">
        <v>51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39</v>
      </c>
      <c r="Y284">
        <v>111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</v>
      </c>
      <c r="AF284">
        <v>0</v>
      </c>
      <c r="AG284">
        <v>1</v>
      </c>
      <c r="AH284">
        <v>0</v>
      </c>
      <c r="AI284">
        <v>0</v>
      </c>
      <c r="AJ284">
        <v>4</v>
      </c>
      <c r="AK284">
        <v>1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0</v>
      </c>
      <c r="AR284">
        <v>0</v>
      </c>
      <c r="AS284">
        <v>2</v>
      </c>
      <c r="AT284">
        <v>0</v>
      </c>
      <c r="AU284">
        <v>3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44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1</v>
      </c>
      <c r="CJ284">
        <v>4</v>
      </c>
      <c r="CK284">
        <v>0</v>
      </c>
      <c r="CL284">
        <v>0</v>
      </c>
      <c r="CM284">
        <v>2</v>
      </c>
      <c r="CN284">
        <v>2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1</v>
      </c>
      <c r="CW284">
        <v>0</v>
      </c>
      <c r="CY284" s="7"/>
    </row>
    <row r="285" spans="1:103" x14ac:dyDescent="0.25">
      <c r="A285" t="s">
        <v>97</v>
      </c>
      <c r="B285" s="5" t="s">
        <v>98</v>
      </c>
      <c r="C285">
        <v>2019</v>
      </c>
      <c r="D285">
        <v>272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214</v>
      </c>
      <c r="K285">
        <v>8</v>
      </c>
      <c r="L285">
        <v>5</v>
      </c>
      <c r="M285">
        <v>0</v>
      </c>
      <c r="N285">
        <v>1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5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26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3</v>
      </c>
      <c r="CO285">
        <v>5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Y285" s="7"/>
    </row>
    <row r="286" spans="1:103" x14ac:dyDescent="0.25">
      <c r="A286" t="s">
        <v>99</v>
      </c>
      <c r="B286" s="5" t="s">
        <v>100</v>
      </c>
      <c r="C286">
        <v>2019</v>
      </c>
      <c r="D286">
        <v>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7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Y286" s="7"/>
    </row>
    <row r="287" spans="1:103" x14ac:dyDescent="0.25">
      <c r="A287" t="s">
        <v>101</v>
      </c>
      <c r="B287" s="5" t="s">
        <v>102</v>
      </c>
      <c r="C287">
        <v>2019</v>
      </c>
      <c r="D287">
        <v>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1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Y287" s="7"/>
    </row>
    <row r="288" spans="1:103" x14ac:dyDescent="0.25">
      <c r="A288" t="s">
        <v>103</v>
      </c>
      <c r="B288" s="5" t="s">
        <v>104</v>
      </c>
      <c r="C288">
        <v>2019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1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Y288" s="7"/>
    </row>
    <row r="289" spans="1:103" x14ac:dyDescent="0.25">
      <c r="A289" t="s">
        <v>105</v>
      </c>
      <c r="B289" s="5" t="s">
        <v>106</v>
      </c>
      <c r="C289">
        <v>2019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Y289" s="7"/>
    </row>
    <row r="290" spans="1:103" x14ac:dyDescent="0.25">
      <c r="A290" t="s">
        <v>107</v>
      </c>
      <c r="B290" s="5" t="s">
        <v>108</v>
      </c>
      <c r="C290">
        <v>2019</v>
      </c>
      <c r="D290">
        <v>486</v>
      </c>
      <c r="E290">
        <v>0</v>
      </c>
      <c r="F290">
        <v>0</v>
      </c>
      <c r="G290">
        <v>96</v>
      </c>
      <c r="H290">
        <v>0</v>
      </c>
      <c r="I290">
        <v>1</v>
      </c>
      <c r="J290">
        <v>18</v>
      </c>
      <c r="K290">
        <v>0</v>
      </c>
      <c r="L290">
        <v>1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2</v>
      </c>
      <c r="W290">
        <v>2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7</v>
      </c>
      <c r="AK290">
        <v>1</v>
      </c>
      <c r="AL290">
        <v>0</v>
      </c>
      <c r="AM290">
        <v>0</v>
      </c>
      <c r="AN290">
        <v>0</v>
      </c>
      <c r="AO290">
        <v>6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</v>
      </c>
      <c r="AX290">
        <v>3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1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</v>
      </c>
      <c r="BL290">
        <v>0</v>
      </c>
      <c r="BM290">
        <v>0</v>
      </c>
      <c r="BN290">
        <v>2</v>
      </c>
      <c r="BO290">
        <v>0</v>
      </c>
      <c r="BP290">
        <v>0</v>
      </c>
      <c r="BQ290">
        <v>3</v>
      </c>
      <c r="BR290">
        <v>0</v>
      </c>
      <c r="BS290">
        <v>2</v>
      </c>
      <c r="BT290">
        <v>0</v>
      </c>
      <c r="BU290">
        <v>0</v>
      </c>
      <c r="BV290">
        <v>0</v>
      </c>
      <c r="BW290">
        <v>4</v>
      </c>
      <c r="BX290">
        <v>0</v>
      </c>
      <c r="BY290">
        <v>0</v>
      </c>
      <c r="BZ290">
        <v>30</v>
      </c>
      <c r="CA290">
        <v>0</v>
      </c>
      <c r="CB290">
        <v>284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4</v>
      </c>
      <c r="CK290">
        <v>1</v>
      </c>
      <c r="CL290">
        <v>0</v>
      </c>
      <c r="CM290">
        <v>1</v>
      </c>
      <c r="CN290">
        <v>5</v>
      </c>
      <c r="CO290">
        <v>1</v>
      </c>
      <c r="CP290">
        <v>0</v>
      </c>
      <c r="CQ290">
        <v>0</v>
      </c>
      <c r="CR290">
        <v>2</v>
      </c>
      <c r="CS290">
        <v>0</v>
      </c>
      <c r="CT290">
        <v>0</v>
      </c>
      <c r="CU290">
        <v>0</v>
      </c>
      <c r="CV290">
        <v>2</v>
      </c>
      <c r="CW290">
        <v>0</v>
      </c>
      <c r="CY290" s="7"/>
    </row>
    <row r="291" spans="1:103" x14ac:dyDescent="0.25">
      <c r="A291" t="s">
        <v>109</v>
      </c>
      <c r="B291" s="5" t="s">
        <v>110</v>
      </c>
      <c r="C291">
        <v>2019</v>
      </c>
      <c r="D291">
        <v>6028</v>
      </c>
      <c r="E291">
        <v>0</v>
      </c>
      <c r="F291">
        <v>3</v>
      </c>
      <c r="G291">
        <v>4</v>
      </c>
      <c r="H291">
        <v>0</v>
      </c>
      <c r="I291">
        <v>47</v>
      </c>
      <c r="J291">
        <v>2</v>
      </c>
      <c r="K291">
        <v>36</v>
      </c>
      <c r="L291">
        <v>19</v>
      </c>
      <c r="M291">
        <v>5</v>
      </c>
      <c r="N291">
        <v>19</v>
      </c>
      <c r="O291">
        <v>11</v>
      </c>
      <c r="P291">
        <v>0</v>
      </c>
      <c r="Q291">
        <v>1</v>
      </c>
      <c r="R291">
        <v>1</v>
      </c>
      <c r="S291">
        <v>11</v>
      </c>
      <c r="T291">
        <v>0</v>
      </c>
      <c r="U291">
        <v>5</v>
      </c>
      <c r="V291">
        <v>4</v>
      </c>
      <c r="W291">
        <v>2</v>
      </c>
      <c r="X291">
        <v>4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5</v>
      </c>
      <c r="AH291">
        <v>9</v>
      </c>
      <c r="AI291">
        <v>9</v>
      </c>
      <c r="AJ291">
        <v>75</v>
      </c>
      <c r="AK291">
        <v>35</v>
      </c>
      <c r="AL291">
        <v>0</v>
      </c>
      <c r="AM291">
        <v>28</v>
      </c>
      <c r="AN291">
        <v>36</v>
      </c>
      <c r="AO291">
        <v>12</v>
      </c>
      <c r="AP291">
        <v>2</v>
      </c>
      <c r="AQ291">
        <v>140</v>
      </c>
      <c r="AR291">
        <v>7</v>
      </c>
      <c r="AS291">
        <v>110</v>
      </c>
      <c r="AT291">
        <v>46</v>
      </c>
      <c r="AU291">
        <v>65</v>
      </c>
      <c r="AV291">
        <v>203</v>
      </c>
      <c r="AW291">
        <v>14</v>
      </c>
      <c r="AX291">
        <v>316</v>
      </c>
      <c r="AY291">
        <v>2</v>
      </c>
      <c r="AZ291">
        <v>22</v>
      </c>
      <c r="BA291">
        <v>0</v>
      </c>
      <c r="BB291">
        <v>206</v>
      </c>
      <c r="BC291">
        <v>14</v>
      </c>
      <c r="BD291">
        <v>3</v>
      </c>
      <c r="BE291">
        <v>42</v>
      </c>
      <c r="BF291">
        <v>83</v>
      </c>
      <c r="BG291">
        <v>11</v>
      </c>
      <c r="BH291">
        <v>5</v>
      </c>
      <c r="BI291">
        <v>0</v>
      </c>
      <c r="BJ291">
        <v>171</v>
      </c>
      <c r="BK291">
        <v>237</v>
      </c>
      <c r="BL291">
        <v>0</v>
      </c>
      <c r="BM291">
        <v>21</v>
      </c>
      <c r="BN291">
        <v>794</v>
      </c>
      <c r="BO291">
        <v>56</v>
      </c>
      <c r="BP291">
        <v>41</v>
      </c>
      <c r="BQ291">
        <v>406</v>
      </c>
      <c r="BR291">
        <v>6</v>
      </c>
      <c r="BS291">
        <v>442</v>
      </c>
      <c r="BT291">
        <v>103</v>
      </c>
      <c r="BU291">
        <v>5</v>
      </c>
      <c r="BV291">
        <v>573</v>
      </c>
      <c r="BW291">
        <v>6</v>
      </c>
      <c r="BX291">
        <v>577</v>
      </c>
      <c r="BY291">
        <v>24</v>
      </c>
      <c r="BZ291">
        <v>0</v>
      </c>
      <c r="CA291">
        <v>22</v>
      </c>
      <c r="CB291">
        <v>0</v>
      </c>
      <c r="CC291">
        <v>0</v>
      </c>
      <c r="CD291">
        <v>27</v>
      </c>
      <c r="CE291">
        <v>1</v>
      </c>
      <c r="CF291">
        <v>27</v>
      </c>
      <c r="CG291">
        <v>41</v>
      </c>
      <c r="CH291">
        <v>9</v>
      </c>
      <c r="CI291">
        <v>9</v>
      </c>
      <c r="CJ291">
        <v>99</v>
      </c>
      <c r="CK291">
        <v>84</v>
      </c>
      <c r="CL291">
        <v>0</v>
      </c>
      <c r="CM291">
        <v>5</v>
      </c>
      <c r="CN291">
        <v>83</v>
      </c>
      <c r="CO291">
        <v>4</v>
      </c>
      <c r="CP291">
        <v>15</v>
      </c>
      <c r="CQ291">
        <v>0</v>
      </c>
      <c r="CR291">
        <v>0</v>
      </c>
      <c r="CS291">
        <v>3</v>
      </c>
      <c r="CT291">
        <v>34</v>
      </c>
      <c r="CU291">
        <v>11</v>
      </c>
      <c r="CV291">
        <v>397</v>
      </c>
      <c r="CW291">
        <v>22</v>
      </c>
      <c r="CY291" s="7"/>
    </row>
    <row r="292" spans="1:103" x14ac:dyDescent="0.25">
      <c r="A292" t="s">
        <v>111</v>
      </c>
      <c r="B292" s="5" t="s">
        <v>112</v>
      </c>
      <c r="C292">
        <v>2019</v>
      </c>
      <c r="D292">
        <v>65774</v>
      </c>
      <c r="E292">
        <v>20</v>
      </c>
      <c r="F292">
        <v>726</v>
      </c>
      <c r="G292">
        <v>417</v>
      </c>
      <c r="H292">
        <v>242</v>
      </c>
      <c r="I292">
        <v>578</v>
      </c>
      <c r="J292">
        <v>803</v>
      </c>
      <c r="K292">
        <v>118</v>
      </c>
      <c r="L292">
        <v>658</v>
      </c>
      <c r="M292">
        <v>179</v>
      </c>
      <c r="N292">
        <v>432</v>
      </c>
      <c r="O292">
        <v>459</v>
      </c>
      <c r="P292">
        <v>0</v>
      </c>
      <c r="Q292">
        <v>4</v>
      </c>
      <c r="R292">
        <v>40</v>
      </c>
      <c r="S292">
        <v>111</v>
      </c>
      <c r="T292">
        <v>19</v>
      </c>
      <c r="U292">
        <v>17</v>
      </c>
      <c r="V292">
        <v>66</v>
      </c>
      <c r="W292">
        <v>568</v>
      </c>
      <c r="X292">
        <v>119</v>
      </c>
      <c r="Y292">
        <v>11</v>
      </c>
      <c r="Z292">
        <v>0</v>
      </c>
      <c r="AA292">
        <v>378</v>
      </c>
      <c r="AB292">
        <v>5</v>
      </c>
      <c r="AC292">
        <v>0</v>
      </c>
      <c r="AD292">
        <v>6</v>
      </c>
      <c r="AE292">
        <v>32</v>
      </c>
      <c r="AF292">
        <v>7</v>
      </c>
      <c r="AG292">
        <v>1008</v>
      </c>
      <c r="AH292">
        <v>342</v>
      </c>
      <c r="AI292">
        <v>497</v>
      </c>
      <c r="AJ292">
        <v>3043</v>
      </c>
      <c r="AK292">
        <v>988</v>
      </c>
      <c r="AL292">
        <v>87</v>
      </c>
      <c r="AM292">
        <v>1179</v>
      </c>
      <c r="AN292">
        <v>834</v>
      </c>
      <c r="AO292">
        <v>974</v>
      </c>
      <c r="AP292">
        <v>25</v>
      </c>
      <c r="AQ292">
        <v>643</v>
      </c>
      <c r="AR292">
        <v>251</v>
      </c>
      <c r="AS292">
        <v>1018</v>
      </c>
      <c r="AT292">
        <v>458</v>
      </c>
      <c r="AU292">
        <v>734</v>
      </c>
      <c r="AV292">
        <v>757</v>
      </c>
      <c r="AW292">
        <v>2169</v>
      </c>
      <c r="AX292">
        <v>1672</v>
      </c>
      <c r="AY292">
        <v>75</v>
      </c>
      <c r="AZ292">
        <v>203</v>
      </c>
      <c r="BA292">
        <v>0</v>
      </c>
      <c r="BB292">
        <v>2043</v>
      </c>
      <c r="BC292">
        <v>145</v>
      </c>
      <c r="BD292">
        <v>9</v>
      </c>
      <c r="BE292">
        <v>482</v>
      </c>
      <c r="BF292">
        <v>1341</v>
      </c>
      <c r="BG292">
        <v>183</v>
      </c>
      <c r="BH292">
        <v>220</v>
      </c>
      <c r="BI292">
        <v>39</v>
      </c>
      <c r="BJ292">
        <v>1680</v>
      </c>
      <c r="BK292">
        <v>1919</v>
      </c>
      <c r="BL292">
        <v>0</v>
      </c>
      <c r="BM292">
        <v>498</v>
      </c>
      <c r="BN292">
        <v>1047</v>
      </c>
      <c r="BO292">
        <v>13</v>
      </c>
      <c r="BP292">
        <v>117</v>
      </c>
      <c r="BQ292">
        <v>743</v>
      </c>
      <c r="BR292">
        <v>554</v>
      </c>
      <c r="BS292">
        <v>2565</v>
      </c>
      <c r="BT292">
        <v>775</v>
      </c>
      <c r="BU292">
        <v>68</v>
      </c>
      <c r="BV292">
        <v>4156</v>
      </c>
      <c r="BW292">
        <v>1375</v>
      </c>
      <c r="BX292">
        <v>13712</v>
      </c>
      <c r="BY292">
        <v>190</v>
      </c>
      <c r="BZ292">
        <v>86</v>
      </c>
      <c r="CA292">
        <v>1185</v>
      </c>
      <c r="CB292">
        <v>390</v>
      </c>
      <c r="CC292">
        <v>9</v>
      </c>
      <c r="CD292">
        <v>224</v>
      </c>
      <c r="CE292">
        <v>102</v>
      </c>
      <c r="CF292">
        <v>311</v>
      </c>
      <c r="CG292">
        <v>202</v>
      </c>
      <c r="CH292">
        <v>110</v>
      </c>
      <c r="CI292">
        <v>96</v>
      </c>
      <c r="CJ292">
        <v>1027</v>
      </c>
      <c r="CK292">
        <v>473</v>
      </c>
      <c r="CL292">
        <v>5</v>
      </c>
      <c r="CM292">
        <v>222</v>
      </c>
      <c r="CN292">
        <v>1498</v>
      </c>
      <c r="CO292">
        <v>178</v>
      </c>
      <c r="CP292">
        <v>156</v>
      </c>
      <c r="CQ292">
        <v>3</v>
      </c>
      <c r="CR292">
        <v>49</v>
      </c>
      <c r="CS292">
        <v>292</v>
      </c>
      <c r="CT292">
        <v>909</v>
      </c>
      <c r="CU292">
        <v>38</v>
      </c>
      <c r="CV292">
        <v>1180</v>
      </c>
      <c r="CW292">
        <v>180</v>
      </c>
      <c r="CY292" s="7"/>
    </row>
    <row r="293" spans="1:103" x14ac:dyDescent="0.25">
      <c r="A293" t="s">
        <v>113</v>
      </c>
      <c r="B293" s="5" t="s">
        <v>114</v>
      </c>
      <c r="C293">
        <v>2019</v>
      </c>
      <c r="D293">
        <v>16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3</v>
      </c>
      <c r="K293">
        <v>0</v>
      </c>
      <c r="L293">
        <v>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2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4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Y293" s="7"/>
    </row>
    <row r="294" spans="1:103" x14ac:dyDescent="0.25">
      <c r="A294" t="s">
        <v>115</v>
      </c>
      <c r="B294" s="5" t="s">
        <v>116</v>
      </c>
      <c r="C294">
        <v>2019</v>
      </c>
      <c r="D294">
        <v>6571</v>
      </c>
      <c r="E294">
        <v>5</v>
      </c>
      <c r="F294">
        <v>497</v>
      </c>
      <c r="G294">
        <v>175</v>
      </c>
      <c r="H294">
        <v>191</v>
      </c>
      <c r="I294">
        <v>30</v>
      </c>
      <c r="J294">
        <v>19</v>
      </c>
      <c r="K294">
        <v>22</v>
      </c>
      <c r="L294">
        <v>3</v>
      </c>
      <c r="M294">
        <v>29</v>
      </c>
      <c r="N294">
        <v>213</v>
      </c>
      <c r="O294">
        <v>66</v>
      </c>
      <c r="P294">
        <v>0</v>
      </c>
      <c r="Q294">
        <v>0</v>
      </c>
      <c r="R294">
        <v>3</v>
      </c>
      <c r="S294">
        <v>9</v>
      </c>
      <c r="T294">
        <v>0</v>
      </c>
      <c r="U294">
        <v>1</v>
      </c>
      <c r="V294">
        <v>12</v>
      </c>
      <c r="W294">
        <v>2</v>
      </c>
      <c r="X294">
        <v>48</v>
      </c>
      <c r="Y294">
        <v>0</v>
      </c>
      <c r="Z294">
        <v>14</v>
      </c>
      <c r="AA294">
        <v>262</v>
      </c>
      <c r="AB294">
        <v>2</v>
      </c>
      <c r="AC294">
        <v>0</v>
      </c>
      <c r="AD294">
        <v>4</v>
      </c>
      <c r="AE294">
        <v>2</v>
      </c>
      <c r="AF294">
        <v>1</v>
      </c>
      <c r="AG294">
        <v>28</v>
      </c>
      <c r="AH294">
        <v>2</v>
      </c>
      <c r="AI294">
        <v>12</v>
      </c>
      <c r="AJ294">
        <v>474</v>
      </c>
      <c r="AK294">
        <v>27</v>
      </c>
      <c r="AL294">
        <v>0</v>
      </c>
      <c r="AM294">
        <v>11</v>
      </c>
      <c r="AN294">
        <v>31</v>
      </c>
      <c r="AO294">
        <v>61</v>
      </c>
      <c r="AP294">
        <v>2</v>
      </c>
      <c r="AQ294">
        <v>5</v>
      </c>
      <c r="AR294">
        <v>39</v>
      </c>
      <c r="AS294">
        <v>31</v>
      </c>
      <c r="AT294">
        <v>68</v>
      </c>
      <c r="AU294">
        <v>46</v>
      </c>
      <c r="AV294">
        <v>57</v>
      </c>
      <c r="AW294">
        <v>12</v>
      </c>
      <c r="AX294">
        <v>1684</v>
      </c>
      <c r="AY294">
        <v>8</v>
      </c>
      <c r="AZ294">
        <v>206</v>
      </c>
      <c r="BA294">
        <v>0</v>
      </c>
      <c r="BB294">
        <v>294</v>
      </c>
      <c r="BC294">
        <v>332</v>
      </c>
      <c r="BD294">
        <v>0</v>
      </c>
      <c r="BE294">
        <v>106</v>
      </c>
      <c r="BF294">
        <v>80</v>
      </c>
      <c r="BG294">
        <v>3</v>
      </c>
      <c r="BH294">
        <v>1</v>
      </c>
      <c r="BI294">
        <v>0</v>
      </c>
      <c r="BJ294">
        <v>122</v>
      </c>
      <c r="BK294">
        <v>135</v>
      </c>
      <c r="BL294">
        <v>0</v>
      </c>
      <c r="BM294">
        <v>11</v>
      </c>
      <c r="BN294">
        <v>27</v>
      </c>
      <c r="BO294">
        <v>0</v>
      </c>
      <c r="BP294">
        <v>11</v>
      </c>
      <c r="BQ294">
        <v>81</v>
      </c>
      <c r="BR294">
        <v>15</v>
      </c>
      <c r="BS294">
        <v>109</v>
      </c>
      <c r="BT294">
        <v>31</v>
      </c>
      <c r="BU294">
        <v>6</v>
      </c>
      <c r="BV294">
        <v>70</v>
      </c>
      <c r="BW294">
        <v>39</v>
      </c>
      <c r="BX294">
        <v>1</v>
      </c>
      <c r="BY294">
        <v>2</v>
      </c>
      <c r="BZ294">
        <v>0</v>
      </c>
      <c r="CA294">
        <v>3</v>
      </c>
      <c r="CB294">
        <v>40</v>
      </c>
      <c r="CC294">
        <v>4</v>
      </c>
      <c r="CD294">
        <v>41</v>
      </c>
      <c r="CE294">
        <v>1</v>
      </c>
      <c r="CF294">
        <v>88</v>
      </c>
      <c r="CG294">
        <v>1</v>
      </c>
      <c r="CH294">
        <v>17</v>
      </c>
      <c r="CI294">
        <v>4</v>
      </c>
      <c r="CJ294">
        <v>154</v>
      </c>
      <c r="CK294">
        <v>14</v>
      </c>
      <c r="CL294">
        <v>0</v>
      </c>
      <c r="CM294">
        <v>13</v>
      </c>
      <c r="CN294">
        <v>71</v>
      </c>
      <c r="CO294">
        <v>3</v>
      </c>
      <c r="CP294">
        <v>3</v>
      </c>
      <c r="CQ294">
        <v>0</v>
      </c>
      <c r="CR294">
        <v>1</v>
      </c>
      <c r="CS294">
        <v>12</v>
      </c>
      <c r="CT294">
        <v>63</v>
      </c>
      <c r="CU294">
        <v>14</v>
      </c>
      <c r="CV294">
        <v>85</v>
      </c>
      <c r="CW294">
        <v>46</v>
      </c>
      <c r="CY294" s="7"/>
    </row>
    <row r="295" spans="1:103" x14ac:dyDescent="0.25">
      <c r="A295" t="s">
        <v>117</v>
      </c>
      <c r="B295" s="5" t="s">
        <v>118</v>
      </c>
      <c r="C295">
        <v>2019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Y295" s="7"/>
    </row>
    <row r="296" spans="1:103" x14ac:dyDescent="0.25">
      <c r="A296" t="s">
        <v>119</v>
      </c>
      <c r="B296" s="5" t="s">
        <v>120</v>
      </c>
      <c r="C296">
        <v>2019</v>
      </c>
      <c r="D296">
        <v>114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101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2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1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1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1</v>
      </c>
      <c r="CK296">
        <v>1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1</v>
      </c>
      <c r="CU296">
        <v>0</v>
      </c>
      <c r="CV296">
        <v>0</v>
      </c>
      <c r="CW296">
        <v>0</v>
      </c>
      <c r="CY296" s="7"/>
    </row>
    <row r="297" spans="1:103" x14ac:dyDescent="0.25">
      <c r="A297" t="s">
        <v>121</v>
      </c>
      <c r="B297" s="5" t="s">
        <v>122</v>
      </c>
      <c r="C297">
        <v>2019</v>
      </c>
      <c r="D297">
        <v>2031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</v>
      </c>
      <c r="L297">
        <v>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1815</v>
      </c>
      <c r="AA297">
        <v>20</v>
      </c>
      <c r="AB297">
        <v>132</v>
      </c>
      <c r="AC297">
        <v>0</v>
      </c>
      <c r="AD297">
        <v>0</v>
      </c>
      <c r="AE297">
        <v>0</v>
      </c>
      <c r="AF297">
        <v>0</v>
      </c>
      <c r="AG297">
        <v>3</v>
      </c>
      <c r="AH297">
        <v>3</v>
      </c>
      <c r="AI297">
        <v>0</v>
      </c>
      <c r="AJ297">
        <v>0</v>
      </c>
      <c r="AK297">
        <v>0</v>
      </c>
      <c r="AL297">
        <v>17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7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3</v>
      </c>
      <c r="BO297">
        <v>0</v>
      </c>
      <c r="BP297">
        <v>0</v>
      </c>
      <c r="BQ297">
        <v>9</v>
      </c>
      <c r="BR297">
        <v>0</v>
      </c>
      <c r="BS297">
        <v>1</v>
      </c>
      <c r="BT297">
        <v>1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12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Y297" s="7"/>
    </row>
    <row r="298" spans="1:103" x14ac:dyDescent="0.25">
      <c r="A298" t="s">
        <v>123</v>
      </c>
      <c r="B298" s="5" t="s">
        <v>124</v>
      </c>
      <c r="C298">
        <v>2019</v>
      </c>
      <c r="D298">
        <v>143</v>
      </c>
      <c r="E298">
        <v>0</v>
      </c>
      <c r="F298">
        <v>0</v>
      </c>
      <c r="G298">
        <v>0</v>
      </c>
      <c r="H298">
        <v>69</v>
      </c>
      <c r="I298">
        <v>0</v>
      </c>
      <c r="J298">
        <v>58</v>
      </c>
      <c r="K298">
        <v>0</v>
      </c>
      <c r="L298">
        <v>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5</v>
      </c>
      <c r="V298">
        <v>0</v>
      </c>
      <c r="W298">
        <v>0</v>
      </c>
      <c r="X298">
        <v>2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2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1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1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Y298" s="7"/>
    </row>
    <row r="299" spans="1:103" x14ac:dyDescent="0.25">
      <c r="A299" t="s">
        <v>125</v>
      </c>
      <c r="B299" s="5" t="s">
        <v>126</v>
      </c>
      <c r="C299">
        <v>2019</v>
      </c>
      <c r="D299">
        <v>246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2</v>
      </c>
      <c r="R299">
        <v>0</v>
      </c>
      <c r="S299">
        <v>114</v>
      </c>
      <c r="T299">
        <v>0</v>
      </c>
      <c r="U299">
        <v>0</v>
      </c>
      <c r="V299">
        <v>0</v>
      </c>
      <c r="W299">
        <v>4</v>
      </c>
      <c r="X299">
        <v>2</v>
      </c>
      <c r="Y299">
        <v>0</v>
      </c>
      <c r="Z299">
        <v>0</v>
      </c>
      <c r="AA299">
        <v>2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1</v>
      </c>
      <c r="AH299">
        <v>0</v>
      </c>
      <c r="AI299">
        <v>2</v>
      </c>
      <c r="AJ299">
        <v>0</v>
      </c>
      <c r="AK299">
        <v>1</v>
      </c>
      <c r="AL299">
        <v>5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14</v>
      </c>
      <c r="AS299">
        <v>1</v>
      </c>
      <c r="AT299">
        <v>2</v>
      </c>
      <c r="AU299">
        <v>0</v>
      </c>
      <c r="AV299">
        <v>3</v>
      </c>
      <c r="AW299">
        <v>3</v>
      </c>
      <c r="AX299">
        <v>3</v>
      </c>
      <c r="AY299">
        <v>0</v>
      </c>
      <c r="AZ299">
        <v>0</v>
      </c>
      <c r="BA299">
        <v>0</v>
      </c>
      <c r="BB299">
        <v>1</v>
      </c>
      <c r="BC299">
        <v>0</v>
      </c>
      <c r="BD299">
        <v>0</v>
      </c>
      <c r="BE299">
        <v>1</v>
      </c>
      <c r="BF299">
        <v>1</v>
      </c>
      <c r="BG299">
        <v>0</v>
      </c>
      <c r="BH299">
        <v>0</v>
      </c>
      <c r="BI299">
        <v>0</v>
      </c>
      <c r="BJ299">
        <v>6</v>
      </c>
      <c r="BK299">
        <v>2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9</v>
      </c>
      <c r="BR299">
        <v>0</v>
      </c>
      <c r="BS299">
        <v>4</v>
      </c>
      <c r="BT299">
        <v>1</v>
      </c>
      <c r="BU299">
        <v>0</v>
      </c>
      <c r="BV299">
        <v>3</v>
      </c>
      <c r="BW299">
        <v>0</v>
      </c>
      <c r="BX299">
        <v>0</v>
      </c>
      <c r="BY299">
        <v>0</v>
      </c>
      <c r="BZ299">
        <v>0</v>
      </c>
      <c r="CA299">
        <v>1</v>
      </c>
      <c r="CB299">
        <v>0</v>
      </c>
      <c r="CC299">
        <v>0</v>
      </c>
      <c r="CD299">
        <v>11</v>
      </c>
      <c r="CE299">
        <v>0</v>
      </c>
      <c r="CF299">
        <v>28</v>
      </c>
      <c r="CG299">
        <v>4</v>
      </c>
      <c r="CH299">
        <v>0</v>
      </c>
      <c r="CI299">
        <v>0</v>
      </c>
      <c r="CJ299">
        <v>2</v>
      </c>
      <c r="CK299">
        <v>0</v>
      </c>
      <c r="CL299">
        <v>0</v>
      </c>
      <c r="CM299">
        <v>0</v>
      </c>
      <c r="CN299">
        <v>3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2</v>
      </c>
      <c r="CW299">
        <v>0</v>
      </c>
      <c r="CY299" s="7"/>
    </row>
    <row r="300" spans="1:103" x14ac:dyDescent="0.25">
      <c r="A300" t="s">
        <v>127</v>
      </c>
      <c r="B300" s="5" t="s">
        <v>128</v>
      </c>
      <c r="C300">
        <v>2019</v>
      </c>
      <c r="D300">
        <v>902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162</v>
      </c>
      <c r="K300">
        <v>0</v>
      </c>
      <c r="L300">
        <v>3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</v>
      </c>
      <c r="W300">
        <v>5</v>
      </c>
      <c r="X300">
        <v>2</v>
      </c>
      <c r="Y300">
        <v>0</v>
      </c>
      <c r="Z300">
        <v>77</v>
      </c>
      <c r="AA300">
        <v>64</v>
      </c>
      <c r="AB300">
        <v>0</v>
      </c>
      <c r="AC300">
        <v>0</v>
      </c>
      <c r="AD300">
        <v>0</v>
      </c>
      <c r="AE300">
        <v>0</v>
      </c>
      <c r="AF300">
        <v>4</v>
      </c>
      <c r="AG300">
        <v>0</v>
      </c>
      <c r="AH300">
        <v>3</v>
      </c>
      <c r="AI300">
        <v>1</v>
      </c>
      <c r="AJ300">
        <v>2</v>
      </c>
      <c r="AK300">
        <v>5</v>
      </c>
      <c r="AL300">
        <v>21</v>
      </c>
      <c r="AM300">
        <v>17</v>
      </c>
      <c r="AN300">
        <v>22</v>
      </c>
      <c r="AO300">
        <v>12</v>
      </c>
      <c r="AP300">
        <v>0</v>
      </c>
      <c r="AQ300">
        <v>6</v>
      </c>
      <c r="AR300">
        <v>0</v>
      </c>
      <c r="AS300">
        <v>42</v>
      </c>
      <c r="AT300">
        <v>41</v>
      </c>
      <c r="AU300">
        <v>11</v>
      </c>
      <c r="AV300">
        <v>2</v>
      </c>
      <c r="AW300">
        <v>3</v>
      </c>
      <c r="AX300">
        <v>2</v>
      </c>
      <c r="AY300">
        <v>0</v>
      </c>
      <c r="AZ300">
        <v>0</v>
      </c>
      <c r="BA300">
        <v>0</v>
      </c>
      <c r="BB300">
        <v>38</v>
      </c>
      <c r="BC300">
        <v>0</v>
      </c>
      <c r="BD300">
        <v>0</v>
      </c>
      <c r="BE300">
        <v>2</v>
      </c>
      <c r="BF300">
        <v>3</v>
      </c>
      <c r="BG300">
        <v>0</v>
      </c>
      <c r="BH300">
        <v>0</v>
      </c>
      <c r="BI300">
        <v>0</v>
      </c>
      <c r="BJ300">
        <v>3</v>
      </c>
      <c r="BK300">
        <v>1</v>
      </c>
      <c r="BL300">
        <v>0</v>
      </c>
      <c r="BM300">
        <v>0</v>
      </c>
      <c r="BN300">
        <v>1</v>
      </c>
      <c r="BO300">
        <v>0</v>
      </c>
      <c r="BP300">
        <v>0</v>
      </c>
      <c r="BQ300">
        <v>12</v>
      </c>
      <c r="BR300">
        <v>0</v>
      </c>
      <c r="BS300">
        <v>195</v>
      </c>
      <c r="BT300">
        <v>0</v>
      </c>
      <c r="BU300">
        <v>0</v>
      </c>
      <c r="BV300">
        <v>2</v>
      </c>
      <c r="BW300">
        <v>10</v>
      </c>
      <c r="BX300">
        <v>0</v>
      </c>
      <c r="BY300">
        <v>0</v>
      </c>
      <c r="BZ300">
        <v>0</v>
      </c>
      <c r="CA300">
        <v>2</v>
      </c>
      <c r="CB300">
        <v>0</v>
      </c>
      <c r="CC300">
        <v>0</v>
      </c>
      <c r="CD300">
        <v>15</v>
      </c>
      <c r="CE300">
        <v>0</v>
      </c>
      <c r="CF300">
        <v>1</v>
      </c>
      <c r="CG300">
        <v>0</v>
      </c>
      <c r="CH300">
        <v>1</v>
      </c>
      <c r="CI300">
        <v>0</v>
      </c>
      <c r="CJ300">
        <v>68</v>
      </c>
      <c r="CK300">
        <v>0</v>
      </c>
      <c r="CL300">
        <v>0</v>
      </c>
      <c r="CM300">
        <v>5</v>
      </c>
      <c r="CN300">
        <v>14</v>
      </c>
      <c r="CO300">
        <v>0</v>
      </c>
      <c r="CP300">
        <v>0</v>
      </c>
      <c r="CQ300">
        <v>0</v>
      </c>
      <c r="CR300">
        <v>2</v>
      </c>
      <c r="CS300">
        <v>0</v>
      </c>
      <c r="CT300">
        <v>0</v>
      </c>
      <c r="CU300">
        <v>0</v>
      </c>
      <c r="CV300">
        <v>14</v>
      </c>
      <c r="CW300">
        <v>1</v>
      </c>
      <c r="CY300" s="7"/>
    </row>
    <row r="301" spans="1:103" x14ac:dyDescent="0.25">
      <c r="A301" t="s">
        <v>129</v>
      </c>
      <c r="B301" s="5" t="s">
        <v>130</v>
      </c>
      <c r="C301">
        <v>2019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Y301" s="7"/>
    </row>
    <row r="302" spans="1:103" x14ac:dyDescent="0.25">
      <c r="A302" t="s">
        <v>131</v>
      </c>
      <c r="B302" s="5" t="s">
        <v>132</v>
      </c>
      <c r="C302">
        <v>2019</v>
      </c>
      <c r="D302">
        <v>17418</v>
      </c>
      <c r="E302">
        <v>2</v>
      </c>
      <c r="F302">
        <v>214</v>
      </c>
      <c r="G302">
        <v>76</v>
      </c>
      <c r="H302">
        <v>83</v>
      </c>
      <c r="I302">
        <v>201</v>
      </c>
      <c r="J302">
        <v>2050</v>
      </c>
      <c r="K302">
        <v>46</v>
      </c>
      <c r="L302">
        <v>147</v>
      </c>
      <c r="M302">
        <v>32</v>
      </c>
      <c r="N302">
        <v>142</v>
      </c>
      <c r="O302">
        <v>352</v>
      </c>
      <c r="P302">
        <v>0</v>
      </c>
      <c r="Q302">
        <v>2</v>
      </c>
      <c r="R302">
        <v>4</v>
      </c>
      <c r="S302">
        <v>13</v>
      </c>
      <c r="T302">
        <v>19</v>
      </c>
      <c r="U302">
        <v>2</v>
      </c>
      <c r="V302">
        <v>80</v>
      </c>
      <c r="W302">
        <v>19</v>
      </c>
      <c r="X302">
        <v>42</v>
      </c>
      <c r="Y302">
        <v>13</v>
      </c>
      <c r="Z302">
        <v>0</v>
      </c>
      <c r="AA302">
        <v>119</v>
      </c>
      <c r="AB302">
        <v>0</v>
      </c>
      <c r="AC302">
        <v>0</v>
      </c>
      <c r="AD302">
        <v>1</v>
      </c>
      <c r="AE302">
        <v>138</v>
      </c>
      <c r="AF302">
        <v>30</v>
      </c>
      <c r="AG302">
        <v>143</v>
      </c>
      <c r="AH302">
        <v>237</v>
      </c>
      <c r="AI302">
        <v>70</v>
      </c>
      <c r="AJ302">
        <v>1901</v>
      </c>
      <c r="AK302">
        <v>315</v>
      </c>
      <c r="AL302">
        <v>65</v>
      </c>
      <c r="AM302">
        <v>156</v>
      </c>
      <c r="AN302">
        <v>127</v>
      </c>
      <c r="AO302">
        <v>214</v>
      </c>
      <c r="AP302">
        <v>5</v>
      </c>
      <c r="AQ302">
        <v>127</v>
      </c>
      <c r="AR302">
        <v>104</v>
      </c>
      <c r="AS302">
        <v>114</v>
      </c>
      <c r="AT302">
        <v>102</v>
      </c>
      <c r="AU302">
        <v>455</v>
      </c>
      <c r="AV302">
        <v>496</v>
      </c>
      <c r="AW302">
        <v>189</v>
      </c>
      <c r="AX302">
        <v>345</v>
      </c>
      <c r="AY302">
        <v>3</v>
      </c>
      <c r="AZ302">
        <v>26</v>
      </c>
      <c r="BA302">
        <v>0</v>
      </c>
      <c r="BB302">
        <v>180</v>
      </c>
      <c r="BC302">
        <v>5</v>
      </c>
      <c r="BD302">
        <v>0</v>
      </c>
      <c r="BE302">
        <v>31</v>
      </c>
      <c r="BF302">
        <v>55</v>
      </c>
      <c r="BG302">
        <v>5</v>
      </c>
      <c r="BH302">
        <v>18</v>
      </c>
      <c r="BI302">
        <v>8</v>
      </c>
      <c r="BJ302">
        <v>155</v>
      </c>
      <c r="BK302">
        <v>154</v>
      </c>
      <c r="BL302">
        <v>0</v>
      </c>
      <c r="BM302">
        <v>10</v>
      </c>
      <c r="BN302">
        <v>48</v>
      </c>
      <c r="BO302">
        <v>1</v>
      </c>
      <c r="BP302">
        <v>12</v>
      </c>
      <c r="BQ302">
        <v>69</v>
      </c>
      <c r="BR302">
        <v>88</v>
      </c>
      <c r="BS302">
        <v>470</v>
      </c>
      <c r="BT302">
        <v>48</v>
      </c>
      <c r="BU302">
        <v>21</v>
      </c>
      <c r="BV302">
        <v>633</v>
      </c>
      <c r="BW302">
        <v>1150</v>
      </c>
      <c r="BX302">
        <v>2905</v>
      </c>
      <c r="BY302">
        <v>63</v>
      </c>
      <c r="BZ302">
        <v>511</v>
      </c>
      <c r="CA302">
        <v>125</v>
      </c>
      <c r="CB302">
        <v>1</v>
      </c>
      <c r="CC302">
        <v>1</v>
      </c>
      <c r="CD302">
        <v>51</v>
      </c>
      <c r="CE302">
        <v>4</v>
      </c>
      <c r="CF302">
        <v>38</v>
      </c>
      <c r="CG302">
        <v>43</v>
      </c>
      <c r="CH302">
        <v>20</v>
      </c>
      <c r="CI302">
        <v>53</v>
      </c>
      <c r="CJ302">
        <v>614</v>
      </c>
      <c r="CK302">
        <v>154</v>
      </c>
      <c r="CL302">
        <v>0</v>
      </c>
      <c r="CM302">
        <v>7</v>
      </c>
      <c r="CN302">
        <v>79</v>
      </c>
      <c r="CO302">
        <v>13</v>
      </c>
      <c r="CP302">
        <v>3</v>
      </c>
      <c r="CQ302">
        <v>0</v>
      </c>
      <c r="CR302">
        <v>4</v>
      </c>
      <c r="CS302">
        <v>110</v>
      </c>
      <c r="CT302">
        <v>85</v>
      </c>
      <c r="CU302">
        <v>23</v>
      </c>
      <c r="CV302">
        <v>183</v>
      </c>
      <c r="CW302">
        <v>149</v>
      </c>
      <c r="CY302" s="7"/>
    </row>
    <row r="303" spans="1:103" x14ac:dyDescent="0.25">
      <c r="A303" t="s">
        <v>133</v>
      </c>
      <c r="B303" s="5" t="s">
        <v>134</v>
      </c>
      <c r="C303">
        <v>2019</v>
      </c>
      <c r="D303">
        <v>334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2</v>
      </c>
      <c r="K303">
        <v>0</v>
      </c>
      <c r="L303">
        <v>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4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1</v>
      </c>
      <c r="AY303">
        <v>0</v>
      </c>
      <c r="AZ303">
        <v>1</v>
      </c>
      <c r="BA303">
        <v>0</v>
      </c>
      <c r="BB303">
        <v>281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2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1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4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3</v>
      </c>
      <c r="CK303">
        <v>0</v>
      </c>
      <c r="CL303">
        <v>0</v>
      </c>
      <c r="CM303">
        <v>3</v>
      </c>
      <c r="CN303">
        <v>8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1</v>
      </c>
      <c r="CY303" s="7"/>
    </row>
    <row r="304" spans="1:103" x14ac:dyDescent="0.25">
      <c r="A304" t="s">
        <v>135</v>
      </c>
      <c r="B304" s="5" t="s">
        <v>136</v>
      </c>
      <c r="C304">
        <v>2019</v>
      </c>
      <c r="D304">
        <v>2454</v>
      </c>
      <c r="E304">
        <v>0</v>
      </c>
      <c r="F304">
        <v>0</v>
      </c>
      <c r="G304">
        <v>5</v>
      </c>
      <c r="H304">
        <v>25</v>
      </c>
      <c r="I304">
        <v>2</v>
      </c>
      <c r="J304">
        <v>0</v>
      </c>
      <c r="K304">
        <v>6</v>
      </c>
      <c r="L304">
        <v>0</v>
      </c>
      <c r="M304">
        <v>0</v>
      </c>
      <c r="N304">
        <v>2</v>
      </c>
      <c r="O304">
        <v>3</v>
      </c>
      <c r="P304">
        <v>0</v>
      </c>
      <c r="Q304">
        <v>0</v>
      </c>
      <c r="R304">
        <v>0</v>
      </c>
      <c r="S304">
        <v>191</v>
      </c>
      <c r="T304">
        <v>36</v>
      </c>
      <c r="U304">
        <v>0</v>
      </c>
      <c r="V304">
        <v>2</v>
      </c>
      <c r="W304">
        <v>92</v>
      </c>
      <c r="X304">
        <v>0</v>
      </c>
      <c r="Y304">
        <v>0</v>
      </c>
      <c r="Z304">
        <v>0</v>
      </c>
      <c r="AA304">
        <v>399</v>
      </c>
      <c r="AB304">
        <v>0</v>
      </c>
      <c r="AC304">
        <v>0</v>
      </c>
      <c r="AD304">
        <v>0</v>
      </c>
      <c r="AE304">
        <v>1</v>
      </c>
      <c r="AF304">
        <v>0</v>
      </c>
      <c r="AG304">
        <v>80</v>
      </c>
      <c r="AH304">
        <v>21</v>
      </c>
      <c r="AI304">
        <v>8</v>
      </c>
      <c r="AJ304">
        <v>13</v>
      </c>
      <c r="AK304">
        <v>2</v>
      </c>
      <c r="AL304">
        <v>12</v>
      </c>
      <c r="AM304">
        <v>51</v>
      </c>
      <c r="AN304">
        <v>31</v>
      </c>
      <c r="AO304">
        <v>17</v>
      </c>
      <c r="AP304">
        <v>0</v>
      </c>
      <c r="AQ304">
        <v>6</v>
      </c>
      <c r="AR304">
        <v>64</v>
      </c>
      <c r="AS304">
        <v>559</v>
      </c>
      <c r="AT304">
        <v>12</v>
      </c>
      <c r="AU304">
        <v>9</v>
      </c>
      <c r="AV304">
        <v>120</v>
      </c>
      <c r="AW304">
        <v>86</v>
      </c>
      <c r="AX304">
        <v>13</v>
      </c>
      <c r="AY304">
        <v>1</v>
      </c>
      <c r="AZ304">
        <v>8</v>
      </c>
      <c r="BA304">
        <v>0</v>
      </c>
      <c r="BB304">
        <v>2</v>
      </c>
      <c r="BC304">
        <v>2</v>
      </c>
      <c r="BD304">
        <v>0</v>
      </c>
      <c r="BE304">
        <v>27</v>
      </c>
      <c r="BF304">
        <v>100</v>
      </c>
      <c r="BG304">
        <v>4</v>
      </c>
      <c r="BH304">
        <v>8</v>
      </c>
      <c r="BI304">
        <v>0</v>
      </c>
      <c r="BJ304">
        <v>48</v>
      </c>
      <c r="BK304">
        <v>41</v>
      </c>
      <c r="BL304">
        <v>0</v>
      </c>
      <c r="BM304">
        <v>0</v>
      </c>
      <c r="BN304">
        <v>4</v>
      </c>
      <c r="BO304">
        <v>0</v>
      </c>
      <c r="BP304">
        <v>4</v>
      </c>
      <c r="BQ304">
        <v>38</v>
      </c>
      <c r="BR304">
        <v>2</v>
      </c>
      <c r="BS304">
        <v>65</v>
      </c>
      <c r="BT304">
        <v>53</v>
      </c>
      <c r="BU304">
        <v>0</v>
      </c>
      <c r="BV304">
        <v>17</v>
      </c>
      <c r="BW304">
        <v>17</v>
      </c>
      <c r="BX304">
        <v>0</v>
      </c>
      <c r="BY304">
        <v>2</v>
      </c>
      <c r="BZ304">
        <v>0</v>
      </c>
      <c r="CA304">
        <v>0</v>
      </c>
      <c r="CB304">
        <v>8</v>
      </c>
      <c r="CC304">
        <v>0</v>
      </c>
      <c r="CD304">
        <v>6</v>
      </c>
      <c r="CE304">
        <v>3</v>
      </c>
      <c r="CF304">
        <v>1</v>
      </c>
      <c r="CG304">
        <v>0</v>
      </c>
      <c r="CH304">
        <v>17</v>
      </c>
      <c r="CI304">
        <v>0</v>
      </c>
      <c r="CJ304">
        <v>5</v>
      </c>
      <c r="CK304">
        <v>1</v>
      </c>
      <c r="CL304">
        <v>0</v>
      </c>
      <c r="CM304">
        <v>8</v>
      </c>
      <c r="CN304">
        <v>56</v>
      </c>
      <c r="CO304">
        <v>0</v>
      </c>
      <c r="CP304">
        <v>1</v>
      </c>
      <c r="CQ304">
        <v>0</v>
      </c>
      <c r="CR304">
        <v>0</v>
      </c>
      <c r="CS304">
        <v>0</v>
      </c>
      <c r="CT304">
        <v>7</v>
      </c>
      <c r="CU304">
        <v>14</v>
      </c>
      <c r="CV304">
        <v>13</v>
      </c>
      <c r="CW304">
        <v>6</v>
      </c>
      <c r="CY304" s="7"/>
    </row>
    <row r="305" spans="1:103" x14ac:dyDescent="0.25">
      <c r="A305" t="s">
        <v>137</v>
      </c>
      <c r="B305" s="5" t="s">
        <v>138</v>
      </c>
      <c r="C305">
        <v>2019</v>
      </c>
      <c r="D305">
        <v>20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16</v>
      </c>
      <c r="L305">
        <v>0</v>
      </c>
      <c r="M305">
        <v>0</v>
      </c>
      <c r="N305">
        <v>0</v>
      </c>
      <c r="O305">
        <v>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Y305" s="7"/>
    </row>
    <row r="306" spans="1:103" x14ac:dyDescent="0.25">
      <c r="A306" t="s">
        <v>139</v>
      </c>
      <c r="B306" s="5" t="s">
        <v>140</v>
      </c>
      <c r="C306">
        <v>2019</v>
      </c>
      <c r="D306">
        <v>6</v>
      </c>
      <c r="E306">
        <v>0</v>
      </c>
      <c r="F306">
        <v>1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2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Y306" s="7"/>
    </row>
    <row r="307" spans="1:103" x14ac:dyDescent="0.25">
      <c r="A307" t="s">
        <v>141</v>
      </c>
      <c r="B307" s="5" t="s">
        <v>142</v>
      </c>
      <c r="C307">
        <v>2019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Y307" s="7"/>
    </row>
    <row r="308" spans="1:103" x14ac:dyDescent="0.25">
      <c r="A308" t="s">
        <v>143</v>
      </c>
      <c r="B308" s="5" t="s">
        <v>144</v>
      </c>
      <c r="C308">
        <v>2019</v>
      </c>
      <c r="D308">
        <v>258</v>
      </c>
      <c r="E308">
        <v>0</v>
      </c>
      <c r="F308">
        <v>0</v>
      </c>
      <c r="G308">
        <v>0</v>
      </c>
      <c r="H308">
        <v>245</v>
      </c>
      <c r="I308">
        <v>0</v>
      </c>
      <c r="J308">
        <v>0</v>
      </c>
      <c r="K308">
        <v>0</v>
      </c>
      <c r="L308">
        <v>0</v>
      </c>
      <c r="M308">
        <v>9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Y308" s="7"/>
    </row>
    <row r="309" spans="1:103" x14ac:dyDescent="0.25">
      <c r="A309" t="s">
        <v>145</v>
      </c>
      <c r="B309" s="5" t="s">
        <v>146</v>
      </c>
      <c r="C309">
        <v>2019</v>
      </c>
      <c r="D309">
        <v>30450</v>
      </c>
      <c r="E309">
        <v>63</v>
      </c>
      <c r="F309">
        <v>221</v>
      </c>
      <c r="G309">
        <v>547</v>
      </c>
      <c r="H309">
        <v>74</v>
      </c>
      <c r="I309">
        <v>572</v>
      </c>
      <c r="J309">
        <v>463</v>
      </c>
      <c r="K309">
        <v>187</v>
      </c>
      <c r="L309">
        <v>432</v>
      </c>
      <c r="M309">
        <v>190</v>
      </c>
      <c r="N309">
        <v>274</v>
      </c>
      <c r="O309">
        <v>2309</v>
      </c>
      <c r="P309">
        <v>0</v>
      </c>
      <c r="Q309">
        <v>40</v>
      </c>
      <c r="R309">
        <v>19</v>
      </c>
      <c r="S309">
        <v>39</v>
      </c>
      <c r="T309">
        <v>4</v>
      </c>
      <c r="U309">
        <v>10</v>
      </c>
      <c r="V309">
        <v>26</v>
      </c>
      <c r="W309">
        <v>39</v>
      </c>
      <c r="X309">
        <v>52</v>
      </c>
      <c r="Y309">
        <v>0</v>
      </c>
      <c r="Z309">
        <v>28</v>
      </c>
      <c r="AA309">
        <v>448</v>
      </c>
      <c r="AB309">
        <v>30</v>
      </c>
      <c r="AC309">
        <v>485</v>
      </c>
      <c r="AD309">
        <v>2</v>
      </c>
      <c r="AE309">
        <v>92</v>
      </c>
      <c r="AF309">
        <v>3</v>
      </c>
      <c r="AG309">
        <v>599</v>
      </c>
      <c r="AH309">
        <v>205</v>
      </c>
      <c r="AI309">
        <v>117</v>
      </c>
      <c r="AJ309">
        <v>1206</v>
      </c>
      <c r="AK309">
        <v>1303</v>
      </c>
      <c r="AL309">
        <v>32</v>
      </c>
      <c r="AM309">
        <v>488</v>
      </c>
      <c r="AN309">
        <v>229</v>
      </c>
      <c r="AO309">
        <v>727</v>
      </c>
      <c r="AP309">
        <v>8</v>
      </c>
      <c r="AQ309">
        <v>207</v>
      </c>
      <c r="AR309">
        <v>81</v>
      </c>
      <c r="AS309">
        <v>421</v>
      </c>
      <c r="AT309">
        <v>157</v>
      </c>
      <c r="AU309">
        <v>422</v>
      </c>
      <c r="AV309">
        <v>442</v>
      </c>
      <c r="AW309">
        <v>369</v>
      </c>
      <c r="AX309">
        <v>514</v>
      </c>
      <c r="AY309">
        <v>8</v>
      </c>
      <c r="AZ309">
        <v>85</v>
      </c>
      <c r="BA309">
        <v>3</v>
      </c>
      <c r="BB309">
        <v>758</v>
      </c>
      <c r="BC309">
        <v>38</v>
      </c>
      <c r="BD309">
        <v>15</v>
      </c>
      <c r="BE309">
        <v>191</v>
      </c>
      <c r="BF309">
        <v>342</v>
      </c>
      <c r="BG309">
        <v>9</v>
      </c>
      <c r="BH309">
        <v>43</v>
      </c>
      <c r="BI309">
        <v>3</v>
      </c>
      <c r="BJ309">
        <v>420</v>
      </c>
      <c r="BK309">
        <v>680</v>
      </c>
      <c r="BL309">
        <v>0</v>
      </c>
      <c r="BM309">
        <v>35</v>
      </c>
      <c r="BN309">
        <v>192</v>
      </c>
      <c r="BO309">
        <v>2</v>
      </c>
      <c r="BP309">
        <v>29</v>
      </c>
      <c r="BQ309">
        <v>323</v>
      </c>
      <c r="BR309">
        <v>82</v>
      </c>
      <c r="BS309">
        <v>787</v>
      </c>
      <c r="BT309">
        <v>158</v>
      </c>
      <c r="BU309">
        <v>73</v>
      </c>
      <c r="BV309">
        <v>1516</v>
      </c>
      <c r="BW309">
        <v>863</v>
      </c>
      <c r="BX309">
        <v>1299</v>
      </c>
      <c r="BY309">
        <v>34</v>
      </c>
      <c r="BZ309">
        <v>0</v>
      </c>
      <c r="CA309">
        <v>2334</v>
      </c>
      <c r="CB309">
        <v>45</v>
      </c>
      <c r="CC309">
        <v>2</v>
      </c>
      <c r="CD309">
        <v>49</v>
      </c>
      <c r="CE309">
        <v>34</v>
      </c>
      <c r="CF309">
        <v>65</v>
      </c>
      <c r="CG309">
        <v>71</v>
      </c>
      <c r="CH309">
        <v>43</v>
      </c>
      <c r="CI309">
        <v>504</v>
      </c>
      <c r="CJ309">
        <v>892</v>
      </c>
      <c r="CK309">
        <v>289</v>
      </c>
      <c r="CL309">
        <v>1</v>
      </c>
      <c r="CM309">
        <v>48</v>
      </c>
      <c r="CN309">
        <v>353</v>
      </c>
      <c r="CO309">
        <v>390</v>
      </c>
      <c r="CP309">
        <v>18</v>
      </c>
      <c r="CQ309">
        <v>12</v>
      </c>
      <c r="CR309">
        <v>98</v>
      </c>
      <c r="CS309">
        <v>2144</v>
      </c>
      <c r="CT309">
        <v>258</v>
      </c>
      <c r="CU309">
        <v>58</v>
      </c>
      <c r="CV309">
        <v>521</v>
      </c>
      <c r="CW309">
        <v>57</v>
      </c>
      <c r="CY309" s="7"/>
    </row>
    <row r="310" spans="1:103" x14ac:dyDescent="0.25">
      <c r="A310" t="s">
        <v>147</v>
      </c>
      <c r="B310" s="5" t="s">
        <v>148</v>
      </c>
      <c r="C310">
        <v>2019</v>
      </c>
      <c r="D310">
        <v>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2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1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Y310" s="7"/>
    </row>
    <row r="311" spans="1:103" x14ac:dyDescent="0.25">
      <c r="A311" t="s">
        <v>149</v>
      </c>
      <c r="B311" s="5" t="s">
        <v>150</v>
      </c>
      <c r="C311">
        <v>2019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Y311" s="7"/>
    </row>
    <row r="312" spans="1:103" x14ac:dyDescent="0.25">
      <c r="A312" t="s">
        <v>151</v>
      </c>
      <c r="B312" s="5" t="s">
        <v>152</v>
      </c>
      <c r="C312">
        <v>2019</v>
      </c>
      <c r="D312">
        <v>20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5</v>
      </c>
      <c r="AM312">
        <v>0</v>
      </c>
      <c r="AN312">
        <v>0</v>
      </c>
      <c r="AO312">
        <v>0</v>
      </c>
      <c r="AP312">
        <v>0</v>
      </c>
      <c r="AQ312">
        <v>3</v>
      </c>
      <c r="AR312">
        <v>0</v>
      </c>
      <c r="AS312">
        <v>0</v>
      </c>
      <c r="AT312">
        <v>0</v>
      </c>
      <c r="AU312">
        <v>0</v>
      </c>
      <c r="AV312">
        <v>1</v>
      </c>
      <c r="AW312">
        <v>1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1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Y312" s="7"/>
    </row>
    <row r="313" spans="1:103" x14ac:dyDescent="0.25">
      <c r="A313" t="s">
        <v>153</v>
      </c>
      <c r="B313" s="5" t="s">
        <v>154</v>
      </c>
      <c r="C313">
        <v>2019</v>
      </c>
      <c r="D313">
        <v>387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</v>
      </c>
      <c r="AU313">
        <v>15</v>
      </c>
      <c r="AV313">
        <v>0</v>
      </c>
      <c r="AW313">
        <v>0</v>
      </c>
      <c r="AX313">
        <v>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1</v>
      </c>
      <c r="BO313">
        <v>0</v>
      </c>
      <c r="BP313">
        <v>0</v>
      </c>
      <c r="BQ313">
        <v>1</v>
      </c>
      <c r="BR313">
        <v>0</v>
      </c>
      <c r="BS313">
        <v>6</v>
      </c>
      <c r="BT313">
        <v>19</v>
      </c>
      <c r="BU313">
        <v>0</v>
      </c>
      <c r="BV313">
        <v>0</v>
      </c>
      <c r="BW313">
        <v>0</v>
      </c>
      <c r="BX313">
        <v>6</v>
      </c>
      <c r="BY313">
        <v>0</v>
      </c>
      <c r="BZ313">
        <v>0</v>
      </c>
      <c r="CA313">
        <v>175</v>
      </c>
      <c r="CB313">
        <v>4</v>
      </c>
      <c r="CC313">
        <v>0</v>
      </c>
      <c r="CD313">
        <v>0</v>
      </c>
      <c r="CE313">
        <v>0</v>
      </c>
      <c r="CF313">
        <v>1</v>
      </c>
      <c r="CG313">
        <v>0</v>
      </c>
      <c r="CH313">
        <v>0</v>
      </c>
      <c r="CI313">
        <v>0</v>
      </c>
      <c r="CJ313">
        <v>3</v>
      </c>
      <c r="CK313">
        <v>0</v>
      </c>
      <c r="CL313">
        <v>0</v>
      </c>
      <c r="CM313">
        <v>0</v>
      </c>
      <c r="CN313">
        <v>9</v>
      </c>
      <c r="CO313">
        <v>2</v>
      </c>
      <c r="CP313">
        <v>99</v>
      </c>
      <c r="CQ313">
        <v>0</v>
      </c>
      <c r="CR313">
        <v>5</v>
      </c>
      <c r="CS313">
        <v>10</v>
      </c>
      <c r="CT313">
        <v>13</v>
      </c>
      <c r="CU313">
        <v>0</v>
      </c>
      <c r="CV313">
        <v>4</v>
      </c>
      <c r="CW313">
        <v>0</v>
      </c>
      <c r="CY313" s="7"/>
    </row>
    <row r="314" spans="1:103" x14ac:dyDescent="0.25">
      <c r="A314" t="s">
        <v>155</v>
      </c>
      <c r="B314" s="5" t="s">
        <v>156</v>
      </c>
      <c r="C314">
        <v>2019</v>
      </c>
      <c r="D314">
        <v>294</v>
      </c>
      <c r="E314">
        <v>0</v>
      </c>
      <c r="F314">
        <v>0</v>
      </c>
      <c r="G314">
        <v>0</v>
      </c>
      <c r="H314">
        <v>46</v>
      </c>
      <c r="I314">
        <v>2</v>
      </c>
      <c r="J314">
        <v>56</v>
      </c>
      <c r="K314">
        <v>0</v>
      </c>
      <c r="L314">
        <v>25</v>
      </c>
      <c r="M314">
        <v>0</v>
      </c>
      <c r="N314">
        <v>3</v>
      </c>
      <c r="O314">
        <v>0</v>
      </c>
      <c r="P314">
        <v>0</v>
      </c>
      <c r="Q314">
        <v>0</v>
      </c>
      <c r="R314">
        <v>1</v>
      </c>
      <c r="S314">
        <v>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138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1</v>
      </c>
      <c r="BD314">
        <v>0</v>
      </c>
      <c r="BE314">
        <v>2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1</v>
      </c>
      <c r="BR314">
        <v>0</v>
      </c>
      <c r="BS314">
        <v>1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2</v>
      </c>
      <c r="CN314">
        <v>3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3</v>
      </c>
      <c r="CY314" s="7"/>
    </row>
    <row r="315" spans="1:103" x14ac:dyDescent="0.25">
      <c r="A315" t="s">
        <v>157</v>
      </c>
      <c r="B315" s="5" t="s">
        <v>158</v>
      </c>
      <c r="C315">
        <v>2019</v>
      </c>
      <c r="D315">
        <v>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1</v>
      </c>
      <c r="BY315">
        <v>0</v>
      </c>
      <c r="BZ315">
        <v>0</v>
      </c>
      <c r="CA315">
        <v>0</v>
      </c>
      <c r="CB315">
        <v>1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1</v>
      </c>
      <c r="CK315">
        <v>0</v>
      </c>
      <c r="CL315">
        <v>0</v>
      </c>
      <c r="CM315">
        <v>0</v>
      </c>
      <c r="CN315">
        <v>1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1</v>
      </c>
      <c r="CY315" s="7"/>
    </row>
    <row r="316" spans="1:103" x14ac:dyDescent="0.25">
      <c r="A316" t="s">
        <v>159</v>
      </c>
      <c r="B316" s="5" t="s">
        <v>160</v>
      </c>
      <c r="C316">
        <v>2019</v>
      </c>
      <c r="D316">
        <v>2</v>
      </c>
      <c r="E316">
        <v>0</v>
      </c>
      <c r="F316">
        <v>0</v>
      </c>
      <c r="G316">
        <v>0</v>
      </c>
      <c r="H316">
        <v>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Y316" s="7"/>
    </row>
    <row r="317" spans="1:103" x14ac:dyDescent="0.25">
      <c r="A317" t="s">
        <v>161</v>
      </c>
      <c r="B317" s="5" t="s">
        <v>162</v>
      </c>
      <c r="C317">
        <v>2019</v>
      </c>
      <c r="D317">
        <v>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4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Y317" s="7"/>
    </row>
    <row r="318" spans="1:103" x14ac:dyDescent="0.25">
      <c r="A318" t="s">
        <v>163</v>
      </c>
      <c r="B318" s="5" t="s">
        <v>164</v>
      </c>
      <c r="C318">
        <v>2019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Y318" s="7"/>
    </row>
    <row r="319" spans="1:103" x14ac:dyDescent="0.25">
      <c r="A319" t="s">
        <v>165</v>
      </c>
      <c r="B319" s="5" t="s">
        <v>166</v>
      </c>
      <c r="C319">
        <v>2019</v>
      </c>
      <c r="D319">
        <v>34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31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Y319" s="7"/>
    </row>
    <row r="320" spans="1:103" x14ac:dyDescent="0.25">
      <c r="A320" t="s">
        <v>167</v>
      </c>
      <c r="B320" s="5" t="s">
        <v>168</v>
      </c>
      <c r="C320">
        <v>2019</v>
      </c>
      <c r="D320">
        <v>1005</v>
      </c>
      <c r="E320">
        <v>0</v>
      </c>
      <c r="F320">
        <v>6</v>
      </c>
      <c r="G320">
        <v>119</v>
      </c>
      <c r="H320">
        <v>11</v>
      </c>
      <c r="I320">
        <v>32</v>
      </c>
      <c r="J320">
        <v>124</v>
      </c>
      <c r="K320">
        <v>5</v>
      </c>
      <c r="L320">
        <v>5</v>
      </c>
      <c r="M320">
        <v>0</v>
      </c>
      <c r="N320">
        <v>28</v>
      </c>
      <c r="O320">
        <v>3</v>
      </c>
      <c r="P320">
        <v>0</v>
      </c>
      <c r="Q320">
        <v>6</v>
      </c>
      <c r="R320">
        <v>0</v>
      </c>
      <c r="S320">
        <v>0</v>
      </c>
      <c r="T320">
        <v>0</v>
      </c>
      <c r="U320">
        <v>0</v>
      </c>
      <c r="V320">
        <v>10</v>
      </c>
      <c r="W320">
        <v>8</v>
      </c>
      <c r="X320">
        <v>0</v>
      </c>
      <c r="Y320">
        <v>0</v>
      </c>
      <c r="Z320">
        <v>0</v>
      </c>
      <c r="AA320">
        <v>40</v>
      </c>
      <c r="AB320">
        <v>0</v>
      </c>
      <c r="AC320">
        <v>0</v>
      </c>
      <c r="AD320">
        <v>0</v>
      </c>
      <c r="AE320">
        <v>5</v>
      </c>
      <c r="AF320">
        <v>0</v>
      </c>
      <c r="AG320">
        <v>0</v>
      </c>
      <c r="AH320">
        <v>1</v>
      </c>
      <c r="AI320">
        <v>1</v>
      </c>
      <c r="AJ320">
        <v>149</v>
      </c>
      <c r="AK320">
        <v>32</v>
      </c>
      <c r="AL320">
        <v>0</v>
      </c>
      <c r="AM320">
        <v>8</v>
      </c>
      <c r="AN320">
        <v>18</v>
      </c>
      <c r="AO320">
        <v>3</v>
      </c>
      <c r="AP320">
        <v>0</v>
      </c>
      <c r="AQ320">
        <v>1</v>
      </c>
      <c r="AR320">
        <v>2</v>
      </c>
      <c r="AS320">
        <v>5</v>
      </c>
      <c r="AT320">
        <v>14</v>
      </c>
      <c r="AU320">
        <v>17</v>
      </c>
      <c r="AV320">
        <v>5</v>
      </c>
      <c r="AW320">
        <v>79</v>
      </c>
      <c r="AX320">
        <v>11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1</v>
      </c>
      <c r="BF320">
        <v>2</v>
      </c>
      <c r="BG320">
        <v>0</v>
      </c>
      <c r="BH320">
        <v>0</v>
      </c>
      <c r="BI320">
        <v>0</v>
      </c>
      <c r="BJ320">
        <v>1</v>
      </c>
      <c r="BK320">
        <v>8</v>
      </c>
      <c r="BL320">
        <v>0</v>
      </c>
      <c r="BM320">
        <v>0</v>
      </c>
      <c r="BN320">
        <v>1</v>
      </c>
      <c r="BO320">
        <v>0</v>
      </c>
      <c r="BP320">
        <v>0</v>
      </c>
      <c r="BQ320">
        <v>2</v>
      </c>
      <c r="BR320">
        <v>0</v>
      </c>
      <c r="BS320">
        <v>65</v>
      </c>
      <c r="BT320">
        <v>1</v>
      </c>
      <c r="BU320">
        <v>0</v>
      </c>
      <c r="BV320">
        <v>2</v>
      </c>
      <c r="BW320">
        <v>0</v>
      </c>
      <c r="BX320">
        <v>0</v>
      </c>
      <c r="BY320">
        <v>0</v>
      </c>
      <c r="BZ320">
        <v>0</v>
      </c>
      <c r="CA320">
        <v>1</v>
      </c>
      <c r="CB320">
        <v>54</v>
      </c>
      <c r="CC320">
        <v>0</v>
      </c>
      <c r="CD320">
        <v>2</v>
      </c>
      <c r="CE320">
        <v>0</v>
      </c>
      <c r="CF320">
        <v>1</v>
      </c>
      <c r="CG320">
        <v>0</v>
      </c>
      <c r="CH320">
        <v>0</v>
      </c>
      <c r="CI320">
        <v>1</v>
      </c>
      <c r="CJ320">
        <v>48</v>
      </c>
      <c r="CK320">
        <v>2</v>
      </c>
      <c r="CL320">
        <v>0</v>
      </c>
      <c r="CM320">
        <v>0</v>
      </c>
      <c r="CN320">
        <v>4</v>
      </c>
      <c r="CO320">
        <v>3</v>
      </c>
      <c r="CP320">
        <v>0</v>
      </c>
      <c r="CQ320">
        <v>0</v>
      </c>
      <c r="CR320">
        <v>3</v>
      </c>
      <c r="CS320">
        <v>24</v>
      </c>
      <c r="CT320">
        <v>16</v>
      </c>
      <c r="CU320">
        <v>0</v>
      </c>
      <c r="CV320">
        <v>11</v>
      </c>
      <c r="CW320">
        <v>0</v>
      </c>
      <c r="CY320" s="7"/>
    </row>
    <row r="321" spans="1:103" x14ac:dyDescent="0.25">
      <c r="A321" t="s">
        <v>169</v>
      </c>
      <c r="B321" s="5" t="s">
        <v>170</v>
      </c>
      <c r="C321">
        <v>2019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Y321" s="7"/>
    </row>
    <row r="322" spans="1:103" x14ac:dyDescent="0.25">
      <c r="A322" t="s">
        <v>171</v>
      </c>
      <c r="B322" s="5" t="s">
        <v>172</v>
      </c>
      <c r="C322">
        <v>2019</v>
      </c>
      <c r="D322">
        <v>93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39</v>
      </c>
      <c r="K322">
        <v>11</v>
      </c>
      <c r="L322">
        <v>19</v>
      </c>
      <c r="M322">
        <v>0</v>
      </c>
      <c r="N322">
        <v>0</v>
      </c>
      <c r="O322">
        <v>11</v>
      </c>
      <c r="P322">
        <v>0</v>
      </c>
      <c r="Q322">
        <v>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3</v>
      </c>
      <c r="AF322">
        <v>0</v>
      </c>
      <c r="AG322">
        <v>6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1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Y322" s="7"/>
    </row>
    <row r="323" spans="1:103" x14ac:dyDescent="0.25">
      <c r="A323" t="s">
        <v>173</v>
      </c>
      <c r="B323" s="5" t="s">
        <v>174</v>
      </c>
      <c r="C323">
        <v>2019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Y323" s="7"/>
    </row>
    <row r="324" spans="1:103" x14ac:dyDescent="0.25">
      <c r="A324" t="s">
        <v>175</v>
      </c>
      <c r="B324" s="5" t="s">
        <v>176</v>
      </c>
      <c r="C324">
        <v>2019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Y324" s="7"/>
    </row>
    <row r="325" spans="1:103" x14ac:dyDescent="0.25">
      <c r="A325" t="s">
        <v>177</v>
      </c>
      <c r="B325" s="5" t="s">
        <v>178</v>
      </c>
      <c r="C325">
        <v>2019</v>
      </c>
      <c r="D325">
        <v>35</v>
      </c>
      <c r="E325">
        <v>0</v>
      </c>
      <c r="F325">
        <v>0</v>
      </c>
      <c r="G325">
        <v>0</v>
      </c>
      <c r="H325">
        <v>0</v>
      </c>
      <c r="I325">
        <v>11</v>
      </c>
      <c r="J325">
        <v>0</v>
      </c>
      <c r="K325">
        <v>13</v>
      </c>
      <c r="L325">
        <v>0</v>
      </c>
      <c r="M325">
        <v>0</v>
      </c>
      <c r="N325">
        <v>0</v>
      </c>
      <c r="O325">
        <v>6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3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Y325" s="7"/>
    </row>
    <row r="326" spans="1:103" x14ac:dyDescent="0.25">
      <c r="A326" t="s">
        <v>179</v>
      </c>
      <c r="B326" s="5" t="s">
        <v>180</v>
      </c>
      <c r="C326">
        <v>2019</v>
      </c>
      <c r="D326">
        <v>7282</v>
      </c>
      <c r="E326">
        <v>0</v>
      </c>
      <c r="F326">
        <v>0</v>
      </c>
      <c r="G326">
        <v>0</v>
      </c>
      <c r="H326">
        <v>2</v>
      </c>
      <c r="I326">
        <v>3</v>
      </c>
      <c r="J326">
        <v>3</v>
      </c>
      <c r="K326">
        <v>3</v>
      </c>
      <c r="L326">
        <v>3</v>
      </c>
      <c r="M326">
        <v>0</v>
      </c>
      <c r="N326">
        <v>28</v>
      </c>
      <c r="O326">
        <v>7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13</v>
      </c>
      <c r="V326">
        <v>1</v>
      </c>
      <c r="W326">
        <v>7</v>
      </c>
      <c r="X326">
        <v>9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1</v>
      </c>
      <c r="AG326">
        <v>14</v>
      </c>
      <c r="AH326">
        <v>3</v>
      </c>
      <c r="AI326">
        <v>15</v>
      </c>
      <c r="AJ326">
        <v>6</v>
      </c>
      <c r="AK326">
        <v>29</v>
      </c>
      <c r="AL326">
        <v>0</v>
      </c>
      <c r="AM326">
        <v>2</v>
      </c>
      <c r="AN326">
        <v>14</v>
      </c>
      <c r="AO326">
        <v>60</v>
      </c>
      <c r="AP326">
        <v>3</v>
      </c>
      <c r="AQ326">
        <v>10</v>
      </c>
      <c r="AR326">
        <v>12</v>
      </c>
      <c r="AS326">
        <v>63</v>
      </c>
      <c r="AT326">
        <v>29</v>
      </c>
      <c r="AU326">
        <v>108</v>
      </c>
      <c r="AV326">
        <v>3</v>
      </c>
      <c r="AW326">
        <v>70</v>
      </c>
      <c r="AX326">
        <v>125</v>
      </c>
      <c r="AY326">
        <v>1</v>
      </c>
      <c r="AZ326">
        <v>36</v>
      </c>
      <c r="BA326">
        <v>0</v>
      </c>
      <c r="BB326">
        <v>361</v>
      </c>
      <c r="BC326">
        <v>1</v>
      </c>
      <c r="BD326">
        <v>1</v>
      </c>
      <c r="BE326">
        <v>18</v>
      </c>
      <c r="BF326">
        <v>9</v>
      </c>
      <c r="BG326">
        <v>1</v>
      </c>
      <c r="BH326">
        <v>3</v>
      </c>
      <c r="BI326">
        <v>6</v>
      </c>
      <c r="BJ326">
        <v>37</v>
      </c>
      <c r="BK326">
        <v>44</v>
      </c>
      <c r="BL326">
        <v>1</v>
      </c>
      <c r="BM326">
        <v>45</v>
      </c>
      <c r="BN326">
        <v>605</v>
      </c>
      <c r="BO326">
        <v>125</v>
      </c>
      <c r="BP326">
        <v>91</v>
      </c>
      <c r="BQ326">
        <v>1339</v>
      </c>
      <c r="BR326">
        <v>98</v>
      </c>
      <c r="BS326">
        <v>587</v>
      </c>
      <c r="BT326">
        <v>324</v>
      </c>
      <c r="BU326">
        <v>13</v>
      </c>
      <c r="BV326">
        <v>14</v>
      </c>
      <c r="BW326">
        <v>4</v>
      </c>
      <c r="BX326">
        <v>8</v>
      </c>
      <c r="BY326">
        <v>0</v>
      </c>
      <c r="BZ326">
        <v>0</v>
      </c>
      <c r="CA326">
        <v>18</v>
      </c>
      <c r="CB326">
        <v>21</v>
      </c>
      <c r="CC326">
        <v>5</v>
      </c>
      <c r="CD326">
        <v>50</v>
      </c>
      <c r="CE326">
        <v>1</v>
      </c>
      <c r="CF326">
        <v>96</v>
      </c>
      <c r="CG326">
        <v>6</v>
      </c>
      <c r="CH326">
        <v>19</v>
      </c>
      <c r="CI326">
        <v>100</v>
      </c>
      <c r="CJ326">
        <v>490</v>
      </c>
      <c r="CK326">
        <v>76</v>
      </c>
      <c r="CL326">
        <v>1</v>
      </c>
      <c r="CM326">
        <v>44</v>
      </c>
      <c r="CN326">
        <v>196</v>
      </c>
      <c r="CO326">
        <v>114</v>
      </c>
      <c r="CP326">
        <v>47</v>
      </c>
      <c r="CQ326">
        <v>1</v>
      </c>
      <c r="CR326">
        <v>106</v>
      </c>
      <c r="CS326">
        <v>187</v>
      </c>
      <c r="CT326">
        <v>120</v>
      </c>
      <c r="CU326">
        <v>24</v>
      </c>
      <c r="CV326">
        <v>665</v>
      </c>
      <c r="CW326">
        <v>473</v>
      </c>
      <c r="CY326" s="7"/>
    </row>
    <row r="327" spans="1:103" x14ac:dyDescent="0.25">
      <c r="A327" t="s">
        <v>181</v>
      </c>
      <c r="B327" s="5" t="s">
        <v>182</v>
      </c>
      <c r="C327">
        <v>2019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Y327" s="7"/>
    </row>
    <row r="328" spans="1:103" x14ac:dyDescent="0.25">
      <c r="A328" t="s">
        <v>183</v>
      </c>
      <c r="B328" s="5" t="s">
        <v>184</v>
      </c>
      <c r="C328">
        <v>2019</v>
      </c>
      <c r="D328">
        <v>131</v>
      </c>
      <c r="E328">
        <v>0</v>
      </c>
      <c r="F328">
        <v>0</v>
      </c>
      <c r="G328">
        <v>0</v>
      </c>
      <c r="H328">
        <v>37</v>
      </c>
      <c r="I328">
        <v>0</v>
      </c>
      <c r="J328">
        <v>21</v>
      </c>
      <c r="K328">
        <v>3</v>
      </c>
      <c r="L328">
        <v>41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3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26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Y328" s="7"/>
    </row>
    <row r="329" spans="1:103" x14ac:dyDescent="0.25">
      <c r="A329" t="s">
        <v>185</v>
      </c>
      <c r="B329" s="5" t="s">
        <v>186</v>
      </c>
      <c r="C329">
        <v>2019</v>
      </c>
      <c r="D329">
        <v>437</v>
      </c>
      <c r="E329">
        <v>0</v>
      </c>
      <c r="F329">
        <v>4</v>
      </c>
      <c r="G329">
        <v>0</v>
      </c>
      <c r="H329">
        <v>0</v>
      </c>
      <c r="I329">
        <v>2</v>
      </c>
      <c r="J329">
        <v>1</v>
      </c>
      <c r="K329">
        <v>0</v>
      </c>
      <c r="L329">
        <v>2</v>
      </c>
      <c r="M329">
        <v>0</v>
      </c>
      <c r="N329">
        <v>1</v>
      </c>
      <c r="O329">
        <v>81</v>
      </c>
      <c r="P329">
        <v>0</v>
      </c>
      <c r="Q329">
        <v>0</v>
      </c>
      <c r="R329">
        <v>0</v>
      </c>
      <c r="S329">
        <v>5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37</v>
      </c>
      <c r="AK329">
        <v>1</v>
      </c>
      <c r="AL329">
        <v>0</v>
      </c>
      <c r="AM329">
        <v>1</v>
      </c>
      <c r="AN329">
        <v>0</v>
      </c>
      <c r="AO329">
        <v>0</v>
      </c>
      <c r="AP329">
        <v>0</v>
      </c>
      <c r="AQ329">
        <v>0</v>
      </c>
      <c r="AR329">
        <v>1</v>
      </c>
      <c r="AS329">
        <v>7</v>
      </c>
      <c r="AT329">
        <v>1</v>
      </c>
      <c r="AU329">
        <v>12</v>
      </c>
      <c r="AV329">
        <v>0</v>
      </c>
      <c r="AW329">
        <v>1</v>
      </c>
      <c r="AX329">
        <v>24</v>
      </c>
      <c r="AY329">
        <v>0</v>
      </c>
      <c r="AZ329">
        <v>1</v>
      </c>
      <c r="BA329">
        <v>0</v>
      </c>
      <c r="BB329">
        <v>5</v>
      </c>
      <c r="BC329">
        <v>0</v>
      </c>
      <c r="BD329">
        <v>0</v>
      </c>
      <c r="BE329">
        <v>0</v>
      </c>
      <c r="BF329">
        <v>1</v>
      </c>
      <c r="BG329">
        <v>0</v>
      </c>
      <c r="BH329">
        <v>0</v>
      </c>
      <c r="BI329">
        <v>0</v>
      </c>
      <c r="BJ329">
        <v>1</v>
      </c>
      <c r="BK329">
        <v>8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4</v>
      </c>
      <c r="BR329">
        <v>0</v>
      </c>
      <c r="BS329">
        <v>13</v>
      </c>
      <c r="BT329">
        <v>1</v>
      </c>
      <c r="BU329">
        <v>0</v>
      </c>
      <c r="BV329">
        <v>7</v>
      </c>
      <c r="BW329">
        <v>0</v>
      </c>
      <c r="BX329">
        <v>0</v>
      </c>
      <c r="BY329">
        <v>2</v>
      </c>
      <c r="BZ329">
        <v>0</v>
      </c>
      <c r="CA329">
        <v>0</v>
      </c>
      <c r="CB329">
        <v>197</v>
      </c>
      <c r="CC329">
        <v>0</v>
      </c>
      <c r="CD329">
        <v>0</v>
      </c>
      <c r="CE329">
        <v>0</v>
      </c>
      <c r="CF329">
        <v>1</v>
      </c>
      <c r="CG329">
        <v>0</v>
      </c>
      <c r="CH329">
        <v>0</v>
      </c>
      <c r="CI329">
        <v>0</v>
      </c>
      <c r="CJ329">
        <v>2</v>
      </c>
      <c r="CK329">
        <v>0</v>
      </c>
      <c r="CL329">
        <v>0</v>
      </c>
      <c r="CM329">
        <v>0</v>
      </c>
      <c r="CN329">
        <v>1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1</v>
      </c>
      <c r="CU329">
        <v>0</v>
      </c>
      <c r="CV329">
        <v>6</v>
      </c>
      <c r="CW329">
        <v>1</v>
      </c>
      <c r="CY329" s="7"/>
    </row>
    <row r="330" spans="1:103" x14ac:dyDescent="0.25">
      <c r="A330" t="s">
        <v>187</v>
      </c>
      <c r="B330" s="5" t="s">
        <v>188</v>
      </c>
      <c r="C330">
        <v>2019</v>
      </c>
      <c r="D330">
        <v>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6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Y330" s="7"/>
    </row>
    <row r="331" spans="1:103" x14ac:dyDescent="0.25">
      <c r="A331" t="s">
        <v>189</v>
      </c>
      <c r="B331" s="5" t="s">
        <v>190</v>
      </c>
      <c r="C331">
        <v>2019</v>
      </c>
      <c r="D331">
        <v>3031</v>
      </c>
      <c r="E331">
        <v>0</v>
      </c>
      <c r="F331">
        <v>39</v>
      </c>
      <c r="G331">
        <v>9</v>
      </c>
      <c r="H331">
        <v>0</v>
      </c>
      <c r="I331">
        <v>2</v>
      </c>
      <c r="J331">
        <v>40</v>
      </c>
      <c r="K331">
        <v>8</v>
      </c>
      <c r="L331">
        <v>18</v>
      </c>
      <c r="M331">
        <v>35</v>
      </c>
      <c r="N331">
        <v>21</v>
      </c>
      <c r="O331">
        <v>20</v>
      </c>
      <c r="P331">
        <v>0</v>
      </c>
      <c r="Q331">
        <v>1</v>
      </c>
      <c r="R331">
        <v>0</v>
      </c>
      <c r="S331">
        <v>2</v>
      </c>
      <c r="T331">
        <v>0</v>
      </c>
      <c r="U331">
        <v>0</v>
      </c>
      <c r="V331">
        <v>1</v>
      </c>
      <c r="W331">
        <v>7</v>
      </c>
      <c r="X331">
        <v>2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9</v>
      </c>
      <c r="AH331">
        <v>3</v>
      </c>
      <c r="AI331">
        <v>4</v>
      </c>
      <c r="AJ331">
        <v>435</v>
      </c>
      <c r="AK331">
        <v>64</v>
      </c>
      <c r="AL331">
        <v>0</v>
      </c>
      <c r="AM331">
        <v>19</v>
      </c>
      <c r="AN331">
        <v>18</v>
      </c>
      <c r="AO331">
        <v>31</v>
      </c>
      <c r="AP331">
        <v>2</v>
      </c>
      <c r="AQ331">
        <v>80</v>
      </c>
      <c r="AR331">
        <v>13</v>
      </c>
      <c r="AS331">
        <v>31</v>
      </c>
      <c r="AT331">
        <v>22</v>
      </c>
      <c r="AU331">
        <v>34</v>
      </c>
      <c r="AV331">
        <v>5</v>
      </c>
      <c r="AW331">
        <v>52</v>
      </c>
      <c r="AX331">
        <v>52</v>
      </c>
      <c r="AY331">
        <v>2</v>
      </c>
      <c r="AZ331">
        <v>18</v>
      </c>
      <c r="BA331">
        <v>0</v>
      </c>
      <c r="BB331">
        <v>71</v>
      </c>
      <c r="BC331">
        <v>0</v>
      </c>
      <c r="BD331">
        <v>3</v>
      </c>
      <c r="BE331">
        <v>15</v>
      </c>
      <c r="BF331">
        <v>16</v>
      </c>
      <c r="BG331">
        <v>1</v>
      </c>
      <c r="BH331">
        <v>1</v>
      </c>
      <c r="BI331">
        <v>0</v>
      </c>
      <c r="BJ331">
        <v>50</v>
      </c>
      <c r="BK331">
        <v>39</v>
      </c>
      <c r="BL331">
        <v>0</v>
      </c>
      <c r="BM331">
        <v>5</v>
      </c>
      <c r="BN331">
        <v>231</v>
      </c>
      <c r="BO331">
        <v>224</v>
      </c>
      <c r="BP331">
        <v>86</v>
      </c>
      <c r="BQ331">
        <v>75</v>
      </c>
      <c r="BR331">
        <v>48</v>
      </c>
      <c r="BS331">
        <v>164</v>
      </c>
      <c r="BT331">
        <v>40</v>
      </c>
      <c r="BU331">
        <v>6</v>
      </c>
      <c r="BV331">
        <v>291</v>
      </c>
      <c r="BW331">
        <v>0</v>
      </c>
      <c r="BX331">
        <v>149</v>
      </c>
      <c r="BY331">
        <v>6</v>
      </c>
      <c r="BZ331">
        <v>0</v>
      </c>
      <c r="CA331">
        <v>0</v>
      </c>
      <c r="CB331">
        <v>0</v>
      </c>
      <c r="CC331">
        <v>0</v>
      </c>
      <c r="CD331">
        <v>18</v>
      </c>
      <c r="CE331">
        <v>0</v>
      </c>
      <c r="CF331">
        <v>2</v>
      </c>
      <c r="CG331">
        <v>13</v>
      </c>
      <c r="CH331">
        <v>1</v>
      </c>
      <c r="CI331">
        <v>2</v>
      </c>
      <c r="CJ331">
        <v>20</v>
      </c>
      <c r="CK331">
        <v>0</v>
      </c>
      <c r="CL331">
        <v>0</v>
      </c>
      <c r="CM331">
        <v>19</v>
      </c>
      <c r="CN331">
        <v>155</v>
      </c>
      <c r="CO331">
        <v>40</v>
      </c>
      <c r="CP331">
        <v>52</v>
      </c>
      <c r="CQ331">
        <v>0</v>
      </c>
      <c r="CR331">
        <v>0</v>
      </c>
      <c r="CS331">
        <v>0</v>
      </c>
      <c r="CT331">
        <v>23</v>
      </c>
      <c r="CU331">
        <v>1</v>
      </c>
      <c r="CV331">
        <v>62</v>
      </c>
      <c r="CW331">
        <v>2</v>
      </c>
      <c r="CY331" s="7"/>
    </row>
    <row r="332" spans="1:103" x14ac:dyDescent="0.25">
      <c r="A332" t="s">
        <v>191</v>
      </c>
      <c r="B332" s="5" t="s">
        <v>192</v>
      </c>
      <c r="C332">
        <v>2019</v>
      </c>
      <c r="D332">
        <v>1242</v>
      </c>
      <c r="E332">
        <v>0</v>
      </c>
      <c r="F332">
        <v>0</v>
      </c>
      <c r="G332">
        <v>0</v>
      </c>
      <c r="H332">
        <v>42</v>
      </c>
      <c r="I332">
        <v>2</v>
      </c>
      <c r="J332">
        <v>8</v>
      </c>
      <c r="K332">
        <v>2</v>
      </c>
      <c r="L332">
        <v>33</v>
      </c>
      <c r="M332">
        <v>51</v>
      </c>
      <c r="N332">
        <v>8</v>
      </c>
      <c r="O332">
        <v>1</v>
      </c>
      <c r="P332">
        <v>0</v>
      </c>
      <c r="Q332">
        <v>0</v>
      </c>
      <c r="R332">
        <v>5</v>
      </c>
      <c r="S332">
        <v>15</v>
      </c>
      <c r="T332">
        <v>0</v>
      </c>
      <c r="U332">
        <v>14</v>
      </c>
      <c r="V332">
        <v>0</v>
      </c>
      <c r="W332">
        <v>5</v>
      </c>
      <c r="X332">
        <v>6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44</v>
      </c>
      <c r="AF332">
        <v>3</v>
      </c>
      <c r="AG332">
        <v>22</v>
      </c>
      <c r="AH332">
        <v>2</v>
      </c>
      <c r="AI332">
        <v>0</v>
      </c>
      <c r="AJ332">
        <v>1</v>
      </c>
      <c r="AK332">
        <v>10</v>
      </c>
      <c r="AL332">
        <v>0</v>
      </c>
      <c r="AM332">
        <v>9</v>
      </c>
      <c r="AN332">
        <v>13</v>
      </c>
      <c r="AO332">
        <v>1</v>
      </c>
      <c r="AP332">
        <v>0</v>
      </c>
      <c r="AQ332">
        <v>41</v>
      </c>
      <c r="AR332">
        <v>116</v>
      </c>
      <c r="AS332">
        <v>65</v>
      </c>
      <c r="AT332">
        <v>16</v>
      </c>
      <c r="AU332">
        <v>8</v>
      </c>
      <c r="AV332">
        <v>24</v>
      </c>
      <c r="AW332">
        <v>1</v>
      </c>
      <c r="AX332">
        <v>11</v>
      </c>
      <c r="AY332">
        <v>0</v>
      </c>
      <c r="AZ332">
        <v>1</v>
      </c>
      <c r="BA332">
        <v>0</v>
      </c>
      <c r="BB332">
        <v>19</v>
      </c>
      <c r="BC332">
        <v>2</v>
      </c>
      <c r="BD332">
        <v>0</v>
      </c>
      <c r="BE332">
        <v>2</v>
      </c>
      <c r="BF332">
        <v>2</v>
      </c>
      <c r="BG332">
        <v>0</v>
      </c>
      <c r="BH332">
        <v>0</v>
      </c>
      <c r="BI332">
        <v>0</v>
      </c>
      <c r="BJ332">
        <v>4</v>
      </c>
      <c r="BK332">
        <v>1</v>
      </c>
      <c r="BL332">
        <v>0</v>
      </c>
      <c r="BM332">
        <v>1</v>
      </c>
      <c r="BN332">
        <v>15</v>
      </c>
      <c r="BO332">
        <v>0</v>
      </c>
      <c r="BP332">
        <v>1</v>
      </c>
      <c r="BQ332">
        <v>8</v>
      </c>
      <c r="BR332">
        <v>5</v>
      </c>
      <c r="BS332">
        <v>45</v>
      </c>
      <c r="BT332">
        <v>3</v>
      </c>
      <c r="BU332">
        <v>26</v>
      </c>
      <c r="BV332">
        <v>3</v>
      </c>
      <c r="BW332">
        <v>0</v>
      </c>
      <c r="BX332">
        <v>0</v>
      </c>
      <c r="BY332">
        <v>0</v>
      </c>
      <c r="BZ332">
        <v>0</v>
      </c>
      <c r="CA332">
        <v>9</v>
      </c>
      <c r="CB332">
        <v>0</v>
      </c>
      <c r="CC332">
        <v>0</v>
      </c>
      <c r="CD332">
        <v>0</v>
      </c>
      <c r="CE332">
        <v>0</v>
      </c>
      <c r="CF332">
        <v>51</v>
      </c>
      <c r="CG332">
        <v>7</v>
      </c>
      <c r="CH332">
        <v>6</v>
      </c>
      <c r="CI332">
        <v>8</v>
      </c>
      <c r="CJ332">
        <v>136</v>
      </c>
      <c r="CK332">
        <v>198</v>
      </c>
      <c r="CL332">
        <v>0</v>
      </c>
      <c r="CM332">
        <v>4</v>
      </c>
      <c r="CN332">
        <v>4</v>
      </c>
      <c r="CO332">
        <v>0</v>
      </c>
      <c r="CP332">
        <v>0</v>
      </c>
      <c r="CQ332">
        <v>0</v>
      </c>
      <c r="CR332">
        <v>1</v>
      </c>
      <c r="CS332">
        <v>6</v>
      </c>
      <c r="CT332">
        <v>9</v>
      </c>
      <c r="CU332">
        <v>2</v>
      </c>
      <c r="CV332">
        <v>85</v>
      </c>
      <c r="CW332">
        <v>2</v>
      </c>
      <c r="CY332" s="7"/>
    </row>
    <row r="333" spans="1:103" x14ac:dyDescent="0.25">
      <c r="A333" t="s">
        <v>193</v>
      </c>
      <c r="B333" s="5" t="s">
        <v>194</v>
      </c>
      <c r="C333">
        <v>2019</v>
      </c>
      <c r="D333">
        <v>13855</v>
      </c>
      <c r="E333">
        <v>358</v>
      </c>
      <c r="F333">
        <v>1558</v>
      </c>
      <c r="G333">
        <v>822</v>
      </c>
      <c r="H333">
        <v>56</v>
      </c>
      <c r="I333">
        <v>410</v>
      </c>
      <c r="J333">
        <v>268</v>
      </c>
      <c r="K333">
        <v>54</v>
      </c>
      <c r="L333">
        <v>220</v>
      </c>
      <c r="M333">
        <v>331</v>
      </c>
      <c r="N333">
        <v>433</v>
      </c>
      <c r="O333">
        <v>348</v>
      </c>
      <c r="P333">
        <v>10</v>
      </c>
      <c r="Q333">
        <v>17</v>
      </c>
      <c r="R333">
        <v>0</v>
      </c>
      <c r="S333">
        <v>116</v>
      </c>
      <c r="T333">
        <v>6</v>
      </c>
      <c r="U333">
        <v>36</v>
      </c>
      <c r="V333">
        <v>38</v>
      </c>
      <c r="W333">
        <v>141</v>
      </c>
      <c r="X333">
        <v>25</v>
      </c>
      <c r="Y333">
        <v>60</v>
      </c>
      <c r="Z333">
        <v>0</v>
      </c>
      <c r="AA333">
        <v>335</v>
      </c>
      <c r="AB333">
        <v>25</v>
      </c>
      <c r="AC333">
        <v>62</v>
      </c>
      <c r="AD333">
        <v>21</v>
      </c>
      <c r="AE333">
        <v>17</v>
      </c>
      <c r="AF333">
        <v>6</v>
      </c>
      <c r="AG333">
        <v>522</v>
      </c>
      <c r="AH333">
        <v>22</v>
      </c>
      <c r="AI333">
        <v>37</v>
      </c>
      <c r="AJ333">
        <v>2177</v>
      </c>
      <c r="AK333">
        <v>503</v>
      </c>
      <c r="AL333">
        <v>3</v>
      </c>
      <c r="AM333">
        <v>97</v>
      </c>
      <c r="AN333">
        <v>147</v>
      </c>
      <c r="AO333">
        <v>273</v>
      </c>
      <c r="AP333">
        <v>2</v>
      </c>
      <c r="AQ333">
        <v>29</v>
      </c>
      <c r="AR333">
        <v>156</v>
      </c>
      <c r="AS333">
        <v>126</v>
      </c>
      <c r="AT333">
        <v>33</v>
      </c>
      <c r="AU333">
        <v>248</v>
      </c>
      <c r="AV333">
        <v>69</v>
      </c>
      <c r="AW333">
        <v>60</v>
      </c>
      <c r="AX333">
        <v>178</v>
      </c>
      <c r="AY333">
        <v>12</v>
      </c>
      <c r="AZ333">
        <v>14</v>
      </c>
      <c r="BA333">
        <v>0</v>
      </c>
      <c r="BB333">
        <v>21</v>
      </c>
      <c r="BC333">
        <v>14</v>
      </c>
      <c r="BD333">
        <v>1</v>
      </c>
      <c r="BE333">
        <v>70</v>
      </c>
      <c r="BF333">
        <v>91</v>
      </c>
      <c r="BG333">
        <v>1</v>
      </c>
      <c r="BH333">
        <v>3</v>
      </c>
      <c r="BI333">
        <v>7</v>
      </c>
      <c r="BJ333">
        <v>79</v>
      </c>
      <c r="BK333">
        <v>170</v>
      </c>
      <c r="BL333">
        <v>0</v>
      </c>
      <c r="BM333">
        <v>78</v>
      </c>
      <c r="BN333">
        <v>437</v>
      </c>
      <c r="BO333">
        <v>7</v>
      </c>
      <c r="BP333">
        <v>14</v>
      </c>
      <c r="BQ333">
        <v>353</v>
      </c>
      <c r="BR333">
        <v>58</v>
      </c>
      <c r="BS333">
        <v>199</v>
      </c>
      <c r="BT333">
        <v>249</v>
      </c>
      <c r="BU333">
        <v>3</v>
      </c>
      <c r="BV333">
        <v>84</v>
      </c>
      <c r="BW333">
        <v>74</v>
      </c>
      <c r="BX333">
        <v>8</v>
      </c>
      <c r="BY333">
        <v>2</v>
      </c>
      <c r="BZ333">
        <v>0</v>
      </c>
      <c r="CA333">
        <v>21</v>
      </c>
      <c r="CB333">
        <v>0</v>
      </c>
      <c r="CC333">
        <v>1</v>
      </c>
      <c r="CD333">
        <v>42</v>
      </c>
      <c r="CE333">
        <v>45</v>
      </c>
      <c r="CF333">
        <v>56</v>
      </c>
      <c r="CG333">
        <v>36</v>
      </c>
      <c r="CH333">
        <v>18</v>
      </c>
      <c r="CI333">
        <v>14</v>
      </c>
      <c r="CJ333">
        <v>161</v>
      </c>
      <c r="CK333">
        <v>33</v>
      </c>
      <c r="CL333">
        <v>0</v>
      </c>
      <c r="CM333">
        <v>36</v>
      </c>
      <c r="CN333">
        <v>93</v>
      </c>
      <c r="CO333">
        <v>152</v>
      </c>
      <c r="CP333">
        <v>12</v>
      </c>
      <c r="CQ333">
        <v>2</v>
      </c>
      <c r="CR333">
        <v>8</v>
      </c>
      <c r="CS333">
        <v>18</v>
      </c>
      <c r="CT333">
        <v>121</v>
      </c>
      <c r="CU333">
        <v>13</v>
      </c>
      <c r="CV333">
        <v>464</v>
      </c>
      <c r="CW333">
        <v>8</v>
      </c>
      <c r="CY333" s="7"/>
    </row>
    <row r="334" spans="1:103" x14ac:dyDescent="0.25">
      <c r="A334" t="s">
        <v>195</v>
      </c>
      <c r="B334" s="5" t="s">
        <v>196</v>
      </c>
      <c r="C334">
        <v>2019</v>
      </c>
      <c r="D334">
        <v>1251</v>
      </c>
      <c r="E334">
        <v>0</v>
      </c>
      <c r="F334">
        <v>1</v>
      </c>
      <c r="G334">
        <v>0</v>
      </c>
      <c r="H334">
        <v>2</v>
      </c>
      <c r="I334">
        <v>7</v>
      </c>
      <c r="J334">
        <v>82</v>
      </c>
      <c r="K334">
        <v>2</v>
      </c>
      <c r="L334">
        <v>3</v>
      </c>
      <c r="M334">
        <v>0</v>
      </c>
      <c r="N334">
        <v>6</v>
      </c>
      <c r="O334">
        <v>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14</v>
      </c>
      <c r="W334">
        <v>20</v>
      </c>
      <c r="X334">
        <v>8</v>
      </c>
      <c r="Y334">
        <v>0</v>
      </c>
      <c r="Z334">
        <v>0</v>
      </c>
      <c r="AA334">
        <v>10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32</v>
      </c>
      <c r="AH334">
        <v>38</v>
      </c>
      <c r="AI334">
        <v>1</v>
      </c>
      <c r="AJ334">
        <v>17</v>
      </c>
      <c r="AK334">
        <v>39</v>
      </c>
      <c r="AL334">
        <v>26</v>
      </c>
      <c r="AM334">
        <v>49</v>
      </c>
      <c r="AN334">
        <v>37</v>
      </c>
      <c r="AO334">
        <v>21</v>
      </c>
      <c r="AP334">
        <v>0</v>
      </c>
      <c r="AQ334">
        <v>2</v>
      </c>
      <c r="AR334">
        <v>1</v>
      </c>
      <c r="AS334">
        <v>9</v>
      </c>
      <c r="AT334">
        <v>34</v>
      </c>
      <c r="AU334">
        <v>198</v>
      </c>
      <c r="AV334">
        <v>4</v>
      </c>
      <c r="AW334">
        <v>9</v>
      </c>
      <c r="AX334">
        <v>22</v>
      </c>
      <c r="AY334">
        <v>0</v>
      </c>
      <c r="AZ334">
        <v>0</v>
      </c>
      <c r="BA334">
        <v>0</v>
      </c>
      <c r="BB334">
        <v>141</v>
      </c>
      <c r="BC334">
        <v>1</v>
      </c>
      <c r="BD334">
        <v>0</v>
      </c>
      <c r="BE334">
        <v>7</v>
      </c>
      <c r="BF334">
        <v>10</v>
      </c>
      <c r="BG334">
        <v>1</v>
      </c>
      <c r="BH334">
        <v>1</v>
      </c>
      <c r="BI334">
        <v>0</v>
      </c>
      <c r="BJ334">
        <v>25</v>
      </c>
      <c r="BK334">
        <v>14</v>
      </c>
      <c r="BL334">
        <v>0</v>
      </c>
      <c r="BM334">
        <v>2</v>
      </c>
      <c r="BN334">
        <v>19</v>
      </c>
      <c r="BO334">
        <v>0</v>
      </c>
      <c r="BP334">
        <v>12</v>
      </c>
      <c r="BQ334">
        <v>46</v>
      </c>
      <c r="BR334">
        <v>1</v>
      </c>
      <c r="BS334">
        <v>32</v>
      </c>
      <c r="BT334">
        <v>13</v>
      </c>
      <c r="BU334">
        <v>0</v>
      </c>
      <c r="BV334">
        <v>1</v>
      </c>
      <c r="BW334">
        <v>0</v>
      </c>
      <c r="BX334">
        <v>1</v>
      </c>
      <c r="BY334">
        <v>0</v>
      </c>
      <c r="BZ334">
        <v>0</v>
      </c>
      <c r="CA334">
        <v>14</v>
      </c>
      <c r="CB334">
        <v>0</v>
      </c>
      <c r="CC334">
        <v>0</v>
      </c>
      <c r="CD334">
        <v>27</v>
      </c>
      <c r="CE334">
        <v>0</v>
      </c>
      <c r="CF334">
        <v>8</v>
      </c>
      <c r="CG334">
        <v>1</v>
      </c>
      <c r="CH334">
        <v>2</v>
      </c>
      <c r="CI334">
        <v>2</v>
      </c>
      <c r="CJ334">
        <v>5</v>
      </c>
      <c r="CK334">
        <v>0</v>
      </c>
      <c r="CL334">
        <v>0</v>
      </c>
      <c r="CM334">
        <v>7</v>
      </c>
      <c r="CN334">
        <v>60</v>
      </c>
      <c r="CO334">
        <v>3</v>
      </c>
      <c r="CP334">
        <v>3</v>
      </c>
      <c r="CQ334">
        <v>0</v>
      </c>
      <c r="CR334">
        <v>7</v>
      </c>
      <c r="CS334">
        <v>3</v>
      </c>
      <c r="CT334">
        <v>26</v>
      </c>
      <c r="CU334">
        <v>0</v>
      </c>
      <c r="CV334">
        <v>48</v>
      </c>
      <c r="CW334">
        <v>10</v>
      </c>
      <c r="CY334" s="7"/>
    </row>
    <row r="335" spans="1:103" x14ac:dyDescent="0.25">
      <c r="A335" t="s">
        <v>197</v>
      </c>
      <c r="B335" s="5" t="s">
        <v>198</v>
      </c>
      <c r="C335">
        <v>2019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Y335" s="7"/>
    </row>
    <row r="336" spans="1:103" x14ac:dyDescent="0.25">
      <c r="A336" t="s">
        <v>199</v>
      </c>
      <c r="B336" s="5" t="s">
        <v>200</v>
      </c>
      <c r="C336">
        <v>2019</v>
      </c>
      <c r="D336">
        <v>8446</v>
      </c>
      <c r="E336">
        <v>0</v>
      </c>
      <c r="F336">
        <v>0</v>
      </c>
      <c r="G336">
        <v>0</v>
      </c>
      <c r="H336">
        <v>106</v>
      </c>
      <c r="I336">
        <v>113</v>
      </c>
      <c r="J336">
        <v>160</v>
      </c>
      <c r="K336">
        <v>29</v>
      </c>
      <c r="L336">
        <v>97</v>
      </c>
      <c r="M336">
        <v>19</v>
      </c>
      <c r="N336">
        <v>32</v>
      </c>
      <c r="O336">
        <v>119</v>
      </c>
      <c r="P336">
        <v>0</v>
      </c>
      <c r="Q336">
        <v>10</v>
      </c>
      <c r="R336">
        <v>3</v>
      </c>
      <c r="S336">
        <v>0</v>
      </c>
      <c r="T336">
        <v>0</v>
      </c>
      <c r="U336">
        <v>11</v>
      </c>
      <c r="V336">
        <v>150</v>
      </c>
      <c r="W336">
        <v>13</v>
      </c>
      <c r="X336">
        <v>28</v>
      </c>
      <c r="Y336">
        <v>0</v>
      </c>
      <c r="Z336">
        <v>0</v>
      </c>
      <c r="AA336">
        <v>1256</v>
      </c>
      <c r="AB336">
        <v>0</v>
      </c>
      <c r="AC336">
        <v>0</v>
      </c>
      <c r="AD336">
        <v>0</v>
      </c>
      <c r="AE336">
        <v>20</v>
      </c>
      <c r="AF336">
        <v>1</v>
      </c>
      <c r="AG336">
        <v>263</v>
      </c>
      <c r="AH336">
        <v>16</v>
      </c>
      <c r="AI336">
        <v>55</v>
      </c>
      <c r="AJ336">
        <v>400</v>
      </c>
      <c r="AK336">
        <v>46</v>
      </c>
      <c r="AL336">
        <v>0</v>
      </c>
      <c r="AM336">
        <v>15</v>
      </c>
      <c r="AN336">
        <v>47</v>
      </c>
      <c r="AO336">
        <v>48</v>
      </c>
      <c r="AP336">
        <v>17</v>
      </c>
      <c r="AQ336">
        <v>93</v>
      </c>
      <c r="AR336">
        <v>12</v>
      </c>
      <c r="AS336">
        <v>64</v>
      </c>
      <c r="AT336">
        <v>439</v>
      </c>
      <c r="AU336">
        <v>324</v>
      </c>
      <c r="AV336">
        <v>123</v>
      </c>
      <c r="AW336">
        <v>59</v>
      </c>
      <c r="AX336">
        <v>330</v>
      </c>
      <c r="AY336">
        <v>10</v>
      </c>
      <c r="AZ336">
        <v>16</v>
      </c>
      <c r="BA336">
        <v>0</v>
      </c>
      <c r="BB336">
        <v>436</v>
      </c>
      <c r="BC336">
        <v>56</v>
      </c>
      <c r="BD336">
        <v>0</v>
      </c>
      <c r="BE336">
        <v>133</v>
      </c>
      <c r="BF336">
        <v>35</v>
      </c>
      <c r="BG336">
        <v>7</v>
      </c>
      <c r="BH336">
        <v>2</v>
      </c>
      <c r="BI336">
        <v>0</v>
      </c>
      <c r="BJ336">
        <v>191</v>
      </c>
      <c r="BK336">
        <v>73</v>
      </c>
      <c r="BL336">
        <v>0</v>
      </c>
      <c r="BM336">
        <v>6</v>
      </c>
      <c r="BN336">
        <v>7</v>
      </c>
      <c r="BO336">
        <v>1</v>
      </c>
      <c r="BP336">
        <v>4</v>
      </c>
      <c r="BQ336">
        <v>55</v>
      </c>
      <c r="BR336">
        <v>2</v>
      </c>
      <c r="BS336">
        <v>189</v>
      </c>
      <c r="BT336">
        <v>22</v>
      </c>
      <c r="BU336">
        <v>21</v>
      </c>
      <c r="BV336">
        <v>141</v>
      </c>
      <c r="BW336">
        <v>3</v>
      </c>
      <c r="BX336">
        <v>53</v>
      </c>
      <c r="BY336">
        <v>4</v>
      </c>
      <c r="BZ336">
        <v>0</v>
      </c>
      <c r="CA336">
        <v>249</v>
      </c>
      <c r="CB336">
        <v>0</v>
      </c>
      <c r="CC336">
        <v>4</v>
      </c>
      <c r="CD336">
        <v>13</v>
      </c>
      <c r="CE336">
        <v>0</v>
      </c>
      <c r="CF336">
        <v>74</v>
      </c>
      <c r="CG336">
        <v>4</v>
      </c>
      <c r="CH336">
        <v>11</v>
      </c>
      <c r="CI336">
        <v>134</v>
      </c>
      <c r="CJ336">
        <v>1129</v>
      </c>
      <c r="CK336">
        <v>233</v>
      </c>
      <c r="CL336">
        <v>0</v>
      </c>
      <c r="CM336">
        <v>27</v>
      </c>
      <c r="CN336">
        <v>75</v>
      </c>
      <c r="CO336">
        <v>3</v>
      </c>
      <c r="CP336">
        <v>25</v>
      </c>
      <c r="CQ336">
        <v>0</v>
      </c>
      <c r="CR336">
        <v>6</v>
      </c>
      <c r="CS336">
        <v>220</v>
      </c>
      <c r="CT336">
        <v>62</v>
      </c>
      <c r="CU336">
        <v>4</v>
      </c>
      <c r="CV336">
        <v>143</v>
      </c>
      <c r="CW336">
        <v>44</v>
      </c>
      <c r="CY336" s="7"/>
    </row>
    <row r="337" spans="1:103" x14ac:dyDescent="0.25">
      <c r="A337" t="s">
        <v>201</v>
      </c>
      <c r="B337" s="5" t="s">
        <v>202</v>
      </c>
      <c r="C337">
        <v>2019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Y337" s="7"/>
    </row>
    <row r="338" spans="1:103" x14ac:dyDescent="0.25">
      <c r="A338" t="s">
        <v>203</v>
      </c>
      <c r="B338" s="5" t="s">
        <v>204</v>
      </c>
      <c r="C338">
        <v>2019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1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Y338" s="7"/>
    </row>
    <row r="339" spans="1:103" x14ac:dyDescent="0.25">
      <c r="A339" t="s">
        <v>205</v>
      </c>
      <c r="B339" s="5" t="s">
        <v>206</v>
      </c>
      <c r="C339">
        <v>2019</v>
      </c>
      <c r="D339">
        <v>18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</v>
      </c>
      <c r="AU339">
        <v>0</v>
      </c>
      <c r="AV339">
        <v>6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4</v>
      </c>
      <c r="CY339" s="7"/>
    </row>
    <row r="340" spans="1:103" x14ac:dyDescent="0.25">
      <c r="A340" t="s">
        <v>207</v>
      </c>
      <c r="B340" s="5" t="s">
        <v>208</v>
      </c>
      <c r="C340">
        <v>2019</v>
      </c>
      <c r="D340">
        <v>488</v>
      </c>
      <c r="E340">
        <v>0</v>
      </c>
      <c r="F340">
        <v>4</v>
      </c>
      <c r="G340">
        <v>0</v>
      </c>
      <c r="H340">
        <v>324</v>
      </c>
      <c r="I340">
        <v>0</v>
      </c>
      <c r="J340">
        <v>0</v>
      </c>
      <c r="K340">
        <v>0</v>
      </c>
      <c r="L340">
        <v>0</v>
      </c>
      <c r="M340">
        <v>22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6</v>
      </c>
      <c r="X340">
        <v>8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1</v>
      </c>
      <c r="AL340">
        <v>0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1</v>
      </c>
      <c r="AV340">
        <v>3</v>
      </c>
      <c r="AW340">
        <v>82</v>
      </c>
      <c r="AX340">
        <v>0</v>
      </c>
      <c r="AY340">
        <v>0</v>
      </c>
      <c r="AZ340">
        <v>0</v>
      </c>
      <c r="BA340">
        <v>0</v>
      </c>
      <c r="BB340">
        <v>6</v>
      </c>
      <c r="BC340">
        <v>0</v>
      </c>
      <c r="BD340">
        <v>0</v>
      </c>
      <c r="BE340">
        <v>0</v>
      </c>
      <c r="BF340">
        <v>1</v>
      </c>
      <c r="BG340">
        <v>0</v>
      </c>
      <c r="BH340">
        <v>0</v>
      </c>
      <c r="BI340">
        <v>0</v>
      </c>
      <c r="BJ340">
        <v>1</v>
      </c>
      <c r="BK340">
        <v>2</v>
      </c>
      <c r="BL340">
        <v>0</v>
      </c>
      <c r="BM340">
        <v>1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1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5</v>
      </c>
      <c r="CB340">
        <v>1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2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1</v>
      </c>
      <c r="CU340">
        <v>0</v>
      </c>
      <c r="CV340">
        <v>1</v>
      </c>
      <c r="CW340">
        <v>1</v>
      </c>
      <c r="CY340" s="7"/>
    </row>
    <row r="341" spans="1:103" x14ac:dyDescent="0.25">
      <c r="A341" t="s">
        <v>209</v>
      </c>
      <c r="B341" s="5" t="s">
        <v>210</v>
      </c>
      <c r="C341">
        <v>2019</v>
      </c>
      <c r="D341">
        <v>20131</v>
      </c>
      <c r="E341">
        <v>2</v>
      </c>
      <c r="F341">
        <v>185</v>
      </c>
      <c r="G341">
        <v>254</v>
      </c>
      <c r="H341">
        <v>10</v>
      </c>
      <c r="I341">
        <v>351</v>
      </c>
      <c r="J341">
        <v>610</v>
      </c>
      <c r="K341">
        <v>17</v>
      </c>
      <c r="L341">
        <v>173</v>
      </c>
      <c r="M341">
        <v>17</v>
      </c>
      <c r="N341">
        <v>371</v>
      </c>
      <c r="O341">
        <v>928</v>
      </c>
      <c r="P341">
        <v>0</v>
      </c>
      <c r="Q341">
        <v>1</v>
      </c>
      <c r="R341">
        <v>8</v>
      </c>
      <c r="S341">
        <v>48</v>
      </c>
      <c r="T341">
        <v>5</v>
      </c>
      <c r="U341">
        <v>5</v>
      </c>
      <c r="V341">
        <v>23</v>
      </c>
      <c r="W341">
        <v>16</v>
      </c>
      <c r="X341">
        <v>34</v>
      </c>
      <c r="Y341">
        <v>2</v>
      </c>
      <c r="Z341">
        <v>0</v>
      </c>
      <c r="AA341">
        <v>159</v>
      </c>
      <c r="AB341">
        <v>6</v>
      </c>
      <c r="AC341">
        <v>0</v>
      </c>
      <c r="AD341">
        <v>4</v>
      </c>
      <c r="AE341">
        <v>60</v>
      </c>
      <c r="AF341">
        <v>4</v>
      </c>
      <c r="AG341">
        <v>265</v>
      </c>
      <c r="AH341">
        <v>37</v>
      </c>
      <c r="AI341">
        <v>92</v>
      </c>
      <c r="AJ341">
        <v>1351</v>
      </c>
      <c r="AK341">
        <v>388</v>
      </c>
      <c r="AL341">
        <v>1</v>
      </c>
      <c r="AM341">
        <v>193</v>
      </c>
      <c r="AN341">
        <v>286</v>
      </c>
      <c r="AO341">
        <v>199</v>
      </c>
      <c r="AP341">
        <v>73</v>
      </c>
      <c r="AQ341">
        <v>160</v>
      </c>
      <c r="AR341">
        <v>52</v>
      </c>
      <c r="AS341">
        <v>307</v>
      </c>
      <c r="AT341">
        <v>326</v>
      </c>
      <c r="AU341">
        <v>316</v>
      </c>
      <c r="AV341">
        <v>461</v>
      </c>
      <c r="AW341">
        <v>435</v>
      </c>
      <c r="AX341">
        <v>683</v>
      </c>
      <c r="AY341">
        <v>19</v>
      </c>
      <c r="AZ341">
        <v>85</v>
      </c>
      <c r="BA341">
        <v>1</v>
      </c>
      <c r="BB341">
        <v>415</v>
      </c>
      <c r="BC341">
        <v>165</v>
      </c>
      <c r="BD341">
        <v>13</v>
      </c>
      <c r="BE341">
        <v>276</v>
      </c>
      <c r="BF341">
        <v>399</v>
      </c>
      <c r="BG341">
        <v>29</v>
      </c>
      <c r="BH341">
        <v>56</v>
      </c>
      <c r="BI341">
        <v>24</v>
      </c>
      <c r="BJ341">
        <v>778</v>
      </c>
      <c r="BK341">
        <v>787</v>
      </c>
      <c r="BL341">
        <v>0</v>
      </c>
      <c r="BM341">
        <v>19</v>
      </c>
      <c r="BN341">
        <v>52</v>
      </c>
      <c r="BO341">
        <v>4</v>
      </c>
      <c r="BP341">
        <v>18</v>
      </c>
      <c r="BQ341">
        <v>146</v>
      </c>
      <c r="BR341">
        <v>251</v>
      </c>
      <c r="BS341">
        <v>407</v>
      </c>
      <c r="BT341">
        <v>103</v>
      </c>
      <c r="BU341">
        <v>72</v>
      </c>
      <c r="BV341">
        <v>809</v>
      </c>
      <c r="BW341">
        <v>590</v>
      </c>
      <c r="BX341">
        <v>564</v>
      </c>
      <c r="BY341">
        <v>18</v>
      </c>
      <c r="BZ341">
        <v>237</v>
      </c>
      <c r="CA341">
        <v>190</v>
      </c>
      <c r="CB341">
        <v>9</v>
      </c>
      <c r="CC341">
        <v>2</v>
      </c>
      <c r="CD341">
        <v>146</v>
      </c>
      <c r="CE341">
        <v>62</v>
      </c>
      <c r="CF341">
        <v>600</v>
      </c>
      <c r="CG341">
        <v>61</v>
      </c>
      <c r="CH341">
        <v>52</v>
      </c>
      <c r="CI341">
        <v>344</v>
      </c>
      <c r="CJ341">
        <v>1527</v>
      </c>
      <c r="CK341">
        <v>604</v>
      </c>
      <c r="CL341">
        <v>0</v>
      </c>
      <c r="CM341">
        <v>33</v>
      </c>
      <c r="CN341">
        <v>138</v>
      </c>
      <c r="CO341">
        <v>181</v>
      </c>
      <c r="CP341">
        <v>70</v>
      </c>
      <c r="CQ341">
        <v>2</v>
      </c>
      <c r="CR341">
        <v>16</v>
      </c>
      <c r="CS341">
        <v>199</v>
      </c>
      <c r="CT341">
        <v>168</v>
      </c>
      <c r="CU341">
        <v>11</v>
      </c>
      <c r="CV341">
        <v>380</v>
      </c>
      <c r="CW341">
        <v>82</v>
      </c>
      <c r="CY341" s="7"/>
    </row>
    <row r="342" spans="1:103" x14ac:dyDescent="0.25">
      <c r="A342" t="s">
        <v>211</v>
      </c>
      <c r="B342" s="5" t="s">
        <v>212</v>
      </c>
      <c r="C342">
        <v>2019</v>
      </c>
      <c r="D342">
        <v>184</v>
      </c>
      <c r="E342">
        <v>1</v>
      </c>
      <c r="F342">
        <v>0</v>
      </c>
      <c r="G342">
        <v>4</v>
      </c>
      <c r="H342">
        <v>2</v>
      </c>
      <c r="I342">
        <v>0</v>
      </c>
      <c r="J342">
        <v>35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3</v>
      </c>
      <c r="X342">
        <v>5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2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2</v>
      </c>
      <c r="AV342">
        <v>0</v>
      </c>
      <c r="AW342">
        <v>0</v>
      </c>
      <c r="AX342">
        <v>2</v>
      </c>
      <c r="AY342">
        <v>0</v>
      </c>
      <c r="AZ342">
        <v>1</v>
      </c>
      <c r="BA342">
        <v>0</v>
      </c>
      <c r="BB342">
        <v>1</v>
      </c>
      <c r="BC342">
        <v>0</v>
      </c>
      <c r="BD342">
        <v>0</v>
      </c>
      <c r="BE342">
        <v>0</v>
      </c>
      <c r="BF342">
        <v>2</v>
      </c>
      <c r="BG342">
        <v>0</v>
      </c>
      <c r="BH342">
        <v>0</v>
      </c>
      <c r="BI342">
        <v>0</v>
      </c>
      <c r="BJ342">
        <v>1</v>
      </c>
      <c r="BK342">
        <v>2</v>
      </c>
      <c r="BL342">
        <v>0</v>
      </c>
      <c r="BM342">
        <v>0</v>
      </c>
      <c r="BN342">
        <v>1</v>
      </c>
      <c r="BO342">
        <v>0</v>
      </c>
      <c r="BP342">
        <v>0</v>
      </c>
      <c r="BQ342">
        <v>1</v>
      </c>
      <c r="BR342">
        <v>0</v>
      </c>
      <c r="BS342">
        <v>1</v>
      </c>
      <c r="BT342">
        <v>4</v>
      </c>
      <c r="BU342">
        <v>0</v>
      </c>
      <c r="BV342">
        <v>0</v>
      </c>
      <c r="BW342">
        <v>4</v>
      </c>
      <c r="BX342">
        <v>18</v>
      </c>
      <c r="BY342">
        <v>0</v>
      </c>
      <c r="BZ342">
        <v>0</v>
      </c>
      <c r="CA342">
        <v>0</v>
      </c>
      <c r="CB342">
        <v>16</v>
      </c>
      <c r="CC342">
        <v>0</v>
      </c>
      <c r="CD342">
        <v>0</v>
      </c>
      <c r="CE342">
        <v>0</v>
      </c>
      <c r="CF342">
        <v>2</v>
      </c>
      <c r="CG342">
        <v>0</v>
      </c>
      <c r="CH342">
        <v>0</v>
      </c>
      <c r="CI342">
        <v>0</v>
      </c>
      <c r="CJ342">
        <v>4</v>
      </c>
      <c r="CK342">
        <v>1</v>
      </c>
      <c r="CL342">
        <v>0</v>
      </c>
      <c r="CM342">
        <v>0</v>
      </c>
      <c r="CN342">
        <v>2</v>
      </c>
      <c r="CO342">
        <v>2</v>
      </c>
      <c r="CP342">
        <v>0</v>
      </c>
      <c r="CQ342">
        <v>0</v>
      </c>
      <c r="CR342">
        <v>34</v>
      </c>
      <c r="CS342">
        <v>11</v>
      </c>
      <c r="CT342">
        <v>9</v>
      </c>
      <c r="CU342">
        <v>0</v>
      </c>
      <c r="CV342">
        <v>5</v>
      </c>
      <c r="CW342">
        <v>2</v>
      </c>
      <c r="CY342" s="7"/>
    </row>
    <row r="343" spans="1:103" x14ac:dyDescent="0.25">
      <c r="A343" t="s">
        <v>213</v>
      </c>
      <c r="B343" s="5" t="s">
        <v>214</v>
      </c>
      <c r="C343">
        <v>2019</v>
      </c>
      <c r="D343">
        <v>41</v>
      </c>
      <c r="E343">
        <v>0</v>
      </c>
      <c r="F343">
        <v>0</v>
      </c>
      <c r="G343">
        <v>0</v>
      </c>
      <c r="H343">
        <v>0</v>
      </c>
      <c r="I343">
        <v>3</v>
      </c>
      <c r="J343">
        <v>7</v>
      </c>
      <c r="K343">
        <v>2</v>
      </c>
      <c r="L343">
        <v>1</v>
      </c>
      <c r="M343">
        <v>0</v>
      </c>
      <c r="N343">
        <v>4</v>
      </c>
      <c r="O343">
        <v>19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2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3</v>
      </c>
      <c r="CY343" s="7"/>
    </row>
    <row r="344" spans="1:103" x14ac:dyDescent="0.25">
      <c r="A344" t="s">
        <v>215</v>
      </c>
      <c r="B344" s="5" t="s">
        <v>216</v>
      </c>
      <c r="C344">
        <v>2019</v>
      </c>
      <c r="D344">
        <v>34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6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3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1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1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2</v>
      </c>
      <c r="CK344">
        <v>0</v>
      </c>
      <c r="CL344">
        <v>0</v>
      </c>
      <c r="CM344">
        <v>0</v>
      </c>
      <c r="CN344">
        <v>1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Y344" s="7"/>
    </row>
    <row r="345" spans="1:103" x14ac:dyDescent="0.25">
      <c r="A345" t="s">
        <v>217</v>
      </c>
      <c r="B345" s="5" t="s">
        <v>218</v>
      </c>
      <c r="C345">
        <v>2019</v>
      </c>
      <c r="D345">
        <v>10073</v>
      </c>
      <c r="E345">
        <v>4</v>
      </c>
      <c r="F345">
        <v>5</v>
      </c>
      <c r="G345">
        <v>0</v>
      </c>
      <c r="H345">
        <v>4</v>
      </c>
      <c r="I345">
        <v>2</v>
      </c>
      <c r="J345">
        <v>3</v>
      </c>
      <c r="K345">
        <v>0</v>
      </c>
      <c r="L345">
        <v>7</v>
      </c>
      <c r="M345">
        <v>1</v>
      </c>
      <c r="N345">
        <v>25</v>
      </c>
      <c r="O345">
        <v>9</v>
      </c>
      <c r="P345">
        <v>0</v>
      </c>
      <c r="Q345">
        <v>0</v>
      </c>
      <c r="R345">
        <v>8</v>
      </c>
      <c r="S345">
        <v>0</v>
      </c>
      <c r="T345">
        <v>0</v>
      </c>
      <c r="U345">
        <v>52</v>
      </c>
      <c r="V345">
        <v>10</v>
      </c>
      <c r="W345">
        <v>322</v>
      </c>
      <c r="X345">
        <v>2</v>
      </c>
      <c r="Y345">
        <v>117</v>
      </c>
      <c r="Z345">
        <v>0</v>
      </c>
      <c r="AA345">
        <v>7</v>
      </c>
      <c r="AB345">
        <v>0</v>
      </c>
      <c r="AC345">
        <v>0</v>
      </c>
      <c r="AD345">
        <v>3</v>
      </c>
      <c r="AE345">
        <v>0</v>
      </c>
      <c r="AF345">
        <v>0</v>
      </c>
      <c r="AG345">
        <v>156</v>
      </c>
      <c r="AH345">
        <v>41</v>
      </c>
      <c r="AI345">
        <v>35</v>
      </c>
      <c r="AJ345">
        <v>206</v>
      </c>
      <c r="AK345">
        <v>21</v>
      </c>
      <c r="AL345">
        <v>0</v>
      </c>
      <c r="AM345">
        <v>86</v>
      </c>
      <c r="AN345">
        <v>62</v>
      </c>
      <c r="AO345">
        <v>54</v>
      </c>
      <c r="AP345">
        <v>0</v>
      </c>
      <c r="AQ345">
        <v>103</v>
      </c>
      <c r="AR345">
        <v>1</v>
      </c>
      <c r="AS345">
        <v>4</v>
      </c>
      <c r="AT345">
        <v>28</v>
      </c>
      <c r="AU345">
        <v>44</v>
      </c>
      <c r="AV345">
        <v>66</v>
      </c>
      <c r="AW345">
        <v>292</v>
      </c>
      <c r="AX345">
        <v>112</v>
      </c>
      <c r="AY345">
        <v>2</v>
      </c>
      <c r="AZ345">
        <v>40</v>
      </c>
      <c r="BA345">
        <v>7</v>
      </c>
      <c r="BB345">
        <v>1121</v>
      </c>
      <c r="BC345">
        <v>43</v>
      </c>
      <c r="BD345">
        <v>13</v>
      </c>
      <c r="BE345">
        <v>66</v>
      </c>
      <c r="BF345">
        <v>446</v>
      </c>
      <c r="BG345">
        <v>62</v>
      </c>
      <c r="BH345">
        <v>81</v>
      </c>
      <c r="BI345">
        <v>1</v>
      </c>
      <c r="BJ345">
        <v>357</v>
      </c>
      <c r="BK345">
        <v>184</v>
      </c>
      <c r="BL345">
        <v>0</v>
      </c>
      <c r="BM345">
        <v>32</v>
      </c>
      <c r="BN345">
        <v>111</v>
      </c>
      <c r="BO345">
        <v>2</v>
      </c>
      <c r="BP345">
        <v>43</v>
      </c>
      <c r="BQ345">
        <v>159</v>
      </c>
      <c r="BR345">
        <v>17</v>
      </c>
      <c r="BS345">
        <v>795</v>
      </c>
      <c r="BT345">
        <v>196</v>
      </c>
      <c r="BU345">
        <v>36</v>
      </c>
      <c r="BV345">
        <v>486</v>
      </c>
      <c r="BW345">
        <v>4</v>
      </c>
      <c r="BX345">
        <v>1515</v>
      </c>
      <c r="BY345">
        <v>81</v>
      </c>
      <c r="BZ345">
        <v>279</v>
      </c>
      <c r="CA345">
        <v>47</v>
      </c>
      <c r="CB345">
        <v>286</v>
      </c>
      <c r="CC345">
        <v>0</v>
      </c>
      <c r="CD345">
        <v>1</v>
      </c>
      <c r="CE345">
        <v>0</v>
      </c>
      <c r="CF345">
        <v>6</v>
      </c>
      <c r="CG345">
        <v>6</v>
      </c>
      <c r="CH345">
        <v>1</v>
      </c>
      <c r="CI345">
        <v>4</v>
      </c>
      <c r="CJ345">
        <v>45</v>
      </c>
      <c r="CK345">
        <v>2</v>
      </c>
      <c r="CL345">
        <v>1</v>
      </c>
      <c r="CM345">
        <v>69</v>
      </c>
      <c r="CN345">
        <v>325</v>
      </c>
      <c r="CO345">
        <v>11</v>
      </c>
      <c r="CP345">
        <v>241</v>
      </c>
      <c r="CQ345">
        <v>0</v>
      </c>
      <c r="CR345">
        <v>62</v>
      </c>
      <c r="CS345">
        <v>4</v>
      </c>
      <c r="CT345">
        <v>42</v>
      </c>
      <c r="CU345">
        <v>23</v>
      </c>
      <c r="CV345">
        <v>97</v>
      </c>
      <c r="CW345">
        <v>728</v>
      </c>
      <c r="CY345" s="7"/>
    </row>
    <row r="346" spans="1:103" x14ac:dyDescent="0.25">
      <c r="A346" t="s">
        <v>219</v>
      </c>
      <c r="B346" s="5" t="s">
        <v>220</v>
      </c>
      <c r="C346">
        <v>2019</v>
      </c>
      <c r="D346">
        <v>430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92</v>
      </c>
      <c r="K346">
        <v>0</v>
      </c>
      <c r="L346">
        <v>99</v>
      </c>
      <c r="M346">
        <v>0</v>
      </c>
      <c r="N346">
        <v>0</v>
      </c>
      <c r="O346">
        <v>134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</v>
      </c>
      <c r="X346">
        <v>59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</v>
      </c>
      <c r="AV346">
        <v>0</v>
      </c>
      <c r="AW346">
        <v>0</v>
      </c>
      <c r="AX346">
        <v>1</v>
      </c>
      <c r="AY346">
        <v>0</v>
      </c>
      <c r="AZ346">
        <v>0</v>
      </c>
      <c r="BA346">
        <v>0</v>
      </c>
      <c r="BB346">
        <v>20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1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0</v>
      </c>
      <c r="CC346">
        <v>0</v>
      </c>
      <c r="CD346">
        <v>0</v>
      </c>
      <c r="CE346">
        <v>0</v>
      </c>
      <c r="CF346">
        <v>1</v>
      </c>
      <c r="CG346">
        <v>0</v>
      </c>
      <c r="CH346">
        <v>0</v>
      </c>
      <c r="CI346">
        <v>0</v>
      </c>
      <c r="CJ346">
        <v>1</v>
      </c>
      <c r="CK346">
        <v>0</v>
      </c>
      <c r="CL346">
        <v>0</v>
      </c>
      <c r="CM346">
        <v>0</v>
      </c>
      <c r="CN346">
        <v>1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6</v>
      </c>
      <c r="CV346">
        <v>1</v>
      </c>
      <c r="CW346">
        <v>1</v>
      </c>
      <c r="CY346" s="7"/>
    </row>
    <row r="347" spans="1:103" x14ac:dyDescent="0.25">
      <c r="A347" t="s">
        <v>221</v>
      </c>
      <c r="B347" s="5" t="s">
        <v>222</v>
      </c>
      <c r="C347">
        <v>2019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Y347" s="7"/>
    </row>
    <row r="348" spans="1:103" x14ac:dyDescent="0.25">
      <c r="A348" t="s">
        <v>223</v>
      </c>
      <c r="B348" s="5" t="s">
        <v>224</v>
      </c>
      <c r="C348">
        <v>2019</v>
      </c>
      <c r="D348">
        <v>879</v>
      </c>
      <c r="E348">
        <v>0</v>
      </c>
      <c r="F348">
        <v>0</v>
      </c>
      <c r="G348">
        <v>0</v>
      </c>
      <c r="H348">
        <v>0</v>
      </c>
      <c r="I348">
        <v>8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7</v>
      </c>
      <c r="AU348">
        <v>0</v>
      </c>
      <c r="AV348">
        <v>1</v>
      </c>
      <c r="AW348">
        <v>0</v>
      </c>
      <c r="AX348">
        <v>1</v>
      </c>
      <c r="AY348">
        <v>2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3</v>
      </c>
      <c r="BU348">
        <v>10</v>
      </c>
      <c r="BV348">
        <v>1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1</v>
      </c>
      <c r="CG348">
        <v>0</v>
      </c>
      <c r="CH348">
        <v>0</v>
      </c>
      <c r="CI348">
        <v>7</v>
      </c>
      <c r="CJ348">
        <v>724</v>
      </c>
      <c r="CK348">
        <v>104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1</v>
      </c>
      <c r="CU348">
        <v>0</v>
      </c>
      <c r="CV348">
        <v>3</v>
      </c>
      <c r="CW348">
        <v>0</v>
      </c>
      <c r="CY348" s="7"/>
    </row>
    <row r="349" spans="1:103" x14ac:dyDescent="0.25">
      <c r="A349" t="s">
        <v>225</v>
      </c>
      <c r="B349" s="5" t="s">
        <v>226</v>
      </c>
      <c r="C349">
        <v>2019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Y349" s="7"/>
    </row>
    <row r="350" spans="1:103" x14ac:dyDescent="0.25">
      <c r="A350" t="s">
        <v>227</v>
      </c>
      <c r="B350" s="5" t="s">
        <v>228</v>
      </c>
      <c r="C350">
        <v>2019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Y350" s="7"/>
    </row>
    <row r="351" spans="1:103" x14ac:dyDescent="0.25">
      <c r="A351" t="s">
        <v>229</v>
      </c>
      <c r="B351" s="5" t="s">
        <v>230</v>
      </c>
      <c r="C351">
        <v>2019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Y351" s="7"/>
    </row>
    <row r="352" spans="1:103" x14ac:dyDescent="0.25">
      <c r="A352" t="s">
        <v>231</v>
      </c>
      <c r="B352" s="5" t="s">
        <v>232</v>
      </c>
      <c r="C352">
        <v>2019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Y352" s="7"/>
    </row>
    <row r="353" spans="1:103" x14ac:dyDescent="0.25">
      <c r="A353" t="s">
        <v>233</v>
      </c>
      <c r="B353" s="5" t="s">
        <v>234</v>
      </c>
      <c r="C353">
        <v>2019</v>
      </c>
      <c r="D353">
        <v>5717</v>
      </c>
      <c r="E353">
        <v>0</v>
      </c>
      <c r="F353">
        <v>0</v>
      </c>
      <c r="G353">
        <v>0</v>
      </c>
      <c r="H353">
        <v>8</v>
      </c>
      <c r="I353">
        <v>5</v>
      </c>
      <c r="J353">
        <v>8</v>
      </c>
      <c r="K353">
        <v>1</v>
      </c>
      <c r="L353">
        <v>1</v>
      </c>
      <c r="M353">
        <v>0</v>
      </c>
      <c r="N353">
        <v>27</v>
      </c>
      <c r="O353">
        <v>5</v>
      </c>
      <c r="P353">
        <v>0</v>
      </c>
      <c r="Q353">
        <v>0</v>
      </c>
      <c r="R353">
        <v>8</v>
      </c>
      <c r="S353">
        <v>0</v>
      </c>
      <c r="T353">
        <v>0</v>
      </c>
      <c r="U353">
        <v>29</v>
      </c>
      <c r="V353">
        <v>1</v>
      </c>
      <c r="W353">
        <v>33</v>
      </c>
      <c r="X353">
        <v>1</v>
      </c>
      <c r="Y353">
        <v>0</v>
      </c>
      <c r="Z353">
        <v>0</v>
      </c>
      <c r="AA353">
        <v>164</v>
      </c>
      <c r="AB353">
        <v>3</v>
      </c>
      <c r="AC353">
        <v>0</v>
      </c>
      <c r="AD353">
        <v>0</v>
      </c>
      <c r="AE353">
        <v>0</v>
      </c>
      <c r="AF353">
        <v>1</v>
      </c>
      <c r="AG353">
        <v>114</v>
      </c>
      <c r="AH353">
        <v>10</v>
      </c>
      <c r="AI353">
        <v>9</v>
      </c>
      <c r="AJ353">
        <v>10</v>
      </c>
      <c r="AK353">
        <v>34</v>
      </c>
      <c r="AL353">
        <v>0</v>
      </c>
      <c r="AM353">
        <v>115</v>
      </c>
      <c r="AN353">
        <v>28</v>
      </c>
      <c r="AO353">
        <v>19</v>
      </c>
      <c r="AP353">
        <v>0</v>
      </c>
      <c r="AQ353">
        <v>104</v>
      </c>
      <c r="AR353">
        <v>0</v>
      </c>
      <c r="AS353">
        <v>44</v>
      </c>
      <c r="AT353">
        <v>61</v>
      </c>
      <c r="AU353">
        <v>14</v>
      </c>
      <c r="AV353">
        <v>189</v>
      </c>
      <c r="AW353">
        <v>73</v>
      </c>
      <c r="AX353">
        <v>55</v>
      </c>
      <c r="AY353">
        <v>1</v>
      </c>
      <c r="AZ353">
        <v>8</v>
      </c>
      <c r="BA353">
        <v>0</v>
      </c>
      <c r="BB353">
        <v>352</v>
      </c>
      <c r="BC353">
        <v>8</v>
      </c>
      <c r="BD353">
        <v>0</v>
      </c>
      <c r="BE353">
        <v>48</v>
      </c>
      <c r="BF353">
        <v>79</v>
      </c>
      <c r="BG353">
        <v>3</v>
      </c>
      <c r="BH353">
        <v>33</v>
      </c>
      <c r="BI353">
        <v>0</v>
      </c>
      <c r="BJ353">
        <v>55</v>
      </c>
      <c r="BK353">
        <v>65</v>
      </c>
      <c r="BL353">
        <v>0</v>
      </c>
      <c r="BM353">
        <v>8</v>
      </c>
      <c r="BN353">
        <v>48</v>
      </c>
      <c r="BO353">
        <v>28</v>
      </c>
      <c r="BP353">
        <v>13</v>
      </c>
      <c r="BQ353">
        <v>151</v>
      </c>
      <c r="BR353">
        <v>36</v>
      </c>
      <c r="BS353">
        <v>189</v>
      </c>
      <c r="BT353">
        <v>36</v>
      </c>
      <c r="BU353">
        <v>0</v>
      </c>
      <c r="BV353">
        <v>128</v>
      </c>
      <c r="BW353">
        <v>1</v>
      </c>
      <c r="BX353">
        <v>1147</v>
      </c>
      <c r="BY353">
        <v>0</v>
      </c>
      <c r="BZ353">
        <v>0</v>
      </c>
      <c r="CA353">
        <v>248</v>
      </c>
      <c r="CB353">
        <v>1513</v>
      </c>
      <c r="CC353">
        <v>0</v>
      </c>
      <c r="CD353">
        <v>3</v>
      </c>
      <c r="CE353">
        <v>2</v>
      </c>
      <c r="CF353">
        <v>6</v>
      </c>
      <c r="CG353">
        <v>1</v>
      </c>
      <c r="CH353">
        <v>3</v>
      </c>
      <c r="CI353">
        <v>10</v>
      </c>
      <c r="CJ353">
        <v>25</v>
      </c>
      <c r="CK353">
        <v>6</v>
      </c>
      <c r="CL353">
        <v>0</v>
      </c>
      <c r="CM353">
        <v>7</v>
      </c>
      <c r="CN353">
        <v>68</v>
      </c>
      <c r="CO353">
        <v>2</v>
      </c>
      <c r="CP353">
        <v>6</v>
      </c>
      <c r="CQ353">
        <v>0</v>
      </c>
      <c r="CR353">
        <v>4</v>
      </c>
      <c r="CS353">
        <v>6</v>
      </c>
      <c r="CT353">
        <v>63</v>
      </c>
      <c r="CU353">
        <v>9</v>
      </c>
      <c r="CV353">
        <v>85</v>
      </c>
      <c r="CW353">
        <v>39</v>
      </c>
      <c r="CY353" s="7"/>
    </row>
    <row r="354" spans="1:103" x14ac:dyDescent="0.25">
      <c r="A354" t="s">
        <v>235</v>
      </c>
      <c r="B354" s="5" t="s">
        <v>236</v>
      </c>
      <c r="C354">
        <v>2019</v>
      </c>
      <c r="D354">
        <v>759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728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5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0</v>
      </c>
      <c r="BM354">
        <v>0</v>
      </c>
      <c r="BN354">
        <v>1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3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6</v>
      </c>
      <c r="CB354">
        <v>0</v>
      </c>
      <c r="CC354">
        <v>0</v>
      </c>
      <c r="CD354">
        <v>0</v>
      </c>
      <c r="CE354">
        <v>0</v>
      </c>
      <c r="CF354">
        <v>1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2</v>
      </c>
      <c r="CO354">
        <v>0</v>
      </c>
      <c r="CP354">
        <v>0</v>
      </c>
      <c r="CQ354">
        <v>0</v>
      </c>
      <c r="CR354">
        <v>2</v>
      </c>
      <c r="CS354">
        <v>0</v>
      </c>
      <c r="CT354">
        <v>0</v>
      </c>
      <c r="CU354">
        <v>0</v>
      </c>
      <c r="CV354">
        <v>1</v>
      </c>
      <c r="CW354">
        <v>0</v>
      </c>
      <c r="CY354" s="7"/>
    </row>
    <row r="355" spans="1:103" x14ac:dyDescent="0.25">
      <c r="A355" t="s">
        <v>237</v>
      </c>
      <c r="B355" s="5" t="s">
        <v>238</v>
      </c>
      <c r="C355">
        <v>2019</v>
      </c>
      <c r="D355">
        <v>23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23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1</v>
      </c>
      <c r="CY355" s="7"/>
    </row>
    <row r="356" spans="1:103" x14ac:dyDescent="0.25">
      <c r="A356" t="s">
        <v>239</v>
      </c>
      <c r="B356" s="5" t="s">
        <v>240</v>
      </c>
      <c r="C356">
        <v>2019</v>
      </c>
      <c r="D356">
        <v>360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33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289</v>
      </c>
      <c r="AX356">
        <v>0</v>
      </c>
      <c r="AY356">
        <v>0</v>
      </c>
      <c r="AZ356">
        <v>1</v>
      </c>
      <c r="BA356">
        <v>0</v>
      </c>
      <c r="BB356">
        <v>6</v>
      </c>
      <c r="BC356">
        <v>1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3</v>
      </c>
      <c r="BK356">
        <v>2</v>
      </c>
      <c r="BL356">
        <v>0</v>
      </c>
      <c r="BM356">
        <v>0</v>
      </c>
      <c r="BN356">
        <v>1</v>
      </c>
      <c r="BO356">
        <v>0</v>
      </c>
      <c r="BP356">
        <v>0</v>
      </c>
      <c r="BQ356">
        <v>1</v>
      </c>
      <c r="BR356">
        <v>0</v>
      </c>
      <c r="BS356">
        <v>1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16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1</v>
      </c>
      <c r="CN356">
        <v>3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1</v>
      </c>
      <c r="CY356" s="7"/>
    </row>
    <row r="357" spans="1:103" x14ac:dyDescent="0.25">
      <c r="A357" t="s">
        <v>241</v>
      </c>
      <c r="B357" s="5" t="s">
        <v>242</v>
      </c>
      <c r="C357">
        <v>2019</v>
      </c>
      <c r="D357">
        <v>16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9</v>
      </c>
      <c r="CK357">
        <v>5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Y357" s="7"/>
    </row>
    <row r="358" spans="1:103" x14ac:dyDescent="0.25">
      <c r="A358" t="s">
        <v>243</v>
      </c>
      <c r="B358" s="5" t="s">
        <v>244</v>
      </c>
      <c r="C358">
        <v>2019</v>
      </c>
      <c r="D358">
        <v>40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3</v>
      </c>
      <c r="K358">
        <v>1</v>
      </c>
      <c r="L358">
        <v>1</v>
      </c>
      <c r="M358">
        <v>0</v>
      </c>
      <c r="N358">
        <v>2</v>
      </c>
      <c r="O358">
        <v>4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4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2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1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1</v>
      </c>
      <c r="BA358">
        <v>0</v>
      </c>
      <c r="BB358">
        <v>2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1</v>
      </c>
      <c r="BR358">
        <v>0</v>
      </c>
      <c r="BS358">
        <v>0</v>
      </c>
      <c r="BT358">
        <v>1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2</v>
      </c>
      <c r="CK358">
        <v>0</v>
      </c>
      <c r="CL358">
        <v>0</v>
      </c>
      <c r="CM358">
        <v>2</v>
      </c>
      <c r="CN358">
        <v>0</v>
      </c>
      <c r="CO358">
        <v>0</v>
      </c>
      <c r="CP358">
        <v>0</v>
      </c>
      <c r="CQ358">
        <v>0</v>
      </c>
      <c r="CR358">
        <v>1</v>
      </c>
      <c r="CS358">
        <v>1</v>
      </c>
      <c r="CT358">
        <v>0</v>
      </c>
      <c r="CU358">
        <v>0</v>
      </c>
      <c r="CV358">
        <v>3</v>
      </c>
      <c r="CW358">
        <v>0</v>
      </c>
      <c r="CY358" s="7"/>
    </row>
    <row r="359" spans="1:103" x14ac:dyDescent="0.25">
      <c r="A359" t="s">
        <v>245</v>
      </c>
      <c r="B359" s="5" t="s">
        <v>246</v>
      </c>
      <c r="C359">
        <v>2019</v>
      </c>
      <c r="D359">
        <v>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Y359" s="7"/>
    </row>
    <row r="360" spans="1:103" x14ac:dyDescent="0.25">
      <c r="A360" t="s">
        <v>247</v>
      </c>
      <c r="B360" s="5" t="s">
        <v>248</v>
      </c>
      <c r="C360">
        <v>2019</v>
      </c>
      <c r="D360">
        <v>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3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Y360" s="7"/>
    </row>
    <row r="361" spans="1:103" x14ac:dyDescent="0.25">
      <c r="A361" t="s">
        <v>249</v>
      </c>
      <c r="B361" s="5" t="s">
        <v>250</v>
      </c>
      <c r="C361">
        <v>2019</v>
      </c>
      <c r="D361">
        <v>765</v>
      </c>
      <c r="E361">
        <v>0</v>
      </c>
      <c r="F361">
        <v>0</v>
      </c>
      <c r="G361">
        <v>0</v>
      </c>
      <c r="H361">
        <v>13</v>
      </c>
      <c r="I361">
        <v>1</v>
      </c>
      <c r="J361">
        <v>8</v>
      </c>
      <c r="K361">
        <v>0</v>
      </c>
      <c r="L361">
        <v>16</v>
      </c>
      <c r="M361">
        <v>0</v>
      </c>
      <c r="N361">
        <v>9</v>
      </c>
      <c r="O361">
        <v>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5</v>
      </c>
      <c r="V361">
        <v>0</v>
      </c>
      <c r="W361">
        <v>0</v>
      </c>
      <c r="X361">
        <v>6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2</v>
      </c>
      <c r="AL361">
        <v>0</v>
      </c>
      <c r="AM361">
        <v>0</v>
      </c>
      <c r="AN361">
        <v>0</v>
      </c>
      <c r="AO361">
        <v>2</v>
      </c>
      <c r="AP361">
        <v>0</v>
      </c>
      <c r="AQ361">
        <v>19</v>
      </c>
      <c r="AR361">
        <v>2</v>
      </c>
      <c r="AS361">
        <v>2</v>
      </c>
      <c r="AT361">
        <v>44</v>
      </c>
      <c r="AU361">
        <v>4</v>
      </c>
      <c r="AV361">
        <v>0</v>
      </c>
      <c r="AW361">
        <v>1</v>
      </c>
      <c r="AX361">
        <v>1</v>
      </c>
      <c r="AY361">
        <v>0</v>
      </c>
      <c r="AZ361">
        <v>0</v>
      </c>
      <c r="BA361">
        <v>0</v>
      </c>
      <c r="BB361">
        <v>1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7</v>
      </c>
      <c r="BK361">
        <v>1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5</v>
      </c>
      <c r="BT361">
        <v>2</v>
      </c>
      <c r="BU361">
        <v>4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1</v>
      </c>
      <c r="CE361">
        <v>0</v>
      </c>
      <c r="CF361">
        <v>1</v>
      </c>
      <c r="CG361">
        <v>0</v>
      </c>
      <c r="CH361">
        <v>0</v>
      </c>
      <c r="CI361">
        <v>1</v>
      </c>
      <c r="CJ361">
        <v>559</v>
      </c>
      <c r="CK361">
        <v>11</v>
      </c>
      <c r="CL361">
        <v>0</v>
      </c>
      <c r="CM361">
        <v>2</v>
      </c>
      <c r="CN361">
        <v>10</v>
      </c>
      <c r="CO361">
        <v>0</v>
      </c>
      <c r="CP361">
        <v>0</v>
      </c>
      <c r="CQ361">
        <v>0</v>
      </c>
      <c r="CR361">
        <v>0</v>
      </c>
      <c r="CS361">
        <v>1</v>
      </c>
      <c r="CT361">
        <v>9</v>
      </c>
      <c r="CU361">
        <v>0</v>
      </c>
      <c r="CV361">
        <v>5</v>
      </c>
      <c r="CW361">
        <v>1</v>
      </c>
      <c r="CY361" s="7"/>
    </row>
    <row r="362" spans="1:103" x14ac:dyDescent="0.25">
      <c r="A362" t="s">
        <v>251</v>
      </c>
      <c r="B362" s="5" t="s">
        <v>252</v>
      </c>
      <c r="C362">
        <v>2019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1</v>
      </c>
      <c r="CW362">
        <v>0</v>
      </c>
      <c r="CY362" s="7"/>
    </row>
    <row r="363" spans="1:103" x14ac:dyDescent="0.25">
      <c r="A363" t="s">
        <v>253</v>
      </c>
      <c r="B363" s="5" t="s">
        <v>254</v>
      </c>
      <c r="C363">
        <v>2019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Y363" s="7"/>
    </row>
    <row r="364" spans="1:103" x14ac:dyDescent="0.25">
      <c r="A364" t="s">
        <v>255</v>
      </c>
      <c r="B364" s="5" t="s">
        <v>256</v>
      </c>
      <c r="C364">
        <v>2019</v>
      </c>
      <c r="D364">
        <v>856</v>
      </c>
      <c r="E364">
        <v>0</v>
      </c>
      <c r="F364">
        <v>5</v>
      </c>
      <c r="G364">
        <v>10</v>
      </c>
      <c r="H364">
        <v>34</v>
      </c>
      <c r="I364">
        <v>15</v>
      </c>
      <c r="J364">
        <v>6</v>
      </c>
      <c r="K364">
        <v>0</v>
      </c>
      <c r="L364">
        <v>25</v>
      </c>
      <c r="M364">
        <v>37</v>
      </c>
      <c r="N364">
        <v>7</v>
      </c>
      <c r="O364">
        <v>10</v>
      </c>
      <c r="P364">
        <v>0</v>
      </c>
      <c r="Q364">
        <v>8</v>
      </c>
      <c r="R364">
        <v>0</v>
      </c>
      <c r="S364">
        <v>40</v>
      </c>
      <c r="T364">
        <v>0</v>
      </c>
      <c r="U364">
        <v>0</v>
      </c>
      <c r="V364">
        <v>2</v>
      </c>
      <c r="W364">
        <v>3</v>
      </c>
      <c r="X364">
        <v>3</v>
      </c>
      <c r="Y364">
        <v>0</v>
      </c>
      <c r="Z364">
        <v>0</v>
      </c>
      <c r="AA364">
        <v>35</v>
      </c>
      <c r="AB364">
        <v>0</v>
      </c>
      <c r="AC364">
        <v>0</v>
      </c>
      <c r="AD364">
        <v>0</v>
      </c>
      <c r="AE364">
        <v>2</v>
      </c>
      <c r="AF364">
        <v>7</v>
      </c>
      <c r="AG364">
        <v>6</v>
      </c>
      <c r="AH364">
        <v>4</v>
      </c>
      <c r="AI364">
        <v>0</v>
      </c>
      <c r="AJ364">
        <v>21</v>
      </c>
      <c r="AK364">
        <v>7</v>
      </c>
      <c r="AL364">
        <v>63</v>
      </c>
      <c r="AM364">
        <v>54</v>
      </c>
      <c r="AN364">
        <v>26</v>
      </c>
      <c r="AO364">
        <v>15</v>
      </c>
      <c r="AP364">
        <v>3</v>
      </c>
      <c r="AQ364">
        <v>1</v>
      </c>
      <c r="AR364">
        <v>23</v>
      </c>
      <c r="AS364">
        <v>5</v>
      </c>
      <c r="AT364">
        <v>18</v>
      </c>
      <c r="AU364">
        <v>6</v>
      </c>
      <c r="AV364">
        <v>1</v>
      </c>
      <c r="AW364">
        <v>5</v>
      </c>
      <c r="AX364">
        <v>19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4</v>
      </c>
      <c r="BF364">
        <v>2</v>
      </c>
      <c r="BG364">
        <v>0</v>
      </c>
      <c r="BH364">
        <v>0</v>
      </c>
      <c r="BI364">
        <v>0</v>
      </c>
      <c r="BJ364">
        <v>8</v>
      </c>
      <c r="BK364">
        <v>5</v>
      </c>
      <c r="BL364">
        <v>0</v>
      </c>
      <c r="BM364">
        <v>0</v>
      </c>
      <c r="BN364">
        <v>2</v>
      </c>
      <c r="BO364">
        <v>0</v>
      </c>
      <c r="BP364">
        <v>2</v>
      </c>
      <c r="BQ364">
        <v>7</v>
      </c>
      <c r="BR364">
        <v>1</v>
      </c>
      <c r="BS364">
        <v>47</v>
      </c>
      <c r="BT364">
        <v>1</v>
      </c>
      <c r="BU364">
        <v>0</v>
      </c>
      <c r="BV364">
        <v>2</v>
      </c>
      <c r="BW364">
        <v>1</v>
      </c>
      <c r="BX364">
        <v>0</v>
      </c>
      <c r="BY364">
        <v>0</v>
      </c>
      <c r="BZ364">
        <v>0</v>
      </c>
      <c r="CA364">
        <v>1</v>
      </c>
      <c r="CB364">
        <v>2</v>
      </c>
      <c r="CC364">
        <v>0</v>
      </c>
      <c r="CD364">
        <v>19</v>
      </c>
      <c r="CE364">
        <v>0</v>
      </c>
      <c r="CF364">
        <v>134</v>
      </c>
      <c r="CG364">
        <v>8</v>
      </c>
      <c r="CH364">
        <v>12</v>
      </c>
      <c r="CI364">
        <v>0</v>
      </c>
      <c r="CJ364">
        <v>22</v>
      </c>
      <c r="CK364">
        <v>3</v>
      </c>
      <c r="CL364">
        <v>2</v>
      </c>
      <c r="CM364">
        <v>1</v>
      </c>
      <c r="CN364">
        <v>25</v>
      </c>
      <c r="CO364">
        <v>1</v>
      </c>
      <c r="CP364">
        <v>0</v>
      </c>
      <c r="CQ364">
        <v>0</v>
      </c>
      <c r="CR364">
        <v>0</v>
      </c>
      <c r="CS364">
        <v>0</v>
      </c>
      <c r="CT364">
        <v>9</v>
      </c>
      <c r="CU364">
        <v>2</v>
      </c>
      <c r="CV364">
        <v>7</v>
      </c>
      <c r="CW364">
        <v>1</v>
      </c>
      <c r="CY364" s="7"/>
    </row>
    <row r="365" spans="1:103" x14ac:dyDescent="0.25">
      <c r="A365" t="s">
        <v>257</v>
      </c>
      <c r="B365" s="5" t="s">
        <v>258</v>
      </c>
      <c r="C365">
        <v>2019</v>
      </c>
      <c r="D365">
        <v>595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3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4</v>
      </c>
      <c r="AI365">
        <v>16</v>
      </c>
      <c r="AJ365">
        <v>0</v>
      </c>
      <c r="AK365">
        <v>1</v>
      </c>
      <c r="AL365">
        <v>0</v>
      </c>
      <c r="AM365">
        <v>3</v>
      </c>
      <c r="AN365">
        <v>48</v>
      </c>
      <c r="AO365">
        <v>6</v>
      </c>
      <c r="AP365">
        <v>0</v>
      </c>
      <c r="AQ365">
        <v>15</v>
      </c>
      <c r="AR365">
        <v>7</v>
      </c>
      <c r="AS365">
        <v>30</v>
      </c>
      <c r="AT365">
        <v>17</v>
      </c>
      <c r="AU365">
        <v>12</v>
      </c>
      <c r="AV365">
        <v>59</v>
      </c>
      <c r="AW365">
        <v>27</v>
      </c>
      <c r="AX365">
        <v>7</v>
      </c>
      <c r="AY365">
        <v>0</v>
      </c>
      <c r="AZ365">
        <v>1</v>
      </c>
      <c r="BA365">
        <v>0</v>
      </c>
      <c r="BB365">
        <v>3</v>
      </c>
      <c r="BC365">
        <v>0</v>
      </c>
      <c r="BD365">
        <v>0</v>
      </c>
      <c r="BE365">
        <v>9</v>
      </c>
      <c r="BF365">
        <v>10</v>
      </c>
      <c r="BG365">
        <v>0</v>
      </c>
      <c r="BH365">
        <v>3</v>
      </c>
      <c r="BI365">
        <v>0</v>
      </c>
      <c r="BJ365">
        <v>12</v>
      </c>
      <c r="BK365">
        <v>12</v>
      </c>
      <c r="BL365">
        <v>0</v>
      </c>
      <c r="BM365">
        <v>0</v>
      </c>
      <c r="BN365">
        <v>1</v>
      </c>
      <c r="BO365">
        <v>0</v>
      </c>
      <c r="BP365">
        <v>0</v>
      </c>
      <c r="BQ365">
        <v>169</v>
      </c>
      <c r="BR365">
        <v>0</v>
      </c>
      <c r="BS365">
        <v>8</v>
      </c>
      <c r="BT365">
        <v>1</v>
      </c>
      <c r="BU365">
        <v>0</v>
      </c>
      <c r="BV365">
        <v>55</v>
      </c>
      <c r="BW365">
        <v>0</v>
      </c>
      <c r="BX365">
        <v>0</v>
      </c>
      <c r="BY365">
        <v>0</v>
      </c>
      <c r="BZ365">
        <v>0</v>
      </c>
      <c r="CA365">
        <v>3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16</v>
      </c>
      <c r="CK365">
        <v>1</v>
      </c>
      <c r="CL365">
        <v>0</v>
      </c>
      <c r="CM365">
        <v>1</v>
      </c>
      <c r="CN365">
        <v>6</v>
      </c>
      <c r="CO365">
        <v>3</v>
      </c>
      <c r="CP365">
        <v>0</v>
      </c>
      <c r="CQ365">
        <v>0</v>
      </c>
      <c r="CR365">
        <v>1</v>
      </c>
      <c r="CS365">
        <v>0</v>
      </c>
      <c r="CT365">
        <v>15</v>
      </c>
      <c r="CU365">
        <v>0</v>
      </c>
      <c r="CV365">
        <v>3</v>
      </c>
      <c r="CW365">
        <v>0</v>
      </c>
      <c r="CY365" s="7"/>
    </row>
    <row r="366" spans="1:103" x14ac:dyDescent="0.25">
      <c r="A366" t="s">
        <v>259</v>
      </c>
      <c r="B366" s="5" t="s">
        <v>260</v>
      </c>
      <c r="C366">
        <v>2019</v>
      </c>
      <c r="D366">
        <v>777</v>
      </c>
      <c r="E366">
        <v>0</v>
      </c>
      <c r="F366">
        <v>2</v>
      </c>
      <c r="G366">
        <v>1</v>
      </c>
      <c r="H366">
        <v>14</v>
      </c>
      <c r="I366">
        <v>2</v>
      </c>
      <c r="J366">
        <v>2</v>
      </c>
      <c r="K366">
        <v>2</v>
      </c>
      <c r="L366">
        <v>1</v>
      </c>
      <c r="M366">
        <v>11</v>
      </c>
      <c r="N366">
        <v>1</v>
      </c>
      <c r="O366">
        <v>5</v>
      </c>
      <c r="P366">
        <v>0</v>
      </c>
      <c r="Q366">
        <v>6</v>
      </c>
      <c r="R366">
        <v>0</v>
      </c>
      <c r="S366">
        <v>392</v>
      </c>
      <c r="T366">
        <v>0</v>
      </c>
      <c r="U366">
        <v>0</v>
      </c>
      <c r="V366">
        <v>0</v>
      </c>
      <c r="W366">
        <v>0</v>
      </c>
      <c r="X366">
        <v>7</v>
      </c>
      <c r="Y366">
        <v>2</v>
      </c>
      <c r="Z366">
        <v>0</v>
      </c>
      <c r="AA366">
        <v>39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2</v>
      </c>
      <c r="AH366">
        <v>1</v>
      </c>
      <c r="AI366">
        <v>0</v>
      </c>
      <c r="AJ366">
        <v>22</v>
      </c>
      <c r="AK366">
        <v>1</v>
      </c>
      <c r="AL366">
        <v>4</v>
      </c>
      <c r="AM366">
        <v>3</v>
      </c>
      <c r="AN366">
        <v>0</v>
      </c>
      <c r="AO366">
        <v>1</v>
      </c>
      <c r="AP366">
        <v>0</v>
      </c>
      <c r="AQ366">
        <v>0</v>
      </c>
      <c r="AR366">
        <v>89</v>
      </c>
      <c r="AS366">
        <v>1</v>
      </c>
      <c r="AT366">
        <v>13</v>
      </c>
      <c r="AU366">
        <v>47</v>
      </c>
      <c r="AV366">
        <v>2</v>
      </c>
      <c r="AW366">
        <v>0</v>
      </c>
      <c r="AX366">
        <v>32</v>
      </c>
      <c r="AY366">
        <v>1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1</v>
      </c>
      <c r="BF366">
        <v>3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0</v>
      </c>
      <c r="BM366">
        <v>0</v>
      </c>
      <c r="BN366">
        <v>2</v>
      </c>
      <c r="BO366">
        <v>0</v>
      </c>
      <c r="BP366">
        <v>0</v>
      </c>
      <c r="BQ366">
        <v>7</v>
      </c>
      <c r="BR366">
        <v>1</v>
      </c>
      <c r="BS366">
        <v>16</v>
      </c>
      <c r="BT366">
        <v>1</v>
      </c>
      <c r="BU366">
        <v>0</v>
      </c>
      <c r="BV366">
        <v>10</v>
      </c>
      <c r="BW366">
        <v>7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4</v>
      </c>
      <c r="CG366">
        <v>0</v>
      </c>
      <c r="CH366">
        <v>1</v>
      </c>
      <c r="CI366">
        <v>0</v>
      </c>
      <c r="CJ366">
        <v>2</v>
      </c>
      <c r="CK366">
        <v>0</v>
      </c>
      <c r="CL366">
        <v>0</v>
      </c>
      <c r="CM366">
        <v>0</v>
      </c>
      <c r="CN366">
        <v>1</v>
      </c>
      <c r="CO366">
        <v>1</v>
      </c>
      <c r="CP366">
        <v>0</v>
      </c>
      <c r="CQ366">
        <v>0</v>
      </c>
      <c r="CR366">
        <v>0</v>
      </c>
      <c r="CS366">
        <v>0</v>
      </c>
      <c r="CT366">
        <v>3</v>
      </c>
      <c r="CU366">
        <v>2</v>
      </c>
      <c r="CV366">
        <v>7</v>
      </c>
      <c r="CW366">
        <v>1</v>
      </c>
      <c r="CY366" s="7"/>
    </row>
    <row r="367" spans="1:103" x14ac:dyDescent="0.25">
      <c r="A367" t="s">
        <v>261</v>
      </c>
      <c r="B367" s="5" t="s">
        <v>262</v>
      </c>
      <c r="C367">
        <v>2019</v>
      </c>
      <c r="D367">
        <v>203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202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Y367" s="7"/>
    </row>
    <row r="368" spans="1:103" x14ac:dyDescent="0.25">
      <c r="A368" t="s">
        <v>263</v>
      </c>
      <c r="B368" s="5" t="s">
        <v>264</v>
      </c>
      <c r="C368">
        <v>2019</v>
      </c>
      <c r="D368">
        <v>667</v>
      </c>
      <c r="E368">
        <v>0</v>
      </c>
      <c r="F368">
        <v>0</v>
      </c>
      <c r="G368">
        <v>0</v>
      </c>
      <c r="H368">
        <v>24</v>
      </c>
      <c r="I368">
        <v>0</v>
      </c>
      <c r="J368">
        <v>165</v>
      </c>
      <c r="K368">
        <v>1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5</v>
      </c>
      <c r="W368">
        <v>2</v>
      </c>
      <c r="X368">
        <v>9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1</v>
      </c>
      <c r="AF368">
        <v>0</v>
      </c>
      <c r="AG368">
        <v>0</v>
      </c>
      <c r="AH368">
        <v>4</v>
      </c>
      <c r="AI368">
        <v>0</v>
      </c>
      <c r="AJ368">
        <v>0</v>
      </c>
      <c r="AK368">
        <v>3</v>
      </c>
      <c r="AL368">
        <v>9</v>
      </c>
      <c r="AM368">
        <v>3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5</v>
      </c>
      <c r="AT368">
        <v>2</v>
      </c>
      <c r="AU368">
        <v>2</v>
      </c>
      <c r="AV368">
        <v>0</v>
      </c>
      <c r="AW368">
        <v>0</v>
      </c>
      <c r="AX368">
        <v>1</v>
      </c>
      <c r="AY368">
        <v>0</v>
      </c>
      <c r="AZ368">
        <v>1</v>
      </c>
      <c r="BA368">
        <v>0</v>
      </c>
      <c r="BB368">
        <v>17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3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3</v>
      </c>
      <c r="BR368">
        <v>0</v>
      </c>
      <c r="BS368">
        <v>162</v>
      </c>
      <c r="BT368">
        <v>0</v>
      </c>
      <c r="BU368">
        <v>0</v>
      </c>
      <c r="BV368">
        <v>8</v>
      </c>
      <c r="BW368">
        <v>0</v>
      </c>
      <c r="BX368">
        <v>57</v>
      </c>
      <c r="BY368">
        <v>0</v>
      </c>
      <c r="BZ368">
        <v>0</v>
      </c>
      <c r="CA368">
        <v>35</v>
      </c>
      <c r="CB368">
        <v>0</v>
      </c>
      <c r="CC368">
        <v>0</v>
      </c>
      <c r="CD368">
        <v>4</v>
      </c>
      <c r="CE368">
        <v>0</v>
      </c>
      <c r="CF368">
        <v>0</v>
      </c>
      <c r="CG368">
        <v>5</v>
      </c>
      <c r="CH368">
        <v>0</v>
      </c>
      <c r="CI368">
        <v>0</v>
      </c>
      <c r="CJ368">
        <v>121</v>
      </c>
      <c r="CK368">
        <v>0</v>
      </c>
      <c r="CL368">
        <v>0</v>
      </c>
      <c r="CM368">
        <v>0</v>
      </c>
      <c r="CN368">
        <v>2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4</v>
      </c>
      <c r="CU368">
        <v>0</v>
      </c>
      <c r="CV368">
        <v>1</v>
      </c>
      <c r="CW368">
        <v>1</v>
      </c>
      <c r="CY368" s="7"/>
    </row>
    <row r="369" spans="1:103" x14ac:dyDescent="0.25">
      <c r="A369" t="s">
        <v>265</v>
      </c>
      <c r="B369" s="5" t="s">
        <v>266</v>
      </c>
      <c r="C369">
        <v>2019</v>
      </c>
      <c r="D369">
        <v>34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</v>
      </c>
      <c r="K369">
        <v>0</v>
      </c>
      <c r="L369">
        <v>0</v>
      </c>
      <c r="M369">
        <v>0</v>
      </c>
      <c r="N369">
        <v>0</v>
      </c>
      <c r="O369">
        <v>5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1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25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Y369" s="7"/>
    </row>
    <row r="370" spans="1:103" x14ac:dyDescent="0.25">
      <c r="A370" t="s">
        <v>267</v>
      </c>
      <c r="B370" s="5" t="s">
        <v>268</v>
      </c>
      <c r="C370">
        <v>2019</v>
      </c>
      <c r="D370">
        <v>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2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4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1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Y370" s="7"/>
    </row>
    <row r="371" spans="1:103" x14ac:dyDescent="0.25">
      <c r="A371" t="s">
        <v>269</v>
      </c>
      <c r="B371" s="5" t="s">
        <v>270</v>
      </c>
      <c r="C371">
        <v>2019</v>
      </c>
      <c r="D371">
        <v>32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1</v>
      </c>
      <c r="K371">
        <v>0</v>
      </c>
      <c r="L371">
        <v>4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28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Y371" s="7"/>
    </row>
    <row r="372" spans="1:103" x14ac:dyDescent="0.25">
      <c r="A372" t="s">
        <v>271</v>
      </c>
      <c r="B372" s="5" t="s">
        <v>272</v>
      </c>
      <c r="C372">
        <v>2019</v>
      </c>
      <c r="D372">
        <v>1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Y372" s="7"/>
    </row>
    <row r="373" spans="1:103" x14ac:dyDescent="0.25">
      <c r="A373" t="s">
        <v>273</v>
      </c>
      <c r="B373" s="5" t="s">
        <v>274</v>
      </c>
      <c r="C373">
        <v>2019</v>
      </c>
      <c r="D373">
        <v>114</v>
      </c>
      <c r="E373">
        <v>0</v>
      </c>
      <c r="F373">
        <v>0</v>
      </c>
      <c r="G373">
        <v>1</v>
      </c>
      <c r="H373">
        <v>0</v>
      </c>
      <c r="I373">
        <v>1</v>
      </c>
      <c r="J373">
        <v>0</v>
      </c>
      <c r="K373">
        <v>0</v>
      </c>
      <c r="L373">
        <v>1</v>
      </c>
      <c r="M373">
        <v>0</v>
      </c>
      <c r="N373">
        <v>2</v>
      </c>
      <c r="O373">
        <v>8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50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0</v>
      </c>
      <c r="AV373">
        <v>0</v>
      </c>
      <c r="AW373">
        <v>0</v>
      </c>
      <c r="AX373">
        <v>1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1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2</v>
      </c>
      <c r="BT373">
        <v>0</v>
      </c>
      <c r="BU373">
        <v>0</v>
      </c>
      <c r="BV373">
        <v>1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12</v>
      </c>
      <c r="CG373">
        <v>13</v>
      </c>
      <c r="CH373">
        <v>0</v>
      </c>
      <c r="CI373">
        <v>0</v>
      </c>
      <c r="CJ373">
        <v>16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Y373" s="7"/>
    </row>
    <row r="374" spans="1:103" x14ac:dyDescent="0.25">
      <c r="A374" t="s">
        <v>275</v>
      </c>
      <c r="B374" s="5" t="s">
        <v>276</v>
      </c>
      <c r="C374">
        <v>2019</v>
      </c>
      <c r="D374">
        <v>65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2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63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Y374" s="7"/>
    </row>
    <row r="375" spans="1:103" x14ac:dyDescent="0.25">
      <c r="A375" t="s">
        <v>277</v>
      </c>
      <c r="B375" s="5" t="s">
        <v>278</v>
      </c>
      <c r="C375">
        <v>2019</v>
      </c>
      <c r="D375">
        <v>334</v>
      </c>
      <c r="E375">
        <v>0</v>
      </c>
      <c r="F375">
        <v>0</v>
      </c>
      <c r="G375">
        <v>0</v>
      </c>
      <c r="H375">
        <v>23</v>
      </c>
      <c r="I375">
        <v>16</v>
      </c>
      <c r="J375">
        <v>6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3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9</v>
      </c>
      <c r="CJ375">
        <v>263</v>
      </c>
      <c r="CK375">
        <v>10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1</v>
      </c>
      <c r="CW375">
        <v>1</v>
      </c>
      <c r="CY375" s="7"/>
    </row>
    <row r="376" spans="1:103" x14ac:dyDescent="0.25">
      <c r="A376" t="s">
        <v>279</v>
      </c>
      <c r="B376" s="5" t="s">
        <v>280</v>
      </c>
      <c r="C376">
        <v>2019</v>
      </c>
      <c r="D376">
        <v>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5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Y376" s="7"/>
    </row>
    <row r="377" spans="1:103" x14ac:dyDescent="0.25">
      <c r="A377" t="s">
        <v>281</v>
      </c>
      <c r="B377" s="5" t="s">
        <v>282</v>
      </c>
      <c r="C377">
        <v>2019</v>
      </c>
      <c r="D377">
        <v>12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2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1</v>
      </c>
      <c r="BR377">
        <v>0</v>
      </c>
      <c r="BS377">
        <v>0</v>
      </c>
      <c r="BT377">
        <v>1</v>
      </c>
      <c r="BU377">
        <v>0</v>
      </c>
      <c r="BV377">
        <v>1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2</v>
      </c>
      <c r="CG377">
        <v>0</v>
      </c>
      <c r="CH377">
        <v>0</v>
      </c>
      <c r="CI377">
        <v>0</v>
      </c>
      <c r="CJ377">
        <v>1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1</v>
      </c>
      <c r="CT377">
        <v>0</v>
      </c>
      <c r="CU377">
        <v>0</v>
      </c>
      <c r="CV377">
        <v>1</v>
      </c>
      <c r="CW377">
        <v>1</v>
      </c>
      <c r="CY377" s="7"/>
    </row>
    <row r="378" spans="1:103" x14ac:dyDescent="0.25">
      <c r="A378" t="s">
        <v>283</v>
      </c>
      <c r="B378" s="5" t="s">
        <v>284</v>
      </c>
      <c r="C378">
        <v>2019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Y378" s="7"/>
    </row>
    <row r="379" spans="1:103" x14ac:dyDescent="0.25">
      <c r="A379" t="s">
        <v>285</v>
      </c>
      <c r="B379" s="5" t="s">
        <v>286</v>
      </c>
      <c r="C379">
        <v>2019</v>
      </c>
      <c r="D379">
        <v>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1</v>
      </c>
      <c r="BF379">
        <v>1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Y379" s="7"/>
    </row>
    <row r="380" spans="1:103" x14ac:dyDescent="0.25">
      <c r="A380" t="s">
        <v>287</v>
      </c>
      <c r="B380" s="5" t="s">
        <v>288</v>
      </c>
      <c r="C380">
        <v>2019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Y380" s="7"/>
    </row>
    <row r="381" spans="1:103" x14ac:dyDescent="0.25">
      <c r="A381" t="s">
        <v>289</v>
      </c>
      <c r="B381" s="5" t="s">
        <v>290</v>
      </c>
      <c r="C381">
        <v>2019</v>
      </c>
      <c r="D381">
        <v>85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1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7</v>
      </c>
      <c r="X381">
        <v>0</v>
      </c>
      <c r="Y381">
        <v>7</v>
      </c>
      <c r="Z381">
        <v>0</v>
      </c>
      <c r="AA381">
        <v>6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8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2</v>
      </c>
      <c r="AW381">
        <v>0</v>
      </c>
      <c r="AX381">
        <v>1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1</v>
      </c>
      <c r="BF381">
        <v>3</v>
      </c>
      <c r="BG381">
        <v>0</v>
      </c>
      <c r="BH381">
        <v>0</v>
      </c>
      <c r="BI381">
        <v>0</v>
      </c>
      <c r="BJ381">
        <v>4</v>
      </c>
      <c r="BK381">
        <v>0</v>
      </c>
      <c r="BL381">
        <v>0</v>
      </c>
      <c r="BM381">
        <v>0</v>
      </c>
      <c r="BN381">
        <v>1</v>
      </c>
      <c r="BO381">
        <v>0</v>
      </c>
      <c r="BP381">
        <v>0</v>
      </c>
      <c r="BQ381">
        <v>0</v>
      </c>
      <c r="BR381">
        <v>0</v>
      </c>
      <c r="BS381">
        <v>9</v>
      </c>
      <c r="BT381">
        <v>0</v>
      </c>
      <c r="BU381">
        <v>0</v>
      </c>
      <c r="BV381">
        <v>7</v>
      </c>
      <c r="BW381">
        <v>0</v>
      </c>
      <c r="BX381">
        <v>0</v>
      </c>
      <c r="BY381">
        <v>0</v>
      </c>
      <c r="BZ381">
        <v>0</v>
      </c>
      <c r="CA381">
        <v>2</v>
      </c>
      <c r="CB381">
        <v>4</v>
      </c>
      <c r="CC381">
        <v>0</v>
      </c>
      <c r="CD381">
        <v>0</v>
      </c>
      <c r="CE381">
        <v>0</v>
      </c>
      <c r="CF381">
        <v>0</v>
      </c>
      <c r="CG381">
        <v>1</v>
      </c>
      <c r="CH381">
        <v>0</v>
      </c>
      <c r="CI381">
        <v>0</v>
      </c>
      <c r="CJ381">
        <v>2</v>
      </c>
      <c r="CK381">
        <v>1</v>
      </c>
      <c r="CL381">
        <v>0</v>
      </c>
      <c r="CM381">
        <v>0</v>
      </c>
      <c r="CN381">
        <v>4</v>
      </c>
      <c r="CO381">
        <v>1</v>
      </c>
      <c r="CP381">
        <v>0</v>
      </c>
      <c r="CQ381">
        <v>0</v>
      </c>
      <c r="CR381">
        <v>0</v>
      </c>
      <c r="CS381">
        <v>0</v>
      </c>
      <c r="CT381">
        <v>4</v>
      </c>
      <c r="CU381">
        <v>0</v>
      </c>
      <c r="CV381">
        <v>4</v>
      </c>
      <c r="CW381">
        <v>0</v>
      </c>
      <c r="CY381" s="7"/>
    </row>
    <row r="382" spans="1:103" x14ac:dyDescent="0.25">
      <c r="A382" t="s">
        <v>291</v>
      </c>
      <c r="B382" s="5" t="s">
        <v>292</v>
      </c>
      <c r="C382">
        <v>2019</v>
      </c>
      <c r="D382">
        <v>127</v>
      </c>
      <c r="E382">
        <v>0</v>
      </c>
      <c r="F382">
        <v>0</v>
      </c>
      <c r="G382">
        <v>0</v>
      </c>
      <c r="H382">
        <v>57</v>
      </c>
      <c r="I382">
        <v>0</v>
      </c>
      <c r="J382">
        <v>1</v>
      </c>
      <c r="K382">
        <v>17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6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1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1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39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2</v>
      </c>
      <c r="CW382">
        <v>0</v>
      </c>
      <c r="CY382" s="7"/>
    </row>
    <row r="383" spans="1:103" x14ac:dyDescent="0.25">
      <c r="A383" t="s">
        <v>293</v>
      </c>
      <c r="B383" s="5" t="s">
        <v>294</v>
      </c>
      <c r="C383">
        <v>2019</v>
      </c>
      <c r="D383">
        <v>13</v>
      </c>
      <c r="E383">
        <v>0</v>
      </c>
      <c r="F383">
        <v>0</v>
      </c>
      <c r="G383">
        <v>0</v>
      </c>
      <c r="H383">
        <v>10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Y383" s="7"/>
    </row>
    <row r="384" spans="1:103" x14ac:dyDescent="0.25">
      <c r="A384" t="s">
        <v>295</v>
      </c>
      <c r="B384" s="5" t="s">
        <v>296</v>
      </c>
      <c r="C384">
        <v>2019</v>
      </c>
      <c r="D384">
        <v>19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15</v>
      </c>
      <c r="M384">
        <v>0</v>
      </c>
      <c r="N384">
        <v>0</v>
      </c>
      <c r="O384">
        <v>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Y384" s="7"/>
    </row>
    <row r="385" spans="1:103" x14ac:dyDescent="0.25">
      <c r="A385" t="s">
        <v>297</v>
      </c>
      <c r="B385" s="5" t="s">
        <v>298</v>
      </c>
      <c r="C385">
        <v>2019</v>
      </c>
      <c r="D385">
        <v>1632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67</v>
      </c>
      <c r="K385">
        <v>11</v>
      </c>
      <c r="L385">
        <v>7</v>
      </c>
      <c r="M385">
        <v>0</v>
      </c>
      <c r="N385">
        <v>7</v>
      </c>
      <c r="O385">
        <v>136</v>
      </c>
      <c r="P385">
        <v>0</v>
      </c>
      <c r="Q385">
        <v>1</v>
      </c>
      <c r="R385">
        <v>2</v>
      </c>
      <c r="S385">
        <v>0</v>
      </c>
      <c r="T385">
        <v>0</v>
      </c>
      <c r="U385">
        <v>1</v>
      </c>
      <c r="V385">
        <v>1</v>
      </c>
      <c r="W385">
        <v>3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6</v>
      </c>
      <c r="AF385">
        <v>0</v>
      </c>
      <c r="AG385">
        <v>39</v>
      </c>
      <c r="AH385">
        <v>6</v>
      </c>
      <c r="AI385">
        <v>1</v>
      </c>
      <c r="AJ385">
        <v>11</v>
      </c>
      <c r="AK385">
        <v>7</v>
      </c>
      <c r="AL385">
        <v>0</v>
      </c>
      <c r="AM385">
        <v>55</v>
      </c>
      <c r="AN385">
        <v>1</v>
      </c>
      <c r="AO385">
        <v>25</v>
      </c>
      <c r="AP385">
        <v>2</v>
      </c>
      <c r="AQ385">
        <v>7</v>
      </c>
      <c r="AR385">
        <v>0</v>
      </c>
      <c r="AS385">
        <v>1</v>
      </c>
      <c r="AT385">
        <v>4</v>
      </c>
      <c r="AU385">
        <v>10</v>
      </c>
      <c r="AV385">
        <v>21</v>
      </c>
      <c r="AW385">
        <v>8</v>
      </c>
      <c r="AX385">
        <v>14</v>
      </c>
      <c r="AY385">
        <v>0</v>
      </c>
      <c r="AZ385">
        <v>1</v>
      </c>
      <c r="BA385">
        <v>0</v>
      </c>
      <c r="BB385">
        <v>172</v>
      </c>
      <c r="BC385">
        <v>0</v>
      </c>
      <c r="BD385">
        <v>0</v>
      </c>
      <c r="BE385">
        <v>3</v>
      </c>
      <c r="BF385">
        <v>6</v>
      </c>
      <c r="BG385">
        <v>0</v>
      </c>
      <c r="BH385">
        <v>1</v>
      </c>
      <c r="BI385">
        <v>0</v>
      </c>
      <c r="BJ385">
        <v>25</v>
      </c>
      <c r="BK385">
        <v>13</v>
      </c>
      <c r="BL385">
        <v>0</v>
      </c>
      <c r="BM385">
        <v>7</v>
      </c>
      <c r="BN385">
        <v>82</v>
      </c>
      <c r="BO385">
        <v>0</v>
      </c>
      <c r="BP385">
        <v>69</v>
      </c>
      <c r="BQ385">
        <v>125</v>
      </c>
      <c r="BR385">
        <v>3</v>
      </c>
      <c r="BS385">
        <v>20</v>
      </c>
      <c r="BT385">
        <v>4</v>
      </c>
      <c r="BU385">
        <v>0</v>
      </c>
      <c r="BV385">
        <v>51</v>
      </c>
      <c r="BW385">
        <v>2</v>
      </c>
      <c r="BX385">
        <v>1</v>
      </c>
      <c r="BY385">
        <v>0</v>
      </c>
      <c r="BZ385">
        <v>0</v>
      </c>
      <c r="CA385">
        <v>46</v>
      </c>
      <c r="CB385">
        <v>0</v>
      </c>
      <c r="CC385">
        <v>0</v>
      </c>
      <c r="CD385">
        <v>1</v>
      </c>
      <c r="CE385">
        <v>2</v>
      </c>
      <c r="CF385">
        <v>4</v>
      </c>
      <c r="CG385">
        <v>2</v>
      </c>
      <c r="CH385">
        <v>4</v>
      </c>
      <c r="CI385">
        <v>0</v>
      </c>
      <c r="CJ385">
        <v>2</v>
      </c>
      <c r="CK385">
        <v>1</v>
      </c>
      <c r="CL385">
        <v>0</v>
      </c>
      <c r="CM385">
        <v>6</v>
      </c>
      <c r="CN385">
        <v>70</v>
      </c>
      <c r="CO385">
        <v>0</v>
      </c>
      <c r="CP385">
        <v>1</v>
      </c>
      <c r="CQ385">
        <v>0</v>
      </c>
      <c r="CR385">
        <v>3</v>
      </c>
      <c r="CS385">
        <v>12</v>
      </c>
      <c r="CT385">
        <v>16</v>
      </c>
      <c r="CU385">
        <v>1</v>
      </c>
      <c r="CV385">
        <v>39</v>
      </c>
      <c r="CW385">
        <v>378</v>
      </c>
      <c r="CY385" s="7"/>
    </row>
    <row r="386" spans="1:103" x14ac:dyDescent="0.25">
      <c r="A386" t="s">
        <v>299</v>
      </c>
      <c r="B386" s="5" t="s">
        <v>300</v>
      </c>
      <c r="C386">
        <v>2019</v>
      </c>
      <c r="D386">
        <v>2074</v>
      </c>
      <c r="E386">
        <v>0</v>
      </c>
      <c r="F386">
        <v>0</v>
      </c>
      <c r="G386">
        <v>0</v>
      </c>
      <c r="H386">
        <v>9</v>
      </c>
      <c r="I386">
        <v>4</v>
      </c>
      <c r="J386">
        <v>8</v>
      </c>
      <c r="K386">
        <v>0</v>
      </c>
      <c r="L386">
        <v>1</v>
      </c>
      <c r="M386">
        <v>7</v>
      </c>
      <c r="N386">
        <v>17</v>
      </c>
      <c r="O386">
        <v>1</v>
      </c>
      <c r="P386">
        <v>0</v>
      </c>
      <c r="Q386">
        <v>0</v>
      </c>
      <c r="R386">
        <v>13</v>
      </c>
      <c r="S386">
        <v>19</v>
      </c>
      <c r="T386">
        <v>0</v>
      </c>
      <c r="U386">
        <v>3</v>
      </c>
      <c r="V386">
        <v>0</v>
      </c>
      <c r="W386">
        <v>3</v>
      </c>
      <c r="X386">
        <v>2</v>
      </c>
      <c r="Y386">
        <v>0</v>
      </c>
      <c r="Z386">
        <v>0</v>
      </c>
      <c r="AA386">
        <v>88</v>
      </c>
      <c r="AB386">
        <v>0</v>
      </c>
      <c r="AC386">
        <v>0</v>
      </c>
      <c r="AD386">
        <v>0</v>
      </c>
      <c r="AE386">
        <v>40</v>
      </c>
      <c r="AF386">
        <v>48</v>
      </c>
      <c r="AG386">
        <v>11</v>
      </c>
      <c r="AH386">
        <v>1</v>
      </c>
      <c r="AI386">
        <v>3</v>
      </c>
      <c r="AJ386">
        <v>15</v>
      </c>
      <c r="AK386">
        <v>5</v>
      </c>
      <c r="AL386">
        <v>0</v>
      </c>
      <c r="AM386">
        <v>2</v>
      </c>
      <c r="AN386">
        <v>8</v>
      </c>
      <c r="AO386">
        <v>6</v>
      </c>
      <c r="AP386">
        <v>1</v>
      </c>
      <c r="AQ386">
        <v>21</v>
      </c>
      <c r="AR386">
        <v>62</v>
      </c>
      <c r="AS386">
        <v>39</v>
      </c>
      <c r="AT386">
        <v>6</v>
      </c>
      <c r="AU386">
        <v>15</v>
      </c>
      <c r="AV386">
        <v>40</v>
      </c>
      <c r="AW386">
        <v>3</v>
      </c>
      <c r="AX386">
        <v>27</v>
      </c>
      <c r="AY386">
        <v>2</v>
      </c>
      <c r="AZ386">
        <v>12</v>
      </c>
      <c r="BA386">
        <v>0</v>
      </c>
      <c r="BB386">
        <v>56</v>
      </c>
      <c r="BC386">
        <v>7</v>
      </c>
      <c r="BD386">
        <v>0</v>
      </c>
      <c r="BE386">
        <v>21</v>
      </c>
      <c r="BF386">
        <v>8</v>
      </c>
      <c r="BG386">
        <v>0</v>
      </c>
      <c r="BH386">
        <v>0</v>
      </c>
      <c r="BI386">
        <v>5</v>
      </c>
      <c r="BJ386">
        <v>42</v>
      </c>
      <c r="BK386">
        <v>62</v>
      </c>
      <c r="BL386">
        <v>0</v>
      </c>
      <c r="BM386">
        <v>4</v>
      </c>
      <c r="BN386">
        <v>81</v>
      </c>
      <c r="BO386">
        <v>6</v>
      </c>
      <c r="BP386">
        <v>8</v>
      </c>
      <c r="BQ386">
        <v>75</v>
      </c>
      <c r="BR386">
        <v>163</v>
      </c>
      <c r="BS386">
        <v>208</v>
      </c>
      <c r="BT386">
        <v>45</v>
      </c>
      <c r="BU386">
        <v>0</v>
      </c>
      <c r="BV386">
        <v>22</v>
      </c>
      <c r="BW386">
        <v>1</v>
      </c>
      <c r="BX386">
        <v>0</v>
      </c>
      <c r="BY386">
        <v>0</v>
      </c>
      <c r="BZ386">
        <v>0</v>
      </c>
      <c r="CA386">
        <v>158</v>
      </c>
      <c r="CB386">
        <v>8</v>
      </c>
      <c r="CC386">
        <v>0</v>
      </c>
      <c r="CD386">
        <v>7</v>
      </c>
      <c r="CE386">
        <v>0</v>
      </c>
      <c r="CF386">
        <v>117</v>
      </c>
      <c r="CG386">
        <v>1</v>
      </c>
      <c r="CH386">
        <v>6</v>
      </c>
      <c r="CI386">
        <v>1</v>
      </c>
      <c r="CJ386">
        <v>211</v>
      </c>
      <c r="CK386">
        <v>9</v>
      </c>
      <c r="CL386">
        <v>0</v>
      </c>
      <c r="CM386">
        <v>16</v>
      </c>
      <c r="CN386">
        <v>50</v>
      </c>
      <c r="CO386">
        <v>6</v>
      </c>
      <c r="CP386">
        <v>3</v>
      </c>
      <c r="CQ386">
        <v>0</v>
      </c>
      <c r="CR386">
        <v>0</v>
      </c>
      <c r="CS386">
        <v>2</v>
      </c>
      <c r="CT386">
        <v>43</v>
      </c>
      <c r="CU386">
        <v>6</v>
      </c>
      <c r="CV386">
        <v>66</v>
      </c>
      <c r="CW386">
        <v>5</v>
      </c>
      <c r="CY386" s="7"/>
    </row>
    <row r="387" spans="1:103" x14ac:dyDescent="0.25">
      <c r="A387" t="s">
        <v>301</v>
      </c>
      <c r="B387" s="5" t="s">
        <v>302</v>
      </c>
      <c r="C387">
        <v>2019</v>
      </c>
      <c r="D387">
        <v>171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10</v>
      </c>
      <c r="L387">
        <v>3</v>
      </c>
      <c r="M387">
        <v>0</v>
      </c>
      <c r="N387">
        <v>0</v>
      </c>
      <c r="O387">
        <v>146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2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8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Y387" s="7"/>
    </row>
    <row r="388" spans="1:103" x14ac:dyDescent="0.25">
      <c r="A388" t="s">
        <v>303</v>
      </c>
      <c r="B388" s="5" t="s">
        <v>304</v>
      </c>
      <c r="C388">
        <v>2019</v>
      </c>
      <c r="D388">
        <v>32</v>
      </c>
      <c r="E388">
        <v>0</v>
      </c>
      <c r="F388">
        <v>13</v>
      </c>
      <c r="G388">
        <v>0</v>
      </c>
      <c r="H388">
        <v>0</v>
      </c>
      <c r="I388">
        <v>0</v>
      </c>
      <c r="J388">
        <v>11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6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Y388" s="7"/>
    </row>
    <row r="389" spans="1:103" x14ac:dyDescent="0.25">
      <c r="A389" t="s">
        <v>305</v>
      </c>
      <c r="B389" s="5" t="s">
        <v>306</v>
      </c>
      <c r="C389">
        <v>2019</v>
      </c>
      <c r="D389">
        <v>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8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1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Y389" s="7"/>
    </row>
    <row r="390" spans="1:103" x14ac:dyDescent="0.25">
      <c r="A390" t="s">
        <v>307</v>
      </c>
      <c r="B390" s="5" t="s">
        <v>308</v>
      </c>
      <c r="C390">
        <v>2019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Y390" s="7"/>
    </row>
    <row r="391" spans="1:103" x14ac:dyDescent="0.25">
      <c r="A391" t="s">
        <v>309</v>
      </c>
      <c r="B391" s="5" t="s">
        <v>310</v>
      </c>
      <c r="C391">
        <v>2019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Y391" s="7"/>
    </row>
    <row r="392" spans="1:103" x14ac:dyDescent="0.25">
      <c r="A392" t="s">
        <v>311</v>
      </c>
      <c r="B392" s="5" t="s">
        <v>312</v>
      </c>
      <c r="C392">
        <v>2019</v>
      </c>
      <c r="D392">
        <v>1474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1</v>
      </c>
      <c r="M392">
        <v>0</v>
      </c>
      <c r="N392">
        <v>0</v>
      </c>
      <c r="O392">
        <v>4</v>
      </c>
      <c r="P392">
        <v>0</v>
      </c>
      <c r="Q392">
        <v>0</v>
      </c>
      <c r="R392">
        <v>1</v>
      </c>
      <c r="S392">
        <v>3</v>
      </c>
      <c r="T392">
        <v>0</v>
      </c>
      <c r="U392">
        <v>0</v>
      </c>
      <c r="V392">
        <v>0</v>
      </c>
      <c r="W392">
        <v>5</v>
      </c>
      <c r="X392">
        <v>1</v>
      </c>
      <c r="Y392">
        <v>0</v>
      </c>
      <c r="Z392">
        <v>1237</v>
      </c>
      <c r="AA392">
        <v>108</v>
      </c>
      <c r="AB392">
        <v>54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29</v>
      </c>
      <c r="BC392">
        <v>0</v>
      </c>
      <c r="BD392">
        <v>0</v>
      </c>
      <c r="BE392">
        <v>2</v>
      </c>
      <c r="BF392">
        <v>1</v>
      </c>
      <c r="BG392">
        <v>0</v>
      </c>
      <c r="BH392">
        <v>0</v>
      </c>
      <c r="BI392">
        <v>0</v>
      </c>
      <c r="BJ392">
        <v>2</v>
      </c>
      <c r="BK392">
        <v>1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2</v>
      </c>
      <c r="BR392">
        <v>0</v>
      </c>
      <c r="BS392">
        <v>1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5</v>
      </c>
      <c r="CB392">
        <v>0</v>
      </c>
      <c r="CC392">
        <v>0</v>
      </c>
      <c r="CD392">
        <v>0</v>
      </c>
      <c r="CE392">
        <v>0</v>
      </c>
      <c r="CF392">
        <v>1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1</v>
      </c>
      <c r="CN392">
        <v>3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2</v>
      </c>
      <c r="CW392">
        <v>3</v>
      </c>
      <c r="CY392" s="7"/>
    </row>
    <row r="393" spans="1:103" x14ac:dyDescent="0.25">
      <c r="A393" t="s">
        <v>313</v>
      </c>
      <c r="B393" s="5" t="s">
        <v>314</v>
      </c>
      <c r="C393">
        <v>2019</v>
      </c>
      <c r="D393">
        <v>40</v>
      </c>
      <c r="E393">
        <v>0</v>
      </c>
      <c r="F393">
        <v>0</v>
      </c>
      <c r="G393">
        <v>0</v>
      </c>
      <c r="H393">
        <v>5</v>
      </c>
      <c r="I393">
        <v>0</v>
      </c>
      <c r="J393">
        <v>8</v>
      </c>
      <c r="K393">
        <v>0</v>
      </c>
      <c r="L393">
        <v>8</v>
      </c>
      <c r="M393">
        <v>0</v>
      </c>
      <c r="N393">
        <v>0</v>
      </c>
      <c r="O393">
        <v>1</v>
      </c>
      <c r="P393">
        <v>0</v>
      </c>
      <c r="Q393">
        <v>16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1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Y393" s="7"/>
    </row>
    <row r="394" spans="1:103" x14ac:dyDescent="0.25">
      <c r="A394" t="s">
        <v>315</v>
      </c>
      <c r="B394" s="5" t="s">
        <v>316</v>
      </c>
      <c r="C394">
        <v>2019</v>
      </c>
      <c r="D394">
        <v>43336</v>
      </c>
      <c r="E394">
        <v>22</v>
      </c>
      <c r="F394">
        <v>1050</v>
      </c>
      <c r="G394">
        <v>445</v>
      </c>
      <c r="H394">
        <v>121</v>
      </c>
      <c r="I394">
        <v>327</v>
      </c>
      <c r="J394">
        <v>1642</v>
      </c>
      <c r="K394">
        <v>117</v>
      </c>
      <c r="L394">
        <v>408</v>
      </c>
      <c r="M394">
        <v>352</v>
      </c>
      <c r="N394">
        <v>594</v>
      </c>
      <c r="O394">
        <v>342</v>
      </c>
      <c r="P394">
        <v>1</v>
      </c>
      <c r="Q394">
        <v>53</v>
      </c>
      <c r="R394">
        <v>25</v>
      </c>
      <c r="S394">
        <v>49</v>
      </c>
      <c r="T394">
        <v>39</v>
      </c>
      <c r="U394">
        <v>5</v>
      </c>
      <c r="V394">
        <v>63</v>
      </c>
      <c r="W394">
        <v>96</v>
      </c>
      <c r="X394">
        <v>1027</v>
      </c>
      <c r="Y394">
        <v>24</v>
      </c>
      <c r="Z394">
        <v>11</v>
      </c>
      <c r="AA394">
        <v>3005</v>
      </c>
      <c r="AB394">
        <v>308</v>
      </c>
      <c r="AC394">
        <v>249</v>
      </c>
      <c r="AD394">
        <v>11</v>
      </c>
      <c r="AE394">
        <v>268</v>
      </c>
      <c r="AF394">
        <v>67</v>
      </c>
      <c r="AG394">
        <v>1996</v>
      </c>
      <c r="AH394">
        <v>194</v>
      </c>
      <c r="AI394">
        <v>228</v>
      </c>
      <c r="AJ394">
        <v>5008</v>
      </c>
      <c r="AK394">
        <v>581</v>
      </c>
      <c r="AL394">
        <v>172</v>
      </c>
      <c r="AM394">
        <v>971</v>
      </c>
      <c r="AN394">
        <v>148</v>
      </c>
      <c r="AO394">
        <v>1105</v>
      </c>
      <c r="AP394">
        <v>8</v>
      </c>
      <c r="AQ394">
        <v>136</v>
      </c>
      <c r="AR394">
        <v>33</v>
      </c>
      <c r="AS394">
        <v>385</v>
      </c>
      <c r="AT394">
        <v>383</v>
      </c>
      <c r="AU394">
        <v>236</v>
      </c>
      <c r="AV394">
        <v>493</v>
      </c>
      <c r="AW394">
        <v>294</v>
      </c>
      <c r="AX394">
        <v>454</v>
      </c>
      <c r="AY394">
        <v>8</v>
      </c>
      <c r="AZ394">
        <v>35</v>
      </c>
      <c r="BA394">
        <v>0</v>
      </c>
      <c r="BB394">
        <v>886</v>
      </c>
      <c r="BC394">
        <v>23</v>
      </c>
      <c r="BD394">
        <v>19</v>
      </c>
      <c r="BE394">
        <v>182</v>
      </c>
      <c r="BF394">
        <v>355</v>
      </c>
      <c r="BG394">
        <v>22</v>
      </c>
      <c r="BH394">
        <v>49</v>
      </c>
      <c r="BI394">
        <v>2</v>
      </c>
      <c r="BJ394">
        <v>344</v>
      </c>
      <c r="BK394">
        <v>552</v>
      </c>
      <c r="BL394">
        <v>0</v>
      </c>
      <c r="BM394">
        <v>696</v>
      </c>
      <c r="BN394">
        <v>2472</v>
      </c>
      <c r="BO394">
        <v>129</v>
      </c>
      <c r="BP394">
        <v>182</v>
      </c>
      <c r="BQ394">
        <v>3430</v>
      </c>
      <c r="BR394">
        <v>95</v>
      </c>
      <c r="BS394">
        <v>1338</v>
      </c>
      <c r="BT394">
        <v>468</v>
      </c>
      <c r="BU394">
        <v>103</v>
      </c>
      <c r="BV394">
        <v>392</v>
      </c>
      <c r="BW394">
        <v>1611</v>
      </c>
      <c r="BX394">
        <v>961</v>
      </c>
      <c r="BY394">
        <v>1</v>
      </c>
      <c r="BZ394">
        <v>2</v>
      </c>
      <c r="CA394">
        <v>120</v>
      </c>
      <c r="CB394">
        <v>208</v>
      </c>
      <c r="CC394">
        <v>1</v>
      </c>
      <c r="CD394">
        <v>79</v>
      </c>
      <c r="CE394">
        <v>40</v>
      </c>
      <c r="CF394">
        <v>32</v>
      </c>
      <c r="CG394">
        <v>6</v>
      </c>
      <c r="CH394">
        <v>33</v>
      </c>
      <c r="CI394">
        <v>175</v>
      </c>
      <c r="CJ394">
        <v>1163</v>
      </c>
      <c r="CK394">
        <v>629</v>
      </c>
      <c r="CL394">
        <v>3</v>
      </c>
      <c r="CM394">
        <v>88</v>
      </c>
      <c r="CN394">
        <v>1072</v>
      </c>
      <c r="CO394">
        <v>88</v>
      </c>
      <c r="CP394">
        <v>160</v>
      </c>
      <c r="CQ394">
        <v>3</v>
      </c>
      <c r="CR394">
        <v>49</v>
      </c>
      <c r="CS394">
        <v>20</v>
      </c>
      <c r="CT394">
        <v>316</v>
      </c>
      <c r="CU394">
        <v>16</v>
      </c>
      <c r="CV394">
        <v>1109</v>
      </c>
      <c r="CW394">
        <v>25</v>
      </c>
      <c r="CY394" s="7"/>
    </row>
    <row r="395" spans="1:103" x14ac:dyDescent="0.25">
      <c r="A395" t="s">
        <v>317</v>
      </c>
      <c r="B395" s="5" t="s">
        <v>318</v>
      </c>
      <c r="C395">
        <v>2019</v>
      </c>
      <c r="D395">
        <v>16211</v>
      </c>
      <c r="E395">
        <v>0</v>
      </c>
      <c r="F395">
        <v>0</v>
      </c>
      <c r="G395">
        <v>4</v>
      </c>
      <c r="H395">
        <v>162</v>
      </c>
      <c r="I395">
        <v>0</v>
      </c>
      <c r="J395">
        <v>2</v>
      </c>
      <c r="K395">
        <v>1</v>
      </c>
      <c r="L395">
        <v>1</v>
      </c>
      <c r="M395">
        <v>93</v>
      </c>
      <c r="N395">
        <v>6</v>
      </c>
      <c r="O395">
        <v>4</v>
      </c>
      <c r="P395">
        <v>0</v>
      </c>
      <c r="Q395">
        <v>0</v>
      </c>
      <c r="R395">
        <v>0</v>
      </c>
      <c r="S395">
        <v>17</v>
      </c>
      <c r="T395">
        <v>0</v>
      </c>
      <c r="U395">
        <v>3</v>
      </c>
      <c r="V395">
        <v>58</v>
      </c>
      <c r="W395">
        <v>66</v>
      </c>
      <c r="X395">
        <v>3</v>
      </c>
      <c r="Y395">
        <v>0</v>
      </c>
      <c r="Z395">
        <v>8916</v>
      </c>
      <c r="AA395">
        <v>583</v>
      </c>
      <c r="AB395">
        <v>4067</v>
      </c>
      <c r="AC395">
        <v>0</v>
      </c>
      <c r="AD395">
        <v>18</v>
      </c>
      <c r="AE395">
        <v>2</v>
      </c>
      <c r="AF395">
        <v>0</v>
      </c>
      <c r="AG395">
        <v>136</v>
      </c>
      <c r="AH395">
        <v>17</v>
      </c>
      <c r="AI395">
        <v>11</v>
      </c>
      <c r="AJ395">
        <v>27</v>
      </c>
      <c r="AK395">
        <v>1</v>
      </c>
      <c r="AL395">
        <v>67</v>
      </c>
      <c r="AM395">
        <v>61</v>
      </c>
      <c r="AN395">
        <v>9</v>
      </c>
      <c r="AO395">
        <v>38</v>
      </c>
      <c r="AP395">
        <v>0</v>
      </c>
      <c r="AQ395">
        <v>8</v>
      </c>
      <c r="AR395">
        <v>12</v>
      </c>
      <c r="AS395">
        <v>119</v>
      </c>
      <c r="AT395">
        <v>2</v>
      </c>
      <c r="AU395">
        <v>6</v>
      </c>
      <c r="AV395">
        <v>119</v>
      </c>
      <c r="AW395">
        <v>435</v>
      </c>
      <c r="AX395">
        <v>61</v>
      </c>
      <c r="AY395">
        <v>2</v>
      </c>
      <c r="AZ395">
        <v>6</v>
      </c>
      <c r="BA395">
        <v>0</v>
      </c>
      <c r="BB395">
        <v>123</v>
      </c>
      <c r="BC395">
        <v>9</v>
      </c>
      <c r="BD395">
        <v>0</v>
      </c>
      <c r="BE395">
        <v>84</v>
      </c>
      <c r="BF395">
        <v>40</v>
      </c>
      <c r="BG395">
        <v>2</v>
      </c>
      <c r="BH395">
        <v>2</v>
      </c>
      <c r="BI395">
        <v>0</v>
      </c>
      <c r="BJ395">
        <v>89</v>
      </c>
      <c r="BK395">
        <v>37</v>
      </c>
      <c r="BL395">
        <v>0</v>
      </c>
      <c r="BM395">
        <v>1</v>
      </c>
      <c r="BN395">
        <v>13</v>
      </c>
      <c r="BO395">
        <v>0</v>
      </c>
      <c r="BP395">
        <v>11</v>
      </c>
      <c r="BQ395">
        <v>35</v>
      </c>
      <c r="BR395">
        <v>2</v>
      </c>
      <c r="BS395">
        <v>86</v>
      </c>
      <c r="BT395">
        <v>11</v>
      </c>
      <c r="BU395">
        <v>0</v>
      </c>
      <c r="BV395">
        <v>10</v>
      </c>
      <c r="BW395">
        <v>8</v>
      </c>
      <c r="BX395">
        <v>2</v>
      </c>
      <c r="BY395">
        <v>0</v>
      </c>
      <c r="BZ395">
        <v>0</v>
      </c>
      <c r="CA395">
        <v>95</v>
      </c>
      <c r="CB395">
        <v>175</v>
      </c>
      <c r="CC395">
        <v>0</v>
      </c>
      <c r="CD395">
        <v>5</v>
      </c>
      <c r="CE395">
        <v>0</v>
      </c>
      <c r="CF395">
        <v>14</v>
      </c>
      <c r="CG395">
        <v>1</v>
      </c>
      <c r="CH395">
        <v>0</v>
      </c>
      <c r="CI395">
        <v>0</v>
      </c>
      <c r="CJ395">
        <v>2</v>
      </c>
      <c r="CK395">
        <v>0</v>
      </c>
      <c r="CL395">
        <v>0</v>
      </c>
      <c r="CM395">
        <v>41</v>
      </c>
      <c r="CN395">
        <v>120</v>
      </c>
      <c r="CO395">
        <v>2</v>
      </c>
      <c r="CP395">
        <v>1</v>
      </c>
      <c r="CQ395">
        <v>0</v>
      </c>
      <c r="CR395">
        <v>8</v>
      </c>
      <c r="CS395">
        <v>0</v>
      </c>
      <c r="CT395">
        <v>5</v>
      </c>
      <c r="CU395">
        <v>0</v>
      </c>
      <c r="CV395">
        <v>18</v>
      </c>
      <c r="CW395">
        <v>8</v>
      </c>
      <c r="CY395" s="7"/>
    </row>
    <row r="396" spans="1:103" x14ac:dyDescent="0.25">
      <c r="A396" t="s">
        <v>319</v>
      </c>
      <c r="B396" s="5" t="s">
        <v>320</v>
      </c>
      <c r="C396">
        <v>2019</v>
      </c>
      <c r="D396">
        <v>16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5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9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Y396" s="7"/>
    </row>
    <row r="397" spans="1:103" x14ac:dyDescent="0.25">
      <c r="A397" t="s">
        <v>321</v>
      </c>
      <c r="B397" s="5" t="s">
        <v>322</v>
      </c>
      <c r="C397">
        <v>2019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Y397" s="7"/>
    </row>
    <row r="398" spans="1:103" x14ac:dyDescent="0.25">
      <c r="A398" t="s">
        <v>323</v>
      </c>
      <c r="B398" s="5" t="s">
        <v>324</v>
      </c>
      <c r="C398">
        <v>2019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Y398" s="7"/>
    </row>
    <row r="399" spans="1:103" x14ac:dyDescent="0.25">
      <c r="A399" t="s">
        <v>325</v>
      </c>
      <c r="B399" s="5" t="s">
        <v>326</v>
      </c>
      <c r="C399">
        <v>2019</v>
      </c>
      <c r="D399">
        <v>884</v>
      </c>
      <c r="E399">
        <v>0</v>
      </c>
      <c r="F399">
        <v>230</v>
      </c>
      <c r="G399">
        <v>3</v>
      </c>
      <c r="H399">
        <v>6</v>
      </c>
      <c r="I399">
        <v>2</v>
      </c>
      <c r="J399">
        <v>61</v>
      </c>
      <c r="K399">
        <v>27</v>
      </c>
      <c r="L399">
        <v>0</v>
      </c>
      <c r="M399">
        <v>0</v>
      </c>
      <c r="N399">
        <v>6</v>
      </c>
      <c r="O399">
        <v>253</v>
      </c>
      <c r="P399">
        <v>0</v>
      </c>
      <c r="Q399">
        <v>0</v>
      </c>
      <c r="R399">
        <v>0</v>
      </c>
      <c r="S399">
        <v>3</v>
      </c>
      <c r="T399">
        <v>0</v>
      </c>
      <c r="U399">
        <v>23</v>
      </c>
      <c r="V399">
        <v>0</v>
      </c>
      <c r="W399">
        <v>0</v>
      </c>
      <c r="X399">
        <v>5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</v>
      </c>
      <c r="AE399">
        <v>0</v>
      </c>
      <c r="AF399">
        <v>0</v>
      </c>
      <c r="AG399">
        <v>1</v>
      </c>
      <c r="AH399">
        <v>0</v>
      </c>
      <c r="AI399">
        <v>1</v>
      </c>
      <c r="AJ399">
        <v>16</v>
      </c>
      <c r="AK399">
        <v>8</v>
      </c>
      <c r="AL399">
        <v>0</v>
      </c>
      <c r="AM399">
        <v>0</v>
      </c>
      <c r="AN399">
        <v>2</v>
      </c>
      <c r="AO399">
        <v>2</v>
      </c>
      <c r="AP399">
        <v>1</v>
      </c>
      <c r="AQ399">
        <v>0</v>
      </c>
      <c r="AR399">
        <v>0</v>
      </c>
      <c r="AS399">
        <v>0</v>
      </c>
      <c r="AT399">
        <v>6</v>
      </c>
      <c r="AU399">
        <v>3</v>
      </c>
      <c r="AV399">
        <v>0</v>
      </c>
      <c r="AW399">
        <v>6</v>
      </c>
      <c r="AX399">
        <v>8</v>
      </c>
      <c r="AY399">
        <v>0</v>
      </c>
      <c r="AZ399">
        <v>3</v>
      </c>
      <c r="BA399">
        <v>0</v>
      </c>
      <c r="BB399">
        <v>34</v>
      </c>
      <c r="BC399">
        <v>3</v>
      </c>
      <c r="BD399">
        <v>0</v>
      </c>
      <c r="BE399">
        <v>5</v>
      </c>
      <c r="BF399">
        <v>11</v>
      </c>
      <c r="BG399">
        <v>0</v>
      </c>
      <c r="BH399">
        <v>2</v>
      </c>
      <c r="BI399">
        <v>0</v>
      </c>
      <c r="BJ399">
        <v>4</v>
      </c>
      <c r="BK399">
        <v>14</v>
      </c>
      <c r="BL399">
        <v>0</v>
      </c>
      <c r="BM399">
        <v>1</v>
      </c>
      <c r="BN399">
        <v>3</v>
      </c>
      <c r="BO399">
        <v>0</v>
      </c>
      <c r="BP399">
        <v>1</v>
      </c>
      <c r="BQ399">
        <v>9</v>
      </c>
      <c r="BR399">
        <v>0</v>
      </c>
      <c r="BS399">
        <v>5</v>
      </c>
      <c r="BT399">
        <v>3</v>
      </c>
      <c r="BU399">
        <v>0</v>
      </c>
      <c r="BV399">
        <v>1</v>
      </c>
      <c r="BW399">
        <v>0</v>
      </c>
      <c r="BX399">
        <v>2</v>
      </c>
      <c r="BY399">
        <v>0</v>
      </c>
      <c r="BZ399">
        <v>0</v>
      </c>
      <c r="CA399">
        <v>1</v>
      </c>
      <c r="CB399">
        <v>1</v>
      </c>
      <c r="CC399">
        <v>0</v>
      </c>
      <c r="CD399">
        <v>3</v>
      </c>
      <c r="CE399">
        <v>0</v>
      </c>
      <c r="CF399">
        <v>5</v>
      </c>
      <c r="CG399">
        <v>1</v>
      </c>
      <c r="CH399">
        <v>0</v>
      </c>
      <c r="CI399">
        <v>0</v>
      </c>
      <c r="CJ399">
        <v>6</v>
      </c>
      <c r="CK399">
        <v>1</v>
      </c>
      <c r="CL399">
        <v>0</v>
      </c>
      <c r="CM399">
        <v>2</v>
      </c>
      <c r="CN399">
        <v>35</v>
      </c>
      <c r="CO399">
        <v>0</v>
      </c>
      <c r="CP399">
        <v>1</v>
      </c>
      <c r="CQ399">
        <v>1</v>
      </c>
      <c r="CR399">
        <v>5</v>
      </c>
      <c r="CS399">
        <v>0</v>
      </c>
      <c r="CT399">
        <v>15</v>
      </c>
      <c r="CU399">
        <v>0</v>
      </c>
      <c r="CV399">
        <v>9</v>
      </c>
      <c r="CW399">
        <v>18</v>
      </c>
      <c r="CY399" s="7"/>
    </row>
    <row r="400" spans="1:103" x14ac:dyDescent="0.25">
      <c r="A400" t="s">
        <v>327</v>
      </c>
      <c r="B400" s="5" t="s">
        <v>328</v>
      </c>
      <c r="C400">
        <v>2019</v>
      </c>
      <c r="D400">
        <v>240</v>
      </c>
      <c r="E400">
        <v>0</v>
      </c>
      <c r="F400">
        <v>0</v>
      </c>
      <c r="G400">
        <v>0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62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14</v>
      </c>
      <c r="AI400">
        <v>0</v>
      </c>
      <c r="AJ400">
        <v>6</v>
      </c>
      <c r="AK400">
        <v>1</v>
      </c>
      <c r="AL400">
        <v>0</v>
      </c>
      <c r="AM400">
        <v>2</v>
      </c>
      <c r="AN400">
        <v>13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2</v>
      </c>
      <c r="AU400">
        <v>3</v>
      </c>
      <c r="AV400">
        <v>0</v>
      </c>
      <c r="AW400">
        <v>0</v>
      </c>
      <c r="AX400">
        <v>4</v>
      </c>
      <c r="AY400">
        <v>0</v>
      </c>
      <c r="AZ400">
        <v>1</v>
      </c>
      <c r="BA400">
        <v>0</v>
      </c>
      <c r="BB400">
        <v>57</v>
      </c>
      <c r="BC400">
        <v>0</v>
      </c>
      <c r="BD400">
        <v>0</v>
      </c>
      <c r="BE400">
        <v>1</v>
      </c>
      <c r="BF400">
        <v>1</v>
      </c>
      <c r="BG400">
        <v>0</v>
      </c>
      <c r="BH400">
        <v>0</v>
      </c>
      <c r="BI400">
        <v>0</v>
      </c>
      <c r="BJ400">
        <v>2</v>
      </c>
      <c r="BK400">
        <v>4</v>
      </c>
      <c r="BL400">
        <v>0</v>
      </c>
      <c r="BM400">
        <v>0</v>
      </c>
      <c r="BN400">
        <v>3</v>
      </c>
      <c r="BO400">
        <v>0</v>
      </c>
      <c r="BP400">
        <v>1</v>
      </c>
      <c r="BQ400">
        <v>5</v>
      </c>
      <c r="BR400">
        <v>0</v>
      </c>
      <c r="BS400">
        <v>4</v>
      </c>
      <c r="BT400">
        <v>2</v>
      </c>
      <c r="BU400">
        <v>0</v>
      </c>
      <c r="BV400">
        <v>9</v>
      </c>
      <c r="BW400">
        <v>0</v>
      </c>
      <c r="BX400">
        <v>0</v>
      </c>
      <c r="BY400">
        <v>0</v>
      </c>
      <c r="BZ400">
        <v>0</v>
      </c>
      <c r="CA400">
        <v>4</v>
      </c>
      <c r="CB400">
        <v>0</v>
      </c>
      <c r="CC400">
        <v>0</v>
      </c>
      <c r="CD400">
        <v>0</v>
      </c>
      <c r="CE400">
        <v>0</v>
      </c>
      <c r="CF400">
        <v>2</v>
      </c>
      <c r="CG400">
        <v>0</v>
      </c>
      <c r="CH400">
        <v>0</v>
      </c>
      <c r="CI400">
        <v>0</v>
      </c>
      <c r="CJ400">
        <v>7</v>
      </c>
      <c r="CK400">
        <v>0</v>
      </c>
      <c r="CL400">
        <v>0</v>
      </c>
      <c r="CM400">
        <v>9</v>
      </c>
      <c r="CN400">
        <v>15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1</v>
      </c>
      <c r="CW400">
        <v>1</v>
      </c>
      <c r="CY400" s="7"/>
    </row>
    <row r="401" spans="1:103" x14ac:dyDescent="0.25">
      <c r="A401" t="s">
        <v>329</v>
      </c>
      <c r="B401" s="5" t="s">
        <v>330</v>
      </c>
      <c r="C401">
        <v>2019</v>
      </c>
      <c r="D401">
        <v>32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19</v>
      </c>
      <c r="K401">
        <v>0</v>
      </c>
      <c r="L401">
        <v>1</v>
      </c>
      <c r="M401">
        <v>0</v>
      </c>
      <c r="N401">
        <v>0</v>
      </c>
      <c r="O401">
        <v>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1</v>
      </c>
      <c r="BO401">
        <v>0</v>
      </c>
      <c r="BP401">
        <v>0</v>
      </c>
      <c r="BQ401">
        <v>0</v>
      </c>
      <c r="BR401">
        <v>1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1</v>
      </c>
      <c r="CG401">
        <v>0</v>
      </c>
      <c r="CH401">
        <v>0</v>
      </c>
      <c r="CI401">
        <v>0</v>
      </c>
      <c r="CJ401">
        <v>3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Y401" s="7"/>
    </row>
    <row r="402" spans="1:103" x14ac:dyDescent="0.25">
      <c r="A402" t="s">
        <v>331</v>
      </c>
      <c r="B402" s="5" t="s">
        <v>332</v>
      </c>
      <c r="C402">
        <v>2019</v>
      </c>
      <c r="D402">
        <v>471</v>
      </c>
      <c r="E402">
        <v>0</v>
      </c>
      <c r="F402">
        <v>0</v>
      </c>
      <c r="G402">
        <v>0</v>
      </c>
      <c r="H402">
        <v>10</v>
      </c>
      <c r="I402">
        <v>5</v>
      </c>
      <c r="J402">
        <v>283</v>
      </c>
      <c r="K402">
        <v>0</v>
      </c>
      <c r="L402">
        <v>24</v>
      </c>
      <c r="M402">
        <v>1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2</v>
      </c>
      <c r="V402">
        <v>1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60</v>
      </c>
      <c r="AC402">
        <v>0</v>
      </c>
      <c r="AD402">
        <v>2</v>
      </c>
      <c r="AE402">
        <v>1</v>
      </c>
      <c r="AF402">
        <v>0</v>
      </c>
      <c r="AG402">
        <v>18</v>
      </c>
      <c r="AH402">
        <v>12</v>
      </c>
      <c r="AI402">
        <v>3</v>
      </c>
      <c r="AJ402">
        <v>0</v>
      </c>
      <c r="AK402">
        <v>4</v>
      </c>
      <c r="AL402">
        <v>0</v>
      </c>
      <c r="AM402">
        <v>1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6</v>
      </c>
      <c r="AU402">
        <v>2</v>
      </c>
      <c r="AV402">
        <v>0</v>
      </c>
      <c r="AW402">
        <v>18</v>
      </c>
      <c r="AX402">
        <v>1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12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1</v>
      </c>
      <c r="CW402">
        <v>1</v>
      </c>
      <c r="CY402" s="7"/>
    </row>
    <row r="403" spans="1:103" x14ac:dyDescent="0.25">
      <c r="A403" t="s">
        <v>333</v>
      </c>
      <c r="B403" s="5" t="s">
        <v>334</v>
      </c>
      <c r="C403">
        <v>2019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Y403" s="7"/>
    </row>
    <row r="404" spans="1:103" x14ac:dyDescent="0.25">
      <c r="A404" t="s">
        <v>335</v>
      </c>
      <c r="B404" s="5" t="s">
        <v>336</v>
      </c>
      <c r="C404">
        <v>2019</v>
      </c>
      <c r="D404">
        <v>77</v>
      </c>
      <c r="E404">
        <v>0</v>
      </c>
      <c r="F404">
        <v>0</v>
      </c>
      <c r="G404">
        <v>0</v>
      </c>
      <c r="H404">
        <v>13</v>
      </c>
      <c r="I404">
        <v>0</v>
      </c>
      <c r="J404">
        <v>0</v>
      </c>
      <c r="K404">
        <v>0</v>
      </c>
      <c r="L404">
        <v>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61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Y404" s="7"/>
    </row>
    <row r="405" spans="1:103" x14ac:dyDescent="0.25">
      <c r="A405" t="s">
        <v>337</v>
      </c>
      <c r="B405" s="5" t="s">
        <v>338</v>
      </c>
      <c r="C405">
        <v>2019</v>
      </c>
      <c r="D405">
        <v>541</v>
      </c>
      <c r="E405">
        <v>0</v>
      </c>
      <c r="F405">
        <v>0</v>
      </c>
      <c r="G405">
        <v>0</v>
      </c>
      <c r="H405">
        <v>44</v>
      </c>
      <c r="I405">
        <v>2</v>
      </c>
      <c r="J405">
        <v>25</v>
      </c>
      <c r="K405">
        <v>3</v>
      </c>
      <c r="L405">
        <v>0</v>
      </c>
      <c r="M405">
        <v>0</v>
      </c>
      <c r="N405">
        <v>7</v>
      </c>
      <c r="O405">
        <v>8</v>
      </c>
      <c r="P405">
        <v>0</v>
      </c>
      <c r="Q405">
        <v>0</v>
      </c>
      <c r="R405">
        <v>0</v>
      </c>
      <c r="S405">
        <v>0</v>
      </c>
      <c r="T405">
        <v>39</v>
      </c>
      <c r="U405">
        <v>12</v>
      </c>
      <c r="V405">
        <v>0</v>
      </c>
      <c r="W405">
        <v>0</v>
      </c>
      <c r="X405">
        <v>8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3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0</v>
      </c>
      <c r="AQ405">
        <v>6</v>
      </c>
      <c r="AR405">
        <v>1</v>
      </c>
      <c r="AS405">
        <v>1</v>
      </c>
      <c r="AT405">
        <v>5</v>
      </c>
      <c r="AU405">
        <v>0</v>
      </c>
      <c r="AV405">
        <v>0</v>
      </c>
      <c r="AW405">
        <v>0</v>
      </c>
      <c r="AX405">
        <v>4</v>
      </c>
      <c r="AY405">
        <v>0</v>
      </c>
      <c r="AZ405">
        <v>3</v>
      </c>
      <c r="BA405">
        <v>0</v>
      </c>
      <c r="BB405">
        <v>14</v>
      </c>
      <c r="BC405">
        <v>1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30</v>
      </c>
      <c r="BK405">
        <v>7</v>
      </c>
      <c r="BL405">
        <v>0</v>
      </c>
      <c r="BM405">
        <v>5</v>
      </c>
      <c r="BN405">
        <v>47</v>
      </c>
      <c r="BO405">
        <v>0</v>
      </c>
      <c r="BP405">
        <v>1</v>
      </c>
      <c r="BQ405">
        <v>30</v>
      </c>
      <c r="BR405">
        <v>16</v>
      </c>
      <c r="BS405">
        <v>36</v>
      </c>
      <c r="BT405">
        <v>12</v>
      </c>
      <c r="BU405">
        <v>13</v>
      </c>
      <c r="BV405">
        <v>2</v>
      </c>
      <c r="BW405">
        <v>0</v>
      </c>
      <c r="BX405">
        <v>0</v>
      </c>
      <c r="BY405">
        <v>0</v>
      </c>
      <c r="BZ405">
        <v>0</v>
      </c>
      <c r="CA405">
        <v>4</v>
      </c>
      <c r="CB405">
        <v>21</v>
      </c>
      <c r="CC405">
        <v>0</v>
      </c>
      <c r="CD405">
        <v>1</v>
      </c>
      <c r="CE405">
        <v>0</v>
      </c>
      <c r="CF405">
        <v>4</v>
      </c>
      <c r="CG405">
        <v>8</v>
      </c>
      <c r="CH405">
        <v>0</v>
      </c>
      <c r="CI405">
        <v>4</v>
      </c>
      <c r="CJ405">
        <v>22</v>
      </c>
      <c r="CK405">
        <v>8</v>
      </c>
      <c r="CL405">
        <v>0</v>
      </c>
      <c r="CM405">
        <v>4</v>
      </c>
      <c r="CN405">
        <v>5</v>
      </c>
      <c r="CO405">
        <v>8</v>
      </c>
      <c r="CP405">
        <v>11</v>
      </c>
      <c r="CQ405">
        <v>0</v>
      </c>
      <c r="CR405">
        <v>1</v>
      </c>
      <c r="CS405">
        <v>1</v>
      </c>
      <c r="CT405">
        <v>36</v>
      </c>
      <c r="CU405">
        <v>0</v>
      </c>
      <c r="CV405">
        <v>9</v>
      </c>
      <c r="CW405">
        <v>3</v>
      </c>
      <c r="CY405" s="7"/>
    </row>
    <row r="406" spans="1:103" x14ac:dyDescent="0.25">
      <c r="A406" t="s">
        <v>339</v>
      </c>
      <c r="B406" s="5" t="s">
        <v>340</v>
      </c>
      <c r="C406">
        <v>2019</v>
      </c>
      <c r="D406">
        <v>1340</v>
      </c>
      <c r="E406">
        <v>0</v>
      </c>
      <c r="F406">
        <v>0</v>
      </c>
      <c r="G406">
        <v>0</v>
      </c>
      <c r="H406">
        <v>1</v>
      </c>
      <c r="I406">
        <v>77</v>
      </c>
      <c r="J406">
        <v>29</v>
      </c>
      <c r="K406">
        <v>2</v>
      </c>
      <c r="L406">
        <v>5</v>
      </c>
      <c r="M406">
        <v>0</v>
      </c>
      <c r="N406">
        <v>10</v>
      </c>
      <c r="O406">
        <v>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3</v>
      </c>
      <c r="V406">
        <v>3</v>
      </c>
      <c r="W406">
        <v>1</v>
      </c>
      <c r="X406">
        <v>2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1</v>
      </c>
      <c r="AL406">
        <v>0</v>
      </c>
      <c r="AM406">
        <v>0</v>
      </c>
      <c r="AN406">
        <v>2</v>
      </c>
      <c r="AO406">
        <v>0</v>
      </c>
      <c r="AP406">
        <v>1</v>
      </c>
      <c r="AQ406">
        <v>0</v>
      </c>
      <c r="AR406">
        <v>0</v>
      </c>
      <c r="AS406">
        <v>1</v>
      </c>
      <c r="AT406">
        <v>457</v>
      </c>
      <c r="AU406">
        <v>8</v>
      </c>
      <c r="AV406">
        <v>1</v>
      </c>
      <c r="AW406">
        <v>1</v>
      </c>
      <c r="AX406">
        <v>7</v>
      </c>
      <c r="AY406">
        <v>0</v>
      </c>
      <c r="AZ406">
        <v>0</v>
      </c>
      <c r="BA406">
        <v>0</v>
      </c>
      <c r="BB406">
        <v>25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1</v>
      </c>
      <c r="BR406">
        <v>0</v>
      </c>
      <c r="BS406">
        <v>1</v>
      </c>
      <c r="BT406">
        <v>1</v>
      </c>
      <c r="BU406">
        <v>0</v>
      </c>
      <c r="BV406">
        <v>1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1</v>
      </c>
      <c r="CD406">
        <v>1</v>
      </c>
      <c r="CE406">
        <v>0</v>
      </c>
      <c r="CF406">
        <v>17</v>
      </c>
      <c r="CG406">
        <v>0</v>
      </c>
      <c r="CH406">
        <v>0</v>
      </c>
      <c r="CI406">
        <v>5</v>
      </c>
      <c r="CJ406">
        <v>591</v>
      </c>
      <c r="CK406">
        <v>8</v>
      </c>
      <c r="CL406">
        <v>0</v>
      </c>
      <c r="CM406">
        <v>0</v>
      </c>
      <c r="CN406">
        <v>30</v>
      </c>
      <c r="CO406">
        <v>0</v>
      </c>
      <c r="CP406">
        <v>0</v>
      </c>
      <c r="CQ406">
        <v>0</v>
      </c>
      <c r="CR406">
        <v>0</v>
      </c>
      <c r="CS406">
        <v>3</v>
      </c>
      <c r="CT406">
        <v>3</v>
      </c>
      <c r="CU406">
        <v>0</v>
      </c>
      <c r="CV406">
        <v>33</v>
      </c>
      <c r="CW406">
        <v>2</v>
      </c>
      <c r="CY406" s="7"/>
    </row>
    <row r="407" spans="1:103" x14ac:dyDescent="0.25">
      <c r="A407" t="s">
        <v>341</v>
      </c>
      <c r="B407" s="5" t="s">
        <v>342</v>
      </c>
      <c r="C407">
        <v>2019</v>
      </c>
      <c r="D407">
        <v>11369</v>
      </c>
      <c r="E407">
        <v>0</v>
      </c>
      <c r="F407">
        <v>673</v>
      </c>
      <c r="G407">
        <v>87</v>
      </c>
      <c r="H407">
        <v>71</v>
      </c>
      <c r="I407">
        <v>232</v>
      </c>
      <c r="J407">
        <v>280</v>
      </c>
      <c r="K407">
        <v>39</v>
      </c>
      <c r="L407">
        <v>257</v>
      </c>
      <c r="M407">
        <v>41</v>
      </c>
      <c r="N407">
        <v>150</v>
      </c>
      <c r="O407">
        <v>508</v>
      </c>
      <c r="P407">
        <v>0</v>
      </c>
      <c r="Q407">
        <v>1</v>
      </c>
      <c r="R407">
        <v>2</v>
      </c>
      <c r="S407">
        <v>41</v>
      </c>
      <c r="T407">
        <v>2</v>
      </c>
      <c r="U407">
        <v>1</v>
      </c>
      <c r="V407">
        <v>1</v>
      </c>
      <c r="W407">
        <v>25</v>
      </c>
      <c r="X407">
        <v>12</v>
      </c>
      <c r="Y407">
        <v>17</v>
      </c>
      <c r="Z407">
        <v>0</v>
      </c>
      <c r="AA407">
        <v>84</v>
      </c>
      <c r="AB407">
        <v>0</v>
      </c>
      <c r="AC407">
        <v>0</v>
      </c>
      <c r="AD407">
        <v>3</v>
      </c>
      <c r="AE407">
        <v>2</v>
      </c>
      <c r="AF407">
        <v>1</v>
      </c>
      <c r="AG407">
        <v>16</v>
      </c>
      <c r="AH407">
        <v>13</v>
      </c>
      <c r="AI407">
        <v>29</v>
      </c>
      <c r="AJ407">
        <v>142</v>
      </c>
      <c r="AK407">
        <v>359</v>
      </c>
      <c r="AL407">
        <v>36</v>
      </c>
      <c r="AM407">
        <v>39</v>
      </c>
      <c r="AN407">
        <v>125</v>
      </c>
      <c r="AO407">
        <v>69</v>
      </c>
      <c r="AP407">
        <v>4</v>
      </c>
      <c r="AQ407">
        <v>133</v>
      </c>
      <c r="AR407">
        <v>288</v>
      </c>
      <c r="AS407">
        <v>221</v>
      </c>
      <c r="AT407">
        <v>79</v>
      </c>
      <c r="AU407">
        <v>161</v>
      </c>
      <c r="AV407">
        <v>109</v>
      </c>
      <c r="AW407">
        <v>543</v>
      </c>
      <c r="AX407">
        <v>342</v>
      </c>
      <c r="AY407">
        <v>2</v>
      </c>
      <c r="AZ407">
        <v>17</v>
      </c>
      <c r="BA407">
        <v>0</v>
      </c>
      <c r="BB407">
        <v>210</v>
      </c>
      <c r="BC407">
        <v>15</v>
      </c>
      <c r="BD407">
        <v>9</v>
      </c>
      <c r="BE407">
        <v>38</v>
      </c>
      <c r="BF407">
        <v>41</v>
      </c>
      <c r="BG407">
        <v>4</v>
      </c>
      <c r="BH407">
        <v>7</v>
      </c>
      <c r="BI407">
        <v>16</v>
      </c>
      <c r="BJ407">
        <v>159</v>
      </c>
      <c r="BK407">
        <v>195</v>
      </c>
      <c r="BL407">
        <v>0</v>
      </c>
      <c r="BM407">
        <v>70</v>
      </c>
      <c r="BN407">
        <v>633</v>
      </c>
      <c r="BO407">
        <v>416</v>
      </c>
      <c r="BP407">
        <v>12</v>
      </c>
      <c r="BQ407">
        <v>185</v>
      </c>
      <c r="BR407">
        <v>422</v>
      </c>
      <c r="BS407">
        <v>373</v>
      </c>
      <c r="BT407">
        <v>116</v>
      </c>
      <c r="BU407">
        <v>4</v>
      </c>
      <c r="BV407">
        <v>795</v>
      </c>
      <c r="BW407">
        <v>99</v>
      </c>
      <c r="BX407">
        <v>413</v>
      </c>
      <c r="BY407">
        <v>12</v>
      </c>
      <c r="BZ407">
        <v>5</v>
      </c>
      <c r="CA407">
        <v>75</v>
      </c>
      <c r="CB407">
        <v>5</v>
      </c>
      <c r="CC407">
        <v>4</v>
      </c>
      <c r="CD407">
        <v>61</v>
      </c>
      <c r="CE407">
        <v>25</v>
      </c>
      <c r="CF407">
        <v>477</v>
      </c>
      <c r="CG407">
        <v>187</v>
      </c>
      <c r="CH407">
        <v>26</v>
      </c>
      <c r="CI407">
        <v>13</v>
      </c>
      <c r="CJ407">
        <v>146</v>
      </c>
      <c r="CK407">
        <v>74</v>
      </c>
      <c r="CL407">
        <v>0</v>
      </c>
      <c r="CM407">
        <v>24</v>
      </c>
      <c r="CN407">
        <v>86</v>
      </c>
      <c r="CO407">
        <v>8</v>
      </c>
      <c r="CP407">
        <v>13</v>
      </c>
      <c r="CQ407">
        <v>0</v>
      </c>
      <c r="CR407">
        <v>0</v>
      </c>
      <c r="CS407">
        <v>2</v>
      </c>
      <c r="CT407">
        <v>118</v>
      </c>
      <c r="CU407">
        <v>16</v>
      </c>
      <c r="CV407">
        <v>488</v>
      </c>
      <c r="CW407">
        <v>12</v>
      </c>
      <c r="CY407" s="7"/>
    </row>
    <row r="408" spans="1:103" x14ac:dyDescent="0.25">
      <c r="A408" t="s">
        <v>343</v>
      </c>
      <c r="B408" s="5" t="s">
        <v>344</v>
      </c>
      <c r="C408">
        <v>2019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Y408" s="7"/>
    </row>
    <row r="409" spans="1:103" x14ac:dyDescent="0.25">
      <c r="A409" t="s">
        <v>345</v>
      </c>
      <c r="B409" s="5" t="s">
        <v>346</v>
      </c>
      <c r="C409">
        <v>2019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Y409" s="7"/>
    </row>
    <row r="410" spans="1:103" x14ac:dyDescent="0.25">
      <c r="A410" t="s">
        <v>347</v>
      </c>
      <c r="B410" s="5" t="s">
        <v>348</v>
      </c>
      <c r="C410">
        <v>2019</v>
      </c>
      <c r="D410">
        <v>3218</v>
      </c>
      <c r="E410">
        <v>0</v>
      </c>
      <c r="F410">
        <v>9</v>
      </c>
      <c r="G410">
        <v>6</v>
      </c>
      <c r="H410">
        <v>25</v>
      </c>
      <c r="I410">
        <v>27</v>
      </c>
      <c r="J410">
        <v>119</v>
      </c>
      <c r="K410">
        <v>1</v>
      </c>
      <c r="L410">
        <v>5</v>
      </c>
      <c r="M410">
        <v>2</v>
      </c>
      <c r="N410">
        <v>35</v>
      </c>
      <c r="O410">
        <v>73</v>
      </c>
      <c r="P410">
        <v>0</v>
      </c>
      <c r="Q410">
        <v>0</v>
      </c>
      <c r="R410">
        <v>0</v>
      </c>
      <c r="S410">
        <v>28</v>
      </c>
      <c r="T410">
        <v>14</v>
      </c>
      <c r="U410">
        <v>8</v>
      </c>
      <c r="V410">
        <v>4</v>
      </c>
      <c r="W410">
        <v>2</v>
      </c>
      <c r="X410">
        <v>4</v>
      </c>
      <c r="Y410">
        <v>0</v>
      </c>
      <c r="Z410">
        <v>0</v>
      </c>
      <c r="AA410">
        <v>28</v>
      </c>
      <c r="AB410">
        <v>0</v>
      </c>
      <c r="AC410">
        <v>0</v>
      </c>
      <c r="AD410">
        <v>0</v>
      </c>
      <c r="AE410">
        <v>2</v>
      </c>
      <c r="AF410">
        <v>0</v>
      </c>
      <c r="AG410">
        <v>41</v>
      </c>
      <c r="AH410">
        <v>0</v>
      </c>
      <c r="AI410">
        <v>6</v>
      </c>
      <c r="AJ410">
        <v>97</v>
      </c>
      <c r="AK410">
        <v>16</v>
      </c>
      <c r="AL410">
        <v>1</v>
      </c>
      <c r="AM410">
        <v>5</v>
      </c>
      <c r="AN410">
        <v>78</v>
      </c>
      <c r="AO410">
        <v>15</v>
      </c>
      <c r="AP410">
        <v>2</v>
      </c>
      <c r="AQ410">
        <v>67</v>
      </c>
      <c r="AR410">
        <v>79</v>
      </c>
      <c r="AS410">
        <v>104</v>
      </c>
      <c r="AT410">
        <v>94</v>
      </c>
      <c r="AU410">
        <v>81</v>
      </c>
      <c r="AV410">
        <v>97</v>
      </c>
      <c r="AW410">
        <v>17</v>
      </c>
      <c r="AX410">
        <v>104</v>
      </c>
      <c r="AY410">
        <v>1</v>
      </c>
      <c r="AZ410">
        <v>7</v>
      </c>
      <c r="BA410">
        <v>0</v>
      </c>
      <c r="BB410">
        <v>48</v>
      </c>
      <c r="BC410">
        <v>0</v>
      </c>
      <c r="BD410">
        <v>0</v>
      </c>
      <c r="BE410">
        <v>6</v>
      </c>
      <c r="BF410">
        <v>5</v>
      </c>
      <c r="BG410">
        <v>1</v>
      </c>
      <c r="BH410">
        <v>0</v>
      </c>
      <c r="BI410">
        <v>0</v>
      </c>
      <c r="BJ410">
        <v>36</v>
      </c>
      <c r="BK410">
        <v>93</v>
      </c>
      <c r="BL410">
        <v>0</v>
      </c>
      <c r="BM410">
        <v>9</v>
      </c>
      <c r="BN410">
        <v>7</v>
      </c>
      <c r="BO410">
        <v>0</v>
      </c>
      <c r="BP410">
        <v>157</v>
      </c>
      <c r="BQ410">
        <v>161</v>
      </c>
      <c r="BR410">
        <v>7</v>
      </c>
      <c r="BS410">
        <v>104</v>
      </c>
      <c r="BT410">
        <v>21</v>
      </c>
      <c r="BU410">
        <v>7</v>
      </c>
      <c r="BV410">
        <v>211</v>
      </c>
      <c r="BW410">
        <v>37</v>
      </c>
      <c r="BX410">
        <v>516</v>
      </c>
      <c r="BY410">
        <v>0</v>
      </c>
      <c r="BZ410">
        <v>0</v>
      </c>
      <c r="CA410">
        <v>7</v>
      </c>
      <c r="CB410">
        <v>1</v>
      </c>
      <c r="CC410">
        <v>0</v>
      </c>
      <c r="CD410">
        <v>19</v>
      </c>
      <c r="CE410">
        <v>16</v>
      </c>
      <c r="CF410">
        <v>23</v>
      </c>
      <c r="CG410">
        <v>51</v>
      </c>
      <c r="CH410">
        <v>5</v>
      </c>
      <c r="CI410">
        <v>1</v>
      </c>
      <c r="CJ410">
        <v>158</v>
      </c>
      <c r="CK410">
        <v>78</v>
      </c>
      <c r="CL410">
        <v>0</v>
      </c>
      <c r="CM410">
        <v>2</v>
      </c>
      <c r="CN410">
        <v>66</v>
      </c>
      <c r="CO410">
        <v>4</v>
      </c>
      <c r="CP410">
        <v>16</v>
      </c>
      <c r="CQ410">
        <v>0</v>
      </c>
      <c r="CR410">
        <v>0</v>
      </c>
      <c r="CS410">
        <v>1</v>
      </c>
      <c r="CT410">
        <v>20</v>
      </c>
      <c r="CU410">
        <v>0</v>
      </c>
      <c r="CV410">
        <v>21</v>
      </c>
      <c r="CW410">
        <v>4</v>
      </c>
      <c r="CY410" s="7"/>
    </row>
    <row r="411" spans="1:103" x14ac:dyDescent="0.25">
      <c r="A411" t="s">
        <v>349</v>
      </c>
      <c r="B411" s="5" t="s">
        <v>350</v>
      </c>
      <c r="C411">
        <v>2019</v>
      </c>
      <c r="D411">
        <v>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3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Y411" s="7"/>
    </row>
    <row r="412" spans="1:103" x14ac:dyDescent="0.25">
      <c r="A412" t="s">
        <v>351</v>
      </c>
      <c r="B412" s="5" t="s">
        <v>352</v>
      </c>
      <c r="C412">
        <v>2019</v>
      </c>
      <c r="D412">
        <v>26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13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Y412" s="7"/>
    </row>
    <row r="413" spans="1:103" x14ac:dyDescent="0.25">
      <c r="A413" t="s">
        <v>353</v>
      </c>
      <c r="B413" s="5" t="s">
        <v>354</v>
      </c>
      <c r="C413">
        <v>2019</v>
      </c>
      <c r="D413">
        <v>2357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534</v>
      </c>
      <c r="AB413">
        <v>1139</v>
      </c>
      <c r="AC413">
        <v>0</v>
      </c>
      <c r="AD413">
        <v>0</v>
      </c>
      <c r="AE413">
        <v>0</v>
      </c>
      <c r="AF413">
        <v>2</v>
      </c>
      <c r="AG413">
        <v>0</v>
      </c>
      <c r="AH413">
        <v>6</v>
      </c>
      <c r="AI413">
        <v>0</v>
      </c>
      <c r="AJ413">
        <v>1</v>
      </c>
      <c r="AK413">
        <v>0</v>
      </c>
      <c r="AL413">
        <v>0</v>
      </c>
      <c r="AM413">
        <v>4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1</v>
      </c>
      <c r="AY413">
        <v>0</v>
      </c>
      <c r="AZ413">
        <v>5</v>
      </c>
      <c r="BA413">
        <v>0</v>
      </c>
      <c r="BB413">
        <v>422</v>
      </c>
      <c r="BC413">
        <v>2</v>
      </c>
      <c r="BD413">
        <v>0</v>
      </c>
      <c r="BE413">
        <v>1</v>
      </c>
      <c r="BF413">
        <v>1</v>
      </c>
      <c r="BG413">
        <v>0</v>
      </c>
      <c r="BH413">
        <v>0</v>
      </c>
      <c r="BI413">
        <v>0</v>
      </c>
      <c r="BJ413">
        <v>6</v>
      </c>
      <c r="BK413">
        <v>6</v>
      </c>
      <c r="BL413">
        <v>0</v>
      </c>
      <c r="BM413">
        <v>0</v>
      </c>
      <c r="BN413">
        <v>3</v>
      </c>
      <c r="BO413">
        <v>0</v>
      </c>
      <c r="BP413">
        <v>0</v>
      </c>
      <c r="BQ413">
        <v>9</v>
      </c>
      <c r="BR413">
        <v>0</v>
      </c>
      <c r="BS413">
        <v>6</v>
      </c>
      <c r="BT413">
        <v>1</v>
      </c>
      <c r="BU413">
        <v>0</v>
      </c>
      <c r="BV413">
        <v>0</v>
      </c>
      <c r="BW413">
        <v>1</v>
      </c>
      <c r="BX413">
        <v>3</v>
      </c>
      <c r="BY413">
        <v>0</v>
      </c>
      <c r="BZ413">
        <v>0</v>
      </c>
      <c r="CA413">
        <v>111</v>
      </c>
      <c r="CB413">
        <v>0</v>
      </c>
      <c r="CC413">
        <v>0</v>
      </c>
      <c r="CD413">
        <v>0</v>
      </c>
      <c r="CE413">
        <v>0</v>
      </c>
      <c r="CF413">
        <v>2</v>
      </c>
      <c r="CG413">
        <v>0</v>
      </c>
      <c r="CH413">
        <v>0</v>
      </c>
      <c r="CI413">
        <v>0</v>
      </c>
      <c r="CJ413">
        <v>1</v>
      </c>
      <c r="CK413">
        <v>0</v>
      </c>
      <c r="CL413">
        <v>0</v>
      </c>
      <c r="CM413">
        <v>19</v>
      </c>
      <c r="CN413">
        <v>50</v>
      </c>
      <c r="CO413">
        <v>5</v>
      </c>
      <c r="CP413">
        <v>0</v>
      </c>
      <c r="CQ413">
        <v>0</v>
      </c>
      <c r="CR413">
        <v>1</v>
      </c>
      <c r="CS413">
        <v>6</v>
      </c>
      <c r="CT413">
        <v>0</v>
      </c>
      <c r="CU413">
        <v>0</v>
      </c>
      <c r="CV413">
        <v>1</v>
      </c>
      <c r="CW413">
        <v>1</v>
      </c>
      <c r="CY413" s="7"/>
    </row>
    <row r="414" spans="1:103" x14ac:dyDescent="0.25">
      <c r="A414" t="s">
        <v>355</v>
      </c>
      <c r="B414" s="5" t="s">
        <v>356</v>
      </c>
      <c r="C414">
        <v>2019</v>
      </c>
      <c r="D414">
        <v>2172</v>
      </c>
      <c r="E414">
        <v>0</v>
      </c>
      <c r="F414">
        <v>52</v>
      </c>
      <c r="G414">
        <v>11</v>
      </c>
      <c r="H414">
        <v>1</v>
      </c>
      <c r="I414">
        <v>26</v>
      </c>
      <c r="J414">
        <v>26</v>
      </c>
      <c r="K414">
        <v>2</v>
      </c>
      <c r="L414">
        <v>9</v>
      </c>
      <c r="M414">
        <v>0</v>
      </c>
      <c r="N414">
        <v>11</v>
      </c>
      <c r="O414">
        <v>183</v>
      </c>
      <c r="P414">
        <v>0</v>
      </c>
      <c r="Q414">
        <v>1</v>
      </c>
      <c r="R414">
        <v>0</v>
      </c>
      <c r="S414">
        <v>4</v>
      </c>
      <c r="T414">
        <v>0</v>
      </c>
      <c r="U414">
        <v>1</v>
      </c>
      <c r="V414">
        <v>0</v>
      </c>
      <c r="W414">
        <v>5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3</v>
      </c>
      <c r="AH414">
        <v>0</v>
      </c>
      <c r="AI414">
        <v>1</v>
      </c>
      <c r="AJ414">
        <v>54</v>
      </c>
      <c r="AK414">
        <v>8</v>
      </c>
      <c r="AL414">
        <v>0</v>
      </c>
      <c r="AM414">
        <v>15</v>
      </c>
      <c r="AN414">
        <v>4</v>
      </c>
      <c r="AO414">
        <v>6</v>
      </c>
      <c r="AP414">
        <v>0</v>
      </c>
      <c r="AQ414">
        <v>80</v>
      </c>
      <c r="AR414">
        <v>15</v>
      </c>
      <c r="AS414">
        <v>2</v>
      </c>
      <c r="AT414">
        <v>23</v>
      </c>
      <c r="AU414">
        <v>8</v>
      </c>
      <c r="AV414">
        <v>14</v>
      </c>
      <c r="AW414">
        <v>11</v>
      </c>
      <c r="AX414">
        <v>33</v>
      </c>
      <c r="AY414">
        <v>22</v>
      </c>
      <c r="AZ414">
        <v>25</v>
      </c>
      <c r="BA414">
        <v>0</v>
      </c>
      <c r="BB414">
        <v>68</v>
      </c>
      <c r="BC414">
        <v>5</v>
      </c>
      <c r="BD414">
        <v>0</v>
      </c>
      <c r="BE414">
        <v>7</v>
      </c>
      <c r="BF414">
        <v>1</v>
      </c>
      <c r="BG414">
        <v>1</v>
      </c>
      <c r="BH414">
        <v>4</v>
      </c>
      <c r="BI414">
        <v>0</v>
      </c>
      <c r="BJ414">
        <v>62</v>
      </c>
      <c r="BK414">
        <v>63</v>
      </c>
      <c r="BL414">
        <v>0</v>
      </c>
      <c r="BM414">
        <v>2</v>
      </c>
      <c r="BN414">
        <v>4</v>
      </c>
      <c r="BO414">
        <v>0</v>
      </c>
      <c r="BP414">
        <v>6</v>
      </c>
      <c r="BQ414">
        <v>56</v>
      </c>
      <c r="BR414">
        <v>34</v>
      </c>
      <c r="BS414">
        <v>206</v>
      </c>
      <c r="BT414">
        <v>47</v>
      </c>
      <c r="BU414">
        <v>3</v>
      </c>
      <c r="BV414">
        <v>207</v>
      </c>
      <c r="BW414">
        <v>0</v>
      </c>
      <c r="BX414">
        <v>179</v>
      </c>
      <c r="BY414">
        <v>0</v>
      </c>
      <c r="BZ414">
        <v>11</v>
      </c>
      <c r="CA414">
        <v>15</v>
      </c>
      <c r="CB414">
        <v>0</v>
      </c>
      <c r="CC414">
        <v>0</v>
      </c>
      <c r="CD414">
        <v>6</v>
      </c>
      <c r="CE414">
        <v>1</v>
      </c>
      <c r="CF414">
        <v>31</v>
      </c>
      <c r="CG414">
        <v>50</v>
      </c>
      <c r="CH414">
        <v>1</v>
      </c>
      <c r="CI414">
        <v>1</v>
      </c>
      <c r="CJ414">
        <v>278</v>
      </c>
      <c r="CK414">
        <v>7</v>
      </c>
      <c r="CL414">
        <v>0</v>
      </c>
      <c r="CM414">
        <v>17</v>
      </c>
      <c r="CN414">
        <v>121</v>
      </c>
      <c r="CO414">
        <v>0</v>
      </c>
      <c r="CP414">
        <v>0</v>
      </c>
      <c r="CQ414">
        <v>0</v>
      </c>
      <c r="CR414">
        <v>0</v>
      </c>
      <c r="CS414">
        <v>1</v>
      </c>
      <c r="CT414">
        <v>3</v>
      </c>
      <c r="CU414">
        <v>4</v>
      </c>
      <c r="CV414">
        <v>13</v>
      </c>
      <c r="CW414">
        <v>2</v>
      </c>
      <c r="CY414" s="7"/>
    </row>
    <row r="415" spans="1:103" x14ac:dyDescent="0.25">
      <c r="A415" t="s">
        <v>357</v>
      </c>
      <c r="B415" s="5" t="s">
        <v>358</v>
      </c>
      <c r="C415">
        <v>2019</v>
      </c>
      <c r="D415">
        <v>284</v>
      </c>
      <c r="E415">
        <v>0</v>
      </c>
      <c r="F415">
        <v>0</v>
      </c>
      <c r="G415">
        <v>4</v>
      </c>
      <c r="H415">
        <v>0</v>
      </c>
      <c r="I415">
        <v>9</v>
      </c>
      <c r="J415">
        <v>23</v>
      </c>
      <c r="K415">
        <v>0</v>
      </c>
      <c r="L415">
        <v>2</v>
      </c>
      <c r="M415">
        <v>2</v>
      </c>
      <c r="N415">
        <v>7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</v>
      </c>
      <c r="AK415">
        <v>4</v>
      </c>
      <c r="AL415">
        <v>0</v>
      </c>
      <c r="AM415">
        <v>0</v>
      </c>
      <c r="AN415">
        <v>2</v>
      </c>
      <c r="AO415">
        <v>0</v>
      </c>
      <c r="AP415">
        <v>1</v>
      </c>
      <c r="AQ415">
        <v>73</v>
      </c>
      <c r="AR415">
        <v>2</v>
      </c>
      <c r="AS415">
        <v>3</v>
      </c>
      <c r="AT415">
        <v>0</v>
      </c>
      <c r="AU415">
        <v>1</v>
      </c>
      <c r="AV415">
        <v>0</v>
      </c>
      <c r="AW415">
        <v>10</v>
      </c>
      <c r="AX415">
        <v>6</v>
      </c>
      <c r="AY415">
        <v>2</v>
      </c>
      <c r="AZ415">
        <v>1</v>
      </c>
      <c r="BA415">
        <v>0</v>
      </c>
      <c r="BB415">
        <v>6</v>
      </c>
      <c r="BC415">
        <v>0</v>
      </c>
      <c r="BD415">
        <v>0</v>
      </c>
      <c r="BE415">
        <v>0</v>
      </c>
      <c r="BF415">
        <v>1</v>
      </c>
      <c r="BG415">
        <v>0</v>
      </c>
      <c r="BH415">
        <v>1</v>
      </c>
      <c r="BI415">
        <v>0</v>
      </c>
      <c r="BJ415">
        <v>2</v>
      </c>
      <c r="BK415">
        <v>21</v>
      </c>
      <c r="BL415">
        <v>0</v>
      </c>
      <c r="BM415">
        <v>2</v>
      </c>
      <c r="BN415">
        <v>1</v>
      </c>
      <c r="BO415">
        <v>0</v>
      </c>
      <c r="BP415">
        <v>0</v>
      </c>
      <c r="BQ415">
        <v>1</v>
      </c>
      <c r="BR415">
        <v>0</v>
      </c>
      <c r="BS415">
        <v>56</v>
      </c>
      <c r="BT415">
        <v>1</v>
      </c>
      <c r="BU415">
        <v>0</v>
      </c>
      <c r="BV415">
        <v>6</v>
      </c>
      <c r="BW415">
        <v>0</v>
      </c>
      <c r="BX415">
        <v>0</v>
      </c>
      <c r="BY415">
        <v>0</v>
      </c>
      <c r="BZ415">
        <v>0</v>
      </c>
      <c r="CA415">
        <v>2</v>
      </c>
      <c r="CB415">
        <v>0</v>
      </c>
      <c r="CC415">
        <v>0</v>
      </c>
      <c r="CD415">
        <v>0</v>
      </c>
      <c r="CE415">
        <v>0</v>
      </c>
      <c r="CF415">
        <v>7</v>
      </c>
      <c r="CG415">
        <v>6</v>
      </c>
      <c r="CH415">
        <v>1</v>
      </c>
      <c r="CI415">
        <v>0</v>
      </c>
      <c r="CJ415">
        <v>3</v>
      </c>
      <c r="CK415">
        <v>0</v>
      </c>
      <c r="CL415">
        <v>0</v>
      </c>
      <c r="CM415">
        <v>0</v>
      </c>
      <c r="CN415">
        <v>2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1</v>
      </c>
      <c r="CU415">
        <v>0</v>
      </c>
      <c r="CV415">
        <v>6</v>
      </c>
      <c r="CW415">
        <v>1</v>
      </c>
      <c r="CY415" s="7"/>
    </row>
    <row r="416" spans="1:103" x14ac:dyDescent="0.25">
      <c r="A416" t="s">
        <v>359</v>
      </c>
      <c r="B416" s="5" t="s">
        <v>360</v>
      </c>
      <c r="C416">
        <v>2019</v>
      </c>
      <c r="D416">
        <v>8425</v>
      </c>
      <c r="E416">
        <v>0</v>
      </c>
      <c r="F416">
        <v>0</v>
      </c>
      <c r="G416">
        <v>0</v>
      </c>
      <c r="H416">
        <v>72</v>
      </c>
      <c r="I416">
        <v>6</v>
      </c>
      <c r="J416">
        <v>3</v>
      </c>
      <c r="K416">
        <v>1</v>
      </c>
      <c r="L416">
        <v>2</v>
      </c>
      <c r="M416">
        <v>49</v>
      </c>
      <c r="N416">
        <v>3</v>
      </c>
      <c r="O416">
        <v>43</v>
      </c>
      <c r="P416">
        <v>0</v>
      </c>
      <c r="Q416">
        <v>0</v>
      </c>
      <c r="R416">
        <v>8</v>
      </c>
      <c r="S416">
        <v>102</v>
      </c>
      <c r="T416">
        <v>2</v>
      </c>
      <c r="U416">
        <v>0</v>
      </c>
      <c r="V416">
        <v>2</v>
      </c>
      <c r="W416">
        <v>43</v>
      </c>
      <c r="X416">
        <v>9</v>
      </c>
      <c r="Y416">
        <v>174</v>
      </c>
      <c r="Z416">
        <v>1565</v>
      </c>
      <c r="AA416">
        <v>4054</v>
      </c>
      <c r="AB416">
        <v>257</v>
      </c>
      <c r="AC416">
        <v>0</v>
      </c>
      <c r="AD416">
        <v>0</v>
      </c>
      <c r="AE416">
        <v>9</v>
      </c>
      <c r="AF416">
        <v>0</v>
      </c>
      <c r="AG416">
        <v>41</v>
      </c>
      <c r="AH416">
        <v>105</v>
      </c>
      <c r="AI416">
        <v>0</v>
      </c>
      <c r="AJ416">
        <v>5</v>
      </c>
      <c r="AK416">
        <v>5</v>
      </c>
      <c r="AL416">
        <v>85</v>
      </c>
      <c r="AM416">
        <v>2</v>
      </c>
      <c r="AN416">
        <v>1</v>
      </c>
      <c r="AO416">
        <v>1</v>
      </c>
      <c r="AP416">
        <v>0</v>
      </c>
      <c r="AQ416">
        <v>7</v>
      </c>
      <c r="AR416">
        <v>47</v>
      </c>
      <c r="AS416">
        <v>32</v>
      </c>
      <c r="AT416">
        <v>0</v>
      </c>
      <c r="AU416">
        <v>17</v>
      </c>
      <c r="AV416">
        <v>66</v>
      </c>
      <c r="AW416">
        <v>915</v>
      </c>
      <c r="AX416">
        <v>78</v>
      </c>
      <c r="AY416">
        <v>0</v>
      </c>
      <c r="AZ416">
        <v>4</v>
      </c>
      <c r="BA416">
        <v>0</v>
      </c>
      <c r="BB416">
        <v>98</v>
      </c>
      <c r="BC416">
        <v>1</v>
      </c>
      <c r="BD416">
        <v>0</v>
      </c>
      <c r="BE416">
        <v>1</v>
      </c>
      <c r="BF416">
        <v>2</v>
      </c>
      <c r="BG416">
        <v>0</v>
      </c>
      <c r="BH416">
        <v>1</v>
      </c>
      <c r="BI416">
        <v>0</v>
      </c>
      <c r="BJ416">
        <v>6</v>
      </c>
      <c r="BK416">
        <v>4</v>
      </c>
      <c r="BL416">
        <v>0</v>
      </c>
      <c r="BM416">
        <v>0</v>
      </c>
      <c r="BN416">
        <v>4</v>
      </c>
      <c r="BO416">
        <v>0</v>
      </c>
      <c r="BP416">
        <v>0</v>
      </c>
      <c r="BQ416">
        <v>17</v>
      </c>
      <c r="BR416">
        <v>0</v>
      </c>
      <c r="BS416">
        <v>10</v>
      </c>
      <c r="BT416">
        <v>4</v>
      </c>
      <c r="BU416">
        <v>0</v>
      </c>
      <c r="BV416">
        <v>2</v>
      </c>
      <c r="BW416">
        <v>6</v>
      </c>
      <c r="BX416">
        <v>0</v>
      </c>
      <c r="BY416">
        <v>0</v>
      </c>
      <c r="BZ416">
        <v>0</v>
      </c>
      <c r="CA416">
        <v>26</v>
      </c>
      <c r="CB416">
        <v>1</v>
      </c>
      <c r="CC416">
        <v>0</v>
      </c>
      <c r="CD416">
        <v>0</v>
      </c>
      <c r="CE416">
        <v>0</v>
      </c>
      <c r="CF416">
        <v>7</v>
      </c>
      <c r="CG416">
        <v>0</v>
      </c>
      <c r="CH416">
        <v>0</v>
      </c>
      <c r="CI416">
        <v>0</v>
      </c>
      <c r="CJ416">
        <v>4</v>
      </c>
      <c r="CK416">
        <v>0</v>
      </c>
      <c r="CL416">
        <v>0</v>
      </c>
      <c r="CM416">
        <v>2</v>
      </c>
      <c r="CN416">
        <v>14</v>
      </c>
      <c r="CO416">
        <v>0</v>
      </c>
      <c r="CP416">
        <v>1</v>
      </c>
      <c r="CQ416">
        <v>0</v>
      </c>
      <c r="CR416">
        <v>14</v>
      </c>
      <c r="CS416">
        <v>0</v>
      </c>
      <c r="CT416">
        <v>1</v>
      </c>
      <c r="CU416">
        <v>1</v>
      </c>
      <c r="CV416">
        <v>2</v>
      </c>
      <c r="CW416">
        <v>381</v>
      </c>
      <c r="CY416" s="7"/>
    </row>
    <row r="417" spans="1:103" x14ac:dyDescent="0.25">
      <c r="A417" t="s">
        <v>361</v>
      </c>
      <c r="B417" s="5" t="s">
        <v>362</v>
      </c>
      <c r="C417">
        <v>2019</v>
      </c>
      <c r="D417">
        <v>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</v>
      </c>
      <c r="K417">
        <v>0</v>
      </c>
      <c r="L417">
        <v>2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1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Y417" s="7"/>
    </row>
    <row r="418" spans="1:103" x14ac:dyDescent="0.25">
      <c r="A418" t="s">
        <v>363</v>
      </c>
      <c r="B418" s="5" t="s">
        <v>364</v>
      </c>
      <c r="C418">
        <v>2019</v>
      </c>
      <c r="D418">
        <v>3102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3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5</v>
      </c>
      <c r="X418">
        <v>0</v>
      </c>
      <c r="Y418">
        <v>0</v>
      </c>
      <c r="Z418">
        <v>257</v>
      </c>
      <c r="AA418">
        <v>2136</v>
      </c>
      <c r="AB418">
        <v>0</v>
      </c>
      <c r="AC418">
        <v>0</v>
      </c>
      <c r="AD418">
        <v>0</v>
      </c>
      <c r="AE418">
        <v>0</v>
      </c>
      <c r="AF418">
        <v>8</v>
      </c>
      <c r="AG418">
        <v>4</v>
      </c>
      <c r="AH418">
        <v>0</v>
      </c>
      <c r="AI418">
        <v>0</v>
      </c>
      <c r="AJ418">
        <v>0</v>
      </c>
      <c r="AK418">
        <v>2</v>
      </c>
      <c r="AL418">
        <v>0</v>
      </c>
      <c r="AM418">
        <v>92</v>
      </c>
      <c r="AN418">
        <v>17</v>
      </c>
      <c r="AO418">
        <v>7</v>
      </c>
      <c r="AP418">
        <v>0</v>
      </c>
      <c r="AQ418">
        <v>0</v>
      </c>
      <c r="AR418">
        <v>0</v>
      </c>
      <c r="AS418">
        <v>1</v>
      </c>
      <c r="AT418">
        <v>8</v>
      </c>
      <c r="AU418">
        <v>1</v>
      </c>
      <c r="AV418">
        <v>4</v>
      </c>
      <c r="AW418">
        <v>41</v>
      </c>
      <c r="AX418">
        <v>3</v>
      </c>
      <c r="AY418">
        <v>1</v>
      </c>
      <c r="AZ418">
        <v>9</v>
      </c>
      <c r="BA418">
        <v>0</v>
      </c>
      <c r="BB418">
        <v>175</v>
      </c>
      <c r="BC418">
        <v>2</v>
      </c>
      <c r="BD418">
        <v>0</v>
      </c>
      <c r="BE418">
        <v>5</v>
      </c>
      <c r="BF418">
        <v>18</v>
      </c>
      <c r="BG418">
        <v>0</v>
      </c>
      <c r="BH418">
        <v>0</v>
      </c>
      <c r="BI418">
        <v>0</v>
      </c>
      <c r="BJ418">
        <v>14</v>
      </c>
      <c r="BK418">
        <v>7</v>
      </c>
      <c r="BL418">
        <v>0</v>
      </c>
      <c r="BM418">
        <v>1</v>
      </c>
      <c r="BN418">
        <v>18</v>
      </c>
      <c r="BO418">
        <v>0</v>
      </c>
      <c r="BP418">
        <v>3</v>
      </c>
      <c r="BQ418">
        <v>32</v>
      </c>
      <c r="BR418">
        <v>2</v>
      </c>
      <c r="BS418">
        <v>28</v>
      </c>
      <c r="BT418">
        <v>43</v>
      </c>
      <c r="BU418">
        <v>0</v>
      </c>
      <c r="BV418">
        <v>0</v>
      </c>
      <c r="BW418">
        <v>2</v>
      </c>
      <c r="BX418">
        <v>0</v>
      </c>
      <c r="BY418">
        <v>0</v>
      </c>
      <c r="BZ418">
        <v>0</v>
      </c>
      <c r="CA418">
        <v>48</v>
      </c>
      <c r="CB418">
        <v>0</v>
      </c>
      <c r="CC418">
        <v>0</v>
      </c>
      <c r="CD418">
        <v>0</v>
      </c>
      <c r="CE418">
        <v>0</v>
      </c>
      <c r="CF418">
        <v>2</v>
      </c>
      <c r="CG418">
        <v>2</v>
      </c>
      <c r="CH418">
        <v>0</v>
      </c>
      <c r="CI418">
        <v>0</v>
      </c>
      <c r="CJ418">
        <v>2</v>
      </c>
      <c r="CK418">
        <v>0</v>
      </c>
      <c r="CL418">
        <v>0</v>
      </c>
      <c r="CM418">
        <v>35</v>
      </c>
      <c r="CN418">
        <v>47</v>
      </c>
      <c r="CO418">
        <v>0</v>
      </c>
      <c r="CP418">
        <v>0</v>
      </c>
      <c r="CQ418">
        <v>0</v>
      </c>
      <c r="CR418">
        <v>5</v>
      </c>
      <c r="CS418">
        <v>1</v>
      </c>
      <c r="CT418">
        <v>1</v>
      </c>
      <c r="CU418">
        <v>0</v>
      </c>
      <c r="CV418">
        <v>4</v>
      </c>
      <c r="CW418">
        <v>2</v>
      </c>
      <c r="CY418" s="7"/>
    </row>
    <row r="419" spans="1:103" x14ac:dyDescent="0.25">
      <c r="A419" t="s">
        <v>365</v>
      </c>
      <c r="B419" s="5" t="s">
        <v>366</v>
      </c>
      <c r="C419">
        <v>2019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Y419" s="7"/>
    </row>
    <row r="420" spans="1:103" x14ac:dyDescent="0.25">
      <c r="A420" t="s">
        <v>367</v>
      </c>
      <c r="B420" s="5" t="s">
        <v>368</v>
      </c>
      <c r="C420">
        <v>2019</v>
      </c>
      <c r="D420">
        <v>64</v>
      </c>
      <c r="E420">
        <v>0</v>
      </c>
      <c r="F420">
        <v>0</v>
      </c>
      <c r="G420">
        <v>0</v>
      </c>
      <c r="H420">
        <v>60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2</v>
      </c>
      <c r="CW420">
        <v>0</v>
      </c>
      <c r="CY420" s="7"/>
    </row>
    <row r="421" spans="1:103" x14ac:dyDescent="0.25">
      <c r="A421" t="s">
        <v>369</v>
      </c>
      <c r="B421" s="5" t="s">
        <v>370</v>
      </c>
      <c r="C421">
        <v>2019</v>
      </c>
      <c r="D421">
        <v>16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5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8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1</v>
      </c>
      <c r="CY421" s="7"/>
    </row>
    <row r="422" spans="1:103" x14ac:dyDescent="0.25">
      <c r="A422" t="s">
        <v>371</v>
      </c>
      <c r="B422" s="5" t="s">
        <v>372</v>
      </c>
      <c r="C422">
        <v>2019</v>
      </c>
      <c r="D422">
        <v>6521</v>
      </c>
      <c r="E422">
        <v>0</v>
      </c>
      <c r="F422">
        <v>10</v>
      </c>
      <c r="G422">
        <v>10</v>
      </c>
      <c r="H422">
        <v>231</v>
      </c>
      <c r="I422">
        <v>22</v>
      </c>
      <c r="J422">
        <v>6</v>
      </c>
      <c r="K422">
        <v>2</v>
      </c>
      <c r="L422">
        <v>17</v>
      </c>
      <c r="M422">
        <v>11</v>
      </c>
      <c r="N422">
        <v>31</v>
      </c>
      <c r="O422">
        <v>96</v>
      </c>
      <c r="P422">
        <v>0</v>
      </c>
      <c r="Q422">
        <v>0</v>
      </c>
      <c r="R422">
        <v>1</v>
      </c>
      <c r="S422">
        <v>548</v>
      </c>
      <c r="T422">
        <v>137</v>
      </c>
      <c r="U422">
        <v>0</v>
      </c>
      <c r="V422">
        <v>2</v>
      </c>
      <c r="W422">
        <v>207</v>
      </c>
      <c r="X422">
        <v>1</v>
      </c>
      <c r="Y422">
        <v>2</v>
      </c>
      <c r="Z422">
        <v>0</v>
      </c>
      <c r="AA422">
        <v>775</v>
      </c>
      <c r="AB422">
        <v>15</v>
      </c>
      <c r="AC422">
        <v>0</v>
      </c>
      <c r="AD422">
        <v>1</v>
      </c>
      <c r="AE422">
        <v>2</v>
      </c>
      <c r="AF422">
        <v>0</v>
      </c>
      <c r="AG422">
        <v>67</v>
      </c>
      <c r="AH422">
        <v>30</v>
      </c>
      <c r="AI422">
        <v>36</v>
      </c>
      <c r="AJ422">
        <v>142</v>
      </c>
      <c r="AK422">
        <v>29</v>
      </c>
      <c r="AL422">
        <v>1</v>
      </c>
      <c r="AM422">
        <v>51</v>
      </c>
      <c r="AN422">
        <v>34</v>
      </c>
      <c r="AO422">
        <v>108</v>
      </c>
      <c r="AP422">
        <v>0</v>
      </c>
      <c r="AQ422">
        <v>30</v>
      </c>
      <c r="AR422">
        <v>36</v>
      </c>
      <c r="AS422">
        <v>653</v>
      </c>
      <c r="AT422">
        <v>26</v>
      </c>
      <c r="AU422">
        <v>18</v>
      </c>
      <c r="AV422">
        <v>229</v>
      </c>
      <c r="AW422">
        <v>169</v>
      </c>
      <c r="AX422">
        <v>107</v>
      </c>
      <c r="AY422">
        <v>18</v>
      </c>
      <c r="AZ422">
        <v>8</v>
      </c>
      <c r="BA422">
        <v>0</v>
      </c>
      <c r="BB422">
        <v>50</v>
      </c>
      <c r="BC422">
        <v>17</v>
      </c>
      <c r="BD422">
        <v>2</v>
      </c>
      <c r="BE422">
        <v>56</v>
      </c>
      <c r="BF422">
        <v>131</v>
      </c>
      <c r="BG422">
        <v>3</v>
      </c>
      <c r="BH422">
        <v>5</v>
      </c>
      <c r="BI422">
        <v>1</v>
      </c>
      <c r="BJ422">
        <v>129</v>
      </c>
      <c r="BK422">
        <v>172</v>
      </c>
      <c r="BL422">
        <v>0</v>
      </c>
      <c r="BM422">
        <v>7</v>
      </c>
      <c r="BN422">
        <v>31</v>
      </c>
      <c r="BO422">
        <v>0</v>
      </c>
      <c r="BP422">
        <v>16</v>
      </c>
      <c r="BQ422">
        <v>100</v>
      </c>
      <c r="BR422">
        <v>8</v>
      </c>
      <c r="BS422">
        <v>138</v>
      </c>
      <c r="BT422">
        <v>73</v>
      </c>
      <c r="BU422">
        <v>2</v>
      </c>
      <c r="BV422">
        <v>148</v>
      </c>
      <c r="BW422">
        <v>229</v>
      </c>
      <c r="BX422">
        <v>736</v>
      </c>
      <c r="BY422">
        <v>44</v>
      </c>
      <c r="BZ422">
        <v>6</v>
      </c>
      <c r="CA422">
        <v>30</v>
      </c>
      <c r="CB422">
        <v>9</v>
      </c>
      <c r="CC422">
        <v>0</v>
      </c>
      <c r="CD422">
        <v>16</v>
      </c>
      <c r="CE422">
        <v>7</v>
      </c>
      <c r="CF422">
        <v>41</v>
      </c>
      <c r="CG422">
        <v>2</v>
      </c>
      <c r="CH422">
        <v>11</v>
      </c>
      <c r="CI422">
        <v>4</v>
      </c>
      <c r="CJ422">
        <v>105</v>
      </c>
      <c r="CK422">
        <v>15</v>
      </c>
      <c r="CL422">
        <v>0</v>
      </c>
      <c r="CM422">
        <v>6</v>
      </c>
      <c r="CN422">
        <v>84</v>
      </c>
      <c r="CO422">
        <v>11</v>
      </c>
      <c r="CP422">
        <v>9</v>
      </c>
      <c r="CQ422">
        <v>1</v>
      </c>
      <c r="CR422">
        <v>7</v>
      </c>
      <c r="CS422">
        <v>3</v>
      </c>
      <c r="CT422">
        <v>39</v>
      </c>
      <c r="CU422">
        <v>1</v>
      </c>
      <c r="CV422">
        <v>88</v>
      </c>
      <c r="CW422">
        <v>6</v>
      </c>
      <c r="CY422" s="7"/>
    </row>
    <row r="423" spans="1:103" x14ac:dyDescent="0.25">
      <c r="A423" t="s">
        <v>373</v>
      </c>
      <c r="B423" s="5" t="s">
        <v>374</v>
      </c>
      <c r="C423">
        <v>2019</v>
      </c>
      <c r="D423">
        <v>2971</v>
      </c>
      <c r="E423">
        <v>0</v>
      </c>
      <c r="F423">
        <v>0</v>
      </c>
      <c r="G423">
        <v>0</v>
      </c>
      <c r="H423">
        <v>7</v>
      </c>
      <c r="I423">
        <v>8</v>
      </c>
      <c r="J423">
        <v>3</v>
      </c>
      <c r="K423">
        <v>0</v>
      </c>
      <c r="L423">
        <v>7</v>
      </c>
      <c r="M423">
        <v>0</v>
      </c>
      <c r="N423">
        <v>32</v>
      </c>
      <c r="O423">
        <v>3</v>
      </c>
      <c r="P423">
        <v>0</v>
      </c>
      <c r="Q423">
        <v>0</v>
      </c>
      <c r="R423">
        <v>2</v>
      </c>
      <c r="S423">
        <v>1</v>
      </c>
      <c r="T423">
        <v>0</v>
      </c>
      <c r="U423">
        <v>1</v>
      </c>
      <c r="V423">
        <v>0</v>
      </c>
      <c r="W423">
        <v>55</v>
      </c>
      <c r="X423">
        <v>2</v>
      </c>
      <c r="Y423">
        <v>0</v>
      </c>
      <c r="Z423">
        <v>0</v>
      </c>
      <c r="AA423">
        <v>257</v>
      </c>
      <c r="AB423">
        <v>0</v>
      </c>
      <c r="AC423">
        <v>0</v>
      </c>
      <c r="AD423">
        <v>0</v>
      </c>
      <c r="AE423">
        <v>2</v>
      </c>
      <c r="AF423">
        <v>5</v>
      </c>
      <c r="AG423">
        <v>63</v>
      </c>
      <c r="AH423">
        <v>0</v>
      </c>
      <c r="AI423">
        <v>1</v>
      </c>
      <c r="AJ423">
        <v>66</v>
      </c>
      <c r="AK423">
        <v>16</v>
      </c>
      <c r="AL423">
        <v>0</v>
      </c>
      <c r="AM423">
        <v>9</v>
      </c>
      <c r="AN423">
        <v>1</v>
      </c>
      <c r="AO423">
        <v>28</v>
      </c>
      <c r="AP423">
        <v>0</v>
      </c>
      <c r="AQ423">
        <v>5</v>
      </c>
      <c r="AR423">
        <v>3</v>
      </c>
      <c r="AS423">
        <v>17</v>
      </c>
      <c r="AT423">
        <v>3</v>
      </c>
      <c r="AU423">
        <v>4</v>
      </c>
      <c r="AV423">
        <v>8</v>
      </c>
      <c r="AW423">
        <v>35</v>
      </c>
      <c r="AX423">
        <v>26</v>
      </c>
      <c r="AY423">
        <v>1</v>
      </c>
      <c r="AZ423">
        <v>15</v>
      </c>
      <c r="BA423">
        <v>0</v>
      </c>
      <c r="BB423">
        <v>973</v>
      </c>
      <c r="BC423">
        <v>17</v>
      </c>
      <c r="BD423">
        <v>0</v>
      </c>
      <c r="BE423">
        <v>19</v>
      </c>
      <c r="BF423">
        <v>18</v>
      </c>
      <c r="BG423">
        <v>4</v>
      </c>
      <c r="BH423">
        <v>5</v>
      </c>
      <c r="BI423">
        <v>0</v>
      </c>
      <c r="BJ423">
        <v>41</v>
      </c>
      <c r="BK423">
        <v>35</v>
      </c>
      <c r="BL423">
        <v>0</v>
      </c>
      <c r="BM423">
        <v>5</v>
      </c>
      <c r="BN423">
        <v>84</v>
      </c>
      <c r="BO423">
        <v>21</v>
      </c>
      <c r="BP423">
        <v>3</v>
      </c>
      <c r="BQ423">
        <v>106</v>
      </c>
      <c r="BR423">
        <v>11</v>
      </c>
      <c r="BS423">
        <v>128</v>
      </c>
      <c r="BT423">
        <v>37</v>
      </c>
      <c r="BU423">
        <v>0</v>
      </c>
      <c r="BV423">
        <v>9</v>
      </c>
      <c r="BW423">
        <v>3</v>
      </c>
      <c r="BX423">
        <v>3</v>
      </c>
      <c r="BY423">
        <v>2</v>
      </c>
      <c r="BZ423">
        <v>0</v>
      </c>
      <c r="CA423">
        <v>66</v>
      </c>
      <c r="CB423">
        <v>309</v>
      </c>
      <c r="CC423">
        <v>1</v>
      </c>
      <c r="CD423">
        <v>2</v>
      </c>
      <c r="CE423">
        <v>0</v>
      </c>
      <c r="CF423">
        <v>30</v>
      </c>
      <c r="CG423">
        <v>1</v>
      </c>
      <c r="CH423">
        <v>4</v>
      </c>
      <c r="CI423">
        <v>3</v>
      </c>
      <c r="CJ423">
        <v>33</v>
      </c>
      <c r="CK423">
        <v>3</v>
      </c>
      <c r="CL423">
        <v>0</v>
      </c>
      <c r="CM423">
        <v>33</v>
      </c>
      <c r="CN423">
        <v>134</v>
      </c>
      <c r="CO423">
        <v>2</v>
      </c>
      <c r="CP423">
        <v>10</v>
      </c>
      <c r="CQ423">
        <v>0</v>
      </c>
      <c r="CR423">
        <v>10</v>
      </c>
      <c r="CS423">
        <v>18</v>
      </c>
      <c r="CT423">
        <v>12</v>
      </c>
      <c r="CU423">
        <v>6</v>
      </c>
      <c r="CV423">
        <v>79</v>
      </c>
      <c r="CW423">
        <v>7</v>
      </c>
      <c r="CY423" s="7"/>
    </row>
    <row r="424" spans="1:103" x14ac:dyDescent="0.25">
      <c r="A424" t="s">
        <v>375</v>
      </c>
      <c r="B424" s="5" t="s">
        <v>376</v>
      </c>
      <c r="C424">
        <v>2019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Y424" s="7"/>
    </row>
    <row r="425" spans="1:103" x14ac:dyDescent="0.25">
      <c r="A425" t="s">
        <v>377</v>
      </c>
      <c r="B425" s="5" t="s">
        <v>378</v>
      </c>
      <c r="C425">
        <v>2019</v>
      </c>
      <c r="D425">
        <v>439</v>
      </c>
      <c r="E425">
        <v>0</v>
      </c>
      <c r="F425">
        <v>3</v>
      </c>
      <c r="G425">
        <v>13</v>
      </c>
      <c r="H425">
        <v>0</v>
      </c>
      <c r="I425">
        <v>1</v>
      </c>
      <c r="J425">
        <v>4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2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2</v>
      </c>
      <c r="AH425">
        <v>0</v>
      </c>
      <c r="AI425">
        <v>5</v>
      </c>
      <c r="AJ425">
        <v>42</v>
      </c>
      <c r="AK425">
        <v>1</v>
      </c>
      <c r="AL425">
        <v>0</v>
      </c>
      <c r="AM425">
        <v>6</v>
      </c>
      <c r="AN425">
        <v>5</v>
      </c>
      <c r="AO425">
        <v>6</v>
      </c>
      <c r="AP425">
        <v>0</v>
      </c>
      <c r="AQ425">
        <v>12</v>
      </c>
      <c r="AR425">
        <v>1</v>
      </c>
      <c r="AS425">
        <v>14</v>
      </c>
      <c r="AT425">
        <v>11</v>
      </c>
      <c r="AU425">
        <v>10</v>
      </c>
      <c r="AV425">
        <v>5</v>
      </c>
      <c r="AW425">
        <v>15</v>
      </c>
      <c r="AX425">
        <v>17</v>
      </c>
      <c r="AY425">
        <v>1</v>
      </c>
      <c r="AZ425">
        <v>5</v>
      </c>
      <c r="BA425">
        <v>0</v>
      </c>
      <c r="BB425">
        <v>5</v>
      </c>
      <c r="BC425">
        <v>0</v>
      </c>
      <c r="BD425">
        <v>0</v>
      </c>
      <c r="BE425">
        <v>18</v>
      </c>
      <c r="BF425">
        <v>2</v>
      </c>
      <c r="BG425">
        <v>0</v>
      </c>
      <c r="BH425">
        <v>0</v>
      </c>
      <c r="BI425">
        <v>0</v>
      </c>
      <c r="BJ425">
        <v>9</v>
      </c>
      <c r="BK425">
        <v>3</v>
      </c>
      <c r="BL425">
        <v>0</v>
      </c>
      <c r="BM425">
        <v>1</v>
      </c>
      <c r="BN425">
        <v>4</v>
      </c>
      <c r="BO425">
        <v>0</v>
      </c>
      <c r="BP425">
        <v>0</v>
      </c>
      <c r="BQ425">
        <v>4</v>
      </c>
      <c r="BR425">
        <v>6</v>
      </c>
      <c r="BS425">
        <v>38</v>
      </c>
      <c r="BT425">
        <v>14</v>
      </c>
      <c r="BU425">
        <v>5</v>
      </c>
      <c r="BV425">
        <v>12</v>
      </c>
      <c r="BW425">
        <v>0</v>
      </c>
      <c r="BX425">
        <v>20</v>
      </c>
      <c r="BY425">
        <v>0</v>
      </c>
      <c r="BZ425">
        <v>0</v>
      </c>
      <c r="CA425">
        <v>1</v>
      </c>
      <c r="CB425">
        <v>0</v>
      </c>
      <c r="CC425">
        <v>0</v>
      </c>
      <c r="CD425">
        <v>10</v>
      </c>
      <c r="CE425">
        <v>1</v>
      </c>
      <c r="CF425">
        <v>15</v>
      </c>
      <c r="CG425">
        <v>32</v>
      </c>
      <c r="CH425">
        <v>1</v>
      </c>
      <c r="CI425">
        <v>0</v>
      </c>
      <c r="CJ425">
        <v>3</v>
      </c>
      <c r="CK425">
        <v>0</v>
      </c>
      <c r="CL425">
        <v>0</v>
      </c>
      <c r="CM425">
        <v>2</v>
      </c>
      <c r="CN425">
        <v>7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23</v>
      </c>
      <c r="CU425">
        <v>0</v>
      </c>
      <c r="CV425">
        <v>15</v>
      </c>
      <c r="CW425">
        <v>1</v>
      </c>
      <c r="CY425" s="7"/>
    </row>
    <row r="426" spans="1:103" x14ac:dyDescent="0.25">
      <c r="A426" t="s">
        <v>379</v>
      </c>
      <c r="B426" s="5" t="s">
        <v>380</v>
      </c>
      <c r="C426">
        <v>2019</v>
      </c>
      <c r="D426">
        <v>2278</v>
      </c>
      <c r="E426">
        <v>0</v>
      </c>
      <c r="F426">
        <v>2</v>
      </c>
      <c r="G426">
        <v>17</v>
      </c>
      <c r="H426">
        <v>1</v>
      </c>
      <c r="I426">
        <v>7</v>
      </c>
      <c r="J426">
        <v>1</v>
      </c>
      <c r="K426">
        <v>7</v>
      </c>
      <c r="L426">
        <v>14</v>
      </c>
      <c r="M426">
        <v>0</v>
      </c>
      <c r="N426">
        <v>6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3</v>
      </c>
      <c r="AH426">
        <v>0</v>
      </c>
      <c r="AI426">
        <v>0</v>
      </c>
      <c r="AJ426">
        <v>19</v>
      </c>
      <c r="AK426">
        <v>19</v>
      </c>
      <c r="AL426">
        <v>2</v>
      </c>
      <c r="AM426">
        <v>6</v>
      </c>
      <c r="AN426">
        <v>12</v>
      </c>
      <c r="AO426">
        <v>5</v>
      </c>
      <c r="AP426">
        <v>3</v>
      </c>
      <c r="AQ426">
        <v>65</v>
      </c>
      <c r="AR426">
        <v>5</v>
      </c>
      <c r="AS426">
        <v>38</v>
      </c>
      <c r="AT426">
        <v>23</v>
      </c>
      <c r="AU426">
        <v>22</v>
      </c>
      <c r="AV426">
        <v>14</v>
      </c>
      <c r="AW426">
        <v>5</v>
      </c>
      <c r="AX426">
        <v>36</v>
      </c>
      <c r="AY426">
        <v>0</v>
      </c>
      <c r="AZ426">
        <v>9</v>
      </c>
      <c r="BA426">
        <v>0</v>
      </c>
      <c r="BB426">
        <v>25</v>
      </c>
      <c r="BC426">
        <v>1</v>
      </c>
      <c r="BD426">
        <v>14</v>
      </c>
      <c r="BE426">
        <v>3</v>
      </c>
      <c r="BF426">
        <v>10</v>
      </c>
      <c r="BG426">
        <v>1</v>
      </c>
      <c r="BH426">
        <v>0</v>
      </c>
      <c r="BI426">
        <v>0</v>
      </c>
      <c r="BJ426">
        <v>29</v>
      </c>
      <c r="BK426">
        <v>80</v>
      </c>
      <c r="BL426">
        <v>0</v>
      </c>
      <c r="BM426">
        <v>3</v>
      </c>
      <c r="BN426">
        <v>7</v>
      </c>
      <c r="BO426">
        <v>377</v>
      </c>
      <c r="BP426">
        <v>11</v>
      </c>
      <c r="BQ426">
        <v>17</v>
      </c>
      <c r="BR426">
        <v>11</v>
      </c>
      <c r="BS426">
        <v>101</v>
      </c>
      <c r="BT426">
        <v>42</v>
      </c>
      <c r="BU426">
        <v>0</v>
      </c>
      <c r="BV426">
        <v>205</v>
      </c>
      <c r="BW426">
        <v>2</v>
      </c>
      <c r="BX426">
        <v>805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68</v>
      </c>
      <c r="CE426">
        <v>0</v>
      </c>
      <c r="CF426">
        <v>18</v>
      </c>
      <c r="CG426">
        <v>37</v>
      </c>
      <c r="CH426">
        <v>1</v>
      </c>
      <c r="CI426">
        <v>2</v>
      </c>
      <c r="CJ426">
        <v>5</v>
      </c>
      <c r="CK426">
        <v>1</v>
      </c>
      <c r="CL426">
        <v>0</v>
      </c>
      <c r="CM426">
        <v>3</v>
      </c>
      <c r="CN426">
        <v>24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5</v>
      </c>
      <c r="CU426">
        <v>3</v>
      </c>
      <c r="CV426">
        <v>25</v>
      </c>
      <c r="CW426">
        <v>3</v>
      </c>
      <c r="CY426" s="7"/>
    </row>
    <row r="427" spans="1:103" x14ac:dyDescent="0.25">
      <c r="A427" t="s">
        <v>381</v>
      </c>
      <c r="B427" s="5" t="s">
        <v>382</v>
      </c>
      <c r="C427">
        <v>2019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Y427" s="7"/>
    </row>
    <row r="428" spans="1:103" x14ac:dyDescent="0.25">
      <c r="A428" t="s">
        <v>383</v>
      </c>
      <c r="B428" s="5" t="s">
        <v>384</v>
      </c>
      <c r="C428">
        <v>2019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2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Y428" s="7"/>
    </row>
    <row r="429" spans="1:103" x14ac:dyDescent="0.25">
      <c r="A429" t="s">
        <v>385</v>
      </c>
      <c r="B429" s="5" t="s">
        <v>386</v>
      </c>
      <c r="C429">
        <v>2019</v>
      </c>
      <c r="D429">
        <v>44</v>
      </c>
      <c r="E429">
        <v>0</v>
      </c>
      <c r="F429">
        <v>0</v>
      </c>
      <c r="G429">
        <v>0</v>
      </c>
      <c r="H429">
        <v>2</v>
      </c>
      <c r="I429">
        <v>0</v>
      </c>
      <c r="J429">
        <v>30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5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4</v>
      </c>
      <c r="CW429">
        <v>0</v>
      </c>
      <c r="CY429" s="7"/>
    </row>
    <row r="430" spans="1:103" x14ac:dyDescent="0.25">
      <c r="A430" t="s">
        <v>387</v>
      </c>
      <c r="B430" s="5" t="s">
        <v>388</v>
      </c>
      <c r="C430">
        <v>2019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Y430" s="7"/>
    </row>
    <row r="431" spans="1:103" x14ac:dyDescent="0.25">
      <c r="A431" t="s">
        <v>389</v>
      </c>
      <c r="B431" s="5" t="s">
        <v>390</v>
      </c>
      <c r="C431">
        <v>2019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Y431" s="7"/>
    </row>
    <row r="432" spans="1:103" x14ac:dyDescent="0.25">
      <c r="A432" t="s">
        <v>391</v>
      </c>
      <c r="B432" s="5" t="s">
        <v>392</v>
      </c>
      <c r="C432">
        <v>2019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Y432" s="7"/>
    </row>
    <row r="433" spans="1:103" x14ac:dyDescent="0.25">
      <c r="A433" t="s">
        <v>393</v>
      </c>
      <c r="B433" s="5" t="s">
        <v>394</v>
      </c>
      <c r="C433">
        <v>2019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Y433" s="7"/>
    </row>
    <row r="434" spans="1:103" x14ac:dyDescent="0.25">
      <c r="A434" t="s">
        <v>395</v>
      </c>
      <c r="B434" s="5" t="s">
        <v>396</v>
      </c>
      <c r="C434">
        <v>2019</v>
      </c>
      <c r="D434">
        <v>14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6</v>
      </c>
      <c r="L434">
        <v>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1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Y434" s="7"/>
    </row>
    <row r="435" spans="1:103" x14ac:dyDescent="0.25">
      <c r="A435" t="s">
        <v>397</v>
      </c>
      <c r="B435" s="5" t="s">
        <v>398</v>
      </c>
      <c r="C435">
        <v>2019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Y435" s="7"/>
    </row>
    <row r="436" spans="1:103" x14ac:dyDescent="0.25">
      <c r="A436" t="s">
        <v>399</v>
      </c>
      <c r="B436" s="5" t="s">
        <v>400</v>
      </c>
      <c r="C436">
        <v>2019</v>
      </c>
      <c r="D436">
        <v>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Y436" s="7"/>
    </row>
    <row r="437" spans="1:103" x14ac:dyDescent="0.25">
      <c r="A437" t="s">
        <v>401</v>
      </c>
      <c r="B437" s="5" t="s">
        <v>402</v>
      </c>
      <c r="C437">
        <v>2019</v>
      </c>
      <c r="D437">
        <v>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1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Y437" s="7"/>
    </row>
    <row r="438" spans="1:103" x14ac:dyDescent="0.25">
      <c r="A438" t="s">
        <v>403</v>
      </c>
      <c r="B438" s="5" t="s">
        <v>404</v>
      </c>
      <c r="C438">
        <v>2019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Y438" s="7"/>
    </row>
    <row r="439" spans="1:103" x14ac:dyDescent="0.25">
      <c r="A439" t="s">
        <v>405</v>
      </c>
      <c r="B439" s="5" t="s">
        <v>406</v>
      </c>
      <c r="C439">
        <v>2019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Y439" s="7"/>
    </row>
    <row r="440" spans="1:103" x14ac:dyDescent="0.25">
      <c r="A440" t="s">
        <v>407</v>
      </c>
      <c r="B440" s="5" t="s">
        <v>408</v>
      </c>
      <c r="C440">
        <v>2019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Y440" s="7"/>
    </row>
    <row r="441" spans="1:103" x14ac:dyDescent="0.25">
      <c r="A441" t="s">
        <v>409</v>
      </c>
      <c r="B441" s="5" t="s">
        <v>410</v>
      </c>
      <c r="C441">
        <v>2019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1</v>
      </c>
      <c r="CW441">
        <v>0</v>
      </c>
      <c r="CY441" s="7"/>
    </row>
    <row r="442" spans="1:103" x14ac:dyDescent="0.25">
      <c r="A442" t="s">
        <v>411</v>
      </c>
      <c r="B442" s="5" t="s">
        <v>412</v>
      </c>
      <c r="C442">
        <v>2019</v>
      </c>
      <c r="D442">
        <v>3109</v>
      </c>
      <c r="E442">
        <v>0</v>
      </c>
      <c r="F442">
        <v>521</v>
      </c>
      <c r="G442">
        <v>0</v>
      </c>
      <c r="H442">
        <v>64</v>
      </c>
      <c r="I442">
        <v>59</v>
      </c>
      <c r="J442">
        <v>47</v>
      </c>
      <c r="K442">
        <v>6</v>
      </c>
      <c r="L442">
        <v>4</v>
      </c>
      <c r="M442">
        <v>34</v>
      </c>
      <c r="N442">
        <v>136</v>
      </c>
      <c r="O442">
        <v>6</v>
      </c>
      <c r="P442">
        <v>0</v>
      </c>
      <c r="Q442">
        <v>0</v>
      </c>
      <c r="R442">
        <v>2</v>
      </c>
      <c r="S442">
        <v>0</v>
      </c>
      <c r="T442">
        <v>0</v>
      </c>
      <c r="U442">
        <v>3</v>
      </c>
      <c r="V442">
        <v>0</v>
      </c>
      <c r="W442">
        <v>9</v>
      </c>
      <c r="X442">
        <v>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1</v>
      </c>
      <c r="AG442">
        <v>11</v>
      </c>
      <c r="AH442">
        <v>1</v>
      </c>
      <c r="AI442">
        <v>0</v>
      </c>
      <c r="AJ442">
        <v>9</v>
      </c>
      <c r="AK442">
        <v>38</v>
      </c>
      <c r="AL442">
        <v>0</v>
      </c>
      <c r="AM442">
        <v>13</v>
      </c>
      <c r="AN442">
        <v>8</v>
      </c>
      <c r="AO442">
        <v>10</v>
      </c>
      <c r="AP442">
        <v>3</v>
      </c>
      <c r="AQ442">
        <v>76</v>
      </c>
      <c r="AR442">
        <v>8</v>
      </c>
      <c r="AS442">
        <v>3</v>
      </c>
      <c r="AT442">
        <v>21</v>
      </c>
      <c r="AU442">
        <v>39</v>
      </c>
      <c r="AV442">
        <v>18</v>
      </c>
      <c r="AW442">
        <v>30</v>
      </c>
      <c r="AX442">
        <v>48</v>
      </c>
      <c r="AY442">
        <v>11</v>
      </c>
      <c r="AZ442">
        <v>4</v>
      </c>
      <c r="BA442">
        <v>0</v>
      </c>
      <c r="BB442">
        <v>68</v>
      </c>
      <c r="BC442">
        <v>1</v>
      </c>
      <c r="BD442">
        <v>3</v>
      </c>
      <c r="BE442">
        <v>7</v>
      </c>
      <c r="BF442">
        <v>2</v>
      </c>
      <c r="BG442">
        <v>1</v>
      </c>
      <c r="BH442">
        <v>1</v>
      </c>
      <c r="BI442">
        <v>0</v>
      </c>
      <c r="BJ442">
        <v>52</v>
      </c>
      <c r="BK442">
        <v>127</v>
      </c>
      <c r="BL442">
        <v>3</v>
      </c>
      <c r="BM442">
        <v>1</v>
      </c>
      <c r="BN442">
        <v>88</v>
      </c>
      <c r="BO442">
        <v>1</v>
      </c>
      <c r="BP442">
        <v>3</v>
      </c>
      <c r="BQ442">
        <v>93</v>
      </c>
      <c r="BR442">
        <v>31</v>
      </c>
      <c r="BS442">
        <v>230</v>
      </c>
      <c r="BT442">
        <v>9</v>
      </c>
      <c r="BU442">
        <v>162</v>
      </c>
      <c r="BV442">
        <v>123</v>
      </c>
      <c r="BW442">
        <v>216</v>
      </c>
      <c r="BX442">
        <v>38</v>
      </c>
      <c r="BY442">
        <v>1</v>
      </c>
      <c r="BZ442">
        <v>0</v>
      </c>
      <c r="CA442">
        <v>7</v>
      </c>
      <c r="CB442">
        <v>0</v>
      </c>
      <c r="CC442">
        <v>0</v>
      </c>
      <c r="CD442">
        <v>1</v>
      </c>
      <c r="CE442">
        <v>0</v>
      </c>
      <c r="CF442">
        <v>18</v>
      </c>
      <c r="CG442">
        <v>26</v>
      </c>
      <c r="CH442">
        <v>1</v>
      </c>
      <c r="CI442">
        <v>6</v>
      </c>
      <c r="CJ442">
        <v>79</v>
      </c>
      <c r="CK442">
        <v>45</v>
      </c>
      <c r="CL442">
        <v>0</v>
      </c>
      <c r="CM442">
        <v>6</v>
      </c>
      <c r="CN442">
        <v>39</v>
      </c>
      <c r="CO442">
        <v>41</v>
      </c>
      <c r="CP442">
        <v>44</v>
      </c>
      <c r="CQ442">
        <v>0</v>
      </c>
      <c r="CR442">
        <v>1</v>
      </c>
      <c r="CS442">
        <v>154</v>
      </c>
      <c r="CT442">
        <v>44</v>
      </c>
      <c r="CU442">
        <v>7</v>
      </c>
      <c r="CV442">
        <v>69</v>
      </c>
      <c r="CW442">
        <v>12</v>
      </c>
      <c r="CY442" s="7"/>
    </row>
    <row r="443" spans="1:103" x14ac:dyDescent="0.25">
      <c r="A443" t="s">
        <v>413</v>
      </c>
      <c r="B443" s="5" t="s">
        <v>414</v>
      </c>
      <c r="C443">
        <v>2019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Y443" s="7"/>
    </row>
    <row r="444" spans="1:103" x14ac:dyDescent="0.25">
      <c r="A444" t="s">
        <v>415</v>
      </c>
      <c r="B444" s="5" t="s">
        <v>416</v>
      </c>
      <c r="C444">
        <v>2019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Y444" s="7"/>
    </row>
    <row r="445" spans="1:103" x14ac:dyDescent="0.25">
      <c r="A445" t="s">
        <v>417</v>
      </c>
      <c r="B445" s="5" t="s">
        <v>418</v>
      </c>
      <c r="C445">
        <v>2019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Y445" s="7"/>
    </row>
    <row r="446" spans="1:103" x14ac:dyDescent="0.25">
      <c r="A446" t="s">
        <v>419</v>
      </c>
      <c r="B446" s="5" t="s">
        <v>420</v>
      </c>
      <c r="C446">
        <v>2019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Y446" s="7"/>
    </row>
    <row r="447" spans="1:103" x14ac:dyDescent="0.25">
      <c r="A447" t="s">
        <v>421</v>
      </c>
      <c r="B447" s="5" t="s">
        <v>422</v>
      </c>
      <c r="C447">
        <v>2019</v>
      </c>
      <c r="D447">
        <v>193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2</v>
      </c>
      <c r="W447">
        <v>6</v>
      </c>
      <c r="X447">
        <v>0</v>
      </c>
      <c r="Y447">
        <v>0</v>
      </c>
      <c r="Z447">
        <v>36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2</v>
      </c>
      <c r="AI447">
        <v>0</v>
      </c>
      <c r="AJ447">
        <v>0</v>
      </c>
      <c r="AK447">
        <v>1</v>
      </c>
      <c r="AL447">
        <v>1</v>
      </c>
      <c r="AM447">
        <v>1</v>
      </c>
      <c r="AN447">
        <v>2</v>
      </c>
      <c r="AO447">
        <v>0</v>
      </c>
      <c r="AP447">
        <v>0</v>
      </c>
      <c r="AQ447">
        <v>0</v>
      </c>
      <c r="AR447">
        <v>1</v>
      </c>
      <c r="AS447">
        <v>6</v>
      </c>
      <c r="AT447">
        <v>0</v>
      </c>
      <c r="AU447">
        <v>0</v>
      </c>
      <c r="AV447">
        <v>0</v>
      </c>
      <c r="AW447">
        <v>3</v>
      </c>
      <c r="AX447">
        <v>2</v>
      </c>
      <c r="AY447">
        <v>0</v>
      </c>
      <c r="AZ447">
        <v>13</v>
      </c>
      <c r="BA447">
        <v>0</v>
      </c>
      <c r="BB447">
        <v>2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1</v>
      </c>
      <c r="BR447">
        <v>0</v>
      </c>
      <c r="BS447">
        <v>11</v>
      </c>
      <c r="BT447">
        <v>2</v>
      </c>
      <c r="BU447">
        <v>18</v>
      </c>
      <c r="BV447">
        <v>1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16</v>
      </c>
      <c r="CH447">
        <v>0</v>
      </c>
      <c r="CI447">
        <v>0</v>
      </c>
      <c r="CJ447">
        <v>49</v>
      </c>
      <c r="CK447">
        <v>2</v>
      </c>
      <c r="CL447">
        <v>0</v>
      </c>
      <c r="CM447">
        <v>0</v>
      </c>
      <c r="CN447">
        <v>3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1</v>
      </c>
      <c r="CY447" s="7"/>
    </row>
    <row r="448" spans="1:103" x14ac:dyDescent="0.25">
      <c r="A448" t="s">
        <v>423</v>
      </c>
      <c r="B448" s="5" t="s">
        <v>424</v>
      </c>
      <c r="C448">
        <v>2019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Y448" s="7"/>
    </row>
    <row r="449" spans="1:103" x14ac:dyDescent="0.25">
      <c r="A449" t="s">
        <v>425</v>
      </c>
      <c r="B449" s="5" t="s">
        <v>426</v>
      </c>
      <c r="C449">
        <v>2019</v>
      </c>
      <c r="D449">
        <v>9113</v>
      </c>
      <c r="E449">
        <v>0</v>
      </c>
      <c r="F449">
        <v>0</v>
      </c>
      <c r="G449">
        <v>0</v>
      </c>
      <c r="H449">
        <v>47</v>
      </c>
      <c r="I449">
        <v>49</v>
      </c>
      <c r="J449">
        <v>309</v>
      </c>
      <c r="K449">
        <v>30</v>
      </c>
      <c r="L449">
        <v>18</v>
      </c>
      <c r="M449">
        <v>4</v>
      </c>
      <c r="N449">
        <v>21</v>
      </c>
      <c r="O449">
        <v>32</v>
      </c>
      <c r="P449">
        <v>0</v>
      </c>
      <c r="Q449">
        <v>4</v>
      </c>
      <c r="R449">
        <v>2</v>
      </c>
      <c r="S449">
        <v>1</v>
      </c>
      <c r="T449">
        <v>0</v>
      </c>
      <c r="U449">
        <v>14</v>
      </c>
      <c r="V449">
        <v>20</v>
      </c>
      <c r="W449">
        <v>22</v>
      </c>
      <c r="X449">
        <v>9</v>
      </c>
      <c r="Y449">
        <v>0</v>
      </c>
      <c r="Z449">
        <v>284</v>
      </c>
      <c r="AA449">
        <v>33</v>
      </c>
      <c r="AB449">
        <v>0</v>
      </c>
      <c r="AC449">
        <v>0</v>
      </c>
      <c r="AD449">
        <v>0</v>
      </c>
      <c r="AE449">
        <v>1</v>
      </c>
      <c r="AF449">
        <v>0</v>
      </c>
      <c r="AG449">
        <v>10</v>
      </c>
      <c r="AH449">
        <v>60</v>
      </c>
      <c r="AI449">
        <v>12</v>
      </c>
      <c r="AJ449">
        <v>14</v>
      </c>
      <c r="AK449">
        <v>51</v>
      </c>
      <c r="AL449">
        <v>1</v>
      </c>
      <c r="AM449">
        <v>25</v>
      </c>
      <c r="AN449">
        <v>121</v>
      </c>
      <c r="AO449">
        <v>9</v>
      </c>
      <c r="AP449">
        <v>3</v>
      </c>
      <c r="AQ449">
        <v>108</v>
      </c>
      <c r="AR449">
        <v>7</v>
      </c>
      <c r="AS449">
        <v>188</v>
      </c>
      <c r="AT449">
        <v>484</v>
      </c>
      <c r="AU449">
        <v>142</v>
      </c>
      <c r="AV449">
        <v>329</v>
      </c>
      <c r="AW449">
        <v>138</v>
      </c>
      <c r="AX449">
        <v>322</v>
      </c>
      <c r="AY449">
        <v>1</v>
      </c>
      <c r="AZ449">
        <v>8</v>
      </c>
      <c r="BA449">
        <v>0</v>
      </c>
      <c r="BB449">
        <v>306</v>
      </c>
      <c r="BC449">
        <v>4</v>
      </c>
      <c r="BD449">
        <v>0</v>
      </c>
      <c r="BE449">
        <v>30</v>
      </c>
      <c r="BF449">
        <v>72</v>
      </c>
      <c r="BG449">
        <v>5</v>
      </c>
      <c r="BH449">
        <v>15</v>
      </c>
      <c r="BI449">
        <v>3</v>
      </c>
      <c r="BJ449">
        <v>70</v>
      </c>
      <c r="BK449">
        <v>88</v>
      </c>
      <c r="BL449">
        <v>0</v>
      </c>
      <c r="BM449">
        <v>0</v>
      </c>
      <c r="BN449">
        <v>13</v>
      </c>
      <c r="BO449">
        <v>350</v>
      </c>
      <c r="BP449">
        <v>1</v>
      </c>
      <c r="BQ449">
        <v>38</v>
      </c>
      <c r="BR449">
        <v>548</v>
      </c>
      <c r="BS449">
        <v>477</v>
      </c>
      <c r="BT449">
        <v>41</v>
      </c>
      <c r="BU449">
        <v>2</v>
      </c>
      <c r="BV449">
        <v>321</v>
      </c>
      <c r="BW449">
        <v>723</v>
      </c>
      <c r="BX449">
        <v>902</v>
      </c>
      <c r="BY449">
        <v>0</v>
      </c>
      <c r="BZ449">
        <v>0</v>
      </c>
      <c r="CA449">
        <v>60</v>
      </c>
      <c r="CB449">
        <v>25</v>
      </c>
      <c r="CC449">
        <v>0</v>
      </c>
      <c r="CD449">
        <v>31</v>
      </c>
      <c r="CE449">
        <v>171</v>
      </c>
      <c r="CF449">
        <v>56</v>
      </c>
      <c r="CG449">
        <v>24</v>
      </c>
      <c r="CH449">
        <v>16</v>
      </c>
      <c r="CI449">
        <v>17</v>
      </c>
      <c r="CJ449">
        <v>1358</v>
      </c>
      <c r="CK449">
        <v>20</v>
      </c>
      <c r="CL449">
        <v>0</v>
      </c>
      <c r="CM449">
        <v>14</v>
      </c>
      <c r="CN449">
        <v>67</v>
      </c>
      <c r="CO449">
        <v>2</v>
      </c>
      <c r="CP449">
        <v>0</v>
      </c>
      <c r="CQ449">
        <v>0</v>
      </c>
      <c r="CR449">
        <v>3</v>
      </c>
      <c r="CS449">
        <v>21</v>
      </c>
      <c r="CT449">
        <v>93</v>
      </c>
      <c r="CU449">
        <v>1</v>
      </c>
      <c r="CV449">
        <v>52</v>
      </c>
      <c r="CW449">
        <v>134</v>
      </c>
      <c r="CY449" s="7"/>
    </row>
    <row r="450" spans="1:103" x14ac:dyDescent="0.25">
      <c r="A450" t="s">
        <v>427</v>
      </c>
      <c r="B450" s="5" t="s">
        <v>428</v>
      </c>
      <c r="C450">
        <v>2019</v>
      </c>
      <c r="D450">
        <v>108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2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49</v>
      </c>
      <c r="AC450">
        <v>0</v>
      </c>
      <c r="AD450">
        <v>0</v>
      </c>
      <c r="AE450">
        <v>0</v>
      </c>
      <c r="AF450">
        <v>0</v>
      </c>
      <c r="AG450">
        <v>47</v>
      </c>
      <c r="AH450">
        <v>4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2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1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Y450" s="7"/>
    </row>
    <row r="451" spans="1:103" x14ac:dyDescent="0.25">
      <c r="A451" t="s">
        <v>429</v>
      </c>
      <c r="B451" s="5" t="s">
        <v>430</v>
      </c>
      <c r="C451">
        <v>2019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Y451" s="7"/>
    </row>
    <row r="452" spans="1:103" x14ac:dyDescent="0.25">
      <c r="A452" t="s">
        <v>431</v>
      </c>
      <c r="B452" s="5" t="s">
        <v>432</v>
      </c>
      <c r="C452">
        <v>2019</v>
      </c>
      <c r="D452">
        <v>3687</v>
      </c>
      <c r="E452">
        <v>0</v>
      </c>
      <c r="F452">
        <v>0</v>
      </c>
      <c r="G452">
        <v>0</v>
      </c>
      <c r="H452">
        <v>2</v>
      </c>
      <c r="I452">
        <v>3</v>
      </c>
      <c r="J452">
        <v>2</v>
      </c>
      <c r="K452">
        <v>1</v>
      </c>
      <c r="L452">
        <v>1</v>
      </c>
      <c r="M452">
        <v>0</v>
      </c>
      <c r="N452">
        <v>7</v>
      </c>
      <c r="O452">
        <v>5</v>
      </c>
      <c r="P452">
        <v>0</v>
      </c>
      <c r="Q452">
        <v>0</v>
      </c>
      <c r="R452">
        <v>3</v>
      </c>
      <c r="S452">
        <v>1</v>
      </c>
      <c r="T452">
        <v>0</v>
      </c>
      <c r="U452">
        <v>18</v>
      </c>
      <c r="V452">
        <v>1</v>
      </c>
      <c r="W452">
        <v>13</v>
      </c>
      <c r="X452">
        <v>2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27</v>
      </c>
      <c r="AH452">
        <v>4</v>
      </c>
      <c r="AI452">
        <v>3</v>
      </c>
      <c r="AJ452">
        <v>8</v>
      </c>
      <c r="AK452">
        <v>27</v>
      </c>
      <c r="AL452">
        <v>0</v>
      </c>
      <c r="AM452">
        <v>43</v>
      </c>
      <c r="AN452">
        <v>21</v>
      </c>
      <c r="AO452">
        <v>13</v>
      </c>
      <c r="AP452">
        <v>3</v>
      </c>
      <c r="AQ452">
        <v>29</v>
      </c>
      <c r="AR452">
        <v>3</v>
      </c>
      <c r="AS452">
        <v>13</v>
      </c>
      <c r="AT452">
        <v>36</v>
      </c>
      <c r="AU452">
        <v>19</v>
      </c>
      <c r="AV452">
        <v>140</v>
      </c>
      <c r="AW452">
        <v>13</v>
      </c>
      <c r="AX452">
        <v>357</v>
      </c>
      <c r="AY452">
        <v>2</v>
      </c>
      <c r="AZ452">
        <v>7</v>
      </c>
      <c r="BA452">
        <v>0</v>
      </c>
      <c r="BB452">
        <v>143</v>
      </c>
      <c r="BC452">
        <v>1</v>
      </c>
      <c r="BD452">
        <v>6</v>
      </c>
      <c r="BE452">
        <v>14</v>
      </c>
      <c r="BF452">
        <v>27</v>
      </c>
      <c r="BG452">
        <v>12</v>
      </c>
      <c r="BH452">
        <v>42</v>
      </c>
      <c r="BI452">
        <v>1</v>
      </c>
      <c r="BJ452">
        <v>79</v>
      </c>
      <c r="BK452">
        <v>55</v>
      </c>
      <c r="BL452">
        <v>1</v>
      </c>
      <c r="BM452">
        <v>30</v>
      </c>
      <c r="BN452">
        <v>332</v>
      </c>
      <c r="BO452">
        <v>4</v>
      </c>
      <c r="BP452">
        <v>42</v>
      </c>
      <c r="BQ452">
        <v>851</v>
      </c>
      <c r="BR452">
        <v>11</v>
      </c>
      <c r="BS452">
        <v>184</v>
      </c>
      <c r="BT452">
        <v>64</v>
      </c>
      <c r="BU452">
        <v>109</v>
      </c>
      <c r="BV452">
        <v>225</v>
      </c>
      <c r="BW452">
        <v>2</v>
      </c>
      <c r="BX452">
        <v>19</v>
      </c>
      <c r="BY452">
        <v>1</v>
      </c>
      <c r="BZ452">
        <v>0</v>
      </c>
      <c r="CA452">
        <v>12</v>
      </c>
      <c r="CB452">
        <v>0</v>
      </c>
      <c r="CC452">
        <v>1</v>
      </c>
      <c r="CD452">
        <v>9</v>
      </c>
      <c r="CE452">
        <v>0</v>
      </c>
      <c r="CF452">
        <v>23</v>
      </c>
      <c r="CG452">
        <v>9</v>
      </c>
      <c r="CH452">
        <v>20</v>
      </c>
      <c r="CI452">
        <v>6</v>
      </c>
      <c r="CJ452">
        <v>27</v>
      </c>
      <c r="CK452">
        <v>9</v>
      </c>
      <c r="CL452">
        <v>0</v>
      </c>
      <c r="CM452">
        <v>15</v>
      </c>
      <c r="CN452">
        <v>94</v>
      </c>
      <c r="CO452">
        <v>21</v>
      </c>
      <c r="CP452">
        <v>3</v>
      </c>
      <c r="CQ452">
        <v>0</v>
      </c>
      <c r="CR452">
        <v>5</v>
      </c>
      <c r="CS452">
        <v>1</v>
      </c>
      <c r="CT452">
        <v>28</v>
      </c>
      <c r="CU452">
        <v>8</v>
      </c>
      <c r="CV452">
        <v>276</v>
      </c>
      <c r="CW452">
        <v>33</v>
      </c>
      <c r="CY452" s="7"/>
    </row>
    <row r="453" spans="1:103" x14ac:dyDescent="0.25">
      <c r="A453" t="s">
        <v>433</v>
      </c>
      <c r="B453" s="5" t="s">
        <v>434</v>
      </c>
      <c r="C453">
        <v>2019</v>
      </c>
      <c r="D453">
        <v>17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3</v>
      </c>
      <c r="K453">
        <v>0</v>
      </c>
      <c r="L453">
        <v>11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1</v>
      </c>
      <c r="CY453" s="7"/>
    </row>
    <row r="454" spans="1:103" x14ac:dyDescent="0.25">
      <c r="A454" t="s">
        <v>435</v>
      </c>
      <c r="B454" s="5" t="s">
        <v>436</v>
      </c>
      <c r="C454">
        <v>2019</v>
      </c>
      <c r="D454">
        <v>944</v>
      </c>
      <c r="E454">
        <v>0</v>
      </c>
      <c r="F454">
        <v>0</v>
      </c>
      <c r="G454">
        <v>0</v>
      </c>
      <c r="H454">
        <v>0</v>
      </c>
      <c r="I454">
        <v>177</v>
      </c>
      <c r="J454">
        <v>5</v>
      </c>
      <c r="K454">
        <v>2</v>
      </c>
      <c r="L454">
        <v>4</v>
      </c>
      <c r="M454">
        <v>18</v>
      </c>
      <c r="N454">
        <v>7</v>
      </c>
      <c r="O454">
        <v>327</v>
      </c>
      <c r="P454">
        <v>0</v>
      </c>
      <c r="Q454">
        <v>35</v>
      </c>
      <c r="R454">
        <v>0</v>
      </c>
      <c r="S454">
        <v>3</v>
      </c>
      <c r="T454">
        <v>0</v>
      </c>
      <c r="U454">
        <v>0</v>
      </c>
      <c r="V454">
        <v>0</v>
      </c>
      <c r="W454">
        <v>17</v>
      </c>
      <c r="X454">
        <v>2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73</v>
      </c>
      <c r="AF454">
        <v>0</v>
      </c>
      <c r="AG454">
        <v>7</v>
      </c>
      <c r="AH454">
        <v>1</v>
      </c>
      <c r="AI454">
        <v>0</v>
      </c>
      <c r="AJ454">
        <v>0</v>
      </c>
      <c r="AK454">
        <v>2</v>
      </c>
      <c r="AL454">
        <v>0</v>
      </c>
      <c r="AM454">
        <v>0</v>
      </c>
      <c r="AN454">
        <v>0</v>
      </c>
      <c r="AO454">
        <v>5</v>
      </c>
      <c r="AP454">
        <v>0</v>
      </c>
      <c r="AQ454">
        <v>1</v>
      </c>
      <c r="AR454">
        <v>8</v>
      </c>
      <c r="AS454">
        <v>4</v>
      </c>
      <c r="AT454">
        <v>1</v>
      </c>
      <c r="AU454">
        <v>2</v>
      </c>
      <c r="AV454">
        <v>184</v>
      </c>
      <c r="AW454">
        <v>0</v>
      </c>
      <c r="AX454">
        <v>6</v>
      </c>
      <c r="AY454">
        <v>0</v>
      </c>
      <c r="AZ454">
        <v>1</v>
      </c>
      <c r="BA454">
        <v>0</v>
      </c>
      <c r="BB454">
        <v>1</v>
      </c>
      <c r="BC454">
        <v>0</v>
      </c>
      <c r="BD454">
        <v>0</v>
      </c>
      <c r="BE454">
        <v>2</v>
      </c>
      <c r="BF454">
        <v>1</v>
      </c>
      <c r="BG454">
        <v>0</v>
      </c>
      <c r="BH454">
        <v>0</v>
      </c>
      <c r="BI454">
        <v>2</v>
      </c>
      <c r="BJ454">
        <v>1</v>
      </c>
      <c r="BK454">
        <v>2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1</v>
      </c>
      <c r="BR454">
        <v>0</v>
      </c>
      <c r="BS454">
        <v>12</v>
      </c>
      <c r="BT454">
        <v>1</v>
      </c>
      <c r="BU454">
        <v>0</v>
      </c>
      <c r="BV454">
        <v>3</v>
      </c>
      <c r="BW454">
        <v>0</v>
      </c>
      <c r="BX454">
        <v>0</v>
      </c>
      <c r="BY454">
        <v>0</v>
      </c>
      <c r="BZ454">
        <v>0</v>
      </c>
      <c r="CA454">
        <v>2</v>
      </c>
      <c r="CB454">
        <v>3</v>
      </c>
      <c r="CC454">
        <v>0</v>
      </c>
      <c r="CD454">
        <v>2</v>
      </c>
      <c r="CE454">
        <v>1</v>
      </c>
      <c r="CF454">
        <v>6</v>
      </c>
      <c r="CG454">
        <v>0</v>
      </c>
      <c r="CH454">
        <v>0</v>
      </c>
      <c r="CI454">
        <v>0</v>
      </c>
      <c r="CJ454">
        <v>5</v>
      </c>
      <c r="CK454">
        <v>0</v>
      </c>
      <c r="CL454">
        <v>0</v>
      </c>
      <c r="CM454">
        <v>0</v>
      </c>
      <c r="CN454">
        <v>1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1</v>
      </c>
      <c r="CU454">
        <v>0</v>
      </c>
      <c r="CV454">
        <v>1</v>
      </c>
      <c r="CW454">
        <v>4</v>
      </c>
      <c r="CY454" s="7"/>
    </row>
    <row r="455" spans="1:103" x14ac:dyDescent="0.25">
      <c r="A455" t="s">
        <v>437</v>
      </c>
      <c r="B455" s="5" t="s">
        <v>438</v>
      </c>
      <c r="C455">
        <v>2019</v>
      </c>
      <c r="D455">
        <v>15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8</v>
      </c>
      <c r="K455">
        <v>0</v>
      </c>
      <c r="L455">
        <v>2</v>
      </c>
      <c r="M455">
        <v>0</v>
      </c>
      <c r="N455">
        <v>0</v>
      </c>
      <c r="O455">
        <v>2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Y455" s="7"/>
    </row>
    <row r="456" spans="1:103" x14ac:dyDescent="0.25">
      <c r="A456" t="s">
        <v>439</v>
      </c>
      <c r="B456" s="5" t="s">
        <v>440</v>
      </c>
      <c r="C456">
        <v>2019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Y456" s="7"/>
    </row>
    <row r="457" spans="1:103" x14ac:dyDescent="0.25">
      <c r="A457" t="s">
        <v>441</v>
      </c>
      <c r="B457" s="5" t="s">
        <v>442</v>
      </c>
      <c r="C457">
        <v>2019</v>
      </c>
      <c r="D457">
        <v>46839</v>
      </c>
      <c r="E457">
        <v>26</v>
      </c>
      <c r="F457">
        <v>6</v>
      </c>
      <c r="G457">
        <v>20</v>
      </c>
      <c r="H457">
        <v>71</v>
      </c>
      <c r="I457">
        <v>64</v>
      </c>
      <c r="J457">
        <v>339</v>
      </c>
      <c r="K457">
        <v>28</v>
      </c>
      <c r="L457">
        <v>77</v>
      </c>
      <c r="M457">
        <v>110</v>
      </c>
      <c r="N457">
        <v>294</v>
      </c>
      <c r="O457">
        <v>523</v>
      </c>
      <c r="P457">
        <v>0</v>
      </c>
      <c r="Q457">
        <v>91</v>
      </c>
      <c r="R457">
        <v>36</v>
      </c>
      <c r="S457">
        <v>932</v>
      </c>
      <c r="T457">
        <v>17</v>
      </c>
      <c r="U457">
        <v>26</v>
      </c>
      <c r="V457">
        <v>45</v>
      </c>
      <c r="W457">
        <v>338</v>
      </c>
      <c r="X457">
        <v>77</v>
      </c>
      <c r="Y457">
        <v>162</v>
      </c>
      <c r="Z457">
        <v>4416</v>
      </c>
      <c r="AA457">
        <v>965</v>
      </c>
      <c r="AB457">
        <v>375</v>
      </c>
      <c r="AC457">
        <v>0</v>
      </c>
      <c r="AD457">
        <v>2</v>
      </c>
      <c r="AE457">
        <v>6</v>
      </c>
      <c r="AF457">
        <v>33</v>
      </c>
      <c r="AG457">
        <v>710</v>
      </c>
      <c r="AH457">
        <v>131</v>
      </c>
      <c r="AI457">
        <v>109</v>
      </c>
      <c r="AJ457">
        <v>1824</v>
      </c>
      <c r="AK457">
        <v>745</v>
      </c>
      <c r="AL457">
        <v>7</v>
      </c>
      <c r="AM457">
        <v>379</v>
      </c>
      <c r="AN457">
        <v>373</v>
      </c>
      <c r="AO457">
        <v>659</v>
      </c>
      <c r="AP457">
        <v>15</v>
      </c>
      <c r="AQ457">
        <v>196</v>
      </c>
      <c r="AR457">
        <v>92</v>
      </c>
      <c r="AS457">
        <v>265</v>
      </c>
      <c r="AT457">
        <v>206</v>
      </c>
      <c r="AU457">
        <v>532</v>
      </c>
      <c r="AV457">
        <v>180</v>
      </c>
      <c r="AW457">
        <v>847</v>
      </c>
      <c r="AX457">
        <v>1079</v>
      </c>
      <c r="AY457">
        <v>37</v>
      </c>
      <c r="AZ457">
        <v>252</v>
      </c>
      <c r="BA457">
        <v>0</v>
      </c>
      <c r="BB457">
        <v>6761</v>
      </c>
      <c r="BC457">
        <v>306</v>
      </c>
      <c r="BD457">
        <v>31</v>
      </c>
      <c r="BE457">
        <v>282</v>
      </c>
      <c r="BF457">
        <v>418</v>
      </c>
      <c r="BG457">
        <v>67</v>
      </c>
      <c r="BH457">
        <v>57</v>
      </c>
      <c r="BI457">
        <v>3</v>
      </c>
      <c r="BJ457">
        <v>1289</v>
      </c>
      <c r="BK457">
        <v>1329</v>
      </c>
      <c r="BL457">
        <v>0</v>
      </c>
      <c r="BM457">
        <v>137</v>
      </c>
      <c r="BN457">
        <v>858</v>
      </c>
      <c r="BO457">
        <v>4</v>
      </c>
      <c r="BP457">
        <v>205</v>
      </c>
      <c r="BQ457">
        <v>1134</v>
      </c>
      <c r="BR457">
        <v>83</v>
      </c>
      <c r="BS457">
        <v>2001</v>
      </c>
      <c r="BT457">
        <v>647</v>
      </c>
      <c r="BU457">
        <v>17</v>
      </c>
      <c r="BV457">
        <v>549</v>
      </c>
      <c r="BW457">
        <v>77</v>
      </c>
      <c r="BX457">
        <v>122</v>
      </c>
      <c r="BY457">
        <v>8</v>
      </c>
      <c r="BZ457">
        <v>0</v>
      </c>
      <c r="CA457">
        <v>2176</v>
      </c>
      <c r="CB457">
        <v>41</v>
      </c>
      <c r="CC457">
        <v>3</v>
      </c>
      <c r="CD457">
        <v>60</v>
      </c>
      <c r="CE457">
        <v>1</v>
      </c>
      <c r="CF457">
        <v>148</v>
      </c>
      <c r="CG457">
        <v>201</v>
      </c>
      <c r="CH457">
        <v>39</v>
      </c>
      <c r="CI457">
        <v>31</v>
      </c>
      <c r="CJ457">
        <v>340</v>
      </c>
      <c r="CK457">
        <v>30</v>
      </c>
      <c r="CL457">
        <v>1</v>
      </c>
      <c r="CM457">
        <v>246</v>
      </c>
      <c r="CN457">
        <v>1695</v>
      </c>
      <c r="CO457">
        <v>138</v>
      </c>
      <c r="CP457">
        <v>107</v>
      </c>
      <c r="CQ457">
        <v>6</v>
      </c>
      <c r="CR457">
        <v>1350</v>
      </c>
      <c r="CS457">
        <v>208</v>
      </c>
      <c r="CT457">
        <v>239</v>
      </c>
      <c r="CU457">
        <v>80</v>
      </c>
      <c r="CV457">
        <v>1380</v>
      </c>
      <c r="CW457">
        <v>4210</v>
      </c>
      <c r="CY457" s="7"/>
    </row>
    <row r="458" spans="1:103" x14ac:dyDescent="0.25">
      <c r="A458" t="s">
        <v>443</v>
      </c>
      <c r="B458" s="5" t="s">
        <v>444</v>
      </c>
      <c r="C458">
        <v>2019</v>
      </c>
      <c r="D458">
        <v>52</v>
      </c>
      <c r="E458">
        <v>0</v>
      </c>
      <c r="F458">
        <v>18</v>
      </c>
      <c r="G458">
        <v>0</v>
      </c>
      <c r="H458">
        <v>1</v>
      </c>
      <c r="I458">
        <v>5</v>
      </c>
      <c r="J458">
        <v>1</v>
      </c>
      <c r="K458">
        <v>0</v>
      </c>
      <c r="L458">
        <v>0</v>
      </c>
      <c r="M458">
        <v>11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2</v>
      </c>
      <c r="T458">
        <v>1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2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1</v>
      </c>
      <c r="CK458">
        <v>0</v>
      </c>
      <c r="CL458">
        <v>0</v>
      </c>
      <c r="CM458">
        <v>0</v>
      </c>
      <c r="CN458">
        <v>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1</v>
      </c>
      <c r="CW458">
        <v>0</v>
      </c>
      <c r="CY458" s="7"/>
    </row>
    <row r="459" spans="1:103" x14ac:dyDescent="0.25">
      <c r="A459" t="s">
        <v>445</v>
      </c>
      <c r="B459" s="5" t="s">
        <v>446</v>
      </c>
      <c r="C459">
        <v>2019</v>
      </c>
      <c r="D459">
        <v>50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42</v>
      </c>
      <c r="AX459">
        <v>0</v>
      </c>
      <c r="AY459">
        <v>0</v>
      </c>
      <c r="AZ459">
        <v>0</v>
      </c>
      <c r="BA459">
        <v>0</v>
      </c>
      <c r="BB459">
        <v>8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Y459" s="7"/>
    </row>
    <row r="460" spans="1:103" x14ac:dyDescent="0.25">
      <c r="A460" t="s">
        <v>447</v>
      </c>
      <c r="B460" s="5" t="s">
        <v>448</v>
      </c>
      <c r="C460">
        <v>2019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Y460" s="7"/>
    </row>
    <row r="461" spans="1:103" x14ac:dyDescent="0.25">
      <c r="A461" t="s">
        <v>449</v>
      </c>
      <c r="B461" s="5" t="s">
        <v>450</v>
      </c>
      <c r="C461">
        <v>2019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Y461" s="7"/>
    </row>
    <row r="462" spans="1:103" x14ac:dyDescent="0.25">
      <c r="A462" t="s">
        <v>451</v>
      </c>
      <c r="B462" s="5" t="s">
        <v>452</v>
      </c>
      <c r="C462">
        <v>2019</v>
      </c>
      <c r="D462">
        <v>47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13</v>
      </c>
      <c r="Z462">
        <v>19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2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1</v>
      </c>
      <c r="CS462">
        <v>0</v>
      </c>
      <c r="CT462">
        <v>0</v>
      </c>
      <c r="CU462">
        <v>0</v>
      </c>
      <c r="CV462">
        <v>0</v>
      </c>
      <c r="CW462">
        <v>0</v>
      </c>
      <c r="CY462" s="7"/>
    </row>
    <row r="463" spans="1:103" x14ac:dyDescent="0.25">
      <c r="A463" t="s">
        <v>453</v>
      </c>
      <c r="B463" s="5" t="s">
        <v>454</v>
      </c>
      <c r="C463">
        <v>2019</v>
      </c>
      <c r="D463">
        <v>125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1</v>
      </c>
      <c r="AW463">
        <v>0</v>
      </c>
      <c r="AX463">
        <v>1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4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117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1</v>
      </c>
      <c r="CS463">
        <v>0</v>
      </c>
      <c r="CT463">
        <v>0</v>
      </c>
      <c r="CU463">
        <v>0</v>
      </c>
      <c r="CV463">
        <v>1</v>
      </c>
      <c r="CW463">
        <v>0</v>
      </c>
      <c r="CY463" s="7"/>
    </row>
    <row r="464" spans="1:103" x14ac:dyDescent="0.25">
      <c r="A464" t="s">
        <v>455</v>
      </c>
      <c r="B464" s="5" t="s">
        <v>456</v>
      </c>
      <c r="C464">
        <v>2019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Y464" s="7"/>
    </row>
    <row r="465" spans="1:103" x14ac:dyDescent="0.25">
      <c r="A465" t="s">
        <v>457</v>
      </c>
      <c r="B465" s="5" t="s">
        <v>458</v>
      </c>
      <c r="C465">
        <v>2019</v>
      </c>
      <c r="D465">
        <v>4687</v>
      </c>
      <c r="E465">
        <v>0</v>
      </c>
      <c r="F465">
        <v>0</v>
      </c>
      <c r="G465">
        <v>0</v>
      </c>
      <c r="H465">
        <v>230</v>
      </c>
      <c r="I465">
        <v>15</v>
      </c>
      <c r="J465">
        <v>101</v>
      </c>
      <c r="K465">
        <v>4</v>
      </c>
      <c r="L465">
        <v>80</v>
      </c>
      <c r="M465">
        <v>1</v>
      </c>
      <c r="N465">
        <v>13</v>
      </c>
      <c r="O465">
        <v>2</v>
      </c>
      <c r="P465">
        <v>0</v>
      </c>
      <c r="Q465">
        <v>0</v>
      </c>
      <c r="R465">
        <v>4</v>
      </c>
      <c r="S465">
        <v>0</v>
      </c>
      <c r="T465">
        <v>0</v>
      </c>
      <c r="U465">
        <v>15</v>
      </c>
      <c r="V465">
        <v>3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2</v>
      </c>
      <c r="AI465">
        <v>1</v>
      </c>
      <c r="AJ465">
        <v>1</v>
      </c>
      <c r="AK465">
        <v>4</v>
      </c>
      <c r="AL465">
        <v>0</v>
      </c>
      <c r="AM465">
        <v>21</v>
      </c>
      <c r="AN465">
        <v>5</v>
      </c>
      <c r="AO465">
        <v>2</v>
      </c>
      <c r="AP465">
        <v>4</v>
      </c>
      <c r="AQ465">
        <v>11</v>
      </c>
      <c r="AR465">
        <v>12</v>
      </c>
      <c r="AS465">
        <v>6</v>
      </c>
      <c r="AT465">
        <v>45</v>
      </c>
      <c r="AU465">
        <v>34</v>
      </c>
      <c r="AV465">
        <v>22</v>
      </c>
      <c r="AW465">
        <v>21</v>
      </c>
      <c r="AX465">
        <v>136</v>
      </c>
      <c r="AY465">
        <v>0</v>
      </c>
      <c r="AZ465">
        <v>4</v>
      </c>
      <c r="BA465">
        <v>0</v>
      </c>
      <c r="BB465">
        <v>2</v>
      </c>
      <c r="BC465">
        <v>1</v>
      </c>
      <c r="BD465">
        <v>10</v>
      </c>
      <c r="BE465">
        <v>1</v>
      </c>
      <c r="BF465">
        <v>3</v>
      </c>
      <c r="BG465">
        <v>0</v>
      </c>
      <c r="BH465">
        <v>0</v>
      </c>
      <c r="BI465">
        <v>0</v>
      </c>
      <c r="BJ465">
        <v>10</v>
      </c>
      <c r="BK465">
        <v>6</v>
      </c>
      <c r="BL465">
        <v>0</v>
      </c>
      <c r="BM465">
        <v>14</v>
      </c>
      <c r="BN465">
        <v>204</v>
      </c>
      <c r="BO465">
        <v>0</v>
      </c>
      <c r="BP465">
        <v>24</v>
      </c>
      <c r="BQ465">
        <v>1714</v>
      </c>
      <c r="BR465">
        <v>5</v>
      </c>
      <c r="BS465">
        <v>88</v>
      </c>
      <c r="BT465">
        <v>23</v>
      </c>
      <c r="BU465">
        <v>54</v>
      </c>
      <c r="BV465">
        <v>7</v>
      </c>
      <c r="BW465">
        <v>0</v>
      </c>
      <c r="BX465">
        <v>3</v>
      </c>
      <c r="BY465">
        <v>1</v>
      </c>
      <c r="BZ465">
        <v>0</v>
      </c>
      <c r="CA465">
        <v>5</v>
      </c>
      <c r="CB465">
        <v>0</v>
      </c>
      <c r="CC465">
        <v>1</v>
      </c>
      <c r="CD465">
        <v>3</v>
      </c>
      <c r="CE465">
        <v>0</v>
      </c>
      <c r="CF465">
        <v>307</v>
      </c>
      <c r="CG465">
        <v>2</v>
      </c>
      <c r="CH465">
        <v>11</v>
      </c>
      <c r="CI465">
        <v>72</v>
      </c>
      <c r="CJ465">
        <v>559</v>
      </c>
      <c r="CK465">
        <v>457</v>
      </c>
      <c r="CL465">
        <v>0</v>
      </c>
      <c r="CM465">
        <v>10</v>
      </c>
      <c r="CN465">
        <v>22</v>
      </c>
      <c r="CO465">
        <v>0</v>
      </c>
      <c r="CP465">
        <v>1</v>
      </c>
      <c r="CQ465">
        <v>0</v>
      </c>
      <c r="CR465">
        <v>0</v>
      </c>
      <c r="CS465">
        <v>6</v>
      </c>
      <c r="CT465">
        <v>76</v>
      </c>
      <c r="CU465">
        <v>2</v>
      </c>
      <c r="CV465">
        <v>175</v>
      </c>
      <c r="CW465">
        <v>8</v>
      </c>
      <c r="CY465" s="7"/>
    </row>
    <row r="466" spans="1:103" x14ac:dyDescent="0.25">
      <c r="A466" t="s">
        <v>459</v>
      </c>
      <c r="B466" s="5" t="s">
        <v>460</v>
      </c>
      <c r="C466">
        <v>2019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Y466" s="7"/>
    </row>
    <row r="467" spans="1:103" x14ac:dyDescent="0.25">
      <c r="A467" t="s">
        <v>461</v>
      </c>
      <c r="B467" s="5" t="s">
        <v>462</v>
      </c>
      <c r="C467">
        <v>2019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Y467" s="7"/>
    </row>
    <row r="468" spans="1:103" x14ac:dyDescent="0.25">
      <c r="A468" t="s">
        <v>463</v>
      </c>
      <c r="B468" s="5" t="s">
        <v>464</v>
      </c>
      <c r="C468">
        <v>2019</v>
      </c>
      <c r="D468">
        <v>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5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1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1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Y468" s="7"/>
    </row>
    <row r="469" spans="1:103" x14ac:dyDescent="0.25">
      <c r="A469" t="s">
        <v>465</v>
      </c>
      <c r="B469" s="5" t="s">
        <v>466</v>
      </c>
      <c r="C469">
        <v>2019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Y469" s="7"/>
    </row>
    <row r="470" spans="1:103" x14ac:dyDescent="0.25">
      <c r="A470" t="s">
        <v>467</v>
      </c>
      <c r="B470" s="5" t="s">
        <v>468</v>
      </c>
      <c r="C470">
        <v>2019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Y470" s="7"/>
    </row>
    <row r="471" spans="1:103" x14ac:dyDescent="0.25">
      <c r="A471" t="s">
        <v>469</v>
      </c>
      <c r="B471" s="5" t="s">
        <v>470</v>
      </c>
      <c r="C471">
        <v>2019</v>
      </c>
      <c r="D471">
        <v>4708</v>
      </c>
      <c r="E471">
        <v>0</v>
      </c>
      <c r="F471">
        <v>0</v>
      </c>
      <c r="G471">
        <v>0</v>
      </c>
      <c r="H471">
        <v>6</v>
      </c>
      <c r="I471">
        <v>3</v>
      </c>
      <c r="J471">
        <v>559</v>
      </c>
      <c r="K471">
        <v>20</v>
      </c>
      <c r="L471">
        <v>7</v>
      </c>
      <c r="M471">
        <v>0</v>
      </c>
      <c r="N471">
        <v>14</v>
      </c>
      <c r="O471">
        <v>118</v>
      </c>
      <c r="P471">
        <v>0</v>
      </c>
      <c r="Q471">
        <v>0</v>
      </c>
      <c r="R471">
        <v>0</v>
      </c>
      <c r="S471">
        <v>12</v>
      </c>
      <c r="T471">
        <v>25</v>
      </c>
      <c r="U471">
        <v>8</v>
      </c>
      <c r="V471">
        <v>2</v>
      </c>
      <c r="W471">
        <v>149</v>
      </c>
      <c r="X471">
        <v>11</v>
      </c>
      <c r="Y471">
        <v>12</v>
      </c>
      <c r="Z471">
        <v>0</v>
      </c>
      <c r="AA471">
        <v>9</v>
      </c>
      <c r="AB471">
        <v>0</v>
      </c>
      <c r="AC471">
        <v>0</v>
      </c>
      <c r="AD471">
        <v>2</v>
      </c>
      <c r="AE471">
        <v>0</v>
      </c>
      <c r="AF471">
        <v>1</v>
      </c>
      <c r="AG471">
        <v>7</v>
      </c>
      <c r="AH471">
        <v>17</v>
      </c>
      <c r="AI471">
        <v>2</v>
      </c>
      <c r="AJ471">
        <v>5</v>
      </c>
      <c r="AK471">
        <v>24</v>
      </c>
      <c r="AL471">
        <v>0</v>
      </c>
      <c r="AM471">
        <v>15</v>
      </c>
      <c r="AN471">
        <v>5</v>
      </c>
      <c r="AO471">
        <v>42</v>
      </c>
      <c r="AP471">
        <v>0</v>
      </c>
      <c r="AQ471">
        <v>3</v>
      </c>
      <c r="AR471">
        <v>13</v>
      </c>
      <c r="AS471">
        <v>6</v>
      </c>
      <c r="AT471">
        <v>9</v>
      </c>
      <c r="AU471">
        <v>28</v>
      </c>
      <c r="AV471">
        <v>31</v>
      </c>
      <c r="AW471">
        <v>1703</v>
      </c>
      <c r="AX471">
        <v>41</v>
      </c>
      <c r="AY471">
        <v>0</v>
      </c>
      <c r="AZ471">
        <v>1</v>
      </c>
      <c r="BA471">
        <v>0</v>
      </c>
      <c r="BB471">
        <v>21</v>
      </c>
      <c r="BC471">
        <v>0</v>
      </c>
      <c r="BD471">
        <v>0</v>
      </c>
      <c r="BE471">
        <v>3</v>
      </c>
      <c r="BF471">
        <v>5</v>
      </c>
      <c r="BG471">
        <v>0</v>
      </c>
      <c r="BH471">
        <v>1</v>
      </c>
      <c r="BI471">
        <v>0</v>
      </c>
      <c r="BJ471">
        <v>7</v>
      </c>
      <c r="BK471">
        <v>58</v>
      </c>
      <c r="BL471">
        <v>0</v>
      </c>
      <c r="BM471">
        <v>0</v>
      </c>
      <c r="BN471">
        <v>3</v>
      </c>
      <c r="BO471">
        <v>0</v>
      </c>
      <c r="BP471">
        <v>2</v>
      </c>
      <c r="BQ471">
        <v>16</v>
      </c>
      <c r="BR471">
        <v>0</v>
      </c>
      <c r="BS471">
        <v>16</v>
      </c>
      <c r="BT471">
        <v>3</v>
      </c>
      <c r="BU471">
        <v>0</v>
      </c>
      <c r="BV471">
        <v>14</v>
      </c>
      <c r="BW471">
        <v>342</v>
      </c>
      <c r="BX471">
        <v>103</v>
      </c>
      <c r="BY471">
        <v>3</v>
      </c>
      <c r="BZ471">
        <v>0</v>
      </c>
      <c r="CA471">
        <v>17</v>
      </c>
      <c r="CB471">
        <v>2</v>
      </c>
      <c r="CC471">
        <v>0</v>
      </c>
      <c r="CD471">
        <v>1</v>
      </c>
      <c r="CE471">
        <v>0</v>
      </c>
      <c r="CF471">
        <v>16</v>
      </c>
      <c r="CG471">
        <v>1</v>
      </c>
      <c r="CH471">
        <v>1</v>
      </c>
      <c r="CI471">
        <v>0</v>
      </c>
      <c r="CJ471">
        <v>6</v>
      </c>
      <c r="CK471">
        <v>0</v>
      </c>
      <c r="CL471">
        <v>0</v>
      </c>
      <c r="CM471">
        <v>4</v>
      </c>
      <c r="CN471">
        <v>16</v>
      </c>
      <c r="CO471">
        <v>0</v>
      </c>
      <c r="CP471">
        <v>1</v>
      </c>
      <c r="CQ471">
        <v>0</v>
      </c>
      <c r="CR471">
        <v>23</v>
      </c>
      <c r="CS471">
        <v>3</v>
      </c>
      <c r="CT471">
        <v>1</v>
      </c>
      <c r="CU471">
        <v>1</v>
      </c>
      <c r="CV471">
        <v>14</v>
      </c>
      <c r="CW471">
        <v>1090</v>
      </c>
      <c r="CY471" s="7"/>
    </row>
    <row r="472" spans="1:103" x14ac:dyDescent="0.25">
      <c r="A472" t="s">
        <v>471</v>
      </c>
      <c r="B472" s="5" t="s">
        <v>472</v>
      </c>
      <c r="C472">
        <v>2019</v>
      </c>
      <c r="D472">
        <v>3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Y472" s="7"/>
    </row>
    <row r="473" spans="1:103" x14ac:dyDescent="0.25">
      <c r="A473" t="s">
        <v>473</v>
      </c>
      <c r="B473" s="5" t="s">
        <v>474</v>
      </c>
      <c r="C473">
        <v>2019</v>
      </c>
      <c r="D473">
        <v>126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6</v>
      </c>
      <c r="K473">
        <v>0</v>
      </c>
      <c r="L473">
        <v>3</v>
      </c>
      <c r="M473">
        <v>0</v>
      </c>
      <c r="N473">
        <v>0</v>
      </c>
      <c r="O473">
        <v>64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52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1</v>
      </c>
      <c r="CT473">
        <v>0</v>
      </c>
      <c r="CU473">
        <v>0</v>
      </c>
      <c r="CV473">
        <v>0</v>
      </c>
      <c r="CW473">
        <v>0</v>
      </c>
      <c r="CY473" s="7"/>
    </row>
    <row r="474" spans="1:103" x14ac:dyDescent="0.25">
      <c r="A474" t="s">
        <v>3</v>
      </c>
      <c r="B474" s="5" t="s">
        <v>4</v>
      </c>
      <c r="C474">
        <v>2020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Y474" s="7"/>
    </row>
    <row r="475" spans="1:103" x14ac:dyDescent="0.25">
      <c r="A475" t="s">
        <v>5</v>
      </c>
      <c r="B475" s="5" t="s">
        <v>6</v>
      </c>
      <c r="C475">
        <v>2020</v>
      </c>
      <c r="D475">
        <v>1991</v>
      </c>
      <c r="E475">
        <v>7</v>
      </c>
      <c r="F475">
        <v>0</v>
      </c>
      <c r="G475">
        <v>0</v>
      </c>
      <c r="H475">
        <v>0</v>
      </c>
      <c r="I475">
        <v>3</v>
      </c>
      <c r="J475">
        <v>8</v>
      </c>
      <c r="K475">
        <v>0</v>
      </c>
      <c r="L475">
        <v>2</v>
      </c>
      <c r="M475">
        <v>0</v>
      </c>
      <c r="N475">
        <v>3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2</v>
      </c>
      <c r="V475">
        <v>0</v>
      </c>
      <c r="W475">
        <v>102</v>
      </c>
      <c r="X475">
        <v>0</v>
      </c>
      <c r="Y475">
        <v>0</v>
      </c>
      <c r="Z475">
        <v>0</v>
      </c>
      <c r="AA475">
        <v>424</v>
      </c>
      <c r="AB475">
        <v>0</v>
      </c>
      <c r="AC475">
        <v>0</v>
      </c>
      <c r="AD475">
        <v>0</v>
      </c>
      <c r="AE475">
        <v>0</v>
      </c>
      <c r="AF475">
        <v>10</v>
      </c>
      <c r="AG475">
        <v>0</v>
      </c>
      <c r="AH475">
        <v>5</v>
      </c>
      <c r="AI475">
        <v>1</v>
      </c>
      <c r="AJ475">
        <v>1</v>
      </c>
      <c r="AK475">
        <v>28</v>
      </c>
      <c r="AL475">
        <v>0</v>
      </c>
      <c r="AM475">
        <v>4</v>
      </c>
      <c r="AN475">
        <v>3</v>
      </c>
      <c r="AO475">
        <v>7</v>
      </c>
      <c r="AP475">
        <v>1</v>
      </c>
      <c r="AQ475">
        <v>3</v>
      </c>
      <c r="AR475">
        <v>1</v>
      </c>
      <c r="AS475">
        <v>23</v>
      </c>
      <c r="AT475">
        <v>20</v>
      </c>
      <c r="AU475">
        <v>21</v>
      </c>
      <c r="AV475">
        <v>37</v>
      </c>
      <c r="AW475">
        <v>53</v>
      </c>
      <c r="AX475">
        <v>214</v>
      </c>
      <c r="AY475">
        <v>0</v>
      </c>
      <c r="AZ475">
        <v>6</v>
      </c>
      <c r="BA475">
        <v>0</v>
      </c>
      <c r="BB475">
        <v>405</v>
      </c>
      <c r="BC475">
        <v>5</v>
      </c>
      <c r="BD475">
        <v>0</v>
      </c>
      <c r="BE475">
        <v>10</v>
      </c>
      <c r="BF475">
        <v>11</v>
      </c>
      <c r="BG475">
        <v>0</v>
      </c>
      <c r="BH475">
        <v>1</v>
      </c>
      <c r="BI475">
        <v>0</v>
      </c>
      <c r="BJ475">
        <v>15</v>
      </c>
      <c r="BK475">
        <v>14</v>
      </c>
      <c r="BL475">
        <v>0</v>
      </c>
      <c r="BM475">
        <v>1</v>
      </c>
      <c r="BN475">
        <v>48</v>
      </c>
      <c r="BO475">
        <v>1</v>
      </c>
      <c r="BP475">
        <v>1</v>
      </c>
      <c r="BQ475">
        <v>62</v>
      </c>
      <c r="BR475">
        <v>3</v>
      </c>
      <c r="BS475">
        <v>49</v>
      </c>
      <c r="BT475">
        <v>7</v>
      </c>
      <c r="BU475">
        <v>0</v>
      </c>
      <c r="BV475">
        <v>9</v>
      </c>
      <c r="BW475">
        <v>1</v>
      </c>
      <c r="BX475">
        <v>12</v>
      </c>
      <c r="BY475">
        <v>0</v>
      </c>
      <c r="BZ475">
        <v>0</v>
      </c>
      <c r="CA475">
        <v>20</v>
      </c>
      <c r="CB475">
        <v>1</v>
      </c>
      <c r="CC475">
        <v>0</v>
      </c>
      <c r="CD475">
        <v>19</v>
      </c>
      <c r="CE475">
        <v>0</v>
      </c>
      <c r="CF475">
        <v>39</v>
      </c>
      <c r="CG475">
        <v>1</v>
      </c>
      <c r="CH475">
        <v>0</v>
      </c>
      <c r="CI475">
        <v>1</v>
      </c>
      <c r="CJ475">
        <v>31</v>
      </c>
      <c r="CK475">
        <v>2</v>
      </c>
      <c r="CL475">
        <v>0</v>
      </c>
      <c r="CM475">
        <v>12</v>
      </c>
      <c r="CN475">
        <v>84</v>
      </c>
      <c r="CO475">
        <v>8</v>
      </c>
      <c r="CP475">
        <v>0</v>
      </c>
      <c r="CQ475">
        <v>0</v>
      </c>
      <c r="CR475">
        <v>6</v>
      </c>
      <c r="CS475">
        <v>75</v>
      </c>
      <c r="CT475">
        <v>7</v>
      </c>
      <c r="CU475">
        <v>3</v>
      </c>
      <c r="CV475">
        <v>20</v>
      </c>
      <c r="CW475">
        <v>14</v>
      </c>
      <c r="CY475" s="7"/>
    </row>
    <row r="476" spans="1:103" x14ac:dyDescent="0.25">
      <c r="A476" t="s">
        <v>7</v>
      </c>
      <c r="B476" s="5" t="s">
        <v>8</v>
      </c>
      <c r="C476">
        <v>2020</v>
      </c>
      <c r="D476">
        <v>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2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Y476" s="7"/>
    </row>
    <row r="477" spans="1:103" x14ac:dyDescent="0.25">
      <c r="A477" t="s">
        <v>9</v>
      </c>
      <c r="B477" s="5" t="s">
        <v>10</v>
      </c>
      <c r="C477">
        <v>2020</v>
      </c>
      <c r="D477">
        <v>17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18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Y477" s="7"/>
    </row>
    <row r="478" spans="1:103" x14ac:dyDescent="0.25">
      <c r="A478" t="s">
        <v>11</v>
      </c>
      <c r="B478" s="5" t="s">
        <v>12</v>
      </c>
      <c r="C478">
        <v>2020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3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Y478" s="7"/>
    </row>
    <row r="479" spans="1:103" x14ac:dyDescent="0.25">
      <c r="A479" t="s">
        <v>13</v>
      </c>
      <c r="B479" s="5" t="s">
        <v>14</v>
      </c>
      <c r="C479">
        <v>2020</v>
      </c>
      <c r="D479">
        <v>8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4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1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Y479" s="7"/>
    </row>
    <row r="480" spans="1:103" x14ac:dyDescent="0.25">
      <c r="A480" t="s">
        <v>15</v>
      </c>
      <c r="B480" s="5" t="s">
        <v>16</v>
      </c>
      <c r="C480">
        <v>2020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1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Y480" s="7"/>
    </row>
    <row r="481" spans="1:103" x14ac:dyDescent="0.25">
      <c r="A481" t="s">
        <v>17</v>
      </c>
      <c r="B481" s="5" t="s">
        <v>18</v>
      </c>
      <c r="C481">
        <v>2020</v>
      </c>
      <c r="D481">
        <v>12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6</v>
      </c>
      <c r="BC481">
        <v>0</v>
      </c>
      <c r="BD481">
        <v>0</v>
      </c>
      <c r="BE481">
        <v>1</v>
      </c>
      <c r="BF481">
        <v>0</v>
      </c>
      <c r="BG481">
        <v>0</v>
      </c>
      <c r="BH481">
        <v>0</v>
      </c>
      <c r="BI481">
        <v>0</v>
      </c>
      <c r="BJ481">
        <v>2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1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1</v>
      </c>
      <c r="CN481">
        <v>1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Y481" s="7"/>
    </row>
    <row r="482" spans="1:103" x14ac:dyDescent="0.25">
      <c r="A482" t="s">
        <v>19</v>
      </c>
      <c r="B482" s="5" t="s">
        <v>20</v>
      </c>
      <c r="C482">
        <v>2020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Y482" s="7"/>
    </row>
    <row r="483" spans="1:103" x14ac:dyDescent="0.25">
      <c r="A483" t="s">
        <v>21</v>
      </c>
      <c r="B483" s="5" t="s">
        <v>22</v>
      </c>
      <c r="C483">
        <v>2020</v>
      </c>
      <c r="D483">
        <v>794</v>
      </c>
      <c r="E483">
        <v>1</v>
      </c>
      <c r="F483">
        <v>7</v>
      </c>
      <c r="G483">
        <v>0</v>
      </c>
      <c r="H483">
        <v>7</v>
      </c>
      <c r="I483">
        <v>52</v>
      </c>
      <c r="J483">
        <v>30</v>
      </c>
      <c r="K483">
        <v>1</v>
      </c>
      <c r="L483">
        <v>4</v>
      </c>
      <c r="M483">
        <v>469</v>
      </c>
      <c r="N483">
        <v>0</v>
      </c>
      <c r="O483">
        <v>106</v>
      </c>
      <c r="P483">
        <v>0</v>
      </c>
      <c r="Q483">
        <v>70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5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5</v>
      </c>
      <c r="AH483">
        <v>1</v>
      </c>
      <c r="AI483">
        <v>0</v>
      </c>
      <c r="AJ483">
        <v>1</v>
      </c>
      <c r="AK483">
        <v>1</v>
      </c>
      <c r="AL483">
        <v>0</v>
      </c>
      <c r="AM483">
        <v>0</v>
      </c>
      <c r="AN483">
        <v>0</v>
      </c>
      <c r="AO483">
        <v>13</v>
      </c>
      <c r="AP483">
        <v>3</v>
      </c>
      <c r="AQ483">
        <v>0</v>
      </c>
      <c r="AR483">
        <v>1</v>
      </c>
      <c r="AS483">
        <v>0</v>
      </c>
      <c r="AT483">
        <v>0</v>
      </c>
      <c r="AU483">
        <v>1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4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2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1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Y483" s="7"/>
    </row>
    <row r="484" spans="1:103" x14ac:dyDescent="0.25">
      <c r="A484" t="s">
        <v>23</v>
      </c>
      <c r="B484" s="5" t="s">
        <v>24</v>
      </c>
      <c r="C484">
        <v>2020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1</v>
      </c>
      <c r="CU484">
        <v>0</v>
      </c>
      <c r="CV484">
        <v>0</v>
      </c>
      <c r="CW484">
        <v>0</v>
      </c>
      <c r="CY484" s="7"/>
    </row>
    <row r="485" spans="1:103" x14ac:dyDescent="0.25">
      <c r="A485" t="s">
        <v>25</v>
      </c>
      <c r="B485" s="5" t="s">
        <v>26</v>
      </c>
      <c r="C485">
        <v>2020</v>
      </c>
      <c r="D485">
        <v>4086</v>
      </c>
      <c r="E485">
        <v>0</v>
      </c>
      <c r="F485">
        <v>20</v>
      </c>
      <c r="G485">
        <v>13</v>
      </c>
      <c r="H485">
        <v>0</v>
      </c>
      <c r="I485">
        <v>34</v>
      </c>
      <c r="J485">
        <v>46</v>
      </c>
      <c r="K485">
        <v>2</v>
      </c>
      <c r="L485">
        <v>16</v>
      </c>
      <c r="M485">
        <v>29</v>
      </c>
      <c r="N485">
        <v>16</v>
      </c>
      <c r="O485">
        <v>100</v>
      </c>
      <c r="P485">
        <v>0</v>
      </c>
      <c r="Q485">
        <v>2</v>
      </c>
      <c r="R485">
        <v>1</v>
      </c>
      <c r="S485">
        <v>14</v>
      </c>
      <c r="T485">
        <v>9</v>
      </c>
      <c r="U485">
        <v>8</v>
      </c>
      <c r="V485">
        <v>2</v>
      </c>
      <c r="W485">
        <v>22</v>
      </c>
      <c r="X485">
        <v>1</v>
      </c>
      <c r="Y485">
        <v>0</v>
      </c>
      <c r="Z485">
        <v>0</v>
      </c>
      <c r="AA485">
        <v>9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32</v>
      </c>
      <c r="AH485">
        <v>8</v>
      </c>
      <c r="AI485">
        <v>10</v>
      </c>
      <c r="AJ485">
        <v>186</v>
      </c>
      <c r="AK485">
        <v>10</v>
      </c>
      <c r="AL485">
        <v>2</v>
      </c>
      <c r="AM485">
        <v>37</v>
      </c>
      <c r="AN485">
        <v>41</v>
      </c>
      <c r="AO485">
        <v>35</v>
      </c>
      <c r="AP485">
        <v>0</v>
      </c>
      <c r="AQ485">
        <v>5</v>
      </c>
      <c r="AR485">
        <v>41</v>
      </c>
      <c r="AS485">
        <v>138</v>
      </c>
      <c r="AT485">
        <v>61</v>
      </c>
      <c r="AU485">
        <v>41</v>
      </c>
      <c r="AV485">
        <v>148</v>
      </c>
      <c r="AW485">
        <v>96</v>
      </c>
      <c r="AX485">
        <v>139</v>
      </c>
      <c r="AY485">
        <v>2</v>
      </c>
      <c r="AZ485">
        <v>13</v>
      </c>
      <c r="BA485">
        <v>0</v>
      </c>
      <c r="BB485">
        <v>103</v>
      </c>
      <c r="BC485">
        <v>12</v>
      </c>
      <c r="BD485">
        <v>0</v>
      </c>
      <c r="BE485">
        <v>42</v>
      </c>
      <c r="BF485">
        <v>149</v>
      </c>
      <c r="BG485">
        <v>5</v>
      </c>
      <c r="BH485">
        <v>11</v>
      </c>
      <c r="BI485">
        <v>0</v>
      </c>
      <c r="BJ485">
        <v>60</v>
      </c>
      <c r="BK485">
        <v>144</v>
      </c>
      <c r="BL485">
        <v>0</v>
      </c>
      <c r="BM485">
        <v>14</v>
      </c>
      <c r="BN485">
        <v>9</v>
      </c>
      <c r="BO485">
        <v>1</v>
      </c>
      <c r="BP485">
        <v>11</v>
      </c>
      <c r="BQ485">
        <v>33</v>
      </c>
      <c r="BR485">
        <v>3</v>
      </c>
      <c r="BS485">
        <v>153</v>
      </c>
      <c r="BT485">
        <v>69</v>
      </c>
      <c r="BU485">
        <v>35</v>
      </c>
      <c r="BV485">
        <v>138</v>
      </c>
      <c r="BW485">
        <v>78</v>
      </c>
      <c r="BX485">
        <v>1166</v>
      </c>
      <c r="BY485">
        <v>9</v>
      </c>
      <c r="BZ485">
        <v>18</v>
      </c>
      <c r="CA485">
        <v>15</v>
      </c>
      <c r="CB485">
        <v>0</v>
      </c>
      <c r="CC485">
        <v>1</v>
      </c>
      <c r="CD485">
        <v>45</v>
      </c>
      <c r="CE485">
        <v>16</v>
      </c>
      <c r="CF485">
        <v>34</v>
      </c>
      <c r="CG485">
        <v>1</v>
      </c>
      <c r="CH485">
        <v>3</v>
      </c>
      <c r="CI485">
        <v>2</v>
      </c>
      <c r="CJ485">
        <v>39</v>
      </c>
      <c r="CK485">
        <v>4</v>
      </c>
      <c r="CL485">
        <v>1</v>
      </c>
      <c r="CM485">
        <v>48</v>
      </c>
      <c r="CN485">
        <v>81</v>
      </c>
      <c r="CO485">
        <v>6</v>
      </c>
      <c r="CP485">
        <v>3</v>
      </c>
      <c r="CQ485">
        <v>0</v>
      </c>
      <c r="CR485">
        <v>0</v>
      </c>
      <c r="CS485">
        <v>2</v>
      </c>
      <c r="CT485">
        <v>24</v>
      </c>
      <c r="CU485">
        <v>9</v>
      </c>
      <c r="CV485">
        <v>81</v>
      </c>
      <c r="CW485">
        <v>16</v>
      </c>
      <c r="CY485" s="7"/>
    </row>
    <row r="486" spans="1:103" x14ac:dyDescent="0.25">
      <c r="A486" t="s">
        <v>27</v>
      </c>
      <c r="B486" s="5" t="s">
        <v>28</v>
      </c>
      <c r="C486">
        <v>2020</v>
      </c>
      <c r="D486">
        <v>2875</v>
      </c>
      <c r="E486">
        <v>0</v>
      </c>
      <c r="F486">
        <v>51</v>
      </c>
      <c r="G486">
        <v>0</v>
      </c>
      <c r="H486">
        <v>1</v>
      </c>
      <c r="I486">
        <v>6</v>
      </c>
      <c r="J486">
        <v>17</v>
      </c>
      <c r="K486">
        <v>3</v>
      </c>
      <c r="L486">
        <v>4</v>
      </c>
      <c r="M486">
        <v>1</v>
      </c>
      <c r="N486">
        <v>12</v>
      </c>
      <c r="O486">
        <v>299</v>
      </c>
      <c r="P486">
        <v>0</v>
      </c>
      <c r="Q486">
        <v>0</v>
      </c>
      <c r="R486">
        <v>0</v>
      </c>
      <c r="S486">
        <v>4</v>
      </c>
      <c r="T486">
        <v>5</v>
      </c>
      <c r="U486">
        <v>7</v>
      </c>
      <c r="V486">
        <v>1</v>
      </c>
      <c r="W486">
        <v>105</v>
      </c>
      <c r="X486">
        <v>3</v>
      </c>
      <c r="Y486">
        <v>67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9</v>
      </c>
      <c r="AF486">
        <v>8</v>
      </c>
      <c r="AG486">
        <v>1</v>
      </c>
      <c r="AH486">
        <v>7</v>
      </c>
      <c r="AI486">
        <v>1</v>
      </c>
      <c r="AJ486">
        <v>74</v>
      </c>
      <c r="AK486">
        <v>32</v>
      </c>
      <c r="AL486">
        <v>2</v>
      </c>
      <c r="AM486">
        <v>2</v>
      </c>
      <c r="AN486">
        <v>5</v>
      </c>
      <c r="AO486">
        <v>5</v>
      </c>
      <c r="AP486">
        <v>1</v>
      </c>
      <c r="AQ486">
        <v>3</v>
      </c>
      <c r="AR486">
        <v>0</v>
      </c>
      <c r="AS486">
        <v>2</v>
      </c>
      <c r="AT486">
        <v>2</v>
      </c>
      <c r="AU486">
        <v>3</v>
      </c>
      <c r="AV486">
        <v>6</v>
      </c>
      <c r="AW486">
        <v>299</v>
      </c>
      <c r="AX486">
        <v>13</v>
      </c>
      <c r="AY486">
        <v>0</v>
      </c>
      <c r="AZ486">
        <v>1</v>
      </c>
      <c r="BA486">
        <v>0</v>
      </c>
      <c r="BB486">
        <v>76</v>
      </c>
      <c r="BC486">
        <v>2</v>
      </c>
      <c r="BD486">
        <v>0</v>
      </c>
      <c r="BE486">
        <v>6</v>
      </c>
      <c r="BF486">
        <v>13</v>
      </c>
      <c r="BG486">
        <v>0</v>
      </c>
      <c r="BH486">
        <v>1</v>
      </c>
      <c r="BI486">
        <v>0</v>
      </c>
      <c r="BJ486">
        <v>23</v>
      </c>
      <c r="BK486">
        <v>27</v>
      </c>
      <c r="BL486">
        <v>0</v>
      </c>
      <c r="BM486">
        <v>1</v>
      </c>
      <c r="BN486">
        <v>14</v>
      </c>
      <c r="BO486">
        <v>0</v>
      </c>
      <c r="BP486">
        <v>11</v>
      </c>
      <c r="BQ486">
        <v>22</v>
      </c>
      <c r="BR486">
        <v>1</v>
      </c>
      <c r="BS486">
        <v>31</v>
      </c>
      <c r="BT486">
        <v>21</v>
      </c>
      <c r="BU486">
        <v>1</v>
      </c>
      <c r="BV486">
        <v>22</v>
      </c>
      <c r="BW486">
        <v>2</v>
      </c>
      <c r="BX486">
        <v>6</v>
      </c>
      <c r="BY486">
        <v>2</v>
      </c>
      <c r="BZ486">
        <v>0</v>
      </c>
      <c r="CA486">
        <v>13</v>
      </c>
      <c r="CB486">
        <v>3</v>
      </c>
      <c r="CC486">
        <v>0</v>
      </c>
      <c r="CD486">
        <v>3</v>
      </c>
      <c r="CE486">
        <v>0</v>
      </c>
      <c r="CF486">
        <v>23</v>
      </c>
      <c r="CG486">
        <v>0</v>
      </c>
      <c r="CH486">
        <v>1</v>
      </c>
      <c r="CI486">
        <v>1</v>
      </c>
      <c r="CJ486">
        <v>9</v>
      </c>
      <c r="CK486">
        <v>2</v>
      </c>
      <c r="CL486">
        <v>0</v>
      </c>
      <c r="CM486">
        <v>9</v>
      </c>
      <c r="CN486">
        <v>40</v>
      </c>
      <c r="CO486">
        <v>1</v>
      </c>
      <c r="CP486">
        <v>1</v>
      </c>
      <c r="CQ486">
        <v>0</v>
      </c>
      <c r="CR486">
        <v>19</v>
      </c>
      <c r="CS486">
        <v>2</v>
      </c>
      <c r="CT486">
        <v>3</v>
      </c>
      <c r="CU486">
        <v>2</v>
      </c>
      <c r="CV486">
        <v>182</v>
      </c>
      <c r="CW486">
        <v>1219</v>
      </c>
      <c r="CY486" s="7"/>
    </row>
    <row r="487" spans="1:103" x14ac:dyDescent="0.25">
      <c r="A487" t="s">
        <v>29</v>
      </c>
      <c r="B487" s="5" t="s">
        <v>30</v>
      </c>
      <c r="C487">
        <v>2020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Y487" s="7"/>
    </row>
    <row r="488" spans="1:103" x14ac:dyDescent="0.25">
      <c r="A488" t="s">
        <v>31</v>
      </c>
      <c r="B488" s="5" t="s">
        <v>32</v>
      </c>
      <c r="C488">
        <v>2020</v>
      </c>
      <c r="D488">
        <v>121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47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1</v>
      </c>
      <c r="AW488">
        <v>0</v>
      </c>
      <c r="AX488">
        <v>1</v>
      </c>
      <c r="AY488">
        <v>0</v>
      </c>
      <c r="AZ488">
        <v>0</v>
      </c>
      <c r="BA488">
        <v>0</v>
      </c>
      <c r="BB488">
        <v>55</v>
      </c>
      <c r="BC488">
        <v>0</v>
      </c>
      <c r="BD488">
        <v>0</v>
      </c>
      <c r="BE488">
        <v>4</v>
      </c>
      <c r="BF488">
        <v>0</v>
      </c>
      <c r="BG488">
        <v>0</v>
      </c>
      <c r="BH488">
        <v>0</v>
      </c>
      <c r="BI488">
        <v>0</v>
      </c>
      <c r="BJ488">
        <v>3</v>
      </c>
      <c r="BK488">
        <v>1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1</v>
      </c>
      <c r="BT488">
        <v>0</v>
      </c>
      <c r="BU488">
        <v>0</v>
      </c>
      <c r="BV488">
        <v>0</v>
      </c>
      <c r="BW488">
        <v>1</v>
      </c>
      <c r="BX488">
        <v>0</v>
      </c>
      <c r="BY488">
        <v>0</v>
      </c>
      <c r="BZ488">
        <v>0</v>
      </c>
      <c r="CA488">
        <v>1</v>
      </c>
      <c r="CB488">
        <v>0</v>
      </c>
      <c r="CC488">
        <v>0</v>
      </c>
      <c r="CD488">
        <v>0</v>
      </c>
      <c r="CE488">
        <v>0</v>
      </c>
      <c r="CF488">
        <v>1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1</v>
      </c>
      <c r="CN488">
        <v>2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Y488" s="7"/>
    </row>
    <row r="489" spans="1:103" x14ac:dyDescent="0.25">
      <c r="A489" t="s">
        <v>33</v>
      </c>
      <c r="B489" s="5" t="s">
        <v>34</v>
      </c>
      <c r="C489">
        <v>2020</v>
      </c>
      <c r="D489">
        <v>19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3</v>
      </c>
      <c r="AT489">
        <v>0</v>
      </c>
      <c r="AU489">
        <v>0</v>
      </c>
      <c r="AV489">
        <v>0</v>
      </c>
      <c r="AW489">
        <v>0</v>
      </c>
      <c r="AX489">
        <v>3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1</v>
      </c>
      <c r="BT489">
        <v>0</v>
      </c>
      <c r="BU489">
        <v>0</v>
      </c>
      <c r="BV489">
        <v>2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3</v>
      </c>
      <c r="CG489">
        <v>0</v>
      </c>
      <c r="CH489">
        <v>0</v>
      </c>
      <c r="CI489">
        <v>0</v>
      </c>
      <c r="CJ489">
        <v>0</v>
      </c>
      <c r="CK489">
        <v>1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1</v>
      </c>
      <c r="CW489">
        <v>0</v>
      </c>
      <c r="CY489" s="7"/>
    </row>
    <row r="490" spans="1:103" x14ac:dyDescent="0.25">
      <c r="A490" t="s">
        <v>35</v>
      </c>
      <c r="B490" s="5" t="s">
        <v>36</v>
      </c>
      <c r="C490">
        <v>2020</v>
      </c>
      <c r="D490">
        <v>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1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2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2</v>
      </c>
      <c r="CW490">
        <v>0</v>
      </c>
      <c r="CY490" s="7"/>
    </row>
    <row r="491" spans="1:103" x14ac:dyDescent="0.25">
      <c r="A491" t="s">
        <v>37</v>
      </c>
      <c r="B491" s="5" t="s">
        <v>38</v>
      </c>
      <c r="C491">
        <v>2020</v>
      </c>
      <c r="D491">
        <v>2396</v>
      </c>
      <c r="E491">
        <v>0</v>
      </c>
      <c r="F491">
        <v>0</v>
      </c>
      <c r="G491">
        <v>0</v>
      </c>
      <c r="H491">
        <v>58</v>
      </c>
      <c r="I491">
        <v>10</v>
      </c>
      <c r="J491">
        <v>8</v>
      </c>
      <c r="K491">
        <v>1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2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  <c r="AQ491">
        <v>0</v>
      </c>
      <c r="AR491">
        <v>0</v>
      </c>
      <c r="AS491">
        <v>0</v>
      </c>
      <c r="AT491">
        <v>55</v>
      </c>
      <c r="AU491">
        <v>2</v>
      </c>
      <c r="AV491">
        <v>0</v>
      </c>
      <c r="AW491">
        <v>0</v>
      </c>
      <c r="AX491">
        <v>1</v>
      </c>
      <c r="AY491">
        <v>0</v>
      </c>
      <c r="AZ491">
        <v>0</v>
      </c>
      <c r="BA491">
        <v>0</v>
      </c>
      <c r="BB491">
        <v>16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1</v>
      </c>
      <c r="BR491">
        <v>0</v>
      </c>
      <c r="BS491">
        <v>0</v>
      </c>
      <c r="BT491">
        <v>0</v>
      </c>
      <c r="BU491">
        <v>25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</v>
      </c>
      <c r="CB491">
        <v>0</v>
      </c>
      <c r="CC491">
        <v>0</v>
      </c>
      <c r="CD491">
        <v>0</v>
      </c>
      <c r="CE491">
        <v>0</v>
      </c>
      <c r="CF491">
        <v>2</v>
      </c>
      <c r="CG491">
        <v>0</v>
      </c>
      <c r="CH491">
        <v>0</v>
      </c>
      <c r="CI491">
        <v>1</v>
      </c>
      <c r="CJ491">
        <v>2184</v>
      </c>
      <c r="CK491">
        <v>12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1</v>
      </c>
      <c r="CU491">
        <v>0</v>
      </c>
      <c r="CV491">
        <v>9</v>
      </c>
      <c r="CW491">
        <v>1</v>
      </c>
      <c r="CY491" s="7"/>
    </row>
    <row r="492" spans="1:103" x14ac:dyDescent="0.25">
      <c r="A492" t="s">
        <v>39</v>
      </c>
      <c r="B492" s="5" t="s">
        <v>40</v>
      </c>
      <c r="C492">
        <v>2020</v>
      </c>
      <c r="D492">
        <v>22685</v>
      </c>
      <c r="E492">
        <v>9</v>
      </c>
      <c r="F492">
        <v>154</v>
      </c>
      <c r="G492">
        <v>195</v>
      </c>
      <c r="H492">
        <v>13</v>
      </c>
      <c r="I492">
        <v>318</v>
      </c>
      <c r="J492">
        <v>802</v>
      </c>
      <c r="K492">
        <v>111</v>
      </c>
      <c r="L492">
        <v>293</v>
      </c>
      <c r="M492">
        <v>92</v>
      </c>
      <c r="N492">
        <v>183</v>
      </c>
      <c r="O492">
        <v>571</v>
      </c>
      <c r="P492">
        <v>0</v>
      </c>
      <c r="Q492">
        <v>12</v>
      </c>
      <c r="R492">
        <v>20</v>
      </c>
      <c r="S492">
        <v>13</v>
      </c>
      <c r="T492">
        <v>0</v>
      </c>
      <c r="U492">
        <v>10</v>
      </c>
      <c r="V492">
        <v>34</v>
      </c>
      <c r="W492">
        <v>15</v>
      </c>
      <c r="X492">
        <v>106</v>
      </c>
      <c r="Y492">
        <v>11</v>
      </c>
      <c r="Z492">
        <v>0</v>
      </c>
      <c r="AA492">
        <v>886</v>
      </c>
      <c r="AB492">
        <v>68</v>
      </c>
      <c r="AC492">
        <v>159</v>
      </c>
      <c r="AD492">
        <v>2</v>
      </c>
      <c r="AE492">
        <v>61</v>
      </c>
      <c r="AF492">
        <v>19</v>
      </c>
      <c r="AG492">
        <v>551</v>
      </c>
      <c r="AH492">
        <v>108</v>
      </c>
      <c r="AI492">
        <v>129</v>
      </c>
      <c r="AJ492">
        <v>2252</v>
      </c>
      <c r="AK492">
        <v>293</v>
      </c>
      <c r="AL492">
        <v>80</v>
      </c>
      <c r="AM492">
        <v>877</v>
      </c>
      <c r="AN492">
        <v>206</v>
      </c>
      <c r="AO492">
        <v>550</v>
      </c>
      <c r="AP492">
        <v>1</v>
      </c>
      <c r="AQ492">
        <v>82</v>
      </c>
      <c r="AR492">
        <v>73</v>
      </c>
      <c r="AS492">
        <v>360</v>
      </c>
      <c r="AT492">
        <v>357</v>
      </c>
      <c r="AU492">
        <v>287</v>
      </c>
      <c r="AV492">
        <v>319</v>
      </c>
      <c r="AW492">
        <v>1179</v>
      </c>
      <c r="AX492">
        <v>362</v>
      </c>
      <c r="AY492">
        <v>2</v>
      </c>
      <c r="AZ492">
        <v>14</v>
      </c>
      <c r="BA492">
        <v>4</v>
      </c>
      <c r="BB492">
        <v>141</v>
      </c>
      <c r="BC492">
        <v>17</v>
      </c>
      <c r="BD492">
        <v>4</v>
      </c>
      <c r="BE492">
        <v>76</v>
      </c>
      <c r="BF492">
        <v>205</v>
      </c>
      <c r="BG492">
        <v>21</v>
      </c>
      <c r="BH492">
        <v>31</v>
      </c>
      <c r="BI492">
        <v>1</v>
      </c>
      <c r="BJ492">
        <v>221</v>
      </c>
      <c r="BK492">
        <v>221</v>
      </c>
      <c r="BL492">
        <v>0</v>
      </c>
      <c r="BM492">
        <v>80</v>
      </c>
      <c r="BN492">
        <v>61</v>
      </c>
      <c r="BO492">
        <v>1</v>
      </c>
      <c r="BP492">
        <v>11</v>
      </c>
      <c r="BQ492">
        <v>154</v>
      </c>
      <c r="BR492">
        <v>115</v>
      </c>
      <c r="BS492">
        <v>319</v>
      </c>
      <c r="BT492">
        <v>92</v>
      </c>
      <c r="BU492">
        <v>49</v>
      </c>
      <c r="BV492">
        <v>381</v>
      </c>
      <c r="BW492">
        <v>525</v>
      </c>
      <c r="BX492">
        <v>5089</v>
      </c>
      <c r="BY492">
        <v>2</v>
      </c>
      <c r="BZ492">
        <v>0</v>
      </c>
      <c r="CA492">
        <v>173</v>
      </c>
      <c r="CB492">
        <v>31</v>
      </c>
      <c r="CC492">
        <v>1</v>
      </c>
      <c r="CD492">
        <v>25</v>
      </c>
      <c r="CE492">
        <v>5</v>
      </c>
      <c r="CF492">
        <v>11</v>
      </c>
      <c r="CG492">
        <v>8</v>
      </c>
      <c r="CH492">
        <v>4</v>
      </c>
      <c r="CI492">
        <v>63</v>
      </c>
      <c r="CJ492">
        <v>565</v>
      </c>
      <c r="CK492">
        <v>566</v>
      </c>
      <c r="CL492">
        <v>0</v>
      </c>
      <c r="CM492">
        <v>8</v>
      </c>
      <c r="CN492">
        <v>454</v>
      </c>
      <c r="CO492">
        <v>4</v>
      </c>
      <c r="CP492">
        <v>39</v>
      </c>
      <c r="CQ492">
        <v>0</v>
      </c>
      <c r="CR492">
        <v>7</v>
      </c>
      <c r="CS492">
        <v>17</v>
      </c>
      <c r="CT492">
        <v>183</v>
      </c>
      <c r="CU492">
        <v>17</v>
      </c>
      <c r="CV492">
        <v>412</v>
      </c>
      <c r="CW492">
        <v>29</v>
      </c>
      <c r="CY492" s="7"/>
    </row>
    <row r="493" spans="1:103" x14ac:dyDescent="0.25">
      <c r="A493" t="s">
        <v>41</v>
      </c>
      <c r="B493" s="5" t="s">
        <v>42</v>
      </c>
      <c r="C493">
        <v>2020</v>
      </c>
      <c r="D493">
        <v>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Y493" s="7"/>
    </row>
    <row r="494" spans="1:103" x14ac:dyDescent="0.25">
      <c r="A494" t="s">
        <v>43</v>
      </c>
      <c r="B494" s="5" t="s">
        <v>44</v>
      </c>
      <c r="C494">
        <v>2020</v>
      </c>
      <c r="D494">
        <v>471</v>
      </c>
      <c r="E494">
        <v>0</v>
      </c>
      <c r="F494">
        <v>4</v>
      </c>
      <c r="G494">
        <v>9</v>
      </c>
      <c r="H494">
        <v>0</v>
      </c>
      <c r="I494">
        <v>46</v>
      </c>
      <c r="J494">
        <v>6</v>
      </c>
      <c r="K494">
        <v>4</v>
      </c>
      <c r="L494">
        <v>9</v>
      </c>
      <c r="M494">
        <v>1</v>
      </c>
      <c r="N494">
        <v>2</v>
      </c>
      <c r="O494">
        <v>1</v>
      </c>
      <c r="P494">
        <v>0</v>
      </c>
      <c r="Q494">
        <v>15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14</v>
      </c>
      <c r="X494">
        <v>1</v>
      </c>
      <c r="Y494">
        <v>0</v>
      </c>
      <c r="Z494">
        <v>0</v>
      </c>
      <c r="AA494">
        <v>10</v>
      </c>
      <c r="AB494">
        <v>0</v>
      </c>
      <c r="AC494">
        <v>0</v>
      </c>
      <c r="AD494">
        <v>0</v>
      </c>
      <c r="AE494">
        <v>10</v>
      </c>
      <c r="AF494">
        <v>0</v>
      </c>
      <c r="AG494">
        <v>0</v>
      </c>
      <c r="AH494">
        <v>0</v>
      </c>
      <c r="AI494">
        <v>1</v>
      </c>
      <c r="AJ494">
        <v>36</v>
      </c>
      <c r="AK494">
        <v>46</v>
      </c>
      <c r="AL494">
        <v>3</v>
      </c>
      <c r="AM494">
        <v>4</v>
      </c>
      <c r="AN494">
        <v>2</v>
      </c>
      <c r="AO494">
        <v>4</v>
      </c>
      <c r="AP494">
        <v>0</v>
      </c>
      <c r="AQ494">
        <v>6</v>
      </c>
      <c r="AR494">
        <v>0</v>
      </c>
      <c r="AS494">
        <v>0</v>
      </c>
      <c r="AT494">
        <v>13</v>
      </c>
      <c r="AU494">
        <v>19</v>
      </c>
      <c r="AV494">
        <v>1</v>
      </c>
      <c r="AW494">
        <v>37</v>
      </c>
      <c r="AX494">
        <v>14</v>
      </c>
      <c r="AY494">
        <v>0</v>
      </c>
      <c r="AZ494">
        <v>0</v>
      </c>
      <c r="BA494">
        <v>0</v>
      </c>
      <c r="BB494">
        <v>8</v>
      </c>
      <c r="BC494">
        <v>1</v>
      </c>
      <c r="BD494">
        <v>0</v>
      </c>
      <c r="BE494">
        <v>1</v>
      </c>
      <c r="BF494">
        <v>0</v>
      </c>
      <c r="BG494">
        <v>0</v>
      </c>
      <c r="BH494">
        <v>0</v>
      </c>
      <c r="BI494">
        <v>0</v>
      </c>
      <c r="BJ494">
        <v>6</v>
      </c>
      <c r="BK494">
        <v>6</v>
      </c>
      <c r="BL494">
        <v>0</v>
      </c>
      <c r="BM494">
        <v>0</v>
      </c>
      <c r="BN494">
        <v>9</v>
      </c>
      <c r="BO494">
        <v>0</v>
      </c>
      <c r="BP494">
        <v>1</v>
      </c>
      <c r="BQ494">
        <v>8</v>
      </c>
      <c r="BR494">
        <v>6</v>
      </c>
      <c r="BS494">
        <v>18</v>
      </c>
      <c r="BT494">
        <v>1</v>
      </c>
      <c r="BU494">
        <v>1</v>
      </c>
      <c r="BV494">
        <v>8</v>
      </c>
      <c r="BW494">
        <v>0</v>
      </c>
      <c r="BX494">
        <v>0</v>
      </c>
      <c r="BY494">
        <v>0</v>
      </c>
      <c r="BZ494">
        <v>0</v>
      </c>
      <c r="CA494">
        <v>2</v>
      </c>
      <c r="CB494">
        <v>0</v>
      </c>
      <c r="CC494">
        <v>0</v>
      </c>
      <c r="CD494">
        <v>14</v>
      </c>
      <c r="CE494">
        <v>0</v>
      </c>
      <c r="CF494">
        <v>6</v>
      </c>
      <c r="CG494">
        <v>0</v>
      </c>
      <c r="CH494">
        <v>1</v>
      </c>
      <c r="CI494">
        <v>1</v>
      </c>
      <c r="CJ494">
        <v>24</v>
      </c>
      <c r="CK494">
        <v>2</v>
      </c>
      <c r="CL494">
        <v>0</v>
      </c>
      <c r="CM494">
        <v>2</v>
      </c>
      <c r="CN494">
        <v>10</v>
      </c>
      <c r="CO494">
        <v>1</v>
      </c>
      <c r="CP494">
        <v>0</v>
      </c>
      <c r="CQ494">
        <v>0</v>
      </c>
      <c r="CR494">
        <v>0</v>
      </c>
      <c r="CS494">
        <v>0</v>
      </c>
      <c r="CT494">
        <v>10</v>
      </c>
      <c r="CU494">
        <v>0</v>
      </c>
      <c r="CV494">
        <v>4</v>
      </c>
      <c r="CW494">
        <v>1</v>
      </c>
      <c r="CY494" s="7"/>
    </row>
    <row r="495" spans="1:103" x14ac:dyDescent="0.25">
      <c r="A495" t="s">
        <v>45</v>
      </c>
      <c r="B495" s="5" t="s">
        <v>46</v>
      </c>
      <c r="C495">
        <v>2020</v>
      </c>
      <c r="D495">
        <v>145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</v>
      </c>
      <c r="X495">
        <v>0</v>
      </c>
      <c r="Y495">
        <v>0</v>
      </c>
      <c r="Z495">
        <v>0</v>
      </c>
      <c r="AA495">
        <v>68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1</v>
      </c>
      <c r="AU495">
        <v>0</v>
      </c>
      <c r="AV495">
        <v>0</v>
      </c>
      <c r="AW495">
        <v>0</v>
      </c>
      <c r="AX495">
        <v>1</v>
      </c>
      <c r="AY495">
        <v>0</v>
      </c>
      <c r="AZ495">
        <v>2</v>
      </c>
      <c r="BA495">
        <v>0</v>
      </c>
      <c r="BB495">
        <v>54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1</v>
      </c>
      <c r="BR495">
        <v>0</v>
      </c>
      <c r="BS495">
        <v>1</v>
      </c>
      <c r="BT495">
        <v>0</v>
      </c>
      <c r="BU495">
        <v>0</v>
      </c>
      <c r="BV495">
        <v>0</v>
      </c>
      <c r="BW495">
        <v>0</v>
      </c>
      <c r="BX495">
        <v>1</v>
      </c>
      <c r="BY495">
        <v>0</v>
      </c>
      <c r="BZ495">
        <v>0</v>
      </c>
      <c r="CA495">
        <v>2</v>
      </c>
      <c r="CB495">
        <v>0</v>
      </c>
      <c r="CC495">
        <v>0</v>
      </c>
      <c r="CD495">
        <v>0</v>
      </c>
      <c r="CE495">
        <v>0</v>
      </c>
      <c r="CF495">
        <v>2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2</v>
      </c>
      <c r="CO495">
        <v>0</v>
      </c>
      <c r="CP495">
        <v>0</v>
      </c>
      <c r="CQ495">
        <v>0</v>
      </c>
      <c r="CR495">
        <v>1</v>
      </c>
      <c r="CS495">
        <v>0</v>
      </c>
      <c r="CT495">
        <v>0</v>
      </c>
      <c r="CU495">
        <v>0</v>
      </c>
      <c r="CV495">
        <v>1</v>
      </c>
      <c r="CW495">
        <v>0</v>
      </c>
      <c r="CY495" s="7"/>
    </row>
    <row r="496" spans="1:103" x14ac:dyDescent="0.25">
      <c r="A496" t="s">
        <v>47</v>
      </c>
      <c r="B496" s="5" t="s">
        <v>48</v>
      </c>
      <c r="C496">
        <v>2020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Y496" s="7"/>
    </row>
    <row r="497" spans="1:103" x14ac:dyDescent="0.25">
      <c r="A497" t="s">
        <v>49</v>
      </c>
      <c r="B497" s="5" t="s">
        <v>50</v>
      </c>
      <c r="C497">
        <v>2020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Y497" s="7"/>
    </row>
    <row r="498" spans="1:103" x14ac:dyDescent="0.25">
      <c r="A498" t="s">
        <v>51</v>
      </c>
      <c r="B498" s="5" t="s">
        <v>52</v>
      </c>
      <c r="C498">
        <v>2020</v>
      </c>
      <c r="D498">
        <v>74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74</v>
      </c>
      <c r="CS498">
        <v>0</v>
      </c>
      <c r="CT498">
        <v>0</v>
      </c>
      <c r="CU498">
        <v>0</v>
      </c>
      <c r="CV498">
        <v>0</v>
      </c>
      <c r="CW498">
        <v>0</v>
      </c>
      <c r="CY498" s="7"/>
    </row>
    <row r="499" spans="1:103" x14ac:dyDescent="0.25">
      <c r="A499" t="s">
        <v>53</v>
      </c>
      <c r="B499" s="5" t="s">
        <v>54</v>
      </c>
      <c r="C499">
        <v>2020</v>
      </c>
      <c r="D499">
        <v>2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1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1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Y499" s="7"/>
    </row>
    <row r="500" spans="1:103" x14ac:dyDescent="0.25">
      <c r="A500" t="s">
        <v>55</v>
      </c>
      <c r="B500" s="5" t="s">
        <v>56</v>
      </c>
      <c r="C500">
        <v>2020</v>
      </c>
      <c r="D500">
        <v>14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4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1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Y500" s="7"/>
    </row>
    <row r="501" spans="1:103" x14ac:dyDescent="0.25">
      <c r="A501" t="s">
        <v>57</v>
      </c>
      <c r="B501" s="5" t="s">
        <v>58</v>
      </c>
      <c r="C501">
        <v>2020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Y501" s="7"/>
    </row>
    <row r="502" spans="1:103" x14ac:dyDescent="0.25">
      <c r="A502" t="s">
        <v>59</v>
      </c>
      <c r="B502" s="5" t="s">
        <v>60</v>
      </c>
      <c r="C502">
        <v>2020</v>
      </c>
      <c r="D502">
        <v>2454</v>
      </c>
      <c r="E502">
        <v>0</v>
      </c>
      <c r="F502">
        <v>238</v>
      </c>
      <c r="G502">
        <v>0</v>
      </c>
      <c r="H502">
        <v>0</v>
      </c>
      <c r="I502">
        <v>46</v>
      </c>
      <c r="J502">
        <v>186</v>
      </c>
      <c r="K502">
        <v>28</v>
      </c>
      <c r="L502">
        <v>95</v>
      </c>
      <c r="M502">
        <v>67</v>
      </c>
      <c r="N502">
        <v>5</v>
      </c>
      <c r="O502">
        <v>494</v>
      </c>
      <c r="P502">
        <v>0</v>
      </c>
      <c r="Q502">
        <v>159</v>
      </c>
      <c r="R502">
        <v>0</v>
      </c>
      <c r="S502">
        <v>21</v>
      </c>
      <c r="T502">
        <v>101</v>
      </c>
      <c r="U502">
        <v>0</v>
      </c>
      <c r="V502">
        <v>4</v>
      </c>
      <c r="W502">
        <v>128</v>
      </c>
      <c r="X502">
        <v>2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14</v>
      </c>
      <c r="AH502">
        <v>95</v>
      </c>
      <c r="AI502">
        <v>2</v>
      </c>
      <c r="AJ502">
        <v>19</v>
      </c>
      <c r="AK502">
        <v>13</v>
      </c>
      <c r="AL502">
        <v>0</v>
      </c>
      <c r="AM502">
        <v>2</v>
      </c>
      <c r="AN502">
        <v>1</v>
      </c>
      <c r="AO502">
        <v>7</v>
      </c>
      <c r="AP502">
        <v>2</v>
      </c>
      <c r="AQ502">
        <v>6</v>
      </c>
      <c r="AR502">
        <v>64</v>
      </c>
      <c r="AS502">
        <v>38</v>
      </c>
      <c r="AT502">
        <v>1</v>
      </c>
      <c r="AU502">
        <v>19</v>
      </c>
      <c r="AV502">
        <v>28</v>
      </c>
      <c r="AW502">
        <v>2</v>
      </c>
      <c r="AX502">
        <v>7</v>
      </c>
      <c r="AY502">
        <v>1</v>
      </c>
      <c r="AZ502">
        <v>19</v>
      </c>
      <c r="BA502">
        <v>0</v>
      </c>
      <c r="BB502">
        <v>262</v>
      </c>
      <c r="BC502">
        <v>1</v>
      </c>
      <c r="BD502">
        <v>0</v>
      </c>
      <c r="BE502">
        <v>5</v>
      </c>
      <c r="BF502">
        <v>14</v>
      </c>
      <c r="BG502">
        <v>2</v>
      </c>
      <c r="BH502">
        <v>1</v>
      </c>
      <c r="BI502">
        <v>0</v>
      </c>
      <c r="BJ502">
        <v>29</v>
      </c>
      <c r="BK502">
        <v>6</v>
      </c>
      <c r="BL502">
        <v>0</v>
      </c>
      <c r="BM502">
        <v>0</v>
      </c>
      <c r="BN502">
        <v>2</v>
      </c>
      <c r="BO502">
        <v>1</v>
      </c>
      <c r="BP502">
        <v>1</v>
      </c>
      <c r="BQ502">
        <v>5</v>
      </c>
      <c r="BR502">
        <v>0</v>
      </c>
      <c r="BS502">
        <v>7</v>
      </c>
      <c r="BT502">
        <v>2</v>
      </c>
      <c r="BU502">
        <v>0</v>
      </c>
      <c r="BV502">
        <v>3</v>
      </c>
      <c r="BW502">
        <v>0</v>
      </c>
      <c r="BX502">
        <v>0</v>
      </c>
      <c r="BY502">
        <v>0</v>
      </c>
      <c r="BZ502">
        <v>0</v>
      </c>
      <c r="CA502">
        <v>12</v>
      </c>
      <c r="CB502">
        <v>0</v>
      </c>
      <c r="CC502">
        <v>0</v>
      </c>
      <c r="CD502">
        <v>0</v>
      </c>
      <c r="CE502">
        <v>0</v>
      </c>
      <c r="CF502">
        <v>49</v>
      </c>
      <c r="CG502">
        <v>0</v>
      </c>
      <c r="CH502">
        <v>0</v>
      </c>
      <c r="CI502">
        <v>0</v>
      </c>
      <c r="CJ502">
        <v>1</v>
      </c>
      <c r="CK502">
        <v>10</v>
      </c>
      <c r="CL502">
        <v>0</v>
      </c>
      <c r="CM502">
        <v>2</v>
      </c>
      <c r="CN502">
        <v>13</v>
      </c>
      <c r="CO502">
        <v>0</v>
      </c>
      <c r="CP502">
        <v>0</v>
      </c>
      <c r="CQ502">
        <v>0</v>
      </c>
      <c r="CR502">
        <v>2</v>
      </c>
      <c r="CS502">
        <v>0</v>
      </c>
      <c r="CT502">
        <v>1</v>
      </c>
      <c r="CU502">
        <v>2</v>
      </c>
      <c r="CV502">
        <v>4</v>
      </c>
      <c r="CW502">
        <v>95</v>
      </c>
      <c r="CY502" s="7"/>
    </row>
    <row r="503" spans="1:103" x14ac:dyDescent="0.25">
      <c r="A503" t="s">
        <v>61</v>
      </c>
      <c r="B503" s="5" t="s">
        <v>62</v>
      </c>
      <c r="C503">
        <v>2020</v>
      </c>
      <c r="D503">
        <v>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2</v>
      </c>
      <c r="AN503">
        <v>0</v>
      </c>
      <c r="AO503">
        <v>0</v>
      </c>
      <c r="AP503">
        <v>0</v>
      </c>
      <c r="AQ503">
        <v>0</v>
      </c>
      <c r="AR503">
        <v>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Y503" s="7"/>
    </row>
    <row r="504" spans="1:103" x14ac:dyDescent="0.25">
      <c r="A504" t="s">
        <v>63</v>
      </c>
      <c r="B504" s="5" t="s">
        <v>64</v>
      </c>
      <c r="C504">
        <v>2020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Y504" s="7"/>
    </row>
    <row r="505" spans="1:103" x14ac:dyDescent="0.25">
      <c r="A505" t="s">
        <v>65</v>
      </c>
      <c r="B505" s="5" t="s">
        <v>66</v>
      </c>
      <c r="C505">
        <v>2020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Y505" s="7"/>
    </row>
    <row r="506" spans="1:103" x14ac:dyDescent="0.25">
      <c r="A506" t="s">
        <v>67</v>
      </c>
      <c r="B506" s="5" t="s">
        <v>68</v>
      </c>
      <c r="C506">
        <v>2020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Y506" s="7"/>
    </row>
    <row r="507" spans="1:103" x14ac:dyDescent="0.25">
      <c r="A507" t="s">
        <v>69</v>
      </c>
      <c r="B507" s="5" t="s">
        <v>70</v>
      </c>
      <c r="C507">
        <v>2020</v>
      </c>
      <c r="D507">
        <v>510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417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21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1</v>
      </c>
      <c r="AS507">
        <v>0</v>
      </c>
      <c r="AT507">
        <v>1</v>
      </c>
      <c r="AU507">
        <v>0</v>
      </c>
      <c r="AV507">
        <v>38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3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12</v>
      </c>
      <c r="CG507">
        <v>0</v>
      </c>
      <c r="CH507">
        <v>0</v>
      </c>
      <c r="CI507">
        <v>0</v>
      </c>
      <c r="CJ507">
        <v>1</v>
      </c>
      <c r="CK507">
        <v>0</v>
      </c>
      <c r="CL507">
        <v>0</v>
      </c>
      <c r="CM507">
        <v>2</v>
      </c>
      <c r="CN507">
        <v>5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1</v>
      </c>
      <c r="CY507" s="7"/>
    </row>
    <row r="508" spans="1:103" x14ac:dyDescent="0.25">
      <c r="A508" t="s">
        <v>71</v>
      </c>
      <c r="B508" s="5" t="s">
        <v>72</v>
      </c>
      <c r="C508">
        <v>2020</v>
      </c>
      <c r="D508">
        <v>57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33</v>
      </c>
      <c r="K508">
        <v>18</v>
      </c>
      <c r="L508">
        <v>0</v>
      </c>
      <c r="M508">
        <v>1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Y508" s="7"/>
    </row>
    <row r="509" spans="1:103" x14ac:dyDescent="0.25">
      <c r="A509" t="s">
        <v>73</v>
      </c>
      <c r="B509" s="5" t="s">
        <v>74</v>
      </c>
      <c r="C509">
        <v>2020</v>
      </c>
      <c r="D509">
        <v>5212</v>
      </c>
      <c r="E509">
        <v>0</v>
      </c>
      <c r="F509">
        <v>2</v>
      </c>
      <c r="G509">
        <v>1</v>
      </c>
      <c r="H509">
        <v>69</v>
      </c>
      <c r="I509">
        <v>177</v>
      </c>
      <c r="J509">
        <v>91</v>
      </c>
      <c r="K509">
        <v>20</v>
      </c>
      <c r="L509">
        <v>8</v>
      </c>
      <c r="M509">
        <v>21</v>
      </c>
      <c r="N509">
        <v>25</v>
      </c>
      <c r="O509">
        <v>5</v>
      </c>
      <c r="P509">
        <v>0</v>
      </c>
      <c r="Q509">
        <v>54</v>
      </c>
      <c r="R509">
        <v>0</v>
      </c>
      <c r="S509">
        <v>257</v>
      </c>
      <c r="T509">
        <v>3</v>
      </c>
      <c r="U509">
        <v>1</v>
      </c>
      <c r="V509">
        <v>1</v>
      </c>
      <c r="W509">
        <v>309</v>
      </c>
      <c r="X509">
        <v>5</v>
      </c>
      <c r="Y509">
        <v>0</v>
      </c>
      <c r="Z509">
        <v>456</v>
      </c>
      <c r="AA509">
        <v>20</v>
      </c>
      <c r="AB509">
        <v>0</v>
      </c>
      <c r="AC509">
        <v>0</v>
      </c>
      <c r="AD509">
        <v>0</v>
      </c>
      <c r="AE509">
        <v>0</v>
      </c>
      <c r="AF509">
        <v>6</v>
      </c>
      <c r="AG509">
        <v>27</v>
      </c>
      <c r="AH509">
        <v>61</v>
      </c>
      <c r="AI509">
        <v>12</v>
      </c>
      <c r="AJ509">
        <v>56</v>
      </c>
      <c r="AK509">
        <v>58</v>
      </c>
      <c r="AL509">
        <v>2</v>
      </c>
      <c r="AM509">
        <v>15</v>
      </c>
      <c r="AN509">
        <v>15</v>
      </c>
      <c r="AO509">
        <v>37</v>
      </c>
      <c r="AP509">
        <v>0</v>
      </c>
      <c r="AQ509">
        <v>4</v>
      </c>
      <c r="AR509">
        <v>17</v>
      </c>
      <c r="AS509">
        <v>63</v>
      </c>
      <c r="AT509">
        <v>11</v>
      </c>
      <c r="AU509">
        <v>11</v>
      </c>
      <c r="AV509">
        <v>5</v>
      </c>
      <c r="AW509">
        <v>28</v>
      </c>
      <c r="AX509">
        <v>60</v>
      </c>
      <c r="AY509">
        <v>2</v>
      </c>
      <c r="AZ509">
        <v>16</v>
      </c>
      <c r="BA509">
        <v>0</v>
      </c>
      <c r="BB509">
        <v>264</v>
      </c>
      <c r="BC509">
        <v>7</v>
      </c>
      <c r="BD509">
        <v>8</v>
      </c>
      <c r="BE509">
        <v>21</v>
      </c>
      <c r="BF509">
        <v>67</v>
      </c>
      <c r="BG509">
        <v>2</v>
      </c>
      <c r="BH509">
        <v>2</v>
      </c>
      <c r="BI509">
        <v>0</v>
      </c>
      <c r="BJ509">
        <v>63</v>
      </c>
      <c r="BK509">
        <v>86</v>
      </c>
      <c r="BL509">
        <v>0</v>
      </c>
      <c r="BM509">
        <v>3</v>
      </c>
      <c r="BN509">
        <v>30</v>
      </c>
      <c r="BO509">
        <v>0</v>
      </c>
      <c r="BP509">
        <v>16</v>
      </c>
      <c r="BQ509">
        <v>57</v>
      </c>
      <c r="BR509">
        <v>4</v>
      </c>
      <c r="BS509">
        <v>72</v>
      </c>
      <c r="BT509">
        <v>27</v>
      </c>
      <c r="BU509">
        <v>4</v>
      </c>
      <c r="BV509">
        <v>19</v>
      </c>
      <c r="BW509">
        <v>6</v>
      </c>
      <c r="BX509">
        <v>10</v>
      </c>
      <c r="BY509">
        <v>1</v>
      </c>
      <c r="BZ509">
        <v>0</v>
      </c>
      <c r="CA509">
        <v>121</v>
      </c>
      <c r="CB509">
        <v>1</v>
      </c>
      <c r="CC509">
        <v>0</v>
      </c>
      <c r="CD509">
        <v>13</v>
      </c>
      <c r="CE509">
        <v>0</v>
      </c>
      <c r="CF509">
        <v>14</v>
      </c>
      <c r="CG509">
        <v>6</v>
      </c>
      <c r="CH509">
        <v>9</v>
      </c>
      <c r="CI509">
        <v>2</v>
      </c>
      <c r="CJ509">
        <v>31</v>
      </c>
      <c r="CK509">
        <v>2</v>
      </c>
      <c r="CL509">
        <v>0</v>
      </c>
      <c r="CM509">
        <v>22</v>
      </c>
      <c r="CN509">
        <v>140</v>
      </c>
      <c r="CO509">
        <v>2</v>
      </c>
      <c r="CP509">
        <v>7</v>
      </c>
      <c r="CQ509">
        <v>0</v>
      </c>
      <c r="CR509">
        <v>15</v>
      </c>
      <c r="CS509">
        <v>3</v>
      </c>
      <c r="CT509">
        <v>12</v>
      </c>
      <c r="CU509">
        <v>3</v>
      </c>
      <c r="CV509">
        <v>64</v>
      </c>
      <c r="CW509">
        <v>1943</v>
      </c>
      <c r="CY509" s="7"/>
    </row>
    <row r="510" spans="1:103" x14ac:dyDescent="0.25">
      <c r="A510" t="s">
        <v>75</v>
      </c>
      <c r="B510" s="5" t="s">
        <v>76</v>
      </c>
      <c r="C510">
        <v>2020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Y510" s="7"/>
    </row>
    <row r="511" spans="1:103" x14ac:dyDescent="0.25">
      <c r="A511" t="s">
        <v>77</v>
      </c>
      <c r="B511" s="5" t="s">
        <v>78</v>
      </c>
      <c r="C511">
        <v>2020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1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1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Y511" s="7"/>
    </row>
    <row r="512" spans="1:103" x14ac:dyDescent="0.25">
      <c r="A512" t="s">
        <v>79</v>
      </c>
      <c r="B512" s="5" t="s">
        <v>80</v>
      </c>
      <c r="C512">
        <v>2020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Y512" s="7"/>
    </row>
    <row r="513" spans="1:103" x14ac:dyDescent="0.25">
      <c r="A513" t="s">
        <v>81</v>
      </c>
      <c r="B513" s="5" t="s">
        <v>82</v>
      </c>
      <c r="C513">
        <v>2020</v>
      </c>
      <c r="D513">
        <v>38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3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33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1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1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Y513" s="7"/>
    </row>
    <row r="514" spans="1:103" x14ac:dyDescent="0.25">
      <c r="A514" t="s">
        <v>83</v>
      </c>
      <c r="B514" s="5" t="s">
        <v>84</v>
      </c>
      <c r="C514">
        <v>2020</v>
      </c>
      <c r="D514">
        <v>5343</v>
      </c>
      <c r="E514">
        <v>0</v>
      </c>
      <c r="F514">
        <v>0</v>
      </c>
      <c r="G514">
        <v>12</v>
      </c>
      <c r="H514">
        <v>0</v>
      </c>
      <c r="I514">
        <v>2</v>
      </c>
      <c r="J514">
        <v>0</v>
      </c>
      <c r="K514">
        <v>1</v>
      </c>
      <c r="L514">
        <v>22</v>
      </c>
      <c r="M514">
        <v>2</v>
      </c>
      <c r="N514">
        <v>54</v>
      </c>
      <c r="O514">
        <v>29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1</v>
      </c>
      <c r="V514">
        <v>1</v>
      </c>
      <c r="W514">
        <v>48</v>
      </c>
      <c r="X514">
        <v>3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243</v>
      </c>
      <c r="AH514">
        <v>30</v>
      </c>
      <c r="AI514">
        <v>9</v>
      </c>
      <c r="AJ514">
        <v>1315</v>
      </c>
      <c r="AK514">
        <v>62</v>
      </c>
      <c r="AL514">
        <v>4</v>
      </c>
      <c r="AM514">
        <v>15</v>
      </c>
      <c r="AN514">
        <v>34</v>
      </c>
      <c r="AO514">
        <v>22</v>
      </c>
      <c r="AP514">
        <v>1</v>
      </c>
      <c r="AQ514">
        <v>4</v>
      </c>
      <c r="AR514">
        <v>3</v>
      </c>
      <c r="AS514">
        <v>4</v>
      </c>
      <c r="AT514">
        <v>15</v>
      </c>
      <c r="AU514">
        <v>58</v>
      </c>
      <c r="AV514">
        <v>17</v>
      </c>
      <c r="AW514">
        <v>609</v>
      </c>
      <c r="AX514">
        <v>57</v>
      </c>
      <c r="AY514">
        <v>5</v>
      </c>
      <c r="AZ514">
        <v>44</v>
      </c>
      <c r="BA514">
        <v>0</v>
      </c>
      <c r="BB514">
        <v>151</v>
      </c>
      <c r="BC514">
        <v>6</v>
      </c>
      <c r="BD514">
        <v>0</v>
      </c>
      <c r="BE514">
        <v>19</v>
      </c>
      <c r="BF514">
        <v>50</v>
      </c>
      <c r="BG514">
        <v>11</v>
      </c>
      <c r="BH514">
        <v>16</v>
      </c>
      <c r="BI514">
        <v>0</v>
      </c>
      <c r="BJ514">
        <v>79</v>
      </c>
      <c r="BK514">
        <v>100</v>
      </c>
      <c r="BL514">
        <v>0</v>
      </c>
      <c r="BM514">
        <v>26</v>
      </c>
      <c r="BN514">
        <v>34</v>
      </c>
      <c r="BO514">
        <v>0</v>
      </c>
      <c r="BP514">
        <v>3</v>
      </c>
      <c r="BQ514">
        <v>27</v>
      </c>
      <c r="BR514">
        <v>10</v>
      </c>
      <c r="BS514">
        <v>94</v>
      </c>
      <c r="BT514">
        <v>41</v>
      </c>
      <c r="BU514">
        <v>0</v>
      </c>
      <c r="BV514">
        <v>15</v>
      </c>
      <c r="BW514">
        <v>1</v>
      </c>
      <c r="BX514">
        <v>12</v>
      </c>
      <c r="BY514">
        <v>6</v>
      </c>
      <c r="BZ514">
        <v>5</v>
      </c>
      <c r="CA514">
        <v>61</v>
      </c>
      <c r="CB514">
        <v>1</v>
      </c>
      <c r="CC514">
        <v>0</v>
      </c>
      <c r="CD514">
        <v>2</v>
      </c>
      <c r="CE514">
        <v>0</v>
      </c>
      <c r="CF514">
        <v>14</v>
      </c>
      <c r="CG514">
        <v>1</v>
      </c>
      <c r="CH514">
        <v>1</v>
      </c>
      <c r="CI514">
        <v>95</v>
      </c>
      <c r="CJ514">
        <v>67</v>
      </c>
      <c r="CK514">
        <v>46</v>
      </c>
      <c r="CL514">
        <v>0</v>
      </c>
      <c r="CM514">
        <v>17</v>
      </c>
      <c r="CN514">
        <v>156</v>
      </c>
      <c r="CO514">
        <v>613</v>
      </c>
      <c r="CP514">
        <v>32</v>
      </c>
      <c r="CQ514">
        <v>1</v>
      </c>
      <c r="CR514">
        <v>346</v>
      </c>
      <c r="CS514">
        <v>24</v>
      </c>
      <c r="CT514">
        <v>13</v>
      </c>
      <c r="CU514">
        <v>1</v>
      </c>
      <c r="CV514">
        <v>94</v>
      </c>
      <c r="CW514">
        <v>323</v>
      </c>
      <c r="CY514" s="7"/>
    </row>
    <row r="515" spans="1:103" x14ac:dyDescent="0.25">
      <c r="A515" t="s">
        <v>85</v>
      </c>
      <c r="B515" s="5" t="s">
        <v>86</v>
      </c>
      <c r="C515">
        <v>2020</v>
      </c>
      <c r="D515">
        <v>318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17</v>
      </c>
      <c r="K515">
        <v>0</v>
      </c>
      <c r="L515">
        <v>241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2</v>
      </c>
      <c r="S515">
        <v>2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52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Y515" s="7"/>
    </row>
    <row r="516" spans="1:103" x14ac:dyDescent="0.25">
      <c r="A516" t="s">
        <v>87</v>
      </c>
      <c r="B516" s="5" t="s">
        <v>88</v>
      </c>
      <c r="C516">
        <v>2020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Y516" s="7"/>
    </row>
    <row r="517" spans="1:103" x14ac:dyDescent="0.25">
      <c r="A517" t="s">
        <v>89</v>
      </c>
      <c r="B517" s="5" t="s">
        <v>90</v>
      </c>
      <c r="C517">
        <v>2020</v>
      </c>
      <c r="D517">
        <v>551</v>
      </c>
      <c r="E517">
        <v>0</v>
      </c>
      <c r="F517">
        <v>10</v>
      </c>
      <c r="G517">
        <v>0</v>
      </c>
      <c r="H517">
        <v>9</v>
      </c>
      <c r="I517">
        <v>0</v>
      </c>
      <c r="J517">
        <v>236</v>
      </c>
      <c r="K517">
        <v>0</v>
      </c>
      <c r="L517">
        <v>1</v>
      </c>
      <c r="M517">
        <v>0</v>
      </c>
      <c r="N517">
        <v>1</v>
      </c>
      <c r="O517">
        <v>215</v>
      </c>
      <c r="P517">
        <v>0</v>
      </c>
      <c r="Q517">
        <v>1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2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7</v>
      </c>
      <c r="AG517">
        <v>0</v>
      </c>
      <c r="AH517">
        <v>6</v>
      </c>
      <c r="AI517">
        <v>0</v>
      </c>
      <c r="AJ517">
        <v>0</v>
      </c>
      <c r="AK517">
        <v>0</v>
      </c>
      <c r="AL517">
        <v>0</v>
      </c>
      <c r="AM517">
        <v>1</v>
      </c>
      <c r="AN517">
        <v>0</v>
      </c>
      <c r="AO517">
        <v>1</v>
      </c>
      <c r="AP517">
        <v>0</v>
      </c>
      <c r="AQ517">
        <v>0</v>
      </c>
      <c r="AR517">
        <v>11</v>
      </c>
      <c r="AS517">
        <v>21</v>
      </c>
      <c r="AT517">
        <v>3</v>
      </c>
      <c r="AU517">
        <v>0</v>
      </c>
      <c r="AV517">
        <v>0</v>
      </c>
      <c r="AW517">
        <v>4</v>
      </c>
      <c r="AX517">
        <v>0</v>
      </c>
      <c r="AY517">
        <v>0</v>
      </c>
      <c r="AZ517">
        <v>0</v>
      </c>
      <c r="BA517">
        <v>0</v>
      </c>
      <c r="BB517">
        <v>1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3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2</v>
      </c>
      <c r="CB517">
        <v>0</v>
      </c>
      <c r="CC517">
        <v>0</v>
      </c>
      <c r="CD517">
        <v>0</v>
      </c>
      <c r="CE517">
        <v>0</v>
      </c>
      <c r="CF517">
        <v>1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3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1</v>
      </c>
      <c r="CU517">
        <v>0</v>
      </c>
      <c r="CV517">
        <v>0</v>
      </c>
      <c r="CW517">
        <v>0</v>
      </c>
      <c r="CY517" s="7"/>
    </row>
    <row r="518" spans="1:103" x14ac:dyDescent="0.25">
      <c r="A518" t="s">
        <v>91</v>
      </c>
      <c r="B518" s="5" t="s">
        <v>92</v>
      </c>
      <c r="C518">
        <v>2020</v>
      </c>
      <c r="D518">
        <v>44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18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20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1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Y518" s="7"/>
    </row>
    <row r="519" spans="1:103" x14ac:dyDescent="0.25">
      <c r="A519" t="s">
        <v>93</v>
      </c>
      <c r="B519" s="5" t="s">
        <v>94</v>
      </c>
      <c r="C519">
        <v>2020</v>
      </c>
      <c r="D519">
        <v>55143</v>
      </c>
      <c r="E519">
        <v>0</v>
      </c>
      <c r="F519">
        <v>28</v>
      </c>
      <c r="G519">
        <v>0</v>
      </c>
      <c r="H519">
        <v>261</v>
      </c>
      <c r="I519">
        <v>25</v>
      </c>
      <c r="J519">
        <v>152</v>
      </c>
      <c r="K519">
        <v>52</v>
      </c>
      <c r="L519">
        <v>60</v>
      </c>
      <c r="M519">
        <v>85</v>
      </c>
      <c r="N519">
        <v>145</v>
      </c>
      <c r="O519">
        <v>7</v>
      </c>
      <c r="P519">
        <v>0</v>
      </c>
      <c r="Q519">
        <v>41</v>
      </c>
      <c r="R519">
        <v>7</v>
      </c>
      <c r="S519">
        <v>44</v>
      </c>
      <c r="T519">
        <v>4</v>
      </c>
      <c r="U519">
        <v>31</v>
      </c>
      <c r="V519">
        <v>45</v>
      </c>
      <c r="W519">
        <v>14</v>
      </c>
      <c r="X519">
        <v>55</v>
      </c>
      <c r="Y519">
        <v>2</v>
      </c>
      <c r="Z519">
        <v>0</v>
      </c>
      <c r="AA519">
        <v>82</v>
      </c>
      <c r="AB519">
        <v>2</v>
      </c>
      <c r="AC519">
        <v>0</v>
      </c>
      <c r="AD519">
        <v>13</v>
      </c>
      <c r="AE519">
        <v>2</v>
      </c>
      <c r="AF519">
        <v>18</v>
      </c>
      <c r="AG519">
        <v>696</v>
      </c>
      <c r="AH519">
        <v>85</v>
      </c>
      <c r="AI519">
        <v>97</v>
      </c>
      <c r="AJ519">
        <v>360</v>
      </c>
      <c r="AK519">
        <v>501</v>
      </c>
      <c r="AL519">
        <v>2</v>
      </c>
      <c r="AM519">
        <v>63</v>
      </c>
      <c r="AN519">
        <v>180</v>
      </c>
      <c r="AO519">
        <v>819</v>
      </c>
      <c r="AP519">
        <v>54</v>
      </c>
      <c r="AQ519">
        <v>776</v>
      </c>
      <c r="AR519">
        <v>563</v>
      </c>
      <c r="AS519">
        <v>800</v>
      </c>
      <c r="AT519">
        <v>4493</v>
      </c>
      <c r="AU519">
        <v>801</v>
      </c>
      <c r="AV519">
        <v>159</v>
      </c>
      <c r="AW519">
        <v>623</v>
      </c>
      <c r="AX519">
        <v>2117</v>
      </c>
      <c r="AY519">
        <v>39</v>
      </c>
      <c r="AZ519">
        <v>104</v>
      </c>
      <c r="BA519">
        <v>0</v>
      </c>
      <c r="BB519">
        <v>465</v>
      </c>
      <c r="BC519">
        <v>66</v>
      </c>
      <c r="BD519">
        <v>87</v>
      </c>
      <c r="BE519">
        <v>224</v>
      </c>
      <c r="BF519">
        <v>271</v>
      </c>
      <c r="BG519">
        <v>34</v>
      </c>
      <c r="BH519">
        <v>59</v>
      </c>
      <c r="BI519">
        <v>111</v>
      </c>
      <c r="BJ519">
        <v>762</v>
      </c>
      <c r="BK519">
        <v>810</v>
      </c>
      <c r="BL519">
        <v>7</v>
      </c>
      <c r="BM519">
        <v>181</v>
      </c>
      <c r="BN519">
        <v>6063</v>
      </c>
      <c r="BO519">
        <v>357</v>
      </c>
      <c r="BP519">
        <v>196</v>
      </c>
      <c r="BQ519">
        <v>6822</v>
      </c>
      <c r="BR519">
        <v>1773</v>
      </c>
      <c r="BS519">
        <v>1500</v>
      </c>
      <c r="BT519">
        <v>1076</v>
      </c>
      <c r="BU519">
        <v>136</v>
      </c>
      <c r="BV519">
        <v>474</v>
      </c>
      <c r="BW519">
        <v>104</v>
      </c>
      <c r="BX519">
        <v>275</v>
      </c>
      <c r="BY519">
        <v>70</v>
      </c>
      <c r="BZ519">
        <v>0</v>
      </c>
      <c r="CA519">
        <v>93</v>
      </c>
      <c r="CB519">
        <v>326</v>
      </c>
      <c r="CC519">
        <v>102</v>
      </c>
      <c r="CD519">
        <v>760</v>
      </c>
      <c r="CE519">
        <v>67</v>
      </c>
      <c r="CF519">
        <v>1665</v>
      </c>
      <c r="CG519">
        <v>89</v>
      </c>
      <c r="CH519">
        <v>684</v>
      </c>
      <c r="CI519">
        <v>500</v>
      </c>
      <c r="CJ519">
        <v>5681</v>
      </c>
      <c r="CK519">
        <v>871</v>
      </c>
      <c r="CL519">
        <v>4</v>
      </c>
      <c r="CM519">
        <v>75</v>
      </c>
      <c r="CN519">
        <v>1643</v>
      </c>
      <c r="CO519">
        <v>280</v>
      </c>
      <c r="CP519">
        <v>70</v>
      </c>
      <c r="CQ519">
        <v>10</v>
      </c>
      <c r="CR519">
        <v>17</v>
      </c>
      <c r="CS519">
        <v>77</v>
      </c>
      <c r="CT519">
        <v>848</v>
      </c>
      <c r="CU519">
        <v>152</v>
      </c>
      <c r="CV519">
        <v>4419</v>
      </c>
      <c r="CW519">
        <v>279</v>
      </c>
      <c r="CY519" s="7"/>
    </row>
    <row r="520" spans="1:103" x14ac:dyDescent="0.25">
      <c r="A520" t="s">
        <v>95</v>
      </c>
      <c r="B520" s="5" t="s">
        <v>96</v>
      </c>
      <c r="C520">
        <v>2020</v>
      </c>
      <c r="D520">
        <v>399</v>
      </c>
      <c r="E520">
        <v>0</v>
      </c>
      <c r="F520">
        <v>0</v>
      </c>
      <c r="G520">
        <v>0</v>
      </c>
      <c r="H520">
        <v>2</v>
      </c>
      <c r="I520">
        <v>0</v>
      </c>
      <c r="J520">
        <v>200</v>
      </c>
      <c r="K520">
        <v>2</v>
      </c>
      <c r="L520">
        <v>49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35</v>
      </c>
      <c r="Y520">
        <v>62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2</v>
      </c>
      <c r="AF520">
        <v>0</v>
      </c>
      <c r="AG520">
        <v>0</v>
      </c>
      <c r="AH520">
        <v>0</v>
      </c>
      <c r="AI520">
        <v>0</v>
      </c>
      <c r="AJ520">
        <v>3</v>
      </c>
      <c r="AK520">
        <v>1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1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21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3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3</v>
      </c>
      <c r="CK520">
        <v>0</v>
      </c>
      <c r="CL520">
        <v>0</v>
      </c>
      <c r="CM520">
        <v>2</v>
      </c>
      <c r="CN520">
        <v>1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1</v>
      </c>
      <c r="CW520">
        <v>0</v>
      </c>
      <c r="CY520" s="7"/>
    </row>
    <row r="521" spans="1:103" x14ac:dyDescent="0.25">
      <c r="A521" t="s">
        <v>97</v>
      </c>
      <c r="B521" s="5" t="s">
        <v>98</v>
      </c>
      <c r="C521">
        <v>2020</v>
      </c>
      <c r="D521">
        <v>246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211</v>
      </c>
      <c r="K521">
        <v>0</v>
      </c>
      <c r="L521">
        <v>5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2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9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4</v>
      </c>
      <c r="CO521">
        <v>7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Y521" s="7"/>
    </row>
    <row r="522" spans="1:103" x14ac:dyDescent="0.25">
      <c r="A522" t="s">
        <v>99</v>
      </c>
      <c r="B522" s="5" t="s">
        <v>100</v>
      </c>
      <c r="C522">
        <v>2020</v>
      </c>
      <c r="D522">
        <v>5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6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Y522" s="7"/>
    </row>
    <row r="523" spans="1:103" x14ac:dyDescent="0.25">
      <c r="A523" t="s">
        <v>101</v>
      </c>
      <c r="B523" s="5" t="s">
        <v>102</v>
      </c>
      <c r="C523">
        <v>2020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1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Y523" s="7"/>
    </row>
    <row r="524" spans="1:103" x14ac:dyDescent="0.25">
      <c r="A524" t="s">
        <v>103</v>
      </c>
      <c r="B524" s="5" t="s">
        <v>104</v>
      </c>
      <c r="C524">
        <v>2020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Y524" s="7"/>
    </row>
    <row r="525" spans="1:103" x14ac:dyDescent="0.25">
      <c r="A525" t="s">
        <v>105</v>
      </c>
      <c r="B525" s="5" t="s">
        <v>106</v>
      </c>
      <c r="C525">
        <v>2020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Y525" s="7"/>
    </row>
    <row r="526" spans="1:103" x14ac:dyDescent="0.25">
      <c r="A526" t="s">
        <v>107</v>
      </c>
      <c r="B526" s="5" t="s">
        <v>108</v>
      </c>
      <c r="C526">
        <v>2020</v>
      </c>
      <c r="D526">
        <v>468</v>
      </c>
      <c r="E526">
        <v>0</v>
      </c>
      <c r="F526">
        <v>0</v>
      </c>
      <c r="G526">
        <v>104</v>
      </c>
      <c r="H526">
        <v>0</v>
      </c>
      <c r="I526">
        <v>1</v>
      </c>
      <c r="J526">
        <v>16</v>
      </c>
      <c r="K526">
        <v>0</v>
      </c>
      <c r="L526">
        <v>0</v>
      </c>
      <c r="M526">
        <v>0</v>
      </c>
      <c r="N526">
        <v>1</v>
      </c>
      <c r="O526">
        <v>3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2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</v>
      </c>
      <c r="AH526">
        <v>2</v>
      </c>
      <c r="AI526">
        <v>0</v>
      </c>
      <c r="AJ526">
        <v>9</v>
      </c>
      <c r="AK526">
        <v>1</v>
      </c>
      <c r="AL526">
        <v>0</v>
      </c>
      <c r="AM526">
        <v>0</v>
      </c>
      <c r="AN526">
        <v>0</v>
      </c>
      <c r="AO526">
        <v>11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1</v>
      </c>
      <c r="AX526">
        <v>2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2</v>
      </c>
      <c r="BO526">
        <v>0</v>
      </c>
      <c r="BP526">
        <v>0</v>
      </c>
      <c r="BQ526">
        <v>2</v>
      </c>
      <c r="BR526">
        <v>0</v>
      </c>
      <c r="BS526">
        <v>2</v>
      </c>
      <c r="BT526">
        <v>1</v>
      </c>
      <c r="BU526">
        <v>0</v>
      </c>
      <c r="BV526">
        <v>0</v>
      </c>
      <c r="BW526">
        <v>1</v>
      </c>
      <c r="BX526">
        <v>0</v>
      </c>
      <c r="BY526">
        <v>0</v>
      </c>
      <c r="BZ526">
        <v>0</v>
      </c>
      <c r="CA526">
        <v>0</v>
      </c>
      <c r="CB526">
        <v>290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2</v>
      </c>
      <c r="CK526">
        <v>1</v>
      </c>
      <c r="CL526">
        <v>0</v>
      </c>
      <c r="CM526">
        <v>1</v>
      </c>
      <c r="CN526">
        <v>3</v>
      </c>
      <c r="CO526">
        <v>1</v>
      </c>
      <c r="CP526">
        <v>1</v>
      </c>
      <c r="CQ526">
        <v>0</v>
      </c>
      <c r="CR526">
        <v>2</v>
      </c>
      <c r="CS526">
        <v>0</v>
      </c>
      <c r="CT526">
        <v>0</v>
      </c>
      <c r="CU526">
        <v>0</v>
      </c>
      <c r="CV526">
        <v>1</v>
      </c>
      <c r="CW526">
        <v>0</v>
      </c>
      <c r="CY526" s="7"/>
    </row>
    <row r="527" spans="1:103" x14ac:dyDescent="0.25">
      <c r="A527" t="s">
        <v>109</v>
      </c>
      <c r="B527" s="5" t="s">
        <v>110</v>
      </c>
      <c r="C527">
        <v>2020</v>
      </c>
      <c r="D527">
        <v>4646</v>
      </c>
      <c r="E527">
        <v>0</v>
      </c>
      <c r="F527">
        <v>2</v>
      </c>
      <c r="G527">
        <v>5</v>
      </c>
      <c r="H527">
        <v>0</v>
      </c>
      <c r="I527">
        <v>36</v>
      </c>
      <c r="J527">
        <v>2</v>
      </c>
      <c r="K527">
        <v>35</v>
      </c>
      <c r="L527">
        <v>22</v>
      </c>
      <c r="M527">
        <v>5</v>
      </c>
      <c r="N527">
        <v>19</v>
      </c>
      <c r="O527">
        <v>10</v>
      </c>
      <c r="P527">
        <v>0</v>
      </c>
      <c r="Q527">
        <v>0</v>
      </c>
      <c r="R527">
        <v>1</v>
      </c>
      <c r="S527">
        <v>10</v>
      </c>
      <c r="T527">
        <v>0</v>
      </c>
      <c r="U527">
        <v>3</v>
      </c>
      <c r="V527">
        <v>0</v>
      </c>
      <c r="W527">
        <v>0</v>
      </c>
      <c r="X527">
        <v>5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7</v>
      </c>
      <c r="AH527">
        <v>7</v>
      </c>
      <c r="AI527">
        <v>9</v>
      </c>
      <c r="AJ527">
        <v>95</v>
      </c>
      <c r="AK527">
        <v>36</v>
      </c>
      <c r="AL527">
        <v>1</v>
      </c>
      <c r="AM527">
        <v>20</v>
      </c>
      <c r="AN527">
        <v>37</v>
      </c>
      <c r="AO527">
        <v>7</v>
      </c>
      <c r="AP527">
        <v>2</v>
      </c>
      <c r="AQ527">
        <v>101</v>
      </c>
      <c r="AR527">
        <v>4</v>
      </c>
      <c r="AS527">
        <v>108</v>
      </c>
      <c r="AT527">
        <v>39</v>
      </c>
      <c r="AU527">
        <v>55</v>
      </c>
      <c r="AV527">
        <v>110</v>
      </c>
      <c r="AW527">
        <v>14</v>
      </c>
      <c r="AX527">
        <v>210</v>
      </c>
      <c r="AY527">
        <v>2</v>
      </c>
      <c r="AZ527">
        <v>19</v>
      </c>
      <c r="BA527">
        <v>0</v>
      </c>
      <c r="BB527">
        <v>155</v>
      </c>
      <c r="BC527">
        <v>12</v>
      </c>
      <c r="BD527">
        <v>3</v>
      </c>
      <c r="BE527">
        <v>41</v>
      </c>
      <c r="BF527">
        <v>57</v>
      </c>
      <c r="BG527">
        <v>4</v>
      </c>
      <c r="BH527">
        <v>3</v>
      </c>
      <c r="BI527">
        <v>0</v>
      </c>
      <c r="BJ527">
        <v>166</v>
      </c>
      <c r="BK527">
        <v>178</v>
      </c>
      <c r="BL527">
        <v>0</v>
      </c>
      <c r="BM527">
        <v>13</v>
      </c>
      <c r="BN527">
        <v>562</v>
      </c>
      <c r="BO527">
        <v>25</v>
      </c>
      <c r="BP527">
        <v>34</v>
      </c>
      <c r="BQ527">
        <v>346</v>
      </c>
      <c r="BR527">
        <v>6</v>
      </c>
      <c r="BS527">
        <v>389</v>
      </c>
      <c r="BT527">
        <v>69</v>
      </c>
      <c r="BU527">
        <v>8</v>
      </c>
      <c r="BV527">
        <v>463</v>
      </c>
      <c r="BW527">
        <v>1</v>
      </c>
      <c r="BX527">
        <v>241</v>
      </c>
      <c r="BY527">
        <v>29</v>
      </c>
      <c r="BZ527">
        <v>0</v>
      </c>
      <c r="CA527">
        <v>14</v>
      </c>
      <c r="CB527">
        <v>0</v>
      </c>
      <c r="CC527">
        <v>0</v>
      </c>
      <c r="CD527">
        <v>16</v>
      </c>
      <c r="CE527">
        <v>1</v>
      </c>
      <c r="CF527">
        <v>20</v>
      </c>
      <c r="CG527">
        <v>29</v>
      </c>
      <c r="CH527">
        <v>9</v>
      </c>
      <c r="CI527">
        <v>9</v>
      </c>
      <c r="CJ527">
        <v>64</v>
      </c>
      <c r="CK527">
        <v>76</v>
      </c>
      <c r="CL527">
        <v>0</v>
      </c>
      <c r="CM527">
        <v>7</v>
      </c>
      <c r="CN527">
        <v>82</v>
      </c>
      <c r="CO527">
        <v>4</v>
      </c>
      <c r="CP527">
        <v>11</v>
      </c>
      <c r="CQ527">
        <v>0</v>
      </c>
      <c r="CR527">
        <v>0</v>
      </c>
      <c r="CS527">
        <v>0</v>
      </c>
      <c r="CT527">
        <v>26</v>
      </c>
      <c r="CU527">
        <v>7</v>
      </c>
      <c r="CV527">
        <v>414</v>
      </c>
      <c r="CW527">
        <v>16</v>
      </c>
      <c r="CY527" s="7"/>
    </row>
    <row r="528" spans="1:103" x14ac:dyDescent="0.25">
      <c r="A528" t="s">
        <v>111</v>
      </c>
      <c r="B528" s="5" t="s">
        <v>112</v>
      </c>
      <c r="C528">
        <v>2020</v>
      </c>
      <c r="D528">
        <v>57404</v>
      </c>
      <c r="E528">
        <v>16</v>
      </c>
      <c r="F528">
        <v>737</v>
      </c>
      <c r="G528">
        <v>375</v>
      </c>
      <c r="H528">
        <v>215</v>
      </c>
      <c r="I528">
        <v>573</v>
      </c>
      <c r="J528">
        <v>777</v>
      </c>
      <c r="K528">
        <v>93</v>
      </c>
      <c r="L528">
        <v>650</v>
      </c>
      <c r="M528">
        <v>233</v>
      </c>
      <c r="N528">
        <v>461</v>
      </c>
      <c r="O528">
        <v>569</v>
      </c>
      <c r="P528">
        <v>0</v>
      </c>
      <c r="Q528">
        <v>4</v>
      </c>
      <c r="R528">
        <v>25</v>
      </c>
      <c r="S528">
        <v>126</v>
      </c>
      <c r="T528">
        <v>24</v>
      </c>
      <c r="U528">
        <v>25</v>
      </c>
      <c r="V528">
        <v>45</v>
      </c>
      <c r="W528">
        <v>1123</v>
      </c>
      <c r="X528">
        <v>128</v>
      </c>
      <c r="Y528">
        <v>8</v>
      </c>
      <c r="Z528">
        <v>0</v>
      </c>
      <c r="AA528">
        <v>232</v>
      </c>
      <c r="AB528">
        <v>5</v>
      </c>
      <c r="AC528">
        <v>0</v>
      </c>
      <c r="AD528">
        <v>6</v>
      </c>
      <c r="AE528">
        <v>59</v>
      </c>
      <c r="AF528">
        <v>9</v>
      </c>
      <c r="AG528">
        <v>969</v>
      </c>
      <c r="AH528">
        <v>283</v>
      </c>
      <c r="AI528">
        <v>451</v>
      </c>
      <c r="AJ528">
        <v>2756</v>
      </c>
      <c r="AK528">
        <v>819</v>
      </c>
      <c r="AL528">
        <v>59</v>
      </c>
      <c r="AM528">
        <v>1011</v>
      </c>
      <c r="AN528">
        <v>805</v>
      </c>
      <c r="AO528">
        <v>1038</v>
      </c>
      <c r="AP528">
        <v>16</v>
      </c>
      <c r="AQ528">
        <v>503</v>
      </c>
      <c r="AR528">
        <v>219</v>
      </c>
      <c r="AS528">
        <v>906</v>
      </c>
      <c r="AT528">
        <v>410</v>
      </c>
      <c r="AU528">
        <v>646</v>
      </c>
      <c r="AV528">
        <v>665</v>
      </c>
      <c r="AW528">
        <v>2037</v>
      </c>
      <c r="AX528">
        <v>1369</v>
      </c>
      <c r="AY528">
        <v>58</v>
      </c>
      <c r="AZ528">
        <v>156</v>
      </c>
      <c r="BA528">
        <v>0</v>
      </c>
      <c r="BB528">
        <v>1400</v>
      </c>
      <c r="BC528">
        <v>144</v>
      </c>
      <c r="BD528">
        <v>10</v>
      </c>
      <c r="BE528">
        <v>451</v>
      </c>
      <c r="BF528">
        <v>1112</v>
      </c>
      <c r="BG528">
        <v>123</v>
      </c>
      <c r="BH528">
        <v>140</v>
      </c>
      <c r="BI528">
        <v>42</v>
      </c>
      <c r="BJ528">
        <v>1389</v>
      </c>
      <c r="BK528">
        <v>1565</v>
      </c>
      <c r="BL528">
        <v>0</v>
      </c>
      <c r="BM528">
        <v>495</v>
      </c>
      <c r="BN528">
        <v>1045</v>
      </c>
      <c r="BO528">
        <v>6</v>
      </c>
      <c r="BP528">
        <v>103</v>
      </c>
      <c r="BQ528">
        <v>754</v>
      </c>
      <c r="BR528">
        <v>513</v>
      </c>
      <c r="BS528">
        <v>2199</v>
      </c>
      <c r="BT528">
        <v>762</v>
      </c>
      <c r="BU528">
        <v>80</v>
      </c>
      <c r="BV528">
        <v>2965</v>
      </c>
      <c r="BW528">
        <v>1041</v>
      </c>
      <c r="BX528">
        <v>10457</v>
      </c>
      <c r="BY528">
        <v>172</v>
      </c>
      <c r="BZ528">
        <v>109</v>
      </c>
      <c r="CA528">
        <v>779</v>
      </c>
      <c r="CB528">
        <v>1258</v>
      </c>
      <c r="CC528">
        <v>5</v>
      </c>
      <c r="CD528">
        <v>171</v>
      </c>
      <c r="CE528">
        <v>91</v>
      </c>
      <c r="CF528">
        <v>290</v>
      </c>
      <c r="CG528">
        <v>138</v>
      </c>
      <c r="CH528">
        <v>97</v>
      </c>
      <c r="CI528">
        <v>80</v>
      </c>
      <c r="CJ528">
        <v>873</v>
      </c>
      <c r="CK528">
        <v>450</v>
      </c>
      <c r="CL528">
        <v>4</v>
      </c>
      <c r="CM528">
        <v>175</v>
      </c>
      <c r="CN528">
        <v>1374</v>
      </c>
      <c r="CO528">
        <v>139</v>
      </c>
      <c r="CP528">
        <v>112</v>
      </c>
      <c r="CQ528">
        <v>3</v>
      </c>
      <c r="CR528">
        <v>43</v>
      </c>
      <c r="CS528">
        <v>301</v>
      </c>
      <c r="CT528">
        <v>741</v>
      </c>
      <c r="CU528">
        <v>54</v>
      </c>
      <c r="CV528">
        <v>1160</v>
      </c>
      <c r="CW528">
        <v>293</v>
      </c>
      <c r="CY528" s="7"/>
    </row>
    <row r="529" spans="1:103" x14ac:dyDescent="0.25">
      <c r="A529" t="s">
        <v>113</v>
      </c>
      <c r="B529" s="5" t="s">
        <v>114</v>
      </c>
      <c r="C529">
        <v>2020</v>
      </c>
      <c r="D529">
        <v>8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4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1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1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1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Y529" s="7"/>
    </row>
    <row r="530" spans="1:103" x14ac:dyDescent="0.25">
      <c r="A530" t="s">
        <v>115</v>
      </c>
      <c r="B530" s="5" t="s">
        <v>116</v>
      </c>
      <c r="C530">
        <v>2020</v>
      </c>
      <c r="D530">
        <v>4847</v>
      </c>
      <c r="E530">
        <v>3</v>
      </c>
      <c r="F530">
        <v>504</v>
      </c>
      <c r="G530">
        <v>162</v>
      </c>
      <c r="H530">
        <v>225</v>
      </c>
      <c r="I530">
        <v>113</v>
      </c>
      <c r="J530">
        <v>20</v>
      </c>
      <c r="K530">
        <v>11</v>
      </c>
      <c r="L530">
        <v>3</v>
      </c>
      <c r="M530">
        <v>49</v>
      </c>
      <c r="N530">
        <v>178</v>
      </c>
      <c r="O530">
        <v>63</v>
      </c>
      <c r="P530">
        <v>0</v>
      </c>
      <c r="Q530">
        <v>1</v>
      </c>
      <c r="R530">
        <v>2</v>
      </c>
      <c r="S530">
        <v>6</v>
      </c>
      <c r="T530">
        <v>0</v>
      </c>
      <c r="U530">
        <v>1</v>
      </c>
      <c r="V530">
        <v>9</v>
      </c>
      <c r="W530">
        <v>3</v>
      </c>
      <c r="X530">
        <v>47</v>
      </c>
      <c r="Y530">
        <v>0</v>
      </c>
      <c r="Z530">
        <v>6</v>
      </c>
      <c r="AA530">
        <v>154</v>
      </c>
      <c r="AB530">
        <v>1</v>
      </c>
      <c r="AC530">
        <v>0</v>
      </c>
      <c r="AD530">
        <v>2</v>
      </c>
      <c r="AE530">
        <v>5</v>
      </c>
      <c r="AF530">
        <v>1</v>
      </c>
      <c r="AG530">
        <v>28</v>
      </c>
      <c r="AH530">
        <v>1</v>
      </c>
      <c r="AI530">
        <v>13</v>
      </c>
      <c r="AJ530">
        <v>404</v>
      </c>
      <c r="AK530">
        <v>21</v>
      </c>
      <c r="AL530">
        <v>0</v>
      </c>
      <c r="AM530">
        <v>7</v>
      </c>
      <c r="AN530">
        <v>29</v>
      </c>
      <c r="AO530">
        <v>68</v>
      </c>
      <c r="AP530">
        <v>4</v>
      </c>
      <c r="AQ530">
        <v>8</v>
      </c>
      <c r="AR530">
        <v>42</v>
      </c>
      <c r="AS530">
        <v>31</v>
      </c>
      <c r="AT530">
        <v>53</v>
      </c>
      <c r="AU530">
        <v>40</v>
      </c>
      <c r="AV530">
        <v>42</v>
      </c>
      <c r="AW530">
        <v>10</v>
      </c>
      <c r="AX530">
        <v>615</v>
      </c>
      <c r="AY530">
        <v>2</v>
      </c>
      <c r="AZ530">
        <v>44</v>
      </c>
      <c r="BA530">
        <v>0</v>
      </c>
      <c r="BB530">
        <v>113</v>
      </c>
      <c r="BC530">
        <v>364</v>
      </c>
      <c r="BD530">
        <v>0</v>
      </c>
      <c r="BE530">
        <v>79</v>
      </c>
      <c r="BF530">
        <v>51</v>
      </c>
      <c r="BG530">
        <v>1</v>
      </c>
      <c r="BH530">
        <v>1</v>
      </c>
      <c r="BI530">
        <v>0</v>
      </c>
      <c r="BJ530">
        <v>109</v>
      </c>
      <c r="BK530">
        <v>91</v>
      </c>
      <c r="BL530">
        <v>0</v>
      </c>
      <c r="BM530">
        <v>8</v>
      </c>
      <c r="BN530">
        <v>25</v>
      </c>
      <c r="BO530">
        <v>0</v>
      </c>
      <c r="BP530">
        <v>7</v>
      </c>
      <c r="BQ530">
        <v>85</v>
      </c>
      <c r="BR530">
        <v>18</v>
      </c>
      <c r="BS530">
        <v>74</v>
      </c>
      <c r="BT530">
        <v>119</v>
      </c>
      <c r="BU530">
        <v>11</v>
      </c>
      <c r="BV530">
        <v>61</v>
      </c>
      <c r="BW530">
        <v>32</v>
      </c>
      <c r="BX530">
        <v>1</v>
      </c>
      <c r="BY530">
        <v>2</v>
      </c>
      <c r="BZ530">
        <v>0</v>
      </c>
      <c r="CA530">
        <v>2</v>
      </c>
      <c r="CB530">
        <v>11</v>
      </c>
      <c r="CC530">
        <v>2</v>
      </c>
      <c r="CD530">
        <v>32</v>
      </c>
      <c r="CE530">
        <v>0</v>
      </c>
      <c r="CF530">
        <v>90</v>
      </c>
      <c r="CG530">
        <v>1</v>
      </c>
      <c r="CH530">
        <v>16</v>
      </c>
      <c r="CI530">
        <v>5</v>
      </c>
      <c r="CJ530">
        <v>133</v>
      </c>
      <c r="CK530">
        <v>12</v>
      </c>
      <c r="CL530">
        <v>0</v>
      </c>
      <c r="CM530">
        <v>8</v>
      </c>
      <c r="CN530">
        <v>67</v>
      </c>
      <c r="CO530">
        <v>2</v>
      </c>
      <c r="CP530">
        <v>5</v>
      </c>
      <c r="CQ530">
        <v>0</v>
      </c>
      <c r="CR530">
        <v>0</v>
      </c>
      <c r="CS530">
        <v>5</v>
      </c>
      <c r="CT530">
        <v>53</v>
      </c>
      <c r="CU530">
        <v>26</v>
      </c>
      <c r="CV530">
        <v>64</v>
      </c>
      <c r="CW530">
        <v>30</v>
      </c>
      <c r="CY530" s="7"/>
    </row>
    <row r="531" spans="1:103" x14ac:dyDescent="0.25">
      <c r="A531" t="s">
        <v>117</v>
      </c>
      <c r="B531" s="5" t="s">
        <v>118</v>
      </c>
      <c r="C531">
        <v>2020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Y531" s="7"/>
    </row>
    <row r="532" spans="1:103" x14ac:dyDescent="0.25">
      <c r="A532" t="s">
        <v>119</v>
      </c>
      <c r="B532" s="5" t="s">
        <v>120</v>
      </c>
      <c r="C532">
        <v>2020</v>
      </c>
      <c r="D532">
        <v>106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94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3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2</v>
      </c>
      <c r="AU532">
        <v>0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1</v>
      </c>
      <c r="CK532">
        <v>1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1</v>
      </c>
      <c r="CU532">
        <v>0</v>
      </c>
      <c r="CV532">
        <v>0</v>
      </c>
      <c r="CW532">
        <v>0</v>
      </c>
      <c r="CY532" s="7"/>
    </row>
    <row r="533" spans="1:103" x14ac:dyDescent="0.25">
      <c r="A533" t="s">
        <v>121</v>
      </c>
      <c r="B533" s="5" t="s">
        <v>122</v>
      </c>
      <c r="C533">
        <v>2020</v>
      </c>
      <c r="D533">
        <v>485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392</v>
      </c>
      <c r="AA533">
        <v>23</v>
      </c>
      <c r="AB533">
        <v>19</v>
      </c>
      <c r="AC533">
        <v>0</v>
      </c>
      <c r="AD533">
        <v>0</v>
      </c>
      <c r="AE533">
        <v>0</v>
      </c>
      <c r="AF533">
        <v>0</v>
      </c>
      <c r="AG533">
        <v>3</v>
      </c>
      <c r="AH533">
        <v>0</v>
      </c>
      <c r="AI533">
        <v>0</v>
      </c>
      <c r="AJ533">
        <v>0</v>
      </c>
      <c r="AK533">
        <v>0</v>
      </c>
      <c r="AL533">
        <v>17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19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2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3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Y533" s="7"/>
    </row>
    <row r="534" spans="1:103" x14ac:dyDescent="0.25">
      <c r="A534" t="s">
        <v>123</v>
      </c>
      <c r="B534" s="5" t="s">
        <v>124</v>
      </c>
      <c r="C534">
        <v>2020</v>
      </c>
      <c r="D534">
        <v>181</v>
      </c>
      <c r="E534">
        <v>0</v>
      </c>
      <c r="F534">
        <v>0</v>
      </c>
      <c r="G534">
        <v>0</v>
      </c>
      <c r="H534">
        <v>112</v>
      </c>
      <c r="I534">
        <v>0</v>
      </c>
      <c r="J534">
        <v>55</v>
      </c>
      <c r="K534">
        <v>0</v>
      </c>
      <c r="L534">
        <v>4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5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1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Y534" s="7"/>
    </row>
    <row r="535" spans="1:103" x14ac:dyDescent="0.25">
      <c r="A535" t="s">
        <v>125</v>
      </c>
      <c r="B535" s="5" t="s">
        <v>126</v>
      </c>
      <c r="C535">
        <v>2020</v>
      </c>
      <c r="D535">
        <v>215</v>
      </c>
      <c r="E535">
        <v>0</v>
      </c>
      <c r="F535">
        <v>0</v>
      </c>
      <c r="G535">
        <v>0</v>
      </c>
      <c r="H535">
        <v>0</v>
      </c>
      <c r="I535">
        <v>8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2</v>
      </c>
      <c r="R535">
        <v>0</v>
      </c>
      <c r="S535">
        <v>86</v>
      </c>
      <c r="T535">
        <v>0</v>
      </c>
      <c r="U535">
        <v>0</v>
      </c>
      <c r="V535">
        <v>0</v>
      </c>
      <c r="W535">
        <v>2</v>
      </c>
      <c r="X535">
        <v>1</v>
      </c>
      <c r="Y535">
        <v>0</v>
      </c>
      <c r="Z535">
        <v>0</v>
      </c>
      <c r="AA535">
        <v>9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2</v>
      </c>
      <c r="AJ535">
        <v>1</v>
      </c>
      <c r="AK535">
        <v>2</v>
      </c>
      <c r="AL535">
        <v>1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9</v>
      </c>
      <c r="AS535">
        <v>2</v>
      </c>
      <c r="AT535">
        <v>3</v>
      </c>
      <c r="AU535">
        <v>0</v>
      </c>
      <c r="AV535">
        <v>1</v>
      </c>
      <c r="AW535">
        <v>3</v>
      </c>
      <c r="AX535">
        <v>4</v>
      </c>
      <c r="AY535">
        <v>0</v>
      </c>
      <c r="AZ535">
        <v>2</v>
      </c>
      <c r="BA535">
        <v>0</v>
      </c>
      <c r="BB535">
        <v>1</v>
      </c>
      <c r="BC535">
        <v>0</v>
      </c>
      <c r="BD535">
        <v>0</v>
      </c>
      <c r="BE535">
        <v>1</v>
      </c>
      <c r="BF535">
        <v>3</v>
      </c>
      <c r="BG535">
        <v>0</v>
      </c>
      <c r="BH535">
        <v>0</v>
      </c>
      <c r="BI535">
        <v>0</v>
      </c>
      <c r="BJ535">
        <v>4</v>
      </c>
      <c r="BK535">
        <v>1</v>
      </c>
      <c r="BL535">
        <v>0</v>
      </c>
      <c r="BM535">
        <v>1</v>
      </c>
      <c r="BN535">
        <v>1</v>
      </c>
      <c r="BO535">
        <v>0</v>
      </c>
      <c r="BP535">
        <v>1</v>
      </c>
      <c r="BQ535">
        <v>6</v>
      </c>
      <c r="BR535">
        <v>0</v>
      </c>
      <c r="BS535">
        <v>4</v>
      </c>
      <c r="BT535">
        <v>0</v>
      </c>
      <c r="BU535">
        <v>0</v>
      </c>
      <c r="BV535">
        <v>3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11</v>
      </c>
      <c r="CE535">
        <v>0</v>
      </c>
      <c r="CF535">
        <v>22</v>
      </c>
      <c r="CG535">
        <v>3</v>
      </c>
      <c r="CH535">
        <v>0</v>
      </c>
      <c r="CI535">
        <v>0</v>
      </c>
      <c r="CJ535">
        <v>2</v>
      </c>
      <c r="CK535">
        <v>0</v>
      </c>
      <c r="CL535">
        <v>0</v>
      </c>
      <c r="CM535">
        <v>0</v>
      </c>
      <c r="CN535">
        <v>8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1</v>
      </c>
      <c r="CW535">
        <v>0</v>
      </c>
      <c r="CY535" s="7"/>
    </row>
    <row r="536" spans="1:103" x14ac:dyDescent="0.25">
      <c r="A536" t="s">
        <v>127</v>
      </c>
      <c r="B536" s="5" t="s">
        <v>128</v>
      </c>
      <c r="C536">
        <v>2020</v>
      </c>
      <c r="D536">
        <v>774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165</v>
      </c>
      <c r="K536">
        <v>7</v>
      </c>
      <c r="L536">
        <v>4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8</v>
      </c>
      <c r="X536">
        <v>2</v>
      </c>
      <c r="Y536">
        <v>0</v>
      </c>
      <c r="Z536">
        <v>94</v>
      </c>
      <c r="AA536">
        <v>0</v>
      </c>
      <c r="AB536">
        <v>24</v>
      </c>
      <c r="AC536">
        <v>0</v>
      </c>
      <c r="AD536">
        <v>0</v>
      </c>
      <c r="AE536">
        <v>0</v>
      </c>
      <c r="AF536">
        <v>3</v>
      </c>
      <c r="AG536">
        <v>0</v>
      </c>
      <c r="AH536">
        <v>2</v>
      </c>
      <c r="AI536">
        <v>1</v>
      </c>
      <c r="AJ536">
        <v>2</v>
      </c>
      <c r="AK536">
        <v>4</v>
      </c>
      <c r="AL536">
        <v>15</v>
      </c>
      <c r="AM536">
        <v>16</v>
      </c>
      <c r="AN536">
        <v>19</v>
      </c>
      <c r="AO536">
        <v>7</v>
      </c>
      <c r="AP536">
        <v>0</v>
      </c>
      <c r="AQ536">
        <v>5</v>
      </c>
      <c r="AR536">
        <v>0</v>
      </c>
      <c r="AS536">
        <v>36</v>
      </c>
      <c r="AT536">
        <v>28</v>
      </c>
      <c r="AU536">
        <v>13</v>
      </c>
      <c r="AV536">
        <v>0</v>
      </c>
      <c r="AW536">
        <v>3</v>
      </c>
      <c r="AX536">
        <v>5</v>
      </c>
      <c r="AY536">
        <v>0</v>
      </c>
      <c r="AZ536">
        <v>1</v>
      </c>
      <c r="BA536">
        <v>0</v>
      </c>
      <c r="BB536">
        <v>10</v>
      </c>
      <c r="BC536">
        <v>2</v>
      </c>
      <c r="BD536">
        <v>0</v>
      </c>
      <c r="BE536">
        <v>2</v>
      </c>
      <c r="BF536">
        <v>6</v>
      </c>
      <c r="BG536">
        <v>0</v>
      </c>
      <c r="BH536">
        <v>0</v>
      </c>
      <c r="BI536">
        <v>0</v>
      </c>
      <c r="BJ536">
        <v>2</v>
      </c>
      <c r="BK536">
        <v>1</v>
      </c>
      <c r="BL536">
        <v>0</v>
      </c>
      <c r="BM536">
        <v>0</v>
      </c>
      <c r="BN536">
        <v>1</v>
      </c>
      <c r="BO536">
        <v>0</v>
      </c>
      <c r="BP536">
        <v>0</v>
      </c>
      <c r="BQ536">
        <v>2</v>
      </c>
      <c r="BR536">
        <v>0</v>
      </c>
      <c r="BS536">
        <v>172</v>
      </c>
      <c r="BT536">
        <v>0</v>
      </c>
      <c r="BU536">
        <v>0</v>
      </c>
      <c r="BV536">
        <v>1</v>
      </c>
      <c r="BW536">
        <v>5</v>
      </c>
      <c r="BX536">
        <v>0</v>
      </c>
      <c r="BY536">
        <v>0</v>
      </c>
      <c r="BZ536">
        <v>0</v>
      </c>
      <c r="CA536">
        <v>9</v>
      </c>
      <c r="CB536">
        <v>0</v>
      </c>
      <c r="CC536">
        <v>0</v>
      </c>
      <c r="CD536">
        <v>12</v>
      </c>
      <c r="CE536">
        <v>0</v>
      </c>
      <c r="CF536">
        <v>1</v>
      </c>
      <c r="CG536">
        <v>0</v>
      </c>
      <c r="CH536">
        <v>1</v>
      </c>
      <c r="CI536">
        <v>0</v>
      </c>
      <c r="CJ536">
        <v>50</v>
      </c>
      <c r="CK536">
        <v>0</v>
      </c>
      <c r="CL536">
        <v>0</v>
      </c>
      <c r="CM536">
        <v>1</v>
      </c>
      <c r="CN536">
        <v>7</v>
      </c>
      <c r="CO536">
        <v>0</v>
      </c>
      <c r="CP536">
        <v>0</v>
      </c>
      <c r="CQ536">
        <v>0</v>
      </c>
      <c r="CR536">
        <v>1</v>
      </c>
      <c r="CS536">
        <v>0</v>
      </c>
      <c r="CT536">
        <v>1</v>
      </c>
      <c r="CU536">
        <v>0</v>
      </c>
      <c r="CV536">
        <v>16</v>
      </c>
      <c r="CW536">
        <v>1</v>
      </c>
      <c r="CY536" s="7"/>
    </row>
    <row r="537" spans="1:103" x14ac:dyDescent="0.25">
      <c r="A537" t="s">
        <v>129</v>
      </c>
      <c r="B537" s="5" t="s">
        <v>130</v>
      </c>
      <c r="C537">
        <v>2020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Y537" s="7"/>
    </row>
    <row r="538" spans="1:103" x14ac:dyDescent="0.25">
      <c r="A538" t="s">
        <v>131</v>
      </c>
      <c r="B538" s="5" t="s">
        <v>132</v>
      </c>
      <c r="C538">
        <v>2020</v>
      </c>
      <c r="D538">
        <v>15016</v>
      </c>
      <c r="E538">
        <v>1</v>
      </c>
      <c r="F538">
        <v>223</v>
      </c>
      <c r="G538">
        <v>67</v>
      </c>
      <c r="H538">
        <v>67</v>
      </c>
      <c r="I538">
        <v>200</v>
      </c>
      <c r="J538">
        <v>2119</v>
      </c>
      <c r="K538">
        <v>67</v>
      </c>
      <c r="L538">
        <v>162</v>
      </c>
      <c r="M538">
        <v>37</v>
      </c>
      <c r="N538">
        <v>131</v>
      </c>
      <c r="O538">
        <v>415</v>
      </c>
      <c r="P538">
        <v>0</v>
      </c>
      <c r="Q538">
        <v>7</v>
      </c>
      <c r="R538">
        <v>2</v>
      </c>
      <c r="S538">
        <v>11</v>
      </c>
      <c r="T538">
        <v>21</v>
      </c>
      <c r="U538">
        <v>2</v>
      </c>
      <c r="V538">
        <v>76</v>
      </c>
      <c r="W538">
        <v>21</v>
      </c>
      <c r="X538">
        <v>31</v>
      </c>
      <c r="Y538">
        <v>15</v>
      </c>
      <c r="Z538">
        <v>0</v>
      </c>
      <c r="AA538">
        <v>156</v>
      </c>
      <c r="AB538">
        <v>0</v>
      </c>
      <c r="AC538">
        <v>0</v>
      </c>
      <c r="AD538">
        <v>0</v>
      </c>
      <c r="AE538">
        <v>141</v>
      </c>
      <c r="AF538">
        <v>2</v>
      </c>
      <c r="AG538">
        <v>105</v>
      </c>
      <c r="AH538">
        <v>57</v>
      </c>
      <c r="AI538">
        <v>54</v>
      </c>
      <c r="AJ538">
        <v>1839</v>
      </c>
      <c r="AK538">
        <v>351</v>
      </c>
      <c r="AL538">
        <v>26</v>
      </c>
      <c r="AM538">
        <v>152</v>
      </c>
      <c r="AN538">
        <v>144</v>
      </c>
      <c r="AO538">
        <v>152</v>
      </c>
      <c r="AP538">
        <v>6</v>
      </c>
      <c r="AQ538">
        <v>113</v>
      </c>
      <c r="AR538">
        <v>79</v>
      </c>
      <c r="AS538">
        <v>137</v>
      </c>
      <c r="AT538">
        <v>98</v>
      </c>
      <c r="AU538">
        <v>348</v>
      </c>
      <c r="AV538">
        <v>358</v>
      </c>
      <c r="AW538">
        <v>216</v>
      </c>
      <c r="AX538">
        <v>297</v>
      </c>
      <c r="AY538">
        <v>1</v>
      </c>
      <c r="AZ538">
        <v>26</v>
      </c>
      <c r="BA538">
        <v>0</v>
      </c>
      <c r="BB538">
        <v>173</v>
      </c>
      <c r="BC538">
        <v>3</v>
      </c>
      <c r="BD538">
        <v>0</v>
      </c>
      <c r="BE538">
        <v>22</v>
      </c>
      <c r="BF538">
        <v>41</v>
      </c>
      <c r="BG538">
        <v>4</v>
      </c>
      <c r="BH538">
        <v>14</v>
      </c>
      <c r="BI538">
        <v>8</v>
      </c>
      <c r="BJ538">
        <v>154</v>
      </c>
      <c r="BK538">
        <v>130</v>
      </c>
      <c r="BL538">
        <v>0</v>
      </c>
      <c r="BM538">
        <v>22</v>
      </c>
      <c r="BN538">
        <v>57</v>
      </c>
      <c r="BO538">
        <v>1</v>
      </c>
      <c r="BP538">
        <v>12</v>
      </c>
      <c r="BQ538">
        <v>75</v>
      </c>
      <c r="BR538">
        <v>91</v>
      </c>
      <c r="BS538">
        <v>391</v>
      </c>
      <c r="BT538">
        <v>41</v>
      </c>
      <c r="BU538">
        <v>21</v>
      </c>
      <c r="BV538">
        <v>461</v>
      </c>
      <c r="BW538">
        <v>567</v>
      </c>
      <c r="BX538">
        <v>2479</v>
      </c>
      <c r="BY538">
        <v>46</v>
      </c>
      <c r="BZ538">
        <v>83</v>
      </c>
      <c r="CA538">
        <v>80</v>
      </c>
      <c r="CB538">
        <v>10</v>
      </c>
      <c r="CC538">
        <v>1</v>
      </c>
      <c r="CD538">
        <v>45</v>
      </c>
      <c r="CE538">
        <v>2</v>
      </c>
      <c r="CF538">
        <v>40</v>
      </c>
      <c r="CG538">
        <v>24</v>
      </c>
      <c r="CH538">
        <v>19</v>
      </c>
      <c r="CI538">
        <v>45</v>
      </c>
      <c r="CJ538">
        <v>570</v>
      </c>
      <c r="CK538">
        <v>122</v>
      </c>
      <c r="CL538">
        <v>1</v>
      </c>
      <c r="CM538">
        <v>9</v>
      </c>
      <c r="CN538">
        <v>88</v>
      </c>
      <c r="CO538">
        <v>8</v>
      </c>
      <c r="CP538">
        <v>4</v>
      </c>
      <c r="CQ538">
        <v>0</v>
      </c>
      <c r="CR538">
        <v>4</v>
      </c>
      <c r="CS538">
        <v>118</v>
      </c>
      <c r="CT538">
        <v>83</v>
      </c>
      <c r="CU538">
        <v>21</v>
      </c>
      <c r="CV538">
        <v>214</v>
      </c>
      <c r="CW538">
        <v>80</v>
      </c>
      <c r="CY538" s="7"/>
    </row>
    <row r="539" spans="1:103" x14ac:dyDescent="0.25">
      <c r="A539" t="s">
        <v>133</v>
      </c>
      <c r="B539" s="5" t="s">
        <v>134</v>
      </c>
      <c r="C539">
        <v>2020</v>
      </c>
      <c r="D539">
        <v>332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1</v>
      </c>
      <c r="K539">
        <v>0</v>
      </c>
      <c r="L539">
        <v>7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7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1</v>
      </c>
      <c r="AY539">
        <v>0</v>
      </c>
      <c r="AZ539">
        <v>0</v>
      </c>
      <c r="BA539">
        <v>0</v>
      </c>
      <c r="BB539">
        <v>278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3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2</v>
      </c>
      <c r="BR539">
        <v>0</v>
      </c>
      <c r="BS539">
        <v>0</v>
      </c>
      <c r="BT539">
        <v>1</v>
      </c>
      <c r="BU539">
        <v>0</v>
      </c>
      <c r="BV539">
        <v>0</v>
      </c>
      <c r="BW539">
        <v>1</v>
      </c>
      <c r="BX539">
        <v>0</v>
      </c>
      <c r="BY539">
        <v>0</v>
      </c>
      <c r="BZ539">
        <v>0</v>
      </c>
      <c r="CA539">
        <v>19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2</v>
      </c>
      <c r="CK539">
        <v>0</v>
      </c>
      <c r="CL539">
        <v>0</v>
      </c>
      <c r="CM539">
        <v>1</v>
      </c>
      <c r="CN539">
        <v>8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1</v>
      </c>
      <c r="CY539" s="7"/>
    </row>
    <row r="540" spans="1:103" x14ac:dyDescent="0.25">
      <c r="A540" t="s">
        <v>135</v>
      </c>
      <c r="B540" s="5" t="s">
        <v>136</v>
      </c>
      <c r="C540">
        <v>2020</v>
      </c>
      <c r="D540">
        <v>2865</v>
      </c>
      <c r="E540">
        <v>0</v>
      </c>
      <c r="F540">
        <v>0</v>
      </c>
      <c r="G540">
        <v>1</v>
      </c>
      <c r="H540">
        <v>11</v>
      </c>
      <c r="I540">
        <v>5</v>
      </c>
      <c r="J540">
        <v>0</v>
      </c>
      <c r="K540">
        <v>4</v>
      </c>
      <c r="L540">
        <v>0</v>
      </c>
      <c r="M540">
        <v>0</v>
      </c>
      <c r="N540">
        <v>2</v>
      </c>
      <c r="O540">
        <v>1</v>
      </c>
      <c r="P540">
        <v>0</v>
      </c>
      <c r="Q540">
        <v>0</v>
      </c>
      <c r="R540">
        <v>0</v>
      </c>
      <c r="S540">
        <v>159</v>
      </c>
      <c r="T540">
        <v>47</v>
      </c>
      <c r="U540">
        <v>0</v>
      </c>
      <c r="V540">
        <v>2</v>
      </c>
      <c r="W540">
        <v>73</v>
      </c>
      <c r="X540">
        <v>0</v>
      </c>
      <c r="Y540">
        <v>1</v>
      </c>
      <c r="Z540">
        <v>0</v>
      </c>
      <c r="AA540">
        <v>279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59</v>
      </c>
      <c r="AH540">
        <v>20</v>
      </c>
      <c r="AI540">
        <v>6</v>
      </c>
      <c r="AJ540">
        <v>11</v>
      </c>
      <c r="AK540">
        <v>2</v>
      </c>
      <c r="AL540">
        <v>10</v>
      </c>
      <c r="AM540">
        <v>71</v>
      </c>
      <c r="AN540">
        <v>32</v>
      </c>
      <c r="AO540">
        <v>92</v>
      </c>
      <c r="AP540">
        <v>0</v>
      </c>
      <c r="AQ540">
        <v>6</v>
      </c>
      <c r="AR540">
        <v>41</v>
      </c>
      <c r="AS540">
        <v>394</v>
      </c>
      <c r="AT540">
        <v>12</v>
      </c>
      <c r="AU540">
        <v>6</v>
      </c>
      <c r="AV540">
        <v>98</v>
      </c>
      <c r="AW540">
        <v>82</v>
      </c>
      <c r="AX540">
        <v>17</v>
      </c>
      <c r="AY540">
        <v>1</v>
      </c>
      <c r="AZ540">
        <v>11</v>
      </c>
      <c r="BA540">
        <v>0</v>
      </c>
      <c r="BB540">
        <v>2</v>
      </c>
      <c r="BC540">
        <v>5</v>
      </c>
      <c r="BD540">
        <v>0</v>
      </c>
      <c r="BE540">
        <v>19</v>
      </c>
      <c r="BF540">
        <v>96</v>
      </c>
      <c r="BG540">
        <v>6</v>
      </c>
      <c r="BH540">
        <v>8</v>
      </c>
      <c r="BI540">
        <v>0</v>
      </c>
      <c r="BJ540">
        <v>37</v>
      </c>
      <c r="BK540">
        <v>52</v>
      </c>
      <c r="BL540">
        <v>0</v>
      </c>
      <c r="BM540">
        <v>1</v>
      </c>
      <c r="BN540">
        <v>4</v>
      </c>
      <c r="BO540">
        <v>0</v>
      </c>
      <c r="BP540">
        <v>3</v>
      </c>
      <c r="BQ540">
        <v>50</v>
      </c>
      <c r="BR540">
        <v>1</v>
      </c>
      <c r="BS540">
        <v>34</v>
      </c>
      <c r="BT540">
        <v>65</v>
      </c>
      <c r="BU540">
        <v>0</v>
      </c>
      <c r="BV540">
        <v>12</v>
      </c>
      <c r="BW540">
        <v>15</v>
      </c>
      <c r="BX540">
        <v>0</v>
      </c>
      <c r="BY540">
        <v>2</v>
      </c>
      <c r="BZ540">
        <v>0</v>
      </c>
      <c r="CA540">
        <v>0</v>
      </c>
      <c r="CB540">
        <v>801</v>
      </c>
      <c r="CC540">
        <v>0</v>
      </c>
      <c r="CD540">
        <v>6</v>
      </c>
      <c r="CE540">
        <v>0</v>
      </c>
      <c r="CF540">
        <v>1</v>
      </c>
      <c r="CG540">
        <v>0</v>
      </c>
      <c r="CH540">
        <v>14</v>
      </c>
      <c r="CI540">
        <v>0</v>
      </c>
      <c r="CJ540">
        <v>5</v>
      </c>
      <c r="CK540">
        <v>1</v>
      </c>
      <c r="CL540">
        <v>0</v>
      </c>
      <c r="CM540">
        <v>5</v>
      </c>
      <c r="CN540">
        <v>40</v>
      </c>
      <c r="CO540">
        <v>0</v>
      </c>
      <c r="CP540">
        <v>1</v>
      </c>
      <c r="CQ540">
        <v>0</v>
      </c>
      <c r="CR540">
        <v>2</v>
      </c>
      <c r="CS540">
        <v>0</v>
      </c>
      <c r="CT540">
        <v>4</v>
      </c>
      <c r="CU540">
        <v>5</v>
      </c>
      <c r="CV540">
        <v>11</v>
      </c>
      <c r="CW540">
        <v>3</v>
      </c>
      <c r="CY540" s="7"/>
    </row>
    <row r="541" spans="1:103" x14ac:dyDescent="0.25">
      <c r="A541" t="s">
        <v>137</v>
      </c>
      <c r="B541" s="5" t="s">
        <v>138</v>
      </c>
      <c r="C541">
        <v>2020</v>
      </c>
      <c r="D541">
        <v>25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25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Y541" s="7"/>
    </row>
    <row r="542" spans="1:103" x14ac:dyDescent="0.25">
      <c r="A542" t="s">
        <v>139</v>
      </c>
      <c r="B542" s="5" t="s">
        <v>140</v>
      </c>
      <c r="C542">
        <v>2020</v>
      </c>
      <c r="D542">
        <v>2</v>
      </c>
      <c r="E542">
        <v>0</v>
      </c>
      <c r="F542">
        <v>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1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Y542" s="7"/>
    </row>
    <row r="543" spans="1:103" x14ac:dyDescent="0.25">
      <c r="A543" t="s">
        <v>141</v>
      </c>
      <c r="B543" s="5" t="s">
        <v>142</v>
      </c>
      <c r="C543">
        <v>2020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Y543" s="7"/>
    </row>
    <row r="544" spans="1:103" x14ac:dyDescent="0.25">
      <c r="A544" t="s">
        <v>143</v>
      </c>
      <c r="B544" s="5" t="s">
        <v>144</v>
      </c>
      <c r="C544">
        <v>2020</v>
      </c>
      <c r="D544">
        <v>203</v>
      </c>
      <c r="E544">
        <v>0</v>
      </c>
      <c r="F544">
        <v>0</v>
      </c>
      <c r="G544">
        <v>0</v>
      </c>
      <c r="H544">
        <v>174</v>
      </c>
      <c r="I544">
        <v>0</v>
      </c>
      <c r="J544">
        <v>0</v>
      </c>
      <c r="K544">
        <v>0</v>
      </c>
      <c r="L544">
        <v>0</v>
      </c>
      <c r="M544">
        <v>23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2</v>
      </c>
      <c r="BR544">
        <v>0</v>
      </c>
      <c r="BS544">
        <v>1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Y544" s="7"/>
    </row>
    <row r="545" spans="1:103" x14ac:dyDescent="0.25">
      <c r="A545" t="s">
        <v>145</v>
      </c>
      <c r="B545" s="5" t="s">
        <v>146</v>
      </c>
      <c r="C545">
        <v>2020</v>
      </c>
      <c r="D545">
        <v>23334</v>
      </c>
      <c r="E545">
        <v>53</v>
      </c>
      <c r="F545">
        <v>200</v>
      </c>
      <c r="G545">
        <v>502</v>
      </c>
      <c r="H545">
        <v>64</v>
      </c>
      <c r="I545">
        <v>592</v>
      </c>
      <c r="J545">
        <v>464</v>
      </c>
      <c r="K545">
        <v>145</v>
      </c>
      <c r="L545">
        <v>460</v>
      </c>
      <c r="M545">
        <v>205</v>
      </c>
      <c r="N545">
        <v>290</v>
      </c>
      <c r="O545">
        <v>2219</v>
      </c>
      <c r="P545">
        <v>0</v>
      </c>
      <c r="Q545">
        <v>48</v>
      </c>
      <c r="R545">
        <v>8</v>
      </c>
      <c r="S545">
        <v>39</v>
      </c>
      <c r="T545">
        <v>2</v>
      </c>
      <c r="U545">
        <v>5</v>
      </c>
      <c r="V545">
        <v>20</v>
      </c>
      <c r="W545">
        <v>39</v>
      </c>
      <c r="X545">
        <v>60</v>
      </c>
      <c r="Y545">
        <v>0</v>
      </c>
      <c r="Z545">
        <v>15</v>
      </c>
      <c r="AA545">
        <v>203</v>
      </c>
      <c r="AB545">
        <v>15</v>
      </c>
      <c r="AC545">
        <v>296</v>
      </c>
      <c r="AD545">
        <v>3</v>
      </c>
      <c r="AE545">
        <v>95</v>
      </c>
      <c r="AF545">
        <v>6</v>
      </c>
      <c r="AG545">
        <v>457</v>
      </c>
      <c r="AH545">
        <v>154</v>
      </c>
      <c r="AI545">
        <v>102</v>
      </c>
      <c r="AJ545">
        <v>1106</v>
      </c>
      <c r="AK545">
        <v>1118</v>
      </c>
      <c r="AL545">
        <v>39</v>
      </c>
      <c r="AM545">
        <v>383</v>
      </c>
      <c r="AN545">
        <v>191</v>
      </c>
      <c r="AO545">
        <v>694</v>
      </c>
      <c r="AP545">
        <v>5</v>
      </c>
      <c r="AQ545">
        <v>140</v>
      </c>
      <c r="AR545">
        <v>66</v>
      </c>
      <c r="AS545">
        <v>369</v>
      </c>
      <c r="AT545">
        <v>136</v>
      </c>
      <c r="AU545">
        <v>317</v>
      </c>
      <c r="AV545">
        <v>325</v>
      </c>
      <c r="AW545">
        <v>269</v>
      </c>
      <c r="AX545">
        <v>426</v>
      </c>
      <c r="AY545">
        <v>6</v>
      </c>
      <c r="AZ545">
        <v>65</v>
      </c>
      <c r="BA545">
        <v>2</v>
      </c>
      <c r="BB545">
        <v>309</v>
      </c>
      <c r="BC545">
        <v>36</v>
      </c>
      <c r="BD545">
        <v>15</v>
      </c>
      <c r="BE545">
        <v>163</v>
      </c>
      <c r="BF545">
        <v>272</v>
      </c>
      <c r="BG545">
        <v>9</v>
      </c>
      <c r="BH545">
        <v>31</v>
      </c>
      <c r="BI545">
        <v>5</v>
      </c>
      <c r="BJ545">
        <v>352</v>
      </c>
      <c r="BK545">
        <v>514</v>
      </c>
      <c r="BL545">
        <v>0</v>
      </c>
      <c r="BM545">
        <v>25</v>
      </c>
      <c r="BN545">
        <v>164</v>
      </c>
      <c r="BO545">
        <v>1</v>
      </c>
      <c r="BP545">
        <v>16</v>
      </c>
      <c r="BQ545">
        <v>223</v>
      </c>
      <c r="BR545">
        <v>82</v>
      </c>
      <c r="BS545">
        <v>666</v>
      </c>
      <c r="BT545">
        <v>118</v>
      </c>
      <c r="BU545">
        <v>39</v>
      </c>
      <c r="BV545">
        <v>1196</v>
      </c>
      <c r="BW545">
        <v>555</v>
      </c>
      <c r="BX545">
        <v>651</v>
      </c>
      <c r="BY545">
        <v>17</v>
      </c>
      <c r="BZ545">
        <v>0</v>
      </c>
      <c r="CA545">
        <v>1684</v>
      </c>
      <c r="CB545">
        <v>33</v>
      </c>
      <c r="CC545">
        <v>1</v>
      </c>
      <c r="CD545">
        <v>53</v>
      </c>
      <c r="CE545">
        <v>30</v>
      </c>
      <c r="CF545">
        <v>58</v>
      </c>
      <c r="CG545">
        <v>50</v>
      </c>
      <c r="CH545">
        <v>40</v>
      </c>
      <c r="CI545">
        <v>314</v>
      </c>
      <c r="CJ545">
        <v>657</v>
      </c>
      <c r="CK545">
        <v>219</v>
      </c>
      <c r="CL545">
        <v>2</v>
      </c>
      <c r="CM545">
        <v>30</v>
      </c>
      <c r="CN545">
        <v>332</v>
      </c>
      <c r="CO545">
        <v>256</v>
      </c>
      <c r="CP545">
        <v>17</v>
      </c>
      <c r="CQ545">
        <v>4</v>
      </c>
      <c r="CR545">
        <v>56</v>
      </c>
      <c r="CS545">
        <v>854</v>
      </c>
      <c r="CT545">
        <v>226</v>
      </c>
      <c r="CU545">
        <v>34</v>
      </c>
      <c r="CV545">
        <v>453</v>
      </c>
      <c r="CW545">
        <v>55</v>
      </c>
      <c r="CY545" s="7"/>
    </row>
    <row r="546" spans="1:103" x14ac:dyDescent="0.25">
      <c r="A546" t="s">
        <v>147</v>
      </c>
      <c r="B546" s="5" t="s">
        <v>148</v>
      </c>
      <c r="C546">
        <v>2020</v>
      </c>
      <c r="D546">
        <v>15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11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1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1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Y546" s="7"/>
    </row>
    <row r="547" spans="1:103" x14ac:dyDescent="0.25">
      <c r="A547" t="s">
        <v>149</v>
      </c>
      <c r="B547" s="5" t="s">
        <v>150</v>
      </c>
      <c r="C547">
        <v>2020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Y547" s="7"/>
    </row>
    <row r="548" spans="1:103" x14ac:dyDescent="0.25">
      <c r="A548" t="s">
        <v>151</v>
      </c>
      <c r="B548" s="5" t="s">
        <v>152</v>
      </c>
      <c r="C548">
        <v>2020</v>
      </c>
      <c r="D548">
        <v>14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5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2</v>
      </c>
      <c r="AR548">
        <v>0</v>
      </c>
      <c r="AS548">
        <v>0</v>
      </c>
      <c r="AT548">
        <v>0</v>
      </c>
      <c r="AU548">
        <v>0</v>
      </c>
      <c r="AV548">
        <v>1</v>
      </c>
      <c r="AW548">
        <v>1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1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Y548" s="7"/>
    </row>
    <row r="549" spans="1:103" x14ac:dyDescent="0.25">
      <c r="A549" t="s">
        <v>153</v>
      </c>
      <c r="B549" s="5" t="s">
        <v>154</v>
      </c>
      <c r="C549">
        <v>2020</v>
      </c>
      <c r="D549">
        <v>270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2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2</v>
      </c>
      <c r="AV549">
        <v>0</v>
      </c>
      <c r="AW549">
        <v>0</v>
      </c>
      <c r="AX549">
        <v>1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1</v>
      </c>
      <c r="BG549">
        <v>0</v>
      </c>
      <c r="BH549">
        <v>0</v>
      </c>
      <c r="BI549">
        <v>0</v>
      </c>
      <c r="BJ549">
        <v>0</v>
      </c>
      <c r="BK549">
        <v>1</v>
      </c>
      <c r="BL549">
        <v>0</v>
      </c>
      <c r="BM549">
        <v>0</v>
      </c>
      <c r="BN549">
        <v>1</v>
      </c>
      <c r="BO549">
        <v>0</v>
      </c>
      <c r="BP549">
        <v>0</v>
      </c>
      <c r="BQ549">
        <v>1</v>
      </c>
      <c r="BR549">
        <v>0</v>
      </c>
      <c r="BS549">
        <v>5</v>
      </c>
      <c r="BT549">
        <v>2</v>
      </c>
      <c r="BU549">
        <v>0</v>
      </c>
      <c r="BV549">
        <v>0</v>
      </c>
      <c r="BW549">
        <v>1</v>
      </c>
      <c r="BX549">
        <v>6</v>
      </c>
      <c r="BY549">
        <v>0</v>
      </c>
      <c r="BZ549">
        <v>0</v>
      </c>
      <c r="CA549">
        <v>118</v>
      </c>
      <c r="CB549">
        <v>22</v>
      </c>
      <c r="CC549">
        <v>0</v>
      </c>
      <c r="CD549">
        <v>0</v>
      </c>
      <c r="CE549">
        <v>0</v>
      </c>
      <c r="CF549">
        <v>2</v>
      </c>
      <c r="CG549">
        <v>0</v>
      </c>
      <c r="CH549">
        <v>0</v>
      </c>
      <c r="CI549">
        <v>0</v>
      </c>
      <c r="CJ549">
        <v>3</v>
      </c>
      <c r="CK549">
        <v>0</v>
      </c>
      <c r="CL549">
        <v>0</v>
      </c>
      <c r="CM549">
        <v>0</v>
      </c>
      <c r="CN549">
        <v>10</v>
      </c>
      <c r="CO549">
        <v>2</v>
      </c>
      <c r="CP549">
        <v>81</v>
      </c>
      <c r="CQ549">
        <v>0</v>
      </c>
      <c r="CR549">
        <v>2</v>
      </c>
      <c r="CS549">
        <v>1</v>
      </c>
      <c r="CT549">
        <v>2</v>
      </c>
      <c r="CU549">
        <v>0</v>
      </c>
      <c r="CV549">
        <v>3</v>
      </c>
      <c r="CW549">
        <v>0</v>
      </c>
      <c r="CY549" s="7"/>
    </row>
    <row r="550" spans="1:103" x14ac:dyDescent="0.25">
      <c r="A550" t="s">
        <v>155</v>
      </c>
      <c r="B550" s="5" t="s">
        <v>156</v>
      </c>
      <c r="C550">
        <v>2020</v>
      </c>
      <c r="D550">
        <v>175</v>
      </c>
      <c r="E550">
        <v>0</v>
      </c>
      <c r="F550">
        <v>0</v>
      </c>
      <c r="G550">
        <v>0</v>
      </c>
      <c r="H550">
        <v>46</v>
      </c>
      <c r="I550">
        <v>1</v>
      </c>
      <c r="J550">
        <v>46</v>
      </c>
      <c r="K550">
        <v>0</v>
      </c>
      <c r="L550">
        <v>49</v>
      </c>
      <c r="M550">
        <v>0</v>
      </c>
      <c r="N550">
        <v>3</v>
      </c>
      <c r="O550">
        <v>0</v>
      </c>
      <c r="P550">
        <v>0</v>
      </c>
      <c r="Q550">
        <v>0</v>
      </c>
      <c r="R550">
        <v>0</v>
      </c>
      <c r="S550">
        <v>2</v>
      </c>
      <c r="T550">
        <v>0</v>
      </c>
      <c r="U550">
        <v>0</v>
      </c>
      <c r="V550">
        <v>0</v>
      </c>
      <c r="W550">
        <v>6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1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4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2</v>
      </c>
      <c r="BR550">
        <v>0</v>
      </c>
      <c r="BS550">
        <v>1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1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1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5</v>
      </c>
      <c r="CY550" s="7"/>
    </row>
    <row r="551" spans="1:103" x14ac:dyDescent="0.25">
      <c r="A551" t="s">
        <v>157</v>
      </c>
      <c r="B551" s="5" t="s">
        <v>158</v>
      </c>
      <c r="C551">
        <v>2020</v>
      </c>
      <c r="D551">
        <v>65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23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1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1</v>
      </c>
      <c r="BX551">
        <v>0</v>
      </c>
      <c r="BY551">
        <v>0</v>
      </c>
      <c r="BZ551">
        <v>0</v>
      </c>
      <c r="CA551">
        <v>3</v>
      </c>
      <c r="CB551">
        <v>34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1</v>
      </c>
      <c r="CO551">
        <v>0</v>
      </c>
      <c r="CP551">
        <v>0</v>
      </c>
      <c r="CQ551">
        <v>0</v>
      </c>
      <c r="CR551">
        <v>1</v>
      </c>
      <c r="CS551">
        <v>0</v>
      </c>
      <c r="CT551">
        <v>0</v>
      </c>
      <c r="CU551">
        <v>0</v>
      </c>
      <c r="CV551">
        <v>0</v>
      </c>
      <c r="CW551">
        <v>1</v>
      </c>
      <c r="CY551" s="7"/>
    </row>
    <row r="552" spans="1:103" x14ac:dyDescent="0.25">
      <c r="A552" t="s">
        <v>159</v>
      </c>
      <c r="B552" s="5" t="s">
        <v>160</v>
      </c>
      <c r="C552">
        <v>2020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Y552" s="7"/>
    </row>
    <row r="553" spans="1:103" x14ac:dyDescent="0.25">
      <c r="A553" t="s">
        <v>161</v>
      </c>
      <c r="B553" s="5" t="s">
        <v>162</v>
      </c>
      <c r="C553">
        <v>2020</v>
      </c>
      <c r="D553">
        <v>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Y553" s="7"/>
    </row>
    <row r="554" spans="1:103" x14ac:dyDescent="0.25">
      <c r="A554" t="s">
        <v>163</v>
      </c>
      <c r="B554" s="5" t="s">
        <v>164</v>
      </c>
      <c r="C554">
        <v>2020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Y554" s="7"/>
    </row>
    <row r="555" spans="1:103" x14ac:dyDescent="0.25">
      <c r="A555" t="s">
        <v>165</v>
      </c>
      <c r="B555" s="5" t="s">
        <v>166</v>
      </c>
      <c r="C555">
        <v>2020</v>
      </c>
      <c r="D555">
        <v>15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13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1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Y555" s="7"/>
    </row>
    <row r="556" spans="1:103" x14ac:dyDescent="0.25">
      <c r="A556" t="s">
        <v>167</v>
      </c>
      <c r="B556" s="5" t="s">
        <v>168</v>
      </c>
      <c r="C556">
        <v>2020</v>
      </c>
      <c r="D556">
        <v>927</v>
      </c>
      <c r="E556">
        <v>0</v>
      </c>
      <c r="F556">
        <v>7</v>
      </c>
      <c r="G556">
        <v>122</v>
      </c>
      <c r="H556">
        <v>3</v>
      </c>
      <c r="I556">
        <v>39</v>
      </c>
      <c r="J556">
        <v>131</v>
      </c>
      <c r="K556">
        <v>2</v>
      </c>
      <c r="L556">
        <v>5</v>
      </c>
      <c r="M556">
        <v>0</v>
      </c>
      <c r="N556">
        <v>35</v>
      </c>
      <c r="O556">
        <v>4</v>
      </c>
      <c r="P556">
        <v>0</v>
      </c>
      <c r="Q556">
        <v>8</v>
      </c>
      <c r="R556">
        <v>0</v>
      </c>
      <c r="S556">
        <v>0</v>
      </c>
      <c r="T556">
        <v>0</v>
      </c>
      <c r="U556">
        <v>0</v>
      </c>
      <c r="V556">
        <v>8</v>
      </c>
      <c r="W556">
        <v>3</v>
      </c>
      <c r="X556">
        <v>1</v>
      </c>
      <c r="Y556">
        <v>0</v>
      </c>
      <c r="Z556">
        <v>0</v>
      </c>
      <c r="AA556">
        <v>21</v>
      </c>
      <c r="AB556">
        <v>0</v>
      </c>
      <c r="AC556">
        <v>0</v>
      </c>
      <c r="AD556">
        <v>0</v>
      </c>
      <c r="AE556">
        <v>7</v>
      </c>
      <c r="AF556">
        <v>0</v>
      </c>
      <c r="AG556">
        <v>0</v>
      </c>
      <c r="AH556">
        <v>1</v>
      </c>
      <c r="AI556">
        <v>1</v>
      </c>
      <c r="AJ556">
        <v>131</v>
      </c>
      <c r="AK556">
        <v>26</v>
      </c>
      <c r="AL556">
        <v>1</v>
      </c>
      <c r="AM556">
        <v>5</v>
      </c>
      <c r="AN556">
        <v>22</v>
      </c>
      <c r="AO556">
        <v>2</v>
      </c>
      <c r="AP556">
        <v>0</v>
      </c>
      <c r="AQ556">
        <v>0</v>
      </c>
      <c r="AR556">
        <v>0</v>
      </c>
      <c r="AS556">
        <v>7</v>
      </c>
      <c r="AT556">
        <v>12</v>
      </c>
      <c r="AU556">
        <v>4</v>
      </c>
      <c r="AV556">
        <v>21</v>
      </c>
      <c r="AW556">
        <v>76</v>
      </c>
      <c r="AX556">
        <v>16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2</v>
      </c>
      <c r="BF556">
        <v>2</v>
      </c>
      <c r="BG556">
        <v>0</v>
      </c>
      <c r="BH556">
        <v>0</v>
      </c>
      <c r="BI556">
        <v>0</v>
      </c>
      <c r="BJ556">
        <v>2</v>
      </c>
      <c r="BK556">
        <v>7</v>
      </c>
      <c r="BL556">
        <v>0</v>
      </c>
      <c r="BM556">
        <v>0</v>
      </c>
      <c r="BN556">
        <v>1</v>
      </c>
      <c r="BO556">
        <v>0</v>
      </c>
      <c r="BP556">
        <v>0</v>
      </c>
      <c r="BQ556">
        <v>6</v>
      </c>
      <c r="BR556">
        <v>1</v>
      </c>
      <c r="BS556">
        <v>59</v>
      </c>
      <c r="BT556">
        <v>1</v>
      </c>
      <c r="BU556">
        <v>0</v>
      </c>
      <c r="BV556">
        <v>1</v>
      </c>
      <c r="BW556">
        <v>0</v>
      </c>
      <c r="BX556">
        <v>5</v>
      </c>
      <c r="BY556">
        <v>0</v>
      </c>
      <c r="BZ556">
        <v>0</v>
      </c>
      <c r="CA556">
        <v>0</v>
      </c>
      <c r="CB556">
        <v>17</v>
      </c>
      <c r="CC556">
        <v>0</v>
      </c>
      <c r="CD556">
        <v>1</v>
      </c>
      <c r="CE556">
        <v>0</v>
      </c>
      <c r="CF556">
        <v>1</v>
      </c>
      <c r="CG556">
        <v>0</v>
      </c>
      <c r="CH556">
        <v>0</v>
      </c>
      <c r="CI556">
        <v>1</v>
      </c>
      <c r="CJ556">
        <v>44</v>
      </c>
      <c r="CK556">
        <v>1</v>
      </c>
      <c r="CL556">
        <v>0</v>
      </c>
      <c r="CM556">
        <v>2</v>
      </c>
      <c r="CN556">
        <v>8</v>
      </c>
      <c r="CO556">
        <v>1</v>
      </c>
      <c r="CP556">
        <v>0</v>
      </c>
      <c r="CQ556">
        <v>0</v>
      </c>
      <c r="CR556">
        <v>0</v>
      </c>
      <c r="CS556">
        <v>2</v>
      </c>
      <c r="CT556">
        <v>13</v>
      </c>
      <c r="CU556">
        <v>0</v>
      </c>
      <c r="CV556">
        <v>24</v>
      </c>
      <c r="CW556">
        <v>1</v>
      </c>
      <c r="CY556" s="7"/>
    </row>
    <row r="557" spans="1:103" x14ac:dyDescent="0.25">
      <c r="A557" t="s">
        <v>169</v>
      </c>
      <c r="B557" s="5" t="s">
        <v>170</v>
      </c>
      <c r="C557">
        <v>2020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Y557" s="7"/>
    </row>
    <row r="558" spans="1:103" x14ac:dyDescent="0.25">
      <c r="A558" t="s">
        <v>171</v>
      </c>
      <c r="B558" s="5" t="s">
        <v>172</v>
      </c>
      <c r="C558">
        <v>2020</v>
      </c>
      <c r="D558">
        <v>89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37</v>
      </c>
      <c r="K558">
        <v>15</v>
      </c>
      <c r="L558">
        <v>19</v>
      </c>
      <c r="M558">
        <v>0</v>
      </c>
      <c r="N558">
        <v>0</v>
      </c>
      <c r="O558">
        <v>11</v>
      </c>
      <c r="P558">
        <v>0</v>
      </c>
      <c r="Q558">
        <v>2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2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2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Y558" s="7"/>
    </row>
    <row r="559" spans="1:103" x14ac:dyDescent="0.25">
      <c r="A559" t="s">
        <v>173</v>
      </c>
      <c r="B559" s="5" t="s">
        <v>174</v>
      </c>
      <c r="C559">
        <v>2020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Y559" s="7"/>
    </row>
    <row r="560" spans="1:103" x14ac:dyDescent="0.25">
      <c r="A560" t="s">
        <v>175</v>
      </c>
      <c r="B560" s="5" t="s">
        <v>176</v>
      </c>
      <c r="C560">
        <v>2020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Y560" s="7"/>
    </row>
    <row r="561" spans="1:103" x14ac:dyDescent="0.25">
      <c r="A561" t="s">
        <v>177</v>
      </c>
      <c r="B561" s="5" t="s">
        <v>178</v>
      </c>
      <c r="C561">
        <v>2020</v>
      </c>
      <c r="D561">
        <v>30</v>
      </c>
      <c r="E561">
        <v>0</v>
      </c>
      <c r="F561">
        <v>0</v>
      </c>
      <c r="G561">
        <v>0</v>
      </c>
      <c r="H561">
        <v>0</v>
      </c>
      <c r="I561">
        <v>7</v>
      </c>
      <c r="J561">
        <v>0</v>
      </c>
      <c r="K561">
        <v>10</v>
      </c>
      <c r="L561">
        <v>0</v>
      </c>
      <c r="M561">
        <v>0</v>
      </c>
      <c r="N561">
        <v>0</v>
      </c>
      <c r="O561">
        <v>7</v>
      </c>
      <c r="P561">
        <v>0</v>
      </c>
      <c r="Q561">
        <v>0</v>
      </c>
      <c r="R561">
        <v>0</v>
      </c>
      <c r="S561">
        <v>3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Y561" s="7"/>
    </row>
    <row r="562" spans="1:103" x14ac:dyDescent="0.25">
      <c r="A562" t="s">
        <v>179</v>
      </c>
      <c r="B562" s="5" t="s">
        <v>180</v>
      </c>
      <c r="C562">
        <v>2020</v>
      </c>
      <c r="D562">
        <v>7907</v>
      </c>
      <c r="E562">
        <v>0</v>
      </c>
      <c r="F562">
        <v>0</v>
      </c>
      <c r="G562">
        <v>0</v>
      </c>
      <c r="H562">
        <v>2</v>
      </c>
      <c r="I562">
        <v>4</v>
      </c>
      <c r="J562">
        <v>4</v>
      </c>
      <c r="K562">
        <v>3</v>
      </c>
      <c r="L562">
        <v>3</v>
      </c>
      <c r="M562">
        <v>0</v>
      </c>
      <c r="N562">
        <v>26</v>
      </c>
      <c r="O562">
        <v>6</v>
      </c>
      <c r="P562">
        <v>0</v>
      </c>
      <c r="Q562">
        <v>0</v>
      </c>
      <c r="R562">
        <v>0</v>
      </c>
      <c r="S562">
        <v>0</v>
      </c>
      <c r="T562">
        <v>2</v>
      </c>
      <c r="U562">
        <v>7</v>
      </c>
      <c r="V562">
        <v>0</v>
      </c>
      <c r="W562">
        <v>14</v>
      </c>
      <c r="X562">
        <v>11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2</v>
      </c>
      <c r="AF562">
        <v>10</v>
      </c>
      <c r="AG562">
        <v>16</v>
      </c>
      <c r="AH562">
        <v>3</v>
      </c>
      <c r="AI562">
        <v>11</v>
      </c>
      <c r="AJ562">
        <v>9</v>
      </c>
      <c r="AK562">
        <v>31</v>
      </c>
      <c r="AL562">
        <v>0</v>
      </c>
      <c r="AM562">
        <v>2</v>
      </c>
      <c r="AN562">
        <v>13</v>
      </c>
      <c r="AO562">
        <v>131</v>
      </c>
      <c r="AP562">
        <v>1</v>
      </c>
      <c r="AQ562">
        <v>20</v>
      </c>
      <c r="AR562">
        <v>10</v>
      </c>
      <c r="AS562">
        <v>36</v>
      </c>
      <c r="AT562">
        <v>157</v>
      </c>
      <c r="AU562">
        <v>87</v>
      </c>
      <c r="AV562">
        <v>2</v>
      </c>
      <c r="AW562">
        <v>38</v>
      </c>
      <c r="AX562">
        <v>120</v>
      </c>
      <c r="AY562">
        <v>2</v>
      </c>
      <c r="AZ562">
        <v>25</v>
      </c>
      <c r="BA562">
        <v>0</v>
      </c>
      <c r="BB562">
        <v>270</v>
      </c>
      <c r="BC562">
        <v>1</v>
      </c>
      <c r="BD562">
        <v>0</v>
      </c>
      <c r="BE562">
        <v>9</v>
      </c>
      <c r="BF562">
        <v>15</v>
      </c>
      <c r="BG562">
        <v>1</v>
      </c>
      <c r="BH562">
        <v>1</v>
      </c>
      <c r="BI562">
        <v>8</v>
      </c>
      <c r="BJ562">
        <v>32</v>
      </c>
      <c r="BK562">
        <v>57</v>
      </c>
      <c r="BL562">
        <v>1</v>
      </c>
      <c r="BM562">
        <v>52</v>
      </c>
      <c r="BN562">
        <v>684</v>
      </c>
      <c r="BO562">
        <v>117</v>
      </c>
      <c r="BP562">
        <v>132</v>
      </c>
      <c r="BQ562">
        <v>1229</v>
      </c>
      <c r="BR562">
        <v>81</v>
      </c>
      <c r="BS562">
        <v>583</v>
      </c>
      <c r="BT562">
        <v>400</v>
      </c>
      <c r="BU562">
        <v>14</v>
      </c>
      <c r="BV562">
        <v>10</v>
      </c>
      <c r="BW562">
        <v>4</v>
      </c>
      <c r="BX562">
        <v>15</v>
      </c>
      <c r="BY562">
        <v>0</v>
      </c>
      <c r="BZ562">
        <v>0</v>
      </c>
      <c r="CA562">
        <v>27</v>
      </c>
      <c r="CB562">
        <v>0</v>
      </c>
      <c r="CC562">
        <v>2</v>
      </c>
      <c r="CD562">
        <v>44</v>
      </c>
      <c r="CE562">
        <v>0</v>
      </c>
      <c r="CF562">
        <v>73</v>
      </c>
      <c r="CG562">
        <v>2</v>
      </c>
      <c r="CH562">
        <v>17</v>
      </c>
      <c r="CI562">
        <v>59</v>
      </c>
      <c r="CJ562">
        <v>786</v>
      </c>
      <c r="CK562">
        <v>40</v>
      </c>
      <c r="CL562">
        <v>0</v>
      </c>
      <c r="CM562">
        <v>36</v>
      </c>
      <c r="CN562">
        <v>188</v>
      </c>
      <c r="CO562">
        <v>301</v>
      </c>
      <c r="CP562">
        <v>38</v>
      </c>
      <c r="CQ562">
        <v>2</v>
      </c>
      <c r="CR562">
        <v>31</v>
      </c>
      <c r="CS562">
        <v>128</v>
      </c>
      <c r="CT562">
        <v>64</v>
      </c>
      <c r="CU562">
        <v>30</v>
      </c>
      <c r="CV562">
        <v>530</v>
      </c>
      <c r="CW562">
        <v>978</v>
      </c>
      <c r="CY562" s="7"/>
    </row>
    <row r="563" spans="1:103" x14ac:dyDescent="0.25">
      <c r="A563" t="s">
        <v>181</v>
      </c>
      <c r="B563" s="5" t="s">
        <v>182</v>
      </c>
      <c r="C563">
        <v>2020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Y563" s="7"/>
    </row>
    <row r="564" spans="1:103" x14ac:dyDescent="0.25">
      <c r="A564" t="s">
        <v>183</v>
      </c>
      <c r="B564" s="5" t="s">
        <v>184</v>
      </c>
      <c r="C564">
        <v>2020</v>
      </c>
      <c r="D564">
        <v>115</v>
      </c>
      <c r="E564">
        <v>0</v>
      </c>
      <c r="F564">
        <v>0</v>
      </c>
      <c r="G564">
        <v>0</v>
      </c>
      <c r="H564">
        <v>39</v>
      </c>
      <c r="I564">
        <v>0</v>
      </c>
      <c r="J564">
        <v>23</v>
      </c>
      <c r="K564">
        <v>6</v>
      </c>
      <c r="L564">
        <v>28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2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17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Y564" s="7"/>
    </row>
    <row r="565" spans="1:103" x14ac:dyDescent="0.25">
      <c r="A565" t="s">
        <v>185</v>
      </c>
      <c r="B565" s="5" t="s">
        <v>186</v>
      </c>
      <c r="C565">
        <v>2020</v>
      </c>
      <c r="D565">
        <v>280</v>
      </c>
      <c r="E565">
        <v>0</v>
      </c>
      <c r="F565">
        <v>9</v>
      </c>
      <c r="G565">
        <v>0</v>
      </c>
      <c r="H565">
        <v>0</v>
      </c>
      <c r="I565">
        <v>2</v>
      </c>
      <c r="J565">
        <v>3</v>
      </c>
      <c r="K565">
        <v>0</v>
      </c>
      <c r="L565">
        <v>6</v>
      </c>
      <c r="M565">
        <v>0</v>
      </c>
      <c r="N565">
        <v>1</v>
      </c>
      <c r="O565">
        <v>84</v>
      </c>
      <c r="P565">
        <v>0</v>
      </c>
      <c r="Q565">
        <v>0</v>
      </c>
      <c r="R565">
        <v>0</v>
      </c>
      <c r="S565">
        <v>6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66</v>
      </c>
      <c r="AK565">
        <v>2</v>
      </c>
      <c r="AL565">
        <v>0</v>
      </c>
      <c r="AM565">
        <v>1</v>
      </c>
      <c r="AN565">
        <v>1</v>
      </c>
      <c r="AO565">
        <v>0</v>
      </c>
      <c r="AP565">
        <v>0</v>
      </c>
      <c r="AQ565">
        <v>0</v>
      </c>
      <c r="AR565">
        <v>1</v>
      </c>
      <c r="AS565">
        <v>2</v>
      </c>
      <c r="AT565">
        <v>1</v>
      </c>
      <c r="AU565">
        <v>5</v>
      </c>
      <c r="AV565">
        <v>1</v>
      </c>
      <c r="AW565">
        <v>1</v>
      </c>
      <c r="AX565">
        <v>28</v>
      </c>
      <c r="AY565">
        <v>0</v>
      </c>
      <c r="AZ565">
        <v>0</v>
      </c>
      <c r="BA565">
        <v>0</v>
      </c>
      <c r="BB565">
        <v>3</v>
      </c>
      <c r="BC565">
        <v>0</v>
      </c>
      <c r="BD565">
        <v>0</v>
      </c>
      <c r="BE565">
        <v>1</v>
      </c>
      <c r="BF565">
        <v>0</v>
      </c>
      <c r="BG565">
        <v>0</v>
      </c>
      <c r="BH565">
        <v>0</v>
      </c>
      <c r="BI565">
        <v>0</v>
      </c>
      <c r="BJ565">
        <v>2</v>
      </c>
      <c r="BK565">
        <v>8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5</v>
      </c>
      <c r="BR565">
        <v>0</v>
      </c>
      <c r="BS565">
        <v>14</v>
      </c>
      <c r="BT565">
        <v>1</v>
      </c>
      <c r="BU565">
        <v>0</v>
      </c>
      <c r="BV565">
        <v>6</v>
      </c>
      <c r="BW565">
        <v>0</v>
      </c>
      <c r="BX565">
        <v>0</v>
      </c>
      <c r="BY565">
        <v>3</v>
      </c>
      <c r="BZ565">
        <v>0</v>
      </c>
      <c r="CA565">
        <v>0</v>
      </c>
      <c r="CB565">
        <v>0</v>
      </c>
      <c r="CC565">
        <v>0</v>
      </c>
      <c r="CD565">
        <v>1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1</v>
      </c>
      <c r="CK565">
        <v>0</v>
      </c>
      <c r="CL565">
        <v>0</v>
      </c>
      <c r="CM565">
        <v>0</v>
      </c>
      <c r="CN565">
        <v>0</v>
      </c>
      <c r="CO565">
        <v>1</v>
      </c>
      <c r="CP565">
        <v>0</v>
      </c>
      <c r="CQ565">
        <v>0</v>
      </c>
      <c r="CR565">
        <v>0</v>
      </c>
      <c r="CS565">
        <v>0</v>
      </c>
      <c r="CT565">
        <v>1</v>
      </c>
      <c r="CU565">
        <v>0</v>
      </c>
      <c r="CV565">
        <v>7</v>
      </c>
      <c r="CW565">
        <v>2</v>
      </c>
      <c r="CY565" s="7"/>
    </row>
    <row r="566" spans="1:103" x14ac:dyDescent="0.25">
      <c r="A566" t="s">
        <v>187</v>
      </c>
      <c r="B566" s="5" t="s">
        <v>188</v>
      </c>
      <c r="C566">
        <v>2020</v>
      </c>
      <c r="D566">
        <v>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3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Y566" s="7"/>
    </row>
    <row r="567" spans="1:103" x14ac:dyDescent="0.25">
      <c r="A567" t="s">
        <v>189</v>
      </c>
      <c r="B567" s="5" t="s">
        <v>190</v>
      </c>
      <c r="C567">
        <v>2020</v>
      </c>
      <c r="D567">
        <v>2638</v>
      </c>
      <c r="E567">
        <v>0</v>
      </c>
      <c r="F567">
        <v>33</v>
      </c>
      <c r="G567">
        <v>13</v>
      </c>
      <c r="H567">
        <v>0</v>
      </c>
      <c r="I567">
        <v>2</v>
      </c>
      <c r="J567">
        <v>38</v>
      </c>
      <c r="K567">
        <v>8</v>
      </c>
      <c r="L567">
        <v>28</v>
      </c>
      <c r="M567">
        <v>30</v>
      </c>
      <c r="N567">
        <v>27</v>
      </c>
      <c r="O567">
        <v>27</v>
      </c>
      <c r="P567">
        <v>0</v>
      </c>
      <c r="Q567">
        <v>0</v>
      </c>
      <c r="R567">
        <v>0</v>
      </c>
      <c r="S567">
        <v>2</v>
      </c>
      <c r="T567">
        <v>0</v>
      </c>
      <c r="U567">
        <v>0</v>
      </c>
      <c r="V567">
        <v>0</v>
      </c>
      <c r="W567">
        <v>4</v>
      </c>
      <c r="X567">
        <v>2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10</v>
      </c>
      <c r="AH567">
        <v>3</v>
      </c>
      <c r="AI567">
        <v>3</v>
      </c>
      <c r="AJ567">
        <v>263</v>
      </c>
      <c r="AK567">
        <v>68</v>
      </c>
      <c r="AL567">
        <v>0</v>
      </c>
      <c r="AM567">
        <v>16</v>
      </c>
      <c r="AN567">
        <v>19</v>
      </c>
      <c r="AO567">
        <v>44</v>
      </c>
      <c r="AP567">
        <v>2</v>
      </c>
      <c r="AQ567">
        <v>74</v>
      </c>
      <c r="AR567">
        <v>12</v>
      </c>
      <c r="AS567">
        <v>32</v>
      </c>
      <c r="AT567">
        <v>28</v>
      </c>
      <c r="AU567">
        <v>14</v>
      </c>
      <c r="AV567">
        <v>3</v>
      </c>
      <c r="AW567">
        <v>37</v>
      </c>
      <c r="AX567">
        <v>43</v>
      </c>
      <c r="AY567">
        <v>3</v>
      </c>
      <c r="AZ567">
        <v>8</v>
      </c>
      <c r="BA567">
        <v>0</v>
      </c>
      <c r="BB567">
        <v>51</v>
      </c>
      <c r="BC567">
        <v>0</v>
      </c>
      <c r="BD567">
        <v>6</v>
      </c>
      <c r="BE567">
        <v>11</v>
      </c>
      <c r="BF567">
        <v>10</v>
      </c>
      <c r="BG567">
        <v>0</v>
      </c>
      <c r="BH567">
        <v>1</v>
      </c>
      <c r="BI567">
        <v>0</v>
      </c>
      <c r="BJ567">
        <v>32</v>
      </c>
      <c r="BK567">
        <v>32</v>
      </c>
      <c r="BL567">
        <v>0</v>
      </c>
      <c r="BM567">
        <v>7</v>
      </c>
      <c r="BN567">
        <v>288</v>
      </c>
      <c r="BO567">
        <v>270</v>
      </c>
      <c r="BP567">
        <v>54</v>
      </c>
      <c r="BQ567">
        <v>62</v>
      </c>
      <c r="BR567">
        <v>73</v>
      </c>
      <c r="BS567">
        <v>180</v>
      </c>
      <c r="BT567">
        <v>50</v>
      </c>
      <c r="BU567">
        <v>17</v>
      </c>
      <c r="BV567">
        <v>212</v>
      </c>
      <c r="BW567">
        <v>0</v>
      </c>
      <c r="BX567">
        <v>126</v>
      </c>
      <c r="BY567">
        <v>4</v>
      </c>
      <c r="BZ567">
        <v>0</v>
      </c>
      <c r="CA567">
        <v>0</v>
      </c>
      <c r="CB567">
        <v>0</v>
      </c>
      <c r="CC567">
        <v>0</v>
      </c>
      <c r="CD567">
        <v>12</v>
      </c>
      <c r="CE567">
        <v>0</v>
      </c>
      <c r="CF567">
        <v>2</v>
      </c>
      <c r="CG567">
        <v>13</v>
      </c>
      <c r="CH567">
        <v>1</v>
      </c>
      <c r="CI567">
        <v>0</v>
      </c>
      <c r="CJ567">
        <v>13</v>
      </c>
      <c r="CK567">
        <v>0</v>
      </c>
      <c r="CL567">
        <v>0</v>
      </c>
      <c r="CM567">
        <v>9</v>
      </c>
      <c r="CN567">
        <v>75</v>
      </c>
      <c r="CO567">
        <v>39</v>
      </c>
      <c r="CP567">
        <v>23</v>
      </c>
      <c r="CQ567">
        <v>0</v>
      </c>
      <c r="CR567">
        <v>0</v>
      </c>
      <c r="CS567">
        <v>0</v>
      </c>
      <c r="CT567">
        <v>21</v>
      </c>
      <c r="CU567">
        <v>0</v>
      </c>
      <c r="CV567">
        <v>42</v>
      </c>
      <c r="CW567">
        <v>3</v>
      </c>
      <c r="CY567" s="7"/>
    </row>
    <row r="568" spans="1:103" x14ac:dyDescent="0.25">
      <c r="A568" t="s">
        <v>191</v>
      </c>
      <c r="B568" s="5" t="s">
        <v>192</v>
      </c>
      <c r="C568">
        <v>2020</v>
      </c>
      <c r="D568">
        <v>1087</v>
      </c>
      <c r="E568">
        <v>0</v>
      </c>
      <c r="F568">
        <v>0</v>
      </c>
      <c r="G568">
        <v>0</v>
      </c>
      <c r="H568">
        <v>32</v>
      </c>
      <c r="I568">
        <v>2</v>
      </c>
      <c r="J568">
        <v>10</v>
      </c>
      <c r="K568">
        <v>4</v>
      </c>
      <c r="L568">
        <v>37</v>
      </c>
      <c r="M568">
        <v>28</v>
      </c>
      <c r="N568">
        <v>6</v>
      </c>
      <c r="O568">
        <v>0</v>
      </c>
      <c r="P568">
        <v>0</v>
      </c>
      <c r="Q568">
        <v>0</v>
      </c>
      <c r="R568">
        <v>3</v>
      </c>
      <c r="S568">
        <v>9</v>
      </c>
      <c r="T568">
        <v>0</v>
      </c>
      <c r="U568">
        <v>10</v>
      </c>
      <c r="V568">
        <v>0</v>
      </c>
      <c r="W568">
        <v>40</v>
      </c>
      <c r="X568">
        <v>5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49</v>
      </c>
      <c r="AF568">
        <v>7</v>
      </c>
      <c r="AG568">
        <v>27</v>
      </c>
      <c r="AH568">
        <v>1</v>
      </c>
      <c r="AI568">
        <v>0</v>
      </c>
      <c r="AJ568">
        <v>1</v>
      </c>
      <c r="AK568">
        <v>13</v>
      </c>
      <c r="AL568">
        <v>0</v>
      </c>
      <c r="AM568">
        <v>8</v>
      </c>
      <c r="AN568">
        <v>13</v>
      </c>
      <c r="AO568">
        <v>1</v>
      </c>
      <c r="AP568">
        <v>0</v>
      </c>
      <c r="AQ568">
        <v>28</v>
      </c>
      <c r="AR568">
        <v>96</v>
      </c>
      <c r="AS568">
        <v>66</v>
      </c>
      <c r="AT568">
        <v>14</v>
      </c>
      <c r="AU568">
        <v>5</v>
      </c>
      <c r="AV568">
        <v>5</v>
      </c>
      <c r="AW568">
        <v>5</v>
      </c>
      <c r="AX568">
        <v>8</v>
      </c>
      <c r="AY568">
        <v>0</v>
      </c>
      <c r="AZ568">
        <v>1</v>
      </c>
      <c r="BA568">
        <v>0</v>
      </c>
      <c r="BB568">
        <v>3</v>
      </c>
      <c r="BC568">
        <v>0</v>
      </c>
      <c r="BD568">
        <v>0</v>
      </c>
      <c r="BE568">
        <v>1</v>
      </c>
      <c r="BF568">
        <v>2</v>
      </c>
      <c r="BG568">
        <v>0</v>
      </c>
      <c r="BH568">
        <v>0</v>
      </c>
      <c r="BI568">
        <v>0</v>
      </c>
      <c r="BJ568">
        <v>2</v>
      </c>
      <c r="BK568">
        <v>1</v>
      </c>
      <c r="BL568">
        <v>0</v>
      </c>
      <c r="BM568">
        <v>0</v>
      </c>
      <c r="BN568">
        <v>6</v>
      </c>
      <c r="BO568">
        <v>0</v>
      </c>
      <c r="BP568">
        <v>0</v>
      </c>
      <c r="BQ568">
        <v>6</v>
      </c>
      <c r="BR568">
        <v>5</v>
      </c>
      <c r="BS568">
        <v>27</v>
      </c>
      <c r="BT568">
        <v>1</v>
      </c>
      <c r="BU568">
        <v>32</v>
      </c>
      <c r="BV568">
        <v>2</v>
      </c>
      <c r="BW568">
        <v>0</v>
      </c>
      <c r="BX568">
        <v>0</v>
      </c>
      <c r="BY568">
        <v>0</v>
      </c>
      <c r="BZ568">
        <v>0</v>
      </c>
      <c r="CA568">
        <v>6</v>
      </c>
      <c r="CB568">
        <v>30</v>
      </c>
      <c r="CC568">
        <v>0</v>
      </c>
      <c r="CD568">
        <v>0</v>
      </c>
      <c r="CE568">
        <v>0</v>
      </c>
      <c r="CF568">
        <v>46</v>
      </c>
      <c r="CG568">
        <v>5</v>
      </c>
      <c r="CH568">
        <v>4</v>
      </c>
      <c r="CI568">
        <v>8</v>
      </c>
      <c r="CJ568">
        <v>112</v>
      </c>
      <c r="CK568">
        <v>160</v>
      </c>
      <c r="CL568">
        <v>0</v>
      </c>
      <c r="CM568">
        <v>1</v>
      </c>
      <c r="CN568">
        <v>4</v>
      </c>
      <c r="CO568">
        <v>0</v>
      </c>
      <c r="CP568">
        <v>0</v>
      </c>
      <c r="CQ568">
        <v>0</v>
      </c>
      <c r="CR568">
        <v>0</v>
      </c>
      <c r="CS568">
        <v>6</v>
      </c>
      <c r="CT568">
        <v>9</v>
      </c>
      <c r="CU568">
        <v>0</v>
      </c>
      <c r="CV568">
        <v>73</v>
      </c>
      <c r="CW568">
        <v>1</v>
      </c>
      <c r="CY568" s="7"/>
    </row>
    <row r="569" spans="1:103" x14ac:dyDescent="0.25">
      <c r="A569" t="s">
        <v>193</v>
      </c>
      <c r="B569" s="5" t="s">
        <v>194</v>
      </c>
      <c r="C569">
        <v>2020</v>
      </c>
      <c r="D569">
        <v>13457</v>
      </c>
      <c r="E569">
        <v>400</v>
      </c>
      <c r="F569">
        <v>1478</v>
      </c>
      <c r="G569">
        <v>783</v>
      </c>
      <c r="H569">
        <v>40</v>
      </c>
      <c r="I569">
        <v>444</v>
      </c>
      <c r="J569">
        <v>253</v>
      </c>
      <c r="K569">
        <v>40</v>
      </c>
      <c r="L569">
        <v>238</v>
      </c>
      <c r="M569">
        <v>364</v>
      </c>
      <c r="N569">
        <v>468</v>
      </c>
      <c r="O569">
        <v>328</v>
      </c>
      <c r="P569">
        <v>2</v>
      </c>
      <c r="Q569">
        <v>10</v>
      </c>
      <c r="R569">
        <v>0</v>
      </c>
      <c r="S569">
        <v>103</v>
      </c>
      <c r="T569">
        <v>12</v>
      </c>
      <c r="U569">
        <v>22</v>
      </c>
      <c r="V569">
        <v>32</v>
      </c>
      <c r="W569">
        <v>156</v>
      </c>
      <c r="X569">
        <v>30</v>
      </c>
      <c r="Y569">
        <v>61</v>
      </c>
      <c r="Z569">
        <v>0</v>
      </c>
      <c r="AA569">
        <v>115</v>
      </c>
      <c r="AB569">
        <v>42</v>
      </c>
      <c r="AC569">
        <v>63</v>
      </c>
      <c r="AD569">
        <v>16</v>
      </c>
      <c r="AE569">
        <v>14</v>
      </c>
      <c r="AF569">
        <v>9</v>
      </c>
      <c r="AG569">
        <v>1419</v>
      </c>
      <c r="AH569">
        <v>19</v>
      </c>
      <c r="AI569">
        <v>33</v>
      </c>
      <c r="AJ569">
        <v>1766</v>
      </c>
      <c r="AK569">
        <v>469</v>
      </c>
      <c r="AL569">
        <v>4</v>
      </c>
      <c r="AM569">
        <v>90</v>
      </c>
      <c r="AN569">
        <v>142</v>
      </c>
      <c r="AO569">
        <v>297</v>
      </c>
      <c r="AP569">
        <v>2</v>
      </c>
      <c r="AQ569">
        <v>21</v>
      </c>
      <c r="AR569">
        <v>152</v>
      </c>
      <c r="AS569">
        <v>103</v>
      </c>
      <c r="AT569">
        <v>28</v>
      </c>
      <c r="AU569">
        <v>228</v>
      </c>
      <c r="AV569">
        <v>44</v>
      </c>
      <c r="AW569">
        <v>45</v>
      </c>
      <c r="AX569">
        <v>146</v>
      </c>
      <c r="AY569">
        <v>4</v>
      </c>
      <c r="AZ569">
        <v>11</v>
      </c>
      <c r="BA569">
        <v>0</v>
      </c>
      <c r="BB569">
        <v>23</v>
      </c>
      <c r="BC569">
        <v>8</v>
      </c>
      <c r="BD569">
        <v>1</v>
      </c>
      <c r="BE569">
        <v>58</v>
      </c>
      <c r="BF569">
        <v>72</v>
      </c>
      <c r="BG569">
        <v>1</v>
      </c>
      <c r="BH569">
        <v>2</v>
      </c>
      <c r="BI569">
        <v>6</v>
      </c>
      <c r="BJ569">
        <v>73</v>
      </c>
      <c r="BK569">
        <v>103</v>
      </c>
      <c r="BL569">
        <v>0</v>
      </c>
      <c r="BM569">
        <v>43</v>
      </c>
      <c r="BN569">
        <v>400</v>
      </c>
      <c r="BO569">
        <v>9</v>
      </c>
      <c r="BP569">
        <v>12</v>
      </c>
      <c r="BQ569">
        <v>290</v>
      </c>
      <c r="BR569">
        <v>64</v>
      </c>
      <c r="BS569">
        <v>165</v>
      </c>
      <c r="BT569">
        <v>247</v>
      </c>
      <c r="BU569">
        <v>2</v>
      </c>
      <c r="BV569">
        <v>66</v>
      </c>
      <c r="BW569">
        <v>67</v>
      </c>
      <c r="BX569">
        <v>6</v>
      </c>
      <c r="BY569">
        <v>1</v>
      </c>
      <c r="BZ569">
        <v>0</v>
      </c>
      <c r="CA569">
        <v>34</v>
      </c>
      <c r="CB569">
        <v>0</v>
      </c>
      <c r="CC569">
        <v>1</v>
      </c>
      <c r="CD569">
        <v>44</v>
      </c>
      <c r="CE569">
        <v>36</v>
      </c>
      <c r="CF569">
        <v>41</v>
      </c>
      <c r="CG569">
        <v>19</v>
      </c>
      <c r="CH569">
        <v>15</v>
      </c>
      <c r="CI569">
        <v>9</v>
      </c>
      <c r="CJ569">
        <v>152</v>
      </c>
      <c r="CK569">
        <v>28</v>
      </c>
      <c r="CL569">
        <v>0</v>
      </c>
      <c r="CM569">
        <v>26</v>
      </c>
      <c r="CN569">
        <v>90</v>
      </c>
      <c r="CO569">
        <v>161</v>
      </c>
      <c r="CP569">
        <v>10</v>
      </c>
      <c r="CQ569">
        <v>1</v>
      </c>
      <c r="CR569">
        <v>2</v>
      </c>
      <c r="CS569">
        <v>20</v>
      </c>
      <c r="CT569">
        <v>112</v>
      </c>
      <c r="CU569">
        <v>17</v>
      </c>
      <c r="CV569">
        <v>360</v>
      </c>
      <c r="CW569">
        <v>12</v>
      </c>
      <c r="CY569" s="7"/>
    </row>
    <row r="570" spans="1:103" x14ac:dyDescent="0.25">
      <c r="A570" t="s">
        <v>195</v>
      </c>
      <c r="B570" s="5" t="s">
        <v>196</v>
      </c>
      <c r="C570">
        <v>2020</v>
      </c>
      <c r="D570">
        <v>1432</v>
      </c>
      <c r="E570">
        <v>0</v>
      </c>
      <c r="F570">
        <v>0</v>
      </c>
      <c r="G570">
        <v>0</v>
      </c>
      <c r="H570">
        <v>2</v>
      </c>
      <c r="I570">
        <v>7</v>
      </c>
      <c r="J570">
        <v>87</v>
      </c>
      <c r="K570">
        <v>1</v>
      </c>
      <c r="L570">
        <v>3</v>
      </c>
      <c r="M570">
        <v>0</v>
      </c>
      <c r="N570">
        <v>6</v>
      </c>
      <c r="O570">
        <v>3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15</v>
      </c>
      <c r="W570">
        <v>15</v>
      </c>
      <c r="X570">
        <v>7</v>
      </c>
      <c r="Y570">
        <v>0</v>
      </c>
      <c r="Z570">
        <v>0</v>
      </c>
      <c r="AA570">
        <v>5</v>
      </c>
      <c r="AB570">
        <v>0</v>
      </c>
      <c r="AC570">
        <v>0</v>
      </c>
      <c r="AD570">
        <v>0</v>
      </c>
      <c r="AE570">
        <v>2</v>
      </c>
      <c r="AF570">
        <v>0</v>
      </c>
      <c r="AG570">
        <v>26</v>
      </c>
      <c r="AH570">
        <v>39</v>
      </c>
      <c r="AI570">
        <v>2</v>
      </c>
      <c r="AJ570">
        <v>20</v>
      </c>
      <c r="AK570">
        <v>61</v>
      </c>
      <c r="AL570">
        <v>52</v>
      </c>
      <c r="AM570">
        <v>37</v>
      </c>
      <c r="AN570">
        <v>38</v>
      </c>
      <c r="AO570">
        <v>32</v>
      </c>
      <c r="AP570">
        <v>0</v>
      </c>
      <c r="AQ570">
        <v>3</v>
      </c>
      <c r="AR570">
        <v>0</v>
      </c>
      <c r="AS570">
        <v>3</v>
      </c>
      <c r="AT570">
        <v>31</v>
      </c>
      <c r="AU570">
        <v>65</v>
      </c>
      <c r="AV570">
        <v>4</v>
      </c>
      <c r="AW570">
        <v>8</v>
      </c>
      <c r="AX570">
        <v>20</v>
      </c>
      <c r="AY570">
        <v>0</v>
      </c>
      <c r="AZ570">
        <v>0</v>
      </c>
      <c r="BA570">
        <v>0</v>
      </c>
      <c r="BB570">
        <v>373</v>
      </c>
      <c r="BC570">
        <v>0</v>
      </c>
      <c r="BD570">
        <v>0</v>
      </c>
      <c r="BE570">
        <v>5</v>
      </c>
      <c r="BF570">
        <v>9</v>
      </c>
      <c r="BG570">
        <v>0</v>
      </c>
      <c r="BH570">
        <v>0</v>
      </c>
      <c r="BI570">
        <v>0</v>
      </c>
      <c r="BJ570">
        <v>24</v>
      </c>
      <c r="BK570">
        <v>12</v>
      </c>
      <c r="BL570">
        <v>0</v>
      </c>
      <c r="BM570">
        <v>4</v>
      </c>
      <c r="BN570">
        <v>12</v>
      </c>
      <c r="BO570">
        <v>0</v>
      </c>
      <c r="BP570">
        <v>18</v>
      </c>
      <c r="BQ570">
        <v>41</v>
      </c>
      <c r="BR570">
        <v>1</v>
      </c>
      <c r="BS570">
        <v>28</v>
      </c>
      <c r="BT570">
        <v>15</v>
      </c>
      <c r="BU570">
        <v>0</v>
      </c>
      <c r="BV570">
        <v>2</v>
      </c>
      <c r="BW570">
        <v>1</v>
      </c>
      <c r="BX570">
        <v>1</v>
      </c>
      <c r="BY570">
        <v>0</v>
      </c>
      <c r="BZ570">
        <v>0</v>
      </c>
      <c r="CA570">
        <v>5</v>
      </c>
      <c r="CB570">
        <v>1</v>
      </c>
      <c r="CC570">
        <v>0</v>
      </c>
      <c r="CD570">
        <v>29</v>
      </c>
      <c r="CE570">
        <v>0</v>
      </c>
      <c r="CF570">
        <v>9</v>
      </c>
      <c r="CG570">
        <v>0</v>
      </c>
      <c r="CH570">
        <v>1</v>
      </c>
      <c r="CI570">
        <v>2</v>
      </c>
      <c r="CJ570">
        <v>5</v>
      </c>
      <c r="CK570">
        <v>0</v>
      </c>
      <c r="CL570">
        <v>0</v>
      </c>
      <c r="CM570">
        <v>9</v>
      </c>
      <c r="CN570">
        <v>128</v>
      </c>
      <c r="CO570">
        <v>3</v>
      </c>
      <c r="CP570">
        <v>4</v>
      </c>
      <c r="CQ570">
        <v>0</v>
      </c>
      <c r="CR570">
        <v>2</v>
      </c>
      <c r="CS570">
        <v>3</v>
      </c>
      <c r="CT570">
        <v>26</v>
      </c>
      <c r="CU570">
        <v>1</v>
      </c>
      <c r="CV570">
        <v>53</v>
      </c>
      <c r="CW570">
        <v>8</v>
      </c>
      <c r="CY570" s="7"/>
    </row>
    <row r="571" spans="1:103" x14ac:dyDescent="0.25">
      <c r="A571" t="s">
        <v>197</v>
      </c>
      <c r="B571" s="5" t="s">
        <v>198</v>
      </c>
      <c r="C571">
        <v>2020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Y571" s="7"/>
    </row>
    <row r="572" spans="1:103" x14ac:dyDescent="0.25">
      <c r="A572" t="s">
        <v>199</v>
      </c>
      <c r="B572" s="5" t="s">
        <v>200</v>
      </c>
      <c r="C572">
        <v>2020</v>
      </c>
      <c r="D572">
        <v>6171</v>
      </c>
      <c r="E572">
        <v>0</v>
      </c>
      <c r="F572">
        <v>0</v>
      </c>
      <c r="G572">
        <v>0</v>
      </c>
      <c r="H572">
        <v>97</v>
      </c>
      <c r="I572">
        <v>145</v>
      </c>
      <c r="J572">
        <v>158</v>
      </c>
      <c r="K572">
        <v>9</v>
      </c>
      <c r="L572">
        <v>96</v>
      </c>
      <c r="M572">
        <v>28</v>
      </c>
      <c r="N572">
        <v>41</v>
      </c>
      <c r="O572">
        <v>47</v>
      </c>
      <c r="P572">
        <v>0</v>
      </c>
      <c r="Q572">
        <v>11</v>
      </c>
      <c r="R572">
        <v>1</v>
      </c>
      <c r="S572">
        <v>1</v>
      </c>
      <c r="T572">
        <v>0</v>
      </c>
      <c r="U572">
        <v>11</v>
      </c>
      <c r="V572">
        <v>142</v>
      </c>
      <c r="W572">
        <v>24</v>
      </c>
      <c r="X572">
        <v>30</v>
      </c>
      <c r="Y572">
        <v>0</v>
      </c>
      <c r="Z572">
        <v>0</v>
      </c>
      <c r="AA572">
        <v>382</v>
      </c>
      <c r="AB572">
        <v>0</v>
      </c>
      <c r="AC572">
        <v>0</v>
      </c>
      <c r="AD572">
        <v>0</v>
      </c>
      <c r="AE572">
        <v>16</v>
      </c>
      <c r="AF572">
        <v>1</v>
      </c>
      <c r="AG572">
        <v>261</v>
      </c>
      <c r="AH572">
        <v>18</v>
      </c>
      <c r="AI572">
        <v>49</v>
      </c>
      <c r="AJ572">
        <v>478</v>
      </c>
      <c r="AK572">
        <v>49</v>
      </c>
      <c r="AL572">
        <v>0</v>
      </c>
      <c r="AM572">
        <v>15</v>
      </c>
      <c r="AN572">
        <v>53</v>
      </c>
      <c r="AO572">
        <v>45</v>
      </c>
      <c r="AP572">
        <v>18</v>
      </c>
      <c r="AQ572">
        <v>94</v>
      </c>
      <c r="AR572">
        <v>10</v>
      </c>
      <c r="AS572">
        <v>49</v>
      </c>
      <c r="AT572">
        <v>335</v>
      </c>
      <c r="AU572">
        <v>216</v>
      </c>
      <c r="AV572">
        <v>93</v>
      </c>
      <c r="AW572">
        <v>35</v>
      </c>
      <c r="AX572">
        <v>265</v>
      </c>
      <c r="AY572">
        <v>12</v>
      </c>
      <c r="AZ572">
        <v>13</v>
      </c>
      <c r="BA572">
        <v>0</v>
      </c>
      <c r="BB572">
        <v>228</v>
      </c>
      <c r="BC572">
        <v>48</v>
      </c>
      <c r="BD572">
        <v>0</v>
      </c>
      <c r="BE572">
        <v>88</v>
      </c>
      <c r="BF572">
        <v>25</v>
      </c>
      <c r="BG572">
        <v>4</v>
      </c>
      <c r="BH572">
        <v>1</v>
      </c>
      <c r="BI572">
        <v>0</v>
      </c>
      <c r="BJ572">
        <v>153</v>
      </c>
      <c r="BK572">
        <v>46</v>
      </c>
      <c r="BL572">
        <v>0</v>
      </c>
      <c r="BM572">
        <v>3</v>
      </c>
      <c r="BN572">
        <v>6</v>
      </c>
      <c r="BO572">
        <v>0</v>
      </c>
      <c r="BP572">
        <v>3</v>
      </c>
      <c r="BQ572">
        <v>145</v>
      </c>
      <c r="BR572">
        <v>2</v>
      </c>
      <c r="BS572">
        <v>154</v>
      </c>
      <c r="BT572">
        <v>23</v>
      </c>
      <c r="BU572">
        <v>13</v>
      </c>
      <c r="BV572">
        <v>141</v>
      </c>
      <c r="BW572">
        <v>7</v>
      </c>
      <c r="BX572">
        <v>0</v>
      </c>
      <c r="BY572">
        <v>3</v>
      </c>
      <c r="BZ572">
        <v>0</v>
      </c>
      <c r="CA572">
        <v>127</v>
      </c>
      <c r="CB572">
        <v>0</v>
      </c>
      <c r="CC572">
        <v>3</v>
      </c>
      <c r="CD572">
        <v>10</v>
      </c>
      <c r="CE572">
        <v>1</v>
      </c>
      <c r="CF572">
        <v>59</v>
      </c>
      <c r="CG572">
        <v>3</v>
      </c>
      <c r="CH572">
        <v>11</v>
      </c>
      <c r="CI572">
        <v>86</v>
      </c>
      <c r="CJ572">
        <v>776</v>
      </c>
      <c r="CK572">
        <v>145</v>
      </c>
      <c r="CL572">
        <v>0</v>
      </c>
      <c r="CM572">
        <v>13</v>
      </c>
      <c r="CN572">
        <v>48</v>
      </c>
      <c r="CO572">
        <v>4</v>
      </c>
      <c r="CP572">
        <v>27</v>
      </c>
      <c r="CQ572">
        <v>0</v>
      </c>
      <c r="CR572">
        <v>9</v>
      </c>
      <c r="CS572">
        <v>172</v>
      </c>
      <c r="CT572">
        <v>58</v>
      </c>
      <c r="CU572">
        <v>5</v>
      </c>
      <c r="CV572">
        <v>128</v>
      </c>
      <c r="CW572">
        <v>41</v>
      </c>
      <c r="CY572" s="7"/>
    </row>
    <row r="573" spans="1:103" x14ac:dyDescent="0.25">
      <c r="A573" t="s">
        <v>201</v>
      </c>
      <c r="B573" s="5" t="s">
        <v>202</v>
      </c>
      <c r="C573">
        <v>2020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Y573" s="7"/>
    </row>
    <row r="574" spans="1:103" x14ac:dyDescent="0.25">
      <c r="A574" t="s">
        <v>203</v>
      </c>
      <c r="B574" s="5" t="s">
        <v>204</v>
      </c>
      <c r="C574">
        <v>2020</v>
      </c>
      <c r="D574">
        <v>37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36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1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Y574" s="7"/>
    </row>
    <row r="575" spans="1:103" x14ac:dyDescent="0.25">
      <c r="A575" t="s">
        <v>205</v>
      </c>
      <c r="B575" s="5" t="s">
        <v>206</v>
      </c>
      <c r="C575">
        <v>2020</v>
      </c>
      <c r="D575">
        <v>10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1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3</v>
      </c>
      <c r="CY575" s="7"/>
    </row>
    <row r="576" spans="1:103" x14ac:dyDescent="0.25">
      <c r="A576" t="s">
        <v>207</v>
      </c>
      <c r="B576" s="5" t="s">
        <v>208</v>
      </c>
      <c r="C576">
        <v>2020</v>
      </c>
      <c r="D576">
        <v>459</v>
      </c>
      <c r="E576">
        <v>0</v>
      </c>
      <c r="F576">
        <v>4</v>
      </c>
      <c r="G576">
        <v>0</v>
      </c>
      <c r="H576">
        <v>302</v>
      </c>
      <c r="I576">
        <v>0</v>
      </c>
      <c r="J576">
        <v>0</v>
      </c>
      <c r="K576">
        <v>0</v>
      </c>
      <c r="L576">
        <v>0</v>
      </c>
      <c r="M576">
        <v>34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5</v>
      </c>
      <c r="X576">
        <v>7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1</v>
      </c>
      <c r="AK576">
        <v>1</v>
      </c>
      <c r="AL576">
        <v>0</v>
      </c>
      <c r="AM576">
        <v>1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1</v>
      </c>
      <c r="AV576">
        <v>8</v>
      </c>
      <c r="AW576">
        <v>64</v>
      </c>
      <c r="AX576">
        <v>0</v>
      </c>
      <c r="AY576">
        <v>0</v>
      </c>
      <c r="AZ576">
        <v>0</v>
      </c>
      <c r="BA576">
        <v>0</v>
      </c>
      <c r="BB576">
        <v>1</v>
      </c>
      <c r="BC576">
        <v>1</v>
      </c>
      <c r="BD576">
        <v>0</v>
      </c>
      <c r="BE576">
        <v>0</v>
      </c>
      <c r="BF576">
        <v>2</v>
      </c>
      <c r="BG576">
        <v>0</v>
      </c>
      <c r="BH576">
        <v>1</v>
      </c>
      <c r="BI576">
        <v>0</v>
      </c>
      <c r="BJ576">
        <v>0</v>
      </c>
      <c r="BK576">
        <v>3</v>
      </c>
      <c r="BL576">
        <v>0</v>
      </c>
      <c r="BM576">
        <v>0</v>
      </c>
      <c r="BN576">
        <v>1</v>
      </c>
      <c r="BO576">
        <v>0</v>
      </c>
      <c r="BP576">
        <v>0</v>
      </c>
      <c r="BQ576">
        <v>0</v>
      </c>
      <c r="BR576">
        <v>0</v>
      </c>
      <c r="BS576">
        <v>1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1</v>
      </c>
      <c r="CB576">
        <v>2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2</v>
      </c>
      <c r="CN576">
        <v>1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1</v>
      </c>
      <c r="CU576">
        <v>0</v>
      </c>
      <c r="CV576">
        <v>1</v>
      </c>
      <c r="CW576">
        <v>2</v>
      </c>
      <c r="CY576" s="7"/>
    </row>
    <row r="577" spans="1:103" x14ac:dyDescent="0.25">
      <c r="A577" t="s">
        <v>209</v>
      </c>
      <c r="B577" s="5" t="s">
        <v>210</v>
      </c>
      <c r="C577">
        <v>2020</v>
      </c>
      <c r="D577">
        <v>17579</v>
      </c>
      <c r="E577">
        <v>1</v>
      </c>
      <c r="F577">
        <v>182</v>
      </c>
      <c r="G577">
        <v>277</v>
      </c>
      <c r="H577">
        <v>15</v>
      </c>
      <c r="I577">
        <v>389</v>
      </c>
      <c r="J577">
        <v>659</v>
      </c>
      <c r="K577">
        <v>14</v>
      </c>
      <c r="L577">
        <v>185</v>
      </c>
      <c r="M577">
        <v>16</v>
      </c>
      <c r="N577">
        <v>409</v>
      </c>
      <c r="O577">
        <v>879</v>
      </c>
      <c r="P577">
        <v>0</v>
      </c>
      <c r="Q577">
        <v>1</v>
      </c>
      <c r="R577">
        <v>7</v>
      </c>
      <c r="S577">
        <v>42</v>
      </c>
      <c r="T577">
        <v>11</v>
      </c>
      <c r="U577">
        <v>2</v>
      </c>
      <c r="V577">
        <v>19</v>
      </c>
      <c r="W577">
        <v>9</v>
      </c>
      <c r="X577">
        <v>37</v>
      </c>
      <c r="Y577">
        <v>2</v>
      </c>
      <c r="Z577">
        <v>0</v>
      </c>
      <c r="AA577">
        <v>142</v>
      </c>
      <c r="AB577">
        <v>0</v>
      </c>
      <c r="AC577">
        <v>0</v>
      </c>
      <c r="AD577">
        <v>4</v>
      </c>
      <c r="AE577">
        <v>67</v>
      </c>
      <c r="AF577">
        <v>1</v>
      </c>
      <c r="AG577">
        <v>147</v>
      </c>
      <c r="AH577">
        <v>25</v>
      </c>
      <c r="AI577">
        <v>83</v>
      </c>
      <c r="AJ577">
        <v>1217</v>
      </c>
      <c r="AK577">
        <v>393</v>
      </c>
      <c r="AL577">
        <v>0</v>
      </c>
      <c r="AM577">
        <v>167</v>
      </c>
      <c r="AN577">
        <v>255</v>
      </c>
      <c r="AO577">
        <v>206</v>
      </c>
      <c r="AP577">
        <v>63</v>
      </c>
      <c r="AQ577">
        <v>172</v>
      </c>
      <c r="AR577">
        <v>40</v>
      </c>
      <c r="AS577">
        <v>301</v>
      </c>
      <c r="AT577">
        <v>255</v>
      </c>
      <c r="AU577">
        <v>238</v>
      </c>
      <c r="AV577">
        <v>334</v>
      </c>
      <c r="AW577">
        <v>525</v>
      </c>
      <c r="AX577">
        <v>678</v>
      </c>
      <c r="AY577">
        <v>13</v>
      </c>
      <c r="AZ577">
        <v>64</v>
      </c>
      <c r="BA577">
        <v>0</v>
      </c>
      <c r="BB577">
        <v>275</v>
      </c>
      <c r="BC577">
        <v>95</v>
      </c>
      <c r="BD577">
        <v>14</v>
      </c>
      <c r="BE577">
        <v>180</v>
      </c>
      <c r="BF577">
        <v>299</v>
      </c>
      <c r="BG577">
        <v>25</v>
      </c>
      <c r="BH577">
        <v>54</v>
      </c>
      <c r="BI577">
        <v>22</v>
      </c>
      <c r="BJ577">
        <v>647</v>
      </c>
      <c r="BK577">
        <v>650</v>
      </c>
      <c r="BL577">
        <v>0</v>
      </c>
      <c r="BM577">
        <v>26</v>
      </c>
      <c r="BN577">
        <v>60</v>
      </c>
      <c r="BO577">
        <v>8</v>
      </c>
      <c r="BP577">
        <v>17</v>
      </c>
      <c r="BQ577">
        <v>173</v>
      </c>
      <c r="BR577">
        <v>253</v>
      </c>
      <c r="BS577">
        <v>396</v>
      </c>
      <c r="BT577">
        <v>104</v>
      </c>
      <c r="BU577">
        <v>61</v>
      </c>
      <c r="BV577">
        <v>595</v>
      </c>
      <c r="BW577">
        <v>455</v>
      </c>
      <c r="BX577">
        <v>475</v>
      </c>
      <c r="BY577">
        <v>28</v>
      </c>
      <c r="BZ577">
        <v>13</v>
      </c>
      <c r="CA577">
        <v>121</v>
      </c>
      <c r="CB577">
        <v>22</v>
      </c>
      <c r="CC577">
        <v>2</v>
      </c>
      <c r="CD577">
        <v>126</v>
      </c>
      <c r="CE577">
        <v>63</v>
      </c>
      <c r="CF577">
        <v>448</v>
      </c>
      <c r="CG577">
        <v>34</v>
      </c>
      <c r="CH577">
        <v>41</v>
      </c>
      <c r="CI577">
        <v>295</v>
      </c>
      <c r="CJ577">
        <v>1268</v>
      </c>
      <c r="CK577">
        <v>485</v>
      </c>
      <c r="CL577">
        <v>1</v>
      </c>
      <c r="CM577">
        <v>25</v>
      </c>
      <c r="CN577">
        <v>160</v>
      </c>
      <c r="CO577">
        <v>126</v>
      </c>
      <c r="CP577">
        <v>60</v>
      </c>
      <c r="CQ577">
        <v>1</v>
      </c>
      <c r="CR577">
        <v>49</v>
      </c>
      <c r="CS577">
        <v>158</v>
      </c>
      <c r="CT577">
        <v>152</v>
      </c>
      <c r="CU577">
        <v>11</v>
      </c>
      <c r="CV577">
        <v>379</v>
      </c>
      <c r="CW577">
        <v>80</v>
      </c>
      <c r="CY577" s="7"/>
    </row>
    <row r="578" spans="1:103" x14ac:dyDescent="0.25">
      <c r="A578" t="s">
        <v>211</v>
      </c>
      <c r="B578" s="5" t="s">
        <v>212</v>
      </c>
      <c r="C578">
        <v>2020</v>
      </c>
      <c r="D578">
        <v>145</v>
      </c>
      <c r="E578">
        <v>0</v>
      </c>
      <c r="F578">
        <v>0</v>
      </c>
      <c r="G578">
        <v>4</v>
      </c>
      <c r="H578">
        <v>1</v>
      </c>
      <c r="I578">
        <v>0</v>
      </c>
      <c r="J578">
        <v>22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</v>
      </c>
      <c r="X578">
        <v>10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2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1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3</v>
      </c>
      <c r="BG578">
        <v>0</v>
      </c>
      <c r="BH578">
        <v>0</v>
      </c>
      <c r="BI578">
        <v>0</v>
      </c>
      <c r="BJ578">
        <v>0</v>
      </c>
      <c r="BK578">
        <v>2</v>
      </c>
      <c r="BL578">
        <v>0</v>
      </c>
      <c r="BM578">
        <v>1</v>
      </c>
      <c r="BN578">
        <v>1</v>
      </c>
      <c r="BO578">
        <v>0</v>
      </c>
      <c r="BP578">
        <v>0</v>
      </c>
      <c r="BQ578">
        <v>1</v>
      </c>
      <c r="BR578">
        <v>0</v>
      </c>
      <c r="BS578">
        <v>1</v>
      </c>
      <c r="BT578">
        <v>1</v>
      </c>
      <c r="BU578">
        <v>0</v>
      </c>
      <c r="BV578">
        <v>0</v>
      </c>
      <c r="BW578">
        <v>3</v>
      </c>
      <c r="BX578">
        <v>10</v>
      </c>
      <c r="BY578">
        <v>0</v>
      </c>
      <c r="BZ578">
        <v>0</v>
      </c>
      <c r="CA578">
        <v>23</v>
      </c>
      <c r="CB578">
        <v>2</v>
      </c>
      <c r="CC578">
        <v>0</v>
      </c>
      <c r="CD578">
        <v>0</v>
      </c>
      <c r="CE578">
        <v>0</v>
      </c>
      <c r="CF578">
        <v>3</v>
      </c>
      <c r="CG578">
        <v>0</v>
      </c>
      <c r="CH578">
        <v>0</v>
      </c>
      <c r="CI578">
        <v>0</v>
      </c>
      <c r="CJ578">
        <v>4</v>
      </c>
      <c r="CK578">
        <v>0</v>
      </c>
      <c r="CL578">
        <v>0</v>
      </c>
      <c r="CM578">
        <v>3</v>
      </c>
      <c r="CN578">
        <v>2</v>
      </c>
      <c r="CO578">
        <v>2</v>
      </c>
      <c r="CP578">
        <v>0</v>
      </c>
      <c r="CQ578">
        <v>0</v>
      </c>
      <c r="CR578">
        <v>18</v>
      </c>
      <c r="CS578">
        <v>1</v>
      </c>
      <c r="CT578">
        <v>3</v>
      </c>
      <c r="CU578">
        <v>0</v>
      </c>
      <c r="CV578">
        <v>15</v>
      </c>
      <c r="CW578">
        <v>0</v>
      </c>
      <c r="CY578" s="7"/>
    </row>
    <row r="579" spans="1:103" x14ac:dyDescent="0.25">
      <c r="A579" t="s">
        <v>213</v>
      </c>
      <c r="B579" s="5" t="s">
        <v>214</v>
      </c>
      <c r="C579">
        <v>2020</v>
      </c>
      <c r="D579">
        <v>43</v>
      </c>
      <c r="E579">
        <v>0</v>
      </c>
      <c r="F579">
        <v>0</v>
      </c>
      <c r="G579">
        <v>0</v>
      </c>
      <c r="H579">
        <v>0</v>
      </c>
      <c r="I579">
        <v>3</v>
      </c>
      <c r="J579">
        <v>9</v>
      </c>
      <c r="K579">
        <v>0</v>
      </c>
      <c r="L579">
        <v>1</v>
      </c>
      <c r="M579">
        <v>0</v>
      </c>
      <c r="N579">
        <v>4</v>
      </c>
      <c r="O579">
        <v>24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2</v>
      </c>
      <c r="CY579" s="7"/>
    </row>
    <row r="580" spans="1:103" x14ac:dyDescent="0.25">
      <c r="A580" t="s">
        <v>215</v>
      </c>
      <c r="B580" s="5" t="s">
        <v>216</v>
      </c>
      <c r="C580">
        <v>2020</v>
      </c>
      <c r="D580">
        <v>109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24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62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1</v>
      </c>
      <c r="BX580">
        <v>0</v>
      </c>
      <c r="BY580">
        <v>0</v>
      </c>
      <c r="BZ580">
        <v>0</v>
      </c>
      <c r="CA580">
        <v>1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4</v>
      </c>
      <c r="CK580">
        <v>0</v>
      </c>
      <c r="CL580">
        <v>0</v>
      </c>
      <c r="CM580">
        <v>0</v>
      </c>
      <c r="CN580">
        <v>2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Y580" s="7"/>
    </row>
    <row r="581" spans="1:103" x14ac:dyDescent="0.25">
      <c r="A581" t="s">
        <v>217</v>
      </c>
      <c r="B581" s="5" t="s">
        <v>218</v>
      </c>
      <c r="C581">
        <v>2020</v>
      </c>
      <c r="D581">
        <v>7341</v>
      </c>
      <c r="E581">
        <v>0</v>
      </c>
      <c r="F581">
        <v>3</v>
      </c>
      <c r="G581">
        <v>0</v>
      </c>
      <c r="H581">
        <v>4</v>
      </c>
      <c r="I581">
        <v>2</v>
      </c>
      <c r="J581">
        <v>2</v>
      </c>
      <c r="K581">
        <v>0</v>
      </c>
      <c r="L581">
        <v>2</v>
      </c>
      <c r="M581">
        <v>1</v>
      </c>
      <c r="N581">
        <v>22</v>
      </c>
      <c r="O581">
        <v>10</v>
      </c>
      <c r="P581">
        <v>0</v>
      </c>
      <c r="Q581">
        <v>0</v>
      </c>
      <c r="R581">
        <v>7</v>
      </c>
      <c r="S581">
        <v>0</v>
      </c>
      <c r="T581">
        <v>0</v>
      </c>
      <c r="U581">
        <v>32</v>
      </c>
      <c r="V581">
        <v>5</v>
      </c>
      <c r="W581">
        <v>332</v>
      </c>
      <c r="X581">
        <v>1</v>
      </c>
      <c r="Y581">
        <v>71</v>
      </c>
      <c r="Z581">
        <v>0</v>
      </c>
      <c r="AA581">
        <v>35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145</v>
      </c>
      <c r="AH581">
        <v>44</v>
      </c>
      <c r="AI581">
        <v>30</v>
      </c>
      <c r="AJ581">
        <v>261</v>
      </c>
      <c r="AK581">
        <v>16</v>
      </c>
      <c r="AL581">
        <v>0</v>
      </c>
      <c r="AM581">
        <v>75</v>
      </c>
      <c r="AN581">
        <v>40</v>
      </c>
      <c r="AO581">
        <v>55</v>
      </c>
      <c r="AP581">
        <v>0</v>
      </c>
      <c r="AQ581">
        <v>72</v>
      </c>
      <c r="AR581">
        <v>2</v>
      </c>
      <c r="AS581">
        <v>3</v>
      </c>
      <c r="AT581">
        <v>23</v>
      </c>
      <c r="AU581">
        <v>41</v>
      </c>
      <c r="AV581">
        <v>76</v>
      </c>
      <c r="AW581">
        <v>223</v>
      </c>
      <c r="AX581">
        <v>104</v>
      </c>
      <c r="AY581">
        <v>1</v>
      </c>
      <c r="AZ581">
        <v>41</v>
      </c>
      <c r="BA581">
        <v>9</v>
      </c>
      <c r="BB581">
        <v>580</v>
      </c>
      <c r="BC581">
        <v>30</v>
      </c>
      <c r="BD581">
        <v>8</v>
      </c>
      <c r="BE581">
        <v>46</v>
      </c>
      <c r="BF581">
        <v>296</v>
      </c>
      <c r="BG581">
        <v>48</v>
      </c>
      <c r="BH581">
        <v>84</v>
      </c>
      <c r="BI581">
        <v>1</v>
      </c>
      <c r="BJ581">
        <v>264</v>
      </c>
      <c r="BK581">
        <v>177</v>
      </c>
      <c r="BL581">
        <v>1</v>
      </c>
      <c r="BM581">
        <v>28</v>
      </c>
      <c r="BN581">
        <v>98</v>
      </c>
      <c r="BO581">
        <v>1</v>
      </c>
      <c r="BP581">
        <v>33</v>
      </c>
      <c r="BQ581">
        <v>94</v>
      </c>
      <c r="BR581">
        <v>13</v>
      </c>
      <c r="BS581">
        <v>513</v>
      </c>
      <c r="BT581">
        <v>145</v>
      </c>
      <c r="BU581">
        <v>37</v>
      </c>
      <c r="BV581">
        <v>356</v>
      </c>
      <c r="BW581">
        <v>6</v>
      </c>
      <c r="BX581">
        <v>1466</v>
      </c>
      <c r="BY581">
        <v>10</v>
      </c>
      <c r="BZ581">
        <v>8</v>
      </c>
      <c r="CA581">
        <v>17</v>
      </c>
      <c r="CB581">
        <v>177</v>
      </c>
      <c r="CC581">
        <v>0</v>
      </c>
      <c r="CD581">
        <v>1</v>
      </c>
      <c r="CE581">
        <v>1</v>
      </c>
      <c r="CF581">
        <v>4</v>
      </c>
      <c r="CG581">
        <v>4</v>
      </c>
      <c r="CH581">
        <v>1</v>
      </c>
      <c r="CI581">
        <v>3</v>
      </c>
      <c r="CJ581">
        <v>35</v>
      </c>
      <c r="CK581">
        <v>5</v>
      </c>
      <c r="CL581">
        <v>0</v>
      </c>
      <c r="CM581">
        <v>54</v>
      </c>
      <c r="CN581">
        <v>288</v>
      </c>
      <c r="CO581">
        <v>11</v>
      </c>
      <c r="CP581">
        <v>169</v>
      </c>
      <c r="CQ581">
        <v>0</v>
      </c>
      <c r="CR581">
        <v>30</v>
      </c>
      <c r="CS581">
        <v>2</v>
      </c>
      <c r="CT581">
        <v>28</v>
      </c>
      <c r="CU581">
        <v>31</v>
      </c>
      <c r="CV581">
        <v>85</v>
      </c>
      <c r="CW581">
        <v>262</v>
      </c>
      <c r="CY581" s="7"/>
    </row>
    <row r="582" spans="1:103" x14ac:dyDescent="0.25">
      <c r="A582" t="s">
        <v>219</v>
      </c>
      <c r="B582" s="5" t="s">
        <v>220</v>
      </c>
      <c r="C582">
        <v>2020</v>
      </c>
      <c r="D582">
        <v>322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96</v>
      </c>
      <c r="K582">
        <v>0</v>
      </c>
      <c r="L582">
        <v>108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21</v>
      </c>
      <c r="X582">
        <v>61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9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1</v>
      </c>
      <c r="CG582">
        <v>0</v>
      </c>
      <c r="CH582">
        <v>0</v>
      </c>
      <c r="CI582">
        <v>0</v>
      </c>
      <c r="CJ582">
        <v>1</v>
      </c>
      <c r="CK582">
        <v>0</v>
      </c>
      <c r="CL582">
        <v>0</v>
      </c>
      <c r="CM582">
        <v>0</v>
      </c>
      <c r="CN582">
        <v>3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10</v>
      </c>
      <c r="CV582">
        <v>2</v>
      </c>
      <c r="CW582">
        <v>1</v>
      </c>
      <c r="CY582" s="7"/>
    </row>
    <row r="583" spans="1:103" x14ac:dyDescent="0.25">
      <c r="A583" t="s">
        <v>221</v>
      </c>
      <c r="B583" s="5" t="s">
        <v>222</v>
      </c>
      <c r="C583">
        <v>2020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Y583" s="7"/>
    </row>
    <row r="584" spans="1:103" x14ac:dyDescent="0.25">
      <c r="A584" t="s">
        <v>223</v>
      </c>
      <c r="B584" s="5" t="s">
        <v>224</v>
      </c>
      <c r="C584">
        <v>2020</v>
      </c>
      <c r="D584">
        <v>670</v>
      </c>
      <c r="E584">
        <v>0</v>
      </c>
      <c r="F584">
        <v>0</v>
      </c>
      <c r="G584">
        <v>0</v>
      </c>
      <c r="H584">
        <v>0</v>
      </c>
      <c r="I584">
        <v>9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4</v>
      </c>
      <c r="AU584">
        <v>0</v>
      </c>
      <c r="AV584">
        <v>0</v>
      </c>
      <c r="AW584">
        <v>0</v>
      </c>
      <c r="AX584">
        <v>0</v>
      </c>
      <c r="AY584">
        <v>3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3</v>
      </c>
      <c r="BU584">
        <v>10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4</v>
      </c>
      <c r="CJ584">
        <v>562</v>
      </c>
      <c r="CK584">
        <v>64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1</v>
      </c>
      <c r="CU584">
        <v>0</v>
      </c>
      <c r="CV584">
        <v>2</v>
      </c>
      <c r="CW584">
        <v>0</v>
      </c>
      <c r="CY584" s="7"/>
    </row>
    <row r="585" spans="1:103" x14ac:dyDescent="0.25">
      <c r="A585" t="s">
        <v>225</v>
      </c>
      <c r="B585" s="5" t="s">
        <v>226</v>
      </c>
      <c r="C585">
        <v>2020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Y585" s="7"/>
    </row>
    <row r="586" spans="1:103" x14ac:dyDescent="0.25">
      <c r="A586" t="s">
        <v>227</v>
      </c>
      <c r="B586" s="5" t="s">
        <v>228</v>
      </c>
      <c r="C586">
        <v>2020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Y586" s="7"/>
    </row>
    <row r="587" spans="1:103" x14ac:dyDescent="0.25">
      <c r="A587" t="s">
        <v>229</v>
      </c>
      <c r="B587" s="5" t="s">
        <v>230</v>
      </c>
      <c r="C587">
        <v>2020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Y587" s="7"/>
    </row>
    <row r="588" spans="1:103" x14ac:dyDescent="0.25">
      <c r="A588" t="s">
        <v>231</v>
      </c>
      <c r="B588" s="5" t="s">
        <v>232</v>
      </c>
      <c r="C588">
        <v>2020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Y588" s="7"/>
    </row>
    <row r="589" spans="1:103" x14ac:dyDescent="0.25">
      <c r="A589" t="s">
        <v>233</v>
      </c>
      <c r="B589" s="5" t="s">
        <v>234</v>
      </c>
      <c r="C589">
        <v>2020</v>
      </c>
      <c r="D589">
        <v>4376</v>
      </c>
      <c r="E589">
        <v>0</v>
      </c>
      <c r="F589">
        <v>0</v>
      </c>
      <c r="G589">
        <v>0</v>
      </c>
      <c r="H589">
        <v>4</v>
      </c>
      <c r="I589">
        <v>6</v>
      </c>
      <c r="J589">
        <v>9</v>
      </c>
      <c r="K589">
        <v>1</v>
      </c>
      <c r="L589">
        <v>1</v>
      </c>
      <c r="M589">
        <v>0</v>
      </c>
      <c r="N589">
        <v>27</v>
      </c>
      <c r="O589">
        <v>3</v>
      </c>
      <c r="P589">
        <v>0</v>
      </c>
      <c r="Q589">
        <v>0</v>
      </c>
      <c r="R589">
        <v>3</v>
      </c>
      <c r="S589">
        <v>0</v>
      </c>
      <c r="T589">
        <v>0</v>
      </c>
      <c r="U589">
        <v>22</v>
      </c>
      <c r="V589">
        <v>1</v>
      </c>
      <c r="W589">
        <v>69</v>
      </c>
      <c r="X589">
        <v>2</v>
      </c>
      <c r="Y589">
        <v>0</v>
      </c>
      <c r="Z589">
        <v>0</v>
      </c>
      <c r="AA589">
        <v>145</v>
      </c>
      <c r="AB589">
        <v>3</v>
      </c>
      <c r="AC589">
        <v>0</v>
      </c>
      <c r="AD589">
        <v>1</v>
      </c>
      <c r="AE589">
        <v>0</v>
      </c>
      <c r="AF589">
        <v>0</v>
      </c>
      <c r="AG589">
        <v>93</v>
      </c>
      <c r="AH589">
        <v>12</v>
      </c>
      <c r="AI589">
        <v>10</v>
      </c>
      <c r="AJ589">
        <v>14</v>
      </c>
      <c r="AK589">
        <v>39</v>
      </c>
      <c r="AL589">
        <v>0</v>
      </c>
      <c r="AM589">
        <v>76</v>
      </c>
      <c r="AN589">
        <v>24</v>
      </c>
      <c r="AO589">
        <v>37</v>
      </c>
      <c r="AP589">
        <v>0</v>
      </c>
      <c r="AQ589">
        <v>78</v>
      </c>
      <c r="AR589">
        <v>0</v>
      </c>
      <c r="AS589">
        <v>34</v>
      </c>
      <c r="AT589">
        <v>49</v>
      </c>
      <c r="AU589">
        <v>11</v>
      </c>
      <c r="AV589">
        <v>147</v>
      </c>
      <c r="AW589">
        <v>142</v>
      </c>
      <c r="AX589">
        <v>41</v>
      </c>
      <c r="AY589">
        <v>2</v>
      </c>
      <c r="AZ589">
        <v>6</v>
      </c>
      <c r="BA589">
        <v>0</v>
      </c>
      <c r="BB589">
        <v>278</v>
      </c>
      <c r="BC589">
        <v>6</v>
      </c>
      <c r="BD589">
        <v>0</v>
      </c>
      <c r="BE589">
        <v>38</v>
      </c>
      <c r="BF589">
        <v>59</v>
      </c>
      <c r="BG589">
        <v>2</v>
      </c>
      <c r="BH589">
        <v>22</v>
      </c>
      <c r="BI589">
        <v>0</v>
      </c>
      <c r="BJ589">
        <v>41</v>
      </c>
      <c r="BK589">
        <v>49</v>
      </c>
      <c r="BL589">
        <v>0</v>
      </c>
      <c r="BM589">
        <v>10</v>
      </c>
      <c r="BN589">
        <v>25</v>
      </c>
      <c r="BO589">
        <v>2</v>
      </c>
      <c r="BP589">
        <v>9</v>
      </c>
      <c r="BQ589">
        <v>359</v>
      </c>
      <c r="BR589">
        <v>32</v>
      </c>
      <c r="BS589">
        <v>217</v>
      </c>
      <c r="BT589">
        <v>44</v>
      </c>
      <c r="BU589">
        <v>0</v>
      </c>
      <c r="BV589">
        <v>73</v>
      </c>
      <c r="BW589">
        <v>1</v>
      </c>
      <c r="BX589">
        <v>1037</v>
      </c>
      <c r="BY589">
        <v>0</v>
      </c>
      <c r="BZ589">
        <v>26</v>
      </c>
      <c r="CA589">
        <v>157</v>
      </c>
      <c r="CB589">
        <v>481</v>
      </c>
      <c r="CC589">
        <v>0</v>
      </c>
      <c r="CD589">
        <v>3</v>
      </c>
      <c r="CE589">
        <v>3</v>
      </c>
      <c r="CF589">
        <v>4</v>
      </c>
      <c r="CG589">
        <v>0</v>
      </c>
      <c r="CH589">
        <v>3</v>
      </c>
      <c r="CI589">
        <v>4</v>
      </c>
      <c r="CJ589">
        <v>28</v>
      </c>
      <c r="CK589">
        <v>4</v>
      </c>
      <c r="CL589">
        <v>0</v>
      </c>
      <c r="CM589">
        <v>6</v>
      </c>
      <c r="CN589">
        <v>63</v>
      </c>
      <c r="CO589">
        <v>2</v>
      </c>
      <c r="CP589">
        <v>4</v>
      </c>
      <c r="CQ589">
        <v>0</v>
      </c>
      <c r="CR589">
        <v>3</v>
      </c>
      <c r="CS589">
        <v>7</v>
      </c>
      <c r="CT589">
        <v>45</v>
      </c>
      <c r="CU589">
        <v>2</v>
      </c>
      <c r="CV589">
        <v>62</v>
      </c>
      <c r="CW589">
        <v>51</v>
      </c>
      <c r="CY589" s="7"/>
    </row>
    <row r="590" spans="1:103" x14ac:dyDescent="0.25">
      <c r="A590" t="s">
        <v>235</v>
      </c>
      <c r="B590" s="5" t="s">
        <v>236</v>
      </c>
      <c r="C590">
        <v>2020</v>
      </c>
      <c r="D590">
        <v>335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268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8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1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0</v>
      </c>
      <c r="BL590">
        <v>0</v>
      </c>
      <c r="BM590">
        <v>0</v>
      </c>
      <c r="BN590">
        <v>1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2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46</v>
      </c>
      <c r="CB590">
        <v>0</v>
      </c>
      <c r="CC590">
        <v>0</v>
      </c>
      <c r="CD590">
        <v>0</v>
      </c>
      <c r="CE590">
        <v>0</v>
      </c>
      <c r="CF590">
        <v>1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2</v>
      </c>
      <c r="CN590">
        <v>1</v>
      </c>
      <c r="CO590">
        <v>0</v>
      </c>
      <c r="CP590">
        <v>0</v>
      </c>
      <c r="CQ590">
        <v>0</v>
      </c>
      <c r="CR590">
        <v>1</v>
      </c>
      <c r="CS590">
        <v>1</v>
      </c>
      <c r="CT590">
        <v>0</v>
      </c>
      <c r="CU590">
        <v>0</v>
      </c>
      <c r="CV590">
        <v>1</v>
      </c>
      <c r="CW590">
        <v>0</v>
      </c>
      <c r="CY590" s="7"/>
    </row>
    <row r="591" spans="1:103" x14ac:dyDescent="0.25">
      <c r="A591" t="s">
        <v>237</v>
      </c>
      <c r="B591" s="5" t="s">
        <v>238</v>
      </c>
      <c r="C591">
        <v>2020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1</v>
      </c>
      <c r="CW591">
        <v>0</v>
      </c>
      <c r="CY591" s="7"/>
    </row>
    <row r="592" spans="1:103" x14ac:dyDescent="0.25">
      <c r="A592" t="s">
        <v>239</v>
      </c>
      <c r="B592" s="5" t="s">
        <v>240</v>
      </c>
      <c r="C592">
        <v>2020</v>
      </c>
      <c r="D592">
        <v>498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18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2</v>
      </c>
      <c r="AU592">
        <v>0</v>
      </c>
      <c r="AV592">
        <v>0</v>
      </c>
      <c r="AW592">
        <v>471</v>
      </c>
      <c r="AX592">
        <v>0</v>
      </c>
      <c r="AY592">
        <v>0</v>
      </c>
      <c r="AZ592">
        <v>0</v>
      </c>
      <c r="BA592">
        <v>0</v>
      </c>
      <c r="BB592">
        <v>3</v>
      </c>
      <c r="BC592">
        <v>0</v>
      </c>
      <c r="BD592">
        <v>0</v>
      </c>
      <c r="BE592">
        <v>0</v>
      </c>
      <c r="BF592">
        <v>1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1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1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Y592" s="7"/>
    </row>
    <row r="593" spans="1:103" x14ac:dyDescent="0.25">
      <c r="A593" t="s">
        <v>241</v>
      </c>
      <c r="B593" s="5" t="s">
        <v>242</v>
      </c>
      <c r="C593">
        <v>2020</v>
      </c>
      <c r="D593">
        <v>15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7</v>
      </c>
      <c r="CK593">
        <v>6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Y593" s="7"/>
    </row>
    <row r="594" spans="1:103" x14ac:dyDescent="0.25">
      <c r="A594" t="s">
        <v>243</v>
      </c>
      <c r="B594" s="5" t="s">
        <v>244</v>
      </c>
      <c r="C594">
        <v>2020</v>
      </c>
      <c r="D594">
        <v>50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3</v>
      </c>
      <c r="K594">
        <v>1</v>
      </c>
      <c r="L594">
        <v>1</v>
      </c>
      <c r="M594">
        <v>0</v>
      </c>
      <c r="N594">
        <v>2</v>
      </c>
      <c r="O594">
        <v>5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14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1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1</v>
      </c>
      <c r="BA594">
        <v>0</v>
      </c>
      <c r="BB594">
        <v>1</v>
      </c>
      <c r="BC594">
        <v>0</v>
      </c>
      <c r="BD594">
        <v>0</v>
      </c>
      <c r="BE594">
        <v>0</v>
      </c>
      <c r="BF594">
        <v>1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1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3</v>
      </c>
      <c r="CC594">
        <v>0</v>
      </c>
      <c r="CD594">
        <v>0</v>
      </c>
      <c r="CE594">
        <v>0</v>
      </c>
      <c r="CF594">
        <v>1</v>
      </c>
      <c r="CG594">
        <v>0</v>
      </c>
      <c r="CH594">
        <v>0</v>
      </c>
      <c r="CI594">
        <v>0</v>
      </c>
      <c r="CJ594">
        <v>1</v>
      </c>
      <c r="CK594">
        <v>0</v>
      </c>
      <c r="CL594">
        <v>0</v>
      </c>
      <c r="CM594">
        <v>1</v>
      </c>
      <c r="CN594">
        <v>1</v>
      </c>
      <c r="CO594">
        <v>0</v>
      </c>
      <c r="CP594">
        <v>0</v>
      </c>
      <c r="CQ594">
        <v>0</v>
      </c>
      <c r="CR594">
        <v>2</v>
      </c>
      <c r="CS594">
        <v>1</v>
      </c>
      <c r="CT594">
        <v>0</v>
      </c>
      <c r="CU594">
        <v>0</v>
      </c>
      <c r="CV594">
        <v>2</v>
      </c>
      <c r="CW594">
        <v>0</v>
      </c>
      <c r="CY594" s="7"/>
    </row>
    <row r="595" spans="1:103" x14ac:dyDescent="0.25">
      <c r="A595" t="s">
        <v>245</v>
      </c>
      <c r="B595" s="5" t="s">
        <v>246</v>
      </c>
      <c r="C595">
        <v>2020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Y595" s="7"/>
    </row>
    <row r="596" spans="1:103" x14ac:dyDescent="0.25">
      <c r="A596" t="s">
        <v>247</v>
      </c>
      <c r="B596" s="5" t="s">
        <v>248</v>
      </c>
      <c r="C596">
        <v>2020</v>
      </c>
      <c r="D596">
        <v>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1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1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Y596" s="7"/>
    </row>
    <row r="597" spans="1:103" x14ac:dyDescent="0.25">
      <c r="A597" t="s">
        <v>249</v>
      </c>
      <c r="B597" s="5" t="s">
        <v>250</v>
      </c>
      <c r="C597">
        <v>2020</v>
      </c>
      <c r="D597">
        <v>707</v>
      </c>
      <c r="E597">
        <v>0</v>
      </c>
      <c r="F597">
        <v>0</v>
      </c>
      <c r="G597">
        <v>0</v>
      </c>
      <c r="H597">
        <v>14</v>
      </c>
      <c r="I597">
        <v>2</v>
      </c>
      <c r="J597">
        <v>8</v>
      </c>
      <c r="K597">
        <v>0</v>
      </c>
      <c r="L597">
        <v>14</v>
      </c>
      <c r="M597">
        <v>0</v>
      </c>
      <c r="N597">
        <v>9</v>
      </c>
      <c r="O597">
        <v>4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5</v>
      </c>
      <c r="V597">
        <v>0</v>
      </c>
      <c r="W597">
        <v>1</v>
      </c>
      <c r="X597">
        <v>5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4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3</v>
      </c>
      <c r="AL597">
        <v>0</v>
      </c>
      <c r="AM597">
        <v>0</v>
      </c>
      <c r="AN597">
        <v>0</v>
      </c>
      <c r="AO597">
        <v>4</v>
      </c>
      <c r="AP597">
        <v>0</v>
      </c>
      <c r="AQ597">
        <v>14</v>
      </c>
      <c r="AR597">
        <v>2</v>
      </c>
      <c r="AS597">
        <v>1</v>
      </c>
      <c r="AT597">
        <v>33</v>
      </c>
      <c r="AU597">
        <v>3</v>
      </c>
      <c r="AV597">
        <v>0</v>
      </c>
      <c r="AW597">
        <v>2</v>
      </c>
      <c r="AX597">
        <v>1</v>
      </c>
      <c r="AY597">
        <v>0</v>
      </c>
      <c r="AZ597">
        <v>0</v>
      </c>
      <c r="BA597">
        <v>0</v>
      </c>
      <c r="BB597">
        <v>3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3</v>
      </c>
      <c r="BK597">
        <v>3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4</v>
      </c>
      <c r="BT597">
        <v>2</v>
      </c>
      <c r="BU597">
        <v>6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1</v>
      </c>
      <c r="CE597">
        <v>0</v>
      </c>
      <c r="CF597">
        <v>1</v>
      </c>
      <c r="CG597">
        <v>0</v>
      </c>
      <c r="CH597">
        <v>0</v>
      </c>
      <c r="CI597">
        <v>1</v>
      </c>
      <c r="CJ597">
        <v>510</v>
      </c>
      <c r="CK597">
        <v>8</v>
      </c>
      <c r="CL597">
        <v>0</v>
      </c>
      <c r="CM597">
        <v>2</v>
      </c>
      <c r="CN597">
        <v>16</v>
      </c>
      <c r="CO597">
        <v>0</v>
      </c>
      <c r="CP597">
        <v>0</v>
      </c>
      <c r="CQ597">
        <v>0</v>
      </c>
      <c r="CR597">
        <v>0</v>
      </c>
      <c r="CS597">
        <v>1</v>
      </c>
      <c r="CT597">
        <v>9</v>
      </c>
      <c r="CU597">
        <v>0</v>
      </c>
      <c r="CV597">
        <v>4</v>
      </c>
      <c r="CW597">
        <v>1</v>
      </c>
      <c r="CY597" s="7"/>
    </row>
    <row r="598" spans="1:103" x14ac:dyDescent="0.25">
      <c r="A598" t="s">
        <v>251</v>
      </c>
      <c r="B598" s="5" t="s">
        <v>252</v>
      </c>
      <c r="C598">
        <v>2020</v>
      </c>
      <c r="D598">
        <v>3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Y598" s="7"/>
    </row>
    <row r="599" spans="1:103" x14ac:dyDescent="0.25">
      <c r="A599" t="s">
        <v>253</v>
      </c>
      <c r="B599" s="5" t="s">
        <v>254</v>
      </c>
      <c r="C599">
        <v>2020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Y599" s="7"/>
    </row>
    <row r="600" spans="1:103" x14ac:dyDescent="0.25">
      <c r="A600" t="s">
        <v>255</v>
      </c>
      <c r="B600" s="5" t="s">
        <v>256</v>
      </c>
      <c r="C600">
        <v>2020</v>
      </c>
      <c r="D600">
        <v>914</v>
      </c>
      <c r="E600">
        <v>0</v>
      </c>
      <c r="F600">
        <v>6</v>
      </c>
      <c r="G600">
        <v>11</v>
      </c>
      <c r="H600">
        <v>30</v>
      </c>
      <c r="I600">
        <v>28</v>
      </c>
      <c r="J600">
        <v>5</v>
      </c>
      <c r="K600">
        <v>0</v>
      </c>
      <c r="L600">
        <v>30</v>
      </c>
      <c r="M600">
        <v>37</v>
      </c>
      <c r="N600">
        <v>12</v>
      </c>
      <c r="O600">
        <v>117</v>
      </c>
      <c r="P600">
        <v>0</v>
      </c>
      <c r="Q600">
        <v>1</v>
      </c>
      <c r="R600">
        <v>0</v>
      </c>
      <c r="S600">
        <v>30</v>
      </c>
      <c r="T600">
        <v>0</v>
      </c>
      <c r="U600">
        <v>0</v>
      </c>
      <c r="V600">
        <v>0</v>
      </c>
      <c r="W600">
        <v>7</v>
      </c>
      <c r="X600">
        <v>2</v>
      </c>
      <c r="Y600">
        <v>0</v>
      </c>
      <c r="Z600">
        <v>0</v>
      </c>
      <c r="AA600">
        <v>18</v>
      </c>
      <c r="AB600">
        <v>0</v>
      </c>
      <c r="AC600">
        <v>0</v>
      </c>
      <c r="AD600">
        <v>0</v>
      </c>
      <c r="AE600">
        <v>1</v>
      </c>
      <c r="AF600">
        <v>0</v>
      </c>
      <c r="AG600">
        <v>12</v>
      </c>
      <c r="AH600">
        <v>4</v>
      </c>
      <c r="AI600">
        <v>1</v>
      </c>
      <c r="AJ600">
        <v>33</v>
      </c>
      <c r="AK600">
        <v>5</v>
      </c>
      <c r="AL600">
        <v>34</v>
      </c>
      <c r="AM600">
        <v>21</v>
      </c>
      <c r="AN600">
        <v>23</v>
      </c>
      <c r="AO600">
        <v>87</v>
      </c>
      <c r="AP600">
        <v>2</v>
      </c>
      <c r="AQ600">
        <v>1</v>
      </c>
      <c r="AR600">
        <v>17</v>
      </c>
      <c r="AS600">
        <v>6</v>
      </c>
      <c r="AT600">
        <v>25</v>
      </c>
      <c r="AU600">
        <v>6</v>
      </c>
      <c r="AV600">
        <v>1</v>
      </c>
      <c r="AW600">
        <v>4</v>
      </c>
      <c r="AX600">
        <v>21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2</v>
      </c>
      <c r="BF600">
        <v>1</v>
      </c>
      <c r="BG600">
        <v>0</v>
      </c>
      <c r="BH600">
        <v>0</v>
      </c>
      <c r="BI600">
        <v>0</v>
      </c>
      <c r="BJ600">
        <v>11</v>
      </c>
      <c r="BK600">
        <v>3</v>
      </c>
      <c r="BL600">
        <v>0</v>
      </c>
      <c r="BM600">
        <v>0</v>
      </c>
      <c r="BN600">
        <v>1</v>
      </c>
      <c r="BO600">
        <v>0</v>
      </c>
      <c r="BP600">
        <v>3</v>
      </c>
      <c r="BQ600">
        <v>3</v>
      </c>
      <c r="BR600">
        <v>0</v>
      </c>
      <c r="BS600">
        <v>27</v>
      </c>
      <c r="BT600">
        <v>1</v>
      </c>
      <c r="BU600">
        <v>0</v>
      </c>
      <c r="BV600">
        <v>1</v>
      </c>
      <c r="BW600">
        <v>2</v>
      </c>
      <c r="BX600">
        <v>0</v>
      </c>
      <c r="BY600">
        <v>0</v>
      </c>
      <c r="BZ600">
        <v>0</v>
      </c>
      <c r="CA600">
        <v>0</v>
      </c>
      <c r="CB600">
        <v>1</v>
      </c>
      <c r="CC600">
        <v>0</v>
      </c>
      <c r="CD600">
        <v>24</v>
      </c>
      <c r="CE600">
        <v>0</v>
      </c>
      <c r="CF600">
        <v>113</v>
      </c>
      <c r="CG600">
        <v>7</v>
      </c>
      <c r="CH600">
        <v>12</v>
      </c>
      <c r="CI600">
        <v>0</v>
      </c>
      <c r="CJ600">
        <v>10</v>
      </c>
      <c r="CK600">
        <v>1</v>
      </c>
      <c r="CL600">
        <v>1</v>
      </c>
      <c r="CM600">
        <v>1</v>
      </c>
      <c r="CN600">
        <v>27</v>
      </c>
      <c r="CO600">
        <v>2</v>
      </c>
      <c r="CP600">
        <v>0</v>
      </c>
      <c r="CQ600">
        <v>0</v>
      </c>
      <c r="CR600">
        <v>0</v>
      </c>
      <c r="CS600">
        <v>0</v>
      </c>
      <c r="CT600">
        <v>10</v>
      </c>
      <c r="CU600">
        <v>1</v>
      </c>
      <c r="CV600">
        <v>6</v>
      </c>
      <c r="CW600">
        <v>1</v>
      </c>
      <c r="CY600" s="7"/>
    </row>
    <row r="601" spans="1:103" x14ac:dyDescent="0.25">
      <c r="A601" t="s">
        <v>257</v>
      </c>
      <c r="B601" s="5" t="s">
        <v>258</v>
      </c>
      <c r="C601">
        <v>2020</v>
      </c>
      <c r="D601">
        <v>393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3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3</v>
      </c>
      <c r="AI601">
        <v>15</v>
      </c>
      <c r="AJ601">
        <v>0</v>
      </c>
      <c r="AK601">
        <v>4</v>
      </c>
      <c r="AL601">
        <v>0</v>
      </c>
      <c r="AM601">
        <v>5</v>
      </c>
      <c r="AN601">
        <v>45</v>
      </c>
      <c r="AO601">
        <v>2</v>
      </c>
      <c r="AP601">
        <v>0</v>
      </c>
      <c r="AQ601">
        <v>9</v>
      </c>
      <c r="AR601">
        <v>5</v>
      </c>
      <c r="AS601">
        <v>32</v>
      </c>
      <c r="AT601">
        <v>18</v>
      </c>
      <c r="AU601">
        <v>7</v>
      </c>
      <c r="AV601">
        <v>62</v>
      </c>
      <c r="AW601">
        <v>24</v>
      </c>
      <c r="AX601">
        <v>4</v>
      </c>
      <c r="AY601">
        <v>0</v>
      </c>
      <c r="AZ601">
        <v>1</v>
      </c>
      <c r="BA601">
        <v>0</v>
      </c>
      <c r="BB601">
        <v>1</v>
      </c>
      <c r="BC601">
        <v>0</v>
      </c>
      <c r="BD601">
        <v>0</v>
      </c>
      <c r="BE601">
        <v>8</v>
      </c>
      <c r="BF601">
        <v>8</v>
      </c>
      <c r="BG601">
        <v>0</v>
      </c>
      <c r="BH601">
        <v>1</v>
      </c>
      <c r="BI601">
        <v>0</v>
      </c>
      <c r="BJ601">
        <v>12</v>
      </c>
      <c r="BK601">
        <v>10</v>
      </c>
      <c r="BL601">
        <v>0</v>
      </c>
      <c r="BM601">
        <v>2</v>
      </c>
      <c r="BN601">
        <v>6</v>
      </c>
      <c r="BO601">
        <v>0</v>
      </c>
      <c r="BP601">
        <v>0</v>
      </c>
      <c r="BQ601">
        <v>6</v>
      </c>
      <c r="BR601">
        <v>0</v>
      </c>
      <c r="BS601">
        <v>8</v>
      </c>
      <c r="BT601">
        <v>3</v>
      </c>
      <c r="BU601">
        <v>0</v>
      </c>
      <c r="BV601">
        <v>44</v>
      </c>
      <c r="BW601">
        <v>0</v>
      </c>
      <c r="BX601">
        <v>0</v>
      </c>
      <c r="BY601">
        <v>0</v>
      </c>
      <c r="BZ601">
        <v>0</v>
      </c>
      <c r="CA601">
        <v>1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1</v>
      </c>
      <c r="CH601">
        <v>0</v>
      </c>
      <c r="CI601">
        <v>1</v>
      </c>
      <c r="CJ601">
        <v>12</v>
      </c>
      <c r="CK601">
        <v>1</v>
      </c>
      <c r="CL601">
        <v>0</v>
      </c>
      <c r="CM601">
        <v>1</v>
      </c>
      <c r="CN601">
        <v>5</v>
      </c>
      <c r="CO601">
        <v>2</v>
      </c>
      <c r="CP601">
        <v>0</v>
      </c>
      <c r="CQ601">
        <v>0</v>
      </c>
      <c r="CR601">
        <v>2</v>
      </c>
      <c r="CS601">
        <v>0</v>
      </c>
      <c r="CT601">
        <v>13</v>
      </c>
      <c r="CU601">
        <v>0</v>
      </c>
      <c r="CV601">
        <v>2</v>
      </c>
      <c r="CW601">
        <v>0</v>
      </c>
      <c r="CY601" s="7"/>
    </row>
    <row r="602" spans="1:103" x14ac:dyDescent="0.25">
      <c r="A602" t="s">
        <v>259</v>
      </c>
      <c r="B602" s="5" t="s">
        <v>260</v>
      </c>
      <c r="C602">
        <v>2020</v>
      </c>
      <c r="D602">
        <v>736</v>
      </c>
      <c r="E602">
        <v>0</v>
      </c>
      <c r="F602">
        <v>3</v>
      </c>
      <c r="G602">
        <v>2</v>
      </c>
      <c r="H602">
        <v>12</v>
      </c>
      <c r="I602">
        <v>7</v>
      </c>
      <c r="J602">
        <v>2</v>
      </c>
      <c r="K602">
        <v>1</v>
      </c>
      <c r="L602">
        <v>2</v>
      </c>
      <c r="M602">
        <v>14</v>
      </c>
      <c r="N602">
        <v>2</v>
      </c>
      <c r="O602">
        <v>6</v>
      </c>
      <c r="P602">
        <v>0</v>
      </c>
      <c r="Q602">
        <v>6</v>
      </c>
      <c r="R602">
        <v>0</v>
      </c>
      <c r="S602">
        <v>425</v>
      </c>
      <c r="T602">
        <v>0</v>
      </c>
      <c r="U602">
        <v>0</v>
      </c>
      <c r="V602">
        <v>0</v>
      </c>
      <c r="W602">
        <v>0</v>
      </c>
      <c r="X602">
        <v>4</v>
      </c>
      <c r="Y602">
        <v>4</v>
      </c>
      <c r="Z602">
        <v>0</v>
      </c>
      <c r="AA602">
        <v>14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2</v>
      </c>
      <c r="AH602">
        <v>1</v>
      </c>
      <c r="AI602">
        <v>0</v>
      </c>
      <c r="AJ602">
        <v>16</v>
      </c>
      <c r="AK602">
        <v>0</v>
      </c>
      <c r="AL602">
        <v>1</v>
      </c>
      <c r="AM602">
        <v>4</v>
      </c>
      <c r="AN602">
        <v>0</v>
      </c>
      <c r="AO602">
        <v>2</v>
      </c>
      <c r="AP602">
        <v>0</v>
      </c>
      <c r="AQ602">
        <v>0</v>
      </c>
      <c r="AR602">
        <v>98</v>
      </c>
      <c r="AS602">
        <v>0</v>
      </c>
      <c r="AT602">
        <v>9</v>
      </c>
      <c r="AU602">
        <v>19</v>
      </c>
      <c r="AV602">
        <v>0</v>
      </c>
      <c r="AW602">
        <v>0</v>
      </c>
      <c r="AX602">
        <v>10</v>
      </c>
      <c r="AY602">
        <v>0</v>
      </c>
      <c r="AZ602">
        <v>1</v>
      </c>
      <c r="BA602">
        <v>0</v>
      </c>
      <c r="BB602">
        <v>0</v>
      </c>
      <c r="BC602">
        <v>0</v>
      </c>
      <c r="BD602">
        <v>0</v>
      </c>
      <c r="BE602">
        <v>2</v>
      </c>
      <c r="BF602">
        <v>5</v>
      </c>
      <c r="BG602">
        <v>0</v>
      </c>
      <c r="BH602">
        <v>0</v>
      </c>
      <c r="BI602">
        <v>0</v>
      </c>
      <c r="BJ602">
        <v>1</v>
      </c>
      <c r="BK602">
        <v>4</v>
      </c>
      <c r="BL602">
        <v>0</v>
      </c>
      <c r="BM602">
        <v>0</v>
      </c>
      <c r="BN602">
        <v>1</v>
      </c>
      <c r="BO602">
        <v>0</v>
      </c>
      <c r="BP602">
        <v>0</v>
      </c>
      <c r="BQ602">
        <v>11</v>
      </c>
      <c r="BR602">
        <v>0</v>
      </c>
      <c r="BS602">
        <v>15</v>
      </c>
      <c r="BT602">
        <v>1</v>
      </c>
      <c r="BU602">
        <v>0</v>
      </c>
      <c r="BV602">
        <v>4</v>
      </c>
      <c r="BW602">
        <v>6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4</v>
      </c>
      <c r="CG602">
        <v>0</v>
      </c>
      <c r="CH602">
        <v>0</v>
      </c>
      <c r="CI602">
        <v>0</v>
      </c>
      <c r="CJ602">
        <v>1</v>
      </c>
      <c r="CK602">
        <v>0</v>
      </c>
      <c r="CL602">
        <v>0</v>
      </c>
      <c r="CM602">
        <v>0</v>
      </c>
      <c r="CN602">
        <v>2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2</v>
      </c>
      <c r="CU602">
        <v>2</v>
      </c>
      <c r="CV602">
        <v>5</v>
      </c>
      <c r="CW602">
        <v>1</v>
      </c>
      <c r="CY602" s="7"/>
    </row>
    <row r="603" spans="1:103" x14ac:dyDescent="0.25">
      <c r="A603" t="s">
        <v>261</v>
      </c>
      <c r="B603" s="5" t="s">
        <v>262</v>
      </c>
      <c r="C603">
        <v>2020</v>
      </c>
      <c r="D603">
        <v>71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70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Y603" s="7"/>
    </row>
    <row r="604" spans="1:103" x14ac:dyDescent="0.25">
      <c r="A604" t="s">
        <v>263</v>
      </c>
      <c r="B604" s="5" t="s">
        <v>264</v>
      </c>
      <c r="C604">
        <v>2020</v>
      </c>
      <c r="D604">
        <v>587</v>
      </c>
      <c r="E604">
        <v>0</v>
      </c>
      <c r="F604">
        <v>0</v>
      </c>
      <c r="G604">
        <v>0</v>
      </c>
      <c r="H604">
        <v>26</v>
      </c>
      <c r="I604">
        <v>0</v>
      </c>
      <c r="J604">
        <v>191</v>
      </c>
      <c r="K604">
        <v>1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5</v>
      </c>
      <c r="W604">
        <v>2</v>
      </c>
      <c r="X604">
        <v>8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1</v>
      </c>
      <c r="AF604">
        <v>0</v>
      </c>
      <c r="AG604">
        <v>0</v>
      </c>
      <c r="AH604">
        <v>6</v>
      </c>
      <c r="AI604">
        <v>0</v>
      </c>
      <c r="AJ604">
        <v>0</v>
      </c>
      <c r="AK604">
        <v>1</v>
      </c>
      <c r="AL604">
        <v>18</v>
      </c>
      <c r="AM604">
        <v>5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4</v>
      </c>
      <c r="AT604">
        <v>7</v>
      </c>
      <c r="AU604">
        <v>2</v>
      </c>
      <c r="AV604">
        <v>1</v>
      </c>
      <c r="AW604">
        <v>0</v>
      </c>
      <c r="AX604">
        <v>2</v>
      </c>
      <c r="AY604">
        <v>0</v>
      </c>
      <c r="AZ604">
        <v>1</v>
      </c>
      <c r="BA604">
        <v>0</v>
      </c>
      <c r="BB604">
        <v>9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1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131</v>
      </c>
      <c r="BT604">
        <v>0</v>
      </c>
      <c r="BU604">
        <v>2</v>
      </c>
      <c r="BV604">
        <v>6</v>
      </c>
      <c r="BW604">
        <v>0</v>
      </c>
      <c r="BX604">
        <v>39</v>
      </c>
      <c r="BY604">
        <v>0</v>
      </c>
      <c r="BZ604">
        <v>0</v>
      </c>
      <c r="CA604">
        <v>13</v>
      </c>
      <c r="CB604">
        <v>0</v>
      </c>
      <c r="CC604">
        <v>0</v>
      </c>
      <c r="CD604">
        <v>4</v>
      </c>
      <c r="CE604">
        <v>0</v>
      </c>
      <c r="CF604">
        <v>0</v>
      </c>
      <c r="CG604">
        <v>5</v>
      </c>
      <c r="CH604">
        <v>0</v>
      </c>
      <c r="CI604">
        <v>0</v>
      </c>
      <c r="CJ604">
        <v>81</v>
      </c>
      <c r="CK604">
        <v>3</v>
      </c>
      <c r="CL604">
        <v>0</v>
      </c>
      <c r="CM604">
        <v>0</v>
      </c>
      <c r="CN604">
        <v>1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4</v>
      </c>
      <c r="CU604">
        <v>0</v>
      </c>
      <c r="CV604">
        <v>1</v>
      </c>
      <c r="CW604">
        <v>1</v>
      </c>
      <c r="CY604" s="7"/>
    </row>
    <row r="605" spans="1:103" x14ac:dyDescent="0.25">
      <c r="A605" t="s">
        <v>265</v>
      </c>
      <c r="B605" s="5" t="s">
        <v>266</v>
      </c>
      <c r="C605">
        <v>2020</v>
      </c>
      <c r="D605">
        <v>34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4</v>
      </c>
      <c r="K605">
        <v>0</v>
      </c>
      <c r="L605">
        <v>0</v>
      </c>
      <c r="M605">
        <v>0</v>
      </c>
      <c r="N605">
        <v>0</v>
      </c>
      <c r="O605">
        <v>5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22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Y605" s="7"/>
    </row>
    <row r="606" spans="1:103" x14ac:dyDescent="0.25">
      <c r="A606" t="s">
        <v>267</v>
      </c>
      <c r="B606" s="5" t="s">
        <v>268</v>
      </c>
      <c r="C606">
        <v>2020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2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Y606" s="7"/>
    </row>
    <row r="607" spans="1:103" x14ac:dyDescent="0.25">
      <c r="A607" t="s">
        <v>269</v>
      </c>
      <c r="B607" s="5" t="s">
        <v>270</v>
      </c>
      <c r="C607">
        <v>2020</v>
      </c>
      <c r="D607">
        <v>26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2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20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Y607" s="7"/>
    </row>
    <row r="608" spans="1:103" x14ac:dyDescent="0.25">
      <c r="A608" t="s">
        <v>271</v>
      </c>
      <c r="B608" s="5" t="s">
        <v>272</v>
      </c>
      <c r="C608">
        <v>2020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Y608" s="7"/>
    </row>
    <row r="609" spans="1:103" x14ac:dyDescent="0.25">
      <c r="A609" t="s">
        <v>273</v>
      </c>
      <c r="B609" s="5" t="s">
        <v>274</v>
      </c>
      <c r="C609">
        <v>2020</v>
      </c>
      <c r="D609">
        <v>128</v>
      </c>
      <c r="E609">
        <v>0</v>
      </c>
      <c r="F609">
        <v>0</v>
      </c>
      <c r="G609">
        <v>4</v>
      </c>
      <c r="H609">
        <v>0</v>
      </c>
      <c r="I609">
        <v>1</v>
      </c>
      <c r="J609">
        <v>1</v>
      </c>
      <c r="K609">
        <v>0</v>
      </c>
      <c r="L609">
        <v>1</v>
      </c>
      <c r="M609">
        <v>0</v>
      </c>
      <c r="N609">
        <v>1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68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2</v>
      </c>
      <c r="AU609">
        <v>0</v>
      </c>
      <c r="AV609">
        <v>3</v>
      </c>
      <c r="AW609">
        <v>0</v>
      </c>
      <c r="AX609">
        <v>1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3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3</v>
      </c>
      <c r="BT609">
        <v>0</v>
      </c>
      <c r="BU609">
        <v>0</v>
      </c>
      <c r="BV609">
        <v>2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15</v>
      </c>
      <c r="CG609">
        <v>8</v>
      </c>
      <c r="CH609">
        <v>0</v>
      </c>
      <c r="CI609">
        <v>0</v>
      </c>
      <c r="CJ609">
        <v>11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Y609" s="7"/>
    </row>
    <row r="610" spans="1:103" x14ac:dyDescent="0.25">
      <c r="A610" t="s">
        <v>275</v>
      </c>
      <c r="B610" s="5" t="s">
        <v>276</v>
      </c>
      <c r="C610">
        <v>2020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Y610" s="7"/>
    </row>
    <row r="611" spans="1:103" x14ac:dyDescent="0.25">
      <c r="A611" t="s">
        <v>277</v>
      </c>
      <c r="B611" s="5" t="s">
        <v>278</v>
      </c>
      <c r="C611">
        <v>2020</v>
      </c>
      <c r="D611">
        <v>275</v>
      </c>
      <c r="E611">
        <v>0</v>
      </c>
      <c r="F611">
        <v>0</v>
      </c>
      <c r="G611">
        <v>0</v>
      </c>
      <c r="H611">
        <v>26</v>
      </c>
      <c r="I611">
        <v>12</v>
      </c>
      <c r="J611">
        <v>10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1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7</v>
      </c>
      <c r="CJ611">
        <v>202</v>
      </c>
      <c r="CK611">
        <v>10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1</v>
      </c>
      <c r="CW611">
        <v>0</v>
      </c>
      <c r="CY611" s="7"/>
    </row>
    <row r="612" spans="1:103" x14ac:dyDescent="0.25">
      <c r="A612" t="s">
        <v>279</v>
      </c>
      <c r="B612" s="5" t="s">
        <v>280</v>
      </c>
      <c r="C612">
        <v>2020</v>
      </c>
      <c r="D612">
        <v>4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4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Y612" s="7"/>
    </row>
    <row r="613" spans="1:103" x14ac:dyDescent="0.25">
      <c r="A613" t="s">
        <v>281</v>
      </c>
      <c r="B613" s="5" t="s">
        <v>282</v>
      </c>
      <c r="C613">
        <v>2020</v>
      </c>
      <c r="D613">
        <v>13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2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1</v>
      </c>
      <c r="BR613">
        <v>0</v>
      </c>
      <c r="BS613">
        <v>2</v>
      </c>
      <c r="BT613">
        <v>0</v>
      </c>
      <c r="BU613">
        <v>0</v>
      </c>
      <c r="BV613">
        <v>2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1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1</v>
      </c>
      <c r="CY613" s="7"/>
    </row>
    <row r="614" spans="1:103" x14ac:dyDescent="0.25">
      <c r="A614" t="s">
        <v>283</v>
      </c>
      <c r="B614" s="5" t="s">
        <v>284</v>
      </c>
      <c r="C614">
        <v>2020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Y614" s="7"/>
    </row>
    <row r="615" spans="1:103" x14ac:dyDescent="0.25">
      <c r="A615" t="s">
        <v>285</v>
      </c>
      <c r="B615" s="5" t="s">
        <v>286</v>
      </c>
      <c r="C615">
        <v>2020</v>
      </c>
      <c r="D615">
        <v>7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1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2</v>
      </c>
      <c r="BF615">
        <v>2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Y615" s="7"/>
    </row>
    <row r="616" spans="1:103" x14ac:dyDescent="0.25">
      <c r="A616" t="s">
        <v>287</v>
      </c>
      <c r="B616" s="5" t="s">
        <v>288</v>
      </c>
      <c r="C616">
        <v>2020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Y616" s="7"/>
    </row>
    <row r="617" spans="1:103" x14ac:dyDescent="0.25">
      <c r="A617" t="s">
        <v>289</v>
      </c>
      <c r="B617" s="5" t="s">
        <v>290</v>
      </c>
      <c r="C617">
        <v>2020</v>
      </c>
      <c r="D617">
        <v>58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4</v>
      </c>
      <c r="K617">
        <v>0</v>
      </c>
      <c r="L617">
        <v>0</v>
      </c>
      <c r="M617">
        <v>0</v>
      </c>
      <c r="N617">
        <v>2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6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6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2</v>
      </c>
      <c r="BC617">
        <v>1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5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1</v>
      </c>
      <c r="BQ617">
        <v>2</v>
      </c>
      <c r="BR617">
        <v>0</v>
      </c>
      <c r="BS617">
        <v>8</v>
      </c>
      <c r="BT617">
        <v>0</v>
      </c>
      <c r="BU617">
        <v>0</v>
      </c>
      <c r="BV617">
        <v>2</v>
      </c>
      <c r="BW617">
        <v>0</v>
      </c>
      <c r="BX617">
        <v>0</v>
      </c>
      <c r="BY617">
        <v>0</v>
      </c>
      <c r="BZ617">
        <v>0</v>
      </c>
      <c r="CA617">
        <v>4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4</v>
      </c>
      <c r="CK617">
        <v>2</v>
      </c>
      <c r="CL617">
        <v>0</v>
      </c>
      <c r="CM617">
        <v>0</v>
      </c>
      <c r="CN617">
        <v>2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1</v>
      </c>
      <c r="CU617">
        <v>0</v>
      </c>
      <c r="CV617">
        <v>2</v>
      </c>
      <c r="CW617">
        <v>0</v>
      </c>
      <c r="CY617" s="7"/>
    </row>
    <row r="618" spans="1:103" x14ac:dyDescent="0.25">
      <c r="A618" t="s">
        <v>291</v>
      </c>
      <c r="B618" s="5" t="s">
        <v>292</v>
      </c>
      <c r="C618">
        <v>2020</v>
      </c>
      <c r="D618">
        <v>93</v>
      </c>
      <c r="E618">
        <v>0</v>
      </c>
      <c r="F618">
        <v>0</v>
      </c>
      <c r="G618">
        <v>0</v>
      </c>
      <c r="H618">
        <v>43</v>
      </c>
      <c r="I618">
        <v>0</v>
      </c>
      <c r="J618">
        <v>0</v>
      </c>
      <c r="K618">
        <v>18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4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1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22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2</v>
      </c>
      <c r="CW618">
        <v>0</v>
      </c>
      <c r="CY618" s="7"/>
    </row>
    <row r="619" spans="1:103" x14ac:dyDescent="0.25">
      <c r="A619" t="s">
        <v>293</v>
      </c>
      <c r="B619" s="5" t="s">
        <v>294</v>
      </c>
      <c r="C619">
        <v>2020</v>
      </c>
      <c r="D619">
        <v>8</v>
      </c>
      <c r="E619">
        <v>0</v>
      </c>
      <c r="F619">
        <v>0</v>
      </c>
      <c r="G619">
        <v>0</v>
      </c>
      <c r="H619">
        <v>8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Y619" s="7"/>
    </row>
    <row r="620" spans="1:103" x14ac:dyDescent="0.25">
      <c r="A620" t="s">
        <v>295</v>
      </c>
      <c r="B620" s="5" t="s">
        <v>296</v>
      </c>
      <c r="C620">
        <v>2020</v>
      </c>
      <c r="D620">
        <v>18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1</v>
      </c>
      <c r="L620">
        <v>17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Y620" s="7"/>
    </row>
    <row r="621" spans="1:103" x14ac:dyDescent="0.25">
      <c r="A621" t="s">
        <v>297</v>
      </c>
      <c r="B621" s="5" t="s">
        <v>298</v>
      </c>
      <c r="C621">
        <v>2020</v>
      </c>
      <c r="D621">
        <v>1200</v>
      </c>
      <c r="E621">
        <v>0</v>
      </c>
      <c r="F621">
        <v>0</v>
      </c>
      <c r="G621">
        <v>0</v>
      </c>
      <c r="H621">
        <v>1</v>
      </c>
      <c r="I621">
        <v>1</v>
      </c>
      <c r="J621">
        <v>65</v>
      </c>
      <c r="K621">
        <v>10</v>
      </c>
      <c r="L621">
        <v>9</v>
      </c>
      <c r="M621">
        <v>0</v>
      </c>
      <c r="N621">
        <v>7</v>
      </c>
      <c r="O621">
        <v>81</v>
      </c>
      <c r="P621">
        <v>0</v>
      </c>
      <c r="Q621">
        <v>1</v>
      </c>
      <c r="R621">
        <v>2</v>
      </c>
      <c r="S621">
        <v>0</v>
      </c>
      <c r="T621">
        <v>0</v>
      </c>
      <c r="U621">
        <v>0</v>
      </c>
      <c r="V621">
        <v>1</v>
      </c>
      <c r="W621">
        <v>2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5</v>
      </c>
      <c r="AF621">
        <v>0</v>
      </c>
      <c r="AG621">
        <v>38</v>
      </c>
      <c r="AH621">
        <v>4</v>
      </c>
      <c r="AI621">
        <v>1</v>
      </c>
      <c r="AJ621">
        <v>8</v>
      </c>
      <c r="AK621">
        <v>9</v>
      </c>
      <c r="AL621">
        <v>0</v>
      </c>
      <c r="AM621">
        <v>26</v>
      </c>
      <c r="AN621">
        <v>0</v>
      </c>
      <c r="AO621">
        <v>11</v>
      </c>
      <c r="AP621">
        <v>1</v>
      </c>
      <c r="AQ621">
        <v>5</v>
      </c>
      <c r="AR621">
        <v>0</v>
      </c>
      <c r="AS621">
        <v>3</v>
      </c>
      <c r="AT621">
        <v>3</v>
      </c>
      <c r="AU621">
        <v>29</v>
      </c>
      <c r="AV621">
        <v>21</v>
      </c>
      <c r="AW621">
        <v>5</v>
      </c>
      <c r="AX621">
        <v>8</v>
      </c>
      <c r="AY621">
        <v>0</v>
      </c>
      <c r="AZ621">
        <v>1</v>
      </c>
      <c r="BA621">
        <v>0</v>
      </c>
      <c r="BB621">
        <v>119</v>
      </c>
      <c r="BC621">
        <v>0</v>
      </c>
      <c r="BD621">
        <v>0</v>
      </c>
      <c r="BE621">
        <v>5</v>
      </c>
      <c r="BF621">
        <v>5</v>
      </c>
      <c r="BG621">
        <v>0</v>
      </c>
      <c r="BH621">
        <v>0</v>
      </c>
      <c r="BI621">
        <v>0</v>
      </c>
      <c r="BJ621">
        <v>16</v>
      </c>
      <c r="BK621">
        <v>12</v>
      </c>
      <c r="BL621">
        <v>0</v>
      </c>
      <c r="BM621">
        <v>2</v>
      </c>
      <c r="BN621">
        <v>76</v>
      </c>
      <c r="BO621">
        <v>0</v>
      </c>
      <c r="BP621">
        <v>68</v>
      </c>
      <c r="BQ621">
        <v>136</v>
      </c>
      <c r="BR621">
        <v>1</v>
      </c>
      <c r="BS621">
        <v>20</v>
      </c>
      <c r="BT621">
        <v>4</v>
      </c>
      <c r="BU621">
        <v>0</v>
      </c>
      <c r="BV621">
        <v>38</v>
      </c>
      <c r="BW621">
        <v>0</v>
      </c>
      <c r="BX621">
        <v>0</v>
      </c>
      <c r="BY621">
        <v>0</v>
      </c>
      <c r="BZ621">
        <v>0</v>
      </c>
      <c r="CA621">
        <v>24</v>
      </c>
      <c r="CB621">
        <v>0</v>
      </c>
      <c r="CC621">
        <v>0</v>
      </c>
      <c r="CD621">
        <v>1</v>
      </c>
      <c r="CE621">
        <v>1</v>
      </c>
      <c r="CF621">
        <v>3</v>
      </c>
      <c r="CG621">
        <v>2</v>
      </c>
      <c r="CH621">
        <v>2</v>
      </c>
      <c r="CI621">
        <v>1</v>
      </c>
      <c r="CJ621">
        <v>2</v>
      </c>
      <c r="CK621">
        <v>0</v>
      </c>
      <c r="CL621">
        <v>0</v>
      </c>
      <c r="CM621">
        <v>3</v>
      </c>
      <c r="CN621">
        <v>42</v>
      </c>
      <c r="CO621">
        <v>0</v>
      </c>
      <c r="CP621">
        <v>2</v>
      </c>
      <c r="CQ621">
        <v>0</v>
      </c>
      <c r="CR621">
        <v>1</v>
      </c>
      <c r="CS621">
        <v>8</v>
      </c>
      <c r="CT621">
        <v>12</v>
      </c>
      <c r="CU621">
        <v>1</v>
      </c>
      <c r="CV621">
        <v>24</v>
      </c>
      <c r="CW621">
        <v>207</v>
      </c>
      <c r="CY621" s="7"/>
    </row>
    <row r="622" spans="1:103" x14ac:dyDescent="0.25">
      <c r="A622" t="s">
        <v>299</v>
      </c>
      <c r="B622" s="5" t="s">
        <v>300</v>
      </c>
      <c r="C622">
        <v>2020</v>
      </c>
      <c r="D622">
        <v>1943</v>
      </c>
      <c r="E622">
        <v>0</v>
      </c>
      <c r="F622">
        <v>0</v>
      </c>
      <c r="G622">
        <v>0</v>
      </c>
      <c r="H622">
        <v>6</v>
      </c>
      <c r="I622">
        <v>4</v>
      </c>
      <c r="J622">
        <v>8</v>
      </c>
      <c r="K622">
        <v>1</v>
      </c>
      <c r="L622">
        <v>2</v>
      </c>
      <c r="M622">
        <v>0</v>
      </c>
      <c r="N622">
        <v>17</v>
      </c>
      <c r="O622">
        <v>1</v>
      </c>
      <c r="P622">
        <v>0</v>
      </c>
      <c r="Q622">
        <v>0</v>
      </c>
      <c r="R622">
        <v>9</v>
      </c>
      <c r="S622">
        <v>13</v>
      </c>
      <c r="T622">
        <v>0</v>
      </c>
      <c r="U622">
        <v>1</v>
      </c>
      <c r="V622">
        <v>0</v>
      </c>
      <c r="W622">
        <v>3</v>
      </c>
      <c r="X622">
        <v>2</v>
      </c>
      <c r="Y622">
        <v>0</v>
      </c>
      <c r="Z622">
        <v>0</v>
      </c>
      <c r="AA622">
        <v>65</v>
      </c>
      <c r="AB622">
        <v>0</v>
      </c>
      <c r="AC622">
        <v>0</v>
      </c>
      <c r="AD622">
        <v>0</v>
      </c>
      <c r="AE622">
        <v>48</v>
      </c>
      <c r="AF622">
        <v>33</v>
      </c>
      <c r="AG622">
        <v>10</v>
      </c>
      <c r="AH622">
        <v>0</v>
      </c>
      <c r="AI622">
        <v>3</v>
      </c>
      <c r="AJ622">
        <v>10</v>
      </c>
      <c r="AK622">
        <v>5</v>
      </c>
      <c r="AL622">
        <v>0</v>
      </c>
      <c r="AM622">
        <v>1</v>
      </c>
      <c r="AN622">
        <v>8</v>
      </c>
      <c r="AO622">
        <v>5</v>
      </c>
      <c r="AP622">
        <v>0</v>
      </c>
      <c r="AQ622">
        <v>51</v>
      </c>
      <c r="AR622">
        <v>61</v>
      </c>
      <c r="AS622">
        <v>27</v>
      </c>
      <c r="AT622">
        <v>5</v>
      </c>
      <c r="AU622">
        <v>15</v>
      </c>
      <c r="AV622">
        <v>13</v>
      </c>
      <c r="AW622">
        <v>2</v>
      </c>
      <c r="AX622">
        <v>21</v>
      </c>
      <c r="AY622">
        <v>2</v>
      </c>
      <c r="AZ622">
        <v>8</v>
      </c>
      <c r="BA622">
        <v>0</v>
      </c>
      <c r="BB622">
        <v>83</v>
      </c>
      <c r="BC622">
        <v>10</v>
      </c>
      <c r="BD622">
        <v>0</v>
      </c>
      <c r="BE622">
        <v>11</v>
      </c>
      <c r="BF622">
        <v>8</v>
      </c>
      <c r="BG622">
        <v>0</v>
      </c>
      <c r="BH622">
        <v>0</v>
      </c>
      <c r="BI622">
        <v>4</v>
      </c>
      <c r="BJ622">
        <v>34</v>
      </c>
      <c r="BK622">
        <v>44</v>
      </c>
      <c r="BL622">
        <v>0</v>
      </c>
      <c r="BM622">
        <v>2</v>
      </c>
      <c r="BN622">
        <v>35</v>
      </c>
      <c r="BO622">
        <v>0</v>
      </c>
      <c r="BP622">
        <v>10</v>
      </c>
      <c r="BQ622">
        <v>86</v>
      </c>
      <c r="BR622">
        <v>177</v>
      </c>
      <c r="BS622">
        <v>156</v>
      </c>
      <c r="BT622">
        <v>21</v>
      </c>
      <c r="BU622">
        <v>1</v>
      </c>
      <c r="BV622">
        <v>11</v>
      </c>
      <c r="BW622">
        <v>0</v>
      </c>
      <c r="BX622">
        <v>1</v>
      </c>
      <c r="BY622">
        <v>0</v>
      </c>
      <c r="BZ622">
        <v>0</v>
      </c>
      <c r="CA622">
        <v>108</v>
      </c>
      <c r="CB622">
        <v>0</v>
      </c>
      <c r="CC622">
        <v>0</v>
      </c>
      <c r="CD622">
        <v>3</v>
      </c>
      <c r="CE622">
        <v>0</v>
      </c>
      <c r="CF622">
        <v>97</v>
      </c>
      <c r="CG622">
        <v>1</v>
      </c>
      <c r="CH622">
        <v>7</v>
      </c>
      <c r="CI622">
        <v>0</v>
      </c>
      <c r="CJ622">
        <v>361</v>
      </c>
      <c r="CK622">
        <v>6</v>
      </c>
      <c r="CL622">
        <v>0</v>
      </c>
      <c r="CM622">
        <v>12</v>
      </c>
      <c r="CN622">
        <v>71</v>
      </c>
      <c r="CO622">
        <v>9</v>
      </c>
      <c r="CP622">
        <v>3</v>
      </c>
      <c r="CQ622">
        <v>0</v>
      </c>
      <c r="CR622">
        <v>0</v>
      </c>
      <c r="CS622">
        <v>2</v>
      </c>
      <c r="CT622">
        <v>38</v>
      </c>
      <c r="CU622">
        <v>2</v>
      </c>
      <c r="CV622">
        <v>60</v>
      </c>
      <c r="CW622">
        <v>3</v>
      </c>
      <c r="CY622" s="7"/>
    </row>
    <row r="623" spans="1:103" x14ac:dyDescent="0.25">
      <c r="A623" t="s">
        <v>301</v>
      </c>
      <c r="B623" s="5" t="s">
        <v>302</v>
      </c>
      <c r="C623">
        <v>2020</v>
      </c>
      <c r="D623">
        <v>40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4</v>
      </c>
      <c r="L623">
        <v>2</v>
      </c>
      <c r="M623">
        <v>0</v>
      </c>
      <c r="N623">
        <v>0</v>
      </c>
      <c r="O623">
        <v>31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Y623" s="7"/>
    </row>
    <row r="624" spans="1:103" x14ac:dyDescent="0.25">
      <c r="A624" t="s">
        <v>303</v>
      </c>
      <c r="B624" s="5" t="s">
        <v>304</v>
      </c>
      <c r="C624">
        <v>2020</v>
      </c>
      <c r="D624">
        <v>28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12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9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2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Y624" s="7"/>
    </row>
    <row r="625" spans="1:103" x14ac:dyDescent="0.25">
      <c r="A625" t="s">
        <v>305</v>
      </c>
      <c r="B625" s="5" t="s">
        <v>306</v>
      </c>
      <c r="C625">
        <v>2020</v>
      </c>
      <c r="D625">
        <v>3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3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Y625" s="7"/>
    </row>
    <row r="626" spans="1:103" x14ac:dyDescent="0.25">
      <c r="A626" t="s">
        <v>307</v>
      </c>
      <c r="B626" s="5" t="s">
        <v>308</v>
      </c>
      <c r="C626">
        <v>2020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Y626" s="7"/>
    </row>
    <row r="627" spans="1:103" x14ac:dyDescent="0.25">
      <c r="A627" t="s">
        <v>309</v>
      </c>
      <c r="B627" s="5" t="s">
        <v>310</v>
      </c>
      <c r="C627">
        <v>2020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Y627" s="7"/>
    </row>
    <row r="628" spans="1:103" x14ac:dyDescent="0.25">
      <c r="A628" t="s">
        <v>311</v>
      </c>
      <c r="B628" s="5" t="s">
        <v>312</v>
      </c>
      <c r="C628">
        <v>2020</v>
      </c>
      <c r="D628">
        <v>1100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1</v>
      </c>
      <c r="M628">
        <v>0</v>
      </c>
      <c r="N628">
        <v>1</v>
      </c>
      <c r="O628">
        <v>5</v>
      </c>
      <c r="P628">
        <v>0</v>
      </c>
      <c r="Q628">
        <v>0</v>
      </c>
      <c r="R628">
        <v>0</v>
      </c>
      <c r="S628">
        <v>2</v>
      </c>
      <c r="T628">
        <v>0</v>
      </c>
      <c r="U628">
        <v>0</v>
      </c>
      <c r="V628">
        <v>0</v>
      </c>
      <c r="W628">
        <v>14</v>
      </c>
      <c r="X628">
        <v>0</v>
      </c>
      <c r="Y628">
        <v>0</v>
      </c>
      <c r="Z628">
        <v>894</v>
      </c>
      <c r="AA628">
        <v>117</v>
      </c>
      <c r="AB628">
        <v>40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1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1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8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2</v>
      </c>
      <c r="CN628">
        <v>2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1</v>
      </c>
      <c r="CW628">
        <v>2</v>
      </c>
      <c r="CY628" s="7"/>
    </row>
    <row r="629" spans="1:103" x14ac:dyDescent="0.25">
      <c r="A629" t="s">
        <v>313</v>
      </c>
      <c r="B629" s="5" t="s">
        <v>314</v>
      </c>
      <c r="C629">
        <v>2020</v>
      </c>
      <c r="D629">
        <v>59</v>
      </c>
      <c r="E629">
        <v>0</v>
      </c>
      <c r="F629">
        <v>0</v>
      </c>
      <c r="G629">
        <v>0</v>
      </c>
      <c r="H629">
        <v>11</v>
      </c>
      <c r="I629">
        <v>0</v>
      </c>
      <c r="J629">
        <v>13</v>
      </c>
      <c r="K629">
        <v>2</v>
      </c>
      <c r="L629">
        <v>8</v>
      </c>
      <c r="M629">
        <v>0</v>
      </c>
      <c r="N629">
        <v>0</v>
      </c>
      <c r="O629">
        <v>1</v>
      </c>
      <c r="P629">
        <v>0</v>
      </c>
      <c r="Q629">
        <v>21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1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Y629" s="7"/>
    </row>
    <row r="630" spans="1:103" x14ac:dyDescent="0.25">
      <c r="A630" t="s">
        <v>315</v>
      </c>
      <c r="B630" s="5" t="s">
        <v>316</v>
      </c>
      <c r="C630">
        <v>2020</v>
      </c>
      <c r="D630">
        <v>36633</v>
      </c>
      <c r="E630">
        <v>13</v>
      </c>
      <c r="F630">
        <v>896</v>
      </c>
      <c r="G630">
        <v>451</v>
      </c>
      <c r="H630">
        <v>99</v>
      </c>
      <c r="I630">
        <v>303</v>
      </c>
      <c r="J630">
        <v>1546</v>
      </c>
      <c r="K630">
        <v>115</v>
      </c>
      <c r="L630">
        <v>369</v>
      </c>
      <c r="M630">
        <v>361</v>
      </c>
      <c r="N630">
        <v>591</v>
      </c>
      <c r="O630">
        <v>441</v>
      </c>
      <c r="P630">
        <v>0</v>
      </c>
      <c r="Q630">
        <v>51</v>
      </c>
      <c r="R630">
        <v>20</v>
      </c>
      <c r="S630">
        <v>49</v>
      </c>
      <c r="T630">
        <v>27</v>
      </c>
      <c r="U630">
        <v>6</v>
      </c>
      <c r="V630">
        <v>39</v>
      </c>
      <c r="W630">
        <v>60</v>
      </c>
      <c r="X630">
        <v>1070</v>
      </c>
      <c r="Y630">
        <v>42</v>
      </c>
      <c r="Z630">
        <v>10</v>
      </c>
      <c r="AA630">
        <v>1392</v>
      </c>
      <c r="AB630">
        <v>101</v>
      </c>
      <c r="AC630">
        <v>135</v>
      </c>
      <c r="AD630">
        <v>8</v>
      </c>
      <c r="AE630">
        <v>273</v>
      </c>
      <c r="AF630">
        <v>98</v>
      </c>
      <c r="AG630">
        <v>1105</v>
      </c>
      <c r="AH630">
        <v>175</v>
      </c>
      <c r="AI630">
        <v>191</v>
      </c>
      <c r="AJ630">
        <v>4589</v>
      </c>
      <c r="AK630">
        <v>628</v>
      </c>
      <c r="AL630">
        <v>128</v>
      </c>
      <c r="AM630">
        <v>788</v>
      </c>
      <c r="AN630">
        <v>131</v>
      </c>
      <c r="AO630">
        <v>1060</v>
      </c>
      <c r="AP630">
        <v>7</v>
      </c>
      <c r="AQ630">
        <v>111</v>
      </c>
      <c r="AR630">
        <v>41</v>
      </c>
      <c r="AS630">
        <v>318</v>
      </c>
      <c r="AT630">
        <v>341</v>
      </c>
      <c r="AU630">
        <v>158</v>
      </c>
      <c r="AV630">
        <v>341</v>
      </c>
      <c r="AW630">
        <v>190</v>
      </c>
      <c r="AX630">
        <v>379</v>
      </c>
      <c r="AY630">
        <v>3</v>
      </c>
      <c r="AZ630">
        <v>24</v>
      </c>
      <c r="BA630">
        <v>0</v>
      </c>
      <c r="BB630">
        <v>520</v>
      </c>
      <c r="BC630">
        <v>16</v>
      </c>
      <c r="BD630">
        <v>17</v>
      </c>
      <c r="BE630">
        <v>138</v>
      </c>
      <c r="BF630">
        <v>259</v>
      </c>
      <c r="BG630">
        <v>16</v>
      </c>
      <c r="BH630">
        <v>21</v>
      </c>
      <c r="BI630">
        <v>3</v>
      </c>
      <c r="BJ630">
        <v>269</v>
      </c>
      <c r="BK630">
        <v>503</v>
      </c>
      <c r="BL630">
        <v>0</v>
      </c>
      <c r="BM630">
        <v>510</v>
      </c>
      <c r="BN630">
        <v>2282</v>
      </c>
      <c r="BO630">
        <v>149</v>
      </c>
      <c r="BP630">
        <v>172</v>
      </c>
      <c r="BQ630">
        <v>3277</v>
      </c>
      <c r="BR630">
        <v>121</v>
      </c>
      <c r="BS630">
        <v>1147</v>
      </c>
      <c r="BT630">
        <v>522</v>
      </c>
      <c r="BU630">
        <v>97</v>
      </c>
      <c r="BV630">
        <v>271</v>
      </c>
      <c r="BW630">
        <v>1268</v>
      </c>
      <c r="BX630">
        <v>859</v>
      </c>
      <c r="BY630">
        <v>1</v>
      </c>
      <c r="BZ630">
        <v>2</v>
      </c>
      <c r="CA630">
        <v>36</v>
      </c>
      <c r="CB630">
        <v>28</v>
      </c>
      <c r="CC630">
        <v>1</v>
      </c>
      <c r="CD630">
        <v>69</v>
      </c>
      <c r="CE630">
        <v>29</v>
      </c>
      <c r="CF630">
        <v>30</v>
      </c>
      <c r="CG630">
        <v>4</v>
      </c>
      <c r="CH630">
        <v>34</v>
      </c>
      <c r="CI630">
        <v>135</v>
      </c>
      <c r="CJ630">
        <v>1246</v>
      </c>
      <c r="CK630">
        <v>596</v>
      </c>
      <c r="CL630">
        <v>2</v>
      </c>
      <c r="CM630">
        <v>77</v>
      </c>
      <c r="CN630">
        <v>1008</v>
      </c>
      <c r="CO630">
        <v>52</v>
      </c>
      <c r="CP630">
        <v>111</v>
      </c>
      <c r="CQ630">
        <v>0</v>
      </c>
      <c r="CR630">
        <v>56</v>
      </c>
      <c r="CS630">
        <v>32</v>
      </c>
      <c r="CT630">
        <v>268</v>
      </c>
      <c r="CU630">
        <v>10</v>
      </c>
      <c r="CV630">
        <v>1061</v>
      </c>
      <c r="CW630">
        <v>37</v>
      </c>
      <c r="CY630" s="7"/>
    </row>
    <row r="631" spans="1:103" x14ac:dyDescent="0.25">
      <c r="A631" t="s">
        <v>317</v>
      </c>
      <c r="B631" s="5" t="s">
        <v>318</v>
      </c>
      <c r="C631">
        <v>2020</v>
      </c>
      <c r="D631">
        <v>11277</v>
      </c>
      <c r="E631">
        <v>0</v>
      </c>
      <c r="F631">
        <v>0</v>
      </c>
      <c r="G631">
        <v>4</v>
      </c>
      <c r="H631">
        <v>141</v>
      </c>
      <c r="I631">
        <v>0</v>
      </c>
      <c r="J631">
        <v>0</v>
      </c>
      <c r="K631">
        <v>0</v>
      </c>
      <c r="L631">
        <v>1</v>
      </c>
      <c r="M631">
        <v>50</v>
      </c>
      <c r="N631">
        <v>6</v>
      </c>
      <c r="O631">
        <v>3</v>
      </c>
      <c r="P631">
        <v>0</v>
      </c>
      <c r="Q631">
        <v>0</v>
      </c>
      <c r="R631">
        <v>0</v>
      </c>
      <c r="S631">
        <v>21</v>
      </c>
      <c r="T631">
        <v>0</v>
      </c>
      <c r="U631">
        <v>1</v>
      </c>
      <c r="V631">
        <v>55</v>
      </c>
      <c r="W631">
        <v>54</v>
      </c>
      <c r="X631">
        <v>2</v>
      </c>
      <c r="Y631">
        <v>0</v>
      </c>
      <c r="Z631">
        <v>5682</v>
      </c>
      <c r="AA631">
        <v>261</v>
      </c>
      <c r="AB631">
        <v>2822</v>
      </c>
      <c r="AC631">
        <v>0</v>
      </c>
      <c r="AD631">
        <v>15</v>
      </c>
      <c r="AE631">
        <v>8</v>
      </c>
      <c r="AF631">
        <v>0</v>
      </c>
      <c r="AG631">
        <v>140</v>
      </c>
      <c r="AH631">
        <v>18</v>
      </c>
      <c r="AI631">
        <v>14</v>
      </c>
      <c r="AJ631">
        <v>27</v>
      </c>
      <c r="AK631">
        <v>2</v>
      </c>
      <c r="AL631">
        <v>66</v>
      </c>
      <c r="AM631">
        <v>53</v>
      </c>
      <c r="AN631">
        <v>6</v>
      </c>
      <c r="AO631">
        <v>35</v>
      </c>
      <c r="AP631">
        <v>0</v>
      </c>
      <c r="AQ631">
        <v>5</v>
      </c>
      <c r="AR631">
        <v>10</v>
      </c>
      <c r="AS631">
        <v>64</v>
      </c>
      <c r="AT631">
        <v>3</v>
      </c>
      <c r="AU631">
        <v>3</v>
      </c>
      <c r="AV631">
        <v>89</v>
      </c>
      <c r="AW631">
        <v>585</v>
      </c>
      <c r="AX631">
        <v>55</v>
      </c>
      <c r="AY631">
        <v>2</v>
      </c>
      <c r="AZ631">
        <v>4</v>
      </c>
      <c r="BA631">
        <v>0</v>
      </c>
      <c r="BB631">
        <v>116</v>
      </c>
      <c r="BC631">
        <v>5</v>
      </c>
      <c r="BD631">
        <v>0</v>
      </c>
      <c r="BE631">
        <v>69</v>
      </c>
      <c r="BF631">
        <v>31</v>
      </c>
      <c r="BG631">
        <v>1</v>
      </c>
      <c r="BH631">
        <v>2</v>
      </c>
      <c r="BI631">
        <v>0</v>
      </c>
      <c r="BJ631">
        <v>66</v>
      </c>
      <c r="BK631">
        <v>30</v>
      </c>
      <c r="BL631">
        <v>0</v>
      </c>
      <c r="BM631">
        <v>1</v>
      </c>
      <c r="BN631">
        <v>13</v>
      </c>
      <c r="BO631">
        <v>0</v>
      </c>
      <c r="BP631">
        <v>7</v>
      </c>
      <c r="BQ631">
        <v>31</v>
      </c>
      <c r="BR631">
        <v>2</v>
      </c>
      <c r="BS631">
        <v>59</v>
      </c>
      <c r="BT631">
        <v>11</v>
      </c>
      <c r="BU631">
        <v>0</v>
      </c>
      <c r="BV631">
        <v>6</v>
      </c>
      <c r="BW631">
        <v>7</v>
      </c>
      <c r="BX631">
        <v>1</v>
      </c>
      <c r="BY631">
        <v>0</v>
      </c>
      <c r="BZ631">
        <v>0</v>
      </c>
      <c r="CA631">
        <v>169</v>
      </c>
      <c r="CB631">
        <v>116</v>
      </c>
      <c r="CC631">
        <v>0</v>
      </c>
      <c r="CD631">
        <v>4</v>
      </c>
      <c r="CE631">
        <v>0</v>
      </c>
      <c r="CF631">
        <v>15</v>
      </c>
      <c r="CG631">
        <v>1</v>
      </c>
      <c r="CH631">
        <v>1</v>
      </c>
      <c r="CI631">
        <v>0</v>
      </c>
      <c r="CJ631">
        <v>2</v>
      </c>
      <c r="CK631">
        <v>0</v>
      </c>
      <c r="CL631">
        <v>0</v>
      </c>
      <c r="CM631">
        <v>33</v>
      </c>
      <c r="CN631">
        <v>125</v>
      </c>
      <c r="CO631">
        <v>1</v>
      </c>
      <c r="CP631">
        <v>0</v>
      </c>
      <c r="CQ631">
        <v>0</v>
      </c>
      <c r="CR631">
        <v>10</v>
      </c>
      <c r="CS631">
        <v>1</v>
      </c>
      <c r="CT631">
        <v>5</v>
      </c>
      <c r="CU631">
        <v>0</v>
      </c>
      <c r="CV631">
        <v>17</v>
      </c>
      <c r="CW631">
        <v>13</v>
      </c>
      <c r="CY631" s="7"/>
    </row>
    <row r="632" spans="1:103" x14ac:dyDescent="0.25">
      <c r="A632" t="s">
        <v>319</v>
      </c>
      <c r="B632" s="5" t="s">
        <v>320</v>
      </c>
      <c r="C632">
        <v>2020</v>
      </c>
      <c r="D632">
        <v>12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5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6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Y632" s="7"/>
    </row>
    <row r="633" spans="1:103" x14ac:dyDescent="0.25">
      <c r="A633" t="s">
        <v>321</v>
      </c>
      <c r="B633" s="5" t="s">
        <v>322</v>
      </c>
      <c r="C633">
        <v>2020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Y633" s="7"/>
    </row>
    <row r="634" spans="1:103" x14ac:dyDescent="0.25">
      <c r="A634" t="s">
        <v>323</v>
      </c>
      <c r="B634" s="5" t="s">
        <v>324</v>
      </c>
      <c r="C634">
        <v>2020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Y634" s="7"/>
    </row>
    <row r="635" spans="1:103" x14ac:dyDescent="0.25">
      <c r="A635" t="s">
        <v>325</v>
      </c>
      <c r="B635" s="5" t="s">
        <v>326</v>
      </c>
      <c r="C635">
        <v>2020</v>
      </c>
      <c r="D635">
        <v>874</v>
      </c>
      <c r="E635">
        <v>0</v>
      </c>
      <c r="F635">
        <v>232</v>
      </c>
      <c r="G635">
        <v>0</v>
      </c>
      <c r="H635">
        <v>7</v>
      </c>
      <c r="I635">
        <v>3</v>
      </c>
      <c r="J635">
        <v>52</v>
      </c>
      <c r="K635">
        <v>35</v>
      </c>
      <c r="L635">
        <v>1</v>
      </c>
      <c r="M635">
        <v>0</v>
      </c>
      <c r="N635">
        <v>6</v>
      </c>
      <c r="O635">
        <v>276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14</v>
      </c>
      <c r="V635">
        <v>0</v>
      </c>
      <c r="W635">
        <v>0</v>
      </c>
      <c r="X635">
        <v>6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3</v>
      </c>
      <c r="AE635">
        <v>0</v>
      </c>
      <c r="AF635">
        <v>0</v>
      </c>
      <c r="AG635">
        <v>1</v>
      </c>
      <c r="AH635">
        <v>0</v>
      </c>
      <c r="AI635">
        <v>1</v>
      </c>
      <c r="AJ635">
        <v>13</v>
      </c>
      <c r="AK635">
        <v>6</v>
      </c>
      <c r="AL635">
        <v>0</v>
      </c>
      <c r="AM635">
        <v>0</v>
      </c>
      <c r="AN635">
        <v>1</v>
      </c>
      <c r="AO635">
        <v>2</v>
      </c>
      <c r="AP635">
        <v>0</v>
      </c>
      <c r="AQ635">
        <v>0</v>
      </c>
      <c r="AR635">
        <v>0</v>
      </c>
      <c r="AS635">
        <v>0</v>
      </c>
      <c r="AT635">
        <v>5</v>
      </c>
      <c r="AU635">
        <v>1</v>
      </c>
      <c r="AV635">
        <v>1</v>
      </c>
      <c r="AW635">
        <v>0</v>
      </c>
      <c r="AX635">
        <v>7</v>
      </c>
      <c r="AY635">
        <v>0</v>
      </c>
      <c r="AZ635">
        <v>1</v>
      </c>
      <c r="BA635">
        <v>0</v>
      </c>
      <c r="BB635">
        <v>46</v>
      </c>
      <c r="BC635">
        <v>2</v>
      </c>
      <c r="BD635">
        <v>0</v>
      </c>
      <c r="BE635">
        <v>6</v>
      </c>
      <c r="BF635">
        <v>7</v>
      </c>
      <c r="BG635">
        <v>0</v>
      </c>
      <c r="BH635">
        <v>3</v>
      </c>
      <c r="BI635">
        <v>0</v>
      </c>
      <c r="BJ635">
        <v>4</v>
      </c>
      <c r="BK635">
        <v>10</v>
      </c>
      <c r="BL635">
        <v>0</v>
      </c>
      <c r="BM635">
        <v>1</v>
      </c>
      <c r="BN635">
        <v>3</v>
      </c>
      <c r="BO635">
        <v>0</v>
      </c>
      <c r="BP635">
        <v>2</v>
      </c>
      <c r="BQ635">
        <v>8</v>
      </c>
      <c r="BR635">
        <v>0</v>
      </c>
      <c r="BS635">
        <v>4</v>
      </c>
      <c r="BT635">
        <v>4</v>
      </c>
      <c r="BU635">
        <v>0</v>
      </c>
      <c r="BV635">
        <v>2</v>
      </c>
      <c r="BW635">
        <v>0</v>
      </c>
      <c r="BX635">
        <v>1</v>
      </c>
      <c r="BY635">
        <v>0</v>
      </c>
      <c r="BZ635">
        <v>0</v>
      </c>
      <c r="CA635">
        <v>7</v>
      </c>
      <c r="CB635">
        <v>1</v>
      </c>
      <c r="CC635">
        <v>0</v>
      </c>
      <c r="CD635">
        <v>2</v>
      </c>
      <c r="CE635">
        <v>0</v>
      </c>
      <c r="CF635">
        <v>4</v>
      </c>
      <c r="CG635">
        <v>0</v>
      </c>
      <c r="CH635">
        <v>0</v>
      </c>
      <c r="CI635">
        <v>0</v>
      </c>
      <c r="CJ635">
        <v>3</v>
      </c>
      <c r="CK635">
        <v>1</v>
      </c>
      <c r="CL635">
        <v>0</v>
      </c>
      <c r="CM635">
        <v>3</v>
      </c>
      <c r="CN635">
        <v>37</v>
      </c>
      <c r="CO635">
        <v>0</v>
      </c>
      <c r="CP635">
        <v>0</v>
      </c>
      <c r="CQ635">
        <v>0</v>
      </c>
      <c r="CR635">
        <v>2</v>
      </c>
      <c r="CS635">
        <v>0</v>
      </c>
      <c r="CT635">
        <v>7</v>
      </c>
      <c r="CU635">
        <v>0</v>
      </c>
      <c r="CV635">
        <v>11</v>
      </c>
      <c r="CW635">
        <v>16</v>
      </c>
      <c r="CY635" s="7"/>
    </row>
    <row r="636" spans="1:103" x14ac:dyDescent="0.25">
      <c r="A636" t="s">
        <v>327</v>
      </c>
      <c r="B636" s="5" t="s">
        <v>328</v>
      </c>
      <c r="C636">
        <v>2020</v>
      </c>
      <c r="D636">
        <v>173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41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9</v>
      </c>
      <c r="AI636">
        <v>0</v>
      </c>
      <c r="AJ636">
        <v>7</v>
      </c>
      <c r="AK636">
        <v>2</v>
      </c>
      <c r="AL636">
        <v>0</v>
      </c>
      <c r="AM636">
        <v>0</v>
      </c>
      <c r="AN636">
        <v>9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1</v>
      </c>
      <c r="AV636">
        <v>1</v>
      </c>
      <c r="AW636">
        <v>0</v>
      </c>
      <c r="AX636">
        <v>1</v>
      </c>
      <c r="AY636">
        <v>0</v>
      </c>
      <c r="AZ636">
        <v>1</v>
      </c>
      <c r="BA636">
        <v>0</v>
      </c>
      <c r="BB636">
        <v>45</v>
      </c>
      <c r="BC636">
        <v>0</v>
      </c>
      <c r="BD636">
        <v>0</v>
      </c>
      <c r="BE636">
        <v>0</v>
      </c>
      <c r="BF636">
        <v>1</v>
      </c>
      <c r="BG636">
        <v>0</v>
      </c>
      <c r="BH636">
        <v>0</v>
      </c>
      <c r="BI636">
        <v>0</v>
      </c>
      <c r="BJ636">
        <v>1</v>
      </c>
      <c r="BK636">
        <v>2</v>
      </c>
      <c r="BL636">
        <v>0</v>
      </c>
      <c r="BM636">
        <v>0</v>
      </c>
      <c r="BN636">
        <v>2</v>
      </c>
      <c r="BO636">
        <v>0</v>
      </c>
      <c r="BP636">
        <v>1</v>
      </c>
      <c r="BQ636">
        <v>4</v>
      </c>
      <c r="BR636">
        <v>0</v>
      </c>
      <c r="BS636">
        <v>4</v>
      </c>
      <c r="BT636">
        <v>2</v>
      </c>
      <c r="BU636">
        <v>0</v>
      </c>
      <c r="BV636">
        <v>8</v>
      </c>
      <c r="BW636">
        <v>0</v>
      </c>
      <c r="BX636">
        <v>0</v>
      </c>
      <c r="BY636">
        <v>0</v>
      </c>
      <c r="BZ636">
        <v>0</v>
      </c>
      <c r="CA636">
        <v>3</v>
      </c>
      <c r="CB636">
        <v>0</v>
      </c>
      <c r="CC636">
        <v>0</v>
      </c>
      <c r="CD636">
        <v>0</v>
      </c>
      <c r="CE636">
        <v>0</v>
      </c>
      <c r="CF636">
        <v>2</v>
      </c>
      <c r="CG636">
        <v>0</v>
      </c>
      <c r="CH636">
        <v>0</v>
      </c>
      <c r="CI636">
        <v>0</v>
      </c>
      <c r="CJ636">
        <v>1</v>
      </c>
      <c r="CK636">
        <v>0</v>
      </c>
      <c r="CL636">
        <v>0</v>
      </c>
      <c r="CM636">
        <v>7</v>
      </c>
      <c r="CN636">
        <v>8</v>
      </c>
      <c r="CO636">
        <v>0</v>
      </c>
      <c r="CP636">
        <v>0</v>
      </c>
      <c r="CQ636">
        <v>0</v>
      </c>
      <c r="CR636">
        <v>0</v>
      </c>
      <c r="CS636">
        <v>1</v>
      </c>
      <c r="CT636">
        <v>0</v>
      </c>
      <c r="CU636">
        <v>0</v>
      </c>
      <c r="CV636">
        <v>0</v>
      </c>
      <c r="CW636">
        <v>0</v>
      </c>
      <c r="CY636" s="7"/>
    </row>
    <row r="637" spans="1:103" x14ac:dyDescent="0.25">
      <c r="A637" t="s">
        <v>329</v>
      </c>
      <c r="B637" s="5" t="s">
        <v>330</v>
      </c>
      <c r="C637">
        <v>2020</v>
      </c>
      <c r="D637">
        <v>30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20</v>
      </c>
      <c r="K637">
        <v>0</v>
      </c>
      <c r="L637">
        <v>0</v>
      </c>
      <c r="M637">
        <v>0</v>
      </c>
      <c r="N637">
        <v>0</v>
      </c>
      <c r="O637">
        <v>2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2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Y637" s="7"/>
    </row>
    <row r="638" spans="1:103" x14ac:dyDescent="0.25">
      <c r="A638" t="s">
        <v>331</v>
      </c>
      <c r="B638" s="5" t="s">
        <v>332</v>
      </c>
      <c r="C638">
        <v>2020</v>
      </c>
      <c r="D638">
        <v>394</v>
      </c>
      <c r="E638">
        <v>0</v>
      </c>
      <c r="F638">
        <v>0</v>
      </c>
      <c r="G638">
        <v>0</v>
      </c>
      <c r="H638">
        <v>7</v>
      </c>
      <c r="I638">
        <v>3</v>
      </c>
      <c r="J638">
        <v>293</v>
      </c>
      <c r="K638">
        <v>0</v>
      </c>
      <c r="L638">
        <v>21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2</v>
      </c>
      <c r="AE638">
        <v>2</v>
      </c>
      <c r="AF638">
        <v>0</v>
      </c>
      <c r="AG638">
        <v>0</v>
      </c>
      <c r="AH638">
        <v>10</v>
      </c>
      <c r="AI638">
        <v>2</v>
      </c>
      <c r="AJ638">
        <v>0</v>
      </c>
      <c r="AK638">
        <v>5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5</v>
      </c>
      <c r="AU638">
        <v>3</v>
      </c>
      <c r="AV638">
        <v>0</v>
      </c>
      <c r="AW638">
        <v>21</v>
      </c>
      <c r="AX638">
        <v>1</v>
      </c>
      <c r="AY638">
        <v>0</v>
      </c>
      <c r="AZ638">
        <v>0</v>
      </c>
      <c r="BA638">
        <v>0</v>
      </c>
      <c r="BB638">
        <v>1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1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10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Y638" s="7"/>
    </row>
    <row r="639" spans="1:103" x14ac:dyDescent="0.25">
      <c r="A639" t="s">
        <v>333</v>
      </c>
      <c r="B639" s="5" t="s">
        <v>334</v>
      </c>
      <c r="C639">
        <v>2020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Y639" s="7"/>
    </row>
    <row r="640" spans="1:103" x14ac:dyDescent="0.25">
      <c r="A640" t="s">
        <v>335</v>
      </c>
      <c r="B640" s="5" t="s">
        <v>336</v>
      </c>
      <c r="C640">
        <v>2020</v>
      </c>
      <c r="D640">
        <v>86</v>
      </c>
      <c r="E640">
        <v>0</v>
      </c>
      <c r="F640">
        <v>0</v>
      </c>
      <c r="G640">
        <v>0</v>
      </c>
      <c r="H640">
        <v>9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74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1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1</v>
      </c>
      <c r="CW640">
        <v>0</v>
      </c>
      <c r="CY640" s="7"/>
    </row>
    <row r="641" spans="1:103" x14ac:dyDescent="0.25">
      <c r="A641" t="s">
        <v>337</v>
      </c>
      <c r="B641" s="5" t="s">
        <v>338</v>
      </c>
      <c r="C641">
        <v>2020</v>
      </c>
      <c r="D641">
        <v>387</v>
      </c>
      <c r="E641">
        <v>0</v>
      </c>
      <c r="F641">
        <v>0</v>
      </c>
      <c r="G641">
        <v>0</v>
      </c>
      <c r="H641">
        <v>37</v>
      </c>
      <c r="I641">
        <v>2</v>
      </c>
      <c r="J641">
        <v>29</v>
      </c>
      <c r="K641">
        <v>4</v>
      </c>
      <c r="L641">
        <v>0</v>
      </c>
      <c r="M641">
        <v>0</v>
      </c>
      <c r="N641">
        <v>10</v>
      </c>
      <c r="O641">
        <v>7</v>
      </c>
      <c r="P641">
        <v>0</v>
      </c>
      <c r="Q641">
        <v>0</v>
      </c>
      <c r="R641">
        <v>0</v>
      </c>
      <c r="S641">
        <v>0</v>
      </c>
      <c r="T641">
        <v>40</v>
      </c>
      <c r="U641">
        <v>13</v>
      </c>
      <c r="V641">
        <v>0</v>
      </c>
      <c r="W641">
        <v>0</v>
      </c>
      <c r="X641">
        <v>10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4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4</v>
      </c>
      <c r="AR641">
        <v>1</v>
      </c>
      <c r="AS641">
        <v>1</v>
      </c>
      <c r="AT641">
        <v>4</v>
      </c>
      <c r="AU641">
        <v>0</v>
      </c>
      <c r="AV641">
        <v>0</v>
      </c>
      <c r="AW641">
        <v>0</v>
      </c>
      <c r="AX641">
        <v>2</v>
      </c>
      <c r="AY641">
        <v>0</v>
      </c>
      <c r="AZ641">
        <v>2</v>
      </c>
      <c r="BA641">
        <v>0</v>
      </c>
      <c r="BB641">
        <v>2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19</v>
      </c>
      <c r="BK641">
        <v>6</v>
      </c>
      <c r="BL641">
        <v>0</v>
      </c>
      <c r="BM641">
        <v>5</v>
      </c>
      <c r="BN641">
        <v>17</v>
      </c>
      <c r="BO641">
        <v>0</v>
      </c>
      <c r="BP641">
        <v>0</v>
      </c>
      <c r="BQ641">
        <v>14</v>
      </c>
      <c r="BR641">
        <v>4</v>
      </c>
      <c r="BS641">
        <v>23</v>
      </c>
      <c r="BT641">
        <v>8</v>
      </c>
      <c r="BU641">
        <v>5</v>
      </c>
      <c r="BV641">
        <v>2</v>
      </c>
      <c r="BW641">
        <v>0</v>
      </c>
      <c r="BX641">
        <v>0</v>
      </c>
      <c r="BY641">
        <v>0</v>
      </c>
      <c r="BZ641">
        <v>0</v>
      </c>
      <c r="CA641">
        <v>2</v>
      </c>
      <c r="CB641">
        <v>0</v>
      </c>
      <c r="CC641">
        <v>0</v>
      </c>
      <c r="CD641">
        <v>1</v>
      </c>
      <c r="CE641">
        <v>0</v>
      </c>
      <c r="CF641">
        <v>3</v>
      </c>
      <c r="CG641">
        <v>4</v>
      </c>
      <c r="CH641">
        <v>0</v>
      </c>
      <c r="CI641">
        <v>2</v>
      </c>
      <c r="CJ641">
        <v>15</v>
      </c>
      <c r="CK641">
        <v>3</v>
      </c>
      <c r="CL641">
        <v>0</v>
      </c>
      <c r="CM641">
        <v>2</v>
      </c>
      <c r="CN641">
        <v>4</v>
      </c>
      <c r="CO641">
        <v>7</v>
      </c>
      <c r="CP641">
        <v>10</v>
      </c>
      <c r="CQ641">
        <v>0</v>
      </c>
      <c r="CR641">
        <v>20</v>
      </c>
      <c r="CS641">
        <v>0</v>
      </c>
      <c r="CT641">
        <v>24</v>
      </c>
      <c r="CU641">
        <v>0</v>
      </c>
      <c r="CV641">
        <v>8</v>
      </c>
      <c r="CW641">
        <v>2</v>
      </c>
      <c r="CY641" s="7"/>
    </row>
    <row r="642" spans="1:103" x14ac:dyDescent="0.25">
      <c r="A642" t="s">
        <v>339</v>
      </c>
      <c r="B642" s="5" t="s">
        <v>340</v>
      </c>
      <c r="C642">
        <v>2020</v>
      </c>
      <c r="D642">
        <v>1265</v>
      </c>
      <c r="E642">
        <v>0</v>
      </c>
      <c r="F642">
        <v>0</v>
      </c>
      <c r="G642">
        <v>0</v>
      </c>
      <c r="H642">
        <v>2</v>
      </c>
      <c r="I642">
        <v>94</v>
      </c>
      <c r="J642">
        <v>29</v>
      </c>
      <c r="K642">
        <v>2</v>
      </c>
      <c r="L642">
        <v>5</v>
      </c>
      <c r="M642">
        <v>1</v>
      </c>
      <c r="N642">
        <v>11</v>
      </c>
      <c r="O642">
        <v>2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3</v>
      </c>
      <c r="V642">
        <v>4</v>
      </c>
      <c r="W642">
        <v>1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13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1</v>
      </c>
      <c r="AO642">
        <v>0</v>
      </c>
      <c r="AP642">
        <v>1</v>
      </c>
      <c r="AQ642">
        <v>1</v>
      </c>
      <c r="AR642">
        <v>0</v>
      </c>
      <c r="AS642">
        <v>2</v>
      </c>
      <c r="AT642">
        <v>409</v>
      </c>
      <c r="AU642">
        <v>8</v>
      </c>
      <c r="AV642">
        <v>0</v>
      </c>
      <c r="AW642">
        <v>0</v>
      </c>
      <c r="AX642">
        <v>8</v>
      </c>
      <c r="AY642">
        <v>0</v>
      </c>
      <c r="AZ642">
        <v>0</v>
      </c>
      <c r="BA642">
        <v>0</v>
      </c>
      <c r="BB642">
        <v>9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1</v>
      </c>
      <c r="BT642">
        <v>1</v>
      </c>
      <c r="BU642">
        <v>0</v>
      </c>
      <c r="BV642">
        <v>1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1</v>
      </c>
      <c r="CD642">
        <v>0</v>
      </c>
      <c r="CE642">
        <v>0</v>
      </c>
      <c r="CF642">
        <v>17</v>
      </c>
      <c r="CG642">
        <v>0</v>
      </c>
      <c r="CH642">
        <v>0</v>
      </c>
      <c r="CI642">
        <v>4</v>
      </c>
      <c r="CJ642">
        <v>560</v>
      </c>
      <c r="CK642">
        <v>6</v>
      </c>
      <c r="CL642">
        <v>0</v>
      </c>
      <c r="CM642">
        <v>0</v>
      </c>
      <c r="CN642">
        <v>24</v>
      </c>
      <c r="CO642">
        <v>1</v>
      </c>
      <c r="CP642">
        <v>0</v>
      </c>
      <c r="CQ642">
        <v>0</v>
      </c>
      <c r="CR642">
        <v>0</v>
      </c>
      <c r="CS642">
        <v>3</v>
      </c>
      <c r="CT642">
        <v>2</v>
      </c>
      <c r="CU642">
        <v>0</v>
      </c>
      <c r="CV642">
        <v>30</v>
      </c>
      <c r="CW642">
        <v>2</v>
      </c>
      <c r="CY642" s="7"/>
    </row>
    <row r="643" spans="1:103" x14ac:dyDescent="0.25">
      <c r="A643" t="s">
        <v>341</v>
      </c>
      <c r="B643" s="5" t="s">
        <v>342</v>
      </c>
      <c r="C643">
        <v>2020</v>
      </c>
      <c r="D643">
        <v>11305</v>
      </c>
      <c r="E643">
        <v>0</v>
      </c>
      <c r="F643">
        <v>711</v>
      </c>
      <c r="G643">
        <v>101</v>
      </c>
      <c r="H643">
        <v>93</v>
      </c>
      <c r="I643">
        <v>240</v>
      </c>
      <c r="J643">
        <v>267</v>
      </c>
      <c r="K643">
        <v>35</v>
      </c>
      <c r="L643">
        <v>295</v>
      </c>
      <c r="M643">
        <v>62</v>
      </c>
      <c r="N643">
        <v>167</v>
      </c>
      <c r="O643">
        <v>792</v>
      </c>
      <c r="P643">
        <v>0</v>
      </c>
      <c r="Q643">
        <v>2</v>
      </c>
      <c r="R643">
        <v>1</v>
      </c>
      <c r="S643">
        <v>46</v>
      </c>
      <c r="T643">
        <v>0</v>
      </c>
      <c r="U643">
        <v>0</v>
      </c>
      <c r="V643">
        <v>2</v>
      </c>
      <c r="W643">
        <v>27</v>
      </c>
      <c r="X643">
        <v>11</v>
      </c>
      <c r="Y643">
        <v>14</v>
      </c>
      <c r="Z643">
        <v>0</v>
      </c>
      <c r="AA643">
        <v>47</v>
      </c>
      <c r="AB643">
        <v>0</v>
      </c>
      <c r="AC643">
        <v>0</v>
      </c>
      <c r="AD643">
        <v>5</v>
      </c>
      <c r="AE643">
        <v>4</v>
      </c>
      <c r="AF643">
        <v>1</v>
      </c>
      <c r="AG643">
        <v>14</v>
      </c>
      <c r="AH643">
        <v>4</v>
      </c>
      <c r="AI643">
        <v>34</v>
      </c>
      <c r="AJ643">
        <v>182</v>
      </c>
      <c r="AK643">
        <v>453</v>
      </c>
      <c r="AL643">
        <v>43</v>
      </c>
      <c r="AM643">
        <v>45</v>
      </c>
      <c r="AN643">
        <v>141</v>
      </c>
      <c r="AO643">
        <v>64</v>
      </c>
      <c r="AP643">
        <v>3</v>
      </c>
      <c r="AQ643">
        <v>130</v>
      </c>
      <c r="AR643">
        <v>260</v>
      </c>
      <c r="AS643">
        <v>218</v>
      </c>
      <c r="AT643">
        <v>98</v>
      </c>
      <c r="AU643">
        <v>150</v>
      </c>
      <c r="AV643">
        <v>77</v>
      </c>
      <c r="AW643">
        <v>445</v>
      </c>
      <c r="AX643">
        <v>358</v>
      </c>
      <c r="AY643">
        <v>3</v>
      </c>
      <c r="AZ643">
        <v>11</v>
      </c>
      <c r="BA643">
        <v>0</v>
      </c>
      <c r="BB643">
        <v>172</v>
      </c>
      <c r="BC643">
        <v>17</v>
      </c>
      <c r="BD643">
        <v>7</v>
      </c>
      <c r="BE643">
        <v>48</v>
      </c>
      <c r="BF643">
        <v>51</v>
      </c>
      <c r="BG643">
        <v>4</v>
      </c>
      <c r="BH643">
        <v>6</v>
      </c>
      <c r="BI643">
        <v>14</v>
      </c>
      <c r="BJ643">
        <v>124</v>
      </c>
      <c r="BK643">
        <v>131</v>
      </c>
      <c r="BL643">
        <v>0</v>
      </c>
      <c r="BM643">
        <v>64</v>
      </c>
      <c r="BN643">
        <v>633</v>
      </c>
      <c r="BO643">
        <v>557</v>
      </c>
      <c r="BP643">
        <v>16</v>
      </c>
      <c r="BQ643">
        <v>232</v>
      </c>
      <c r="BR643">
        <v>431</v>
      </c>
      <c r="BS643">
        <v>332</v>
      </c>
      <c r="BT643">
        <v>71</v>
      </c>
      <c r="BU643">
        <v>7</v>
      </c>
      <c r="BV643">
        <v>632</v>
      </c>
      <c r="BW643">
        <v>118</v>
      </c>
      <c r="BX643">
        <v>240</v>
      </c>
      <c r="BY643">
        <v>14</v>
      </c>
      <c r="BZ643">
        <v>0</v>
      </c>
      <c r="CA643">
        <v>47</v>
      </c>
      <c r="CB643">
        <v>8</v>
      </c>
      <c r="CC643">
        <v>3</v>
      </c>
      <c r="CD643">
        <v>61</v>
      </c>
      <c r="CE643">
        <v>21</v>
      </c>
      <c r="CF643">
        <v>424</v>
      </c>
      <c r="CG643">
        <v>94</v>
      </c>
      <c r="CH643">
        <v>32</v>
      </c>
      <c r="CI643">
        <v>11</v>
      </c>
      <c r="CJ643">
        <v>146</v>
      </c>
      <c r="CK643">
        <v>60</v>
      </c>
      <c r="CL643">
        <v>1</v>
      </c>
      <c r="CM643">
        <v>13</v>
      </c>
      <c r="CN643">
        <v>100</v>
      </c>
      <c r="CO643">
        <v>12</v>
      </c>
      <c r="CP643">
        <v>19</v>
      </c>
      <c r="CQ643">
        <v>0</v>
      </c>
      <c r="CR643">
        <v>1</v>
      </c>
      <c r="CS643">
        <v>4</v>
      </c>
      <c r="CT643">
        <v>113</v>
      </c>
      <c r="CU643">
        <v>21</v>
      </c>
      <c r="CV643">
        <v>512</v>
      </c>
      <c r="CW643">
        <v>22</v>
      </c>
      <c r="CY643" s="7"/>
    </row>
    <row r="644" spans="1:103" x14ac:dyDescent="0.25">
      <c r="A644" t="s">
        <v>343</v>
      </c>
      <c r="B644" s="5" t="s">
        <v>344</v>
      </c>
      <c r="C644">
        <v>2020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Y644" s="7"/>
    </row>
    <row r="645" spans="1:103" x14ac:dyDescent="0.25">
      <c r="A645" t="s">
        <v>345</v>
      </c>
      <c r="B645" s="5" t="s">
        <v>346</v>
      </c>
      <c r="C645">
        <v>2020</v>
      </c>
      <c r="D645">
        <v>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3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Y645" s="7"/>
    </row>
    <row r="646" spans="1:103" x14ac:dyDescent="0.25">
      <c r="A646" t="s">
        <v>347</v>
      </c>
      <c r="B646" s="5" t="s">
        <v>348</v>
      </c>
      <c r="C646">
        <v>2020</v>
      </c>
      <c r="D646">
        <v>2495</v>
      </c>
      <c r="E646">
        <v>1</v>
      </c>
      <c r="F646">
        <v>15</v>
      </c>
      <c r="G646">
        <v>6</v>
      </c>
      <c r="H646">
        <v>27</v>
      </c>
      <c r="I646">
        <v>37</v>
      </c>
      <c r="J646">
        <v>123</v>
      </c>
      <c r="K646">
        <v>1</v>
      </c>
      <c r="L646">
        <v>10</v>
      </c>
      <c r="M646">
        <v>3</v>
      </c>
      <c r="N646">
        <v>54</v>
      </c>
      <c r="O646">
        <v>77</v>
      </c>
      <c r="P646">
        <v>0</v>
      </c>
      <c r="Q646">
        <v>0</v>
      </c>
      <c r="R646">
        <v>0</v>
      </c>
      <c r="S646">
        <v>29</v>
      </c>
      <c r="T646">
        <v>13</v>
      </c>
      <c r="U646">
        <v>8</v>
      </c>
      <c r="V646">
        <v>3</v>
      </c>
      <c r="W646">
        <v>2</v>
      </c>
      <c r="X646">
        <v>3</v>
      </c>
      <c r="Y646">
        <v>0</v>
      </c>
      <c r="Z646">
        <v>0</v>
      </c>
      <c r="AA646">
        <v>33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6</v>
      </c>
      <c r="AH646">
        <v>1</v>
      </c>
      <c r="AI646">
        <v>6</v>
      </c>
      <c r="AJ646">
        <v>73</v>
      </c>
      <c r="AK646">
        <v>12</v>
      </c>
      <c r="AL646">
        <v>1</v>
      </c>
      <c r="AM646">
        <v>6</v>
      </c>
      <c r="AN646">
        <v>76</v>
      </c>
      <c r="AO646">
        <v>19</v>
      </c>
      <c r="AP646">
        <v>1</v>
      </c>
      <c r="AQ646">
        <v>43</v>
      </c>
      <c r="AR646">
        <v>53</v>
      </c>
      <c r="AS646">
        <v>102</v>
      </c>
      <c r="AT646">
        <v>103</v>
      </c>
      <c r="AU646">
        <v>68</v>
      </c>
      <c r="AV646">
        <v>81</v>
      </c>
      <c r="AW646">
        <v>14</v>
      </c>
      <c r="AX646">
        <v>76</v>
      </c>
      <c r="AY646">
        <v>0</v>
      </c>
      <c r="AZ646">
        <v>6</v>
      </c>
      <c r="BA646">
        <v>0</v>
      </c>
      <c r="BB646">
        <v>16</v>
      </c>
      <c r="BC646">
        <v>0</v>
      </c>
      <c r="BD646">
        <v>0</v>
      </c>
      <c r="BE646">
        <v>4</v>
      </c>
      <c r="BF646">
        <v>4</v>
      </c>
      <c r="BG646">
        <v>1</v>
      </c>
      <c r="BH646">
        <v>0</v>
      </c>
      <c r="BI646">
        <v>0</v>
      </c>
      <c r="BJ646">
        <v>26</v>
      </c>
      <c r="BK646">
        <v>75</v>
      </c>
      <c r="BL646">
        <v>0</v>
      </c>
      <c r="BM646">
        <v>5</v>
      </c>
      <c r="BN646">
        <v>2</v>
      </c>
      <c r="BO646">
        <v>0</v>
      </c>
      <c r="BP646">
        <v>50</v>
      </c>
      <c r="BQ646">
        <v>101</v>
      </c>
      <c r="BR646">
        <v>7</v>
      </c>
      <c r="BS646">
        <v>98</v>
      </c>
      <c r="BT646">
        <v>25</v>
      </c>
      <c r="BU646">
        <v>7</v>
      </c>
      <c r="BV646">
        <v>122</v>
      </c>
      <c r="BW646">
        <v>32</v>
      </c>
      <c r="BX646">
        <v>331</v>
      </c>
      <c r="BY646">
        <v>1</v>
      </c>
      <c r="BZ646">
        <v>0</v>
      </c>
      <c r="CA646">
        <v>7</v>
      </c>
      <c r="CB646">
        <v>1</v>
      </c>
      <c r="CC646">
        <v>0</v>
      </c>
      <c r="CD646">
        <v>15</v>
      </c>
      <c r="CE646">
        <v>17</v>
      </c>
      <c r="CF646">
        <v>15</v>
      </c>
      <c r="CG646">
        <v>35</v>
      </c>
      <c r="CH646">
        <v>3</v>
      </c>
      <c r="CI646">
        <v>1</v>
      </c>
      <c r="CJ646">
        <v>126</v>
      </c>
      <c r="CK646">
        <v>53</v>
      </c>
      <c r="CL646">
        <v>0</v>
      </c>
      <c r="CM646">
        <v>3</v>
      </c>
      <c r="CN646">
        <v>55</v>
      </c>
      <c r="CO646">
        <v>0</v>
      </c>
      <c r="CP646">
        <v>11</v>
      </c>
      <c r="CQ646">
        <v>0</v>
      </c>
      <c r="CR646">
        <v>0</v>
      </c>
      <c r="CS646">
        <v>0</v>
      </c>
      <c r="CT646">
        <v>23</v>
      </c>
      <c r="CU646">
        <v>0</v>
      </c>
      <c r="CV646">
        <v>22</v>
      </c>
      <c r="CW646">
        <v>6</v>
      </c>
      <c r="CY646" s="7"/>
    </row>
    <row r="647" spans="1:103" x14ac:dyDescent="0.25">
      <c r="A647" t="s">
        <v>349</v>
      </c>
      <c r="B647" s="5" t="s">
        <v>350</v>
      </c>
      <c r="C647">
        <v>2020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Y647" s="7"/>
    </row>
    <row r="648" spans="1:103" x14ac:dyDescent="0.25">
      <c r="A648" t="s">
        <v>351</v>
      </c>
      <c r="B648" s="5" t="s">
        <v>352</v>
      </c>
      <c r="C648">
        <v>2020</v>
      </c>
      <c r="D648">
        <v>12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6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Y648" s="7"/>
    </row>
    <row r="649" spans="1:103" x14ac:dyDescent="0.25">
      <c r="A649" t="s">
        <v>353</v>
      </c>
      <c r="B649" s="5" t="s">
        <v>354</v>
      </c>
      <c r="C649">
        <v>2020</v>
      </c>
      <c r="D649">
        <v>1524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264</v>
      </c>
      <c r="AB649">
        <v>573</v>
      </c>
      <c r="AC649">
        <v>0</v>
      </c>
      <c r="AD649">
        <v>0</v>
      </c>
      <c r="AE649">
        <v>0</v>
      </c>
      <c r="AF649">
        <v>2</v>
      </c>
      <c r="AG649">
        <v>0</v>
      </c>
      <c r="AH649">
        <v>10</v>
      </c>
      <c r="AI649">
        <v>0</v>
      </c>
      <c r="AJ649">
        <v>1</v>
      </c>
      <c r="AK649">
        <v>0</v>
      </c>
      <c r="AL649">
        <v>0</v>
      </c>
      <c r="AM649">
        <v>2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1</v>
      </c>
      <c r="AY649">
        <v>0</v>
      </c>
      <c r="AZ649">
        <v>1</v>
      </c>
      <c r="BA649">
        <v>0</v>
      </c>
      <c r="BB649">
        <v>338</v>
      </c>
      <c r="BC649">
        <v>1</v>
      </c>
      <c r="BD649">
        <v>0</v>
      </c>
      <c r="BE649">
        <v>0</v>
      </c>
      <c r="BF649">
        <v>1</v>
      </c>
      <c r="BG649">
        <v>0</v>
      </c>
      <c r="BH649">
        <v>0</v>
      </c>
      <c r="BI649">
        <v>0</v>
      </c>
      <c r="BJ649">
        <v>8</v>
      </c>
      <c r="BK649">
        <v>2</v>
      </c>
      <c r="BL649">
        <v>0</v>
      </c>
      <c r="BM649">
        <v>0</v>
      </c>
      <c r="BN649">
        <v>12</v>
      </c>
      <c r="BO649">
        <v>0</v>
      </c>
      <c r="BP649">
        <v>0</v>
      </c>
      <c r="BQ649">
        <v>6</v>
      </c>
      <c r="BR649">
        <v>0</v>
      </c>
      <c r="BS649">
        <v>4</v>
      </c>
      <c r="BT649">
        <v>0</v>
      </c>
      <c r="BU649">
        <v>0</v>
      </c>
      <c r="BV649">
        <v>0</v>
      </c>
      <c r="BW649">
        <v>1</v>
      </c>
      <c r="BX649">
        <v>1</v>
      </c>
      <c r="BY649">
        <v>0</v>
      </c>
      <c r="BZ649">
        <v>0</v>
      </c>
      <c r="CA649">
        <v>223</v>
      </c>
      <c r="CB649">
        <v>1</v>
      </c>
      <c r="CC649">
        <v>0</v>
      </c>
      <c r="CD649">
        <v>0</v>
      </c>
      <c r="CE649">
        <v>0</v>
      </c>
      <c r="CF649">
        <v>3</v>
      </c>
      <c r="CG649">
        <v>0</v>
      </c>
      <c r="CH649">
        <v>0</v>
      </c>
      <c r="CI649">
        <v>0</v>
      </c>
      <c r="CJ649">
        <v>1</v>
      </c>
      <c r="CK649">
        <v>1</v>
      </c>
      <c r="CL649">
        <v>0</v>
      </c>
      <c r="CM649">
        <v>14</v>
      </c>
      <c r="CN649">
        <v>46</v>
      </c>
      <c r="CO649">
        <v>2</v>
      </c>
      <c r="CP649">
        <v>0</v>
      </c>
      <c r="CQ649">
        <v>0</v>
      </c>
      <c r="CR649">
        <v>0</v>
      </c>
      <c r="CS649">
        <v>3</v>
      </c>
      <c r="CT649">
        <v>1</v>
      </c>
      <c r="CU649">
        <v>0</v>
      </c>
      <c r="CV649">
        <v>0</v>
      </c>
      <c r="CW649">
        <v>1</v>
      </c>
      <c r="CY649" s="7"/>
    </row>
    <row r="650" spans="1:103" x14ac:dyDescent="0.25">
      <c r="A650" t="s">
        <v>355</v>
      </c>
      <c r="B650" s="5" t="s">
        <v>356</v>
      </c>
      <c r="C650">
        <v>2020</v>
      </c>
      <c r="D650">
        <v>1592</v>
      </c>
      <c r="E650">
        <v>0</v>
      </c>
      <c r="F650">
        <v>32</v>
      </c>
      <c r="G650">
        <v>9</v>
      </c>
      <c r="H650">
        <v>1</v>
      </c>
      <c r="I650">
        <v>39</v>
      </c>
      <c r="J650">
        <v>17</v>
      </c>
      <c r="K650">
        <v>3</v>
      </c>
      <c r="L650">
        <v>3</v>
      </c>
      <c r="M650">
        <v>0</v>
      </c>
      <c r="N650">
        <v>14</v>
      </c>
      <c r="O650">
        <v>115</v>
      </c>
      <c r="P650">
        <v>0</v>
      </c>
      <c r="Q650">
        <v>1</v>
      </c>
      <c r="R650">
        <v>0</v>
      </c>
      <c r="S650">
        <v>9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3</v>
      </c>
      <c r="AH650">
        <v>0</v>
      </c>
      <c r="AI650">
        <v>1</v>
      </c>
      <c r="AJ650">
        <v>34</v>
      </c>
      <c r="AK650">
        <v>7</v>
      </c>
      <c r="AL650">
        <v>0</v>
      </c>
      <c r="AM650">
        <v>11</v>
      </c>
      <c r="AN650">
        <v>15</v>
      </c>
      <c r="AO650">
        <v>2</v>
      </c>
      <c r="AP650">
        <v>0</v>
      </c>
      <c r="AQ650">
        <v>73</v>
      </c>
      <c r="AR650">
        <v>13</v>
      </c>
      <c r="AS650">
        <v>4</v>
      </c>
      <c r="AT650">
        <v>17</v>
      </c>
      <c r="AU650">
        <v>6</v>
      </c>
      <c r="AV650">
        <v>10</v>
      </c>
      <c r="AW650">
        <v>7</v>
      </c>
      <c r="AX650">
        <v>29</v>
      </c>
      <c r="AY650">
        <v>8</v>
      </c>
      <c r="AZ650">
        <v>26</v>
      </c>
      <c r="BA650">
        <v>0</v>
      </c>
      <c r="BB650">
        <v>54</v>
      </c>
      <c r="BC650">
        <v>3</v>
      </c>
      <c r="BD650">
        <v>0</v>
      </c>
      <c r="BE650">
        <v>3</v>
      </c>
      <c r="BF650">
        <v>4</v>
      </c>
      <c r="BG650">
        <v>1</v>
      </c>
      <c r="BH650">
        <v>9</v>
      </c>
      <c r="BI650">
        <v>0</v>
      </c>
      <c r="BJ650">
        <v>49</v>
      </c>
      <c r="BK650">
        <v>90</v>
      </c>
      <c r="BL650">
        <v>0</v>
      </c>
      <c r="BM650">
        <v>2</v>
      </c>
      <c r="BN650">
        <v>5</v>
      </c>
      <c r="BO650">
        <v>0</v>
      </c>
      <c r="BP650">
        <v>5</v>
      </c>
      <c r="BQ650">
        <v>49</v>
      </c>
      <c r="BR650">
        <v>32</v>
      </c>
      <c r="BS650">
        <v>118</v>
      </c>
      <c r="BT650">
        <v>71</v>
      </c>
      <c r="BU650">
        <v>2</v>
      </c>
      <c r="BV650">
        <v>179</v>
      </c>
      <c r="BW650">
        <v>1</v>
      </c>
      <c r="BX650">
        <v>64</v>
      </c>
      <c r="BY650">
        <v>1</v>
      </c>
      <c r="BZ650">
        <v>20</v>
      </c>
      <c r="CA650">
        <v>7</v>
      </c>
      <c r="CB650">
        <v>0</v>
      </c>
      <c r="CC650">
        <v>0</v>
      </c>
      <c r="CD650">
        <v>5</v>
      </c>
      <c r="CE650">
        <v>0</v>
      </c>
      <c r="CF650">
        <v>24</v>
      </c>
      <c r="CG650">
        <v>39</v>
      </c>
      <c r="CH650">
        <v>0</v>
      </c>
      <c r="CI650">
        <v>2</v>
      </c>
      <c r="CJ650">
        <v>136</v>
      </c>
      <c r="CK650">
        <v>4</v>
      </c>
      <c r="CL650">
        <v>0</v>
      </c>
      <c r="CM650">
        <v>14</v>
      </c>
      <c r="CN650">
        <v>52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2</v>
      </c>
      <c r="CU650">
        <v>3</v>
      </c>
      <c r="CV650">
        <v>27</v>
      </c>
      <c r="CW650">
        <v>2</v>
      </c>
      <c r="CY650" s="7"/>
    </row>
    <row r="651" spans="1:103" x14ac:dyDescent="0.25">
      <c r="A651" t="s">
        <v>357</v>
      </c>
      <c r="B651" s="5" t="s">
        <v>358</v>
      </c>
      <c r="C651">
        <v>2020</v>
      </c>
      <c r="D651">
        <v>266</v>
      </c>
      <c r="E651">
        <v>0</v>
      </c>
      <c r="F651">
        <v>0</v>
      </c>
      <c r="G651">
        <v>3</v>
      </c>
      <c r="H651">
        <v>0</v>
      </c>
      <c r="I651">
        <v>3</v>
      </c>
      <c r="J651">
        <v>35</v>
      </c>
      <c r="K651">
        <v>0</v>
      </c>
      <c r="L651">
        <v>2</v>
      </c>
      <c r="M651">
        <v>3</v>
      </c>
      <c r="N651">
        <v>6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21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</v>
      </c>
      <c r="AK651">
        <v>5</v>
      </c>
      <c r="AL651">
        <v>0</v>
      </c>
      <c r="AM651">
        <v>0</v>
      </c>
      <c r="AN651">
        <v>2</v>
      </c>
      <c r="AO651">
        <v>1</v>
      </c>
      <c r="AP651">
        <v>1</v>
      </c>
      <c r="AQ651">
        <v>50</v>
      </c>
      <c r="AR651">
        <v>1</v>
      </c>
      <c r="AS651">
        <v>3</v>
      </c>
      <c r="AT651">
        <v>0</v>
      </c>
      <c r="AU651">
        <v>1</v>
      </c>
      <c r="AV651">
        <v>0</v>
      </c>
      <c r="AW651">
        <v>4</v>
      </c>
      <c r="AX651">
        <v>7</v>
      </c>
      <c r="AY651">
        <v>0</v>
      </c>
      <c r="AZ651">
        <v>2</v>
      </c>
      <c r="BA651">
        <v>0</v>
      </c>
      <c r="BB651">
        <v>11</v>
      </c>
      <c r="BC651">
        <v>0</v>
      </c>
      <c r="BD651">
        <v>0</v>
      </c>
      <c r="BE651">
        <v>0</v>
      </c>
      <c r="BF651">
        <v>1</v>
      </c>
      <c r="BG651">
        <v>0</v>
      </c>
      <c r="BH651">
        <v>0</v>
      </c>
      <c r="BI651">
        <v>0</v>
      </c>
      <c r="BJ651">
        <v>1</v>
      </c>
      <c r="BK651">
        <v>24</v>
      </c>
      <c r="BL651">
        <v>0</v>
      </c>
      <c r="BM651">
        <v>1</v>
      </c>
      <c r="BN651">
        <v>1</v>
      </c>
      <c r="BO651">
        <v>0</v>
      </c>
      <c r="BP651">
        <v>3</v>
      </c>
      <c r="BQ651">
        <v>1</v>
      </c>
      <c r="BR651">
        <v>2</v>
      </c>
      <c r="BS651">
        <v>34</v>
      </c>
      <c r="BT651">
        <v>1</v>
      </c>
      <c r="BU651">
        <v>0</v>
      </c>
      <c r="BV651">
        <v>3</v>
      </c>
      <c r="BW651">
        <v>0</v>
      </c>
      <c r="BX651">
        <v>0</v>
      </c>
      <c r="BY651">
        <v>0</v>
      </c>
      <c r="BZ651">
        <v>0</v>
      </c>
      <c r="CA651">
        <v>1</v>
      </c>
      <c r="CB651">
        <v>0</v>
      </c>
      <c r="CC651">
        <v>0</v>
      </c>
      <c r="CD651">
        <v>0</v>
      </c>
      <c r="CE651">
        <v>0</v>
      </c>
      <c r="CF651">
        <v>4</v>
      </c>
      <c r="CG651">
        <v>8</v>
      </c>
      <c r="CH651">
        <v>1</v>
      </c>
      <c r="CI651">
        <v>0</v>
      </c>
      <c r="CJ651">
        <v>4</v>
      </c>
      <c r="CK651">
        <v>0</v>
      </c>
      <c r="CL651">
        <v>0</v>
      </c>
      <c r="CM651">
        <v>1</v>
      </c>
      <c r="CN651">
        <v>2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2</v>
      </c>
      <c r="CU651">
        <v>0</v>
      </c>
      <c r="CV651">
        <v>6</v>
      </c>
      <c r="CW651">
        <v>2</v>
      </c>
      <c r="CY651" s="7"/>
    </row>
    <row r="652" spans="1:103" x14ac:dyDescent="0.25">
      <c r="A652" t="s">
        <v>359</v>
      </c>
      <c r="B652" s="5" t="s">
        <v>360</v>
      </c>
      <c r="C652">
        <v>2020</v>
      </c>
      <c r="D652">
        <v>8385</v>
      </c>
      <c r="E652">
        <v>0</v>
      </c>
      <c r="F652">
        <v>0</v>
      </c>
      <c r="G652">
        <v>0</v>
      </c>
      <c r="H652">
        <v>78</v>
      </c>
      <c r="I652">
        <v>7</v>
      </c>
      <c r="J652">
        <v>3</v>
      </c>
      <c r="K652">
        <v>2</v>
      </c>
      <c r="L652">
        <v>2</v>
      </c>
      <c r="M652">
        <v>57</v>
      </c>
      <c r="N652">
        <v>1</v>
      </c>
      <c r="O652">
        <v>40</v>
      </c>
      <c r="P652">
        <v>0</v>
      </c>
      <c r="Q652">
        <v>0</v>
      </c>
      <c r="R652">
        <v>6</v>
      </c>
      <c r="S652">
        <v>114</v>
      </c>
      <c r="T652">
        <v>3</v>
      </c>
      <c r="U652">
        <v>0</v>
      </c>
      <c r="V652">
        <v>1</v>
      </c>
      <c r="W652">
        <v>84</v>
      </c>
      <c r="X652">
        <v>10</v>
      </c>
      <c r="Y652">
        <v>92</v>
      </c>
      <c r="Z652">
        <v>1010</v>
      </c>
      <c r="AA652">
        <v>1981</v>
      </c>
      <c r="AB652">
        <v>436</v>
      </c>
      <c r="AC652">
        <v>0</v>
      </c>
      <c r="AD652">
        <v>0</v>
      </c>
      <c r="AE652">
        <v>6</v>
      </c>
      <c r="AF652">
        <v>0</v>
      </c>
      <c r="AG652">
        <v>50</v>
      </c>
      <c r="AH652">
        <v>105</v>
      </c>
      <c r="AI652">
        <v>0</v>
      </c>
      <c r="AJ652">
        <v>3</v>
      </c>
      <c r="AK652">
        <v>5</v>
      </c>
      <c r="AL652">
        <v>71</v>
      </c>
      <c r="AM652">
        <v>1</v>
      </c>
      <c r="AN652">
        <v>1</v>
      </c>
      <c r="AO652">
        <v>1</v>
      </c>
      <c r="AP652">
        <v>0</v>
      </c>
      <c r="AQ652">
        <v>6</v>
      </c>
      <c r="AR652">
        <v>39</v>
      </c>
      <c r="AS652">
        <v>22</v>
      </c>
      <c r="AT652">
        <v>1</v>
      </c>
      <c r="AU652">
        <v>15</v>
      </c>
      <c r="AV652">
        <v>45</v>
      </c>
      <c r="AW652">
        <v>1826</v>
      </c>
      <c r="AX652">
        <v>51</v>
      </c>
      <c r="AY652">
        <v>0</v>
      </c>
      <c r="AZ652">
        <v>1</v>
      </c>
      <c r="BA652">
        <v>0</v>
      </c>
      <c r="BB652">
        <v>91</v>
      </c>
      <c r="BC652">
        <v>1</v>
      </c>
      <c r="BD652">
        <v>0</v>
      </c>
      <c r="BE652">
        <v>2</v>
      </c>
      <c r="BF652">
        <v>1</v>
      </c>
      <c r="BG652">
        <v>0</v>
      </c>
      <c r="BH652">
        <v>0</v>
      </c>
      <c r="BI652">
        <v>0</v>
      </c>
      <c r="BJ652">
        <v>4</v>
      </c>
      <c r="BK652">
        <v>4</v>
      </c>
      <c r="BL652">
        <v>0</v>
      </c>
      <c r="BM652">
        <v>0</v>
      </c>
      <c r="BN652">
        <v>2</v>
      </c>
      <c r="BO652">
        <v>0</v>
      </c>
      <c r="BP652">
        <v>1</v>
      </c>
      <c r="BQ652">
        <v>6</v>
      </c>
      <c r="BR652">
        <v>0</v>
      </c>
      <c r="BS652">
        <v>13</v>
      </c>
      <c r="BT652">
        <v>6</v>
      </c>
      <c r="BU652">
        <v>0</v>
      </c>
      <c r="BV652">
        <v>2</v>
      </c>
      <c r="BW652">
        <v>5</v>
      </c>
      <c r="BX652">
        <v>0</v>
      </c>
      <c r="BY652">
        <v>0</v>
      </c>
      <c r="BZ652">
        <v>0</v>
      </c>
      <c r="CA652">
        <v>25</v>
      </c>
      <c r="CB652">
        <v>1</v>
      </c>
      <c r="CC652">
        <v>0</v>
      </c>
      <c r="CD652">
        <v>0</v>
      </c>
      <c r="CE652">
        <v>0</v>
      </c>
      <c r="CF652">
        <v>8</v>
      </c>
      <c r="CG652">
        <v>0</v>
      </c>
      <c r="CH652">
        <v>0</v>
      </c>
      <c r="CI652">
        <v>0</v>
      </c>
      <c r="CJ652">
        <v>2</v>
      </c>
      <c r="CK652">
        <v>0</v>
      </c>
      <c r="CL652">
        <v>0</v>
      </c>
      <c r="CM652">
        <v>1</v>
      </c>
      <c r="CN652">
        <v>10</v>
      </c>
      <c r="CO652">
        <v>0</v>
      </c>
      <c r="CP652">
        <v>0</v>
      </c>
      <c r="CQ652">
        <v>0</v>
      </c>
      <c r="CR652">
        <v>5</v>
      </c>
      <c r="CS652">
        <v>0</v>
      </c>
      <c r="CT652">
        <v>1</v>
      </c>
      <c r="CU652">
        <v>0</v>
      </c>
      <c r="CV652">
        <v>4</v>
      </c>
      <c r="CW652">
        <v>2013</v>
      </c>
      <c r="CY652" s="7"/>
    </row>
    <row r="653" spans="1:103" x14ac:dyDescent="0.25">
      <c r="A653" t="s">
        <v>361</v>
      </c>
      <c r="B653" s="5" t="s">
        <v>362</v>
      </c>
      <c r="C653">
        <v>2020</v>
      </c>
      <c r="D653">
        <v>7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3</v>
      </c>
      <c r="K653">
        <v>0</v>
      </c>
      <c r="L653">
        <v>2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2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Y653" s="7"/>
    </row>
    <row r="654" spans="1:103" x14ac:dyDescent="0.25">
      <c r="A654" t="s">
        <v>363</v>
      </c>
      <c r="B654" s="5" t="s">
        <v>364</v>
      </c>
      <c r="C654">
        <v>2020</v>
      </c>
      <c r="D654">
        <v>1551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4</v>
      </c>
      <c r="X654">
        <v>0</v>
      </c>
      <c r="Y654">
        <v>0</v>
      </c>
      <c r="Z654">
        <v>30</v>
      </c>
      <c r="AA654">
        <v>916</v>
      </c>
      <c r="AB654">
        <v>0</v>
      </c>
      <c r="AC654">
        <v>0</v>
      </c>
      <c r="AD654">
        <v>0</v>
      </c>
      <c r="AE654">
        <v>0</v>
      </c>
      <c r="AF654">
        <v>5</v>
      </c>
      <c r="AG654">
        <v>2</v>
      </c>
      <c r="AH654">
        <v>0</v>
      </c>
      <c r="AI654">
        <v>0</v>
      </c>
      <c r="AJ654">
        <v>0</v>
      </c>
      <c r="AK654">
        <v>3</v>
      </c>
      <c r="AL654">
        <v>0</v>
      </c>
      <c r="AM654">
        <v>61</v>
      </c>
      <c r="AN654">
        <v>10</v>
      </c>
      <c r="AO654">
        <v>2</v>
      </c>
      <c r="AP654">
        <v>0</v>
      </c>
      <c r="AQ654">
        <v>0</v>
      </c>
      <c r="AR654">
        <v>0</v>
      </c>
      <c r="AS654">
        <v>0</v>
      </c>
      <c r="AT654">
        <v>7</v>
      </c>
      <c r="AU654">
        <v>1</v>
      </c>
      <c r="AV654">
        <v>4</v>
      </c>
      <c r="AW654">
        <v>31</v>
      </c>
      <c r="AX654">
        <v>6</v>
      </c>
      <c r="AY654">
        <v>1</v>
      </c>
      <c r="AZ654">
        <v>11</v>
      </c>
      <c r="BA654">
        <v>0</v>
      </c>
      <c r="BB654">
        <v>159</v>
      </c>
      <c r="BC654">
        <v>1</v>
      </c>
      <c r="BD654">
        <v>0</v>
      </c>
      <c r="BE654">
        <v>3</v>
      </c>
      <c r="BF654">
        <v>11</v>
      </c>
      <c r="BG654">
        <v>0</v>
      </c>
      <c r="BH654">
        <v>0</v>
      </c>
      <c r="BI654">
        <v>0</v>
      </c>
      <c r="BJ654">
        <v>14</v>
      </c>
      <c r="BK654">
        <v>5</v>
      </c>
      <c r="BL654">
        <v>0</v>
      </c>
      <c r="BM654">
        <v>1</v>
      </c>
      <c r="BN654">
        <v>10</v>
      </c>
      <c r="BO654">
        <v>0</v>
      </c>
      <c r="BP654">
        <v>12</v>
      </c>
      <c r="BQ654">
        <v>30</v>
      </c>
      <c r="BR654">
        <v>0</v>
      </c>
      <c r="BS654">
        <v>28</v>
      </c>
      <c r="BT654">
        <v>20</v>
      </c>
      <c r="BU654">
        <v>0</v>
      </c>
      <c r="BV654">
        <v>0</v>
      </c>
      <c r="BW654">
        <v>1</v>
      </c>
      <c r="BX654">
        <v>0</v>
      </c>
      <c r="BY654">
        <v>0</v>
      </c>
      <c r="BZ654">
        <v>0</v>
      </c>
      <c r="CA654">
        <v>82</v>
      </c>
      <c r="CB654">
        <v>0</v>
      </c>
      <c r="CC654">
        <v>0</v>
      </c>
      <c r="CD654">
        <v>0</v>
      </c>
      <c r="CE654">
        <v>0</v>
      </c>
      <c r="CF654">
        <v>2</v>
      </c>
      <c r="CG654">
        <v>4</v>
      </c>
      <c r="CH654">
        <v>0</v>
      </c>
      <c r="CI654">
        <v>0</v>
      </c>
      <c r="CJ654">
        <v>1</v>
      </c>
      <c r="CK654">
        <v>0</v>
      </c>
      <c r="CL654">
        <v>0</v>
      </c>
      <c r="CM654">
        <v>14</v>
      </c>
      <c r="CN654">
        <v>42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1</v>
      </c>
      <c r="CU654">
        <v>0</v>
      </c>
      <c r="CV654">
        <v>4</v>
      </c>
      <c r="CW654">
        <v>2</v>
      </c>
      <c r="CY654" s="7"/>
    </row>
    <row r="655" spans="1:103" x14ac:dyDescent="0.25">
      <c r="A655" t="s">
        <v>365</v>
      </c>
      <c r="B655" s="5" t="s">
        <v>366</v>
      </c>
      <c r="C655">
        <v>2020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Y655" s="7"/>
    </row>
    <row r="656" spans="1:103" x14ac:dyDescent="0.25">
      <c r="A656" t="s">
        <v>367</v>
      </c>
      <c r="B656" s="5" t="s">
        <v>368</v>
      </c>
      <c r="C656">
        <v>2020</v>
      </c>
      <c r="D656">
        <v>57</v>
      </c>
      <c r="E656">
        <v>0</v>
      </c>
      <c r="F656">
        <v>0</v>
      </c>
      <c r="G656">
        <v>0</v>
      </c>
      <c r="H656">
        <v>53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2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1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1</v>
      </c>
      <c r="CW656">
        <v>0</v>
      </c>
      <c r="CY656" s="7"/>
    </row>
    <row r="657" spans="1:103" x14ac:dyDescent="0.25">
      <c r="A657" t="s">
        <v>369</v>
      </c>
      <c r="B657" s="5" t="s">
        <v>370</v>
      </c>
      <c r="C657">
        <v>2020</v>
      </c>
      <c r="D657">
        <v>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6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1</v>
      </c>
      <c r="CY657" s="7"/>
    </row>
    <row r="658" spans="1:103" x14ac:dyDescent="0.25">
      <c r="A658" t="s">
        <v>371</v>
      </c>
      <c r="B658" s="5" t="s">
        <v>372</v>
      </c>
      <c r="C658">
        <v>2020</v>
      </c>
      <c r="D658">
        <v>5561</v>
      </c>
      <c r="E658">
        <v>0</v>
      </c>
      <c r="F658">
        <v>11</v>
      </c>
      <c r="G658">
        <v>15</v>
      </c>
      <c r="H658">
        <v>251</v>
      </c>
      <c r="I658">
        <v>43</v>
      </c>
      <c r="J658">
        <v>8</v>
      </c>
      <c r="K658">
        <v>3</v>
      </c>
      <c r="L658">
        <v>16</v>
      </c>
      <c r="M658">
        <v>10</v>
      </c>
      <c r="N658">
        <v>35</v>
      </c>
      <c r="O658">
        <v>94</v>
      </c>
      <c r="P658">
        <v>0</v>
      </c>
      <c r="Q658">
        <v>0</v>
      </c>
      <c r="R658">
        <v>0</v>
      </c>
      <c r="S658">
        <v>572</v>
      </c>
      <c r="T658">
        <v>125</v>
      </c>
      <c r="U658">
        <v>0</v>
      </c>
      <c r="V658">
        <v>1</v>
      </c>
      <c r="W658">
        <v>175</v>
      </c>
      <c r="X658">
        <v>3</v>
      </c>
      <c r="Y658">
        <v>1</v>
      </c>
      <c r="Z658">
        <v>0</v>
      </c>
      <c r="AA658">
        <v>445</v>
      </c>
      <c r="AB658">
        <v>3</v>
      </c>
      <c r="AC658">
        <v>0</v>
      </c>
      <c r="AD658">
        <v>2</v>
      </c>
      <c r="AE658">
        <v>3</v>
      </c>
      <c r="AF658">
        <v>1</v>
      </c>
      <c r="AG658">
        <v>66</v>
      </c>
      <c r="AH658">
        <v>9</v>
      </c>
      <c r="AI658">
        <v>35</v>
      </c>
      <c r="AJ658">
        <v>155</v>
      </c>
      <c r="AK658">
        <v>25</v>
      </c>
      <c r="AL658">
        <v>1</v>
      </c>
      <c r="AM658">
        <v>45</v>
      </c>
      <c r="AN658">
        <v>35</v>
      </c>
      <c r="AO658">
        <v>101</v>
      </c>
      <c r="AP658">
        <v>0</v>
      </c>
      <c r="AQ658">
        <v>19</v>
      </c>
      <c r="AR658">
        <v>23</v>
      </c>
      <c r="AS658">
        <v>601</v>
      </c>
      <c r="AT658">
        <v>27</v>
      </c>
      <c r="AU658">
        <v>17</v>
      </c>
      <c r="AV658">
        <v>200</v>
      </c>
      <c r="AW658">
        <v>230</v>
      </c>
      <c r="AX658">
        <v>87</v>
      </c>
      <c r="AY658">
        <v>11</v>
      </c>
      <c r="AZ658">
        <v>10</v>
      </c>
      <c r="BA658">
        <v>0</v>
      </c>
      <c r="BB658">
        <v>38</v>
      </c>
      <c r="BC658">
        <v>15</v>
      </c>
      <c r="BD658">
        <v>1</v>
      </c>
      <c r="BE658">
        <v>49</v>
      </c>
      <c r="BF658">
        <v>145</v>
      </c>
      <c r="BG658">
        <v>4</v>
      </c>
      <c r="BH658">
        <v>1</v>
      </c>
      <c r="BI658">
        <v>0</v>
      </c>
      <c r="BJ658">
        <v>103</v>
      </c>
      <c r="BK658">
        <v>162</v>
      </c>
      <c r="BL658">
        <v>0</v>
      </c>
      <c r="BM658">
        <v>7</v>
      </c>
      <c r="BN658">
        <v>26</v>
      </c>
      <c r="BO658">
        <v>0</v>
      </c>
      <c r="BP658">
        <v>14</v>
      </c>
      <c r="BQ658">
        <v>84</v>
      </c>
      <c r="BR658">
        <v>7</v>
      </c>
      <c r="BS658">
        <v>119</v>
      </c>
      <c r="BT658">
        <v>36</v>
      </c>
      <c r="BU658">
        <v>1</v>
      </c>
      <c r="BV658">
        <v>86</v>
      </c>
      <c r="BW658">
        <v>159</v>
      </c>
      <c r="BX658">
        <v>454</v>
      </c>
      <c r="BY658">
        <v>33</v>
      </c>
      <c r="BZ658">
        <v>0</v>
      </c>
      <c r="CA658">
        <v>5</v>
      </c>
      <c r="CB658">
        <v>8</v>
      </c>
      <c r="CC658">
        <v>0</v>
      </c>
      <c r="CD658">
        <v>8</v>
      </c>
      <c r="CE658">
        <v>4</v>
      </c>
      <c r="CF658">
        <v>39</v>
      </c>
      <c r="CG658">
        <v>2</v>
      </c>
      <c r="CH658">
        <v>14</v>
      </c>
      <c r="CI658">
        <v>4</v>
      </c>
      <c r="CJ658">
        <v>125</v>
      </c>
      <c r="CK658">
        <v>22</v>
      </c>
      <c r="CL658">
        <v>0</v>
      </c>
      <c r="CM658">
        <v>9</v>
      </c>
      <c r="CN658">
        <v>69</v>
      </c>
      <c r="CO658">
        <v>10</v>
      </c>
      <c r="CP658">
        <v>6</v>
      </c>
      <c r="CQ658">
        <v>0</v>
      </c>
      <c r="CR658">
        <v>1</v>
      </c>
      <c r="CS658">
        <v>2</v>
      </c>
      <c r="CT658">
        <v>27</v>
      </c>
      <c r="CU658">
        <v>2</v>
      </c>
      <c r="CV658">
        <v>88</v>
      </c>
      <c r="CW658">
        <v>62</v>
      </c>
      <c r="CY658" s="7"/>
    </row>
    <row r="659" spans="1:103" x14ac:dyDescent="0.25">
      <c r="A659" t="s">
        <v>373</v>
      </c>
      <c r="B659" s="5" t="s">
        <v>374</v>
      </c>
      <c r="C659">
        <v>2020</v>
      </c>
      <c r="D659">
        <v>2302</v>
      </c>
      <c r="E659">
        <v>0</v>
      </c>
      <c r="F659">
        <v>0</v>
      </c>
      <c r="G659">
        <v>0</v>
      </c>
      <c r="H659">
        <v>14</v>
      </c>
      <c r="I659">
        <v>7</v>
      </c>
      <c r="J659">
        <v>4</v>
      </c>
      <c r="K659">
        <v>0</v>
      </c>
      <c r="L659">
        <v>5</v>
      </c>
      <c r="M659">
        <v>0</v>
      </c>
      <c r="N659">
        <v>26</v>
      </c>
      <c r="O659">
        <v>3</v>
      </c>
      <c r="P659">
        <v>0</v>
      </c>
      <c r="Q659">
        <v>0</v>
      </c>
      <c r="R659">
        <v>1</v>
      </c>
      <c r="S659">
        <v>1</v>
      </c>
      <c r="T659">
        <v>1</v>
      </c>
      <c r="U659">
        <v>1</v>
      </c>
      <c r="V659">
        <v>0</v>
      </c>
      <c r="W659">
        <v>118</v>
      </c>
      <c r="X659">
        <v>1</v>
      </c>
      <c r="Y659">
        <v>0</v>
      </c>
      <c r="Z659">
        <v>0</v>
      </c>
      <c r="AA659">
        <v>47</v>
      </c>
      <c r="AB659">
        <v>0</v>
      </c>
      <c r="AC659">
        <v>0</v>
      </c>
      <c r="AD659">
        <v>0</v>
      </c>
      <c r="AE659">
        <v>2</v>
      </c>
      <c r="AF659">
        <v>5</v>
      </c>
      <c r="AG659">
        <v>67</v>
      </c>
      <c r="AH659">
        <v>2</v>
      </c>
      <c r="AI659">
        <v>2</v>
      </c>
      <c r="AJ659">
        <v>72</v>
      </c>
      <c r="AK659">
        <v>23</v>
      </c>
      <c r="AL659">
        <v>0</v>
      </c>
      <c r="AM659">
        <v>9</v>
      </c>
      <c r="AN659">
        <v>1</v>
      </c>
      <c r="AO659">
        <v>24</v>
      </c>
      <c r="AP659">
        <v>0</v>
      </c>
      <c r="AQ659">
        <v>5</v>
      </c>
      <c r="AR659">
        <v>1</v>
      </c>
      <c r="AS659">
        <v>10</v>
      </c>
      <c r="AT659">
        <v>4</v>
      </c>
      <c r="AU659">
        <v>6</v>
      </c>
      <c r="AV659">
        <v>12</v>
      </c>
      <c r="AW659">
        <v>3</v>
      </c>
      <c r="AX659">
        <v>18</v>
      </c>
      <c r="AY659">
        <v>3</v>
      </c>
      <c r="AZ659">
        <v>11</v>
      </c>
      <c r="BA659">
        <v>0</v>
      </c>
      <c r="BB659">
        <v>857</v>
      </c>
      <c r="BC659">
        <v>2</v>
      </c>
      <c r="BD659">
        <v>0</v>
      </c>
      <c r="BE659">
        <v>12</v>
      </c>
      <c r="BF659">
        <v>11</v>
      </c>
      <c r="BG659">
        <v>1</v>
      </c>
      <c r="BH659">
        <v>3</v>
      </c>
      <c r="BI659">
        <v>1</v>
      </c>
      <c r="BJ659">
        <v>49</v>
      </c>
      <c r="BK659">
        <v>27</v>
      </c>
      <c r="BL659">
        <v>0</v>
      </c>
      <c r="BM659">
        <v>5</v>
      </c>
      <c r="BN659">
        <v>78</v>
      </c>
      <c r="BO659">
        <v>1</v>
      </c>
      <c r="BP659">
        <v>3</v>
      </c>
      <c r="BQ659">
        <v>75</v>
      </c>
      <c r="BR659">
        <v>12</v>
      </c>
      <c r="BS659">
        <v>108</v>
      </c>
      <c r="BT659">
        <v>44</v>
      </c>
      <c r="BU659">
        <v>0</v>
      </c>
      <c r="BV659">
        <v>11</v>
      </c>
      <c r="BW659">
        <v>2</v>
      </c>
      <c r="BX659">
        <v>1</v>
      </c>
      <c r="BY659">
        <v>1</v>
      </c>
      <c r="BZ659">
        <v>0</v>
      </c>
      <c r="CA659">
        <v>35</v>
      </c>
      <c r="CB659">
        <v>67</v>
      </c>
      <c r="CC659">
        <v>1</v>
      </c>
      <c r="CD659">
        <v>1</v>
      </c>
      <c r="CE659">
        <v>0</v>
      </c>
      <c r="CF659">
        <v>38</v>
      </c>
      <c r="CG659">
        <v>1</v>
      </c>
      <c r="CH659">
        <v>4</v>
      </c>
      <c r="CI659">
        <v>1</v>
      </c>
      <c r="CJ659">
        <v>70</v>
      </c>
      <c r="CK659">
        <v>2</v>
      </c>
      <c r="CL659">
        <v>0</v>
      </c>
      <c r="CM659">
        <v>19</v>
      </c>
      <c r="CN659">
        <v>90</v>
      </c>
      <c r="CO659">
        <v>1</v>
      </c>
      <c r="CP659">
        <v>9</v>
      </c>
      <c r="CQ659">
        <v>0</v>
      </c>
      <c r="CR659">
        <v>4</v>
      </c>
      <c r="CS659">
        <v>9</v>
      </c>
      <c r="CT659">
        <v>12</v>
      </c>
      <c r="CU659">
        <v>4</v>
      </c>
      <c r="CV659">
        <v>114</v>
      </c>
      <c r="CW659">
        <v>7</v>
      </c>
      <c r="CY659" s="7"/>
    </row>
    <row r="660" spans="1:103" x14ac:dyDescent="0.25">
      <c r="A660" t="s">
        <v>375</v>
      </c>
      <c r="B660" s="5" t="s">
        <v>376</v>
      </c>
      <c r="C660">
        <v>2020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Y660" s="7"/>
    </row>
    <row r="661" spans="1:103" x14ac:dyDescent="0.25">
      <c r="A661" t="s">
        <v>377</v>
      </c>
      <c r="B661" s="5" t="s">
        <v>378</v>
      </c>
      <c r="C661">
        <v>2020</v>
      </c>
      <c r="D661">
        <v>400</v>
      </c>
      <c r="E661">
        <v>0</v>
      </c>
      <c r="F661">
        <v>3</v>
      </c>
      <c r="G661">
        <v>14</v>
      </c>
      <c r="H661">
        <v>0</v>
      </c>
      <c r="I661">
        <v>1</v>
      </c>
      <c r="J661">
        <v>2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4</v>
      </c>
      <c r="AJ661">
        <v>34</v>
      </c>
      <c r="AK661">
        <v>1</v>
      </c>
      <c r="AL661">
        <v>0</v>
      </c>
      <c r="AM661">
        <v>6</v>
      </c>
      <c r="AN661">
        <v>3</v>
      </c>
      <c r="AO661">
        <v>5</v>
      </c>
      <c r="AP661">
        <v>0</v>
      </c>
      <c r="AQ661">
        <v>7</v>
      </c>
      <c r="AR661">
        <v>2</v>
      </c>
      <c r="AS661">
        <v>17</v>
      </c>
      <c r="AT661">
        <v>6</v>
      </c>
      <c r="AU661">
        <v>7</v>
      </c>
      <c r="AV661">
        <v>4</v>
      </c>
      <c r="AW661">
        <v>12</v>
      </c>
      <c r="AX661">
        <v>14</v>
      </c>
      <c r="AY661">
        <v>0</v>
      </c>
      <c r="AZ661">
        <v>5</v>
      </c>
      <c r="BA661">
        <v>0</v>
      </c>
      <c r="BB661">
        <v>5</v>
      </c>
      <c r="BC661">
        <v>0</v>
      </c>
      <c r="BD661">
        <v>0</v>
      </c>
      <c r="BE661">
        <v>12</v>
      </c>
      <c r="BF661">
        <v>3</v>
      </c>
      <c r="BG661">
        <v>0</v>
      </c>
      <c r="BH661">
        <v>0</v>
      </c>
      <c r="BI661">
        <v>0</v>
      </c>
      <c r="BJ661">
        <v>5</v>
      </c>
      <c r="BK661">
        <v>3</v>
      </c>
      <c r="BL661">
        <v>0</v>
      </c>
      <c r="BM661">
        <v>1</v>
      </c>
      <c r="BN661">
        <v>2</v>
      </c>
      <c r="BO661">
        <v>0</v>
      </c>
      <c r="BP661">
        <v>0</v>
      </c>
      <c r="BQ661">
        <v>6</v>
      </c>
      <c r="BR661">
        <v>14</v>
      </c>
      <c r="BS661">
        <v>37</v>
      </c>
      <c r="BT661">
        <v>12</v>
      </c>
      <c r="BU661">
        <v>6</v>
      </c>
      <c r="BV661">
        <v>13</v>
      </c>
      <c r="BW661">
        <v>0</v>
      </c>
      <c r="BX661">
        <v>16</v>
      </c>
      <c r="BY661">
        <v>0</v>
      </c>
      <c r="BZ661">
        <v>0</v>
      </c>
      <c r="CA661">
        <v>0</v>
      </c>
      <c r="CB661">
        <v>1</v>
      </c>
      <c r="CC661">
        <v>0</v>
      </c>
      <c r="CD661">
        <v>20</v>
      </c>
      <c r="CE661">
        <v>0</v>
      </c>
      <c r="CF661">
        <v>9</v>
      </c>
      <c r="CG661">
        <v>22</v>
      </c>
      <c r="CH661">
        <v>3</v>
      </c>
      <c r="CI661">
        <v>0</v>
      </c>
      <c r="CJ661">
        <v>3</v>
      </c>
      <c r="CK661">
        <v>1</v>
      </c>
      <c r="CL661">
        <v>0</v>
      </c>
      <c r="CM661">
        <v>1</v>
      </c>
      <c r="CN661">
        <v>10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27</v>
      </c>
      <c r="CU661">
        <v>0</v>
      </c>
      <c r="CV661">
        <v>15</v>
      </c>
      <c r="CW661">
        <v>2</v>
      </c>
      <c r="CY661" s="7"/>
    </row>
    <row r="662" spans="1:103" x14ac:dyDescent="0.25">
      <c r="A662" t="s">
        <v>379</v>
      </c>
      <c r="B662" s="5" t="s">
        <v>380</v>
      </c>
      <c r="C662">
        <v>2020</v>
      </c>
      <c r="D662">
        <v>2087</v>
      </c>
      <c r="E662">
        <v>0</v>
      </c>
      <c r="F662">
        <v>2</v>
      </c>
      <c r="G662">
        <v>26</v>
      </c>
      <c r="H662">
        <v>0</v>
      </c>
      <c r="I662">
        <v>5</v>
      </c>
      <c r="J662">
        <v>2</v>
      </c>
      <c r="K662">
        <v>7</v>
      </c>
      <c r="L662">
        <v>14</v>
      </c>
      <c r="M662">
        <v>0</v>
      </c>
      <c r="N662">
        <v>16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1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3</v>
      </c>
      <c r="AH662">
        <v>0</v>
      </c>
      <c r="AI662">
        <v>0</v>
      </c>
      <c r="AJ662">
        <v>19</v>
      </c>
      <c r="AK662">
        <v>26</v>
      </c>
      <c r="AL662">
        <v>1</v>
      </c>
      <c r="AM662">
        <v>5</v>
      </c>
      <c r="AN662">
        <v>12</v>
      </c>
      <c r="AO662">
        <v>5</v>
      </c>
      <c r="AP662">
        <v>1</v>
      </c>
      <c r="AQ662">
        <v>54</v>
      </c>
      <c r="AR662">
        <v>4</v>
      </c>
      <c r="AS662">
        <v>31</v>
      </c>
      <c r="AT662">
        <v>15</v>
      </c>
      <c r="AU662">
        <v>13</v>
      </c>
      <c r="AV662">
        <v>14</v>
      </c>
      <c r="AW662">
        <v>3</v>
      </c>
      <c r="AX662">
        <v>30</v>
      </c>
      <c r="AY662">
        <v>0</v>
      </c>
      <c r="AZ662">
        <v>5</v>
      </c>
      <c r="BA662">
        <v>0</v>
      </c>
      <c r="BB662">
        <v>15</v>
      </c>
      <c r="BC662">
        <v>1</v>
      </c>
      <c r="BD662">
        <v>15</v>
      </c>
      <c r="BE662">
        <v>3</v>
      </c>
      <c r="BF662">
        <v>12</v>
      </c>
      <c r="BG662">
        <v>0</v>
      </c>
      <c r="BH662">
        <v>0</v>
      </c>
      <c r="BI662">
        <v>0</v>
      </c>
      <c r="BJ662">
        <v>22</v>
      </c>
      <c r="BK662">
        <v>73</v>
      </c>
      <c r="BL662">
        <v>0</v>
      </c>
      <c r="BM662">
        <v>2</v>
      </c>
      <c r="BN662">
        <v>9</v>
      </c>
      <c r="BO662">
        <v>350</v>
      </c>
      <c r="BP662">
        <v>9</v>
      </c>
      <c r="BQ662">
        <v>16</v>
      </c>
      <c r="BR662">
        <v>11</v>
      </c>
      <c r="BS662">
        <v>82</v>
      </c>
      <c r="BT662">
        <v>32</v>
      </c>
      <c r="BU662">
        <v>0</v>
      </c>
      <c r="BV662">
        <v>153</v>
      </c>
      <c r="BW662">
        <v>32</v>
      </c>
      <c r="BX662">
        <v>759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67</v>
      </c>
      <c r="CE662">
        <v>0</v>
      </c>
      <c r="CF662">
        <v>10</v>
      </c>
      <c r="CG662">
        <v>22</v>
      </c>
      <c r="CH662">
        <v>1</v>
      </c>
      <c r="CI662">
        <v>2</v>
      </c>
      <c r="CJ662">
        <v>5</v>
      </c>
      <c r="CK662">
        <v>1</v>
      </c>
      <c r="CL662">
        <v>0</v>
      </c>
      <c r="CM662">
        <v>2</v>
      </c>
      <c r="CN662">
        <v>28</v>
      </c>
      <c r="CO662">
        <v>0</v>
      </c>
      <c r="CP662">
        <v>1</v>
      </c>
      <c r="CQ662">
        <v>0</v>
      </c>
      <c r="CR662">
        <v>0</v>
      </c>
      <c r="CS662">
        <v>0</v>
      </c>
      <c r="CT662">
        <v>5</v>
      </c>
      <c r="CU662">
        <v>3</v>
      </c>
      <c r="CV662">
        <v>22</v>
      </c>
      <c r="CW662">
        <v>6</v>
      </c>
      <c r="CY662" s="7"/>
    </row>
    <row r="663" spans="1:103" x14ac:dyDescent="0.25">
      <c r="A663" t="s">
        <v>381</v>
      </c>
      <c r="B663" s="5" t="s">
        <v>382</v>
      </c>
      <c r="C663">
        <v>2020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Y663" s="7"/>
    </row>
    <row r="664" spans="1:103" x14ac:dyDescent="0.25">
      <c r="A664" t="s">
        <v>383</v>
      </c>
      <c r="B664" s="5" t="s">
        <v>384</v>
      </c>
      <c r="C664">
        <v>2020</v>
      </c>
      <c r="D664">
        <v>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3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Y664" s="7"/>
    </row>
    <row r="665" spans="1:103" x14ac:dyDescent="0.25">
      <c r="A665" t="s">
        <v>385</v>
      </c>
      <c r="B665" s="5" t="s">
        <v>386</v>
      </c>
      <c r="C665">
        <v>2020</v>
      </c>
      <c r="D665">
        <v>48</v>
      </c>
      <c r="E665">
        <v>0</v>
      </c>
      <c r="F665">
        <v>0</v>
      </c>
      <c r="G665">
        <v>0</v>
      </c>
      <c r="H665">
        <v>2</v>
      </c>
      <c r="I665">
        <v>0</v>
      </c>
      <c r="J665">
        <v>34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5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5</v>
      </c>
      <c r="CW665">
        <v>0</v>
      </c>
      <c r="CY665" s="7"/>
    </row>
    <row r="666" spans="1:103" x14ac:dyDescent="0.25">
      <c r="A666" t="s">
        <v>387</v>
      </c>
      <c r="B666" s="5" t="s">
        <v>388</v>
      </c>
      <c r="C666">
        <v>2020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Y666" s="7"/>
    </row>
    <row r="667" spans="1:103" x14ac:dyDescent="0.25">
      <c r="A667" t="s">
        <v>389</v>
      </c>
      <c r="B667" s="5" t="s">
        <v>390</v>
      </c>
      <c r="C667">
        <v>2020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Y667" s="7"/>
    </row>
    <row r="668" spans="1:103" x14ac:dyDescent="0.25">
      <c r="A668" t="s">
        <v>391</v>
      </c>
      <c r="B668" s="5" t="s">
        <v>392</v>
      </c>
      <c r="C668">
        <v>2020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Y668" s="7"/>
    </row>
    <row r="669" spans="1:103" x14ac:dyDescent="0.25">
      <c r="A669" t="s">
        <v>393</v>
      </c>
      <c r="B669" s="5" t="s">
        <v>394</v>
      </c>
      <c r="C669">
        <v>2020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Y669" s="7"/>
    </row>
    <row r="670" spans="1:103" x14ac:dyDescent="0.25">
      <c r="A670" t="s">
        <v>395</v>
      </c>
      <c r="B670" s="5" t="s">
        <v>396</v>
      </c>
      <c r="C670">
        <v>2020</v>
      </c>
      <c r="D670">
        <v>10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2</v>
      </c>
      <c r="L670">
        <v>5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1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1</v>
      </c>
      <c r="CK670">
        <v>1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Y670" s="7"/>
    </row>
    <row r="671" spans="1:103" x14ac:dyDescent="0.25">
      <c r="A671" t="s">
        <v>397</v>
      </c>
      <c r="B671" s="5" t="s">
        <v>398</v>
      </c>
      <c r="C671">
        <v>2020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Y671" s="7"/>
    </row>
    <row r="672" spans="1:103" x14ac:dyDescent="0.25">
      <c r="A672" t="s">
        <v>399</v>
      </c>
      <c r="B672" s="5" t="s">
        <v>400</v>
      </c>
      <c r="C672">
        <v>2020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Y672" s="7"/>
    </row>
    <row r="673" spans="1:103" x14ac:dyDescent="0.25">
      <c r="A673" t="s">
        <v>401</v>
      </c>
      <c r="B673" s="5" t="s">
        <v>402</v>
      </c>
      <c r="C673">
        <v>2020</v>
      </c>
      <c r="D673">
        <v>27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3</v>
      </c>
      <c r="K673">
        <v>20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6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1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Y673" s="7"/>
    </row>
    <row r="674" spans="1:103" x14ac:dyDescent="0.25">
      <c r="A674" t="s">
        <v>403</v>
      </c>
      <c r="B674" s="5" t="s">
        <v>404</v>
      </c>
      <c r="C674">
        <v>2020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Y674" s="7"/>
    </row>
    <row r="675" spans="1:103" x14ac:dyDescent="0.25">
      <c r="A675" t="s">
        <v>405</v>
      </c>
      <c r="B675" s="5" t="s">
        <v>406</v>
      </c>
      <c r="C675">
        <v>2020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Y675" s="7"/>
    </row>
    <row r="676" spans="1:103" x14ac:dyDescent="0.25">
      <c r="A676" t="s">
        <v>407</v>
      </c>
      <c r="B676" s="5" t="s">
        <v>408</v>
      </c>
      <c r="C676">
        <v>2020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Y676" s="7"/>
    </row>
    <row r="677" spans="1:103" x14ac:dyDescent="0.25">
      <c r="A677" t="s">
        <v>409</v>
      </c>
      <c r="B677" s="5" t="s">
        <v>410</v>
      </c>
      <c r="C677">
        <v>2020</v>
      </c>
      <c r="D677">
        <v>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Y677" s="7"/>
    </row>
    <row r="678" spans="1:103" x14ac:dyDescent="0.25">
      <c r="A678" t="s">
        <v>411</v>
      </c>
      <c r="B678" s="5" t="s">
        <v>412</v>
      </c>
      <c r="C678">
        <v>2020</v>
      </c>
      <c r="D678">
        <v>2656</v>
      </c>
      <c r="E678">
        <v>0</v>
      </c>
      <c r="F678">
        <v>477</v>
      </c>
      <c r="G678">
        <v>0</v>
      </c>
      <c r="H678">
        <v>50</v>
      </c>
      <c r="I678">
        <v>54</v>
      </c>
      <c r="J678">
        <v>35</v>
      </c>
      <c r="K678">
        <v>6</v>
      </c>
      <c r="L678">
        <v>8</v>
      </c>
      <c r="M678">
        <v>29</v>
      </c>
      <c r="N678">
        <v>117</v>
      </c>
      <c r="O678">
        <v>7</v>
      </c>
      <c r="P678">
        <v>0</v>
      </c>
      <c r="Q678">
        <v>0</v>
      </c>
      <c r="R678">
        <v>3</v>
      </c>
      <c r="S678">
        <v>0</v>
      </c>
      <c r="T678">
        <v>0</v>
      </c>
      <c r="U678">
        <v>2</v>
      </c>
      <c r="V678">
        <v>0</v>
      </c>
      <c r="W678">
        <v>13</v>
      </c>
      <c r="X678">
        <v>3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</v>
      </c>
      <c r="AF678">
        <v>1</v>
      </c>
      <c r="AG678">
        <v>7</v>
      </c>
      <c r="AH678">
        <v>1</v>
      </c>
      <c r="AI678">
        <v>0</v>
      </c>
      <c r="AJ678">
        <v>7</v>
      </c>
      <c r="AK678">
        <v>45</v>
      </c>
      <c r="AL678">
        <v>0</v>
      </c>
      <c r="AM678">
        <v>12</v>
      </c>
      <c r="AN678">
        <v>11</v>
      </c>
      <c r="AO678">
        <v>7</v>
      </c>
      <c r="AP678">
        <v>1</v>
      </c>
      <c r="AQ678">
        <v>141</v>
      </c>
      <c r="AR678">
        <v>5</v>
      </c>
      <c r="AS678">
        <v>3</v>
      </c>
      <c r="AT678">
        <v>25</v>
      </c>
      <c r="AU678">
        <v>24</v>
      </c>
      <c r="AV678">
        <v>10</v>
      </c>
      <c r="AW678">
        <v>27</v>
      </c>
      <c r="AX678">
        <v>40</v>
      </c>
      <c r="AY678">
        <v>9</v>
      </c>
      <c r="AZ678">
        <v>1</v>
      </c>
      <c r="BA678">
        <v>0</v>
      </c>
      <c r="BB678">
        <v>76</v>
      </c>
      <c r="BC678">
        <v>0</v>
      </c>
      <c r="BD678">
        <v>3</v>
      </c>
      <c r="BE678">
        <v>4</v>
      </c>
      <c r="BF678">
        <v>3</v>
      </c>
      <c r="BG678">
        <v>1</v>
      </c>
      <c r="BH678">
        <v>2</v>
      </c>
      <c r="BI678">
        <v>0</v>
      </c>
      <c r="BJ678">
        <v>37</v>
      </c>
      <c r="BK678">
        <v>101</v>
      </c>
      <c r="BL678">
        <v>3</v>
      </c>
      <c r="BM678">
        <v>2</v>
      </c>
      <c r="BN678">
        <v>74</v>
      </c>
      <c r="BO678">
        <v>1</v>
      </c>
      <c r="BP678">
        <v>5</v>
      </c>
      <c r="BQ678">
        <v>84</v>
      </c>
      <c r="BR678">
        <v>30</v>
      </c>
      <c r="BS678">
        <v>197</v>
      </c>
      <c r="BT678">
        <v>10</v>
      </c>
      <c r="BU678">
        <v>176</v>
      </c>
      <c r="BV678">
        <v>83</v>
      </c>
      <c r="BW678">
        <v>124</v>
      </c>
      <c r="BX678">
        <v>4</v>
      </c>
      <c r="BY678">
        <v>0</v>
      </c>
      <c r="BZ678">
        <v>0</v>
      </c>
      <c r="CA678">
        <v>4</v>
      </c>
      <c r="CB678">
        <v>0</v>
      </c>
      <c r="CC678">
        <v>0</v>
      </c>
      <c r="CD678">
        <v>1</v>
      </c>
      <c r="CE678">
        <v>0</v>
      </c>
      <c r="CF678">
        <v>15</v>
      </c>
      <c r="CG678">
        <v>13</v>
      </c>
      <c r="CH678">
        <v>1</v>
      </c>
      <c r="CI678">
        <v>4</v>
      </c>
      <c r="CJ678">
        <v>112</v>
      </c>
      <c r="CK678">
        <v>27</v>
      </c>
      <c r="CL678">
        <v>0</v>
      </c>
      <c r="CM678">
        <v>5</v>
      </c>
      <c r="CN678">
        <v>31</v>
      </c>
      <c r="CO678">
        <v>25</v>
      </c>
      <c r="CP678">
        <v>35</v>
      </c>
      <c r="CQ678">
        <v>0</v>
      </c>
      <c r="CR678">
        <v>1</v>
      </c>
      <c r="CS678">
        <v>86</v>
      </c>
      <c r="CT678">
        <v>39</v>
      </c>
      <c r="CU678">
        <v>2</v>
      </c>
      <c r="CV678">
        <v>42</v>
      </c>
      <c r="CW678">
        <v>11</v>
      </c>
      <c r="CY678" s="7"/>
    </row>
    <row r="679" spans="1:103" x14ac:dyDescent="0.25">
      <c r="A679" t="s">
        <v>413</v>
      </c>
      <c r="B679" s="5" t="s">
        <v>414</v>
      </c>
      <c r="C679">
        <v>2020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Y679" s="7"/>
    </row>
    <row r="680" spans="1:103" x14ac:dyDescent="0.25">
      <c r="A680" t="s">
        <v>415</v>
      </c>
      <c r="B680" s="5" t="s">
        <v>416</v>
      </c>
      <c r="C680">
        <v>2020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Y680" s="7"/>
    </row>
    <row r="681" spans="1:103" x14ac:dyDescent="0.25">
      <c r="A681" t="s">
        <v>417</v>
      </c>
      <c r="B681" s="5" t="s">
        <v>418</v>
      </c>
      <c r="C681">
        <v>2020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Y681" s="7"/>
    </row>
    <row r="682" spans="1:103" x14ac:dyDescent="0.25">
      <c r="A682" t="s">
        <v>419</v>
      </c>
      <c r="B682" s="5" t="s">
        <v>420</v>
      </c>
      <c r="C682">
        <v>2020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Y682" s="7"/>
    </row>
    <row r="683" spans="1:103" x14ac:dyDescent="0.25">
      <c r="A683" t="s">
        <v>421</v>
      </c>
      <c r="B683" s="5" t="s">
        <v>422</v>
      </c>
      <c r="C683">
        <v>2020</v>
      </c>
      <c r="D683">
        <v>153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5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4</v>
      </c>
      <c r="W683">
        <v>0</v>
      </c>
      <c r="X683">
        <v>0</v>
      </c>
      <c r="Y683">
        <v>0</v>
      </c>
      <c r="Z683">
        <v>29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4</v>
      </c>
      <c r="AI683">
        <v>0</v>
      </c>
      <c r="AJ683">
        <v>0</v>
      </c>
      <c r="AK683">
        <v>1</v>
      </c>
      <c r="AL683">
        <v>0</v>
      </c>
      <c r="AM683">
        <v>1</v>
      </c>
      <c r="AN683">
        <v>2</v>
      </c>
      <c r="AO683">
        <v>0</v>
      </c>
      <c r="AP683">
        <v>0</v>
      </c>
      <c r="AQ683">
        <v>0</v>
      </c>
      <c r="AR683">
        <v>1</v>
      </c>
      <c r="AS683">
        <v>4</v>
      </c>
      <c r="AT683">
        <v>1</v>
      </c>
      <c r="AU683">
        <v>1</v>
      </c>
      <c r="AV683">
        <v>0</v>
      </c>
      <c r="AW683">
        <v>1</v>
      </c>
      <c r="AX683">
        <v>0</v>
      </c>
      <c r="AY683">
        <v>0</v>
      </c>
      <c r="AZ683">
        <v>2</v>
      </c>
      <c r="BA683">
        <v>0</v>
      </c>
      <c r="BB683">
        <v>1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0</v>
      </c>
      <c r="BM683">
        <v>0</v>
      </c>
      <c r="BN683">
        <v>0</v>
      </c>
      <c r="BO683">
        <v>4</v>
      </c>
      <c r="BP683">
        <v>0</v>
      </c>
      <c r="BQ683">
        <v>1</v>
      </c>
      <c r="BR683">
        <v>0</v>
      </c>
      <c r="BS683">
        <v>8</v>
      </c>
      <c r="BT683">
        <v>2</v>
      </c>
      <c r="BU683">
        <v>23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12</v>
      </c>
      <c r="CH683">
        <v>0</v>
      </c>
      <c r="CI683">
        <v>0</v>
      </c>
      <c r="CJ683">
        <v>34</v>
      </c>
      <c r="CK683">
        <v>1</v>
      </c>
      <c r="CL683">
        <v>0</v>
      </c>
      <c r="CM683">
        <v>1</v>
      </c>
      <c r="CN683">
        <v>2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Y683" s="7"/>
    </row>
    <row r="684" spans="1:103" x14ac:dyDescent="0.25">
      <c r="A684" t="s">
        <v>423</v>
      </c>
      <c r="B684" s="5" t="s">
        <v>424</v>
      </c>
      <c r="C684">
        <v>2020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Y684" s="7"/>
    </row>
    <row r="685" spans="1:103" x14ac:dyDescent="0.25">
      <c r="A685" t="s">
        <v>425</v>
      </c>
      <c r="B685" s="5" t="s">
        <v>426</v>
      </c>
      <c r="C685">
        <v>2020</v>
      </c>
      <c r="D685">
        <v>8265</v>
      </c>
      <c r="E685">
        <v>0</v>
      </c>
      <c r="F685">
        <v>0</v>
      </c>
      <c r="G685">
        <v>0</v>
      </c>
      <c r="H685">
        <v>61</v>
      </c>
      <c r="I685">
        <v>33</v>
      </c>
      <c r="J685">
        <v>342</v>
      </c>
      <c r="K685">
        <v>35</v>
      </c>
      <c r="L685">
        <v>20</v>
      </c>
      <c r="M685">
        <v>4</v>
      </c>
      <c r="N685">
        <v>19</v>
      </c>
      <c r="O685">
        <v>31</v>
      </c>
      <c r="P685">
        <v>0</v>
      </c>
      <c r="Q685">
        <v>18</v>
      </c>
      <c r="R685">
        <v>2</v>
      </c>
      <c r="S685">
        <v>1</v>
      </c>
      <c r="T685">
        <v>0</v>
      </c>
      <c r="U685">
        <v>11</v>
      </c>
      <c r="V685">
        <v>27</v>
      </c>
      <c r="W685">
        <v>17</v>
      </c>
      <c r="X685">
        <v>6</v>
      </c>
      <c r="Y685">
        <v>0</v>
      </c>
      <c r="Z685">
        <v>143</v>
      </c>
      <c r="AA685">
        <v>9</v>
      </c>
      <c r="AB685">
        <v>0</v>
      </c>
      <c r="AC685">
        <v>0</v>
      </c>
      <c r="AD685">
        <v>0</v>
      </c>
      <c r="AE685">
        <v>2</v>
      </c>
      <c r="AF685">
        <v>0</v>
      </c>
      <c r="AG685">
        <v>10</v>
      </c>
      <c r="AH685">
        <v>60</v>
      </c>
      <c r="AI685">
        <v>11</v>
      </c>
      <c r="AJ685">
        <v>13</v>
      </c>
      <c r="AK685">
        <v>71</v>
      </c>
      <c r="AL685">
        <v>10</v>
      </c>
      <c r="AM685">
        <v>19</v>
      </c>
      <c r="AN685">
        <v>141</v>
      </c>
      <c r="AO685">
        <v>42</v>
      </c>
      <c r="AP685">
        <v>3</v>
      </c>
      <c r="AQ685">
        <v>90</v>
      </c>
      <c r="AR685">
        <v>8</v>
      </c>
      <c r="AS685">
        <v>161</v>
      </c>
      <c r="AT685">
        <v>495</v>
      </c>
      <c r="AU685">
        <v>199</v>
      </c>
      <c r="AV685">
        <v>141</v>
      </c>
      <c r="AW685">
        <v>141</v>
      </c>
      <c r="AX685">
        <v>321</v>
      </c>
      <c r="AY685">
        <v>1</v>
      </c>
      <c r="AZ685">
        <v>7</v>
      </c>
      <c r="BA685">
        <v>0</v>
      </c>
      <c r="BB685">
        <v>197</v>
      </c>
      <c r="BC685">
        <v>2</v>
      </c>
      <c r="BD685">
        <v>0</v>
      </c>
      <c r="BE685">
        <v>22</v>
      </c>
      <c r="BF685">
        <v>57</v>
      </c>
      <c r="BG685">
        <v>2</v>
      </c>
      <c r="BH685">
        <v>12</v>
      </c>
      <c r="BI685">
        <v>3</v>
      </c>
      <c r="BJ685">
        <v>59</v>
      </c>
      <c r="BK685">
        <v>87</v>
      </c>
      <c r="BL685">
        <v>0</v>
      </c>
      <c r="BM685">
        <v>0</v>
      </c>
      <c r="BN685">
        <v>29</v>
      </c>
      <c r="BO685">
        <v>313</v>
      </c>
      <c r="BP685">
        <v>1</v>
      </c>
      <c r="BQ685">
        <v>23</v>
      </c>
      <c r="BR685">
        <v>594</v>
      </c>
      <c r="BS685">
        <v>458</v>
      </c>
      <c r="BT685">
        <v>36</v>
      </c>
      <c r="BU685">
        <v>5</v>
      </c>
      <c r="BV685">
        <v>257</v>
      </c>
      <c r="BW685">
        <v>604</v>
      </c>
      <c r="BX685">
        <v>668</v>
      </c>
      <c r="BY685">
        <v>0</v>
      </c>
      <c r="BZ685">
        <v>0</v>
      </c>
      <c r="CA685">
        <v>45</v>
      </c>
      <c r="CB685">
        <v>18</v>
      </c>
      <c r="CC685">
        <v>0</v>
      </c>
      <c r="CD685">
        <v>29</v>
      </c>
      <c r="CE685">
        <v>162</v>
      </c>
      <c r="CF685">
        <v>59</v>
      </c>
      <c r="CG685">
        <v>22</v>
      </c>
      <c r="CH685">
        <v>16</v>
      </c>
      <c r="CI685">
        <v>14</v>
      </c>
      <c r="CJ685">
        <v>1321</v>
      </c>
      <c r="CK685">
        <v>16</v>
      </c>
      <c r="CL685">
        <v>0</v>
      </c>
      <c r="CM685">
        <v>12</v>
      </c>
      <c r="CN685">
        <v>66</v>
      </c>
      <c r="CO685">
        <v>5</v>
      </c>
      <c r="CP685">
        <v>0</v>
      </c>
      <c r="CQ685">
        <v>0</v>
      </c>
      <c r="CR685">
        <v>1</v>
      </c>
      <c r="CS685">
        <v>22</v>
      </c>
      <c r="CT685">
        <v>111</v>
      </c>
      <c r="CU685">
        <v>1</v>
      </c>
      <c r="CV685">
        <v>56</v>
      </c>
      <c r="CW685">
        <v>129</v>
      </c>
      <c r="CY685" s="7"/>
    </row>
    <row r="686" spans="1:103" x14ac:dyDescent="0.25">
      <c r="A686" t="s">
        <v>427</v>
      </c>
      <c r="B686" s="5" t="s">
        <v>428</v>
      </c>
      <c r="C686">
        <v>2020</v>
      </c>
      <c r="D686">
        <v>180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3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27</v>
      </c>
      <c r="AA686">
        <v>0</v>
      </c>
      <c r="AB686">
        <v>115</v>
      </c>
      <c r="AC686">
        <v>0</v>
      </c>
      <c r="AD686">
        <v>0</v>
      </c>
      <c r="AE686">
        <v>0</v>
      </c>
      <c r="AF686">
        <v>0</v>
      </c>
      <c r="AG686">
        <v>28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2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2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Y686" s="7"/>
    </row>
    <row r="687" spans="1:103" x14ac:dyDescent="0.25">
      <c r="A687" t="s">
        <v>429</v>
      </c>
      <c r="B687" s="5" t="s">
        <v>430</v>
      </c>
      <c r="C687">
        <v>2020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Y687" s="7"/>
    </row>
    <row r="688" spans="1:103" x14ac:dyDescent="0.25">
      <c r="A688" t="s">
        <v>431</v>
      </c>
      <c r="B688" s="5" t="s">
        <v>432</v>
      </c>
      <c r="C688">
        <v>2020</v>
      </c>
      <c r="D688">
        <v>3322</v>
      </c>
      <c r="E688">
        <v>0</v>
      </c>
      <c r="F688">
        <v>0</v>
      </c>
      <c r="G688">
        <v>0</v>
      </c>
      <c r="H688">
        <v>1</v>
      </c>
      <c r="I688">
        <v>3</v>
      </c>
      <c r="J688">
        <v>2</v>
      </c>
      <c r="K688">
        <v>1</v>
      </c>
      <c r="L688">
        <v>1</v>
      </c>
      <c r="M688">
        <v>0</v>
      </c>
      <c r="N688">
        <v>6</v>
      </c>
      <c r="O688">
        <v>6</v>
      </c>
      <c r="P688">
        <v>0</v>
      </c>
      <c r="Q688">
        <v>0</v>
      </c>
      <c r="R688">
        <v>2</v>
      </c>
      <c r="S688">
        <v>0</v>
      </c>
      <c r="T688">
        <v>0</v>
      </c>
      <c r="U688">
        <v>11</v>
      </c>
      <c r="V688">
        <v>0</v>
      </c>
      <c r="W688">
        <v>22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14</v>
      </c>
      <c r="AH688">
        <v>3</v>
      </c>
      <c r="AI688">
        <v>2</v>
      </c>
      <c r="AJ688">
        <v>8</v>
      </c>
      <c r="AK688">
        <v>21</v>
      </c>
      <c r="AL688">
        <v>0</v>
      </c>
      <c r="AM688">
        <v>25</v>
      </c>
      <c r="AN688">
        <v>19</v>
      </c>
      <c r="AO688">
        <v>13</v>
      </c>
      <c r="AP688">
        <v>3</v>
      </c>
      <c r="AQ688">
        <v>25</v>
      </c>
      <c r="AR688">
        <v>3</v>
      </c>
      <c r="AS688">
        <v>10</v>
      </c>
      <c r="AT688">
        <v>30</v>
      </c>
      <c r="AU688">
        <v>20</v>
      </c>
      <c r="AV688">
        <v>91</v>
      </c>
      <c r="AW688">
        <v>16</v>
      </c>
      <c r="AX688">
        <v>291</v>
      </c>
      <c r="AY688">
        <v>2</v>
      </c>
      <c r="AZ688">
        <v>7</v>
      </c>
      <c r="BA688">
        <v>0</v>
      </c>
      <c r="BB688">
        <v>41</v>
      </c>
      <c r="BC688">
        <v>0</v>
      </c>
      <c r="BD688">
        <v>6</v>
      </c>
      <c r="BE688">
        <v>11</v>
      </c>
      <c r="BF688">
        <v>32</v>
      </c>
      <c r="BG688">
        <v>8</v>
      </c>
      <c r="BH688">
        <v>25</v>
      </c>
      <c r="BI688">
        <v>1</v>
      </c>
      <c r="BJ688">
        <v>63</v>
      </c>
      <c r="BK688">
        <v>46</v>
      </c>
      <c r="BL688">
        <v>0</v>
      </c>
      <c r="BM688">
        <v>33</v>
      </c>
      <c r="BN688">
        <v>346</v>
      </c>
      <c r="BO688">
        <v>4</v>
      </c>
      <c r="BP688">
        <v>37</v>
      </c>
      <c r="BQ688">
        <v>840</v>
      </c>
      <c r="BR688">
        <v>8</v>
      </c>
      <c r="BS688">
        <v>163</v>
      </c>
      <c r="BT688">
        <v>63</v>
      </c>
      <c r="BU688">
        <v>105</v>
      </c>
      <c r="BV688">
        <v>191</v>
      </c>
      <c r="BW688">
        <v>1</v>
      </c>
      <c r="BX688">
        <v>10</v>
      </c>
      <c r="BY688">
        <v>0</v>
      </c>
      <c r="BZ688">
        <v>0</v>
      </c>
      <c r="CA688">
        <v>23</v>
      </c>
      <c r="CB688">
        <v>1</v>
      </c>
      <c r="CC688">
        <v>0</v>
      </c>
      <c r="CD688">
        <v>6</v>
      </c>
      <c r="CE688">
        <v>0</v>
      </c>
      <c r="CF688">
        <v>22</v>
      </c>
      <c r="CG688">
        <v>4</v>
      </c>
      <c r="CH688">
        <v>15</v>
      </c>
      <c r="CI688">
        <v>5</v>
      </c>
      <c r="CJ688">
        <v>45</v>
      </c>
      <c r="CK688">
        <v>16</v>
      </c>
      <c r="CL688">
        <v>0</v>
      </c>
      <c r="CM688">
        <v>13</v>
      </c>
      <c r="CN688">
        <v>101</v>
      </c>
      <c r="CO688">
        <v>25</v>
      </c>
      <c r="CP688">
        <v>3</v>
      </c>
      <c r="CQ688">
        <v>0</v>
      </c>
      <c r="CR688">
        <v>3</v>
      </c>
      <c r="CS688">
        <v>1</v>
      </c>
      <c r="CT688">
        <v>31</v>
      </c>
      <c r="CU688">
        <v>7</v>
      </c>
      <c r="CV688">
        <v>264</v>
      </c>
      <c r="CW688">
        <v>37</v>
      </c>
      <c r="CY688" s="7"/>
    </row>
    <row r="689" spans="1:103" x14ac:dyDescent="0.25">
      <c r="A689" t="s">
        <v>433</v>
      </c>
      <c r="B689" s="5" t="s">
        <v>434</v>
      </c>
      <c r="C689">
        <v>2020</v>
      </c>
      <c r="D689">
        <v>19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2</v>
      </c>
      <c r="K689">
        <v>0</v>
      </c>
      <c r="L689">
        <v>12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2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1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1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Y689" s="7"/>
    </row>
    <row r="690" spans="1:103" x14ac:dyDescent="0.25">
      <c r="A690" t="s">
        <v>435</v>
      </c>
      <c r="B690" s="5" t="s">
        <v>436</v>
      </c>
      <c r="C690">
        <v>2020</v>
      </c>
      <c r="D690">
        <v>664</v>
      </c>
      <c r="E690">
        <v>0</v>
      </c>
      <c r="F690">
        <v>0</v>
      </c>
      <c r="G690">
        <v>0</v>
      </c>
      <c r="H690">
        <v>0</v>
      </c>
      <c r="I690">
        <v>139</v>
      </c>
      <c r="J690">
        <v>3</v>
      </c>
      <c r="K690">
        <v>7</v>
      </c>
      <c r="L690">
        <v>11</v>
      </c>
      <c r="M690">
        <v>8</v>
      </c>
      <c r="N690">
        <v>10</v>
      </c>
      <c r="O690">
        <v>101</v>
      </c>
      <c r="P690">
        <v>0</v>
      </c>
      <c r="Q690">
        <v>104</v>
      </c>
      <c r="R690">
        <v>0</v>
      </c>
      <c r="S690">
        <v>2</v>
      </c>
      <c r="T690">
        <v>0</v>
      </c>
      <c r="U690">
        <v>0</v>
      </c>
      <c r="V690">
        <v>0</v>
      </c>
      <c r="W690">
        <v>0</v>
      </c>
      <c r="X690">
        <v>3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71</v>
      </c>
      <c r="AF690">
        <v>0</v>
      </c>
      <c r="AG690">
        <v>5</v>
      </c>
      <c r="AH690">
        <v>1</v>
      </c>
      <c r="AI690">
        <v>1</v>
      </c>
      <c r="AJ690">
        <v>0</v>
      </c>
      <c r="AK690">
        <v>3</v>
      </c>
      <c r="AL690">
        <v>0</v>
      </c>
      <c r="AM690">
        <v>0</v>
      </c>
      <c r="AN690">
        <v>1</v>
      </c>
      <c r="AO690">
        <v>3</v>
      </c>
      <c r="AP690">
        <v>0</v>
      </c>
      <c r="AQ690">
        <v>2</v>
      </c>
      <c r="AR690">
        <v>7</v>
      </c>
      <c r="AS690">
        <v>4</v>
      </c>
      <c r="AT690">
        <v>1</v>
      </c>
      <c r="AU690">
        <v>3</v>
      </c>
      <c r="AV690">
        <v>117</v>
      </c>
      <c r="AW690">
        <v>0</v>
      </c>
      <c r="AX690">
        <v>7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2</v>
      </c>
      <c r="BF690">
        <v>1</v>
      </c>
      <c r="BG690">
        <v>0</v>
      </c>
      <c r="BH690">
        <v>0</v>
      </c>
      <c r="BI690">
        <v>3</v>
      </c>
      <c r="BJ690">
        <v>0</v>
      </c>
      <c r="BK690">
        <v>1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1</v>
      </c>
      <c r="BR690">
        <v>0</v>
      </c>
      <c r="BS690">
        <v>7</v>
      </c>
      <c r="BT690">
        <v>0</v>
      </c>
      <c r="BU690">
        <v>0</v>
      </c>
      <c r="BV690">
        <v>1</v>
      </c>
      <c r="BW690">
        <v>0</v>
      </c>
      <c r="BX690">
        <v>0</v>
      </c>
      <c r="BY690">
        <v>0</v>
      </c>
      <c r="BZ690">
        <v>0</v>
      </c>
      <c r="CA690">
        <v>1</v>
      </c>
      <c r="CB690">
        <v>3</v>
      </c>
      <c r="CC690">
        <v>0</v>
      </c>
      <c r="CD690">
        <v>2</v>
      </c>
      <c r="CE690">
        <v>1</v>
      </c>
      <c r="CF690">
        <v>6</v>
      </c>
      <c r="CG690">
        <v>0</v>
      </c>
      <c r="CH690">
        <v>0</v>
      </c>
      <c r="CI690">
        <v>0</v>
      </c>
      <c r="CJ690">
        <v>3</v>
      </c>
      <c r="CK690">
        <v>0</v>
      </c>
      <c r="CL690">
        <v>0</v>
      </c>
      <c r="CM690">
        <v>0</v>
      </c>
      <c r="CN690">
        <v>1</v>
      </c>
      <c r="CO690">
        <v>0</v>
      </c>
      <c r="CP690">
        <v>0</v>
      </c>
      <c r="CQ690">
        <v>0</v>
      </c>
      <c r="CR690">
        <v>2</v>
      </c>
      <c r="CS690">
        <v>0</v>
      </c>
      <c r="CT690">
        <v>2</v>
      </c>
      <c r="CU690">
        <v>0</v>
      </c>
      <c r="CV690">
        <v>1</v>
      </c>
      <c r="CW690">
        <v>6</v>
      </c>
      <c r="CY690" s="7"/>
    </row>
    <row r="691" spans="1:103" x14ac:dyDescent="0.25">
      <c r="A691" t="s">
        <v>437</v>
      </c>
      <c r="B691" s="5" t="s">
        <v>438</v>
      </c>
      <c r="C691">
        <v>2020</v>
      </c>
      <c r="D691">
        <v>12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7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Y691" s="7"/>
    </row>
    <row r="692" spans="1:103" x14ac:dyDescent="0.25">
      <c r="A692" t="s">
        <v>439</v>
      </c>
      <c r="B692" s="5" t="s">
        <v>440</v>
      </c>
      <c r="C692">
        <v>2020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Y692" s="7"/>
    </row>
    <row r="693" spans="1:103" x14ac:dyDescent="0.25">
      <c r="A693" t="s">
        <v>441</v>
      </c>
      <c r="B693" s="5" t="s">
        <v>442</v>
      </c>
      <c r="C693">
        <v>2020</v>
      </c>
      <c r="D693">
        <v>37577</v>
      </c>
      <c r="E693">
        <v>8</v>
      </c>
      <c r="F693">
        <v>6</v>
      </c>
      <c r="G693">
        <v>23</v>
      </c>
      <c r="H693">
        <v>74</v>
      </c>
      <c r="I693">
        <v>66</v>
      </c>
      <c r="J693">
        <v>326</v>
      </c>
      <c r="K693">
        <v>34</v>
      </c>
      <c r="L693">
        <v>48</v>
      </c>
      <c r="M693">
        <v>86</v>
      </c>
      <c r="N693">
        <v>283</v>
      </c>
      <c r="O693">
        <v>387</v>
      </c>
      <c r="P693">
        <v>0</v>
      </c>
      <c r="Q693">
        <v>76</v>
      </c>
      <c r="R693">
        <v>33</v>
      </c>
      <c r="S693">
        <v>969</v>
      </c>
      <c r="T693">
        <v>17</v>
      </c>
      <c r="U693">
        <v>18</v>
      </c>
      <c r="V693">
        <v>41</v>
      </c>
      <c r="W693">
        <v>406</v>
      </c>
      <c r="X693">
        <v>79</v>
      </c>
      <c r="Y693">
        <v>101</v>
      </c>
      <c r="Z693">
        <v>3283</v>
      </c>
      <c r="AA693">
        <v>563</v>
      </c>
      <c r="AB693">
        <v>530</v>
      </c>
      <c r="AC693">
        <v>0</v>
      </c>
      <c r="AD693">
        <v>2</v>
      </c>
      <c r="AE693">
        <v>10</v>
      </c>
      <c r="AF693">
        <v>46</v>
      </c>
      <c r="AG693">
        <v>688</v>
      </c>
      <c r="AH693">
        <v>118</v>
      </c>
      <c r="AI693">
        <v>92</v>
      </c>
      <c r="AJ693">
        <v>2170</v>
      </c>
      <c r="AK693">
        <v>676</v>
      </c>
      <c r="AL693">
        <v>9</v>
      </c>
      <c r="AM693">
        <v>344</v>
      </c>
      <c r="AN693">
        <v>332</v>
      </c>
      <c r="AO693">
        <v>812</v>
      </c>
      <c r="AP693">
        <v>11</v>
      </c>
      <c r="AQ693">
        <v>153</v>
      </c>
      <c r="AR693">
        <v>80</v>
      </c>
      <c r="AS693">
        <v>210</v>
      </c>
      <c r="AT693">
        <v>189</v>
      </c>
      <c r="AU693">
        <v>384</v>
      </c>
      <c r="AV693">
        <v>133</v>
      </c>
      <c r="AW693">
        <v>1509</v>
      </c>
      <c r="AX693">
        <v>864</v>
      </c>
      <c r="AY693">
        <v>31</v>
      </c>
      <c r="AZ693">
        <v>207</v>
      </c>
      <c r="BA693">
        <v>0</v>
      </c>
      <c r="BB693">
        <v>4676</v>
      </c>
      <c r="BC693">
        <v>255</v>
      </c>
      <c r="BD693">
        <v>31</v>
      </c>
      <c r="BE693">
        <v>241</v>
      </c>
      <c r="BF693">
        <v>432</v>
      </c>
      <c r="BG693">
        <v>52</v>
      </c>
      <c r="BH693">
        <v>40</v>
      </c>
      <c r="BI693">
        <v>4</v>
      </c>
      <c r="BJ693">
        <v>915</v>
      </c>
      <c r="BK693">
        <v>1079</v>
      </c>
      <c r="BL693">
        <v>0</v>
      </c>
      <c r="BM693">
        <v>102</v>
      </c>
      <c r="BN693">
        <v>729</v>
      </c>
      <c r="BO693">
        <v>3</v>
      </c>
      <c r="BP693">
        <v>173</v>
      </c>
      <c r="BQ693">
        <v>977</v>
      </c>
      <c r="BR693">
        <v>66</v>
      </c>
      <c r="BS693">
        <v>1524</v>
      </c>
      <c r="BT693">
        <v>556</v>
      </c>
      <c r="BU693">
        <v>9</v>
      </c>
      <c r="BV693">
        <v>344</v>
      </c>
      <c r="BW693">
        <v>77</v>
      </c>
      <c r="BX693">
        <v>60</v>
      </c>
      <c r="BY693">
        <v>9</v>
      </c>
      <c r="BZ693">
        <v>0</v>
      </c>
      <c r="CA693">
        <v>1733</v>
      </c>
      <c r="CB693">
        <v>107</v>
      </c>
      <c r="CC693">
        <v>3</v>
      </c>
      <c r="CD693">
        <v>44</v>
      </c>
      <c r="CE693">
        <v>1</v>
      </c>
      <c r="CF693">
        <v>116</v>
      </c>
      <c r="CG693">
        <v>131</v>
      </c>
      <c r="CH693">
        <v>34</v>
      </c>
      <c r="CI693">
        <v>22</v>
      </c>
      <c r="CJ693">
        <v>292</v>
      </c>
      <c r="CK693">
        <v>23</v>
      </c>
      <c r="CL693">
        <v>0</v>
      </c>
      <c r="CM693">
        <v>184</v>
      </c>
      <c r="CN693">
        <v>1504</v>
      </c>
      <c r="CO693">
        <v>149</v>
      </c>
      <c r="CP693">
        <v>94</v>
      </c>
      <c r="CQ693">
        <v>5</v>
      </c>
      <c r="CR693">
        <v>824</v>
      </c>
      <c r="CS693">
        <v>168</v>
      </c>
      <c r="CT693">
        <v>230</v>
      </c>
      <c r="CU693">
        <v>61</v>
      </c>
      <c r="CV693">
        <v>1185</v>
      </c>
      <c r="CW693">
        <v>1781</v>
      </c>
      <c r="CY693" s="7"/>
    </row>
    <row r="694" spans="1:103" x14ac:dyDescent="0.25">
      <c r="A694" t="s">
        <v>443</v>
      </c>
      <c r="B694" s="5" t="s">
        <v>444</v>
      </c>
      <c r="C694">
        <v>2020</v>
      </c>
      <c r="D694">
        <v>47</v>
      </c>
      <c r="E694">
        <v>0</v>
      </c>
      <c r="F694">
        <v>9</v>
      </c>
      <c r="G694">
        <v>0</v>
      </c>
      <c r="H694">
        <v>0</v>
      </c>
      <c r="I694">
        <v>14</v>
      </c>
      <c r="J694">
        <v>0</v>
      </c>
      <c r="K694">
        <v>0</v>
      </c>
      <c r="L694">
        <v>0</v>
      </c>
      <c r="M694">
        <v>11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5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1</v>
      </c>
      <c r="CK694">
        <v>0</v>
      </c>
      <c r="CL694">
        <v>0</v>
      </c>
      <c r="CM694">
        <v>0</v>
      </c>
      <c r="CN694">
        <v>1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Y694" s="7"/>
    </row>
    <row r="695" spans="1:103" x14ac:dyDescent="0.25">
      <c r="A695" t="s">
        <v>445</v>
      </c>
      <c r="B695" s="5" t="s">
        <v>446</v>
      </c>
      <c r="C695">
        <v>2020</v>
      </c>
      <c r="D695">
        <v>75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64</v>
      </c>
      <c r="AX695">
        <v>0</v>
      </c>
      <c r="AY695">
        <v>0</v>
      </c>
      <c r="AZ695">
        <v>0</v>
      </c>
      <c r="BA695">
        <v>0</v>
      </c>
      <c r="BB695">
        <v>11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Y695" s="7"/>
    </row>
    <row r="696" spans="1:103" x14ac:dyDescent="0.25">
      <c r="A696" t="s">
        <v>447</v>
      </c>
      <c r="B696" s="5" t="s">
        <v>448</v>
      </c>
      <c r="C696">
        <v>2020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Y696" s="7"/>
    </row>
    <row r="697" spans="1:103" x14ac:dyDescent="0.25">
      <c r="A697" t="s">
        <v>449</v>
      </c>
      <c r="B697" s="5" t="s">
        <v>450</v>
      </c>
      <c r="C697">
        <v>2020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Y697" s="7"/>
    </row>
    <row r="698" spans="1:103" x14ac:dyDescent="0.25">
      <c r="A698" t="s">
        <v>451</v>
      </c>
      <c r="B698" s="5" t="s">
        <v>452</v>
      </c>
      <c r="C698">
        <v>2020</v>
      </c>
      <c r="D698">
        <v>36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33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Y698" s="7"/>
    </row>
    <row r="699" spans="1:103" x14ac:dyDescent="0.25">
      <c r="A699" t="s">
        <v>453</v>
      </c>
      <c r="B699" s="5" t="s">
        <v>454</v>
      </c>
      <c r="C699">
        <v>2020</v>
      </c>
      <c r="D699">
        <v>17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3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13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1</v>
      </c>
      <c r="CS699">
        <v>0</v>
      </c>
      <c r="CT699">
        <v>0</v>
      </c>
      <c r="CU699">
        <v>0</v>
      </c>
      <c r="CV699">
        <v>1</v>
      </c>
      <c r="CW699">
        <v>0</v>
      </c>
      <c r="CY699" s="7"/>
    </row>
    <row r="700" spans="1:103" x14ac:dyDescent="0.25">
      <c r="A700" t="s">
        <v>455</v>
      </c>
      <c r="B700" s="5" t="s">
        <v>456</v>
      </c>
      <c r="C700">
        <v>2020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Y700" s="7"/>
    </row>
    <row r="701" spans="1:103" x14ac:dyDescent="0.25">
      <c r="A701" t="s">
        <v>457</v>
      </c>
      <c r="B701" s="5" t="s">
        <v>458</v>
      </c>
      <c r="C701">
        <v>2020</v>
      </c>
      <c r="D701">
        <v>3944</v>
      </c>
      <c r="E701">
        <v>0</v>
      </c>
      <c r="F701">
        <v>0</v>
      </c>
      <c r="G701">
        <v>0</v>
      </c>
      <c r="H701">
        <v>244</v>
      </c>
      <c r="I701">
        <v>14</v>
      </c>
      <c r="J701">
        <v>79</v>
      </c>
      <c r="K701">
        <v>3</v>
      </c>
      <c r="L701">
        <v>73</v>
      </c>
      <c r="M701">
        <v>0</v>
      </c>
      <c r="N701">
        <v>16</v>
      </c>
      <c r="O701">
        <v>1</v>
      </c>
      <c r="P701">
        <v>0</v>
      </c>
      <c r="Q701">
        <v>0</v>
      </c>
      <c r="R701">
        <v>2</v>
      </c>
      <c r="S701">
        <v>2</v>
      </c>
      <c r="T701">
        <v>0</v>
      </c>
      <c r="U701">
        <v>15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2</v>
      </c>
      <c r="AI701">
        <v>0</v>
      </c>
      <c r="AJ701">
        <v>0</v>
      </c>
      <c r="AK701">
        <v>5</v>
      </c>
      <c r="AL701">
        <v>0</v>
      </c>
      <c r="AM701">
        <v>3</v>
      </c>
      <c r="AN701">
        <v>6</v>
      </c>
      <c r="AO701">
        <v>3</v>
      </c>
      <c r="AP701">
        <v>5</v>
      </c>
      <c r="AQ701">
        <v>16</v>
      </c>
      <c r="AR701">
        <v>12</v>
      </c>
      <c r="AS701">
        <v>8</v>
      </c>
      <c r="AT701">
        <v>70</v>
      </c>
      <c r="AU701">
        <v>35</v>
      </c>
      <c r="AV701">
        <v>34</v>
      </c>
      <c r="AW701">
        <v>20</v>
      </c>
      <c r="AX701">
        <v>46</v>
      </c>
      <c r="AY701">
        <v>0</v>
      </c>
      <c r="AZ701">
        <v>1</v>
      </c>
      <c r="BA701">
        <v>0</v>
      </c>
      <c r="BB701">
        <v>19</v>
      </c>
      <c r="BC701">
        <v>0</v>
      </c>
      <c r="BD701">
        <v>12</v>
      </c>
      <c r="BE701">
        <v>1</v>
      </c>
      <c r="BF701">
        <v>2</v>
      </c>
      <c r="BG701">
        <v>0</v>
      </c>
      <c r="BH701">
        <v>0</v>
      </c>
      <c r="BI701">
        <v>0</v>
      </c>
      <c r="BJ701">
        <v>7</v>
      </c>
      <c r="BK701">
        <v>5</v>
      </c>
      <c r="BL701">
        <v>0</v>
      </c>
      <c r="BM701">
        <v>16</v>
      </c>
      <c r="BN701">
        <v>218</v>
      </c>
      <c r="BO701">
        <v>0</v>
      </c>
      <c r="BP701">
        <v>49</v>
      </c>
      <c r="BQ701">
        <v>1333</v>
      </c>
      <c r="BR701">
        <v>8</v>
      </c>
      <c r="BS701">
        <v>76</v>
      </c>
      <c r="BT701">
        <v>30</v>
      </c>
      <c r="BU701">
        <v>67</v>
      </c>
      <c r="BV701">
        <v>7</v>
      </c>
      <c r="BW701">
        <v>0</v>
      </c>
      <c r="BX701">
        <v>2</v>
      </c>
      <c r="BY701">
        <v>1</v>
      </c>
      <c r="BZ701">
        <v>0</v>
      </c>
      <c r="CA701">
        <v>5</v>
      </c>
      <c r="CB701">
        <v>0</v>
      </c>
      <c r="CC701">
        <v>1</v>
      </c>
      <c r="CD701">
        <v>3</v>
      </c>
      <c r="CE701">
        <v>0</v>
      </c>
      <c r="CF701">
        <v>243</v>
      </c>
      <c r="CG701">
        <v>1</v>
      </c>
      <c r="CH701">
        <v>11</v>
      </c>
      <c r="CI701">
        <v>66</v>
      </c>
      <c r="CJ701">
        <v>425</v>
      </c>
      <c r="CK701">
        <v>353</v>
      </c>
      <c r="CL701">
        <v>0</v>
      </c>
      <c r="CM701">
        <v>3</v>
      </c>
      <c r="CN701">
        <v>17</v>
      </c>
      <c r="CO701">
        <v>0</v>
      </c>
      <c r="CP701">
        <v>1</v>
      </c>
      <c r="CQ701">
        <v>0</v>
      </c>
      <c r="CR701">
        <v>0</v>
      </c>
      <c r="CS701">
        <v>4</v>
      </c>
      <c r="CT701">
        <v>72</v>
      </c>
      <c r="CU701">
        <v>2</v>
      </c>
      <c r="CV701">
        <v>153</v>
      </c>
      <c r="CW701">
        <v>5</v>
      </c>
      <c r="CY701" s="7"/>
    </row>
    <row r="702" spans="1:103" x14ac:dyDescent="0.25">
      <c r="A702" t="s">
        <v>459</v>
      </c>
      <c r="B702" s="5" t="s">
        <v>460</v>
      </c>
      <c r="C702">
        <v>2020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Y702" s="7"/>
    </row>
    <row r="703" spans="1:103" x14ac:dyDescent="0.25">
      <c r="A703" t="s">
        <v>461</v>
      </c>
      <c r="B703" s="5" t="s">
        <v>462</v>
      </c>
      <c r="C703">
        <v>2020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Y703" s="7"/>
    </row>
    <row r="704" spans="1:103" x14ac:dyDescent="0.25">
      <c r="A704" t="s">
        <v>463</v>
      </c>
      <c r="B704" s="5" t="s">
        <v>464</v>
      </c>
      <c r="C704">
        <v>2020</v>
      </c>
      <c r="D704">
        <v>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3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Y704" s="7"/>
    </row>
    <row r="705" spans="1:103" x14ac:dyDescent="0.25">
      <c r="A705" t="s">
        <v>465</v>
      </c>
      <c r="B705" s="5" t="s">
        <v>466</v>
      </c>
      <c r="C705">
        <v>2020</v>
      </c>
      <c r="D705">
        <v>4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2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Y705" s="7"/>
    </row>
    <row r="706" spans="1:103" x14ac:dyDescent="0.25">
      <c r="A706" t="s">
        <v>467</v>
      </c>
      <c r="B706" s="5" t="s">
        <v>468</v>
      </c>
      <c r="C706">
        <v>2020</v>
      </c>
      <c r="D706">
        <v>5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5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Y706" s="7"/>
    </row>
    <row r="707" spans="1:103" x14ac:dyDescent="0.25">
      <c r="A707" t="s">
        <v>469</v>
      </c>
      <c r="B707" s="5" t="s">
        <v>470</v>
      </c>
      <c r="C707">
        <v>2020</v>
      </c>
      <c r="D707">
        <v>3796</v>
      </c>
      <c r="E707">
        <v>2</v>
      </c>
      <c r="F707">
        <v>0</v>
      </c>
      <c r="G707">
        <v>0</v>
      </c>
      <c r="H707">
        <v>5</v>
      </c>
      <c r="I707">
        <v>4</v>
      </c>
      <c r="J707">
        <v>579</v>
      </c>
      <c r="K707">
        <v>32</v>
      </c>
      <c r="L707">
        <v>7</v>
      </c>
      <c r="M707">
        <v>0</v>
      </c>
      <c r="N707">
        <v>13</v>
      </c>
      <c r="O707">
        <v>110</v>
      </c>
      <c r="P707">
        <v>0</v>
      </c>
      <c r="Q707">
        <v>0</v>
      </c>
      <c r="R707">
        <v>0</v>
      </c>
      <c r="S707">
        <v>13</v>
      </c>
      <c r="T707">
        <v>17</v>
      </c>
      <c r="U707">
        <v>6</v>
      </c>
      <c r="V707">
        <v>2</v>
      </c>
      <c r="W707">
        <v>235</v>
      </c>
      <c r="X707">
        <v>8</v>
      </c>
      <c r="Y707">
        <v>3</v>
      </c>
      <c r="Z707">
        <v>0</v>
      </c>
      <c r="AA707">
        <v>9</v>
      </c>
      <c r="AB707">
        <v>0</v>
      </c>
      <c r="AC707">
        <v>0</v>
      </c>
      <c r="AD707">
        <v>5</v>
      </c>
      <c r="AE707">
        <v>0</v>
      </c>
      <c r="AF707">
        <v>1</v>
      </c>
      <c r="AG707">
        <v>6</v>
      </c>
      <c r="AH707">
        <v>3</v>
      </c>
      <c r="AI707">
        <v>2</v>
      </c>
      <c r="AJ707">
        <v>5</v>
      </c>
      <c r="AK707">
        <v>23</v>
      </c>
      <c r="AL707">
        <v>0</v>
      </c>
      <c r="AM707">
        <v>12</v>
      </c>
      <c r="AN707">
        <v>2</v>
      </c>
      <c r="AO707">
        <v>30</v>
      </c>
      <c r="AP707">
        <v>0</v>
      </c>
      <c r="AQ707">
        <v>7</v>
      </c>
      <c r="AR707">
        <v>15</v>
      </c>
      <c r="AS707">
        <v>6</v>
      </c>
      <c r="AT707">
        <v>11</v>
      </c>
      <c r="AU707">
        <v>20</v>
      </c>
      <c r="AV707">
        <v>25</v>
      </c>
      <c r="AW707">
        <v>1755</v>
      </c>
      <c r="AX707">
        <v>10</v>
      </c>
      <c r="AY707">
        <v>0</v>
      </c>
      <c r="AZ707">
        <v>0</v>
      </c>
      <c r="BA707">
        <v>0</v>
      </c>
      <c r="BB707">
        <v>9</v>
      </c>
      <c r="BC707">
        <v>0</v>
      </c>
      <c r="BD707">
        <v>0</v>
      </c>
      <c r="BE707">
        <v>2</v>
      </c>
      <c r="BF707">
        <v>4</v>
      </c>
      <c r="BG707">
        <v>1</v>
      </c>
      <c r="BH707">
        <v>0</v>
      </c>
      <c r="BI707">
        <v>0</v>
      </c>
      <c r="BJ707">
        <v>4</v>
      </c>
      <c r="BK707">
        <v>103</v>
      </c>
      <c r="BL707">
        <v>0</v>
      </c>
      <c r="BM707">
        <v>0</v>
      </c>
      <c r="BN707">
        <v>2</v>
      </c>
      <c r="BO707">
        <v>0</v>
      </c>
      <c r="BP707">
        <v>2</v>
      </c>
      <c r="BQ707">
        <v>7</v>
      </c>
      <c r="BR707">
        <v>0</v>
      </c>
      <c r="BS707">
        <v>16</v>
      </c>
      <c r="BT707">
        <v>4</v>
      </c>
      <c r="BU707">
        <v>0</v>
      </c>
      <c r="BV707">
        <v>10</v>
      </c>
      <c r="BW707">
        <v>129</v>
      </c>
      <c r="BX707">
        <v>2</v>
      </c>
      <c r="BY707">
        <v>2</v>
      </c>
      <c r="BZ707">
        <v>0</v>
      </c>
      <c r="CA707">
        <v>7</v>
      </c>
      <c r="CB707">
        <v>1</v>
      </c>
      <c r="CC707">
        <v>0</v>
      </c>
      <c r="CD707">
        <v>0</v>
      </c>
      <c r="CE707">
        <v>0</v>
      </c>
      <c r="CF707">
        <v>17</v>
      </c>
      <c r="CG707">
        <v>1</v>
      </c>
      <c r="CH707">
        <v>1</v>
      </c>
      <c r="CI707">
        <v>0</v>
      </c>
      <c r="CJ707">
        <v>5</v>
      </c>
      <c r="CK707">
        <v>0</v>
      </c>
      <c r="CL707">
        <v>0</v>
      </c>
      <c r="CM707">
        <v>1</v>
      </c>
      <c r="CN707">
        <v>10</v>
      </c>
      <c r="CO707">
        <v>0</v>
      </c>
      <c r="CP707">
        <v>0</v>
      </c>
      <c r="CQ707">
        <v>0</v>
      </c>
      <c r="CR707">
        <v>15</v>
      </c>
      <c r="CS707">
        <v>1</v>
      </c>
      <c r="CT707">
        <v>2</v>
      </c>
      <c r="CU707">
        <v>0</v>
      </c>
      <c r="CV707">
        <v>11</v>
      </c>
      <c r="CW707">
        <v>444</v>
      </c>
      <c r="CY707" s="7"/>
    </row>
    <row r="708" spans="1:103" x14ac:dyDescent="0.25">
      <c r="A708" t="s">
        <v>471</v>
      </c>
      <c r="B708" s="5" t="s">
        <v>472</v>
      </c>
      <c r="C708">
        <v>2020</v>
      </c>
      <c r="D708">
        <v>11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Y708" s="7"/>
    </row>
    <row r="709" spans="1:103" x14ac:dyDescent="0.25">
      <c r="A709" t="s">
        <v>473</v>
      </c>
      <c r="B709" s="5" t="s">
        <v>474</v>
      </c>
      <c r="C709">
        <v>2020</v>
      </c>
      <c r="D709">
        <v>102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4</v>
      </c>
      <c r="K709">
        <v>0</v>
      </c>
      <c r="L709">
        <v>2</v>
      </c>
      <c r="M709">
        <v>0</v>
      </c>
      <c r="N709">
        <v>0</v>
      </c>
      <c r="O709">
        <v>94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Y709" s="7"/>
    </row>
    <row r="710" spans="1:103" x14ac:dyDescent="0.25">
      <c r="A710" t="s">
        <v>3</v>
      </c>
      <c r="B710" s="5" t="s">
        <v>4</v>
      </c>
      <c r="C710">
        <v>2021</v>
      </c>
      <c r="D710">
        <v>5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1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3</v>
      </c>
      <c r="CV710">
        <v>0</v>
      </c>
      <c r="CW710">
        <v>0</v>
      </c>
      <c r="CY710" s="7"/>
    </row>
    <row r="711" spans="1:103" x14ac:dyDescent="0.25">
      <c r="A711" t="s">
        <v>5</v>
      </c>
      <c r="B711" s="5" t="s">
        <v>6</v>
      </c>
      <c r="C711">
        <v>2021</v>
      </c>
      <c r="D711">
        <v>2731</v>
      </c>
      <c r="E711">
        <v>4</v>
      </c>
      <c r="F711">
        <v>0</v>
      </c>
      <c r="G711">
        <v>0</v>
      </c>
      <c r="H711">
        <v>0</v>
      </c>
      <c r="I711">
        <v>4</v>
      </c>
      <c r="J711">
        <v>9</v>
      </c>
      <c r="K711">
        <v>0</v>
      </c>
      <c r="L711">
        <v>2</v>
      </c>
      <c r="M711">
        <v>0</v>
      </c>
      <c r="N711">
        <v>3</v>
      </c>
      <c r="O711">
        <v>2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2</v>
      </c>
      <c r="V711">
        <v>1</v>
      </c>
      <c r="W711">
        <v>65</v>
      </c>
      <c r="X711">
        <v>0</v>
      </c>
      <c r="Y711">
        <v>0</v>
      </c>
      <c r="Z711">
        <v>0</v>
      </c>
      <c r="AA711">
        <v>904</v>
      </c>
      <c r="AB711">
        <v>0</v>
      </c>
      <c r="AC711">
        <v>0</v>
      </c>
      <c r="AD711">
        <v>0</v>
      </c>
      <c r="AE711">
        <v>0</v>
      </c>
      <c r="AF711">
        <v>3</v>
      </c>
      <c r="AG711">
        <v>1</v>
      </c>
      <c r="AH711">
        <v>1</v>
      </c>
      <c r="AI711">
        <v>1</v>
      </c>
      <c r="AJ711">
        <v>1</v>
      </c>
      <c r="AK711">
        <v>26</v>
      </c>
      <c r="AL711">
        <v>0</v>
      </c>
      <c r="AM711">
        <v>16</v>
      </c>
      <c r="AN711">
        <v>3</v>
      </c>
      <c r="AO711">
        <v>3</v>
      </c>
      <c r="AP711">
        <v>0</v>
      </c>
      <c r="AQ711">
        <v>8</v>
      </c>
      <c r="AR711">
        <v>3</v>
      </c>
      <c r="AS711">
        <v>29</v>
      </c>
      <c r="AT711">
        <v>6</v>
      </c>
      <c r="AU711">
        <v>33</v>
      </c>
      <c r="AV711">
        <v>55</v>
      </c>
      <c r="AW711">
        <v>92</v>
      </c>
      <c r="AX711">
        <v>139</v>
      </c>
      <c r="AY711">
        <v>0</v>
      </c>
      <c r="AZ711">
        <v>3</v>
      </c>
      <c r="BA711">
        <v>0</v>
      </c>
      <c r="BB711">
        <v>387</v>
      </c>
      <c r="BC711">
        <v>2</v>
      </c>
      <c r="BD711">
        <v>0</v>
      </c>
      <c r="BE711">
        <v>11</v>
      </c>
      <c r="BF711">
        <v>7</v>
      </c>
      <c r="BG711">
        <v>1</v>
      </c>
      <c r="BH711">
        <v>1</v>
      </c>
      <c r="BI711">
        <v>0</v>
      </c>
      <c r="BJ711">
        <v>14</v>
      </c>
      <c r="BK711">
        <v>18</v>
      </c>
      <c r="BL711">
        <v>0</v>
      </c>
      <c r="BM711">
        <v>1</v>
      </c>
      <c r="BN711">
        <v>62</v>
      </c>
      <c r="BO711">
        <v>1</v>
      </c>
      <c r="BP711">
        <v>10</v>
      </c>
      <c r="BQ711">
        <v>180</v>
      </c>
      <c r="BR711">
        <v>2</v>
      </c>
      <c r="BS711">
        <v>74</v>
      </c>
      <c r="BT711">
        <v>11</v>
      </c>
      <c r="BU711">
        <v>0</v>
      </c>
      <c r="BV711">
        <v>9</v>
      </c>
      <c r="BW711">
        <v>1</v>
      </c>
      <c r="BX711">
        <v>6</v>
      </c>
      <c r="BY711">
        <v>0</v>
      </c>
      <c r="BZ711">
        <v>0</v>
      </c>
      <c r="CA711">
        <v>26</v>
      </c>
      <c r="CB711">
        <v>36</v>
      </c>
      <c r="CC711">
        <v>0</v>
      </c>
      <c r="CD711">
        <v>23</v>
      </c>
      <c r="CE711">
        <v>0</v>
      </c>
      <c r="CF711">
        <v>26</v>
      </c>
      <c r="CG711">
        <v>3</v>
      </c>
      <c r="CH711">
        <v>1</v>
      </c>
      <c r="CI711">
        <v>1</v>
      </c>
      <c r="CJ711">
        <v>19</v>
      </c>
      <c r="CK711">
        <v>1</v>
      </c>
      <c r="CL711">
        <v>0</v>
      </c>
      <c r="CM711">
        <v>15</v>
      </c>
      <c r="CN711">
        <v>86</v>
      </c>
      <c r="CO711">
        <v>23</v>
      </c>
      <c r="CP711">
        <v>0</v>
      </c>
      <c r="CQ711">
        <v>0</v>
      </c>
      <c r="CR711">
        <v>5</v>
      </c>
      <c r="CS711">
        <v>193</v>
      </c>
      <c r="CT711">
        <v>8</v>
      </c>
      <c r="CU711">
        <v>2</v>
      </c>
      <c r="CV711">
        <v>30</v>
      </c>
      <c r="CW711">
        <v>11</v>
      </c>
      <c r="CY711" s="7"/>
    </row>
    <row r="712" spans="1:103" x14ac:dyDescent="0.25">
      <c r="A712" t="s">
        <v>7</v>
      </c>
      <c r="B712" s="5" t="s">
        <v>8</v>
      </c>
      <c r="C712">
        <v>2021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1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Y712" s="7"/>
    </row>
    <row r="713" spans="1:103" x14ac:dyDescent="0.25">
      <c r="A713" t="s">
        <v>9</v>
      </c>
      <c r="B713" s="5" t="s">
        <v>10</v>
      </c>
      <c r="C713">
        <v>2021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Y713" s="7"/>
    </row>
    <row r="714" spans="1:103" x14ac:dyDescent="0.25">
      <c r="A714" t="s">
        <v>11</v>
      </c>
      <c r="B714" s="5" t="s">
        <v>12</v>
      </c>
      <c r="C714">
        <v>2021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Y714" s="7"/>
    </row>
    <row r="715" spans="1:103" x14ac:dyDescent="0.25">
      <c r="A715" t="s">
        <v>13</v>
      </c>
      <c r="B715" s="5" t="s">
        <v>14</v>
      </c>
      <c r="C715">
        <v>2021</v>
      </c>
      <c r="D715">
        <v>10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4</v>
      </c>
      <c r="AW715">
        <v>0</v>
      </c>
      <c r="AX715">
        <v>1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1</v>
      </c>
      <c r="CK715">
        <v>1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Y715" s="7"/>
    </row>
    <row r="716" spans="1:103" x14ac:dyDescent="0.25">
      <c r="A716" t="s">
        <v>15</v>
      </c>
      <c r="B716" s="5" t="s">
        <v>16</v>
      </c>
      <c r="C716">
        <v>2021</v>
      </c>
      <c r="D716">
        <v>5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1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5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Y716" s="7"/>
    </row>
    <row r="717" spans="1:103" x14ac:dyDescent="0.25">
      <c r="A717" t="s">
        <v>17</v>
      </c>
      <c r="B717" s="5" t="s">
        <v>18</v>
      </c>
      <c r="C717">
        <v>2021</v>
      </c>
      <c r="D717">
        <v>22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1</v>
      </c>
      <c r="AW717">
        <v>0</v>
      </c>
      <c r="AX717">
        <v>2</v>
      </c>
      <c r="AY717">
        <v>0</v>
      </c>
      <c r="AZ717">
        <v>0</v>
      </c>
      <c r="BA717">
        <v>0</v>
      </c>
      <c r="BB717">
        <v>3</v>
      </c>
      <c r="BC717">
        <v>0</v>
      </c>
      <c r="BD717">
        <v>0</v>
      </c>
      <c r="BE717">
        <v>1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3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1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1</v>
      </c>
      <c r="CN717">
        <v>4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Y717" s="7"/>
    </row>
    <row r="718" spans="1:103" x14ac:dyDescent="0.25">
      <c r="A718" t="s">
        <v>19</v>
      </c>
      <c r="B718" s="5" t="s">
        <v>20</v>
      </c>
      <c r="C718">
        <v>2021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Y718" s="7"/>
    </row>
    <row r="719" spans="1:103" x14ac:dyDescent="0.25">
      <c r="A719" t="s">
        <v>21</v>
      </c>
      <c r="B719" s="5" t="s">
        <v>22</v>
      </c>
      <c r="C719">
        <v>2021</v>
      </c>
      <c r="D719">
        <v>802</v>
      </c>
      <c r="E719">
        <v>2</v>
      </c>
      <c r="F719">
        <v>8</v>
      </c>
      <c r="G719">
        <v>0</v>
      </c>
      <c r="H719">
        <v>8</v>
      </c>
      <c r="I719">
        <v>54</v>
      </c>
      <c r="J719">
        <v>23</v>
      </c>
      <c r="K719">
        <v>1</v>
      </c>
      <c r="L719">
        <v>2</v>
      </c>
      <c r="M719">
        <v>518</v>
      </c>
      <c r="N719">
        <v>0</v>
      </c>
      <c r="O719">
        <v>103</v>
      </c>
      <c r="P719">
        <v>0</v>
      </c>
      <c r="Q719">
        <v>51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2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11</v>
      </c>
      <c r="AH719">
        <v>1</v>
      </c>
      <c r="AI719">
        <v>0</v>
      </c>
      <c r="AJ719">
        <v>1</v>
      </c>
      <c r="AK719">
        <v>2</v>
      </c>
      <c r="AL719">
        <v>0</v>
      </c>
      <c r="AM719">
        <v>0</v>
      </c>
      <c r="AN719">
        <v>0</v>
      </c>
      <c r="AO719">
        <v>1</v>
      </c>
      <c r="AP719">
        <v>3</v>
      </c>
      <c r="AQ719">
        <v>0</v>
      </c>
      <c r="AR719">
        <v>1</v>
      </c>
      <c r="AS719">
        <v>0</v>
      </c>
      <c r="AT719">
        <v>0</v>
      </c>
      <c r="AU719">
        <v>1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1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2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1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1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1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Y719" s="7"/>
    </row>
    <row r="720" spans="1:103" x14ac:dyDescent="0.25">
      <c r="A720" t="s">
        <v>23</v>
      </c>
      <c r="B720" s="5" t="s">
        <v>24</v>
      </c>
      <c r="C720">
        <v>2021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Y720" s="7"/>
    </row>
    <row r="721" spans="1:103" x14ac:dyDescent="0.25">
      <c r="A721" t="s">
        <v>25</v>
      </c>
      <c r="B721" s="5" t="s">
        <v>26</v>
      </c>
      <c r="C721">
        <v>2021</v>
      </c>
      <c r="D721">
        <v>4165</v>
      </c>
      <c r="E721">
        <v>0</v>
      </c>
      <c r="F721">
        <v>18</v>
      </c>
      <c r="G721">
        <v>12</v>
      </c>
      <c r="H721">
        <v>0</v>
      </c>
      <c r="I721">
        <v>14</v>
      </c>
      <c r="J721">
        <v>34</v>
      </c>
      <c r="K721">
        <v>6</v>
      </c>
      <c r="L721">
        <v>20</v>
      </c>
      <c r="M721">
        <v>38</v>
      </c>
      <c r="N721">
        <v>8</v>
      </c>
      <c r="O721">
        <v>159</v>
      </c>
      <c r="P721">
        <v>0</v>
      </c>
      <c r="Q721">
        <v>2</v>
      </c>
      <c r="R721">
        <v>0</v>
      </c>
      <c r="S721">
        <v>19</v>
      </c>
      <c r="T721">
        <v>4</v>
      </c>
      <c r="U721">
        <v>7</v>
      </c>
      <c r="V721">
        <v>2</v>
      </c>
      <c r="W721">
        <v>16</v>
      </c>
      <c r="X721">
        <v>1</v>
      </c>
      <c r="Y721">
        <v>0</v>
      </c>
      <c r="Z721">
        <v>0</v>
      </c>
      <c r="AA721">
        <v>11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30</v>
      </c>
      <c r="AH721">
        <v>16</v>
      </c>
      <c r="AI721">
        <v>8</v>
      </c>
      <c r="AJ721">
        <v>190</v>
      </c>
      <c r="AK721">
        <v>10</v>
      </c>
      <c r="AL721">
        <v>2</v>
      </c>
      <c r="AM721">
        <v>34</v>
      </c>
      <c r="AN721">
        <v>49</v>
      </c>
      <c r="AO721">
        <v>34</v>
      </c>
      <c r="AP721">
        <v>0</v>
      </c>
      <c r="AQ721">
        <v>7</v>
      </c>
      <c r="AR721">
        <v>46</v>
      </c>
      <c r="AS721">
        <v>146</v>
      </c>
      <c r="AT721">
        <v>67</v>
      </c>
      <c r="AU721">
        <v>46</v>
      </c>
      <c r="AV721">
        <v>110</v>
      </c>
      <c r="AW721">
        <v>109</v>
      </c>
      <c r="AX721">
        <v>164</v>
      </c>
      <c r="AY721">
        <v>1</v>
      </c>
      <c r="AZ721">
        <v>35</v>
      </c>
      <c r="BA721">
        <v>0</v>
      </c>
      <c r="BB721">
        <v>111</v>
      </c>
      <c r="BC721">
        <v>8</v>
      </c>
      <c r="BD721">
        <v>0</v>
      </c>
      <c r="BE721">
        <v>40</v>
      </c>
      <c r="BF721">
        <v>177</v>
      </c>
      <c r="BG721">
        <v>11</v>
      </c>
      <c r="BH721">
        <v>14</v>
      </c>
      <c r="BI721">
        <v>0</v>
      </c>
      <c r="BJ721">
        <v>54</v>
      </c>
      <c r="BK721">
        <v>169</v>
      </c>
      <c r="BL721">
        <v>0</v>
      </c>
      <c r="BM721">
        <v>6</v>
      </c>
      <c r="BN721">
        <v>3</v>
      </c>
      <c r="BO721">
        <v>2</v>
      </c>
      <c r="BP721">
        <v>9</v>
      </c>
      <c r="BQ721">
        <v>52</v>
      </c>
      <c r="BR721">
        <v>3</v>
      </c>
      <c r="BS721">
        <v>189</v>
      </c>
      <c r="BT721">
        <v>66</v>
      </c>
      <c r="BU721">
        <v>94</v>
      </c>
      <c r="BV721">
        <v>186</v>
      </c>
      <c r="BW721">
        <v>27</v>
      </c>
      <c r="BX721">
        <v>876</v>
      </c>
      <c r="BY721">
        <v>14</v>
      </c>
      <c r="BZ721">
        <v>57</v>
      </c>
      <c r="CA721">
        <v>27</v>
      </c>
      <c r="CB721">
        <v>0</v>
      </c>
      <c r="CC721">
        <v>0</v>
      </c>
      <c r="CD721">
        <v>66</v>
      </c>
      <c r="CE721">
        <v>13</v>
      </c>
      <c r="CF721">
        <v>25</v>
      </c>
      <c r="CG721">
        <v>2</v>
      </c>
      <c r="CH721">
        <v>3</v>
      </c>
      <c r="CI721">
        <v>2</v>
      </c>
      <c r="CJ721">
        <v>24</v>
      </c>
      <c r="CK721">
        <v>5</v>
      </c>
      <c r="CL721">
        <v>0</v>
      </c>
      <c r="CM721">
        <v>41</v>
      </c>
      <c r="CN721">
        <v>127</v>
      </c>
      <c r="CO721">
        <v>2</v>
      </c>
      <c r="CP721">
        <v>4</v>
      </c>
      <c r="CQ721">
        <v>0</v>
      </c>
      <c r="CR721">
        <v>1</v>
      </c>
      <c r="CS721">
        <v>1</v>
      </c>
      <c r="CT721">
        <v>20</v>
      </c>
      <c r="CU721">
        <v>8</v>
      </c>
      <c r="CV721">
        <v>83</v>
      </c>
      <c r="CW721">
        <v>73</v>
      </c>
      <c r="CY721" s="7"/>
    </row>
    <row r="722" spans="1:103" x14ac:dyDescent="0.25">
      <c r="A722" t="s">
        <v>27</v>
      </c>
      <c r="B722" s="5" t="s">
        <v>28</v>
      </c>
      <c r="C722">
        <v>2021</v>
      </c>
      <c r="D722">
        <v>2553</v>
      </c>
      <c r="E722">
        <v>2</v>
      </c>
      <c r="F722">
        <v>58</v>
      </c>
      <c r="G722">
        <v>0</v>
      </c>
      <c r="H722">
        <v>2</v>
      </c>
      <c r="I722">
        <v>7</v>
      </c>
      <c r="J722">
        <v>15</v>
      </c>
      <c r="K722">
        <v>4</v>
      </c>
      <c r="L722">
        <v>9</v>
      </c>
      <c r="M722">
        <v>1</v>
      </c>
      <c r="N722">
        <v>9</v>
      </c>
      <c r="O722">
        <v>267</v>
      </c>
      <c r="P722">
        <v>0</v>
      </c>
      <c r="Q722">
        <v>60</v>
      </c>
      <c r="R722">
        <v>0</v>
      </c>
      <c r="S722">
        <v>0</v>
      </c>
      <c r="T722">
        <v>0</v>
      </c>
      <c r="U722">
        <v>11</v>
      </c>
      <c r="V722">
        <v>1</v>
      </c>
      <c r="W722">
        <v>84</v>
      </c>
      <c r="X722">
        <v>3</v>
      </c>
      <c r="Y722">
        <v>71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9</v>
      </c>
      <c r="AG722">
        <v>1</v>
      </c>
      <c r="AH722">
        <v>13</v>
      </c>
      <c r="AI722">
        <v>1</v>
      </c>
      <c r="AJ722">
        <v>49</v>
      </c>
      <c r="AK722">
        <v>31</v>
      </c>
      <c r="AL722">
        <v>3</v>
      </c>
      <c r="AM722">
        <v>3</v>
      </c>
      <c r="AN722">
        <v>6</v>
      </c>
      <c r="AO722">
        <v>8</v>
      </c>
      <c r="AP722">
        <v>1</v>
      </c>
      <c r="AQ722">
        <v>1</v>
      </c>
      <c r="AR722">
        <v>1</v>
      </c>
      <c r="AS722">
        <v>2</v>
      </c>
      <c r="AT722">
        <v>3</v>
      </c>
      <c r="AU722">
        <v>3</v>
      </c>
      <c r="AV722">
        <v>11</v>
      </c>
      <c r="AW722">
        <v>464</v>
      </c>
      <c r="AX722">
        <v>16</v>
      </c>
      <c r="AY722">
        <v>0</v>
      </c>
      <c r="AZ722">
        <v>2</v>
      </c>
      <c r="BA722">
        <v>0</v>
      </c>
      <c r="BB722">
        <v>110</v>
      </c>
      <c r="BC722">
        <v>3</v>
      </c>
      <c r="BD722">
        <v>0</v>
      </c>
      <c r="BE722">
        <v>7</v>
      </c>
      <c r="BF722">
        <v>11</v>
      </c>
      <c r="BG722">
        <v>0</v>
      </c>
      <c r="BH722">
        <v>2</v>
      </c>
      <c r="BI722">
        <v>0</v>
      </c>
      <c r="BJ722">
        <v>26</v>
      </c>
      <c r="BK722">
        <v>27</v>
      </c>
      <c r="BL722">
        <v>0</v>
      </c>
      <c r="BM722">
        <v>1</v>
      </c>
      <c r="BN722">
        <v>10</v>
      </c>
      <c r="BO722">
        <v>0</v>
      </c>
      <c r="BP722">
        <v>10</v>
      </c>
      <c r="BQ722">
        <v>27</v>
      </c>
      <c r="BR722">
        <v>0</v>
      </c>
      <c r="BS722">
        <v>39</v>
      </c>
      <c r="BT722">
        <v>32</v>
      </c>
      <c r="BU722">
        <v>1</v>
      </c>
      <c r="BV722">
        <v>25</v>
      </c>
      <c r="BW722">
        <v>2</v>
      </c>
      <c r="BX722">
        <v>4</v>
      </c>
      <c r="BY722">
        <v>2</v>
      </c>
      <c r="BZ722">
        <v>0</v>
      </c>
      <c r="CA722">
        <v>30</v>
      </c>
      <c r="CB722">
        <v>2</v>
      </c>
      <c r="CC722">
        <v>0</v>
      </c>
      <c r="CD722">
        <v>3</v>
      </c>
      <c r="CE722">
        <v>0</v>
      </c>
      <c r="CF722">
        <v>17</v>
      </c>
      <c r="CG722">
        <v>0</v>
      </c>
      <c r="CH722">
        <v>1</v>
      </c>
      <c r="CI722">
        <v>1</v>
      </c>
      <c r="CJ722">
        <v>12</v>
      </c>
      <c r="CK722">
        <v>3</v>
      </c>
      <c r="CL722">
        <v>0</v>
      </c>
      <c r="CM722">
        <v>7</v>
      </c>
      <c r="CN722">
        <v>40</v>
      </c>
      <c r="CO722">
        <v>2</v>
      </c>
      <c r="CP722">
        <v>2</v>
      </c>
      <c r="CQ722">
        <v>0</v>
      </c>
      <c r="CR722">
        <v>10</v>
      </c>
      <c r="CS722">
        <v>8</v>
      </c>
      <c r="CT722">
        <v>3</v>
      </c>
      <c r="CU722">
        <v>2</v>
      </c>
      <c r="CV722">
        <v>228</v>
      </c>
      <c r="CW722">
        <v>601</v>
      </c>
      <c r="CY722" s="7"/>
    </row>
    <row r="723" spans="1:103" x14ac:dyDescent="0.25">
      <c r="A723" t="s">
        <v>29</v>
      </c>
      <c r="B723" s="5" t="s">
        <v>30</v>
      </c>
      <c r="C723">
        <v>2021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Y723" s="7"/>
    </row>
    <row r="724" spans="1:103" x14ac:dyDescent="0.25">
      <c r="A724" t="s">
        <v>31</v>
      </c>
      <c r="B724" s="5" t="s">
        <v>32</v>
      </c>
      <c r="C724">
        <v>2021</v>
      </c>
      <c r="D724">
        <v>245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179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1</v>
      </c>
      <c r="AY724">
        <v>0</v>
      </c>
      <c r="AZ724">
        <v>0</v>
      </c>
      <c r="BA724">
        <v>0</v>
      </c>
      <c r="BB724">
        <v>45</v>
      </c>
      <c r="BC724">
        <v>1</v>
      </c>
      <c r="BD724">
        <v>0</v>
      </c>
      <c r="BE724">
        <v>3</v>
      </c>
      <c r="BF724">
        <v>1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1</v>
      </c>
      <c r="BR724">
        <v>0</v>
      </c>
      <c r="BS724">
        <v>2</v>
      </c>
      <c r="BT724">
        <v>1</v>
      </c>
      <c r="BU724">
        <v>0</v>
      </c>
      <c r="BV724">
        <v>0</v>
      </c>
      <c r="BW724">
        <v>1</v>
      </c>
      <c r="BX724">
        <v>0</v>
      </c>
      <c r="BY724">
        <v>0</v>
      </c>
      <c r="BZ724">
        <v>0</v>
      </c>
      <c r="CA724">
        <v>1</v>
      </c>
      <c r="CB724">
        <v>0</v>
      </c>
      <c r="CC724">
        <v>0</v>
      </c>
      <c r="CD724">
        <v>0</v>
      </c>
      <c r="CE724">
        <v>0</v>
      </c>
      <c r="CF724">
        <v>1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2</v>
      </c>
      <c r="CN724">
        <v>3</v>
      </c>
      <c r="CO724">
        <v>0</v>
      </c>
      <c r="CP724">
        <v>0</v>
      </c>
      <c r="CQ724">
        <v>0</v>
      </c>
      <c r="CR724">
        <v>1</v>
      </c>
      <c r="CS724">
        <v>0</v>
      </c>
      <c r="CT724">
        <v>0</v>
      </c>
      <c r="CU724">
        <v>0</v>
      </c>
      <c r="CV724">
        <v>0</v>
      </c>
      <c r="CW724">
        <v>0</v>
      </c>
      <c r="CY724" s="7"/>
    </row>
    <row r="725" spans="1:103" x14ac:dyDescent="0.25">
      <c r="A725" t="s">
        <v>33</v>
      </c>
      <c r="B725" s="5" t="s">
        <v>34</v>
      </c>
      <c r="C725">
        <v>2021</v>
      </c>
      <c r="D725">
        <v>26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4</v>
      </c>
      <c r="AT725">
        <v>0</v>
      </c>
      <c r="AU725">
        <v>0</v>
      </c>
      <c r="AV725">
        <v>0</v>
      </c>
      <c r="AW725">
        <v>0</v>
      </c>
      <c r="AX725">
        <v>3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1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1</v>
      </c>
      <c r="BT725">
        <v>0</v>
      </c>
      <c r="BU725">
        <v>0</v>
      </c>
      <c r="BV725">
        <v>3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4</v>
      </c>
      <c r="CE725">
        <v>0</v>
      </c>
      <c r="CF725">
        <v>4</v>
      </c>
      <c r="CG725">
        <v>0</v>
      </c>
      <c r="CH725">
        <v>0</v>
      </c>
      <c r="CI725">
        <v>0</v>
      </c>
      <c r="CJ725">
        <v>0</v>
      </c>
      <c r="CK725">
        <v>1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1</v>
      </c>
      <c r="CW725">
        <v>0</v>
      </c>
      <c r="CY725" s="7"/>
    </row>
    <row r="726" spans="1:103" x14ac:dyDescent="0.25">
      <c r="A726" t="s">
        <v>35</v>
      </c>
      <c r="B726" s="5" t="s">
        <v>36</v>
      </c>
      <c r="C726">
        <v>2021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1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1</v>
      </c>
      <c r="CW726">
        <v>0</v>
      </c>
      <c r="CY726" s="7"/>
    </row>
    <row r="727" spans="1:103" x14ac:dyDescent="0.25">
      <c r="A727" t="s">
        <v>37</v>
      </c>
      <c r="B727" s="5" t="s">
        <v>38</v>
      </c>
      <c r="C727">
        <v>2021</v>
      </c>
      <c r="D727">
        <v>2365</v>
      </c>
      <c r="E727">
        <v>0</v>
      </c>
      <c r="F727">
        <v>0</v>
      </c>
      <c r="G727">
        <v>0</v>
      </c>
      <c r="H727">
        <v>46</v>
      </c>
      <c r="I727">
        <v>9</v>
      </c>
      <c r="J727">
        <v>14</v>
      </c>
      <c r="K727">
        <v>0</v>
      </c>
      <c r="L727">
        <v>1</v>
      </c>
      <c r="M727">
        <v>0</v>
      </c>
      <c r="N727">
        <v>1</v>
      </c>
      <c r="O727">
        <v>2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3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52</v>
      </c>
      <c r="AU727">
        <v>2</v>
      </c>
      <c r="AV727">
        <v>0</v>
      </c>
      <c r="AW727">
        <v>0</v>
      </c>
      <c r="AX727">
        <v>2</v>
      </c>
      <c r="AY727">
        <v>0</v>
      </c>
      <c r="AZ727">
        <v>0</v>
      </c>
      <c r="BA727">
        <v>0</v>
      </c>
      <c r="BB727">
        <v>1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1</v>
      </c>
      <c r="BR727">
        <v>1</v>
      </c>
      <c r="BS727">
        <v>0</v>
      </c>
      <c r="BT727">
        <v>0</v>
      </c>
      <c r="BU727">
        <v>34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1</v>
      </c>
      <c r="CE727">
        <v>0</v>
      </c>
      <c r="CF727">
        <v>3</v>
      </c>
      <c r="CG727">
        <v>0</v>
      </c>
      <c r="CH727">
        <v>1</v>
      </c>
      <c r="CI727">
        <v>1</v>
      </c>
      <c r="CJ727">
        <v>2154</v>
      </c>
      <c r="CK727">
        <v>11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1</v>
      </c>
      <c r="CU727">
        <v>0</v>
      </c>
      <c r="CV727">
        <v>13</v>
      </c>
      <c r="CW727">
        <v>1</v>
      </c>
      <c r="CY727" s="7"/>
    </row>
    <row r="728" spans="1:103" x14ac:dyDescent="0.25">
      <c r="A728" t="s">
        <v>39</v>
      </c>
      <c r="B728" s="5" t="s">
        <v>40</v>
      </c>
      <c r="C728">
        <v>2021</v>
      </c>
      <c r="D728">
        <v>24256</v>
      </c>
      <c r="E728">
        <v>9</v>
      </c>
      <c r="F728">
        <v>285</v>
      </c>
      <c r="G728">
        <v>289</v>
      </c>
      <c r="H728">
        <v>62</v>
      </c>
      <c r="I728">
        <v>439</v>
      </c>
      <c r="J728">
        <v>820</v>
      </c>
      <c r="K728">
        <v>175</v>
      </c>
      <c r="L728">
        <v>318</v>
      </c>
      <c r="M728">
        <v>153</v>
      </c>
      <c r="N728">
        <v>186</v>
      </c>
      <c r="O728">
        <v>547</v>
      </c>
      <c r="P728">
        <v>0</v>
      </c>
      <c r="Q728">
        <v>9</v>
      </c>
      <c r="R728">
        <v>29</v>
      </c>
      <c r="S728">
        <v>18</v>
      </c>
      <c r="T728">
        <v>2</v>
      </c>
      <c r="U728">
        <v>26</v>
      </c>
      <c r="V728">
        <v>35</v>
      </c>
      <c r="W728">
        <v>21</v>
      </c>
      <c r="X728">
        <v>91</v>
      </c>
      <c r="Y728">
        <v>10</v>
      </c>
      <c r="Z728">
        <v>0</v>
      </c>
      <c r="AA728">
        <v>894</v>
      </c>
      <c r="AB728">
        <v>398</v>
      </c>
      <c r="AC728">
        <v>737</v>
      </c>
      <c r="AD728">
        <v>4</v>
      </c>
      <c r="AE728">
        <v>61</v>
      </c>
      <c r="AF728">
        <v>5</v>
      </c>
      <c r="AG728">
        <v>649</v>
      </c>
      <c r="AH728">
        <v>126</v>
      </c>
      <c r="AI728">
        <v>157</v>
      </c>
      <c r="AJ728">
        <v>3934</v>
      </c>
      <c r="AK728">
        <v>337</v>
      </c>
      <c r="AL728">
        <v>86</v>
      </c>
      <c r="AM728">
        <v>1105</v>
      </c>
      <c r="AN728">
        <v>291</v>
      </c>
      <c r="AO728">
        <v>373</v>
      </c>
      <c r="AP728">
        <v>1</v>
      </c>
      <c r="AQ728">
        <v>82</v>
      </c>
      <c r="AR728">
        <v>103</v>
      </c>
      <c r="AS728">
        <v>347</v>
      </c>
      <c r="AT728">
        <v>484</v>
      </c>
      <c r="AU728">
        <v>599</v>
      </c>
      <c r="AV728">
        <v>437</v>
      </c>
      <c r="AW728">
        <v>1323</v>
      </c>
      <c r="AX728">
        <v>463</v>
      </c>
      <c r="AY728">
        <v>1</v>
      </c>
      <c r="AZ728">
        <v>21</v>
      </c>
      <c r="BA728">
        <v>2</v>
      </c>
      <c r="BB728">
        <v>91</v>
      </c>
      <c r="BC728">
        <v>15</v>
      </c>
      <c r="BD728">
        <v>3</v>
      </c>
      <c r="BE728">
        <v>116</v>
      </c>
      <c r="BF728">
        <v>252</v>
      </c>
      <c r="BG728">
        <v>16</v>
      </c>
      <c r="BH728">
        <v>29</v>
      </c>
      <c r="BI728">
        <v>1</v>
      </c>
      <c r="BJ728">
        <v>256</v>
      </c>
      <c r="BK728">
        <v>252</v>
      </c>
      <c r="BL728">
        <v>0</v>
      </c>
      <c r="BM728">
        <v>68</v>
      </c>
      <c r="BN728">
        <v>42</v>
      </c>
      <c r="BO728">
        <v>1</v>
      </c>
      <c r="BP728">
        <v>10</v>
      </c>
      <c r="BQ728">
        <v>202</v>
      </c>
      <c r="BR728">
        <v>115</v>
      </c>
      <c r="BS728">
        <v>375</v>
      </c>
      <c r="BT728">
        <v>110</v>
      </c>
      <c r="BU728">
        <v>22</v>
      </c>
      <c r="BV728">
        <v>450</v>
      </c>
      <c r="BW728">
        <v>244</v>
      </c>
      <c r="BX728">
        <v>2890</v>
      </c>
      <c r="BY728">
        <v>1</v>
      </c>
      <c r="BZ728">
        <v>0</v>
      </c>
      <c r="CA728">
        <v>224</v>
      </c>
      <c r="CB728">
        <v>9</v>
      </c>
      <c r="CC728">
        <v>1</v>
      </c>
      <c r="CD728">
        <v>32</v>
      </c>
      <c r="CE728">
        <v>8</v>
      </c>
      <c r="CF728">
        <v>19</v>
      </c>
      <c r="CG728">
        <v>11</v>
      </c>
      <c r="CH728">
        <v>6</v>
      </c>
      <c r="CI728">
        <v>42</v>
      </c>
      <c r="CJ728">
        <v>343</v>
      </c>
      <c r="CK728">
        <v>166</v>
      </c>
      <c r="CL728">
        <v>0</v>
      </c>
      <c r="CM728">
        <v>11</v>
      </c>
      <c r="CN728">
        <v>393</v>
      </c>
      <c r="CO728">
        <v>5</v>
      </c>
      <c r="CP728">
        <v>44</v>
      </c>
      <c r="CQ728">
        <v>0</v>
      </c>
      <c r="CR728">
        <v>29</v>
      </c>
      <c r="CS728">
        <v>11</v>
      </c>
      <c r="CT728">
        <v>230</v>
      </c>
      <c r="CU728">
        <v>11</v>
      </c>
      <c r="CV728">
        <v>494</v>
      </c>
      <c r="CW728">
        <v>63</v>
      </c>
      <c r="CY728" s="7"/>
    </row>
    <row r="729" spans="1:103" x14ac:dyDescent="0.25">
      <c r="A729" t="s">
        <v>41</v>
      </c>
      <c r="B729" s="5" t="s">
        <v>42</v>
      </c>
      <c r="C729">
        <v>2021</v>
      </c>
      <c r="D729">
        <v>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3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Y729" s="7"/>
    </row>
    <row r="730" spans="1:103" x14ac:dyDescent="0.25">
      <c r="A730" t="s">
        <v>43</v>
      </c>
      <c r="B730" s="5" t="s">
        <v>44</v>
      </c>
      <c r="C730">
        <v>2021</v>
      </c>
      <c r="D730">
        <v>481</v>
      </c>
      <c r="E730">
        <v>0</v>
      </c>
      <c r="F730">
        <v>5</v>
      </c>
      <c r="G730">
        <v>6</v>
      </c>
      <c r="H730">
        <v>0</v>
      </c>
      <c r="I730">
        <v>21</v>
      </c>
      <c r="J730">
        <v>5</v>
      </c>
      <c r="K730">
        <v>3</v>
      </c>
      <c r="L730">
        <v>10</v>
      </c>
      <c r="M730">
        <v>0</v>
      </c>
      <c r="N730">
        <v>3</v>
      </c>
      <c r="O730">
        <v>1</v>
      </c>
      <c r="P730">
        <v>0</v>
      </c>
      <c r="Q730">
        <v>22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7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29</v>
      </c>
      <c r="AK730">
        <v>34</v>
      </c>
      <c r="AL730">
        <v>0</v>
      </c>
      <c r="AM730">
        <v>2</v>
      </c>
      <c r="AN730">
        <v>3</v>
      </c>
      <c r="AO730">
        <v>10</v>
      </c>
      <c r="AP730">
        <v>0</v>
      </c>
      <c r="AQ730">
        <v>5</v>
      </c>
      <c r="AR730">
        <v>0</v>
      </c>
      <c r="AS730">
        <v>0</v>
      </c>
      <c r="AT730">
        <v>10</v>
      </c>
      <c r="AU730">
        <v>28</v>
      </c>
      <c r="AV730">
        <v>1</v>
      </c>
      <c r="AW730">
        <v>46</v>
      </c>
      <c r="AX730">
        <v>18</v>
      </c>
      <c r="AY730">
        <v>0</v>
      </c>
      <c r="AZ730">
        <v>0</v>
      </c>
      <c r="BA730">
        <v>0</v>
      </c>
      <c r="BB730">
        <v>12</v>
      </c>
      <c r="BC730">
        <v>1</v>
      </c>
      <c r="BD730">
        <v>0</v>
      </c>
      <c r="BE730">
        <v>1</v>
      </c>
      <c r="BF730">
        <v>0</v>
      </c>
      <c r="BG730">
        <v>0</v>
      </c>
      <c r="BH730">
        <v>0</v>
      </c>
      <c r="BI730">
        <v>0</v>
      </c>
      <c r="BJ730">
        <v>11</v>
      </c>
      <c r="BK730">
        <v>5</v>
      </c>
      <c r="BL730">
        <v>0</v>
      </c>
      <c r="BM730">
        <v>0</v>
      </c>
      <c r="BN730">
        <v>27</v>
      </c>
      <c r="BO730">
        <v>0</v>
      </c>
      <c r="BP730">
        <v>1</v>
      </c>
      <c r="BQ730">
        <v>9</v>
      </c>
      <c r="BR730">
        <v>5</v>
      </c>
      <c r="BS730">
        <v>24</v>
      </c>
      <c r="BT730">
        <v>4</v>
      </c>
      <c r="BU730">
        <v>1</v>
      </c>
      <c r="BV730">
        <v>20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20</v>
      </c>
      <c r="CE730">
        <v>0</v>
      </c>
      <c r="CF730">
        <v>11</v>
      </c>
      <c r="CG730">
        <v>2</v>
      </c>
      <c r="CH730">
        <v>1</v>
      </c>
      <c r="CI730">
        <v>0</v>
      </c>
      <c r="CJ730">
        <v>24</v>
      </c>
      <c r="CK730">
        <v>0</v>
      </c>
      <c r="CL730">
        <v>0</v>
      </c>
      <c r="CM730">
        <v>1</v>
      </c>
      <c r="CN730">
        <v>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9</v>
      </c>
      <c r="CU730">
        <v>0</v>
      </c>
      <c r="CV730">
        <v>6</v>
      </c>
      <c r="CW730">
        <v>3</v>
      </c>
      <c r="CY730" s="7"/>
    </row>
    <row r="731" spans="1:103" x14ac:dyDescent="0.25">
      <c r="A731" t="s">
        <v>45</v>
      </c>
      <c r="B731" s="5" t="s">
        <v>46</v>
      </c>
      <c r="C731">
        <v>2021</v>
      </c>
      <c r="D731">
        <v>47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</v>
      </c>
      <c r="AU731">
        <v>0</v>
      </c>
      <c r="AV731">
        <v>5</v>
      </c>
      <c r="AW731">
        <v>5</v>
      </c>
      <c r="AX731">
        <v>3</v>
      </c>
      <c r="AY731">
        <v>0</v>
      </c>
      <c r="AZ731">
        <v>4</v>
      </c>
      <c r="BA731">
        <v>0</v>
      </c>
      <c r="BB731">
        <v>7</v>
      </c>
      <c r="BC731">
        <v>0</v>
      </c>
      <c r="BD731">
        <v>0</v>
      </c>
      <c r="BE731">
        <v>0</v>
      </c>
      <c r="BF731">
        <v>1</v>
      </c>
      <c r="BG731">
        <v>0</v>
      </c>
      <c r="BH731">
        <v>0</v>
      </c>
      <c r="BI731">
        <v>0</v>
      </c>
      <c r="BJ731">
        <v>0</v>
      </c>
      <c r="BK731">
        <v>1</v>
      </c>
      <c r="BL731">
        <v>0</v>
      </c>
      <c r="BM731">
        <v>0</v>
      </c>
      <c r="BN731">
        <v>2</v>
      </c>
      <c r="BO731">
        <v>0</v>
      </c>
      <c r="BP731">
        <v>0</v>
      </c>
      <c r="BQ731">
        <v>2</v>
      </c>
      <c r="BR731">
        <v>0</v>
      </c>
      <c r="BS731">
        <v>1</v>
      </c>
      <c r="BT731">
        <v>1</v>
      </c>
      <c r="BU731">
        <v>0</v>
      </c>
      <c r="BV731">
        <v>0</v>
      </c>
      <c r="BW731">
        <v>0</v>
      </c>
      <c r="BX731">
        <v>2</v>
      </c>
      <c r="BY731">
        <v>0</v>
      </c>
      <c r="BZ731">
        <v>0</v>
      </c>
      <c r="CA731">
        <v>3</v>
      </c>
      <c r="CB731">
        <v>0</v>
      </c>
      <c r="CC731">
        <v>0</v>
      </c>
      <c r="CD731">
        <v>0</v>
      </c>
      <c r="CE731">
        <v>0</v>
      </c>
      <c r="CF731">
        <v>1</v>
      </c>
      <c r="CG731">
        <v>0</v>
      </c>
      <c r="CH731">
        <v>0</v>
      </c>
      <c r="CI731">
        <v>0</v>
      </c>
      <c r="CJ731">
        <v>1</v>
      </c>
      <c r="CK731">
        <v>0</v>
      </c>
      <c r="CL731">
        <v>0</v>
      </c>
      <c r="CM731">
        <v>0</v>
      </c>
      <c r="CN731">
        <v>2</v>
      </c>
      <c r="CO731">
        <v>0</v>
      </c>
      <c r="CP731">
        <v>0</v>
      </c>
      <c r="CQ731">
        <v>0</v>
      </c>
      <c r="CR731">
        <v>0</v>
      </c>
      <c r="CS731">
        <v>1</v>
      </c>
      <c r="CT731">
        <v>0</v>
      </c>
      <c r="CU731">
        <v>0</v>
      </c>
      <c r="CV731">
        <v>1</v>
      </c>
      <c r="CW731">
        <v>0</v>
      </c>
      <c r="CY731" s="7"/>
    </row>
    <row r="732" spans="1:103" x14ac:dyDescent="0.25">
      <c r="A732" t="s">
        <v>47</v>
      </c>
      <c r="B732" s="5" t="s">
        <v>48</v>
      </c>
      <c r="C732">
        <v>2021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Y732" s="7"/>
    </row>
    <row r="733" spans="1:103" x14ac:dyDescent="0.25">
      <c r="A733" t="s">
        <v>49</v>
      </c>
      <c r="B733" s="5" t="s">
        <v>50</v>
      </c>
      <c r="C733">
        <v>2021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Y733" s="7"/>
    </row>
    <row r="734" spans="1:103" x14ac:dyDescent="0.25">
      <c r="A734" t="s">
        <v>51</v>
      </c>
      <c r="B734" s="5" t="s">
        <v>52</v>
      </c>
      <c r="C734">
        <v>2021</v>
      </c>
      <c r="D734">
        <v>46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46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Y734" s="7"/>
    </row>
    <row r="735" spans="1:103" x14ac:dyDescent="0.25">
      <c r="A735" t="s">
        <v>53</v>
      </c>
      <c r="B735" s="5" t="s">
        <v>54</v>
      </c>
      <c r="C735">
        <v>2021</v>
      </c>
      <c r="D735">
        <v>15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1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13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Y735" s="7"/>
    </row>
    <row r="736" spans="1:103" x14ac:dyDescent="0.25">
      <c r="A736" t="s">
        <v>55</v>
      </c>
      <c r="B736" s="5" t="s">
        <v>56</v>
      </c>
      <c r="C736">
        <v>2021</v>
      </c>
      <c r="D736">
        <v>13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3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Y736" s="7"/>
    </row>
    <row r="737" spans="1:103" x14ac:dyDescent="0.25">
      <c r="A737" t="s">
        <v>57</v>
      </c>
      <c r="B737" s="5" t="s">
        <v>58</v>
      </c>
      <c r="C737">
        <v>2021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Y737" s="7"/>
    </row>
    <row r="738" spans="1:103" x14ac:dyDescent="0.25">
      <c r="A738" t="s">
        <v>59</v>
      </c>
      <c r="B738" s="5" t="s">
        <v>60</v>
      </c>
      <c r="C738">
        <v>2021</v>
      </c>
      <c r="D738">
        <v>2675</v>
      </c>
      <c r="E738">
        <v>0</v>
      </c>
      <c r="F738">
        <v>262</v>
      </c>
      <c r="G738">
        <v>0</v>
      </c>
      <c r="H738">
        <v>1</v>
      </c>
      <c r="I738">
        <v>13</v>
      </c>
      <c r="J738">
        <v>192</v>
      </c>
      <c r="K738">
        <v>83</v>
      </c>
      <c r="L738">
        <v>92</v>
      </c>
      <c r="M738">
        <v>82</v>
      </c>
      <c r="N738">
        <v>6</v>
      </c>
      <c r="O738">
        <v>517</v>
      </c>
      <c r="P738">
        <v>1</v>
      </c>
      <c r="Q738">
        <v>150</v>
      </c>
      <c r="R738">
        <v>0</v>
      </c>
      <c r="S738">
        <v>28</v>
      </c>
      <c r="T738">
        <v>102</v>
      </c>
      <c r="U738">
        <v>1</v>
      </c>
      <c r="V738">
        <v>4</v>
      </c>
      <c r="W738">
        <v>179</v>
      </c>
      <c r="X738">
        <v>3</v>
      </c>
      <c r="Y738">
        <v>19</v>
      </c>
      <c r="Z738">
        <v>0</v>
      </c>
      <c r="AA738">
        <v>2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12</v>
      </c>
      <c r="AH738">
        <v>63</v>
      </c>
      <c r="AI738">
        <v>2</v>
      </c>
      <c r="AJ738">
        <v>16</v>
      </c>
      <c r="AK738">
        <v>14</v>
      </c>
      <c r="AL738">
        <v>0</v>
      </c>
      <c r="AM738">
        <v>1</v>
      </c>
      <c r="AN738">
        <v>1</v>
      </c>
      <c r="AO738">
        <v>9</v>
      </c>
      <c r="AP738">
        <v>2</v>
      </c>
      <c r="AQ738">
        <v>4</v>
      </c>
      <c r="AR738">
        <v>73</v>
      </c>
      <c r="AS738">
        <v>41</v>
      </c>
      <c r="AT738">
        <v>1</v>
      </c>
      <c r="AU738">
        <v>24</v>
      </c>
      <c r="AV738">
        <v>21</v>
      </c>
      <c r="AW738">
        <v>5</v>
      </c>
      <c r="AX738">
        <v>12</v>
      </c>
      <c r="AY738">
        <v>1</v>
      </c>
      <c r="AZ738">
        <v>21</v>
      </c>
      <c r="BA738">
        <v>0</v>
      </c>
      <c r="BB738">
        <v>235</v>
      </c>
      <c r="BC738">
        <v>1</v>
      </c>
      <c r="BD738">
        <v>0</v>
      </c>
      <c r="BE738">
        <v>2</v>
      </c>
      <c r="BF738">
        <v>17</v>
      </c>
      <c r="BG738">
        <v>2</v>
      </c>
      <c r="BH738">
        <v>1</v>
      </c>
      <c r="BI738">
        <v>0</v>
      </c>
      <c r="BJ738">
        <v>19</v>
      </c>
      <c r="BK738">
        <v>6</v>
      </c>
      <c r="BL738">
        <v>0</v>
      </c>
      <c r="BM738">
        <v>0</v>
      </c>
      <c r="BN738">
        <v>1</v>
      </c>
      <c r="BO738">
        <v>0</v>
      </c>
      <c r="BP738">
        <v>2</v>
      </c>
      <c r="BQ738">
        <v>6</v>
      </c>
      <c r="BR738">
        <v>0</v>
      </c>
      <c r="BS738">
        <v>8</v>
      </c>
      <c r="BT738">
        <v>3</v>
      </c>
      <c r="BU738">
        <v>0</v>
      </c>
      <c r="BV738">
        <v>2</v>
      </c>
      <c r="BW738">
        <v>40</v>
      </c>
      <c r="BX738">
        <v>0</v>
      </c>
      <c r="BY738">
        <v>0</v>
      </c>
      <c r="BZ738">
        <v>0</v>
      </c>
      <c r="CA738">
        <v>8</v>
      </c>
      <c r="CB738">
        <v>0</v>
      </c>
      <c r="CC738">
        <v>0</v>
      </c>
      <c r="CD738">
        <v>0</v>
      </c>
      <c r="CE738">
        <v>0</v>
      </c>
      <c r="CF738">
        <v>56</v>
      </c>
      <c r="CG738">
        <v>0</v>
      </c>
      <c r="CH738">
        <v>1</v>
      </c>
      <c r="CI738">
        <v>0</v>
      </c>
      <c r="CJ738">
        <v>1</v>
      </c>
      <c r="CK738">
        <v>12</v>
      </c>
      <c r="CL738">
        <v>0</v>
      </c>
      <c r="CM738">
        <v>1</v>
      </c>
      <c r="CN738">
        <v>15</v>
      </c>
      <c r="CO738">
        <v>0</v>
      </c>
      <c r="CP738">
        <v>0</v>
      </c>
      <c r="CQ738">
        <v>0</v>
      </c>
      <c r="CR738">
        <v>2</v>
      </c>
      <c r="CS738">
        <v>1</v>
      </c>
      <c r="CT738">
        <v>1</v>
      </c>
      <c r="CU738">
        <v>1</v>
      </c>
      <c r="CV738">
        <v>4</v>
      </c>
      <c r="CW738">
        <v>166</v>
      </c>
      <c r="CY738" s="7"/>
    </row>
    <row r="739" spans="1:103" x14ac:dyDescent="0.25">
      <c r="A739" t="s">
        <v>61</v>
      </c>
      <c r="B739" s="5" t="s">
        <v>62</v>
      </c>
      <c r="C739">
        <v>2021</v>
      </c>
      <c r="D739">
        <v>14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2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2</v>
      </c>
      <c r="AU739">
        <v>0</v>
      </c>
      <c r="AV739">
        <v>0</v>
      </c>
      <c r="AW739">
        <v>2</v>
      </c>
      <c r="AX739">
        <v>1</v>
      </c>
      <c r="AY739">
        <v>0</v>
      </c>
      <c r="AZ739">
        <v>0</v>
      </c>
      <c r="BA739">
        <v>0</v>
      </c>
      <c r="BB739">
        <v>7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1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Y739" s="7"/>
    </row>
    <row r="740" spans="1:103" x14ac:dyDescent="0.25">
      <c r="A740" t="s">
        <v>63</v>
      </c>
      <c r="B740" s="5" t="s">
        <v>64</v>
      </c>
      <c r="C740">
        <v>2021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Y740" s="7"/>
    </row>
    <row r="741" spans="1:103" x14ac:dyDescent="0.25">
      <c r="A741" t="s">
        <v>65</v>
      </c>
      <c r="B741" s="5" t="s">
        <v>66</v>
      </c>
      <c r="C741">
        <v>2021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Y741" s="7"/>
    </row>
    <row r="742" spans="1:103" x14ac:dyDescent="0.25">
      <c r="A742" t="s">
        <v>67</v>
      </c>
      <c r="B742" s="5" t="s">
        <v>68</v>
      </c>
      <c r="C742">
        <v>2021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Y742" s="7"/>
    </row>
    <row r="743" spans="1:103" x14ac:dyDescent="0.25">
      <c r="A743" t="s">
        <v>69</v>
      </c>
      <c r="B743" s="5" t="s">
        <v>70</v>
      </c>
      <c r="C743">
        <v>2021</v>
      </c>
      <c r="D743">
        <v>566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496</v>
      </c>
      <c r="P743">
        <v>0</v>
      </c>
      <c r="Q743">
        <v>0</v>
      </c>
      <c r="R743">
        <v>0</v>
      </c>
      <c r="S743">
        <v>2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24</v>
      </c>
      <c r="AS743">
        <v>1</v>
      </c>
      <c r="AT743">
        <v>1</v>
      </c>
      <c r="AU743">
        <v>1</v>
      </c>
      <c r="AV743">
        <v>2</v>
      </c>
      <c r="AW743">
        <v>1</v>
      </c>
      <c r="AX743">
        <v>5</v>
      </c>
      <c r="AY743">
        <v>0</v>
      </c>
      <c r="AZ743">
        <v>1</v>
      </c>
      <c r="BA743">
        <v>0</v>
      </c>
      <c r="BB743">
        <v>4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1</v>
      </c>
      <c r="BT743">
        <v>2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1</v>
      </c>
      <c r="CB743">
        <v>0</v>
      </c>
      <c r="CC743">
        <v>0</v>
      </c>
      <c r="CD743">
        <v>0</v>
      </c>
      <c r="CE743">
        <v>0</v>
      </c>
      <c r="CF743">
        <v>16</v>
      </c>
      <c r="CG743">
        <v>0</v>
      </c>
      <c r="CH743">
        <v>0</v>
      </c>
      <c r="CI743">
        <v>0</v>
      </c>
      <c r="CJ743">
        <v>1</v>
      </c>
      <c r="CK743">
        <v>0</v>
      </c>
      <c r="CL743">
        <v>0</v>
      </c>
      <c r="CM743">
        <v>2</v>
      </c>
      <c r="CN743">
        <v>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1</v>
      </c>
      <c r="CW743">
        <v>3</v>
      </c>
      <c r="CY743" s="7"/>
    </row>
    <row r="744" spans="1:103" x14ac:dyDescent="0.25">
      <c r="A744" t="s">
        <v>71</v>
      </c>
      <c r="B744" s="5" t="s">
        <v>72</v>
      </c>
      <c r="C744">
        <v>2021</v>
      </c>
      <c r="D744">
        <v>52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38</v>
      </c>
      <c r="K744">
        <v>5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1</v>
      </c>
      <c r="BO744">
        <v>0</v>
      </c>
      <c r="BP744">
        <v>0</v>
      </c>
      <c r="BQ744">
        <v>0</v>
      </c>
      <c r="BR744">
        <v>0</v>
      </c>
      <c r="BS744">
        <v>1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2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Y744" s="7"/>
    </row>
    <row r="745" spans="1:103" x14ac:dyDescent="0.25">
      <c r="A745" t="s">
        <v>73</v>
      </c>
      <c r="B745" s="5" t="s">
        <v>74</v>
      </c>
      <c r="C745">
        <v>2021</v>
      </c>
      <c r="D745">
        <v>6745</v>
      </c>
      <c r="E745">
        <v>0</v>
      </c>
      <c r="F745">
        <v>3</v>
      </c>
      <c r="G745">
        <v>0</v>
      </c>
      <c r="H745">
        <v>97</v>
      </c>
      <c r="I745">
        <v>258</v>
      </c>
      <c r="J745">
        <v>83</v>
      </c>
      <c r="K745">
        <v>21</v>
      </c>
      <c r="L745">
        <v>9</v>
      </c>
      <c r="M745">
        <v>34</v>
      </c>
      <c r="N745">
        <v>22</v>
      </c>
      <c r="O745">
        <v>6</v>
      </c>
      <c r="P745">
        <v>0</v>
      </c>
      <c r="Q745">
        <v>60</v>
      </c>
      <c r="R745">
        <v>1</v>
      </c>
      <c r="S745">
        <v>267</v>
      </c>
      <c r="T745">
        <v>6</v>
      </c>
      <c r="U745">
        <v>1</v>
      </c>
      <c r="V745">
        <v>1</v>
      </c>
      <c r="W745">
        <v>405</v>
      </c>
      <c r="X745">
        <v>6</v>
      </c>
      <c r="Y745">
        <v>0</v>
      </c>
      <c r="Z745">
        <v>234</v>
      </c>
      <c r="AA745">
        <v>3</v>
      </c>
      <c r="AB745">
        <v>0</v>
      </c>
      <c r="AC745">
        <v>0</v>
      </c>
      <c r="AD745">
        <v>0</v>
      </c>
      <c r="AE745">
        <v>1</v>
      </c>
      <c r="AF745">
        <v>7</v>
      </c>
      <c r="AG745">
        <v>48</v>
      </c>
      <c r="AH745">
        <v>345</v>
      </c>
      <c r="AI745">
        <v>9</v>
      </c>
      <c r="AJ745">
        <v>61</v>
      </c>
      <c r="AK745">
        <v>66</v>
      </c>
      <c r="AL745">
        <v>2</v>
      </c>
      <c r="AM745">
        <v>27</v>
      </c>
      <c r="AN745">
        <v>20</v>
      </c>
      <c r="AO745">
        <v>46</v>
      </c>
      <c r="AP745">
        <v>0</v>
      </c>
      <c r="AQ745">
        <v>8</v>
      </c>
      <c r="AR745">
        <v>22</v>
      </c>
      <c r="AS745">
        <v>55</v>
      </c>
      <c r="AT745">
        <v>12</v>
      </c>
      <c r="AU745">
        <v>13</v>
      </c>
      <c r="AV745">
        <v>5</v>
      </c>
      <c r="AW745">
        <v>30</v>
      </c>
      <c r="AX745">
        <v>82</v>
      </c>
      <c r="AY745">
        <v>0</v>
      </c>
      <c r="AZ745">
        <v>19</v>
      </c>
      <c r="BA745">
        <v>0</v>
      </c>
      <c r="BB745">
        <v>438</v>
      </c>
      <c r="BC745">
        <v>7</v>
      </c>
      <c r="BD745">
        <v>6</v>
      </c>
      <c r="BE745">
        <v>26</v>
      </c>
      <c r="BF745">
        <v>67</v>
      </c>
      <c r="BG745">
        <v>4</v>
      </c>
      <c r="BH745">
        <v>4</v>
      </c>
      <c r="BI745">
        <v>0</v>
      </c>
      <c r="BJ745">
        <v>78</v>
      </c>
      <c r="BK745">
        <v>83</v>
      </c>
      <c r="BL745">
        <v>0</v>
      </c>
      <c r="BM745">
        <v>3</v>
      </c>
      <c r="BN745">
        <v>27</v>
      </c>
      <c r="BO745">
        <v>1</v>
      </c>
      <c r="BP745">
        <v>15</v>
      </c>
      <c r="BQ745">
        <v>53</v>
      </c>
      <c r="BR745">
        <v>4</v>
      </c>
      <c r="BS745">
        <v>71</v>
      </c>
      <c r="BT745">
        <v>37</v>
      </c>
      <c r="BU745">
        <v>7</v>
      </c>
      <c r="BV745">
        <v>26</v>
      </c>
      <c r="BW745">
        <v>10</v>
      </c>
      <c r="BX745">
        <v>24</v>
      </c>
      <c r="BY745">
        <v>0</v>
      </c>
      <c r="BZ745">
        <v>0</v>
      </c>
      <c r="CA745">
        <v>109</v>
      </c>
      <c r="CB745">
        <v>3</v>
      </c>
      <c r="CC745">
        <v>0</v>
      </c>
      <c r="CD745">
        <v>12</v>
      </c>
      <c r="CE745">
        <v>0</v>
      </c>
      <c r="CF745">
        <v>17</v>
      </c>
      <c r="CG745">
        <v>4</v>
      </c>
      <c r="CH745">
        <v>8</v>
      </c>
      <c r="CI745">
        <v>2</v>
      </c>
      <c r="CJ745">
        <v>43</v>
      </c>
      <c r="CK745">
        <v>1</v>
      </c>
      <c r="CL745">
        <v>0</v>
      </c>
      <c r="CM745">
        <v>42</v>
      </c>
      <c r="CN745">
        <v>158</v>
      </c>
      <c r="CO745">
        <v>1</v>
      </c>
      <c r="CP745">
        <v>8</v>
      </c>
      <c r="CQ745">
        <v>0</v>
      </c>
      <c r="CR745">
        <v>8</v>
      </c>
      <c r="CS745">
        <v>4</v>
      </c>
      <c r="CT745">
        <v>14</v>
      </c>
      <c r="CU745">
        <v>4</v>
      </c>
      <c r="CV745">
        <v>52</v>
      </c>
      <c r="CW745">
        <v>2859</v>
      </c>
      <c r="CY745" s="7"/>
    </row>
    <row r="746" spans="1:103" x14ac:dyDescent="0.25">
      <c r="A746" t="s">
        <v>75</v>
      </c>
      <c r="B746" s="5" t="s">
        <v>76</v>
      </c>
      <c r="C746">
        <v>2021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Y746" s="7"/>
    </row>
    <row r="747" spans="1:103" x14ac:dyDescent="0.25">
      <c r="A747" t="s">
        <v>77</v>
      </c>
      <c r="B747" s="5" t="s">
        <v>78</v>
      </c>
      <c r="C747">
        <v>2021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Y747" s="7"/>
    </row>
    <row r="748" spans="1:103" x14ac:dyDescent="0.25">
      <c r="A748" t="s">
        <v>79</v>
      </c>
      <c r="B748" s="5" t="s">
        <v>80</v>
      </c>
      <c r="C748">
        <v>2021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Y748" s="7"/>
    </row>
    <row r="749" spans="1:103" x14ac:dyDescent="0.25">
      <c r="A749" t="s">
        <v>81</v>
      </c>
      <c r="B749" s="5" t="s">
        <v>82</v>
      </c>
      <c r="C749">
        <v>2021</v>
      </c>
      <c r="D749">
        <v>4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1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Y749" s="7"/>
    </row>
    <row r="750" spans="1:103" x14ac:dyDescent="0.25">
      <c r="A750" t="s">
        <v>83</v>
      </c>
      <c r="B750" s="5" t="s">
        <v>84</v>
      </c>
      <c r="C750">
        <v>2021</v>
      </c>
      <c r="D750">
        <v>9648</v>
      </c>
      <c r="E750">
        <v>0</v>
      </c>
      <c r="F750">
        <v>0</v>
      </c>
      <c r="G750">
        <v>17</v>
      </c>
      <c r="H750">
        <v>0</v>
      </c>
      <c r="I750">
        <v>18</v>
      </c>
      <c r="J750">
        <v>21</v>
      </c>
      <c r="K750">
        <v>5</v>
      </c>
      <c r="L750">
        <v>226</v>
      </c>
      <c r="M750">
        <v>7</v>
      </c>
      <c r="N750">
        <v>58</v>
      </c>
      <c r="O750">
        <v>48</v>
      </c>
      <c r="P750">
        <v>0</v>
      </c>
      <c r="Q750">
        <v>3</v>
      </c>
      <c r="R750">
        <v>2</v>
      </c>
      <c r="S750">
        <v>1</v>
      </c>
      <c r="T750">
        <v>1</v>
      </c>
      <c r="U750">
        <v>2</v>
      </c>
      <c r="V750">
        <v>5</v>
      </c>
      <c r="W750">
        <v>93</v>
      </c>
      <c r="X750">
        <v>4</v>
      </c>
      <c r="Y750">
        <v>0</v>
      </c>
      <c r="Z750">
        <v>0</v>
      </c>
      <c r="AA750">
        <v>2</v>
      </c>
      <c r="AB750">
        <v>0</v>
      </c>
      <c r="AC750">
        <v>0</v>
      </c>
      <c r="AD750">
        <v>0</v>
      </c>
      <c r="AE750">
        <v>7</v>
      </c>
      <c r="AF750">
        <v>0</v>
      </c>
      <c r="AG750">
        <v>287</v>
      </c>
      <c r="AH750">
        <v>38</v>
      </c>
      <c r="AI750">
        <v>43</v>
      </c>
      <c r="AJ750">
        <v>2057</v>
      </c>
      <c r="AK750">
        <v>174</v>
      </c>
      <c r="AL750">
        <v>7</v>
      </c>
      <c r="AM750">
        <v>78</v>
      </c>
      <c r="AN750">
        <v>75</v>
      </c>
      <c r="AO750">
        <v>141</v>
      </c>
      <c r="AP750">
        <v>0</v>
      </c>
      <c r="AQ750">
        <v>19</v>
      </c>
      <c r="AR750">
        <v>20</v>
      </c>
      <c r="AS750">
        <v>25</v>
      </c>
      <c r="AT750">
        <v>21</v>
      </c>
      <c r="AU750">
        <v>110</v>
      </c>
      <c r="AV750">
        <v>28</v>
      </c>
      <c r="AW750">
        <v>1060</v>
      </c>
      <c r="AX750">
        <v>121</v>
      </c>
      <c r="AY750">
        <v>9</v>
      </c>
      <c r="AZ750">
        <v>63</v>
      </c>
      <c r="BA750">
        <v>0</v>
      </c>
      <c r="BB750">
        <v>166</v>
      </c>
      <c r="BC750">
        <v>8</v>
      </c>
      <c r="BD750">
        <v>0</v>
      </c>
      <c r="BE750">
        <v>68</v>
      </c>
      <c r="BF750">
        <v>212</v>
      </c>
      <c r="BG750">
        <v>21</v>
      </c>
      <c r="BH750">
        <v>45</v>
      </c>
      <c r="BI750">
        <v>0</v>
      </c>
      <c r="BJ750">
        <v>111</v>
      </c>
      <c r="BK750">
        <v>179</v>
      </c>
      <c r="BL750">
        <v>0</v>
      </c>
      <c r="BM750">
        <v>304</v>
      </c>
      <c r="BN750">
        <v>40</v>
      </c>
      <c r="BO750">
        <v>1</v>
      </c>
      <c r="BP750">
        <v>4</v>
      </c>
      <c r="BQ750">
        <v>70</v>
      </c>
      <c r="BR750">
        <v>29</v>
      </c>
      <c r="BS750">
        <v>142</v>
      </c>
      <c r="BT750">
        <v>53</v>
      </c>
      <c r="BU750">
        <v>1</v>
      </c>
      <c r="BV750">
        <v>20</v>
      </c>
      <c r="BW750">
        <v>7</v>
      </c>
      <c r="BX750">
        <v>59</v>
      </c>
      <c r="BY750">
        <v>12</v>
      </c>
      <c r="BZ750">
        <v>20</v>
      </c>
      <c r="CA750">
        <v>24</v>
      </c>
      <c r="CB750">
        <v>9</v>
      </c>
      <c r="CC750">
        <v>0</v>
      </c>
      <c r="CD750">
        <v>2</v>
      </c>
      <c r="CE750">
        <v>0</v>
      </c>
      <c r="CF750">
        <v>19</v>
      </c>
      <c r="CG750">
        <v>8</v>
      </c>
      <c r="CH750">
        <v>4</v>
      </c>
      <c r="CI750">
        <v>133</v>
      </c>
      <c r="CJ750">
        <v>140</v>
      </c>
      <c r="CK750">
        <v>146</v>
      </c>
      <c r="CL750">
        <v>0</v>
      </c>
      <c r="CM750">
        <v>18</v>
      </c>
      <c r="CN750">
        <v>230</v>
      </c>
      <c r="CO750">
        <v>1000</v>
      </c>
      <c r="CP750">
        <v>39</v>
      </c>
      <c r="CQ750">
        <v>0</v>
      </c>
      <c r="CR750">
        <v>358</v>
      </c>
      <c r="CS750">
        <v>255</v>
      </c>
      <c r="CT750">
        <v>106</v>
      </c>
      <c r="CU750">
        <v>14</v>
      </c>
      <c r="CV750">
        <v>152</v>
      </c>
      <c r="CW750">
        <v>519</v>
      </c>
      <c r="CY750" s="7"/>
    </row>
    <row r="751" spans="1:103" x14ac:dyDescent="0.25">
      <c r="A751" t="s">
        <v>85</v>
      </c>
      <c r="B751" s="5" t="s">
        <v>86</v>
      </c>
      <c r="C751">
        <v>2021</v>
      </c>
      <c r="D751">
        <v>372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20</v>
      </c>
      <c r="K751">
        <v>0</v>
      </c>
      <c r="L751">
        <v>182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2</v>
      </c>
      <c r="S751">
        <v>3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158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1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2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1</v>
      </c>
      <c r="CN751">
        <v>2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Y751" s="7"/>
    </row>
    <row r="752" spans="1:103" x14ac:dyDescent="0.25">
      <c r="A752" t="s">
        <v>87</v>
      </c>
      <c r="B752" s="5" t="s">
        <v>88</v>
      </c>
      <c r="C752">
        <v>2021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Y752" s="7"/>
    </row>
    <row r="753" spans="1:103" x14ac:dyDescent="0.25">
      <c r="A753" t="s">
        <v>89</v>
      </c>
      <c r="B753" s="5" t="s">
        <v>90</v>
      </c>
      <c r="C753">
        <v>2021</v>
      </c>
      <c r="D753">
        <v>505</v>
      </c>
      <c r="E753">
        <v>0</v>
      </c>
      <c r="F753">
        <v>2</v>
      </c>
      <c r="G753">
        <v>0</v>
      </c>
      <c r="H753">
        <v>9</v>
      </c>
      <c r="I753">
        <v>0</v>
      </c>
      <c r="J753">
        <v>214</v>
      </c>
      <c r="K753">
        <v>0</v>
      </c>
      <c r="L753">
        <v>1</v>
      </c>
      <c r="M753">
        <v>0</v>
      </c>
      <c r="N753">
        <v>0</v>
      </c>
      <c r="O753">
        <v>191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9</v>
      </c>
      <c r="X753">
        <v>2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5</v>
      </c>
      <c r="AI753">
        <v>0</v>
      </c>
      <c r="AJ753">
        <v>0</v>
      </c>
      <c r="AK753">
        <v>0</v>
      </c>
      <c r="AL753">
        <v>0</v>
      </c>
      <c r="AM753">
        <v>1</v>
      </c>
      <c r="AN753">
        <v>0</v>
      </c>
      <c r="AO753">
        <v>1</v>
      </c>
      <c r="AP753">
        <v>0</v>
      </c>
      <c r="AQ753">
        <v>0</v>
      </c>
      <c r="AR753">
        <v>12</v>
      </c>
      <c r="AS753">
        <v>22</v>
      </c>
      <c r="AT753">
        <v>2</v>
      </c>
      <c r="AU753">
        <v>0</v>
      </c>
      <c r="AV753">
        <v>0</v>
      </c>
      <c r="AW753">
        <v>3</v>
      </c>
      <c r="AX753">
        <v>0</v>
      </c>
      <c r="AY753">
        <v>0</v>
      </c>
      <c r="AZ753">
        <v>0</v>
      </c>
      <c r="BA753">
        <v>0</v>
      </c>
      <c r="BB753">
        <v>17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2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2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2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1</v>
      </c>
      <c r="CU753">
        <v>0</v>
      </c>
      <c r="CV753">
        <v>0</v>
      </c>
      <c r="CW753">
        <v>0</v>
      </c>
      <c r="CY753" s="7"/>
    </row>
    <row r="754" spans="1:103" x14ac:dyDescent="0.25">
      <c r="A754" t="s">
        <v>91</v>
      </c>
      <c r="B754" s="5" t="s">
        <v>92</v>
      </c>
      <c r="C754">
        <v>2021</v>
      </c>
      <c r="D754">
        <v>53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20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28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1</v>
      </c>
      <c r="BO754">
        <v>0</v>
      </c>
      <c r="BP754">
        <v>0</v>
      </c>
      <c r="BQ754">
        <v>1</v>
      </c>
      <c r="BR754">
        <v>0</v>
      </c>
      <c r="BS754">
        <v>0</v>
      </c>
      <c r="BT754">
        <v>1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Y754" s="7"/>
    </row>
    <row r="755" spans="1:103" x14ac:dyDescent="0.25">
      <c r="A755" t="s">
        <v>93</v>
      </c>
      <c r="B755" s="5" t="s">
        <v>94</v>
      </c>
      <c r="C755">
        <v>2021</v>
      </c>
      <c r="D755">
        <v>64393</v>
      </c>
      <c r="E755">
        <v>0</v>
      </c>
      <c r="F755">
        <v>29</v>
      </c>
      <c r="G755">
        <v>0</v>
      </c>
      <c r="H755">
        <v>194</v>
      </c>
      <c r="I755">
        <v>30</v>
      </c>
      <c r="J755">
        <v>146</v>
      </c>
      <c r="K755">
        <v>57</v>
      </c>
      <c r="L755">
        <v>60</v>
      </c>
      <c r="M755">
        <v>99</v>
      </c>
      <c r="N755">
        <v>147</v>
      </c>
      <c r="O755">
        <v>7</v>
      </c>
      <c r="P755">
        <v>0</v>
      </c>
      <c r="Q755">
        <v>44</v>
      </c>
      <c r="R755">
        <v>11</v>
      </c>
      <c r="S755">
        <v>54</v>
      </c>
      <c r="T755">
        <v>2</v>
      </c>
      <c r="U755">
        <v>50</v>
      </c>
      <c r="V755">
        <v>62</v>
      </c>
      <c r="W755">
        <v>45</v>
      </c>
      <c r="X755">
        <v>74</v>
      </c>
      <c r="Y755">
        <v>10</v>
      </c>
      <c r="Z755">
        <v>0</v>
      </c>
      <c r="AA755">
        <v>30</v>
      </c>
      <c r="AB755">
        <v>4</v>
      </c>
      <c r="AC755">
        <v>0</v>
      </c>
      <c r="AD755">
        <v>28</v>
      </c>
      <c r="AE755">
        <v>3</v>
      </c>
      <c r="AF755">
        <v>8</v>
      </c>
      <c r="AG755">
        <v>710</v>
      </c>
      <c r="AH755">
        <v>123</v>
      </c>
      <c r="AI755">
        <v>107</v>
      </c>
      <c r="AJ755">
        <v>360</v>
      </c>
      <c r="AK755">
        <v>442</v>
      </c>
      <c r="AL755">
        <v>1</v>
      </c>
      <c r="AM755">
        <v>85</v>
      </c>
      <c r="AN755">
        <v>242</v>
      </c>
      <c r="AO755">
        <v>3968</v>
      </c>
      <c r="AP755">
        <v>79</v>
      </c>
      <c r="AQ755">
        <v>691</v>
      </c>
      <c r="AR755">
        <v>725</v>
      </c>
      <c r="AS755">
        <v>650</v>
      </c>
      <c r="AT755">
        <v>1433</v>
      </c>
      <c r="AU755">
        <v>1129</v>
      </c>
      <c r="AV755">
        <v>226</v>
      </c>
      <c r="AW755">
        <v>2241</v>
      </c>
      <c r="AX755">
        <v>3141</v>
      </c>
      <c r="AY755">
        <v>58</v>
      </c>
      <c r="AZ755">
        <v>165</v>
      </c>
      <c r="BA755">
        <v>1</v>
      </c>
      <c r="BB755">
        <v>742</v>
      </c>
      <c r="BC755">
        <v>70</v>
      </c>
      <c r="BD755">
        <v>116</v>
      </c>
      <c r="BE755">
        <v>374</v>
      </c>
      <c r="BF755">
        <v>416</v>
      </c>
      <c r="BG755">
        <v>43</v>
      </c>
      <c r="BH755">
        <v>97</v>
      </c>
      <c r="BI755">
        <v>141</v>
      </c>
      <c r="BJ755">
        <v>1011</v>
      </c>
      <c r="BK755">
        <v>1129</v>
      </c>
      <c r="BL755">
        <v>5</v>
      </c>
      <c r="BM755">
        <v>174</v>
      </c>
      <c r="BN755">
        <v>7067</v>
      </c>
      <c r="BO755">
        <v>311</v>
      </c>
      <c r="BP755">
        <v>184</v>
      </c>
      <c r="BQ755">
        <v>6958</v>
      </c>
      <c r="BR755">
        <v>2167</v>
      </c>
      <c r="BS755">
        <v>2267</v>
      </c>
      <c r="BT755">
        <v>1472</v>
      </c>
      <c r="BU755">
        <v>204</v>
      </c>
      <c r="BV755">
        <v>658</v>
      </c>
      <c r="BW755">
        <v>241</v>
      </c>
      <c r="BX755">
        <v>1656</v>
      </c>
      <c r="BY755">
        <v>53</v>
      </c>
      <c r="BZ755">
        <v>0</v>
      </c>
      <c r="CA755">
        <v>164</v>
      </c>
      <c r="CB755">
        <v>578</v>
      </c>
      <c r="CC755">
        <v>148</v>
      </c>
      <c r="CD755">
        <v>1100</v>
      </c>
      <c r="CE755">
        <v>102</v>
      </c>
      <c r="CF755">
        <v>2425</v>
      </c>
      <c r="CG755">
        <v>104</v>
      </c>
      <c r="CH755">
        <v>993</v>
      </c>
      <c r="CI755">
        <v>535</v>
      </c>
      <c r="CJ755">
        <v>3564</v>
      </c>
      <c r="CK755">
        <v>1029</v>
      </c>
      <c r="CL755">
        <v>7</v>
      </c>
      <c r="CM755">
        <v>69</v>
      </c>
      <c r="CN755">
        <v>934</v>
      </c>
      <c r="CO755">
        <v>95</v>
      </c>
      <c r="CP755">
        <v>88</v>
      </c>
      <c r="CQ755">
        <v>9</v>
      </c>
      <c r="CR755">
        <v>14</v>
      </c>
      <c r="CS755">
        <v>85</v>
      </c>
      <c r="CT755">
        <v>1028</v>
      </c>
      <c r="CU755">
        <v>173</v>
      </c>
      <c r="CV755">
        <v>5488</v>
      </c>
      <c r="CW755">
        <v>326</v>
      </c>
      <c r="CY755" s="7"/>
    </row>
    <row r="756" spans="1:103" x14ac:dyDescent="0.25">
      <c r="A756" t="s">
        <v>95</v>
      </c>
      <c r="B756" s="5" t="s">
        <v>96</v>
      </c>
      <c r="C756">
        <v>2021</v>
      </c>
      <c r="D756">
        <v>434</v>
      </c>
      <c r="E756">
        <v>0</v>
      </c>
      <c r="F756">
        <v>0</v>
      </c>
      <c r="G756">
        <v>0</v>
      </c>
      <c r="H756">
        <v>2</v>
      </c>
      <c r="I756">
        <v>0</v>
      </c>
      <c r="J756">
        <v>181</v>
      </c>
      <c r="K756">
        <v>3</v>
      </c>
      <c r="L756">
        <v>58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55</v>
      </c>
      <c r="Y756">
        <v>107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2</v>
      </c>
      <c r="AF756">
        <v>1</v>
      </c>
      <c r="AG756">
        <v>0</v>
      </c>
      <c r="AH756">
        <v>0</v>
      </c>
      <c r="AI756">
        <v>0</v>
      </c>
      <c r="AJ756">
        <v>1</v>
      </c>
      <c r="AK756">
        <v>1</v>
      </c>
      <c r="AL756">
        <v>0</v>
      </c>
      <c r="AM756">
        <v>1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1</v>
      </c>
      <c r="BC756">
        <v>0</v>
      </c>
      <c r="BD756">
        <v>0</v>
      </c>
      <c r="BE756">
        <v>0</v>
      </c>
      <c r="BF756">
        <v>1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3</v>
      </c>
      <c r="BO756">
        <v>0</v>
      </c>
      <c r="BP756">
        <v>0</v>
      </c>
      <c r="BQ756">
        <v>0</v>
      </c>
      <c r="BR756">
        <v>0</v>
      </c>
      <c r="BS756">
        <v>1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1</v>
      </c>
      <c r="CG756">
        <v>0</v>
      </c>
      <c r="CH756">
        <v>0</v>
      </c>
      <c r="CI756">
        <v>0</v>
      </c>
      <c r="CJ756">
        <v>3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4</v>
      </c>
      <c r="CW756">
        <v>0</v>
      </c>
      <c r="CY756" s="7"/>
    </row>
    <row r="757" spans="1:103" x14ac:dyDescent="0.25">
      <c r="A757" t="s">
        <v>97</v>
      </c>
      <c r="B757" s="5" t="s">
        <v>98</v>
      </c>
      <c r="C757">
        <v>2021</v>
      </c>
      <c r="D757">
        <v>219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189</v>
      </c>
      <c r="K757">
        <v>2</v>
      </c>
      <c r="L757">
        <v>3</v>
      </c>
      <c r="M757">
        <v>0</v>
      </c>
      <c r="N757">
        <v>0</v>
      </c>
      <c r="O757">
        <v>2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3</v>
      </c>
      <c r="AK757">
        <v>0</v>
      </c>
      <c r="AL757">
        <v>0</v>
      </c>
      <c r="AM757">
        <v>0</v>
      </c>
      <c r="AN757">
        <v>1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2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2</v>
      </c>
      <c r="BT757">
        <v>4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3</v>
      </c>
      <c r="CO757">
        <v>5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Y757" s="7"/>
    </row>
    <row r="758" spans="1:103" x14ac:dyDescent="0.25">
      <c r="A758" t="s">
        <v>99</v>
      </c>
      <c r="B758" s="5" t="s">
        <v>100</v>
      </c>
      <c r="C758">
        <v>2021</v>
      </c>
      <c r="D758">
        <v>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4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Y758" s="7"/>
    </row>
    <row r="759" spans="1:103" x14ac:dyDescent="0.25">
      <c r="A759" t="s">
        <v>101</v>
      </c>
      <c r="B759" s="5" t="s">
        <v>102</v>
      </c>
      <c r="C759">
        <v>2021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Y759" s="7"/>
    </row>
    <row r="760" spans="1:103" x14ac:dyDescent="0.25">
      <c r="A760" t="s">
        <v>103</v>
      </c>
      <c r="B760" s="5" t="s">
        <v>104</v>
      </c>
      <c r="C760">
        <v>2021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Y760" s="7"/>
    </row>
    <row r="761" spans="1:103" x14ac:dyDescent="0.25">
      <c r="A761" t="s">
        <v>105</v>
      </c>
      <c r="B761" s="5" t="s">
        <v>106</v>
      </c>
      <c r="C761">
        <v>2021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1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Y761" s="7"/>
    </row>
    <row r="762" spans="1:103" x14ac:dyDescent="0.25">
      <c r="A762" t="s">
        <v>107</v>
      </c>
      <c r="B762" s="5" t="s">
        <v>108</v>
      </c>
      <c r="C762">
        <v>2021</v>
      </c>
      <c r="D762">
        <v>572</v>
      </c>
      <c r="E762">
        <v>0</v>
      </c>
      <c r="F762">
        <v>3</v>
      </c>
      <c r="G762">
        <v>95</v>
      </c>
      <c r="H762">
        <v>0</v>
      </c>
      <c r="I762">
        <v>1</v>
      </c>
      <c r="J762">
        <v>18</v>
      </c>
      <c r="K762">
        <v>0</v>
      </c>
      <c r="L762">
        <v>0</v>
      </c>
      <c r="M762">
        <v>0</v>
      </c>
      <c r="N762">
        <v>2</v>
      </c>
      <c r="O762">
        <v>2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3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2</v>
      </c>
      <c r="AI762">
        <v>1</v>
      </c>
      <c r="AJ762">
        <v>13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1</v>
      </c>
      <c r="AW762">
        <v>0</v>
      </c>
      <c r="AX762">
        <v>2</v>
      </c>
      <c r="AY762">
        <v>0</v>
      </c>
      <c r="AZ762">
        <v>0</v>
      </c>
      <c r="BA762">
        <v>0</v>
      </c>
      <c r="BB762">
        <v>1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1</v>
      </c>
      <c r="BR762">
        <v>0</v>
      </c>
      <c r="BS762">
        <v>1</v>
      </c>
      <c r="BT762">
        <v>0</v>
      </c>
      <c r="BU762">
        <v>0</v>
      </c>
      <c r="BV762">
        <v>0</v>
      </c>
      <c r="BW762">
        <v>2</v>
      </c>
      <c r="BX762">
        <v>0</v>
      </c>
      <c r="BY762">
        <v>0</v>
      </c>
      <c r="BZ762">
        <v>0</v>
      </c>
      <c r="CA762">
        <v>0</v>
      </c>
      <c r="CB762">
        <v>415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2</v>
      </c>
      <c r="CK762">
        <v>0</v>
      </c>
      <c r="CL762">
        <v>0</v>
      </c>
      <c r="CM762">
        <v>0</v>
      </c>
      <c r="CN762">
        <v>0</v>
      </c>
      <c r="CO762">
        <v>1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2</v>
      </c>
      <c r="CY762" s="7"/>
    </row>
    <row r="763" spans="1:103" x14ac:dyDescent="0.25">
      <c r="A763" t="s">
        <v>109</v>
      </c>
      <c r="B763" s="5" t="s">
        <v>110</v>
      </c>
      <c r="C763">
        <v>2021</v>
      </c>
      <c r="D763">
        <v>4875</v>
      </c>
      <c r="E763">
        <v>0</v>
      </c>
      <c r="F763">
        <v>1</v>
      </c>
      <c r="G763">
        <v>5</v>
      </c>
      <c r="H763">
        <v>0</v>
      </c>
      <c r="I763">
        <v>38</v>
      </c>
      <c r="J763">
        <v>3</v>
      </c>
      <c r="K763">
        <v>49</v>
      </c>
      <c r="L763">
        <v>13</v>
      </c>
      <c r="M763">
        <v>2</v>
      </c>
      <c r="N763">
        <v>36</v>
      </c>
      <c r="O763">
        <v>8</v>
      </c>
      <c r="P763">
        <v>0</v>
      </c>
      <c r="Q763">
        <v>0</v>
      </c>
      <c r="R763">
        <v>1</v>
      </c>
      <c r="S763">
        <v>15</v>
      </c>
      <c r="T763">
        <v>0</v>
      </c>
      <c r="U763">
        <v>0</v>
      </c>
      <c r="V763">
        <v>0</v>
      </c>
      <c r="W763">
        <v>2</v>
      </c>
      <c r="X763">
        <v>4</v>
      </c>
      <c r="Y763">
        <v>1</v>
      </c>
      <c r="Z763">
        <v>0</v>
      </c>
      <c r="AA763">
        <v>1</v>
      </c>
      <c r="AB763">
        <v>0</v>
      </c>
      <c r="AC763">
        <v>0</v>
      </c>
      <c r="AD763">
        <v>1</v>
      </c>
      <c r="AE763">
        <v>0</v>
      </c>
      <c r="AF763">
        <v>0</v>
      </c>
      <c r="AG763">
        <v>12</v>
      </c>
      <c r="AH763">
        <v>10</v>
      </c>
      <c r="AI763">
        <v>11</v>
      </c>
      <c r="AJ763">
        <v>96</v>
      </c>
      <c r="AK763">
        <v>54</v>
      </c>
      <c r="AL763">
        <v>0</v>
      </c>
      <c r="AM763">
        <v>43</v>
      </c>
      <c r="AN763">
        <v>38</v>
      </c>
      <c r="AO763">
        <v>7</v>
      </c>
      <c r="AP763">
        <v>0</v>
      </c>
      <c r="AQ763">
        <v>99</v>
      </c>
      <c r="AR763">
        <v>4</v>
      </c>
      <c r="AS763">
        <v>43</v>
      </c>
      <c r="AT763">
        <v>57</v>
      </c>
      <c r="AU763">
        <v>81</v>
      </c>
      <c r="AV763">
        <v>114</v>
      </c>
      <c r="AW763">
        <v>20</v>
      </c>
      <c r="AX763">
        <v>261</v>
      </c>
      <c r="AY763">
        <v>2</v>
      </c>
      <c r="AZ763">
        <v>18</v>
      </c>
      <c r="BA763">
        <v>0</v>
      </c>
      <c r="BB763">
        <v>164</v>
      </c>
      <c r="BC763">
        <v>23</v>
      </c>
      <c r="BD763">
        <v>1</v>
      </c>
      <c r="BE763">
        <v>45</v>
      </c>
      <c r="BF763">
        <v>60</v>
      </c>
      <c r="BG763">
        <v>10</v>
      </c>
      <c r="BH763">
        <v>5</v>
      </c>
      <c r="BI763">
        <v>0</v>
      </c>
      <c r="BJ763">
        <v>195</v>
      </c>
      <c r="BK763">
        <v>175</v>
      </c>
      <c r="BL763">
        <v>0</v>
      </c>
      <c r="BM763">
        <v>12</v>
      </c>
      <c r="BN763">
        <v>214</v>
      </c>
      <c r="BO763">
        <v>6</v>
      </c>
      <c r="BP763">
        <v>27</v>
      </c>
      <c r="BQ763">
        <v>146</v>
      </c>
      <c r="BR763">
        <v>31</v>
      </c>
      <c r="BS763">
        <v>566</v>
      </c>
      <c r="BT763">
        <v>56</v>
      </c>
      <c r="BU763">
        <v>3</v>
      </c>
      <c r="BV763">
        <v>440</v>
      </c>
      <c r="BW763">
        <v>1</v>
      </c>
      <c r="BX763">
        <v>468</v>
      </c>
      <c r="BY763">
        <v>19</v>
      </c>
      <c r="BZ763">
        <v>0</v>
      </c>
      <c r="CA763">
        <v>17</v>
      </c>
      <c r="CB763">
        <v>0</v>
      </c>
      <c r="CC763">
        <v>0</v>
      </c>
      <c r="CD763">
        <v>22</v>
      </c>
      <c r="CE763">
        <v>1</v>
      </c>
      <c r="CF763">
        <v>29</v>
      </c>
      <c r="CG763">
        <v>42</v>
      </c>
      <c r="CH763">
        <v>12</v>
      </c>
      <c r="CI763">
        <v>8</v>
      </c>
      <c r="CJ763">
        <v>95</v>
      </c>
      <c r="CK763">
        <v>68</v>
      </c>
      <c r="CL763">
        <v>0</v>
      </c>
      <c r="CM763">
        <v>25</v>
      </c>
      <c r="CN763">
        <v>116</v>
      </c>
      <c r="CO763">
        <v>5</v>
      </c>
      <c r="CP763">
        <v>16</v>
      </c>
      <c r="CQ763">
        <v>0</v>
      </c>
      <c r="CR763">
        <v>0</v>
      </c>
      <c r="CS763">
        <v>1</v>
      </c>
      <c r="CT763">
        <v>27</v>
      </c>
      <c r="CU763">
        <v>7</v>
      </c>
      <c r="CV763">
        <v>547</v>
      </c>
      <c r="CW763">
        <v>23</v>
      </c>
      <c r="CY763" s="7"/>
    </row>
    <row r="764" spans="1:103" x14ac:dyDescent="0.25">
      <c r="A764" t="s">
        <v>111</v>
      </c>
      <c r="B764" s="5" t="s">
        <v>112</v>
      </c>
      <c r="C764">
        <v>2021</v>
      </c>
      <c r="D764">
        <v>57870</v>
      </c>
      <c r="E764">
        <v>7</v>
      </c>
      <c r="F764">
        <v>664</v>
      </c>
      <c r="G764">
        <v>256</v>
      </c>
      <c r="H764">
        <v>131</v>
      </c>
      <c r="I764">
        <v>482</v>
      </c>
      <c r="J764">
        <v>348</v>
      </c>
      <c r="K764">
        <v>129</v>
      </c>
      <c r="L764">
        <v>449</v>
      </c>
      <c r="M764">
        <v>217</v>
      </c>
      <c r="N764">
        <v>403</v>
      </c>
      <c r="O764">
        <v>503</v>
      </c>
      <c r="P764">
        <v>0</v>
      </c>
      <c r="Q764">
        <v>9</v>
      </c>
      <c r="R764">
        <v>32</v>
      </c>
      <c r="S764">
        <v>282</v>
      </c>
      <c r="T764">
        <v>21</v>
      </c>
      <c r="U764">
        <v>32</v>
      </c>
      <c r="V764">
        <v>42</v>
      </c>
      <c r="W764">
        <v>1224</v>
      </c>
      <c r="X764">
        <v>118</v>
      </c>
      <c r="Y764">
        <v>5</v>
      </c>
      <c r="Z764">
        <v>0</v>
      </c>
      <c r="AA764">
        <v>401</v>
      </c>
      <c r="AB764">
        <v>8</v>
      </c>
      <c r="AC764">
        <v>0</v>
      </c>
      <c r="AD764">
        <v>5</v>
      </c>
      <c r="AE764">
        <v>48</v>
      </c>
      <c r="AF764">
        <v>9</v>
      </c>
      <c r="AG764">
        <v>984</v>
      </c>
      <c r="AH764">
        <v>347</v>
      </c>
      <c r="AI764">
        <v>414</v>
      </c>
      <c r="AJ764">
        <v>2579</v>
      </c>
      <c r="AK764">
        <v>680</v>
      </c>
      <c r="AL764">
        <v>80</v>
      </c>
      <c r="AM764">
        <v>1419</v>
      </c>
      <c r="AN764">
        <v>842</v>
      </c>
      <c r="AO764">
        <v>1061</v>
      </c>
      <c r="AP764">
        <v>22</v>
      </c>
      <c r="AQ764">
        <v>646</v>
      </c>
      <c r="AR764">
        <v>266</v>
      </c>
      <c r="AS764">
        <v>942</v>
      </c>
      <c r="AT764">
        <v>397</v>
      </c>
      <c r="AU764">
        <v>603</v>
      </c>
      <c r="AV764">
        <v>710</v>
      </c>
      <c r="AW764">
        <v>1692</v>
      </c>
      <c r="AX764">
        <v>1589</v>
      </c>
      <c r="AY764">
        <v>61</v>
      </c>
      <c r="AZ764">
        <v>197</v>
      </c>
      <c r="BA764">
        <v>0</v>
      </c>
      <c r="BB764">
        <v>1928</v>
      </c>
      <c r="BC764">
        <v>649</v>
      </c>
      <c r="BD764">
        <v>6</v>
      </c>
      <c r="BE764">
        <v>538</v>
      </c>
      <c r="BF764">
        <v>1323</v>
      </c>
      <c r="BG764">
        <v>173</v>
      </c>
      <c r="BH764">
        <v>148</v>
      </c>
      <c r="BI764">
        <v>39</v>
      </c>
      <c r="BJ764">
        <v>1504</v>
      </c>
      <c r="BK764">
        <v>1822</v>
      </c>
      <c r="BL764">
        <v>0</v>
      </c>
      <c r="BM764">
        <v>234</v>
      </c>
      <c r="BN764">
        <v>728</v>
      </c>
      <c r="BO764">
        <v>3</v>
      </c>
      <c r="BP764">
        <v>92</v>
      </c>
      <c r="BQ764">
        <v>725</v>
      </c>
      <c r="BR764">
        <v>530</v>
      </c>
      <c r="BS764">
        <v>2647</v>
      </c>
      <c r="BT764">
        <v>815</v>
      </c>
      <c r="BU764">
        <v>44</v>
      </c>
      <c r="BV764">
        <v>3312</v>
      </c>
      <c r="BW764">
        <v>1730</v>
      </c>
      <c r="BX764">
        <v>9763</v>
      </c>
      <c r="BY764">
        <v>133</v>
      </c>
      <c r="BZ764">
        <v>34</v>
      </c>
      <c r="CA764">
        <v>349</v>
      </c>
      <c r="CB764">
        <v>242</v>
      </c>
      <c r="CC764">
        <v>3</v>
      </c>
      <c r="CD764">
        <v>196</v>
      </c>
      <c r="CE764">
        <v>111</v>
      </c>
      <c r="CF764">
        <v>401</v>
      </c>
      <c r="CG764">
        <v>155</v>
      </c>
      <c r="CH764">
        <v>111</v>
      </c>
      <c r="CI764">
        <v>56</v>
      </c>
      <c r="CJ764">
        <v>736</v>
      </c>
      <c r="CK764">
        <v>381</v>
      </c>
      <c r="CL764">
        <v>5</v>
      </c>
      <c r="CM764">
        <v>174</v>
      </c>
      <c r="CN764">
        <v>1512</v>
      </c>
      <c r="CO764">
        <v>101</v>
      </c>
      <c r="CP764">
        <v>124</v>
      </c>
      <c r="CQ764">
        <v>2</v>
      </c>
      <c r="CR764">
        <v>42</v>
      </c>
      <c r="CS764">
        <v>79</v>
      </c>
      <c r="CT764">
        <v>712</v>
      </c>
      <c r="CU764">
        <v>47</v>
      </c>
      <c r="CV764">
        <v>1196</v>
      </c>
      <c r="CW764">
        <v>861</v>
      </c>
      <c r="CY764" s="7"/>
    </row>
    <row r="765" spans="1:103" x14ac:dyDescent="0.25">
      <c r="A765" t="s">
        <v>113</v>
      </c>
      <c r="B765" s="5" t="s">
        <v>114</v>
      </c>
      <c r="C765">
        <v>2021</v>
      </c>
      <c r="D765">
        <v>13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2</v>
      </c>
      <c r="K765">
        <v>0</v>
      </c>
      <c r="L765">
        <v>5</v>
      </c>
      <c r="M765">
        <v>0</v>
      </c>
      <c r="N765">
        <v>0</v>
      </c>
      <c r="O765">
        <v>0</v>
      </c>
      <c r="P765">
        <v>1</v>
      </c>
      <c r="Q765">
        <v>2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Y765" s="7"/>
    </row>
    <row r="766" spans="1:103" x14ac:dyDescent="0.25">
      <c r="A766" t="s">
        <v>115</v>
      </c>
      <c r="B766" s="5" t="s">
        <v>116</v>
      </c>
      <c r="C766">
        <v>2021</v>
      </c>
      <c r="D766">
        <v>5199</v>
      </c>
      <c r="E766">
        <v>2</v>
      </c>
      <c r="F766">
        <v>443</v>
      </c>
      <c r="G766">
        <v>172</v>
      </c>
      <c r="H766">
        <v>171</v>
      </c>
      <c r="I766">
        <v>94</v>
      </c>
      <c r="J766">
        <v>26</v>
      </c>
      <c r="K766">
        <v>4</v>
      </c>
      <c r="L766">
        <v>3</v>
      </c>
      <c r="M766">
        <v>52</v>
      </c>
      <c r="N766">
        <v>172</v>
      </c>
      <c r="O766">
        <v>84</v>
      </c>
      <c r="P766">
        <v>0</v>
      </c>
      <c r="Q766">
        <v>0</v>
      </c>
      <c r="R766">
        <v>0</v>
      </c>
      <c r="S766">
        <v>14</v>
      </c>
      <c r="T766">
        <v>0</v>
      </c>
      <c r="U766">
        <v>1</v>
      </c>
      <c r="V766">
        <v>6</v>
      </c>
      <c r="W766">
        <v>1</v>
      </c>
      <c r="X766">
        <v>61</v>
      </c>
      <c r="Y766">
        <v>0</v>
      </c>
      <c r="Z766">
        <v>1</v>
      </c>
      <c r="AA766">
        <v>215</v>
      </c>
      <c r="AB766">
        <v>0</v>
      </c>
      <c r="AC766">
        <v>0</v>
      </c>
      <c r="AD766">
        <v>13</v>
      </c>
      <c r="AE766">
        <v>10</v>
      </c>
      <c r="AF766">
        <v>0</v>
      </c>
      <c r="AG766">
        <v>21</v>
      </c>
      <c r="AH766">
        <v>2</v>
      </c>
      <c r="AI766">
        <v>14</v>
      </c>
      <c r="AJ766">
        <v>349</v>
      </c>
      <c r="AK766">
        <v>20</v>
      </c>
      <c r="AL766">
        <v>0</v>
      </c>
      <c r="AM766">
        <v>10</v>
      </c>
      <c r="AN766">
        <v>21</v>
      </c>
      <c r="AO766">
        <v>59</v>
      </c>
      <c r="AP766">
        <v>4</v>
      </c>
      <c r="AQ766">
        <v>5</v>
      </c>
      <c r="AR766">
        <v>32</v>
      </c>
      <c r="AS766">
        <v>43</v>
      </c>
      <c r="AT766">
        <v>59</v>
      </c>
      <c r="AU766">
        <v>37</v>
      </c>
      <c r="AV766">
        <v>53</v>
      </c>
      <c r="AW766">
        <v>7</v>
      </c>
      <c r="AX766">
        <v>384</v>
      </c>
      <c r="AY766">
        <v>1</v>
      </c>
      <c r="AZ766">
        <v>13</v>
      </c>
      <c r="BA766">
        <v>0</v>
      </c>
      <c r="BB766">
        <v>237</v>
      </c>
      <c r="BC766">
        <v>949</v>
      </c>
      <c r="BD766">
        <v>0</v>
      </c>
      <c r="BE766">
        <v>35</v>
      </c>
      <c r="BF766">
        <v>73</v>
      </c>
      <c r="BG766">
        <v>1</v>
      </c>
      <c r="BH766">
        <v>1</v>
      </c>
      <c r="BI766">
        <v>0</v>
      </c>
      <c r="BJ766">
        <v>124</v>
      </c>
      <c r="BK766">
        <v>122</v>
      </c>
      <c r="BL766">
        <v>0</v>
      </c>
      <c r="BM766">
        <v>9</v>
      </c>
      <c r="BN766">
        <v>33</v>
      </c>
      <c r="BO766">
        <v>0</v>
      </c>
      <c r="BP766">
        <v>8</v>
      </c>
      <c r="BQ766">
        <v>73</v>
      </c>
      <c r="BR766">
        <v>12</v>
      </c>
      <c r="BS766">
        <v>66</v>
      </c>
      <c r="BT766">
        <v>28</v>
      </c>
      <c r="BU766">
        <v>7</v>
      </c>
      <c r="BV766">
        <v>55</v>
      </c>
      <c r="BW766">
        <v>31</v>
      </c>
      <c r="BX766">
        <v>0</v>
      </c>
      <c r="BY766">
        <v>2</v>
      </c>
      <c r="BZ766">
        <v>0</v>
      </c>
      <c r="CA766">
        <v>9</v>
      </c>
      <c r="CB766">
        <v>110</v>
      </c>
      <c r="CC766">
        <v>3</v>
      </c>
      <c r="CD766">
        <v>17</v>
      </c>
      <c r="CE766">
        <v>0</v>
      </c>
      <c r="CF766">
        <v>108</v>
      </c>
      <c r="CG766">
        <v>1</v>
      </c>
      <c r="CH766">
        <v>23</v>
      </c>
      <c r="CI766">
        <v>4</v>
      </c>
      <c r="CJ766">
        <v>120</v>
      </c>
      <c r="CK766">
        <v>13</v>
      </c>
      <c r="CL766">
        <v>0</v>
      </c>
      <c r="CM766">
        <v>9</v>
      </c>
      <c r="CN766">
        <v>88</v>
      </c>
      <c r="CO766">
        <v>1</v>
      </c>
      <c r="CP766">
        <v>9</v>
      </c>
      <c r="CQ766">
        <v>0</v>
      </c>
      <c r="CR766">
        <v>3</v>
      </c>
      <c r="CS766">
        <v>4</v>
      </c>
      <c r="CT766">
        <v>50</v>
      </c>
      <c r="CU766">
        <v>9</v>
      </c>
      <c r="CV766">
        <v>50</v>
      </c>
      <c r="CW766">
        <v>18</v>
      </c>
      <c r="CY766" s="7"/>
    </row>
    <row r="767" spans="1:103" x14ac:dyDescent="0.25">
      <c r="A767" t="s">
        <v>117</v>
      </c>
      <c r="B767" s="5" t="s">
        <v>118</v>
      </c>
      <c r="C767">
        <v>2021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Y767" s="7"/>
    </row>
    <row r="768" spans="1:103" x14ac:dyDescent="0.25">
      <c r="A768" t="s">
        <v>119</v>
      </c>
      <c r="B768" s="5" t="s">
        <v>120</v>
      </c>
      <c r="C768">
        <v>2021</v>
      </c>
      <c r="D768">
        <v>91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73</v>
      </c>
      <c r="K768">
        <v>0</v>
      </c>
      <c r="L768">
        <v>0</v>
      </c>
      <c r="M768">
        <v>0</v>
      </c>
      <c r="N768">
        <v>0</v>
      </c>
      <c r="O768">
        <v>2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3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2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1</v>
      </c>
      <c r="BT768">
        <v>1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1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3</v>
      </c>
      <c r="CS768">
        <v>0</v>
      </c>
      <c r="CT768">
        <v>1</v>
      </c>
      <c r="CU768">
        <v>0</v>
      </c>
      <c r="CV768">
        <v>0</v>
      </c>
      <c r="CW768">
        <v>0</v>
      </c>
      <c r="CY768" s="7"/>
    </row>
    <row r="769" spans="1:103" x14ac:dyDescent="0.25">
      <c r="A769" t="s">
        <v>121</v>
      </c>
      <c r="B769" s="5" t="s">
        <v>122</v>
      </c>
      <c r="C769">
        <v>2021</v>
      </c>
      <c r="D769">
        <v>1077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3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707</v>
      </c>
      <c r="AA769">
        <v>0</v>
      </c>
      <c r="AB769">
        <v>292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14</v>
      </c>
      <c r="AI769">
        <v>0</v>
      </c>
      <c r="AJ769">
        <v>0</v>
      </c>
      <c r="AK769">
        <v>0</v>
      </c>
      <c r="AL769">
        <v>2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2</v>
      </c>
      <c r="AV769">
        <v>21</v>
      </c>
      <c r="AW769">
        <v>1</v>
      </c>
      <c r="AX769">
        <v>1</v>
      </c>
      <c r="AY769">
        <v>0</v>
      </c>
      <c r="AZ769">
        <v>0</v>
      </c>
      <c r="BA769">
        <v>0</v>
      </c>
      <c r="BB769">
        <v>22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0</v>
      </c>
      <c r="BM769">
        <v>0</v>
      </c>
      <c r="BN769">
        <v>0</v>
      </c>
      <c r="BO769">
        <v>0</v>
      </c>
      <c r="BP769">
        <v>1</v>
      </c>
      <c r="BQ769">
        <v>2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2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3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Y769" s="7"/>
    </row>
    <row r="770" spans="1:103" x14ac:dyDescent="0.25">
      <c r="A770" t="s">
        <v>123</v>
      </c>
      <c r="B770" s="5" t="s">
        <v>124</v>
      </c>
      <c r="C770">
        <v>2021</v>
      </c>
      <c r="D770">
        <v>213</v>
      </c>
      <c r="E770">
        <v>0</v>
      </c>
      <c r="F770">
        <v>0</v>
      </c>
      <c r="G770">
        <v>0</v>
      </c>
      <c r="H770">
        <v>153</v>
      </c>
      <c r="I770">
        <v>0</v>
      </c>
      <c r="J770">
        <v>45</v>
      </c>
      <c r="K770">
        <v>1</v>
      </c>
      <c r="L770">
        <v>2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7</v>
      </c>
      <c r="V770">
        <v>0</v>
      </c>
      <c r="W770">
        <v>0</v>
      </c>
      <c r="X770">
        <v>4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1</v>
      </c>
      <c r="CW770">
        <v>0</v>
      </c>
      <c r="CY770" s="7"/>
    </row>
    <row r="771" spans="1:103" x14ac:dyDescent="0.25">
      <c r="A771" t="s">
        <v>125</v>
      </c>
      <c r="B771" s="5" t="s">
        <v>126</v>
      </c>
      <c r="C771">
        <v>2021</v>
      </c>
      <c r="D771">
        <v>323</v>
      </c>
      <c r="E771">
        <v>0</v>
      </c>
      <c r="F771">
        <v>0</v>
      </c>
      <c r="G771">
        <v>0</v>
      </c>
      <c r="H771">
        <v>0</v>
      </c>
      <c r="I771">
        <v>25</v>
      </c>
      <c r="J771">
        <v>0</v>
      </c>
      <c r="K771">
        <v>0</v>
      </c>
      <c r="L771">
        <v>1</v>
      </c>
      <c r="M771">
        <v>0</v>
      </c>
      <c r="N771">
        <v>1</v>
      </c>
      <c r="O771">
        <v>0</v>
      </c>
      <c r="P771">
        <v>0</v>
      </c>
      <c r="Q771">
        <v>8</v>
      </c>
      <c r="R771">
        <v>0</v>
      </c>
      <c r="S771">
        <v>126</v>
      </c>
      <c r="T771">
        <v>0</v>
      </c>
      <c r="U771">
        <v>0</v>
      </c>
      <c r="V771">
        <v>0</v>
      </c>
      <c r="W771">
        <v>2</v>
      </c>
      <c r="X771">
        <v>0</v>
      </c>
      <c r="Y771">
        <v>0</v>
      </c>
      <c r="Z771">
        <v>0</v>
      </c>
      <c r="AA771">
        <v>38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4</v>
      </c>
      <c r="AJ771">
        <v>1</v>
      </c>
      <c r="AK771">
        <v>1</v>
      </c>
      <c r="AL771">
        <v>3</v>
      </c>
      <c r="AM771">
        <v>1</v>
      </c>
      <c r="AN771">
        <v>0</v>
      </c>
      <c r="AO771">
        <v>0</v>
      </c>
      <c r="AP771">
        <v>0</v>
      </c>
      <c r="AQ771">
        <v>1</v>
      </c>
      <c r="AR771">
        <v>12</v>
      </c>
      <c r="AS771">
        <v>1</v>
      </c>
      <c r="AT771">
        <v>0</v>
      </c>
      <c r="AU771">
        <v>0</v>
      </c>
      <c r="AV771">
        <v>0</v>
      </c>
      <c r="AW771">
        <v>3</v>
      </c>
      <c r="AX771">
        <v>3</v>
      </c>
      <c r="AY771">
        <v>0</v>
      </c>
      <c r="AZ771">
        <v>0</v>
      </c>
      <c r="BA771">
        <v>0</v>
      </c>
      <c r="BB771">
        <v>1</v>
      </c>
      <c r="BC771">
        <v>0</v>
      </c>
      <c r="BD771">
        <v>0</v>
      </c>
      <c r="BE771">
        <v>3</v>
      </c>
      <c r="BF771">
        <v>0</v>
      </c>
      <c r="BG771">
        <v>0</v>
      </c>
      <c r="BH771">
        <v>0</v>
      </c>
      <c r="BI771">
        <v>0</v>
      </c>
      <c r="BJ771">
        <v>8</v>
      </c>
      <c r="BK771">
        <v>2</v>
      </c>
      <c r="BL771">
        <v>0</v>
      </c>
      <c r="BM771">
        <v>2</v>
      </c>
      <c r="BN771">
        <v>0</v>
      </c>
      <c r="BO771">
        <v>0</v>
      </c>
      <c r="BP771">
        <v>0</v>
      </c>
      <c r="BQ771">
        <v>9</v>
      </c>
      <c r="BR771">
        <v>0</v>
      </c>
      <c r="BS771">
        <v>4</v>
      </c>
      <c r="BT771">
        <v>1</v>
      </c>
      <c r="BU771">
        <v>0</v>
      </c>
      <c r="BV771">
        <v>3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19</v>
      </c>
      <c r="CE771">
        <v>0</v>
      </c>
      <c r="CF771">
        <v>30</v>
      </c>
      <c r="CG771">
        <v>1</v>
      </c>
      <c r="CH771">
        <v>0</v>
      </c>
      <c r="CI771">
        <v>0</v>
      </c>
      <c r="CJ771">
        <v>2</v>
      </c>
      <c r="CK771">
        <v>0</v>
      </c>
      <c r="CL771">
        <v>0</v>
      </c>
      <c r="CM771">
        <v>0</v>
      </c>
      <c r="CN771">
        <v>1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2</v>
      </c>
      <c r="CW771">
        <v>4</v>
      </c>
      <c r="CY771" s="7"/>
    </row>
    <row r="772" spans="1:103" x14ac:dyDescent="0.25">
      <c r="A772" t="s">
        <v>127</v>
      </c>
      <c r="B772" s="5" t="s">
        <v>128</v>
      </c>
      <c r="C772">
        <v>2021</v>
      </c>
      <c r="D772">
        <v>928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218</v>
      </c>
      <c r="K772">
        <v>3</v>
      </c>
      <c r="L772">
        <v>7</v>
      </c>
      <c r="M772">
        <v>0</v>
      </c>
      <c r="N772">
        <v>3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2</v>
      </c>
      <c r="W772">
        <v>30</v>
      </c>
      <c r="X772">
        <v>2</v>
      </c>
      <c r="Y772">
        <v>0</v>
      </c>
      <c r="Z772">
        <v>0</v>
      </c>
      <c r="AA772">
        <v>17</v>
      </c>
      <c r="AB772">
        <v>0</v>
      </c>
      <c r="AC772">
        <v>0</v>
      </c>
      <c r="AD772">
        <v>0</v>
      </c>
      <c r="AE772">
        <v>0</v>
      </c>
      <c r="AF772">
        <v>2</v>
      </c>
      <c r="AG772">
        <v>0</v>
      </c>
      <c r="AH772">
        <v>3</v>
      </c>
      <c r="AI772">
        <v>1</v>
      </c>
      <c r="AJ772">
        <v>2</v>
      </c>
      <c r="AK772">
        <v>4</v>
      </c>
      <c r="AL772">
        <v>72</v>
      </c>
      <c r="AM772">
        <v>38</v>
      </c>
      <c r="AN772">
        <v>23</v>
      </c>
      <c r="AO772">
        <v>3</v>
      </c>
      <c r="AP772">
        <v>0</v>
      </c>
      <c r="AQ772">
        <v>5</v>
      </c>
      <c r="AR772">
        <v>0</v>
      </c>
      <c r="AS772">
        <v>29</v>
      </c>
      <c r="AT772">
        <v>27</v>
      </c>
      <c r="AU772">
        <v>16</v>
      </c>
      <c r="AV772">
        <v>12</v>
      </c>
      <c r="AW772">
        <v>4</v>
      </c>
      <c r="AX772">
        <v>6</v>
      </c>
      <c r="AY772">
        <v>0</v>
      </c>
      <c r="AZ772">
        <v>0</v>
      </c>
      <c r="BA772">
        <v>0</v>
      </c>
      <c r="BB772">
        <v>10</v>
      </c>
      <c r="BC772">
        <v>0</v>
      </c>
      <c r="BD772">
        <v>0</v>
      </c>
      <c r="BE772">
        <v>1</v>
      </c>
      <c r="BF772">
        <v>1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0</v>
      </c>
      <c r="BM772">
        <v>0</v>
      </c>
      <c r="BN772">
        <v>1</v>
      </c>
      <c r="BO772">
        <v>0</v>
      </c>
      <c r="BP772">
        <v>0</v>
      </c>
      <c r="BQ772">
        <v>2</v>
      </c>
      <c r="BR772">
        <v>0</v>
      </c>
      <c r="BS772">
        <v>249</v>
      </c>
      <c r="BT772">
        <v>0</v>
      </c>
      <c r="BU772">
        <v>0</v>
      </c>
      <c r="BV772">
        <v>2</v>
      </c>
      <c r="BW772">
        <v>5</v>
      </c>
      <c r="BX772">
        <v>0</v>
      </c>
      <c r="BY772">
        <v>0</v>
      </c>
      <c r="BZ772">
        <v>0</v>
      </c>
      <c r="CA772">
        <v>25</v>
      </c>
      <c r="CB772">
        <v>0</v>
      </c>
      <c r="CC772">
        <v>0</v>
      </c>
      <c r="CD772">
        <v>16</v>
      </c>
      <c r="CE772">
        <v>0</v>
      </c>
      <c r="CF772">
        <v>1</v>
      </c>
      <c r="CG772">
        <v>0</v>
      </c>
      <c r="CH772">
        <v>1</v>
      </c>
      <c r="CI772">
        <v>0</v>
      </c>
      <c r="CJ772">
        <v>49</v>
      </c>
      <c r="CK772">
        <v>0</v>
      </c>
      <c r="CL772">
        <v>0</v>
      </c>
      <c r="CM772">
        <v>0</v>
      </c>
      <c r="CN772">
        <v>8</v>
      </c>
      <c r="CO772">
        <v>0</v>
      </c>
      <c r="CP772">
        <v>0</v>
      </c>
      <c r="CQ772">
        <v>0</v>
      </c>
      <c r="CR772">
        <v>2</v>
      </c>
      <c r="CS772">
        <v>0</v>
      </c>
      <c r="CT772">
        <v>0</v>
      </c>
      <c r="CU772">
        <v>0</v>
      </c>
      <c r="CV772">
        <v>20</v>
      </c>
      <c r="CW772">
        <v>1</v>
      </c>
      <c r="CY772" s="7"/>
    </row>
    <row r="773" spans="1:103" x14ac:dyDescent="0.25">
      <c r="A773" t="s">
        <v>129</v>
      </c>
      <c r="B773" s="5" t="s">
        <v>130</v>
      </c>
      <c r="C773">
        <v>2021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Y773" s="7"/>
    </row>
    <row r="774" spans="1:103" x14ac:dyDescent="0.25">
      <c r="A774" t="s">
        <v>131</v>
      </c>
      <c r="B774" s="5" t="s">
        <v>132</v>
      </c>
      <c r="C774">
        <v>2021</v>
      </c>
      <c r="D774">
        <v>15389</v>
      </c>
      <c r="E774">
        <v>2</v>
      </c>
      <c r="F774">
        <v>223</v>
      </c>
      <c r="G774">
        <v>76</v>
      </c>
      <c r="H774">
        <v>56</v>
      </c>
      <c r="I774">
        <v>190</v>
      </c>
      <c r="J774">
        <v>2169</v>
      </c>
      <c r="K774">
        <v>63</v>
      </c>
      <c r="L774">
        <v>131</v>
      </c>
      <c r="M774">
        <v>39</v>
      </c>
      <c r="N774">
        <v>133</v>
      </c>
      <c r="O774">
        <v>474</v>
      </c>
      <c r="P774">
        <v>0</v>
      </c>
      <c r="Q774">
        <v>4</v>
      </c>
      <c r="R774">
        <v>4</v>
      </c>
      <c r="S774">
        <v>15</v>
      </c>
      <c r="T774">
        <v>13</v>
      </c>
      <c r="U774">
        <v>4</v>
      </c>
      <c r="V774">
        <v>72</v>
      </c>
      <c r="W774">
        <v>34</v>
      </c>
      <c r="X774">
        <v>40</v>
      </c>
      <c r="Y774">
        <v>10</v>
      </c>
      <c r="Z774">
        <v>0</v>
      </c>
      <c r="AA774">
        <v>78</v>
      </c>
      <c r="AB774">
        <v>0</v>
      </c>
      <c r="AC774">
        <v>0</v>
      </c>
      <c r="AD774">
        <v>1</v>
      </c>
      <c r="AE774">
        <v>153</v>
      </c>
      <c r="AF774">
        <v>3</v>
      </c>
      <c r="AG774">
        <v>181</v>
      </c>
      <c r="AH774">
        <v>72</v>
      </c>
      <c r="AI774">
        <v>58</v>
      </c>
      <c r="AJ774">
        <v>1846</v>
      </c>
      <c r="AK774">
        <v>349</v>
      </c>
      <c r="AL774">
        <v>42</v>
      </c>
      <c r="AM774">
        <v>172</v>
      </c>
      <c r="AN774">
        <v>112</v>
      </c>
      <c r="AO774">
        <v>115</v>
      </c>
      <c r="AP774">
        <v>7</v>
      </c>
      <c r="AQ774">
        <v>136</v>
      </c>
      <c r="AR774">
        <v>122</v>
      </c>
      <c r="AS774">
        <v>175</v>
      </c>
      <c r="AT774">
        <v>101</v>
      </c>
      <c r="AU774">
        <v>501</v>
      </c>
      <c r="AV774">
        <v>635</v>
      </c>
      <c r="AW774">
        <v>417</v>
      </c>
      <c r="AX774">
        <v>320</v>
      </c>
      <c r="AY774">
        <v>3</v>
      </c>
      <c r="AZ774">
        <v>28</v>
      </c>
      <c r="BA774">
        <v>0</v>
      </c>
      <c r="BB774">
        <v>252</v>
      </c>
      <c r="BC774">
        <v>8</v>
      </c>
      <c r="BD774">
        <v>0</v>
      </c>
      <c r="BE774">
        <v>26</v>
      </c>
      <c r="BF774">
        <v>47</v>
      </c>
      <c r="BG774">
        <v>6</v>
      </c>
      <c r="BH774">
        <v>27</v>
      </c>
      <c r="BI774">
        <v>7</v>
      </c>
      <c r="BJ774">
        <v>174</v>
      </c>
      <c r="BK774">
        <v>170</v>
      </c>
      <c r="BL774">
        <v>0</v>
      </c>
      <c r="BM774">
        <v>2</v>
      </c>
      <c r="BN774">
        <v>14</v>
      </c>
      <c r="BO774">
        <v>0</v>
      </c>
      <c r="BP774">
        <v>17</v>
      </c>
      <c r="BQ774">
        <v>65</v>
      </c>
      <c r="BR774">
        <v>100</v>
      </c>
      <c r="BS774">
        <v>293</v>
      </c>
      <c r="BT774">
        <v>40</v>
      </c>
      <c r="BU774">
        <v>34</v>
      </c>
      <c r="BV774">
        <v>381</v>
      </c>
      <c r="BW774">
        <v>530</v>
      </c>
      <c r="BX774">
        <v>1997</v>
      </c>
      <c r="BY774">
        <v>76</v>
      </c>
      <c r="BZ774">
        <v>11</v>
      </c>
      <c r="CA774">
        <v>137</v>
      </c>
      <c r="CB774">
        <v>2</v>
      </c>
      <c r="CC774">
        <v>1</v>
      </c>
      <c r="CD774">
        <v>47</v>
      </c>
      <c r="CE774">
        <v>3</v>
      </c>
      <c r="CF774">
        <v>62</v>
      </c>
      <c r="CG774">
        <v>32</v>
      </c>
      <c r="CH774">
        <v>18</v>
      </c>
      <c r="CI774">
        <v>43</v>
      </c>
      <c r="CJ774">
        <v>594</v>
      </c>
      <c r="CK774">
        <v>100</v>
      </c>
      <c r="CL774">
        <v>0</v>
      </c>
      <c r="CM774">
        <v>12</v>
      </c>
      <c r="CN774">
        <v>61</v>
      </c>
      <c r="CO774">
        <v>4</v>
      </c>
      <c r="CP774">
        <v>2</v>
      </c>
      <c r="CQ774">
        <v>0</v>
      </c>
      <c r="CR774">
        <v>0</v>
      </c>
      <c r="CS774">
        <v>159</v>
      </c>
      <c r="CT774">
        <v>64</v>
      </c>
      <c r="CU774">
        <v>9</v>
      </c>
      <c r="CV774">
        <v>138</v>
      </c>
      <c r="CW774">
        <v>243</v>
      </c>
      <c r="CY774" s="7"/>
    </row>
    <row r="775" spans="1:103" x14ac:dyDescent="0.25">
      <c r="A775" t="s">
        <v>133</v>
      </c>
      <c r="B775" s="5" t="s">
        <v>134</v>
      </c>
      <c r="C775">
        <v>2021</v>
      </c>
      <c r="D775">
        <v>230</v>
      </c>
      <c r="E775">
        <v>0</v>
      </c>
      <c r="F775">
        <v>0</v>
      </c>
      <c r="G775">
        <v>0</v>
      </c>
      <c r="H775">
        <v>0</v>
      </c>
      <c r="I775">
        <v>1</v>
      </c>
      <c r="J775">
        <v>2</v>
      </c>
      <c r="K775">
        <v>0</v>
      </c>
      <c r="L775">
        <v>6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9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158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2</v>
      </c>
      <c r="BK775">
        <v>1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3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5</v>
      </c>
      <c r="BX775">
        <v>0</v>
      </c>
      <c r="BY775">
        <v>0</v>
      </c>
      <c r="BZ775">
        <v>0</v>
      </c>
      <c r="CA775">
        <v>32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1</v>
      </c>
      <c r="CK775">
        <v>0</v>
      </c>
      <c r="CL775">
        <v>0</v>
      </c>
      <c r="CM775">
        <v>1</v>
      </c>
      <c r="CN775">
        <v>6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2</v>
      </c>
      <c r="CY775" s="7"/>
    </row>
    <row r="776" spans="1:103" x14ac:dyDescent="0.25">
      <c r="A776" t="s">
        <v>135</v>
      </c>
      <c r="B776" s="5" t="s">
        <v>136</v>
      </c>
      <c r="C776">
        <v>2021</v>
      </c>
      <c r="D776">
        <v>2224</v>
      </c>
      <c r="E776">
        <v>0</v>
      </c>
      <c r="F776">
        <v>0</v>
      </c>
      <c r="G776">
        <v>0</v>
      </c>
      <c r="H776">
        <v>1</v>
      </c>
      <c r="I776">
        <v>7</v>
      </c>
      <c r="J776">
        <v>0</v>
      </c>
      <c r="K776">
        <v>5</v>
      </c>
      <c r="L776">
        <v>0</v>
      </c>
      <c r="M776">
        <v>1</v>
      </c>
      <c r="N776">
        <v>1</v>
      </c>
      <c r="O776">
        <v>1</v>
      </c>
      <c r="P776">
        <v>0</v>
      </c>
      <c r="Q776">
        <v>0</v>
      </c>
      <c r="R776">
        <v>0</v>
      </c>
      <c r="S776">
        <v>314</v>
      </c>
      <c r="T776">
        <v>47</v>
      </c>
      <c r="U776">
        <v>0</v>
      </c>
      <c r="V776">
        <v>2</v>
      </c>
      <c r="W776">
        <v>40</v>
      </c>
      <c r="X776">
        <v>0</v>
      </c>
      <c r="Y776">
        <v>4</v>
      </c>
      <c r="Z776">
        <v>0</v>
      </c>
      <c r="AA776">
        <v>211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49</v>
      </c>
      <c r="AH776">
        <v>27</v>
      </c>
      <c r="AI776">
        <v>4</v>
      </c>
      <c r="AJ776">
        <v>11</v>
      </c>
      <c r="AK776">
        <v>1</v>
      </c>
      <c r="AL776">
        <v>22</v>
      </c>
      <c r="AM776">
        <v>39</v>
      </c>
      <c r="AN776">
        <v>34</v>
      </c>
      <c r="AO776">
        <v>100</v>
      </c>
      <c r="AP776">
        <v>0</v>
      </c>
      <c r="AQ776">
        <v>3</v>
      </c>
      <c r="AR776">
        <v>76</v>
      </c>
      <c r="AS776">
        <v>464</v>
      </c>
      <c r="AT776">
        <v>15</v>
      </c>
      <c r="AU776">
        <v>12</v>
      </c>
      <c r="AV776">
        <v>167</v>
      </c>
      <c r="AW776">
        <v>100</v>
      </c>
      <c r="AX776">
        <v>22</v>
      </c>
      <c r="AY776">
        <v>1</v>
      </c>
      <c r="AZ776">
        <v>13</v>
      </c>
      <c r="BA776">
        <v>0</v>
      </c>
      <c r="BB776">
        <v>4</v>
      </c>
      <c r="BC776">
        <v>11</v>
      </c>
      <c r="BD776">
        <v>0</v>
      </c>
      <c r="BE776">
        <v>19</v>
      </c>
      <c r="BF776">
        <v>61</v>
      </c>
      <c r="BG776">
        <v>3</v>
      </c>
      <c r="BH776">
        <v>10</v>
      </c>
      <c r="BI776">
        <v>0</v>
      </c>
      <c r="BJ776">
        <v>20</v>
      </c>
      <c r="BK776">
        <v>57</v>
      </c>
      <c r="BL776">
        <v>0</v>
      </c>
      <c r="BM776">
        <v>0</v>
      </c>
      <c r="BN776">
        <v>2</v>
      </c>
      <c r="BO776">
        <v>0</v>
      </c>
      <c r="BP776">
        <v>1</v>
      </c>
      <c r="BQ776">
        <v>14</v>
      </c>
      <c r="BR776">
        <v>1</v>
      </c>
      <c r="BS776">
        <v>44</v>
      </c>
      <c r="BT776">
        <v>36</v>
      </c>
      <c r="BU776">
        <v>0</v>
      </c>
      <c r="BV776">
        <v>9</v>
      </c>
      <c r="BW776">
        <v>12</v>
      </c>
      <c r="BX776">
        <v>0</v>
      </c>
      <c r="BY776">
        <v>2</v>
      </c>
      <c r="BZ776">
        <v>0</v>
      </c>
      <c r="CA776">
        <v>0</v>
      </c>
      <c r="CB776">
        <v>13</v>
      </c>
      <c r="CC776">
        <v>0</v>
      </c>
      <c r="CD776">
        <v>8</v>
      </c>
      <c r="CE776">
        <v>1</v>
      </c>
      <c r="CF776">
        <v>1</v>
      </c>
      <c r="CG776">
        <v>0</v>
      </c>
      <c r="CH776">
        <v>5</v>
      </c>
      <c r="CI776">
        <v>0</v>
      </c>
      <c r="CJ776">
        <v>3</v>
      </c>
      <c r="CK776">
        <v>1</v>
      </c>
      <c r="CL776">
        <v>0</v>
      </c>
      <c r="CM776">
        <v>8</v>
      </c>
      <c r="CN776">
        <v>56</v>
      </c>
      <c r="CO776">
        <v>0</v>
      </c>
      <c r="CP776">
        <v>1</v>
      </c>
      <c r="CQ776">
        <v>0</v>
      </c>
      <c r="CR776">
        <v>0</v>
      </c>
      <c r="CS776">
        <v>0</v>
      </c>
      <c r="CT776">
        <v>3</v>
      </c>
      <c r="CU776">
        <v>3</v>
      </c>
      <c r="CV776">
        <v>7</v>
      </c>
      <c r="CW776">
        <v>11</v>
      </c>
      <c r="CY776" s="7"/>
    </row>
    <row r="777" spans="1:103" x14ac:dyDescent="0.25">
      <c r="A777" t="s">
        <v>137</v>
      </c>
      <c r="B777" s="5" t="s">
        <v>138</v>
      </c>
      <c r="C777">
        <v>2021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Y777" s="7"/>
    </row>
    <row r="778" spans="1:103" x14ac:dyDescent="0.25">
      <c r="A778" t="s">
        <v>139</v>
      </c>
      <c r="B778" s="5" t="s">
        <v>140</v>
      </c>
      <c r="C778">
        <v>2021</v>
      </c>
      <c r="D778">
        <v>5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1</v>
      </c>
      <c r="BX778">
        <v>0</v>
      </c>
      <c r="BY778">
        <v>0</v>
      </c>
      <c r="BZ778">
        <v>0</v>
      </c>
      <c r="CA778">
        <v>3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Y778" s="7"/>
    </row>
    <row r="779" spans="1:103" x14ac:dyDescent="0.25">
      <c r="A779" t="s">
        <v>141</v>
      </c>
      <c r="B779" s="5" t="s">
        <v>142</v>
      </c>
      <c r="C779">
        <v>2021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Y779" s="7"/>
    </row>
    <row r="780" spans="1:103" x14ac:dyDescent="0.25">
      <c r="A780" t="s">
        <v>143</v>
      </c>
      <c r="B780" s="5" t="s">
        <v>144</v>
      </c>
      <c r="C780">
        <v>2021</v>
      </c>
      <c r="D780">
        <v>222</v>
      </c>
      <c r="E780">
        <v>0</v>
      </c>
      <c r="F780">
        <v>0</v>
      </c>
      <c r="G780">
        <v>0</v>
      </c>
      <c r="H780">
        <v>176</v>
      </c>
      <c r="I780">
        <v>0</v>
      </c>
      <c r="J780">
        <v>0</v>
      </c>
      <c r="K780">
        <v>0</v>
      </c>
      <c r="L780">
        <v>0</v>
      </c>
      <c r="M780">
        <v>44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1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Y780" s="7"/>
    </row>
    <row r="781" spans="1:103" x14ac:dyDescent="0.25">
      <c r="A781" t="s">
        <v>145</v>
      </c>
      <c r="B781" s="5" t="s">
        <v>146</v>
      </c>
      <c r="C781">
        <v>2021</v>
      </c>
      <c r="D781">
        <v>23512</v>
      </c>
      <c r="E781">
        <v>39</v>
      </c>
      <c r="F781">
        <v>238</v>
      </c>
      <c r="G781">
        <v>499</v>
      </c>
      <c r="H781">
        <v>43</v>
      </c>
      <c r="I781">
        <v>577</v>
      </c>
      <c r="J781">
        <v>343</v>
      </c>
      <c r="K781">
        <v>111</v>
      </c>
      <c r="L781">
        <v>315</v>
      </c>
      <c r="M781">
        <v>215</v>
      </c>
      <c r="N781">
        <v>279</v>
      </c>
      <c r="O781">
        <v>2439</v>
      </c>
      <c r="P781">
        <v>0</v>
      </c>
      <c r="Q781">
        <v>57</v>
      </c>
      <c r="R781">
        <v>10</v>
      </c>
      <c r="S781">
        <v>41</v>
      </c>
      <c r="T781">
        <v>2</v>
      </c>
      <c r="U781">
        <v>7</v>
      </c>
      <c r="V781">
        <v>24</v>
      </c>
      <c r="W781">
        <v>36</v>
      </c>
      <c r="X781">
        <v>60</v>
      </c>
      <c r="Y781">
        <v>0</v>
      </c>
      <c r="Z781">
        <v>0</v>
      </c>
      <c r="AA781">
        <v>99</v>
      </c>
      <c r="AB781">
        <v>26</v>
      </c>
      <c r="AC781">
        <v>1361</v>
      </c>
      <c r="AD781">
        <v>3</v>
      </c>
      <c r="AE781">
        <v>92</v>
      </c>
      <c r="AF781">
        <v>2</v>
      </c>
      <c r="AG781">
        <v>459</v>
      </c>
      <c r="AH781">
        <v>221</v>
      </c>
      <c r="AI781">
        <v>102</v>
      </c>
      <c r="AJ781">
        <v>1092</v>
      </c>
      <c r="AK781">
        <v>1090</v>
      </c>
      <c r="AL781">
        <v>54</v>
      </c>
      <c r="AM781">
        <v>474</v>
      </c>
      <c r="AN781">
        <v>223</v>
      </c>
      <c r="AO781">
        <v>532</v>
      </c>
      <c r="AP781">
        <v>6</v>
      </c>
      <c r="AQ781">
        <v>181</v>
      </c>
      <c r="AR781">
        <v>79</v>
      </c>
      <c r="AS781">
        <v>363</v>
      </c>
      <c r="AT781">
        <v>141</v>
      </c>
      <c r="AU781">
        <v>416</v>
      </c>
      <c r="AV781">
        <v>487</v>
      </c>
      <c r="AW781">
        <v>265</v>
      </c>
      <c r="AX781">
        <v>458</v>
      </c>
      <c r="AY781">
        <v>10</v>
      </c>
      <c r="AZ781">
        <v>64</v>
      </c>
      <c r="BA781">
        <v>0</v>
      </c>
      <c r="BB781">
        <v>631</v>
      </c>
      <c r="BC781">
        <v>41</v>
      </c>
      <c r="BD781">
        <v>17</v>
      </c>
      <c r="BE781">
        <v>80</v>
      </c>
      <c r="BF781">
        <v>297</v>
      </c>
      <c r="BG781">
        <v>19</v>
      </c>
      <c r="BH781">
        <v>26</v>
      </c>
      <c r="BI781">
        <v>5</v>
      </c>
      <c r="BJ781">
        <v>418</v>
      </c>
      <c r="BK781">
        <v>558</v>
      </c>
      <c r="BL781">
        <v>0</v>
      </c>
      <c r="BM781">
        <v>27</v>
      </c>
      <c r="BN781">
        <v>115</v>
      </c>
      <c r="BO781">
        <v>1</v>
      </c>
      <c r="BP781">
        <v>41</v>
      </c>
      <c r="BQ781">
        <v>134</v>
      </c>
      <c r="BR781">
        <v>39</v>
      </c>
      <c r="BS781">
        <v>779</v>
      </c>
      <c r="BT781">
        <v>156</v>
      </c>
      <c r="BU781">
        <v>19</v>
      </c>
      <c r="BV781">
        <v>1060</v>
      </c>
      <c r="BW781">
        <v>860</v>
      </c>
      <c r="BX781">
        <v>645</v>
      </c>
      <c r="BY781">
        <v>17</v>
      </c>
      <c r="BZ781">
        <v>4</v>
      </c>
      <c r="CA781">
        <v>557</v>
      </c>
      <c r="CB781">
        <v>51</v>
      </c>
      <c r="CC781">
        <v>2</v>
      </c>
      <c r="CD781">
        <v>55</v>
      </c>
      <c r="CE781">
        <v>54</v>
      </c>
      <c r="CF781">
        <v>48</v>
      </c>
      <c r="CG781">
        <v>106</v>
      </c>
      <c r="CH781">
        <v>53</v>
      </c>
      <c r="CI781">
        <v>286</v>
      </c>
      <c r="CJ781">
        <v>602</v>
      </c>
      <c r="CK781">
        <v>167</v>
      </c>
      <c r="CL781">
        <v>1</v>
      </c>
      <c r="CM781">
        <v>28</v>
      </c>
      <c r="CN781">
        <v>354</v>
      </c>
      <c r="CO781">
        <v>127</v>
      </c>
      <c r="CP781">
        <v>15</v>
      </c>
      <c r="CQ781">
        <v>2</v>
      </c>
      <c r="CR781">
        <v>84</v>
      </c>
      <c r="CS781">
        <v>388</v>
      </c>
      <c r="CT781">
        <v>225</v>
      </c>
      <c r="CU781">
        <v>28</v>
      </c>
      <c r="CV781">
        <v>363</v>
      </c>
      <c r="CW781">
        <v>294</v>
      </c>
      <c r="CY781" s="7"/>
    </row>
    <row r="782" spans="1:103" x14ac:dyDescent="0.25">
      <c r="A782" t="s">
        <v>147</v>
      </c>
      <c r="B782" s="5" t="s">
        <v>148</v>
      </c>
      <c r="C782">
        <v>2021</v>
      </c>
      <c r="D782">
        <v>38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33</v>
      </c>
      <c r="AA782">
        <v>0</v>
      </c>
      <c r="AB782">
        <v>0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Y782" s="7"/>
    </row>
    <row r="783" spans="1:103" x14ac:dyDescent="0.25">
      <c r="A783" t="s">
        <v>149</v>
      </c>
      <c r="B783" s="5" t="s">
        <v>150</v>
      </c>
      <c r="C783">
        <v>2021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Y783" s="7"/>
    </row>
    <row r="784" spans="1:103" x14ac:dyDescent="0.25">
      <c r="A784" t="s">
        <v>151</v>
      </c>
      <c r="B784" s="5" t="s">
        <v>152</v>
      </c>
      <c r="C784">
        <v>2021</v>
      </c>
      <c r="D784">
        <v>35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6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2</v>
      </c>
      <c r="AH784">
        <v>1</v>
      </c>
      <c r="AI784">
        <v>0</v>
      </c>
      <c r="AJ784">
        <v>0</v>
      </c>
      <c r="AK784">
        <v>0</v>
      </c>
      <c r="AL784">
        <v>4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2</v>
      </c>
      <c r="AW784">
        <v>1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1</v>
      </c>
      <c r="BG784">
        <v>0</v>
      </c>
      <c r="BH784">
        <v>0</v>
      </c>
      <c r="BI784">
        <v>0</v>
      </c>
      <c r="BJ784">
        <v>0</v>
      </c>
      <c r="BK784">
        <v>1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7</v>
      </c>
      <c r="BS784">
        <v>1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1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1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Y784" s="7"/>
    </row>
    <row r="785" spans="1:103" x14ac:dyDescent="0.25">
      <c r="A785" t="s">
        <v>153</v>
      </c>
      <c r="B785" s="5" t="s">
        <v>154</v>
      </c>
      <c r="C785">
        <v>2021</v>
      </c>
      <c r="D785">
        <v>274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2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11</v>
      </c>
      <c r="AV785">
        <v>0</v>
      </c>
      <c r="AW785">
        <v>0</v>
      </c>
      <c r="AX785">
        <v>2</v>
      </c>
      <c r="AY785">
        <v>0</v>
      </c>
      <c r="AZ785">
        <v>0</v>
      </c>
      <c r="BA785">
        <v>0</v>
      </c>
      <c r="BB785">
        <v>3</v>
      </c>
      <c r="BC785">
        <v>0</v>
      </c>
      <c r="BD785">
        <v>0</v>
      </c>
      <c r="BE785">
        <v>0</v>
      </c>
      <c r="BF785">
        <v>1</v>
      </c>
      <c r="BG785">
        <v>0</v>
      </c>
      <c r="BH785">
        <v>0</v>
      </c>
      <c r="BI785">
        <v>0</v>
      </c>
      <c r="BJ785">
        <v>0</v>
      </c>
      <c r="BK785">
        <v>1</v>
      </c>
      <c r="BL785">
        <v>0</v>
      </c>
      <c r="BM785">
        <v>0</v>
      </c>
      <c r="BN785">
        <v>1</v>
      </c>
      <c r="BO785">
        <v>0</v>
      </c>
      <c r="BP785">
        <v>0</v>
      </c>
      <c r="BQ785">
        <v>0</v>
      </c>
      <c r="BR785">
        <v>0</v>
      </c>
      <c r="BS785">
        <v>6</v>
      </c>
      <c r="BT785">
        <v>5</v>
      </c>
      <c r="BU785">
        <v>0</v>
      </c>
      <c r="BV785">
        <v>0</v>
      </c>
      <c r="BW785">
        <v>0</v>
      </c>
      <c r="BX785">
        <v>5</v>
      </c>
      <c r="BY785">
        <v>0</v>
      </c>
      <c r="BZ785">
        <v>0</v>
      </c>
      <c r="CA785">
        <v>63</v>
      </c>
      <c r="CB785">
        <v>22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2</v>
      </c>
      <c r="CK785">
        <v>0</v>
      </c>
      <c r="CL785">
        <v>0</v>
      </c>
      <c r="CM785">
        <v>0</v>
      </c>
      <c r="CN785">
        <v>11</v>
      </c>
      <c r="CO785">
        <v>2</v>
      </c>
      <c r="CP785">
        <v>107</v>
      </c>
      <c r="CQ785">
        <v>0</v>
      </c>
      <c r="CR785">
        <v>12</v>
      </c>
      <c r="CS785">
        <v>4</v>
      </c>
      <c r="CT785">
        <v>5</v>
      </c>
      <c r="CU785">
        <v>0</v>
      </c>
      <c r="CV785">
        <v>1</v>
      </c>
      <c r="CW785">
        <v>0</v>
      </c>
      <c r="CY785" s="7"/>
    </row>
    <row r="786" spans="1:103" x14ac:dyDescent="0.25">
      <c r="A786" t="s">
        <v>155</v>
      </c>
      <c r="B786" s="5" t="s">
        <v>156</v>
      </c>
      <c r="C786">
        <v>2021</v>
      </c>
      <c r="D786">
        <v>141</v>
      </c>
      <c r="E786">
        <v>0</v>
      </c>
      <c r="F786">
        <v>0</v>
      </c>
      <c r="G786">
        <v>0</v>
      </c>
      <c r="H786">
        <v>29</v>
      </c>
      <c r="I786">
        <v>0</v>
      </c>
      <c r="J786">
        <v>55</v>
      </c>
      <c r="K786">
        <v>0</v>
      </c>
      <c r="L786">
        <v>24</v>
      </c>
      <c r="M786">
        <v>2</v>
      </c>
      <c r="N786">
        <v>4</v>
      </c>
      <c r="O786">
        <v>0</v>
      </c>
      <c r="P786">
        <v>0</v>
      </c>
      <c r="Q786">
        <v>0</v>
      </c>
      <c r="R786">
        <v>0</v>
      </c>
      <c r="S786">
        <v>2</v>
      </c>
      <c r="T786">
        <v>0</v>
      </c>
      <c r="U786">
        <v>0</v>
      </c>
      <c r="V786">
        <v>0</v>
      </c>
      <c r="W786">
        <v>4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2</v>
      </c>
      <c r="BF786">
        <v>1</v>
      </c>
      <c r="BG786">
        <v>0</v>
      </c>
      <c r="BH786">
        <v>0</v>
      </c>
      <c r="BI786">
        <v>0</v>
      </c>
      <c r="BJ786">
        <v>0</v>
      </c>
      <c r="BK786">
        <v>1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1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1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6</v>
      </c>
      <c r="CY786" s="7"/>
    </row>
    <row r="787" spans="1:103" x14ac:dyDescent="0.25">
      <c r="A787" t="s">
        <v>157</v>
      </c>
      <c r="B787" s="5" t="s">
        <v>158</v>
      </c>
      <c r="C787">
        <v>2021</v>
      </c>
      <c r="D787">
        <v>8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1</v>
      </c>
      <c r="BY787">
        <v>0</v>
      </c>
      <c r="BZ787">
        <v>0</v>
      </c>
      <c r="CA787">
        <v>0</v>
      </c>
      <c r="CB787">
        <v>7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1</v>
      </c>
      <c r="CY787" s="7"/>
    </row>
    <row r="788" spans="1:103" x14ac:dyDescent="0.25">
      <c r="A788" t="s">
        <v>159</v>
      </c>
      <c r="B788" s="5" t="s">
        <v>160</v>
      </c>
      <c r="C788">
        <v>2021</v>
      </c>
      <c r="D788">
        <v>2</v>
      </c>
      <c r="E788">
        <v>0</v>
      </c>
      <c r="F788">
        <v>0</v>
      </c>
      <c r="G788">
        <v>0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Y788" s="7"/>
    </row>
    <row r="789" spans="1:103" x14ac:dyDescent="0.25">
      <c r="A789" t="s">
        <v>161</v>
      </c>
      <c r="B789" s="5" t="s">
        <v>162</v>
      </c>
      <c r="C789">
        <v>2021</v>
      </c>
      <c r="D789">
        <v>2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3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Y789" s="7"/>
    </row>
    <row r="790" spans="1:103" x14ac:dyDescent="0.25">
      <c r="A790" t="s">
        <v>163</v>
      </c>
      <c r="B790" s="5" t="s">
        <v>164</v>
      </c>
      <c r="C790">
        <v>2021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Y790" s="7"/>
    </row>
    <row r="791" spans="1:103" x14ac:dyDescent="0.25">
      <c r="A791" t="s">
        <v>165</v>
      </c>
      <c r="B791" s="5" t="s">
        <v>166</v>
      </c>
      <c r="C791">
        <v>2021</v>
      </c>
      <c r="D791">
        <v>4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1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3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Y791" s="7"/>
    </row>
    <row r="792" spans="1:103" x14ac:dyDescent="0.25">
      <c r="A792" t="s">
        <v>167</v>
      </c>
      <c r="B792" s="5" t="s">
        <v>168</v>
      </c>
      <c r="C792">
        <v>2021</v>
      </c>
      <c r="D792">
        <v>997</v>
      </c>
      <c r="E792">
        <v>0</v>
      </c>
      <c r="F792">
        <v>7</v>
      </c>
      <c r="G792">
        <v>118</v>
      </c>
      <c r="H792">
        <v>5</v>
      </c>
      <c r="I792">
        <v>31</v>
      </c>
      <c r="J792">
        <v>129</v>
      </c>
      <c r="K792">
        <v>1</v>
      </c>
      <c r="L792">
        <v>2</v>
      </c>
      <c r="M792">
        <v>0</v>
      </c>
      <c r="N792">
        <v>29</v>
      </c>
      <c r="O792">
        <v>6</v>
      </c>
      <c r="P792">
        <v>0</v>
      </c>
      <c r="Q792">
        <v>6</v>
      </c>
      <c r="R792">
        <v>0</v>
      </c>
      <c r="S792">
        <v>0</v>
      </c>
      <c r="T792">
        <v>0</v>
      </c>
      <c r="U792">
        <v>0</v>
      </c>
      <c r="V792">
        <v>12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6</v>
      </c>
      <c r="AF792">
        <v>0</v>
      </c>
      <c r="AG792">
        <v>0</v>
      </c>
      <c r="AH792">
        <v>0</v>
      </c>
      <c r="AI792">
        <v>1</v>
      </c>
      <c r="AJ792">
        <v>176</v>
      </c>
      <c r="AK792">
        <v>16</v>
      </c>
      <c r="AL792">
        <v>0</v>
      </c>
      <c r="AM792">
        <v>4</v>
      </c>
      <c r="AN792">
        <v>27</v>
      </c>
      <c r="AO792">
        <v>11</v>
      </c>
      <c r="AP792">
        <v>0</v>
      </c>
      <c r="AQ792">
        <v>1</v>
      </c>
      <c r="AR792">
        <v>0</v>
      </c>
      <c r="AS792">
        <v>10</v>
      </c>
      <c r="AT792">
        <v>5</v>
      </c>
      <c r="AU792">
        <v>20</v>
      </c>
      <c r="AV792">
        <v>18</v>
      </c>
      <c r="AW792">
        <v>103</v>
      </c>
      <c r="AX792">
        <v>11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1</v>
      </c>
      <c r="BF792">
        <v>1</v>
      </c>
      <c r="BG792">
        <v>0</v>
      </c>
      <c r="BH792">
        <v>0</v>
      </c>
      <c r="BI792">
        <v>0</v>
      </c>
      <c r="BJ792">
        <v>1</v>
      </c>
      <c r="BK792">
        <v>9</v>
      </c>
      <c r="BL792">
        <v>0</v>
      </c>
      <c r="BM792">
        <v>0</v>
      </c>
      <c r="BN792">
        <v>1</v>
      </c>
      <c r="BO792">
        <v>0</v>
      </c>
      <c r="BP792">
        <v>0</v>
      </c>
      <c r="BQ792">
        <v>3</v>
      </c>
      <c r="BR792">
        <v>1</v>
      </c>
      <c r="BS792">
        <v>81</v>
      </c>
      <c r="BT792">
        <v>0</v>
      </c>
      <c r="BU792">
        <v>0</v>
      </c>
      <c r="BV792">
        <v>1</v>
      </c>
      <c r="BW792">
        <v>0</v>
      </c>
      <c r="BX792">
        <v>3</v>
      </c>
      <c r="BY792">
        <v>0</v>
      </c>
      <c r="BZ792">
        <v>0</v>
      </c>
      <c r="CA792">
        <v>0</v>
      </c>
      <c r="CB792">
        <v>73</v>
      </c>
      <c r="CC792">
        <v>0</v>
      </c>
      <c r="CD792">
        <v>1</v>
      </c>
      <c r="CE792">
        <v>0</v>
      </c>
      <c r="CF792">
        <v>1</v>
      </c>
      <c r="CG792">
        <v>0</v>
      </c>
      <c r="CH792">
        <v>0</v>
      </c>
      <c r="CI792">
        <v>1</v>
      </c>
      <c r="CJ792">
        <v>18</v>
      </c>
      <c r="CK792">
        <v>2</v>
      </c>
      <c r="CL792">
        <v>0</v>
      </c>
      <c r="CM792">
        <v>0</v>
      </c>
      <c r="CN792">
        <v>16</v>
      </c>
      <c r="CO792">
        <v>1</v>
      </c>
      <c r="CP792">
        <v>0</v>
      </c>
      <c r="CQ792">
        <v>0</v>
      </c>
      <c r="CR792">
        <v>1</v>
      </c>
      <c r="CS792">
        <v>1</v>
      </c>
      <c r="CT792">
        <v>13</v>
      </c>
      <c r="CU792">
        <v>0</v>
      </c>
      <c r="CV792">
        <v>6</v>
      </c>
      <c r="CW792">
        <v>4</v>
      </c>
      <c r="CY792" s="7"/>
    </row>
    <row r="793" spans="1:103" x14ac:dyDescent="0.25">
      <c r="A793" t="s">
        <v>169</v>
      </c>
      <c r="B793" s="5" t="s">
        <v>170</v>
      </c>
      <c r="C793">
        <v>2021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Y793" s="7"/>
    </row>
    <row r="794" spans="1:103" x14ac:dyDescent="0.25">
      <c r="A794" t="s">
        <v>171</v>
      </c>
      <c r="B794" s="5" t="s">
        <v>172</v>
      </c>
      <c r="C794">
        <v>2021</v>
      </c>
      <c r="D794">
        <v>82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35</v>
      </c>
      <c r="K794">
        <v>8</v>
      </c>
      <c r="L794">
        <v>19</v>
      </c>
      <c r="M794">
        <v>0</v>
      </c>
      <c r="N794">
        <v>0</v>
      </c>
      <c r="O794">
        <v>14</v>
      </c>
      <c r="P794">
        <v>0</v>
      </c>
      <c r="Q794">
        <v>2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2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Y794" s="7"/>
    </row>
    <row r="795" spans="1:103" x14ac:dyDescent="0.25">
      <c r="A795" t="s">
        <v>173</v>
      </c>
      <c r="B795" s="5" t="s">
        <v>174</v>
      </c>
      <c r="C795">
        <v>2021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1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Y795" s="7"/>
    </row>
    <row r="796" spans="1:103" x14ac:dyDescent="0.25">
      <c r="A796" t="s">
        <v>175</v>
      </c>
      <c r="B796" s="5" t="s">
        <v>176</v>
      </c>
      <c r="C796">
        <v>2021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Y796" s="7"/>
    </row>
    <row r="797" spans="1:103" x14ac:dyDescent="0.25">
      <c r="A797" t="s">
        <v>177</v>
      </c>
      <c r="B797" s="5" t="s">
        <v>178</v>
      </c>
      <c r="C797">
        <v>2021</v>
      </c>
      <c r="D797">
        <v>23</v>
      </c>
      <c r="E797">
        <v>0</v>
      </c>
      <c r="F797">
        <v>0</v>
      </c>
      <c r="G797">
        <v>0</v>
      </c>
      <c r="H797">
        <v>0</v>
      </c>
      <c r="I797">
        <v>3</v>
      </c>
      <c r="J797">
        <v>0</v>
      </c>
      <c r="K797">
        <v>5</v>
      </c>
      <c r="L797">
        <v>0</v>
      </c>
      <c r="M797">
        <v>0</v>
      </c>
      <c r="N797">
        <v>0</v>
      </c>
      <c r="O797">
        <v>7</v>
      </c>
      <c r="P797">
        <v>0</v>
      </c>
      <c r="Q797">
        <v>0</v>
      </c>
      <c r="R797">
        <v>0</v>
      </c>
      <c r="S797">
        <v>2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4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Y797" s="7"/>
    </row>
    <row r="798" spans="1:103" x14ac:dyDescent="0.25">
      <c r="A798" t="s">
        <v>179</v>
      </c>
      <c r="B798" s="5" t="s">
        <v>180</v>
      </c>
      <c r="C798">
        <v>2021</v>
      </c>
      <c r="D798">
        <v>7775</v>
      </c>
      <c r="E798">
        <v>0</v>
      </c>
      <c r="F798">
        <v>0</v>
      </c>
      <c r="G798">
        <v>0</v>
      </c>
      <c r="H798">
        <v>3</v>
      </c>
      <c r="I798">
        <v>6</v>
      </c>
      <c r="J798">
        <v>6</v>
      </c>
      <c r="K798">
        <v>4</v>
      </c>
      <c r="L798">
        <v>3</v>
      </c>
      <c r="M798">
        <v>0</v>
      </c>
      <c r="N798">
        <v>32</v>
      </c>
      <c r="O798">
        <v>6</v>
      </c>
      <c r="P798">
        <v>0</v>
      </c>
      <c r="Q798">
        <v>0</v>
      </c>
      <c r="R798">
        <v>0</v>
      </c>
      <c r="S798">
        <v>1</v>
      </c>
      <c r="T798">
        <v>7</v>
      </c>
      <c r="U798">
        <v>15</v>
      </c>
      <c r="V798">
        <v>1</v>
      </c>
      <c r="W798">
        <v>21</v>
      </c>
      <c r="X798">
        <v>8</v>
      </c>
      <c r="Y798">
        <v>0</v>
      </c>
      <c r="Z798">
        <v>0</v>
      </c>
      <c r="AA798">
        <v>2</v>
      </c>
      <c r="AB798">
        <v>0</v>
      </c>
      <c r="AC798">
        <v>0</v>
      </c>
      <c r="AD798">
        <v>0</v>
      </c>
      <c r="AE798">
        <v>2</v>
      </c>
      <c r="AF798">
        <v>0</v>
      </c>
      <c r="AG798">
        <v>18</v>
      </c>
      <c r="AH798">
        <v>6</v>
      </c>
      <c r="AI798">
        <v>11</v>
      </c>
      <c r="AJ798">
        <v>5</v>
      </c>
      <c r="AK798">
        <v>28</v>
      </c>
      <c r="AL798">
        <v>0</v>
      </c>
      <c r="AM798">
        <v>3</v>
      </c>
      <c r="AN798">
        <v>17</v>
      </c>
      <c r="AO798">
        <v>86</v>
      </c>
      <c r="AP798">
        <v>4</v>
      </c>
      <c r="AQ798">
        <v>16</v>
      </c>
      <c r="AR798">
        <v>10</v>
      </c>
      <c r="AS798">
        <v>36</v>
      </c>
      <c r="AT798">
        <v>40</v>
      </c>
      <c r="AU798">
        <v>208</v>
      </c>
      <c r="AV798">
        <v>4</v>
      </c>
      <c r="AW798">
        <v>480</v>
      </c>
      <c r="AX798">
        <v>129</v>
      </c>
      <c r="AY798">
        <v>1</v>
      </c>
      <c r="AZ798">
        <v>27</v>
      </c>
      <c r="BA798">
        <v>0</v>
      </c>
      <c r="BB798">
        <v>301</v>
      </c>
      <c r="BC798">
        <v>4</v>
      </c>
      <c r="BD798">
        <v>1</v>
      </c>
      <c r="BE798">
        <v>12</v>
      </c>
      <c r="BF798">
        <v>35</v>
      </c>
      <c r="BG798">
        <v>3</v>
      </c>
      <c r="BH798">
        <v>2</v>
      </c>
      <c r="BI798">
        <v>10</v>
      </c>
      <c r="BJ798">
        <v>39</v>
      </c>
      <c r="BK798">
        <v>51</v>
      </c>
      <c r="BL798">
        <v>1</v>
      </c>
      <c r="BM798">
        <v>86</v>
      </c>
      <c r="BN798">
        <v>925</v>
      </c>
      <c r="BO798">
        <v>91</v>
      </c>
      <c r="BP798">
        <v>64</v>
      </c>
      <c r="BQ798">
        <v>1253</v>
      </c>
      <c r="BR798">
        <v>88</v>
      </c>
      <c r="BS798">
        <v>812</v>
      </c>
      <c r="BT798">
        <v>489</v>
      </c>
      <c r="BU798">
        <v>18</v>
      </c>
      <c r="BV798">
        <v>15</v>
      </c>
      <c r="BW798">
        <v>3</v>
      </c>
      <c r="BX798">
        <v>8</v>
      </c>
      <c r="BY798">
        <v>0</v>
      </c>
      <c r="BZ798">
        <v>0</v>
      </c>
      <c r="CA798">
        <v>30</v>
      </c>
      <c r="CB798">
        <v>20</v>
      </c>
      <c r="CC798">
        <v>17</v>
      </c>
      <c r="CD798">
        <v>63</v>
      </c>
      <c r="CE798">
        <v>1</v>
      </c>
      <c r="CF798">
        <v>115</v>
      </c>
      <c r="CG798">
        <v>2</v>
      </c>
      <c r="CH798">
        <v>24</v>
      </c>
      <c r="CI798">
        <v>51</v>
      </c>
      <c r="CJ798">
        <v>318</v>
      </c>
      <c r="CK798">
        <v>43</v>
      </c>
      <c r="CL798">
        <v>1</v>
      </c>
      <c r="CM798">
        <v>29</v>
      </c>
      <c r="CN798">
        <v>144</v>
      </c>
      <c r="CO798">
        <v>122</v>
      </c>
      <c r="CP798">
        <v>45</v>
      </c>
      <c r="CQ798">
        <v>2</v>
      </c>
      <c r="CR798">
        <v>61</v>
      </c>
      <c r="CS798">
        <v>159</v>
      </c>
      <c r="CT798">
        <v>61</v>
      </c>
      <c r="CU798">
        <v>35</v>
      </c>
      <c r="CV798">
        <v>544</v>
      </c>
      <c r="CW798">
        <v>330</v>
      </c>
      <c r="CY798" s="7"/>
    </row>
    <row r="799" spans="1:103" x14ac:dyDescent="0.25">
      <c r="A799" t="s">
        <v>181</v>
      </c>
      <c r="B799" s="5" t="s">
        <v>182</v>
      </c>
      <c r="C799">
        <v>2021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Y799" s="7"/>
    </row>
    <row r="800" spans="1:103" x14ac:dyDescent="0.25">
      <c r="A800" t="s">
        <v>183</v>
      </c>
      <c r="B800" s="5" t="s">
        <v>184</v>
      </c>
      <c r="C800">
        <v>2021</v>
      </c>
      <c r="D800">
        <v>122</v>
      </c>
      <c r="E800">
        <v>0</v>
      </c>
      <c r="F800">
        <v>0</v>
      </c>
      <c r="G800">
        <v>0</v>
      </c>
      <c r="H800">
        <v>41</v>
      </c>
      <c r="I800">
        <v>0</v>
      </c>
      <c r="J800">
        <v>22</v>
      </c>
      <c r="K800">
        <v>6</v>
      </c>
      <c r="L800">
        <v>29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3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23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Y800" s="7"/>
    </row>
    <row r="801" spans="1:103" x14ac:dyDescent="0.25">
      <c r="A801" t="s">
        <v>185</v>
      </c>
      <c r="B801" s="5" t="s">
        <v>186</v>
      </c>
      <c r="C801">
        <v>2021</v>
      </c>
      <c r="D801">
        <v>224</v>
      </c>
      <c r="E801">
        <v>0</v>
      </c>
      <c r="F801">
        <v>5</v>
      </c>
      <c r="G801">
        <v>0</v>
      </c>
      <c r="H801">
        <v>0</v>
      </c>
      <c r="I801">
        <v>2</v>
      </c>
      <c r="J801">
        <v>4</v>
      </c>
      <c r="K801">
        <v>0</v>
      </c>
      <c r="L801">
        <v>4</v>
      </c>
      <c r="M801">
        <v>0</v>
      </c>
      <c r="N801">
        <v>1</v>
      </c>
      <c r="O801">
        <v>83</v>
      </c>
      <c r="P801">
        <v>0</v>
      </c>
      <c r="Q801">
        <v>0</v>
      </c>
      <c r="R801">
        <v>0</v>
      </c>
      <c r="S801">
        <v>8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25</v>
      </c>
      <c r="AK801">
        <v>0</v>
      </c>
      <c r="AL801">
        <v>0</v>
      </c>
      <c r="AM801">
        <v>2</v>
      </c>
      <c r="AN801">
        <v>1</v>
      </c>
      <c r="AO801">
        <v>0</v>
      </c>
      <c r="AP801">
        <v>0</v>
      </c>
      <c r="AQ801">
        <v>0</v>
      </c>
      <c r="AR801">
        <v>0</v>
      </c>
      <c r="AS801">
        <v>2</v>
      </c>
      <c r="AT801">
        <v>2</v>
      </c>
      <c r="AU801">
        <v>12</v>
      </c>
      <c r="AV801">
        <v>1</v>
      </c>
      <c r="AW801">
        <v>1</v>
      </c>
      <c r="AX801">
        <v>6</v>
      </c>
      <c r="AY801">
        <v>0</v>
      </c>
      <c r="AZ801">
        <v>0</v>
      </c>
      <c r="BA801">
        <v>0</v>
      </c>
      <c r="BB801">
        <v>6</v>
      </c>
      <c r="BC801">
        <v>0</v>
      </c>
      <c r="BD801">
        <v>0</v>
      </c>
      <c r="BE801">
        <v>3</v>
      </c>
      <c r="BF801">
        <v>0</v>
      </c>
      <c r="BG801">
        <v>1</v>
      </c>
      <c r="BH801">
        <v>0</v>
      </c>
      <c r="BI801">
        <v>0</v>
      </c>
      <c r="BJ801">
        <v>2</v>
      </c>
      <c r="BK801">
        <v>10</v>
      </c>
      <c r="BL801">
        <v>0</v>
      </c>
      <c r="BM801">
        <v>0</v>
      </c>
      <c r="BN801">
        <v>0</v>
      </c>
      <c r="BO801">
        <v>1</v>
      </c>
      <c r="BP801">
        <v>0</v>
      </c>
      <c r="BQ801">
        <v>1</v>
      </c>
      <c r="BR801">
        <v>0</v>
      </c>
      <c r="BS801">
        <v>16</v>
      </c>
      <c r="BT801">
        <v>4</v>
      </c>
      <c r="BU801">
        <v>0</v>
      </c>
      <c r="BV801">
        <v>5</v>
      </c>
      <c r="BW801">
        <v>0</v>
      </c>
      <c r="BX801">
        <v>0</v>
      </c>
      <c r="BY801">
        <v>3</v>
      </c>
      <c r="BZ801">
        <v>0</v>
      </c>
      <c r="CA801">
        <v>0</v>
      </c>
      <c r="CB801">
        <v>0</v>
      </c>
      <c r="CC801">
        <v>0</v>
      </c>
      <c r="CD801">
        <v>1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1</v>
      </c>
      <c r="CK801">
        <v>1</v>
      </c>
      <c r="CL801">
        <v>0</v>
      </c>
      <c r="CM801">
        <v>0</v>
      </c>
      <c r="CN801">
        <v>1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1</v>
      </c>
      <c r="CU801">
        <v>0</v>
      </c>
      <c r="CV801">
        <v>3</v>
      </c>
      <c r="CW801">
        <v>3</v>
      </c>
      <c r="CY801" s="7"/>
    </row>
    <row r="802" spans="1:103" x14ac:dyDescent="0.25">
      <c r="A802" t="s">
        <v>187</v>
      </c>
      <c r="B802" s="5" t="s">
        <v>188</v>
      </c>
      <c r="C802">
        <v>2021</v>
      </c>
      <c r="D802">
        <v>4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1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4</v>
      </c>
      <c r="CY802" s="7"/>
    </row>
    <row r="803" spans="1:103" x14ac:dyDescent="0.25">
      <c r="A803" t="s">
        <v>189</v>
      </c>
      <c r="B803" s="5" t="s">
        <v>190</v>
      </c>
      <c r="C803">
        <v>2021</v>
      </c>
      <c r="D803">
        <v>2498</v>
      </c>
      <c r="E803">
        <v>0</v>
      </c>
      <c r="F803">
        <v>59</v>
      </c>
      <c r="G803">
        <v>21</v>
      </c>
      <c r="H803">
        <v>0</v>
      </c>
      <c r="I803">
        <v>3</v>
      </c>
      <c r="J803">
        <v>36</v>
      </c>
      <c r="K803">
        <v>6</v>
      </c>
      <c r="L803">
        <v>23</v>
      </c>
      <c r="M803">
        <v>38</v>
      </c>
      <c r="N803">
        <v>31</v>
      </c>
      <c r="O803">
        <v>15</v>
      </c>
      <c r="P803">
        <v>0</v>
      </c>
      <c r="Q803">
        <v>0</v>
      </c>
      <c r="R803">
        <v>0</v>
      </c>
      <c r="S803">
        <v>6</v>
      </c>
      <c r="T803">
        <v>0</v>
      </c>
      <c r="U803">
        <v>0</v>
      </c>
      <c r="V803">
        <v>1</v>
      </c>
      <c r="W803">
        <v>6</v>
      </c>
      <c r="X803">
        <v>2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10</v>
      </c>
      <c r="AH803">
        <v>3</v>
      </c>
      <c r="AI803">
        <v>3</v>
      </c>
      <c r="AJ803">
        <v>228</v>
      </c>
      <c r="AK803">
        <v>72</v>
      </c>
      <c r="AL803">
        <v>0</v>
      </c>
      <c r="AM803">
        <v>36</v>
      </c>
      <c r="AN803">
        <v>21</v>
      </c>
      <c r="AO803">
        <v>14</v>
      </c>
      <c r="AP803">
        <v>1</v>
      </c>
      <c r="AQ803">
        <v>76</v>
      </c>
      <c r="AR803">
        <v>15</v>
      </c>
      <c r="AS803">
        <v>25</v>
      </c>
      <c r="AT803">
        <v>25</v>
      </c>
      <c r="AU803">
        <v>18</v>
      </c>
      <c r="AV803">
        <v>3</v>
      </c>
      <c r="AW803">
        <v>50</v>
      </c>
      <c r="AX803">
        <v>54</v>
      </c>
      <c r="AY803">
        <v>2</v>
      </c>
      <c r="AZ803">
        <v>5</v>
      </c>
      <c r="BA803">
        <v>0</v>
      </c>
      <c r="BB803">
        <v>63</v>
      </c>
      <c r="BC803">
        <v>1</v>
      </c>
      <c r="BD803">
        <v>8</v>
      </c>
      <c r="BE803">
        <v>14</v>
      </c>
      <c r="BF803">
        <v>16</v>
      </c>
      <c r="BG803">
        <v>0</v>
      </c>
      <c r="BH803">
        <v>1</v>
      </c>
      <c r="BI803">
        <v>0</v>
      </c>
      <c r="BJ803">
        <v>44</v>
      </c>
      <c r="BK803">
        <v>46</v>
      </c>
      <c r="BL803">
        <v>0</v>
      </c>
      <c r="BM803">
        <v>8</v>
      </c>
      <c r="BN803">
        <v>186</v>
      </c>
      <c r="BO803">
        <v>104</v>
      </c>
      <c r="BP803">
        <v>81</v>
      </c>
      <c r="BQ803">
        <v>65</v>
      </c>
      <c r="BR803">
        <v>70</v>
      </c>
      <c r="BS803">
        <v>207</v>
      </c>
      <c r="BT803">
        <v>56</v>
      </c>
      <c r="BU803">
        <v>20</v>
      </c>
      <c r="BV803">
        <v>253</v>
      </c>
      <c r="BW803">
        <v>0</v>
      </c>
      <c r="BX803">
        <v>82</v>
      </c>
      <c r="BY803">
        <v>6</v>
      </c>
      <c r="BZ803">
        <v>0</v>
      </c>
      <c r="CA803">
        <v>0</v>
      </c>
      <c r="CB803">
        <v>0</v>
      </c>
      <c r="CC803">
        <v>0</v>
      </c>
      <c r="CD803">
        <v>14</v>
      </c>
      <c r="CE803">
        <v>0</v>
      </c>
      <c r="CF803">
        <v>1</v>
      </c>
      <c r="CG803">
        <v>12</v>
      </c>
      <c r="CH803">
        <v>1</v>
      </c>
      <c r="CI803">
        <v>0</v>
      </c>
      <c r="CJ803">
        <v>3</v>
      </c>
      <c r="CK803">
        <v>0</v>
      </c>
      <c r="CL803">
        <v>0</v>
      </c>
      <c r="CM803">
        <v>5</v>
      </c>
      <c r="CN803">
        <v>81</v>
      </c>
      <c r="CO803">
        <v>46</v>
      </c>
      <c r="CP803">
        <v>22</v>
      </c>
      <c r="CQ803">
        <v>0</v>
      </c>
      <c r="CR803">
        <v>0</v>
      </c>
      <c r="CS803">
        <v>0</v>
      </c>
      <c r="CT803">
        <v>15</v>
      </c>
      <c r="CU803">
        <v>0</v>
      </c>
      <c r="CV803">
        <v>55</v>
      </c>
      <c r="CW803">
        <v>5</v>
      </c>
      <c r="CY803" s="7"/>
    </row>
    <row r="804" spans="1:103" x14ac:dyDescent="0.25">
      <c r="A804" t="s">
        <v>191</v>
      </c>
      <c r="B804" s="5" t="s">
        <v>192</v>
      </c>
      <c r="C804">
        <v>2021</v>
      </c>
      <c r="D804">
        <v>1203</v>
      </c>
      <c r="E804">
        <v>0</v>
      </c>
      <c r="F804">
        <v>0</v>
      </c>
      <c r="G804">
        <v>0</v>
      </c>
      <c r="H804">
        <v>38</v>
      </c>
      <c r="I804">
        <v>3</v>
      </c>
      <c r="J804">
        <v>16</v>
      </c>
      <c r="K804">
        <v>5</v>
      </c>
      <c r="L804">
        <v>26</v>
      </c>
      <c r="M804">
        <v>49</v>
      </c>
      <c r="N804">
        <v>9</v>
      </c>
      <c r="O804">
        <v>4</v>
      </c>
      <c r="P804">
        <v>0</v>
      </c>
      <c r="Q804">
        <v>0</v>
      </c>
      <c r="R804">
        <v>5</v>
      </c>
      <c r="S804">
        <v>10</v>
      </c>
      <c r="T804">
        <v>0</v>
      </c>
      <c r="U804">
        <v>10</v>
      </c>
      <c r="V804">
        <v>0</v>
      </c>
      <c r="W804">
        <v>16</v>
      </c>
      <c r="X804">
        <v>9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59</v>
      </c>
      <c r="AF804">
        <v>4</v>
      </c>
      <c r="AG804">
        <v>19</v>
      </c>
      <c r="AH804">
        <v>1</v>
      </c>
      <c r="AI804">
        <v>0</v>
      </c>
      <c r="AJ804">
        <v>1</v>
      </c>
      <c r="AK804">
        <v>8</v>
      </c>
      <c r="AL804">
        <v>0</v>
      </c>
      <c r="AM804">
        <v>4</v>
      </c>
      <c r="AN804">
        <v>11</v>
      </c>
      <c r="AO804">
        <v>1</v>
      </c>
      <c r="AP804">
        <v>0</v>
      </c>
      <c r="AQ804">
        <v>33</v>
      </c>
      <c r="AR804">
        <v>160</v>
      </c>
      <c r="AS804">
        <v>49</v>
      </c>
      <c r="AT804">
        <v>17</v>
      </c>
      <c r="AU804">
        <v>7</v>
      </c>
      <c r="AV804">
        <v>8</v>
      </c>
      <c r="AW804">
        <v>14</v>
      </c>
      <c r="AX804">
        <v>15</v>
      </c>
      <c r="AY804">
        <v>0</v>
      </c>
      <c r="AZ804">
        <v>1</v>
      </c>
      <c r="BA804">
        <v>0</v>
      </c>
      <c r="BB804">
        <v>21</v>
      </c>
      <c r="BC804">
        <v>0</v>
      </c>
      <c r="BD804">
        <v>0</v>
      </c>
      <c r="BE804">
        <v>2</v>
      </c>
      <c r="BF804">
        <v>1</v>
      </c>
      <c r="BG804">
        <v>0</v>
      </c>
      <c r="BH804">
        <v>0</v>
      </c>
      <c r="BI804">
        <v>0</v>
      </c>
      <c r="BJ804">
        <v>3</v>
      </c>
      <c r="BK804">
        <v>4</v>
      </c>
      <c r="BL804">
        <v>0</v>
      </c>
      <c r="BM804">
        <v>1</v>
      </c>
      <c r="BN804">
        <v>10</v>
      </c>
      <c r="BO804">
        <v>0</v>
      </c>
      <c r="BP804">
        <v>0</v>
      </c>
      <c r="BQ804">
        <v>4</v>
      </c>
      <c r="BR804">
        <v>4</v>
      </c>
      <c r="BS804">
        <v>32</v>
      </c>
      <c r="BT804">
        <v>1</v>
      </c>
      <c r="BU804">
        <v>27</v>
      </c>
      <c r="BV804">
        <v>2</v>
      </c>
      <c r="BW804">
        <v>0</v>
      </c>
      <c r="BX804">
        <v>0</v>
      </c>
      <c r="BY804">
        <v>0</v>
      </c>
      <c r="BZ804">
        <v>0</v>
      </c>
      <c r="CA804">
        <v>9</v>
      </c>
      <c r="CB804">
        <v>0</v>
      </c>
      <c r="CC804">
        <v>0</v>
      </c>
      <c r="CD804">
        <v>1</v>
      </c>
      <c r="CE804">
        <v>0</v>
      </c>
      <c r="CF804">
        <v>66</v>
      </c>
      <c r="CG804">
        <v>6</v>
      </c>
      <c r="CH804">
        <v>7</v>
      </c>
      <c r="CI804">
        <v>9</v>
      </c>
      <c r="CJ804">
        <v>112</v>
      </c>
      <c r="CK804">
        <v>162</v>
      </c>
      <c r="CL804">
        <v>0</v>
      </c>
      <c r="CM804">
        <v>1</v>
      </c>
      <c r="CN804">
        <v>4</v>
      </c>
      <c r="CO804">
        <v>0</v>
      </c>
      <c r="CP804">
        <v>0</v>
      </c>
      <c r="CQ804">
        <v>0</v>
      </c>
      <c r="CR804">
        <v>0</v>
      </c>
      <c r="CS804">
        <v>6</v>
      </c>
      <c r="CT804">
        <v>11</v>
      </c>
      <c r="CU804">
        <v>0</v>
      </c>
      <c r="CV804">
        <v>85</v>
      </c>
      <c r="CW804">
        <v>1</v>
      </c>
      <c r="CY804" s="7"/>
    </row>
    <row r="805" spans="1:103" x14ac:dyDescent="0.25">
      <c r="A805" t="s">
        <v>193</v>
      </c>
      <c r="B805" s="5" t="s">
        <v>194</v>
      </c>
      <c r="C805">
        <v>2021</v>
      </c>
      <c r="D805">
        <v>14978</v>
      </c>
      <c r="E805">
        <v>417</v>
      </c>
      <c r="F805">
        <v>1474</v>
      </c>
      <c r="G805">
        <v>738</v>
      </c>
      <c r="H805">
        <v>38</v>
      </c>
      <c r="I805">
        <v>442</v>
      </c>
      <c r="J805">
        <v>340</v>
      </c>
      <c r="K805">
        <v>46</v>
      </c>
      <c r="L805">
        <v>215</v>
      </c>
      <c r="M805">
        <v>264</v>
      </c>
      <c r="N805">
        <v>344</v>
      </c>
      <c r="O805">
        <v>309</v>
      </c>
      <c r="P805">
        <v>16</v>
      </c>
      <c r="Q805">
        <v>31</v>
      </c>
      <c r="R805">
        <v>2</v>
      </c>
      <c r="S805">
        <v>138</v>
      </c>
      <c r="T805">
        <v>10</v>
      </c>
      <c r="U805">
        <v>26</v>
      </c>
      <c r="V805">
        <v>35</v>
      </c>
      <c r="W805">
        <v>197</v>
      </c>
      <c r="X805">
        <v>62</v>
      </c>
      <c r="Y805">
        <v>52</v>
      </c>
      <c r="Z805">
        <v>0</v>
      </c>
      <c r="AA805">
        <v>239</v>
      </c>
      <c r="AB805">
        <v>12</v>
      </c>
      <c r="AC805">
        <v>110</v>
      </c>
      <c r="AD805">
        <v>9</v>
      </c>
      <c r="AE805">
        <v>15</v>
      </c>
      <c r="AF805">
        <v>2</v>
      </c>
      <c r="AG805">
        <v>2481</v>
      </c>
      <c r="AH805">
        <v>34</v>
      </c>
      <c r="AI805">
        <v>38</v>
      </c>
      <c r="AJ805">
        <v>1258</v>
      </c>
      <c r="AK805">
        <v>627</v>
      </c>
      <c r="AL805">
        <v>6</v>
      </c>
      <c r="AM805">
        <v>159</v>
      </c>
      <c r="AN805">
        <v>149</v>
      </c>
      <c r="AO805">
        <v>411</v>
      </c>
      <c r="AP805">
        <v>1</v>
      </c>
      <c r="AQ805">
        <v>37</v>
      </c>
      <c r="AR805">
        <v>252</v>
      </c>
      <c r="AS805">
        <v>111</v>
      </c>
      <c r="AT805">
        <v>40</v>
      </c>
      <c r="AU805">
        <v>374</v>
      </c>
      <c r="AV805">
        <v>68</v>
      </c>
      <c r="AW805">
        <v>95</v>
      </c>
      <c r="AX805">
        <v>183</v>
      </c>
      <c r="AY805">
        <v>2</v>
      </c>
      <c r="AZ805">
        <v>11</v>
      </c>
      <c r="BA805">
        <v>0</v>
      </c>
      <c r="BB805">
        <v>78</v>
      </c>
      <c r="BC805">
        <v>15</v>
      </c>
      <c r="BD805">
        <v>1</v>
      </c>
      <c r="BE805">
        <v>74</v>
      </c>
      <c r="BF805">
        <v>100</v>
      </c>
      <c r="BG805">
        <v>1</v>
      </c>
      <c r="BH805">
        <v>2</v>
      </c>
      <c r="BI805">
        <v>8</v>
      </c>
      <c r="BJ805">
        <v>99</v>
      </c>
      <c r="BK805">
        <v>111</v>
      </c>
      <c r="BL805">
        <v>0</v>
      </c>
      <c r="BM805">
        <v>19</v>
      </c>
      <c r="BN805">
        <v>439</v>
      </c>
      <c r="BO805">
        <v>3</v>
      </c>
      <c r="BP805">
        <v>5</v>
      </c>
      <c r="BQ805">
        <v>224</v>
      </c>
      <c r="BR805">
        <v>45</v>
      </c>
      <c r="BS805">
        <v>151</v>
      </c>
      <c r="BT805">
        <v>289</v>
      </c>
      <c r="BU805">
        <v>2</v>
      </c>
      <c r="BV805">
        <v>77</v>
      </c>
      <c r="BW805">
        <v>68</v>
      </c>
      <c r="BX805">
        <v>6</v>
      </c>
      <c r="BY805">
        <v>1</v>
      </c>
      <c r="BZ805">
        <v>0</v>
      </c>
      <c r="CA805">
        <v>100</v>
      </c>
      <c r="CB805">
        <v>0</v>
      </c>
      <c r="CC805">
        <v>0</v>
      </c>
      <c r="CD805">
        <v>34</v>
      </c>
      <c r="CE805">
        <v>52</v>
      </c>
      <c r="CF805">
        <v>45</v>
      </c>
      <c r="CG805">
        <v>13</v>
      </c>
      <c r="CH805">
        <v>12</v>
      </c>
      <c r="CI805">
        <v>7</v>
      </c>
      <c r="CJ805">
        <v>145</v>
      </c>
      <c r="CK805">
        <v>24</v>
      </c>
      <c r="CL805">
        <v>0</v>
      </c>
      <c r="CM805">
        <v>34</v>
      </c>
      <c r="CN805">
        <v>191</v>
      </c>
      <c r="CO805">
        <v>63</v>
      </c>
      <c r="CP805">
        <v>8</v>
      </c>
      <c r="CQ805">
        <v>2</v>
      </c>
      <c r="CR805">
        <v>0</v>
      </c>
      <c r="CS805">
        <v>31</v>
      </c>
      <c r="CT805">
        <v>103</v>
      </c>
      <c r="CU805">
        <v>18</v>
      </c>
      <c r="CV805">
        <v>280</v>
      </c>
      <c r="CW805">
        <v>81</v>
      </c>
      <c r="CY805" s="7"/>
    </row>
    <row r="806" spans="1:103" x14ac:dyDescent="0.25">
      <c r="A806" t="s">
        <v>195</v>
      </c>
      <c r="B806" s="5" t="s">
        <v>196</v>
      </c>
      <c r="C806">
        <v>2021</v>
      </c>
      <c r="D806">
        <v>1679</v>
      </c>
      <c r="E806">
        <v>1</v>
      </c>
      <c r="F806">
        <v>1</v>
      </c>
      <c r="G806">
        <v>0</v>
      </c>
      <c r="H806">
        <v>3</v>
      </c>
      <c r="I806">
        <v>7</v>
      </c>
      <c r="J806">
        <v>105</v>
      </c>
      <c r="K806">
        <v>2</v>
      </c>
      <c r="L806">
        <v>2</v>
      </c>
      <c r="M806">
        <v>0</v>
      </c>
      <c r="N806">
        <v>9</v>
      </c>
      <c r="O806">
        <v>3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16</v>
      </c>
      <c r="W806">
        <v>15</v>
      </c>
      <c r="X806">
        <v>7</v>
      </c>
      <c r="Y806">
        <v>0</v>
      </c>
      <c r="Z806">
        <v>0</v>
      </c>
      <c r="AA806">
        <v>8</v>
      </c>
      <c r="AB806">
        <v>0</v>
      </c>
      <c r="AC806">
        <v>0</v>
      </c>
      <c r="AD806">
        <v>0</v>
      </c>
      <c r="AE806">
        <v>2</v>
      </c>
      <c r="AF806">
        <v>0</v>
      </c>
      <c r="AG806">
        <v>25</v>
      </c>
      <c r="AH806">
        <v>35</v>
      </c>
      <c r="AI806">
        <v>2</v>
      </c>
      <c r="AJ806">
        <v>307</v>
      </c>
      <c r="AK806">
        <v>62</v>
      </c>
      <c r="AL806">
        <v>18</v>
      </c>
      <c r="AM806">
        <v>61</v>
      </c>
      <c r="AN806">
        <v>44</v>
      </c>
      <c r="AO806">
        <v>20</v>
      </c>
      <c r="AP806">
        <v>0</v>
      </c>
      <c r="AQ806">
        <v>3</v>
      </c>
      <c r="AR806">
        <v>1</v>
      </c>
      <c r="AS806">
        <v>2</v>
      </c>
      <c r="AT806">
        <v>26</v>
      </c>
      <c r="AU806">
        <v>210</v>
      </c>
      <c r="AV806">
        <v>6</v>
      </c>
      <c r="AW806">
        <v>6</v>
      </c>
      <c r="AX806">
        <v>26</v>
      </c>
      <c r="AY806">
        <v>0</v>
      </c>
      <c r="AZ806">
        <v>0</v>
      </c>
      <c r="BA806">
        <v>0</v>
      </c>
      <c r="BB806">
        <v>143</v>
      </c>
      <c r="BC806">
        <v>0</v>
      </c>
      <c r="BD806">
        <v>0</v>
      </c>
      <c r="BE806">
        <v>4</v>
      </c>
      <c r="BF806">
        <v>7</v>
      </c>
      <c r="BG806">
        <v>1</v>
      </c>
      <c r="BH806">
        <v>0</v>
      </c>
      <c r="BI806">
        <v>0</v>
      </c>
      <c r="BJ806">
        <v>21</v>
      </c>
      <c r="BK806">
        <v>15</v>
      </c>
      <c r="BL806">
        <v>0</v>
      </c>
      <c r="BM806">
        <v>3</v>
      </c>
      <c r="BN806">
        <v>25</v>
      </c>
      <c r="BO806">
        <v>0</v>
      </c>
      <c r="BP806">
        <v>9</v>
      </c>
      <c r="BQ806">
        <v>38</v>
      </c>
      <c r="BR806">
        <v>0</v>
      </c>
      <c r="BS806">
        <v>31</v>
      </c>
      <c r="BT806">
        <v>20</v>
      </c>
      <c r="BU806">
        <v>0</v>
      </c>
      <c r="BV806">
        <v>3</v>
      </c>
      <c r="BW806">
        <v>3</v>
      </c>
      <c r="BX806">
        <v>2</v>
      </c>
      <c r="BY806">
        <v>0</v>
      </c>
      <c r="BZ806">
        <v>0</v>
      </c>
      <c r="CA806">
        <v>41</v>
      </c>
      <c r="CB806">
        <v>0</v>
      </c>
      <c r="CC806">
        <v>0</v>
      </c>
      <c r="CD806">
        <v>38</v>
      </c>
      <c r="CE806">
        <v>0</v>
      </c>
      <c r="CF806">
        <v>16</v>
      </c>
      <c r="CG806">
        <v>0</v>
      </c>
      <c r="CH806">
        <v>3</v>
      </c>
      <c r="CI806">
        <v>3</v>
      </c>
      <c r="CJ806">
        <v>9</v>
      </c>
      <c r="CK806">
        <v>1</v>
      </c>
      <c r="CL806">
        <v>0</v>
      </c>
      <c r="CM806">
        <v>8</v>
      </c>
      <c r="CN806">
        <v>71</v>
      </c>
      <c r="CO806">
        <v>1</v>
      </c>
      <c r="CP806">
        <v>4</v>
      </c>
      <c r="CQ806">
        <v>0</v>
      </c>
      <c r="CR806">
        <v>6</v>
      </c>
      <c r="CS806">
        <v>7</v>
      </c>
      <c r="CT806">
        <v>30</v>
      </c>
      <c r="CU806">
        <v>1</v>
      </c>
      <c r="CV806">
        <v>69</v>
      </c>
      <c r="CW806">
        <v>9</v>
      </c>
      <c r="CY806" s="7"/>
    </row>
    <row r="807" spans="1:103" x14ac:dyDescent="0.25">
      <c r="A807" t="s">
        <v>197</v>
      </c>
      <c r="B807" s="5" t="s">
        <v>198</v>
      </c>
      <c r="C807">
        <v>2021</v>
      </c>
      <c r="D807">
        <v>43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43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Y807" s="7"/>
    </row>
    <row r="808" spans="1:103" x14ac:dyDescent="0.25">
      <c r="A808" t="s">
        <v>199</v>
      </c>
      <c r="B808" s="5" t="s">
        <v>200</v>
      </c>
      <c r="C808">
        <v>2021</v>
      </c>
      <c r="D808">
        <v>8407</v>
      </c>
      <c r="E808">
        <v>0</v>
      </c>
      <c r="F808">
        <v>0</v>
      </c>
      <c r="G808">
        <v>0</v>
      </c>
      <c r="H808">
        <v>114</v>
      </c>
      <c r="I808">
        <v>151</v>
      </c>
      <c r="J808">
        <v>176</v>
      </c>
      <c r="K808">
        <v>20</v>
      </c>
      <c r="L808">
        <v>101</v>
      </c>
      <c r="M808">
        <v>38</v>
      </c>
      <c r="N808">
        <v>51</v>
      </c>
      <c r="O808">
        <v>3</v>
      </c>
      <c r="P808">
        <v>0</v>
      </c>
      <c r="Q808">
        <v>8</v>
      </c>
      <c r="R808">
        <v>1</v>
      </c>
      <c r="S808">
        <v>1</v>
      </c>
      <c r="T808">
        <v>0</v>
      </c>
      <c r="U808">
        <v>24</v>
      </c>
      <c r="V808">
        <v>196</v>
      </c>
      <c r="W808">
        <v>8</v>
      </c>
      <c r="X808">
        <v>33</v>
      </c>
      <c r="Y808">
        <v>11</v>
      </c>
      <c r="Z808">
        <v>0</v>
      </c>
      <c r="AA808">
        <v>403</v>
      </c>
      <c r="AB808">
        <v>0</v>
      </c>
      <c r="AC808">
        <v>0</v>
      </c>
      <c r="AD808">
        <v>0</v>
      </c>
      <c r="AE808">
        <v>15</v>
      </c>
      <c r="AF808">
        <v>3</v>
      </c>
      <c r="AG808">
        <v>266</v>
      </c>
      <c r="AH808">
        <v>18</v>
      </c>
      <c r="AI808">
        <v>42</v>
      </c>
      <c r="AJ808">
        <v>523</v>
      </c>
      <c r="AK808">
        <v>53</v>
      </c>
      <c r="AL808">
        <v>0</v>
      </c>
      <c r="AM808">
        <v>18</v>
      </c>
      <c r="AN808">
        <v>77</v>
      </c>
      <c r="AO808">
        <v>40</v>
      </c>
      <c r="AP808">
        <v>31</v>
      </c>
      <c r="AQ808">
        <v>135</v>
      </c>
      <c r="AR808">
        <v>15</v>
      </c>
      <c r="AS808">
        <v>66</v>
      </c>
      <c r="AT808">
        <v>447</v>
      </c>
      <c r="AU808">
        <v>385</v>
      </c>
      <c r="AV808">
        <v>358</v>
      </c>
      <c r="AW808">
        <v>401</v>
      </c>
      <c r="AX808">
        <v>446</v>
      </c>
      <c r="AY808">
        <v>13</v>
      </c>
      <c r="AZ808">
        <v>17</v>
      </c>
      <c r="BA808">
        <v>0</v>
      </c>
      <c r="BB808">
        <v>339</v>
      </c>
      <c r="BC808">
        <v>59</v>
      </c>
      <c r="BD808">
        <v>0</v>
      </c>
      <c r="BE808">
        <v>139</v>
      </c>
      <c r="BF808">
        <v>43</v>
      </c>
      <c r="BG808">
        <v>5</v>
      </c>
      <c r="BH808">
        <v>2</v>
      </c>
      <c r="BI808">
        <v>0</v>
      </c>
      <c r="BJ808">
        <v>218</v>
      </c>
      <c r="BK808">
        <v>64</v>
      </c>
      <c r="BL808">
        <v>0</v>
      </c>
      <c r="BM808">
        <v>3</v>
      </c>
      <c r="BN808">
        <v>14</v>
      </c>
      <c r="BO808">
        <v>0</v>
      </c>
      <c r="BP808">
        <v>3</v>
      </c>
      <c r="BQ808">
        <v>404</v>
      </c>
      <c r="BR808">
        <v>3</v>
      </c>
      <c r="BS808">
        <v>231</v>
      </c>
      <c r="BT808">
        <v>46</v>
      </c>
      <c r="BU808">
        <v>24</v>
      </c>
      <c r="BV808">
        <v>130</v>
      </c>
      <c r="BW808">
        <v>2</v>
      </c>
      <c r="BX808">
        <v>0</v>
      </c>
      <c r="BY808">
        <v>4</v>
      </c>
      <c r="BZ808">
        <v>0</v>
      </c>
      <c r="CA808">
        <v>98</v>
      </c>
      <c r="CB808">
        <v>0</v>
      </c>
      <c r="CC808">
        <v>5</v>
      </c>
      <c r="CD808">
        <v>15</v>
      </c>
      <c r="CE808">
        <v>0</v>
      </c>
      <c r="CF808">
        <v>91</v>
      </c>
      <c r="CG808">
        <v>5</v>
      </c>
      <c r="CH808">
        <v>19</v>
      </c>
      <c r="CI808">
        <v>86</v>
      </c>
      <c r="CJ808">
        <v>820</v>
      </c>
      <c r="CK808">
        <v>139</v>
      </c>
      <c r="CL808">
        <v>0</v>
      </c>
      <c r="CM808">
        <v>13</v>
      </c>
      <c r="CN808">
        <v>61</v>
      </c>
      <c r="CO808">
        <v>6</v>
      </c>
      <c r="CP808">
        <v>34</v>
      </c>
      <c r="CQ808">
        <v>0</v>
      </c>
      <c r="CR808">
        <v>4</v>
      </c>
      <c r="CS808">
        <v>278</v>
      </c>
      <c r="CT808">
        <v>74</v>
      </c>
      <c r="CU808">
        <v>6</v>
      </c>
      <c r="CV808">
        <v>161</v>
      </c>
      <c r="CW808">
        <v>48</v>
      </c>
      <c r="CY808" s="7"/>
    </row>
    <row r="809" spans="1:103" x14ac:dyDescent="0.25">
      <c r="A809" t="s">
        <v>201</v>
      </c>
      <c r="B809" s="5" t="s">
        <v>202</v>
      </c>
      <c r="C809">
        <v>2021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Y809" s="7"/>
    </row>
    <row r="810" spans="1:103" x14ac:dyDescent="0.25">
      <c r="A810" t="s">
        <v>203</v>
      </c>
      <c r="B810" s="5" t="s">
        <v>204</v>
      </c>
      <c r="C810">
        <v>2021</v>
      </c>
      <c r="D810">
        <v>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2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Y810" s="7"/>
    </row>
    <row r="811" spans="1:103" x14ac:dyDescent="0.25">
      <c r="A811" t="s">
        <v>205</v>
      </c>
      <c r="B811" s="5" t="s">
        <v>206</v>
      </c>
      <c r="C811">
        <v>2021</v>
      </c>
      <c r="D811">
        <v>15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1</v>
      </c>
      <c r="CW811">
        <v>6</v>
      </c>
      <c r="CY811" s="7"/>
    </row>
    <row r="812" spans="1:103" x14ac:dyDescent="0.25">
      <c r="A812" t="s">
        <v>207</v>
      </c>
      <c r="B812" s="5" t="s">
        <v>208</v>
      </c>
      <c r="C812">
        <v>2021</v>
      </c>
      <c r="D812">
        <v>449</v>
      </c>
      <c r="E812">
        <v>0</v>
      </c>
      <c r="F812">
        <v>3</v>
      </c>
      <c r="G812">
        <v>1</v>
      </c>
      <c r="H812">
        <v>281</v>
      </c>
      <c r="I812">
        <v>0</v>
      </c>
      <c r="J812">
        <v>0</v>
      </c>
      <c r="K812">
        <v>0</v>
      </c>
      <c r="L812">
        <v>0</v>
      </c>
      <c r="M812">
        <v>19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6</v>
      </c>
      <c r="X812">
        <v>5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12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3</v>
      </c>
      <c r="AK812">
        <v>1</v>
      </c>
      <c r="AL812">
        <v>0</v>
      </c>
      <c r="AM812">
        <v>1</v>
      </c>
      <c r="AN812">
        <v>0</v>
      </c>
      <c r="AO812">
        <v>0</v>
      </c>
      <c r="AP812">
        <v>0</v>
      </c>
      <c r="AQ812">
        <v>1</v>
      </c>
      <c r="AR812">
        <v>0</v>
      </c>
      <c r="AS812">
        <v>0</v>
      </c>
      <c r="AT812">
        <v>0</v>
      </c>
      <c r="AU812">
        <v>2</v>
      </c>
      <c r="AV812">
        <v>4</v>
      </c>
      <c r="AW812">
        <v>89</v>
      </c>
      <c r="AX812">
        <v>0</v>
      </c>
      <c r="AY812">
        <v>0</v>
      </c>
      <c r="AZ812">
        <v>0</v>
      </c>
      <c r="BA812">
        <v>0</v>
      </c>
      <c r="BB812">
        <v>2</v>
      </c>
      <c r="BC812">
        <v>0</v>
      </c>
      <c r="BD812">
        <v>0</v>
      </c>
      <c r="BE812">
        <v>0</v>
      </c>
      <c r="BF812">
        <v>3</v>
      </c>
      <c r="BG812">
        <v>0</v>
      </c>
      <c r="BH812">
        <v>0</v>
      </c>
      <c r="BI812">
        <v>0</v>
      </c>
      <c r="BJ812">
        <v>0</v>
      </c>
      <c r="BK812">
        <v>2</v>
      </c>
      <c r="BL812">
        <v>0</v>
      </c>
      <c r="BM812">
        <v>0</v>
      </c>
      <c r="BN812">
        <v>1</v>
      </c>
      <c r="BO812">
        <v>0</v>
      </c>
      <c r="BP812">
        <v>0</v>
      </c>
      <c r="BQ812">
        <v>0</v>
      </c>
      <c r="BR812">
        <v>0</v>
      </c>
      <c r="BS812">
        <v>1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2</v>
      </c>
      <c r="CO812">
        <v>0</v>
      </c>
      <c r="CP812">
        <v>0</v>
      </c>
      <c r="CQ812">
        <v>0</v>
      </c>
      <c r="CR812">
        <v>0</v>
      </c>
      <c r="CS812">
        <v>1</v>
      </c>
      <c r="CT812">
        <v>1</v>
      </c>
      <c r="CU812">
        <v>0</v>
      </c>
      <c r="CV812">
        <v>1</v>
      </c>
      <c r="CW812">
        <v>3</v>
      </c>
      <c r="CY812" s="7"/>
    </row>
    <row r="813" spans="1:103" x14ac:dyDescent="0.25">
      <c r="A813" t="s">
        <v>209</v>
      </c>
      <c r="B813" s="5" t="s">
        <v>210</v>
      </c>
      <c r="C813">
        <v>2021</v>
      </c>
      <c r="D813">
        <v>18743</v>
      </c>
      <c r="E813">
        <v>0</v>
      </c>
      <c r="F813">
        <v>208</v>
      </c>
      <c r="G813">
        <v>274</v>
      </c>
      <c r="H813">
        <v>12</v>
      </c>
      <c r="I813">
        <v>414</v>
      </c>
      <c r="J813">
        <v>726</v>
      </c>
      <c r="K813">
        <v>25</v>
      </c>
      <c r="L813">
        <v>211</v>
      </c>
      <c r="M813">
        <v>19</v>
      </c>
      <c r="N813">
        <v>412</v>
      </c>
      <c r="O813">
        <v>976</v>
      </c>
      <c r="P813">
        <v>0</v>
      </c>
      <c r="Q813">
        <v>1</v>
      </c>
      <c r="R813">
        <v>13</v>
      </c>
      <c r="S813">
        <v>59</v>
      </c>
      <c r="T813">
        <v>17</v>
      </c>
      <c r="U813">
        <v>2</v>
      </c>
      <c r="V813">
        <v>19</v>
      </c>
      <c r="W813">
        <v>14</v>
      </c>
      <c r="X813">
        <v>59</v>
      </c>
      <c r="Y813">
        <v>3</v>
      </c>
      <c r="Z813">
        <v>0</v>
      </c>
      <c r="AA813">
        <v>89</v>
      </c>
      <c r="AB813">
        <v>4</v>
      </c>
      <c r="AC813">
        <v>0</v>
      </c>
      <c r="AD813">
        <v>6</v>
      </c>
      <c r="AE813">
        <v>63</v>
      </c>
      <c r="AF813">
        <v>1</v>
      </c>
      <c r="AG813">
        <v>221</v>
      </c>
      <c r="AH813">
        <v>47</v>
      </c>
      <c r="AI813">
        <v>89</v>
      </c>
      <c r="AJ813">
        <v>979</v>
      </c>
      <c r="AK813">
        <v>325</v>
      </c>
      <c r="AL813">
        <v>0</v>
      </c>
      <c r="AM813">
        <v>208</v>
      </c>
      <c r="AN813">
        <v>276</v>
      </c>
      <c r="AO813">
        <v>184</v>
      </c>
      <c r="AP813">
        <v>70</v>
      </c>
      <c r="AQ813">
        <v>153</v>
      </c>
      <c r="AR813">
        <v>59</v>
      </c>
      <c r="AS813">
        <v>369</v>
      </c>
      <c r="AT813">
        <v>280</v>
      </c>
      <c r="AU813">
        <v>272</v>
      </c>
      <c r="AV813">
        <v>441</v>
      </c>
      <c r="AW813">
        <v>541</v>
      </c>
      <c r="AX813">
        <v>565</v>
      </c>
      <c r="AY813">
        <v>9</v>
      </c>
      <c r="AZ813">
        <v>59</v>
      </c>
      <c r="BA813">
        <v>0</v>
      </c>
      <c r="BB813">
        <v>326</v>
      </c>
      <c r="BC813">
        <v>143</v>
      </c>
      <c r="BD813">
        <v>13</v>
      </c>
      <c r="BE813">
        <v>256</v>
      </c>
      <c r="BF813">
        <v>353</v>
      </c>
      <c r="BG813">
        <v>23</v>
      </c>
      <c r="BH813">
        <v>36</v>
      </c>
      <c r="BI813">
        <v>28</v>
      </c>
      <c r="BJ813">
        <v>678</v>
      </c>
      <c r="BK813">
        <v>824</v>
      </c>
      <c r="BL813">
        <v>0</v>
      </c>
      <c r="BM813">
        <v>10</v>
      </c>
      <c r="BN813">
        <v>26</v>
      </c>
      <c r="BO813">
        <v>4</v>
      </c>
      <c r="BP813">
        <v>24</v>
      </c>
      <c r="BQ813">
        <v>153</v>
      </c>
      <c r="BR813">
        <v>299</v>
      </c>
      <c r="BS813">
        <v>600</v>
      </c>
      <c r="BT813">
        <v>107</v>
      </c>
      <c r="BU813">
        <v>53</v>
      </c>
      <c r="BV813">
        <v>684</v>
      </c>
      <c r="BW813">
        <v>337</v>
      </c>
      <c r="BX813">
        <v>458</v>
      </c>
      <c r="BY813">
        <v>31</v>
      </c>
      <c r="BZ813">
        <v>4</v>
      </c>
      <c r="CA813">
        <v>189</v>
      </c>
      <c r="CB813">
        <v>23</v>
      </c>
      <c r="CC813">
        <v>2</v>
      </c>
      <c r="CD813">
        <v>140</v>
      </c>
      <c r="CE813">
        <v>77</v>
      </c>
      <c r="CF813">
        <v>677</v>
      </c>
      <c r="CG813">
        <v>58</v>
      </c>
      <c r="CH813">
        <v>51</v>
      </c>
      <c r="CI813">
        <v>306</v>
      </c>
      <c r="CJ813">
        <v>1281</v>
      </c>
      <c r="CK813">
        <v>427</v>
      </c>
      <c r="CL813">
        <v>0</v>
      </c>
      <c r="CM813">
        <v>16</v>
      </c>
      <c r="CN813">
        <v>200</v>
      </c>
      <c r="CO813">
        <v>161</v>
      </c>
      <c r="CP813">
        <v>76</v>
      </c>
      <c r="CQ813">
        <v>2</v>
      </c>
      <c r="CR813">
        <v>40</v>
      </c>
      <c r="CS813">
        <v>138</v>
      </c>
      <c r="CT813">
        <v>175</v>
      </c>
      <c r="CU813">
        <v>10</v>
      </c>
      <c r="CV813">
        <v>307</v>
      </c>
      <c r="CW813">
        <v>146</v>
      </c>
      <c r="CY813" s="7"/>
    </row>
    <row r="814" spans="1:103" x14ac:dyDescent="0.25">
      <c r="A814" t="s">
        <v>211</v>
      </c>
      <c r="B814" s="5" t="s">
        <v>212</v>
      </c>
      <c r="C814">
        <v>2021</v>
      </c>
      <c r="D814">
        <v>236</v>
      </c>
      <c r="E814">
        <v>1</v>
      </c>
      <c r="F814">
        <v>0</v>
      </c>
      <c r="G814">
        <v>4</v>
      </c>
      <c r="H814">
        <v>2</v>
      </c>
      <c r="I814">
        <v>0</v>
      </c>
      <c r="J814">
        <v>2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4</v>
      </c>
      <c r="X814">
        <v>6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2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3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4</v>
      </c>
      <c r="BG814">
        <v>0</v>
      </c>
      <c r="BH814">
        <v>0</v>
      </c>
      <c r="BI814">
        <v>0</v>
      </c>
      <c r="BJ814">
        <v>0</v>
      </c>
      <c r="BK814">
        <v>2</v>
      </c>
      <c r="BL814">
        <v>0</v>
      </c>
      <c r="BM814">
        <v>0</v>
      </c>
      <c r="BN814">
        <v>1</v>
      </c>
      <c r="BO814">
        <v>0</v>
      </c>
      <c r="BP814">
        <v>0</v>
      </c>
      <c r="BQ814">
        <v>1</v>
      </c>
      <c r="BR814">
        <v>1</v>
      </c>
      <c r="BS814">
        <v>1</v>
      </c>
      <c r="BT814">
        <v>0</v>
      </c>
      <c r="BU814">
        <v>0</v>
      </c>
      <c r="BV814">
        <v>0</v>
      </c>
      <c r="BW814">
        <v>1</v>
      </c>
      <c r="BX814">
        <v>12</v>
      </c>
      <c r="BY814">
        <v>0</v>
      </c>
      <c r="BZ814">
        <v>0</v>
      </c>
      <c r="CA814">
        <v>27</v>
      </c>
      <c r="CB814">
        <v>51</v>
      </c>
      <c r="CC814">
        <v>0</v>
      </c>
      <c r="CD814">
        <v>0</v>
      </c>
      <c r="CE814">
        <v>0</v>
      </c>
      <c r="CF814">
        <v>1</v>
      </c>
      <c r="CG814">
        <v>0</v>
      </c>
      <c r="CH814">
        <v>0</v>
      </c>
      <c r="CI814">
        <v>0</v>
      </c>
      <c r="CJ814">
        <v>4</v>
      </c>
      <c r="CK814">
        <v>0</v>
      </c>
      <c r="CL814">
        <v>0</v>
      </c>
      <c r="CM814">
        <v>0</v>
      </c>
      <c r="CN814">
        <v>3</v>
      </c>
      <c r="CO814">
        <v>5</v>
      </c>
      <c r="CP814">
        <v>0</v>
      </c>
      <c r="CQ814">
        <v>0</v>
      </c>
      <c r="CR814">
        <v>72</v>
      </c>
      <c r="CS814">
        <v>11</v>
      </c>
      <c r="CT814">
        <v>4</v>
      </c>
      <c r="CU814">
        <v>0</v>
      </c>
      <c r="CV814">
        <v>6</v>
      </c>
      <c r="CW814">
        <v>0</v>
      </c>
      <c r="CY814" s="7"/>
    </row>
    <row r="815" spans="1:103" x14ac:dyDescent="0.25">
      <c r="A815" t="s">
        <v>213</v>
      </c>
      <c r="B815" s="5" t="s">
        <v>214</v>
      </c>
      <c r="C815">
        <v>2021</v>
      </c>
      <c r="D815">
        <v>48</v>
      </c>
      <c r="E815">
        <v>0</v>
      </c>
      <c r="F815">
        <v>0</v>
      </c>
      <c r="G815">
        <v>0</v>
      </c>
      <c r="H815">
        <v>0</v>
      </c>
      <c r="I815">
        <v>3</v>
      </c>
      <c r="J815">
        <v>7</v>
      </c>
      <c r="K815">
        <v>0</v>
      </c>
      <c r="L815">
        <v>1</v>
      </c>
      <c r="M815">
        <v>0</v>
      </c>
      <c r="N815">
        <v>4</v>
      </c>
      <c r="O815">
        <v>29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2</v>
      </c>
      <c r="CY815" s="7"/>
    </row>
    <row r="816" spans="1:103" x14ac:dyDescent="0.25">
      <c r="A816" t="s">
        <v>215</v>
      </c>
      <c r="B816" s="5" t="s">
        <v>216</v>
      </c>
      <c r="C816">
        <v>2021</v>
      </c>
      <c r="D816">
        <v>95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11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56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2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6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1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10</v>
      </c>
      <c r="CK816">
        <v>0</v>
      </c>
      <c r="CL816">
        <v>0</v>
      </c>
      <c r="CM816">
        <v>0</v>
      </c>
      <c r="CN816">
        <v>1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Y816" s="7"/>
    </row>
    <row r="817" spans="1:103" x14ac:dyDescent="0.25">
      <c r="A817" t="s">
        <v>217</v>
      </c>
      <c r="B817" s="5" t="s">
        <v>218</v>
      </c>
      <c r="C817">
        <v>2021</v>
      </c>
      <c r="D817">
        <v>7768</v>
      </c>
      <c r="E817">
        <v>0</v>
      </c>
      <c r="F817">
        <v>5</v>
      </c>
      <c r="G817">
        <v>0</v>
      </c>
      <c r="H817">
        <v>7</v>
      </c>
      <c r="I817">
        <v>2</v>
      </c>
      <c r="J817">
        <v>3</v>
      </c>
      <c r="K817">
        <v>0</v>
      </c>
      <c r="L817">
        <v>3</v>
      </c>
      <c r="M817">
        <v>1</v>
      </c>
      <c r="N817">
        <v>28</v>
      </c>
      <c r="O817">
        <v>15</v>
      </c>
      <c r="P817">
        <v>0</v>
      </c>
      <c r="Q817">
        <v>0</v>
      </c>
      <c r="R817">
        <v>6</v>
      </c>
      <c r="S817">
        <v>0</v>
      </c>
      <c r="T817">
        <v>0</v>
      </c>
      <c r="U817">
        <v>33</v>
      </c>
      <c r="V817">
        <v>8</v>
      </c>
      <c r="W817">
        <v>291</v>
      </c>
      <c r="X817">
        <v>1</v>
      </c>
      <c r="Y817">
        <v>185</v>
      </c>
      <c r="Z817">
        <v>0</v>
      </c>
      <c r="AA817">
        <v>3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125</v>
      </c>
      <c r="AH817">
        <v>45</v>
      </c>
      <c r="AI817">
        <v>32</v>
      </c>
      <c r="AJ817">
        <v>173</v>
      </c>
      <c r="AK817">
        <v>17</v>
      </c>
      <c r="AL817">
        <v>0</v>
      </c>
      <c r="AM817">
        <v>84</v>
      </c>
      <c r="AN817">
        <v>42</v>
      </c>
      <c r="AO817">
        <v>67</v>
      </c>
      <c r="AP817">
        <v>0</v>
      </c>
      <c r="AQ817">
        <v>74</v>
      </c>
      <c r="AR817">
        <v>2</v>
      </c>
      <c r="AS817">
        <v>3</v>
      </c>
      <c r="AT817">
        <v>24</v>
      </c>
      <c r="AU817">
        <v>37</v>
      </c>
      <c r="AV817">
        <v>48</v>
      </c>
      <c r="AW817">
        <v>111</v>
      </c>
      <c r="AX817">
        <v>95</v>
      </c>
      <c r="AY817">
        <v>1</v>
      </c>
      <c r="AZ817">
        <v>26</v>
      </c>
      <c r="BA817">
        <v>11</v>
      </c>
      <c r="BB817">
        <v>726</v>
      </c>
      <c r="BC817">
        <v>50</v>
      </c>
      <c r="BD817">
        <v>8</v>
      </c>
      <c r="BE817">
        <v>72</v>
      </c>
      <c r="BF817">
        <v>416</v>
      </c>
      <c r="BG817">
        <v>35</v>
      </c>
      <c r="BH817">
        <v>43</v>
      </c>
      <c r="BI817">
        <v>1</v>
      </c>
      <c r="BJ817">
        <v>283</v>
      </c>
      <c r="BK817">
        <v>187</v>
      </c>
      <c r="BL817">
        <v>5</v>
      </c>
      <c r="BM817">
        <v>20</v>
      </c>
      <c r="BN817">
        <v>78</v>
      </c>
      <c r="BO817">
        <v>1</v>
      </c>
      <c r="BP817">
        <v>26</v>
      </c>
      <c r="BQ817">
        <v>91</v>
      </c>
      <c r="BR817">
        <v>13</v>
      </c>
      <c r="BS817">
        <v>648</v>
      </c>
      <c r="BT817">
        <v>192</v>
      </c>
      <c r="BU817">
        <v>38</v>
      </c>
      <c r="BV817">
        <v>394</v>
      </c>
      <c r="BW817">
        <v>15</v>
      </c>
      <c r="BX817">
        <v>1187</v>
      </c>
      <c r="BY817">
        <v>8</v>
      </c>
      <c r="BZ817">
        <v>0</v>
      </c>
      <c r="CA817">
        <v>20</v>
      </c>
      <c r="CB817">
        <v>558</v>
      </c>
      <c r="CC817">
        <v>0</v>
      </c>
      <c r="CD817">
        <v>1</v>
      </c>
      <c r="CE817">
        <v>0</v>
      </c>
      <c r="CF817">
        <v>3</v>
      </c>
      <c r="CG817">
        <v>4</v>
      </c>
      <c r="CH817">
        <v>2</v>
      </c>
      <c r="CI817">
        <v>5</v>
      </c>
      <c r="CJ817">
        <v>44</v>
      </c>
      <c r="CK817">
        <v>3</v>
      </c>
      <c r="CL817">
        <v>1</v>
      </c>
      <c r="CM817">
        <v>68</v>
      </c>
      <c r="CN817">
        <v>278</v>
      </c>
      <c r="CO817">
        <v>13</v>
      </c>
      <c r="CP817">
        <v>169</v>
      </c>
      <c r="CQ817">
        <v>0</v>
      </c>
      <c r="CR817">
        <v>19</v>
      </c>
      <c r="CS817">
        <v>3</v>
      </c>
      <c r="CT817">
        <v>26</v>
      </c>
      <c r="CU817">
        <v>3</v>
      </c>
      <c r="CV817">
        <v>92</v>
      </c>
      <c r="CW817">
        <v>310</v>
      </c>
      <c r="CY817" s="7"/>
    </row>
    <row r="818" spans="1:103" x14ac:dyDescent="0.25">
      <c r="A818" t="s">
        <v>219</v>
      </c>
      <c r="B818" s="5" t="s">
        <v>220</v>
      </c>
      <c r="C818">
        <v>2021</v>
      </c>
      <c r="D818">
        <v>388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128</v>
      </c>
      <c r="K818">
        <v>0</v>
      </c>
      <c r="L818">
        <v>82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5</v>
      </c>
      <c r="X818">
        <v>138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8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2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1</v>
      </c>
      <c r="CB818">
        <v>0</v>
      </c>
      <c r="CC818">
        <v>0</v>
      </c>
      <c r="CD818">
        <v>0</v>
      </c>
      <c r="CE818">
        <v>0</v>
      </c>
      <c r="CF818">
        <v>1</v>
      </c>
      <c r="CG818">
        <v>0</v>
      </c>
      <c r="CH818">
        <v>0</v>
      </c>
      <c r="CI818">
        <v>0</v>
      </c>
      <c r="CJ818">
        <v>1</v>
      </c>
      <c r="CK818">
        <v>0</v>
      </c>
      <c r="CL818">
        <v>0</v>
      </c>
      <c r="CM818">
        <v>0</v>
      </c>
      <c r="CN818">
        <v>1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11</v>
      </c>
      <c r="CV818">
        <v>3</v>
      </c>
      <c r="CW818">
        <v>1</v>
      </c>
      <c r="CY818" s="7"/>
    </row>
    <row r="819" spans="1:103" x14ac:dyDescent="0.25">
      <c r="A819" t="s">
        <v>221</v>
      </c>
      <c r="B819" s="5" t="s">
        <v>222</v>
      </c>
      <c r="C819">
        <v>2021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Y819" s="7"/>
    </row>
    <row r="820" spans="1:103" x14ac:dyDescent="0.25">
      <c r="A820" t="s">
        <v>223</v>
      </c>
      <c r="B820" s="5" t="s">
        <v>224</v>
      </c>
      <c r="C820">
        <v>2021</v>
      </c>
      <c r="D820">
        <v>508</v>
      </c>
      <c r="E820">
        <v>0</v>
      </c>
      <c r="F820">
        <v>0</v>
      </c>
      <c r="G820">
        <v>0</v>
      </c>
      <c r="H820">
        <v>0</v>
      </c>
      <c r="I820">
        <v>6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5</v>
      </c>
      <c r="AU820">
        <v>0</v>
      </c>
      <c r="AV820">
        <v>0</v>
      </c>
      <c r="AW820">
        <v>0</v>
      </c>
      <c r="AX820">
        <v>1</v>
      </c>
      <c r="AY820">
        <v>3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5</v>
      </c>
      <c r="BU820">
        <v>13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4</v>
      </c>
      <c r="CJ820">
        <v>417</v>
      </c>
      <c r="CK820">
        <v>46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2</v>
      </c>
      <c r="CU820">
        <v>0</v>
      </c>
      <c r="CV820">
        <v>3</v>
      </c>
      <c r="CW820">
        <v>0</v>
      </c>
      <c r="CY820" s="7"/>
    </row>
    <row r="821" spans="1:103" x14ac:dyDescent="0.25">
      <c r="A821" t="s">
        <v>225</v>
      </c>
      <c r="B821" s="5" t="s">
        <v>226</v>
      </c>
      <c r="C821">
        <v>2021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Y821" s="7"/>
    </row>
    <row r="822" spans="1:103" x14ac:dyDescent="0.25">
      <c r="A822" t="s">
        <v>227</v>
      </c>
      <c r="B822" s="5" t="s">
        <v>228</v>
      </c>
      <c r="C822">
        <v>2021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Y822" s="7"/>
    </row>
    <row r="823" spans="1:103" x14ac:dyDescent="0.25">
      <c r="A823" t="s">
        <v>229</v>
      </c>
      <c r="B823" s="5" t="s">
        <v>230</v>
      </c>
      <c r="C823">
        <v>2021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Y823" s="7"/>
    </row>
    <row r="824" spans="1:103" x14ac:dyDescent="0.25">
      <c r="A824" t="s">
        <v>231</v>
      </c>
      <c r="B824" s="5" t="s">
        <v>232</v>
      </c>
      <c r="C824">
        <v>2021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Y824" s="7"/>
    </row>
    <row r="825" spans="1:103" x14ac:dyDescent="0.25">
      <c r="A825" t="s">
        <v>233</v>
      </c>
      <c r="B825" s="5" t="s">
        <v>234</v>
      </c>
      <c r="C825">
        <v>2021</v>
      </c>
      <c r="D825">
        <v>4971</v>
      </c>
      <c r="E825">
        <v>0</v>
      </c>
      <c r="F825">
        <v>0</v>
      </c>
      <c r="G825">
        <v>0</v>
      </c>
      <c r="H825">
        <v>19</v>
      </c>
      <c r="I825">
        <v>9</v>
      </c>
      <c r="J825">
        <v>12</v>
      </c>
      <c r="K825">
        <v>0</v>
      </c>
      <c r="L825">
        <v>1</v>
      </c>
      <c r="M825">
        <v>0</v>
      </c>
      <c r="N825">
        <v>30</v>
      </c>
      <c r="O825">
        <v>4</v>
      </c>
      <c r="P825">
        <v>0</v>
      </c>
      <c r="Q825">
        <v>0</v>
      </c>
      <c r="R825">
        <v>14</v>
      </c>
      <c r="S825">
        <v>0</v>
      </c>
      <c r="T825">
        <v>0</v>
      </c>
      <c r="U825">
        <v>25</v>
      </c>
      <c r="V825">
        <v>1</v>
      </c>
      <c r="W825">
        <v>81</v>
      </c>
      <c r="X825">
        <v>2</v>
      </c>
      <c r="Y825">
        <v>0</v>
      </c>
      <c r="Z825">
        <v>0</v>
      </c>
      <c r="AA825">
        <v>37</v>
      </c>
      <c r="AB825">
        <v>4</v>
      </c>
      <c r="AC825">
        <v>0</v>
      </c>
      <c r="AD825">
        <v>1</v>
      </c>
      <c r="AE825">
        <v>0</v>
      </c>
      <c r="AF825">
        <v>0</v>
      </c>
      <c r="AG825">
        <v>99</v>
      </c>
      <c r="AH825">
        <v>13</v>
      </c>
      <c r="AI825">
        <v>7</v>
      </c>
      <c r="AJ825">
        <v>59</v>
      </c>
      <c r="AK825">
        <v>48</v>
      </c>
      <c r="AL825">
        <v>0</v>
      </c>
      <c r="AM825">
        <v>125</v>
      </c>
      <c r="AN825">
        <v>25</v>
      </c>
      <c r="AO825">
        <v>45</v>
      </c>
      <c r="AP825">
        <v>0</v>
      </c>
      <c r="AQ825">
        <v>87</v>
      </c>
      <c r="AR825">
        <v>0</v>
      </c>
      <c r="AS825">
        <v>36</v>
      </c>
      <c r="AT825">
        <v>42</v>
      </c>
      <c r="AU825">
        <v>10</v>
      </c>
      <c r="AV825">
        <v>205</v>
      </c>
      <c r="AW825">
        <v>262</v>
      </c>
      <c r="AX825">
        <v>41</v>
      </c>
      <c r="AY825">
        <v>1</v>
      </c>
      <c r="AZ825">
        <v>7</v>
      </c>
      <c r="BA825">
        <v>0</v>
      </c>
      <c r="BB825">
        <v>188</v>
      </c>
      <c r="BC825">
        <v>11</v>
      </c>
      <c r="BD825">
        <v>0</v>
      </c>
      <c r="BE825">
        <v>63</v>
      </c>
      <c r="BF825">
        <v>126</v>
      </c>
      <c r="BG825">
        <v>2</v>
      </c>
      <c r="BH825">
        <v>35</v>
      </c>
      <c r="BI825">
        <v>0</v>
      </c>
      <c r="BJ825">
        <v>68</v>
      </c>
      <c r="BK825">
        <v>57</v>
      </c>
      <c r="BL825">
        <v>0</v>
      </c>
      <c r="BM825">
        <v>11</v>
      </c>
      <c r="BN825">
        <v>37</v>
      </c>
      <c r="BO825">
        <v>1</v>
      </c>
      <c r="BP825">
        <v>23</v>
      </c>
      <c r="BQ825">
        <v>428</v>
      </c>
      <c r="BR825">
        <v>36</v>
      </c>
      <c r="BS825">
        <v>200</v>
      </c>
      <c r="BT825">
        <v>71</v>
      </c>
      <c r="BU825">
        <v>2</v>
      </c>
      <c r="BV825">
        <v>89</v>
      </c>
      <c r="BW825">
        <v>1</v>
      </c>
      <c r="BX825">
        <v>1454</v>
      </c>
      <c r="BY825">
        <v>1</v>
      </c>
      <c r="BZ825">
        <v>6</v>
      </c>
      <c r="CA825">
        <v>109</v>
      </c>
      <c r="CB825">
        <v>294</v>
      </c>
      <c r="CC825">
        <v>0</v>
      </c>
      <c r="CD825">
        <v>5</v>
      </c>
      <c r="CE825">
        <v>4</v>
      </c>
      <c r="CF825">
        <v>5</v>
      </c>
      <c r="CG825">
        <v>1</v>
      </c>
      <c r="CH825">
        <v>2</v>
      </c>
      <c r="CI825">
        <v>4</v>
      </c>
      <c r="CJ825">
        <v>27</v>
      </c>
      <c r="CK825">
        <v>5</v>
      </c>
      <c r="CL825">
        <v>0</v>
      </c>
      <c r="CM825">
        <v>6</v>
      </c>
      <c r="CN825">
        <v>70</v>
      </c>
      <c r="CO825">
        <v>2</v>
      </c>
      <c r="CP825">
        <v>6</v>
      </c>
      <c r="CQ825">
        <v>0</v>
      </c>
      <c r="CR825">
        <v>1</v>
      </c>
      <c r="CS825">
        <v>5</v>
      </c>
      <c r="CT825">
        <v>38</v>
      </c>
      <c r="CU825">
        <v>2</v>
      </c>
      <c r="CV825">
        <v>90</v>
      </c>
      <c r="CW825">
        <v>31</v>
      </c>
      <c r="CY825" s="7"/>
    </row>
    <row r="826" spans="1:103" x14ac:dyDescent="0.25">
      <c r="A826" t="s">
        <v>235</v>
      </c>
      <c r="B826" s="5" t="s">
        <v>236</v>
      </c>
      <c r="C826">
        <v>2021</v>
      </c>
      <c r="D826">
        <v>625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555</v>
      </c>
      <c r="AB826">
        <v>0</v>
      </c>
      <c r="AC826">
        <v>0</v>
      </c>
      <c r="AD826">
        <v>0</v>
      </c>
      <c r="AE826">
        <v>0</v>
      </c>
      <c r="AF826">
        <v>2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15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1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1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2</v>
      </c>
      <c r="BU826">
        <v>0</v>
      </c>
      <c r="BV826">
        <v>0</v>
      </c>
      <c r="BW826">
        <v>0</v>
      </c>
      <c r="BX826">
        <v>1</v>
      </c>
      <c r="BY826">
        <v>0</v>
      </c>
      <c r="BZ826">
        <v>0</v>
      </c>
      <c r="CA826">
        <v>38</v>
      </c>
      <c r="CB826">
        <v>0</v>
      </c>
      <c r="CC826">
        <v>0</v>
      </c>
      <c r="CD826">
        <v>0</v>
      </c>
      <c r="CE826">
        <v>0</v>
      </c>
      <c r="CF826">
        <v>1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1</v>
      </c>
      <c r="CO826">
        <v>3</v>
      </c>
      <c r="CP826">
        <v>0</v>
      </c>
      <c r="CQ826">
        <v>0</v>
      </c>
      <c r="CR826">
        <v>2</v>
      </c>
      <c r="CS826">
        <v>0</v>
      </c>
      <c r="CT826">
        <v>0</v>
      </c>
      <c r="CU826">
        <v>0</v>
      </c>
      <c r="CV826">
        <v>0</v>
      </c>
      <c r="CW826">
        <v>0</v>
      </c>
      <c r="CY826" s="7"/>
    </row>
    <row r="827" spans="1:103" x14ac:dyDescent="0.25">
      <c r="A827" t="s">
        <v>237</v>
      </c>
      <c r="B827" s="5" t="s">
        <v>238</v>
      </c>
      <c r="C827">
        <v>2021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Y827" s="7"/>
    </row>
    <row r="828" spans="1:103" x14ac:dyDescent="0.25">
      <c r="A828" t="s">
        <v>239</v>
      </c>
      <c r="B828" s="5" t="s">
        <v>240</v>
      </c>
      <c r="C828">
        <v>2021</v>
      </c>
      <c r="D828">
        <v>444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3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23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366</v>
      </c>
      <c r="AX828">
        <v>0</v>
      </c>
      <c r="AY828">
        <v>0</v>
      </c>
      <c r="AZ828">
        <v>0</v>
      </c>
      <c r="BA828">
        <v>0</v>
      </c>
      <c r="BB828">
        <v>30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11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2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1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1</v>
      </c>
      <c r="CY828" s="7"/>
    </row>
    <row r="829" spans="1:103" x14ac:dyDescent="0.25">
      <c r="A829" t="s">
        <v>241</v>
      </c>
      <c r="B829" s="5" t="s">
        <v>242</v>
      </c>
      <c r="C829">
        <v>2021</v>
      </c>
      <c r="D829">
        <v>14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6</v>
      </c>
      <c r="CK829">
        <v>5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Y829" s="7"/>
    </row>
    <row r="830" spans="1:103" x14ac:dyDescent="0.25">
      <c r="A830" t="s">
        <v>243</v>
      </c>
      <c r="B830" s="5" t="s">
        <v>244</v>
      </c>
      <c r="C830">
        <v>2021</v>
      </c>
      <c r="D830">
        <v>41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2</v>
      </c>
      <c r="K830">
        <v>1</v>
      </c>
      <c r="L830">
        <v>1</v>
      </c>
      <c r="M830">
        <v>0</v>
      </c>
      <c r="N830">
        <v>2</v>
      </c>
      <c r="O830">
        <v>3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9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0</v>
      </c>
      <c r="AI830">
        <v>1</v>
      </c>
      <c r="AJ830">
        <v>0</v>
      </c>
      <c r="AK830">
        <v>1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1</v>
      </c>
      <c r="AT830">
        <v>1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3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1</v>
      </c>
      <c r="CE830">
        <v>0</v>
      </c>
      <c r="CF830">
        <v>1</v>
      </c>
      <c r="CG830">
        <v>0</v>
      </c>
      <c r="CH830">
        <v>0</v>
      </c>
      <c r="CI830">
        <v>0</v>
      </c>
      <c r="CJ830">
        <v>1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2</v>
      </c>
      <c r="CS830">
        <v>1</v>
      </c>
      <c r="CT830">
        <v>0</v>
      </c>
      <c r="CU830">
        <v>0</v>
      </c>
      <c r="CV830">
        <v>3</v>
      </c>
      <c r="CW830">
        <v>0</v>
      </c>
      <c r="CY830" s="7"/>
    </row>
    <row r="831" spans="1:103" x14ac:dyDescent="0.25">
      <c r="A831" t="s">
        <v>245</v>
      </c>
      <c r="B831" s="5" t="s">
        <v>246</v>
      </c>
      <c r="C831">
        <v>2021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Y831" s="7"/>
    </row>
    <row r="832" spans="1:103" x14ac:dyDescent="0.25">
      <c r="A832" t="s">
        <v>247</v>
      </c>
      <c r="B832" s="5" t="s">
        <v>248</v>
      </c>
      <c r="C832">
        <v>2021</v>
      </c>
      <c r="D832">
        <v>23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1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2</v>
      </c>
      <c r="AV832">
        <v>0</v>
      </c>
      <c r="AW832">
        <v>0</v>
      </c>
      <c r="AX832">
        <v>1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12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2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1</v>
      </c>
      <c r="CV832">
        <v>0</v>
      </c>
      <c r="CW832">
        <v>0</v>
      </c>
      <c r="CY832" s="7"/>
    </row>
    <row r="833" spans="1:103" x14ac:dyDescent="0.25">
      <c r="A833" t="s">
        <v>249</v>
      </c>
      <c r="B833" s="5" t="s">
        <v>250</v>
      </c>
      <c r="C833">
        <v>2021</v>
      </c>
      <c r="D833">
        <v>597</v>
      </c>
      <c r="E833">
        <v>0</v>
      </c>
      <c r="F833">
        <v>0</v>
      </c>
      <c r="G833">
        <v>0</v>
      </c>
      <c r="H833">
        <v>19</v>
      </c>
      <c r="I833">
        <v>1</v>
      </c>
      <c r="J833">
        <v>10</v>
      </c>
      <c r="K833">
        <v>0</v>
      </c>
      <c r="L833">
        <v>11</v>
      </c>
      <c r="M833">
        <v>0</v>
      </c>
      <c r="N833">
        <v>9</v>
      </c>
      <c r="O833">
        <v>4</v>
      </c>
      <c r="P833">
        <v>0</v>
      </c>
      <c r="Q833">
        <v>0</v>
      </c>
      <c r="R833">
        <v>0</v>
      </c>
      <c r="S833">
        <v>1</v>
      </c>
      <c r="T833">
        <v>0</v>
      </c>
      <c r="U833">
        <v>7</v>
      </c>
      <c r="V833">
        <v>0</v>
      </c>
      <c r="W833">
        <v>0</v>
      </c>
      <c r="X833">
        <v>6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4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3</v>
      </c>
      <c r="AL833">
        <v>0</v>
      </c>
      <c r="AM833">
        <v>0</v>
      </c>
      <c r="AN833">
        <v>0</v>
      </c>
      <c r="AO833">
        <v>6</v>
      </c>
      <c r="AP833">
        <v>0</v>
      </c>
      <c r="AQ833">
        <v>19</v>
      </c>
      <c r="AR833">
        <v>1</v>
      </c>
      <c r="AS833">
        <v>2</v>
      </c>
      <c r="AT833">
        <v>28</v>
      </c>
      <c r="AU833">
        <v>8</v>
      </c>
      <c r="AV833">
        <v>0</v>
      </c>
      <c r="AW833">
        <v>1</v>
      </c>
      <c r="AX833">
        <v>4</v>
      </c>
      <c r="AY833">
        <v>0</v>
      </c>
      <c r="AZ833">
        <v>0</v>
      </c>
      <c r="BA833">
        <v>0</v>
      </c>
      <c r="BB833">
        <v>1</v>
      </c>
      <c r="BC833">
        <v>0</v>
      </c>
      <c r="BD833">
        <v>0</v>
      </c>
      <c r="BE833">
        <v>2</v>
      </c>
      <c r="BF833">
        <v>0</v>
      </c>
      <c r="BG833">
        <v>0</v>
      </c>
      <c r="BH833">
        <v>0</v>
      </c>
      <c r="BI833">
        <v>0</v>
      </c>
      <c r="BJ833">
        <v>5</v>
      </c>
      <c r="BK833">
        <v>1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8</v>
      </c>
      <c r="BT833">
        <v>2</v>
      </c>
      <c r="BU833">
        <v>8</v>
      </c>
      <c r="BV833">
        <v>1</v>
      </c>
      <c r="BW833">
        <v>0</v>
      </c>
      <c r="BX833">
        <v>0</v>
      </c>
      <c r="BY833">
        <v>0</v>
      </c>
      <c r="BZ833">
        <v>0</v>
      </c>
      <c r="CA833">
        <v>1</v>
      </c>
      <c r="CB833">
        <v>0</v>
      </c>
      <c r="CC833">
        <v>0</v>
      </c>
      <c r="CD833">
        <v>1</v>
      </c>
      <c r="CE833">
        <v>0</v>
      </c>
      <c r="CF833">
        <v>2</v>
      </c>
      <c r="CG833">
        <v>0</v>
      </c>
      <c r="CH833">
        <v>1</v>
      </c>
      <c r="CI833">
        <v>1</v>
      </c>
      <c r="CJ833">
        <v>363</v>
      </c>
      <c r="CK833">
        <v>6</v>
      </c>
      <c r="CL833">
        <v>0</v>
      </c>
      <c r="CM833">
        <v>2</v>
      </c>
      <c r="CN833">
        <v>28</v>
      </c>
      <c r="CO833">
        <v>0</v>
      </c>
      <c r="CP833">
        <v>0</v>
      </c>
      <c r="CQ833">
        <v>0</v>
      </c>
      <c r="CR833">
        <v>0</v>
      </c>
      <c r="CS833">
        <v>1</v>
      </c>
      <c r="CT833">
        <v>13</v>
      </c>
      <c r="CU833">
        <v>0</v>
      </c>
      <c r="CV833">
        <v>6</v>
      </c>
      <c r="CW833">
        <v>1</v>
      </c>
      <c r="CY833" s="7"/>
    </row>
    <row r="834" spans="1:103" x14ac:dyDescent="0.25">
      <c r="A834" t="s">
        <v>251</v>
      </c>
      <c r="B834" s="5" t="s">
        <v>252</v>
      </c>
      <c r="C834">
        <v>2021</v>
      </c>
      <c r="D834">
        <v>21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18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1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Y834" s="7"/>
    </row>
    <row r="835" spans="1:103" x14ac:dyDescent="0.25">
      <c r="A835" t="s">
        <v>253</v>
      </c>
      <c r="B835" s="5" t="s">
        <v>254</v>
      </c>
      <c r="C835">
        <v>2021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Y835" s="7"/>
    </row>
    <row r="836" spans="1:103" x14ac:dyDescent="0.25">
      <c r="A836" t="s">
        <v>255</v>
      </c>
      <c r="B836" s="5" t="s">
        <v>256</v>
      </c>
      <c r="C836">
        <v>2021</v>
      </c>
      <c r="D836">
        <v>1049</v>
      </c>
      <c r="E836">
        <v>0</v>
      </c>
      <c r="F836">
        <v>5</v>
      </c>
      <c r="G836">
        <v>11</v>
      </c>
      <c r="H836">
        <v>29</v>
      </c>
      <c r="I836">
        <v>33</v>
      </c>
      <c r="J836">
        <v>6</v>
      </c>
      <c r="K836">
        <v>5</v>
      </c>
      <c r="L836">
        <v>25</v>
      </c>
      <c r="M836">
        <v>46</v>
      </c>
      <c r="N836">
        <v>4</v>
      </c>
      <c r="O836">
        <v>25</v>
      </c>
      <c r="P836">
        <v>0</v>
      </c>
      <c r="Q836">
        <v>73</v>
      </c>
      <c r="R836">
        <v>0</v>
      </c>
      <c r="S836">
        <v>72</v>
      </c>
      <c r="T836">
        <v>0</v>
      </c>
      <c r="U836">
        <v>0</v>
      </c>
      <c r="V836">
        <v>0</v>
      </c>
      <c r="W836">
        <v>4</v>
      </c>
      <c r="X836">
        <v>0</v>
      </c>
      <c r="Y836">
        <v>2</v>
      </c>
      <c r="Z836">
        <v>0</v>
      </c>
      <c r="AA836">
        <v>10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9</v>
      </c>
      <c r="AH836">
        <v>4</v>
      </c>
      <c r="AI836">
        <v>1</v>
      </c>
      <c r="AJ836">
        <v>25</v>
      </c>
      <c r="AK836">
        <v>3</v>
      </c>
      <c r="AL836">
        <v>59</v>
      </c>
      <c r="AM836">
        <v>7</v>
      </c>
      <c r="AN836">
        <v>27</v>
      </c>
      <c r="AO836">
        <v>120</v>
      </c>
      <c r="AP836">
        <v>2</v>
      </c>
      <c r="AQ836">
        <v>0</v>
      </c>
      <c r="AR836">
        <v>22</v>
      </c>
      <c r="AS836">
        <v>3</v>
      </c>
      <c r="AT836">
        <v>32</v>
      </c>
      <c r="AU836">
        <v>3</v>
      </c>
      <c r="AV836">
        <v>3</v>
      </c>
      <c r="AW836">
        <v>15</v>
      </c>
      <c r="AX836">
        <v>32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6</v>
      </c>
      <c r="BF836">
        <v>1</v>
      </c>
      <c r="BG836">
        <v>0</v>
      </c>
      <c r="BH836">
        <v>0</v>
      </c>
      <c r="BI836">
        <v>0</v>
      </c>
      <c r="BJ836">
        <v>2</v>
      </c>
      <c r="BK836">
        <v>2</v>
      </c>
      <c r="BL836">
        <v>0</v>
      </c>
      <c r="BM836">
        <v>0</v>
      </c>
      <c r="BN836">
        <v>1</v>
      </c>
      <c r="BO836">
        <v>1</v>
      </c>
      <c r="BP836">
        <v>6</v>
      </c>
      <c r="BQ836">
        <v>1</v>
      </c>
      <c r="BR836">
        <v>1</v>
      </c>
      <c r="BS836">
        <v>33</v>
      </c>
      <c r="BT836">
        <v>0</v>
      </c>
      <c r="BU836">
        <v>0</v>
      </c>
      <c r="BV836">
        <v>2</v>
      </c>
      <c r="BW836">
        <v>1</v>
      </c>
      <c r="BX836">
        <v>0</v>
      </c>
      <c r="BY836">
        <v>0</v>
      </c>
      <c r="BZ836">
        <v>0</v>
      </c>
      <c r="CA836">
        <v>0</v>
      </c>
      <c r="CB836">
        <v>2</v>
      </c>
      <c r="CC836">
        <v>0</v>
      </c>
      <c r="CD836">
        <v>20</v>
      </c>
      <c r="CE836">
        <v>0</v>
      </c>
      <c r="CF836">
        <v>174</v>
      </c>
      <c r="CG836">
        <v>11</v>
      </c>
      <c r="CH836">
        <v>10</v>
      </c>
      <c r="CI836">
        <v>0</v>
      </c>
      <c r="CJ836">
        <v>9</v>
      </c>
      <c r="CK836">
        <v>0</v>
      </c>
      <c r="CL836">
        <v>2</v>
      </c>
      <c r="CM836">
        <v>1</v>
      </c>
      <c r="CN836">
        <v>26</v>
      </c>
      <c r="CO836">
        <v>0</v>
      </c>
      <c r="CP836">
        <v>1</v>
      </c>
      <c r="CQ836">
        <v>0</v>
      </c>
      <c r="CR836">
        <v>0</v>
      </c>
      <c r="CS836">
        <v>0</v>
      </c>
      <c r="CT836">
        <v>8</v>
      </c>
      <c r="CU836">
        <v>1</v>
      </c>
      <c r="CV836">
        <v>5</v>
      </c>
      <c r="CW836">
        <v>5</v>
      </c>
      <c r="CY836" s="7"/>
    </row>
    <row r="837" spans="1:103" x14ac:dyDescent="0.25">
      <c r="A837" t="s">
        <v>257</v>
      </c>
      <c r="B837" s="5" t="s">
        <v>258</v>
      </c>
      <c r="C837">
        <v>2021</v>
      </c>
      <c r="D837">
        <v>328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3</v>
      </c>
      <c r="AI837">
        <v>15</v>
      </c>
      <c r="AJ837">
        <v>0</v>
      </c>
      <c r="AK837">
        <v>8</v>
      </c>
      <c r="AL837">
        <v>0</v>
      </c>
      <c r="AM837">
        <v>6</v>
      </c>
      <c r="AN837">
        <v>27</v>
      </c>
      <c r="AO837">
        <v>2</v>
      </c>
      <c r="AP837">
        <v>0</v>
      </c>
      <c r="AQ837">
        <v>15</v>
      </c>
      <c r="AR837">
        <v>8</v>
      </c>
      <c r="AS837">
        <v>11</v>
      </c>
      <c r="AT837">
        <v>27</v>
      </c>
      <c r="AU837">
        <v>20</v>
      </c>
      <c r="AV837">
        <v>64</v>
      </c>
      <c r="AW837">
        <v>16</v>
      </c>
      <c r="AX837">
        <v>5</v>
      </c>
      <c r="AY837">
        <v>0</v>
      </c>
      <c r="AZ837">
        <v>1</v>
      </c>
      <c r="BA837">
        <v>0</v>
      </c>
      <c r="BB837">
        <v>1</v>
      </c>
      <c r="BC837">
        <v>0</v>
      </c>
      <c r="BD837">
        <v>0</v>
      </c>
      <c r="BE837">
        <v>5</v>
      </c>
      <c r="BF837">
        <v>5</v>
      </c>
      <c r="BG837">
        <v>0</v>
      </c>
      <c r="BH837">
        <v>2</v>
      </c>
      <c r="BI837">
        <v>0</v>
      </c>
      <c r="BJ837">
        <v>11</v>
      </c>
      <c r="BK837">
        <v>10</v>
      </c>
      <c r="BL837">
        <v>0</v>
      </c>
      <c r="BM837">
        <v>0</v>
      </c>
      <c r="BN837">
        <v>1</v>
      </c>
      <c r="BO837">
        <v>0</v>
      </c>
      <c r="BP837">
        <v>0</v>
      </c>
      <c r="BQ837">
        <v>2</v>
      </c>
      <c r="BR837">
        <v>0</v>
      </c>
      <c r="BS837">
        <v>8</v>
      </c>
      <c r="BT837">
        <v>1</v>
      </c>
      <c r="BU837">
        <v>0</v>
      </c>
      <c r="BV837">
        <v>16</v>
      </c>
      <c r="BW837">
        <v>0</v>
      </c>
      <c r="BX837">
        <v>0</v>
      </c>
      <c r="BY837">
        <v>0</v>
      </c>
      <c r="BZ837">
        <v>0</v>
      </c>
      <c r="CA837">
        <v>1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1</v>
      </c>
      <c r="CH837">
        <v>0</v>
      </c>
      <c r="CI837">
        <v>0</v>
      </c>
      <c r="CJ837">
        <v>7</v>
      </c>
      <c r="CK837">
        <v>1</v>
      </c>
      <c r="CL837">
        <v>0</v>
      </c>
      <c r="CM837">
        <v>1</v>
      </c>
      <c r="CN837">
        <v>4</v>
      </c>
      <c r="CO837">
        <v>1</v>
      </c>
      <c r="CP837">
        <v>0</v>
      </c>
      <c r="CQ837">
        <v>0</v>
      </c>
      <c r="CR837">
        <v>0</v>
      </c>
      <c r="CS837">
        <v>0</v>
      </c>
      <c r="CT837">
        <v>14</v>
      </c>
      <c r="CU837">
        <v>0</v>
      </c>
      <c r="CV837">
        <v>2</v>
      </c>
      <c r="CW837">
        <v>1</v>
      </c>
      <c r="CY837" s="7"/>
    </row>
    <row r="838" spans="1:103" x14ac:dyDescent="0.25">
      <c r="A838" t="s">
        <v>259</v>
      </c>
      <c r="B838" s="5" t="s">
        <v>260</v>
      </c>
      <c r="C838">
        <v>2021</v>
      </c>
      <c r="D838">
        <v>1177</v>
      </c>
      <c r="E838">
        <v>0</v>
      </c>
      <c r="F838">
        <v>3</v>
      </c>
      <c r="G838">
        <v>1</v>
      </c>
      <c r="H838">
        <v>5</v>
      </c>
      <c r="I838">
        <v>16</v>
      </c>
      <c r="J838">
        <v>4</v>
      </c>
      <c r="K838">
        <v>1</v>
      </c>
      <c r="L838">
        <v>2</v>
      </c>
      <c r="M838">
        <v>23</v>
      </c>
      <c r="N838">
        <v>1</v>
      </c>
      <c r="O838">
        <v>3</v>
      </c>
      <c r="P838">
        <v>0</v>
      </c>
      <c r="Q838">
        <v>31</v>
      </c>
      <c r="R838">
        <v>0</v>
      </c>
      <c r="S838">
        <v>754</v>
      </c>
      <c r="T838">
        <v>0</v>
      </c>
      <c r="U838">
        <v>0</v>
      </c>
      <c r="V838">
        <v>0</v>
      </c>
      <c r="W838">
        <v>0</v>
      </c>
      <c r="X838">
        <v>3</v>
      </c>
      <c r="Y838">
        <v>6</v>
      </c>
      <c r="Z838">
        <v>0</v>
      </c>
      <c r="AA838">
        <v>56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3</v>
      </c>
      <c r="AH838">
        <v>0</v>
      </c>
      <c r="AI838">
        <v>0</v>
      </c>
      <c r="AJ838">
        <v>5</v>
      </c>
      <c r="AK838">
        <v>0</v>
      </c>
      <c r="AL838">
        <v>7</v>
      </c>
      <c r="AM838">
        <v>5</v>
      </c>
      <c r="AN838">
        <v>1</v>
      </c>
      <c r="AO838">
        <v>5</v>
      </c>
      <c r="AP838">
        <v>0</v>
      </c>
      <c r="AQ838">
        <v>0</v>
      </c>
      <c r="AR838">
        <v>91</v>
      </c>
      <c r="AS838">
        <v>0</v>
      </c>
      <c r="AT838">
        <v>17</v>
      </c>
      <c r="AU838">
        <v>8</v>
      </c>
      <c r="AV838">
        <v>1</v>
      </c>
      <c r="AW838">
        <v>0</v>
      </c>
      <c r="AX838">
        <v>33</v>
      </c>
      <c r="AY838">
        <v>0</v>
      </c>
      <c r="AZ838">
        <v>4</v>
      </c>
      <c r="BA838">
        <v>0</v>
      </c>
      <c r="BB838">
        <v>0</v>
      </c>
      <c r="BC838">
        <v>0</v>
      </c>
      <c r="BD838">
        <v>0</v>
      </c>
      <c r="BE838">
        <v>2</v>
      </c>
      <c r="BF838">
        <v>7</v>
      </c>
      <c r="BG838">
        <v>0</v>
      </c>
      <c r="BH838">
        <v>0</v>
      </c>
      <c r="BI838">
        <v>0</v>
      </c>
      <c r="BJ838">
        <v>4</v>
      </c>
      <c r="BK838">
        <v>2</v>
      </c>
      <c r="BL838">
        <v>0</v>
      </c>
      <c r="BM838">
        <v>0</v>
      </c>
      <c r="BN838">
        <v>3</v>
      </c>
      <c r="BO838">
        <v>3</v>
      </c>
      <c r="BP838">
        <v>0</v>
      </c>
      <c r="BQ838">
        <v>8</v>
      </c>
      <c r="BR838">
        <v>0</v>
      </c>
      <c r="BS838">
        <v>15</v>
      </c>
      <c r="BT838">
        <v>3</v>
      </c>
      <c r="BU838">
        <v>0</v>
      </c>
      <c r="BV838">
        <v>3</v>
      </c>
      <c r="BW838">
        <v>8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8</v>
      </c>
      <c r="CG838">
        <v>0</v>
      </c>
      <c r="CH838">
        <v>0</v>
      </c>
      <c r="CI838">
        <v>0</v>
      </c>
      <c r="CJ838">
        <v>3</v>
      </c>
      <c r="CK838">
        <v>1</v>
      </c>
      <c r="CL838">
        <v>0</v>
      </c>
      <c r="CM838">
        <v>0</v>
      </c>
      <c r="CN838">
        <v>4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2</v>
      </c>
      <c r="CU838">
        <v>1</v>
      </c>
      <c r="CV838">
        <v>5</v>
      </c>
      <c r="CW838">
        <v>4</v>
      </c>
      <c r="CY838" s="7"/>
    </row>
    <row r="839" spans="1:103" x14ac:dyDescent="0.25">
      <c r="A839" t="s">
        <v>261</v>
      </c>
      <c r="B839" s="5" t="s">
        <v>262</v>
      </c>
      <c r="C839">
        <v>2021</v>
      </c>
      <c r="D839">
        <v>1132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1128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1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Y839" s="7"/>
    </row>
    <row r="840" spans="1:103" x14ac:dyDescent="0.25">
      <c r="A840" t="s">
        <v>263</v>
      </c>
      <c r="B840" s="5" t="s">
        <v>264</v>
      </c>
      <c r="C840">
        <v>2021</v>
      </c>
      <c r="D840">
        <v>976</v>
      </c>
      <c r="E840">
        <v>0</v>
      </c>
      <c r="F840">
        <v>0</v>
      </c>
      <c r="G840">
        <v>0</v>
      </c>
      <c r="H840">
        <v>22</v>
      </c>
      <c r="I840">
        <v>1</v>
      </c>
      <c r="J840">
        <v>346</v>
      </c>
      <c r="K840">
        <v>2</v>
      </c>
      <c r="L840">
        <v>2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5</v>
      </c>
      <c r="W840">
        <v>1</v>
      </c>
      <c r="X840">
        <v>10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1</v>
      </c>
      <c r="AF840">
        <v>0</v>
      </c>
      <c r="AG840">
        <v>1</v>
      </c>
      <c r="AH840">
        <v>9</v>
      </c>
      <c r="AI840">
        <v>0</v>
      </c>
      <c r="AJ840">
        <v>0</v>
      </c>
      <c r="AK840">
        <v>2</v>
      </c>
      <c r="AL840">
        <v>20</v>
      </c>
      <c r="AM840">
        <v>6</v>
      </c>
      <c r="AN840">
        <v>0</v>
      </c>
      <c r="AO840">
        <v>1</v>
      </c>
      <c r="AP840">
        <v>0</v>
      </c>
      <c r="AQ840">
        <v>0</v>
      </c>
      <c r="AR840">
        <v>0</v>
      </c>
      <c r="AS840">
        <v>2</v>
      </c>
      <c r="AT840">
        <v>5</v>
      </c>
      <c r="AU840">
        <v>4</v>
      </c>
      <c r="AV840">
        <v>1</v>
      </c>
      <c r="AW840">
        <v>0</v>
      </c>
      <c r="AX840">
        <v>8</v>
      </c>
      <c r="AY840">
        <v>0</v>
      </c>
      <c r="AZ840">
        <v>1</v>
      </c>
      <c r="BA840">
        <v>0</v>
      </c>
      <c r="BB840">
        <v>6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2</v>
      </c>
      <c r="BK840">
        <v>1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280</v>
      </c>
      <c r="BT840">
        <v>0</v>
      </c>
      <c r="BU840">
        <v>0</v>
      </c>
      <c r="BV840">
        <v>13</v>
      </c>
      <c r="BW840">
        <v>0</v>
      </c>
      <c r="BX840">
        <v>56</v>
      </c>
      <c r="BY840">
        <v>0</v>
      </c>
      <c r="BZ840">
        <v>0</v>
      </c>
      <c r="CA840">
        <v>9</v>
      </c>
      <c r="CB840">
        <v>0</v>
      </c>
      <c r="CC840">
        <v>0</v>
      </c>
      <c r="CD840">
        <v>18</v>
      </c>
      <c r="CE840">
        <v>0</v>
      </c>
      <c r="CF840">
        <v>0</v>
      </c>
      <c r="CG840">
        <v>23</v>
      </c>
      <c r="CH840">
        <v>0</v>
      </c>
      <c r="CI840">
        <v>0</v>
      </c>
      <c r="CJ840">
        <v>102</v>
      </c>
      <c r="CK840">
        <v>7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1</v>
      </c>
      <c r="CS840">
        <v>0</v>
      </c>
      <c r="CT840">
        <v>2</v>
      </c>
      <c r="CU840">
        <v>0</v>
      </c>
      <c r="CV840">
        <v>2</v>
      </c>
      <c r="CW840">
        <v>1</v>
      </c>
      <c r="CY840" s="7"/>
    </row>
    <row r="841" spans="1:103" x14ac:dyDescent="0.25">
      <c r="A841" t="s">
        <v>265</v>
      </c>
      <c r="B841" s="5" t="s">
        <v>266</v>
      </c>
      <c r="C841">
        <v>2021</v>
      </c>
      <c r="D841">
        <v>41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3</v>
      </c>
      <c r="K841">
        <v>0</v>
      </c>
      <c r="L841">
        <v>0</v>
      </c>
      <c r="M841">
        <v>0</v>
      </c>
      <c r="N841">
        <v>0</v>
      </c>
      <c r="O841">
        <v>5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3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29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Y841" s="7"/>
    </row>
    <row r="842" spans="1:103" x14ac:dyDescent="0.25">
      <c r="A842" t="s">
        <v>267</v>
      </c>
      <c r="B842" s="5" t="s">
        <v>268</v>
      </c>
      <c r="C842">
        <v>2021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2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Y842" s="7"/>
    </row>
    <row r="843" spans="1:103" x14ac:dyDescent="0.25">
      <c r="A843" t="s">
        <v>269</v>
      </c>
      <c r="B843" s="5" t="s">
        <v>270</v>
      </c>
      <c r="C843">
        <v>2021</v>
      </c>
      <c r="D843">
        <v>24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1</v>
      </c>
      <c r="K843">
        <v>0</v>
      </c>
      <c r="L843">
        <v>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18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Y843" s="7"/>
    </row>
    <row r="844" spans="1:103" x14ac:dyDescent="0.25">
      <c r="A844" t="s">
        <v>271</v>
      </c>
      <c r="B844" s="5" t="s">
        <v>272</v>
      </c>
      <c r="C844">
        <v>2021</v>
      </c>
      <c r="D844">
        <v>2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1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1</v>
      </c>
      <c r="CT844">
        <v>0</v>
      </c>
      <c r="CU844">
        <v>0</v>
      </c>
      <c r="CV844">
        <v>0</v>
      </c>
      <c r="CW844">
        <v>0</v>
      </c>
      <c r="CY844" s="7"/>
    </row>
    <row r="845" spans="1:103" x14ac:dyDescent="0.25">
      <c r="A845" t="s">
        <v>273</v>
      </c>
      <c r="B845" s="5" t="s">
        <v>274</v>
      </c>
      <c r="C845">
        <v>2021</v>
      </c>
      <c r="D845">
        <v>148</v>
      </c>
      <c r="E845">
        <v>0</v>
      </c>
      <c r="F845">
        <v>0</v>
      </c>
      <c r="G845">
        <v>4</v>
      </c>
      <c r="H845">
        <v>0</v>
      </c>
      <c r="I845">
        <v>1</v>
      </c>
      <c r="J845">
        <v>0</v>
      </c>
      <c r="K845">
        <v>0</v>
      </c>
      <c r="L845">
        <v>1</v>
      </c>
      <c r="M845">
        <v>0</v>
      </c>
      <c r="N845">
        <v>1</v>
      </c>
      <c r="O845">
        <v>2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72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11</v>
      </c>
      <c r="AP845">
        <v>0</v>
      </c>
      <c r="AQ845">
        <v>0</v>
      </c>
      <c r="AR845">
        <v>0</v>
      </c>
      <c r="AS845">
        <v>0</v>
      </c>
      <c r="AT845">
        <v>1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8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7</v>
      </c>
      <c r="BT845">
        <v>0</v>
      </c>
      <c r="BU845">
        <v>1</v>
      </c>
      <c r="BV845">
        <v>0</v>
      </c>
      <c r="BW845">
        <v>1</v>
      </c>
      <c r="BX845">
        <v>0</v>
      </c>
      <c r="BY845">
        <v>1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19</v>
      </c>
      <c r="CG845">
        <v>10</v>
      </c>
      <c r="CH845">
        <v>1</v>
      </c>
      <c r="CI845">
        <v>0</v>
      </c>
      <c r="CJ845">
        <v>5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1</v>
      </c>
      <c r="CW845">
        <v>0</v>
      </c>
      <c r="CY845" s="7"/>
    </row>
    <row r="846" spans="1:103" x14ac:dyDescent="0.25">
      <c r="A846" t="s">
        <v>275</v>
      </c>
      <c r="B846" s="5" t="s">
        <v>276</v>
      </c>
      <c r="C846">
        <v>2021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Y846" s="7"/>
    </row>
    <row r="847" spans="1:103" x14ac:dyDescent="0.25">
      <c r="A847" t="s">
        <v>277</v>
      </c>
      <c r="B847" s="5" t="s">
        <v>278</v>
      </c>
      <c r="C847">
        <v>2021</v>
      </c>
      <c r="D847">
        <v>252</v>
      </c>
      <c r="E847">
        <v>0</v>
      </c>
      <c r="F847">
        <v>0</v>
      </c>
      <c r="G847">
        <v>0</v>
      </c>
      <c r="H847">
        <v>25</v>
      </c>
      <c r="I847">
        <v>6</v>
      </c>
      <c r="J847">
        <v>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1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1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3</v>
      </c>
      <c r="CJ847">
        <v>202</v>
      </c>
      <c r="CK847">
        <v>7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1</v>
      </c>
      <c r="CW847">
        <v>0</v>
      </c>
      <c r="CY847" s="7"/>
    </row>
    <row r="848" spans="1:103" x14ac:dyDescent="0.25">
      <c r="A848" t="s">
        <v>279</v>
      </c>
      <c r="B848" s="5" t="s">
        <v>280</v>
      </c>
      <c r="C848">
        <v>2021</v>
      </c>
      <c r="D848">
        <v>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2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1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Y848" s="7"/>
    </row>
    <row r="849" spans="1:103" x14ac:dyDescent="0.25">
      <c r="A849" t="s">
        <v>281</v>
      </c>
      <c r="B849" s="5" t="s">
        <v>282</v>
      </c>
      <c r="C849">
        <v>2021</v>
      </c>
      <c r="D849">
        <v>16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5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5</v>
      </c>
      <c r="BT849">
        <v>0</v>
      </c>
      <c r="BU849">
        <v>0</v>
      </c>
      <c r="BV849">
        <v>1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1</v>
      </c>
      <c r="CY849" s="7"/>
    </row>
    <row r="850" spans="1:103" x14ac:dyDescent="0.25">
      <c r="A850" t="s">
        <v>283</v>
      </c>
      <c r="B850" s="5" t="s">
        <v>284</v>
      </c>
      <c r="C850">
        <v>2021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Y850" s="7"/>
    </row>
    <row r="851" spans="1:103" x14ac:dyDescent="0.25">
      <c r="A851" t="s">
        <v>285</v>
      </c>
      <c r="B851" s="5" t="s">
        <v>286</v>
      </c>
      <c r="C851">
        <v>2021</v>
      </c>
      <c r="D851">
        <v>27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26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Y851" s="7"/>
    </row>
    <row r="852" spans="1:103" x14ac:dyDescent="0.25">
      <c r="A852" t="s">
        <v>287</v>
      </c>
      <c r="B852" s="5" t="s">
        <v>288</v>
      </c>
      <c r="C852">
        <v>2021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Y852" s="7"/>
    </row>
    <row r="853" spans="1:103" x14ac:dyDescent="0.25">
      <c r="A853" t="s">
        <v>289</v>
      </c>
      <c r="B853" s="5" t="s">
        <v>290</v>
      </c>
      <c r="C853">
        <v>2021</v>
      </c>
      <c r="D853">
        <v>81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3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7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38</v>
      </c>
      <c r="AK853">
        <v>0</v>
      </c>
      <c r="AL853">
        <v>0</v>
      </c>
      <c r="AM853">
        <v>0</v>
      </c>
      <c r="AN853">
        <v>1</v>
      </c>
      <c r="AO853">
        <v>0</v>
      </c>
      <c r="AP853">
        <v>0</v>
      </c>
      <c r="AQ853">
        <v>1</v>
      </c>
      <c r="AR853">
        <v>0</v>
      </c>
      <c r="AS853">
        <v>0</v>
      </c>
      <c r="AT853">
        <v>1</v>
      </c>
      <c r="AU853">
        <v>0</v>
      </c>
      <c r="AV853">
        <v>0</v>
      </c>
      <c r="AW853">
        <v>0</v>
      </c>
      <c r="AX853">
        <v>1</v>
      </c>
      <c r="AY853">
        <v>0</v>
      </c>
      <c r="AZ853">
        <v>0</v>
      </c>
      <c r="BA853">
        <v>0</v>
      </c>
      <c r="BB853">
        <v>1</v>
      </c>
      <c r="BC853">
        <v>0</v>
      </c>
      <c r="BD853">
        <v>0</v>
      </c>
      <c r="BE853">
        <v>1</v>
      </c>
      <c r="BF853">
        <v>0</v>
      </c>
      <c r="BG853">
        <v>0</v>
      </c>
      <c r="BH853">
        <v>0</v>
      </c>
      <c r="BI853">
        <v>0</v>
      </c>
      <c r="BJ853">
        <v>2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8</v>
      </c>
      <c r="BT853">
        <v>0</v>
      </c>
      <c r="BU853">
        <v>0</v>
      </c>
      <c r="BV853">
        <v>2</v>
      </c>
      <c r="BW853">
        <v>0</v>
      </c>
      <c r="BX853">
        <v>0</v>
      </c>
      <c r="BY853">
        <v>0</v>
      </c>
      <c r="BZ853">
        <v>0</v>
      </c>
      <c r="CA853">
        <v>2</v>
      </c>
      <c r="CB853">
        <v>0</v>
      </c>
      <c r="CC853">
        <v>0</v>
      </c>
      <c r="CD853">
        <v>0</v>
      </c>
      <c r="CE853">
        <v>1</v>
      </c>
      <c r="CF853">
        <v>0</v>
      </c>
      <c r="CG853">
        <v>0</v>
      </c>
      <c r="CH853">
        <v>0</v>
      </c>
      <c r="CI853">
        <v>0</v>
      </c>
      <c r="CJ853">
        <v>2</v>
      </c>
      <c r="CK853">
        <v>0</v>
      </c>
      <c r="CL853">
        <v>0</v>
      </c>
      <c r="CM853">
        <v>0</v>
      </c>
      <c r="CN853">
        <v>1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1</v>
      </c>
      <c r="CU853">
        <v>0</v>
      </c>
      <c r="CV853">
        <v>2</v>
      </c>
      <c r="CW853">
        <v>2</v>
      </c>
      <c r="CY853" s="7"/>
    </row>
    <row r="854" spans="1:103" x14ac:dyDescent="0.25">
      <c r="A854" t="s">
        <v>291</v>
      </c>
      <c r="B854" s="5" t="s">
        <v>292</v>
      </c>
      <c r="C854">
        <v>2021</v>
      </c>
      <c r="D854">
        <v>83</v>
      </c>
      <c r="E854">
        <v>1</v>
      </c>
      <c r="F854">
        <v>0</v>
      </c>
      <c r="G854">
        <v>0</v>
      </c>
      <c r="H854">
        <v>41</v>
      </c>
      <c r="I854">
        <v>0</v>
      </c>
      <c r="J854">
        <v>0</v>
      </c>
      <c r="K854">
        <v>13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3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1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20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2</v>
      </c>
      <c r="CW854">
        <v>0</v>
      </c>
      <c r="CY854" s="7"/>
    </row>
    <row r="855" spans="1:103" x14ac:dyDescent="0.25">
      <c r="A855" t="s">
        <v>293</v>
      </c>
      <c r="B855" s="5" t="s">
        <v>294</v>
      </c>
      <c r="C855">
        <v>2021</v>
      </c>
      <c r="D855">
        <v>10</v>
      </c>
      <c r="E855">
        <v>0</v>
      </c>
      <c r="F855">
        <v>0</v>
      </c>
      <c r="G855">
        <v>0</v>
      </c>
      <c r="H855">
        <v>8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1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Y855" s="7"/>
    </row>
    <row r="856" spans="1:103" x14ac:dyDescent="0.25">
      <c r="A856" t="s">
        <v>295</v>
      </c>
      <c r="B856" s="5" t="s">
        <v>296</v>
      </c>
      <c r="C856">
        <v>2021</v>
      </c>
      <c r="D856">
        <v>11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7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Y856" s="7"/>
    </row>
    <row r="857" spans="1:103" x14ac:dyDescent="0.25">
      <c r="A857" t="s">
        <v>297</v>
      </c>
      <c r="B857" s="5" t="s">
        <v>298</v>
      </c>
      <c r="C857">
        <v>2021</v>
      </c>
      <c r="D857">
        <v>1358</v>
      </c>
      <c r="E857">
        <v>0</v>
      </c>
      <c r="F857">
        <v>0</v>
      </c>
      <c r="G857">
        <v>0</v>
      </c>
      <c r="H857">
        <v>3</v>
      </c>
      <c r="I857">
        <v>1</v>
      </c>
      <c r="J857">
        <v>48</v>
      </c>
      <c r="K857">
        <v>9</v>
      </c>
      <c r="L857">
        <v>8</v>
      </c>
      <c r="M857">
        <v>0</v>
      </c>
      <c r="N857">
        <v>9</v>
      </c>
      <c r="O857">
        <v>59</v>
      </c>
      <c r="P857">
        <v>0</v>
      </c>
      <c r="Q857">
        <v>1</v>
      </c>
      <c r="R857">
        <v>1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6</v>
      </c>
      <c r="AF857">
        <v>0</v>
      </c>
      <c r="AG857">
        <v>14</v>
      </c>
      <c r="AH857">
        <v>7</v>
      </c>
      <c r="AI857">
        <v>1</v>
      </c>
      <c r="AJ857">
        <v>9</v>
      </c>
      <c r="AK857">
        <v>11</v>
      </c>
      <c r="AL857">
        <v>0</v>
      </c>
      <c r="AM857">
        <v>30</v>
      </c>
      <c r="AN857">
        <v>1</v>
      </c>
      <c r="AO857">
        <v>1</v>
      </c>
      <c r="AP857">
        <v>1</v>
      </c>
      <c r="AQ857">
        <v>6</v>
      </c>
      <c r="AR857">
        <v>1</v>
      </c>
      <c r="AS857">
        <v>0</v>
      </c>
      <c r="AT857">
        <v>1</v>
      </c>
      <c r="AU857">
        <v>15</v>
      </c>
      <c r="AV857">
        <v>11</v>
      </c>
      <c r="AW857">
        <v>4</v>
      </c>
      <c r="AX857">
        <v>24</v>
      </c>
      <c r="AY857">
        <v>0</v>
      </c>
      <c r="AZ857">
        <v>2</v>
      </c>
      <c r="BA857">
        <v>0</v>
      </c>
      <c r="BB857">
        <v>93</v>
      </c>
      <c r="BC857">
        <v>1</v>
      </c>
      <c r="BD857">
        <v>0</v>
      </c>
      <c r="BE857">
        <v>3</v>
      </c>
      <c r="BF857">
        <v>2</v>
      </c>
      <c r="BG857">
        <v>0</v>
      </c>
      <c r="BH857">
        <v>0</v>
      </c>
      <c r="BI857">
        <v>0</v>
      </c>
      <c r="BJ857">
        <v>20</v>
      </c>
      <c r="BK857">
        <v>23</v>
      </c>
      <c r="BL857">
        <v>0</v>
      </c>
      <c r="BM857">
        <v>1</v>
      </c>
      <c r="BN857">
        <v>62</v>
      </c>
      <c r="BO857">
        <v>0</v>
      </c>
      <c r="BP857">
        <v>40</v>
      </c>
      <c r="BQ857">
        <v>134</v>
      </c>
      <c r="BR857">
        <v>0</v>
      </c>
      <c r="BS857">
        <v>29</v>
      </c>
      <c r="BT857">
        <v>8</v>
      </c>
      <c r="BU857">
        <v>0</v>
      </c>
      <c r="BV857">
        <v>23</v>
      </c>
      <c r="BW857">
        <v>0</v>
      </c>
      <c r="BX857">
        <v>123</v>
      </c>
      <c r="BY857">
        <v>0</v>
      </c>
      <c r="BZ857">
        <v>0</v>
      </c>
      <c r="CA857">
        <v>25</v>
      </c>
      <c r="CB857">
        <v>0</v>
      </c>
      <c r="CC857">
        <v>0</v>
      </c>
      <c r="CD857">
        <v>1</v>
      </c>
      <c r="CE857">
        <v>2</v>
      </c>
      <c r="CF857">
        <v>2</v>
      </c>
      <c r="CG857">
        <v>3</v>
      </c>
      <c r="CH857">
        <v>2</v>
      </c>
      <c r="CI857">
        <v>1</v>
      </c>
      <c r="CJ857">
        <v>3</v>
      </c>
      <c r="CK857">
        <v>0</v>
      </c>
      <c r="CL857">
        <v>0</v>
      </c>
      <c r="CM857">
        <v>4</v>
      </c>
      <c r="CN857">
        <v>41</v>
      </c>
      <c r="CO857">
        <v>0</v>
      </c>
      <c r="CP857">
        <v>1</v>
      </c>
      <c r="CQ857">
        <v>0</v>
      </c>
      <c r="CR857">
        <v>7</v>
      </c>
      <c r="CS857">
        <v>10</v>
      </c>
      <c r="CT857">
        <v>10</v>
      </c>
      <c r="CU857">
        <v>1</v>
      </c>
      <c r="CV857">
        <v>14</v>
      </c>
      <c r="CW857">
        <v>381</v>
      </c>
      <c r="CY857" s="7"/>
    </row>
    <row r="858" spans="1:103" x14ac:dyDescent="0.25">
      <c r="A858" t="s">
        <v>299</v>
      </c>
      <c r="B858" s="5" t="s">
        <v>300</v>
      </c>
      <c r="C858">
        <v>2021</v>
      </c>
      <c r="D858">
        <v>2115</v>
      </c>
      <c r="E858">
        <v>0</v>
      </c>
      <c r="F858">
        <v>0</v>
      </c>
      <c r="G858">
        <v>0</v>
      </c>
      <c r="H858">
        <v>8</v>
      </c>
      <c r="I858">
        <v>4</v>
      </c>
      <c r="J858">
        <v>8</v>
      </c>
      <c r="K858">
        <v>2</v>
      </c>
      <c r="L858">
        <v>5</v>
      </c>
      <c r="M858">
        <v>0</v>
      </c>
      <c r="N858">
        <v>20</v>
      </c>
      <c r="O858">
        <v>1</v>
      </c>
      <c r="P858">
        <v>0</v>
      </c>
      <c r="Q858">
        <v>0</v>
      </c>
      <c r="R858">
        <v>11</v>
      </c>
      <c r="S858">
        <v>14</v>
      </c>
      <c r="T858">
        <v>0</v>
      </c>
      <c r="U858">
        <v>1</v>
      </c>
      <c r="V858">
        <v>0</v>
      </c>
      <c r="W858">
        <v>2</v>
      </c>
      <c r="X858">
        <v>2</v>
      </c>
      <c r="Y858">
        <v>0</v>
      </c>
      <c r="Z858">
        <v>0</v>
      </c>
      <c r="AA858">
        <v>143</v>
      </c>
      <c r="AB858">
        <v>0</v>
      </c>
      <c r="AC858">
        <v>0</v>
      </c>
      <c r="AD858">
        <v>0</v>
      </c>
      <c r="AE858">
        <v>64</v>
      </c>
      <c r="AF858">
        <v>51</v>
      </c>
      <c r="AG858">
        <v>14</v>
      </c>
      <c r="AH858">
        <v>0</v>
      </c>
      <c r="AI858">
        <v>3</v>
      </c>
      <c r="AJ858">
        <v>5</v>
      </c>
      <c r="AK858">
        <v>3</v>
      </c>
      <c r="AL858">
        <v>0</v>
      </c>
      <c r="AM858">
        <v>2</v>
      </c>
      <c r="AN858">
        <v>11</v>
      </c>
      <c r="AO858">
        <v>32</v>
      </c>
      <c r="AP858">
        <v>1</v>
      </c>
      <c r="AQ858">
        <v>15</v>
      </c>
      <c r="AR858">
        <v>56</v>
      </c>
      <c r="AS858">
        <v>12</v>
      </c>
      <c r="AT858">
        <v>7</v>
      </c>
      <c r="AU858">
        <v>18</v>
      </c>
      <c r="AV858">
        <v>11</v>
      </c>
      <c r="AW858">
        <v>2</v>
      </c>
      <c r="AX858">
        <v>25</v>
      </c>
      <c r="AY858">
        <v>3</v>
      </c>
      <c r="AZ858">
        <v>4</v>
      </c>
      <c r="BA858">
        <v>0</v>
      </c>
      <c r="BB858">
        <v>77</v>
      </c>
      <c r="BC858">
        <v>5</v>
      </c>
      <c r="BD858">
        <v>0</v>
      </c>
      <c r="BE858">
        <v>9</v>
      </c>
      <c r="BF858">
        <v>8</v>
      </c>
      <c r="BG858">
        <v>0</v>
      </c>
      <c r="BH858">
        <v>1</v>
      </c>
      <c r="BI858">
        <v>5</v>
      </c>
      <c r="BJ858">
        <v>33</v>
      </c>
      <c r="BK858">
        <v>70</v>
      </c>
      <c r="BL858">
        <v>0</v>
      </c>
      <c r="BM858">
        <v>3</v>
      </c>
      <c r="BN858">
        <v>23</v>
      </c>
      <c r="BO858">
        <v>3</v>
      </c>
      <c r="BP858">
        <v>12</v>
      </c>
      <c r="BQ858">
        <v>92</v>
      </c>
      <c r="BR858">
        <v>129</v>
      </c>
      <c r="BS858">
        <v>120</v>
      </c>
      <c r="BT858">
        <v>33</v>
      </c>
      <c r="BU858">
        <v>0</v>
      </c>
      <c r="BV858">
        <v>10</v>
      </c>
      <c r="BW858">
        <v>0</v>
      </c>
      <c r="BX858">
        <v>0</v>
      </c>
      <c r="BY858">
        <v>0</v>
      </c>
      <c r="BZ858">
        <v>0</v>
      </c>
      <c r="CA858">
        <v>108</v>
      </c>
      <c r="CB858">
        <v>0</v>
      </c>
      <c r="CC858">
        <v>0</v>
      </c>
      <c r="CD858">
        <v>4</v>
      </c>
      <c r="CE858">
        <v>0</v>
      </c>
      <c r="CF858">
        <v>97</v>
      </c>
      <c r="CG858">
        <v>1</v>
      </c>
      <c r="CH858">
        <v>9</v>
      </c>
      <c r="CI858">
        <v>1</v>
      </c>
      <c r="CJ858">
        <v>481</v>
      </c>
      <c r="CK858">
        <v>6</v>
      </c>
      <c r="CL858">
        <v>0</v>
      </c>
      <c r="CM858">
        <v>17</v>
      </c>
      <c r="CN858">
        <v>99</v>
      </c>
      <c r="CO858">
        <v>6</v>
      </c>
      <c r="CP858">
        <v>3</v>
      </c>
      <c r="CQ858">
        <v>0</v>
      </c>
      <c r="CR858">
        <v>1</v>
      </c>
      <c r="CS858">
        <v>2</v>
      </c>
      <c r="CT858">
        <v>29</v>
      </c>
      <c r="CU858">
        <v>1</v>
      </c>
      <c r="CV858">
        <v>56</v>
      </c>
      <c r="CW858">
        <v>3</v>
      </c>
      <c r="CY858" s="7"/>
    </row>
    <row r="859" spans="1:103" x14ac:dyDescent="0.25">
      <c r="A859" t="s">
        <v>301</v>
      </c>
      <c r="B859" s="5" t="s">
        <v>302</v>
      </c>
      <c r="C859">
        <v>2021</v>
      </c>
      <c r="D859">
        <v>23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2</v>
      </c>
      <c r="K859">
        <v>13</v>
      </c>
      <c r="L859">
        <v>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2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1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Y859" s="7"/>
    </row>
    <row r="860" spans="1:103" x14ac:dyDescent="0.25">
      <c r="A860" t="s">
        <v>303</v>
      </c>
      <c r="B860" s="5" t="s">
        <v>304</v>
      </c>
      <c r="C860">
        <v>2021</v>
      </c>
      <c r="D860">
        <v>26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11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9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1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Y860" s="7"/>
    </row>
    <row r="861" spans="1:103" x14ac:dyDescent="0.25">
      <c r="A861" t="s">
        <v>305</v>
      </c>
      <c r="B861" s="5" t="s">
        <v>306</v>
      </c>
      <c r="C861">
        <v>2021</v>
      </c>
      <c r="D861">
        <v>2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2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Y861" s="7"/>
    </row>
    <row r="862" spans="1:103" x14ac:dyDescent="0.25">
      <c r="A862" t="s">
        <v>307</v>
      </c>
      <c r="B862" s="5" t="s">
        <v>308</v>
      </c>
      <c r="C862">
        <v>2021</v>
      </c>
      <c r="D862">
        <v>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1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1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Y862" s="7"/>
    </row>
    <row r="863" spans="1:103" x14ac:dyDescent="0.25">
      <c r="A863" t="s">
        <v>309</v>
      </c>
      <c r="B863" s="5" t="s">
        <v>310</v>
      </c>
      <c r="C863">
        <v>2021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Y863" s="7"/>
    </row>
    <row r="864" spans="1:103" x14ac:dyDescent="0.25">
      <c r="A864" t="s">
        <v>311</v>
      </c>
      <c r="B864" s="5" t="s">
        <v>312</v>
      </c>
      <c r="C864">
        <v>2021</v>
      </c>
      <c r="D864">
        <v>925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2</v>
      </c>
      <c r="K864">
        <v>0</v>
      </c>
      <c r="L864">
        <v>3</v>
      </c>
      <c r="M864">
        <v>0</v>
      </c>
      <c r="N864">
        <v>1</v>
      </c>
      <c r="O864">
        <v>7</v>
      </c>
      <c r="P864">
        <v>0</v>
      </c>
      <c r="Q864">
        <v>0</v>
      </c>
      <c r="R864">
        <v>1</v>
      </c>
      <c r="S864">
        <v>2</v>
      </c>
      <c r="T864">
        <v>0</v>
      </c>
      <c r="U864">
        <v>1</v>
      </c>
      <c r="V864">
        <v>0</v>
      </c>
      <c r="W864">
        <v>8</v>
      </c>
      <c r="X864">
        <v>1</v>
      </c>
      <c r="Y864">
        <v>0</v>
      </c>
      <c r="Z864">
        <v>821</v>
      </c>
      <c r="AA864">
        <v>47</v>
      </c>
      <c r="AB864">
        <v>12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2</v>
      </c>
      <c r="BC864">
        <v>1</v>
      </c>
      <c r="BD864">
        <v>0</v>
      </c>
      <c r="BE864">
        <v>1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1</v>
      </c>
      <c r="BR864">
        <v>0</v>
      </c>
      <c r="BS864">
        <v>0</v>
      </c>
      <c r="BT864">
        <v>1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2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1</v>
      </c>
      <c r="CN864">
        <v>2</v>
      </c>
      <c r="CO864">
        <v>0</v>
      </c>
      <c r="CP864">
        <v>0</v>
      </c>
      <c r="CQ864">
        <v>0</v>
      </c>
      <c r="CR864">
        <v>1</v>
      </c>
      <c r="CS864">
        <v>0</v>
      </c>
      <c r="CT864">
        <v>0</v>
      </c>
      <c r="CU864">
        <v>0</v>
      </c>
      <c r="CV864">
        <v>2</v>
      </c>
      <c r="CW864">
        <v>1</v>
      </c>
      <c r="CY864" s="7"/>
    </row>
    <row r="865" spans="1:103" x14ac:dyDescent="0.25">
      <c r="A865" t="s">
        <v>313</v>
      </c>
      <c r="B865" s="5" t="s">
        <v>314</v>
      </c>
      <c r="C865">
        <v>2021</v>
      </c>
      <c r="D865">
        <v>52</v>
      </c>
      <c r="E865">
        <v>0</v>
      </c>
      <c r="F865">
        <v>0</v>
      </c>
      <c r="G865">
        <v>0</v>
      </c>
      <c r="H865">
        <v>9</v>
      </c>
      <c r="I865">
        <v>0</v>
      </c>
      <c r="J865">
        <v>11</v>
      </c>
      <c r="K865">
        <v>4</v>
      </c>
      <c r="L865">
        <v>6</v>
      </c>
      <c r="M865">
        <v>0</v>
      </c>
      <c r="N865">
        <v>0</v>
      </c>
      <c r="O865">
        <v>1</v>
      </c>
      <c r="P865">
        <v>0</v>
      </c>
      <c r="Q865">
        <v>19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1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Y865" s="7"/>
    </row>
    <row r="866" spans="1:103" x14ac:dyDescent="0.25">
      <c r="A866" t="s">
        <v>315</v>
      </c>
      <c r="B866" s="5" t="s">
        <v>316</v>
      </c>
      <c r="C866">
        <v>2021</v>
      </c>
      <c r="D866">
        <v>33078</v>
      </c>
      <c r="E866">
        <v>14</v>
      </c>
      <c r="F866">
        <v>841</v>
      </c>
      <c r="G866">
        <v>359</v>
      </c>
      <c r="H866">
        <v>104</v>
      </c>
      <c r="I866">
        <v>255</v>
      </c>
      <c r="J866">
        <v>1605</v>
      </c>
      <c r="K866">
        <v>77</v>
      </c>
      <c r="L866">
        <v>352</v>
      </c>
      <c r="M866">
        <v>331</v>
      </c>
      <c r="N866">
        <v>551</v>
      </c>
      <c r="O866">
        <v>436</v>
      </c>
      <c r="P866">
        <v>0</v>
      </c>
      <c r="Q866">
        <v>28</v>
      </c>
      <c r="R866">
        <v>23</v>
      </c>
      <c r="S866">
        <v>59</v>
      </c>
      <c r="T866">
        <v>9</v>
      </c>
      <c r="U866">
        <v>7</v>
      </c>
      <c r="V866">
        <v>50</v>
      </c>
      <c r="W866">
        <v>112</v>
      </c>
      <c r="X866">
        <v>1325</v>
      </c>
      <c r="Y866">
        <v>36</v>
      </c>
      <c r="Z866">
        <v>11</v>
      </c>
      <c r="AA866">
        <v>2146</v>
      </c>
      <c r="AB866">
        <v>816</v>
      </c>
      <c r="AC866">
        <v>586</v>
      </c>
      <c r="AD866">
        <v>11</v>
      </c>
      <c r="AE866">
        <v>332</v>
      </c>
      <c r="AF866">
        <v>48</v>
      </c>
      <c r="AG866">
        <v>936</v>
      </c>
      <c r="AH866">
        <v>164</v>
      </c>
      <c r="AI866">
        <v>202</v>
      </c>
      <c r="AJ866">
        <v>1860</v>
      </c>
      <c r="AK866">
        <v>591</v>
      </c>
      <c r="AL866">
        <v>176</v>
      </c>
      <c r="AM866">
        <v>1106</v>
      </c>
      <c r="AN866">
        <v>140</v>
      </c>
      <c r="AO866">
        <v>1122</v>
      </c>
      <c r="AP866">
        <v>7</v>
      </c>
      <c r="AQ866">
        <v>127</v>
      </c>
      <c r="AR866">
        <v>40</v>
      </c>
      <c r="AS866">
        <v>396</v>
      </c>
      <c r="AT866">
        <v>377</v>
      </c>
      <c r="AU866">
        <v>205</v>
      </c>
      <c r="AV866">
        <v>472</v>
      </c>
      <c r="AW866">
        <v>232</v>
      </c>
      <c r="AX866">
        <v>422</v>
      </c>
      <c r="AY866">
        <v>6</v>
      </c>
      <c r="AZ866">
        <v>24</v>
      </c>
      <c r="BA866">
        <v>0</v>
      </c>
      <c r="BB866">
        <v>776</v>
      </c>
      <c r="BC866">
        <v>13</v>
      </c>
      <c r="BD866">
        <v>38</v>
      </c>
      <c r="BE866">
        <v>158</v>
      </c>
      <c r="BF866">
        <v>324</v>
      </c>
      <c r="BG866">
        <v>12</v>
      </c>
      <c r="BH866">
        <v>25</v>
      </c>
      <c r="BI866">
        <v>4</v>
      </c>
      <c r="BJ866">
        <v>279</v>
      </c>
      <c r="BK866">
        <v>609</v>
      </c>
      <c r="BL866">
        <v>0</v>
      </c>
      <c r="BM866">
        <v>344</v>
      </c>
      <c r="BN866">
        <v>1326</v>
      </c>
      <c r="BO866">
        <v>127</v>
      </c>
      <c r="BP866">
        <v>144</v>
      </c>
      <c r="BQ866">
        <v>1697</v>
      </c>
      <c r="BR866">
        <v>152</v>
      </c>
      <c r="BS866">
        <v>1445</v>
      </c>
      <c r="BT866">
        <v>522</v>
      </c>
      <c r="BU866">
        <v>57</v>
      </c>
      <c r="BV866">
        <v>294</v>
      </c>
      <c r="BW866">
        <v>916</v>
      </c>
      <c r="BX866">
        <v>748</v>
      </c>
      <c r="BY866">
        <v>1</v>
      </c>
      <c r="BZ866">
        <v>0</v>
      </c>
      <c r="CA866">
        <v>31</v>
      </c>
      <c r="CB866">
        <v>26</v>
      </c>
      <c r="CC866">
        <v>2</v>
      </c>
      <c r="CD866">
        <v>78</v>
      </c>
      <c r="CE866">
        <v>32</v>
      </c>
      <c r="CF866">
        <v>39</v>
      </c>
      <c r="CG866">
        <v>8</v>
      </c>
      <c r="CH866">
        <v>60</v>
      </c>
      <c r="CI866">
        <v>76</v>
      </c>
      <c r="CJ866">
        <v>701</v>
      </c>
      <c r="CK866">
        <v>248</v>
      </c>
      <c r="CL866">
        <v>3</v>
      </c>
      <c r="CM866">
        <v>156</v>
      </c>
      <c r="CN866">
        <v>886</v>
      </c>
      <c r="CO866">
        <v>44</v>
      </c>
      <c r="CP866">
        <v>124</v>
      </c>
      <c r="CQ866">
        <v>2</v>
      </c>
      <c r="CR866">
        <v>10</v>
      </c>
      <c r="CS866">
        <v>11</v>
      </c>
      <c r="CT866">
        <v>303</v>
      </c>
      <c r="CU866">
        <v>9</v>
      </c>
      <c r="CV866">
        <v>911</v>
      </c>
      <c r="CW866">
        <v>182</v>
      </c>
      <c r="CY866" s="7"/>
    </row>
    <row r="867" spans="1:103" x14ac:dyDescent="0.25">
      <c r="A867" t="s">
        <v>317</v>
      </c>
      <c r="B867" s="5" t="s">
        <v>318</v>
      </c>
      <c r="C867">
        <v>2021</v>
      </c>
      <c r="D867">
        <v>27147</v>
      </c>
      <c r="E867">
        <v>0</v>
      </c>
      <c r="F867">
        <v>0</v>
      </c>
      <c r="G867">
        <v>2</v>
      </c>
      <c r="H867">
        <v>501</v>
      </c>
      <c r="I867">
        <v>0</v>
      </c>
      <c r="J867">
        <v>1</v>
      </c>
      <c r="K867">
        <v>2</v>
      </c>
      <c r="L867">
        <v>0</v>
      </c>
      <c r="M867">
        <v>61</v>
      </c>
      <c r="N867">
        <v>28</v>
      </c>
      <c r="O867">
        <v>6</v>
      </c>
      <c r="P867">
        <v>0</v>
      </c>
      <c r="Q867">
        <v>0</v>
      </c>
      <c r="R867">
        <v>0</v>
      </c>
      <c r="S867">
        <v>40</v>
      </c>
      <c r="T867">
        <v>1</v>
      </c>
      <c r="U867">
        <v>2</v>
      </c>
      <c r="V867">
        <v>82</v>
      </c>
      <c r="W867">
        <v>274</v>
      </c>
      <c r="X867">
        <v>2</v>
      </c>
      <c r="Y867">
        <v>0</v>
      </c>
      <c r="Z867">
        <v>8706</v>
      </c>
      <c r="AA867">
        <v>479</v>
      </c>
      <c r="AB867">
        <v>14457</v>
      </c>
      <c r="AC867">
        <v>260</v>
      </c>
      <c r="AD867">
        <v>13</v>
      </c>
      <c r="AE867">
        <v>0</v>
      </c>
      <c r="AF867">
        <v>4</v>
      </c>
      <c r="AG867">
        <v>209</v>
      </c>
      <c r="AH867">
        <v>37</v>
      </c>
      <c r="AI867">
        <v>7</v>
      </c>
      <c r="AJ867">
        <v>32</v>
      </c>
      <c r="AK867">
        <v>3</v>
      </c>
      <c r="AL867">
        <v>76</v>
      </c>
      <c r="AM867">
        <v>69</v>
      </c>
      <c r="AN867">
        <v>8</v>
      </c>
      <c r="AO867">
        <v>50</v>
      </c>
      <c r="AP867">
        <v>0</v>
      </c>
      <c r="AQ867">
        <v>6</v>
      </c>
      <c r="AR867">
        <v>13</v>
      </c>
      <c r="AS867">
        <v>66</v>
      </c>
      <c r="AT867">
        <v>4</v>
      </c>
      <c r="AU867">
        <v>2</v>
      </c>
      <c r="AV867">
        <v>72</v>
      </c>
      <c r="AW867">
        <v>560</v>
      </c>
      <c r="AX867">
        <v>57</v>
      </c>
      <c r="AY867">
        <v>1</v>
      </c>
      <c r="AZ867">
        <v>4</v>
      </c>
      <c r="BA867">
        <v>0</v>
      </c>
      <c r="BB867">
        <v>142</v>
      </c>
      <c r="BC867">
        <v>9</v>
      </c>
      <c r="BD867">
        <v>0</v>
      </c>
      <c r="BE867">
        <v>56</v>
      </c>
      <c r="BF867">
        <v>34</v>
      </c>
      <c r="BG867">
        <v>2</v>
      </c>
      <c r="BH867">
        <v>1</v>
      </c>
      <c r="BI867">
        <v>0</v>
      </c>
      <c r="BJ867">
        <v>65</v>
      </c>
      <c r="BK867">
        <v>29</v>
      </c>
      <c r="BL867">
        <v>0</v>
      </c>
      <c r="BM867">
        <v>1</v>
      </c>
      <c r="BN867">
        <v>14</v>
      </c>
      <c r="BO867">
        <v>0</v>
      </c>
      <c r="BP867">
        <v>7</v>
      </c>
      <c r="BQ867">
        <v>38</v>
      </c>
      <c r="BR867">
        <v>1</v>
      </c>
      <c r="BS867">
        <v>74</v>
      </c>
      <c r="BT867">
        <v>19</v>
      </c>
      <c r="BU867">
        <v>1</v>
      </c>
      <c r="BV867">
        <v>8</v>
      </c>
      <c r="BW867">
        <v>16</v>
      </c>
      <c r="BX867">
        <v>1</v>
      </c>
      <c r="BY867">
        <v>0</v>
      </c>
      <c r="BZ867">
        <v>0</v>
      </c>
      <c r="CA867">
        <v>20</v>
      </c>
      <c r="CB867">
        <v>204</v>
      </c>
      <c r="CC867">
        <v>0</v>
      </c>
      <c r="CD867">
        <v>8</v>
      </c>
      <c r="CE867">
        <v>0</v>
      </c>
      <c r="CF867">
        <v>16</v>
      </c>
      <c r="CG867">
        <v>1</v>
      </c>
      <c r="CH867">
        <v>4</v>
      </c>
      <c r="CI867">
        <v>0</v>
      </c>
      <c r="CJ867">
        <v>2</v>
      </c>
      <c r="CK867">
        <v>0</v>
      </c>
      <c r="CL867">
        <v>0</v>
      </c>
      <c r="CM867">
        <v>27</v>
      </c>
      <c r="CN867">
        <v>99</v>
      </c>
      <c r="CO867">
        <v>1</v>
      </c>
      <c r="CP867">
        <v>2</v>
      </c>
      <c r="CQ867">
        <v>0</v>
      </c>
      <c r="CR867">
        <v>6</v>
      </c>
      <c r="CS867">
        <v>1</v>
      </c>
      <c r="CT867">
        <v>7</v>
      </c>
      <c r="CU867">
        <v>0</v>
      </c>
      <c r="CV867">
        <v>22</v>
      </c>
      <c r="CW867">
        <v>14</v>
      </c>
      <c r="CY867" s="7"/>
    </row>
    <row r="868" spans="1:103" x14ac:dyDescent="0.25">
      <c r="A868" t="s">
        <v>319</v>
      </c>
      <c r="B868" s="5" t="s">
        <v>320</v>
      </c>
      <c r="C868">
        <v>2021</v>
      </c>
      <c r="D868">
        <v>15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5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8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Y868" s="7"/>
    </row>
    <row r="869" spans="1:103" x14ac:dyDescent="0.25">
      <c r="A869" t="s">
        <v>321</v>
      </c>
      <c r="B869" s="5" t="s">
        <v>322</v>
      </c>
      <c r="C869">
        <v>2021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Y869" s="7"/>
    </row>
    <row r="870" spans="1:103" x14ac:dyDescent="0.25">
      <c r="A870" t="s">
        <v>323</v>
      </c>
      <c r="B870" s="5" t="s">
        <v>324</v>
      </c>
      <c r="C870">
        <v>2021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Y870" s="7"/>
    </row>
    <row r="871" spans="1:103" x14ac:dyDescent="0.25">
      <c r="A871" t="s">
        <v>325</v>
      </c>
      <c r="B871" s="5" t="s">
        <v>326</v>
      </c>
      <c r="C871">
        <v>2021</v>
      </c>
      <c r="D871">
        <v>750</v>
      </c>
      <c r="E871">
        <v>0</v>
      </c>
      <c r="F871">
        <v>201</v>
      </c>
      <c r="G871">
        <v>0</v>
      </c>
      <c r="H871">
        <v>6</v>
      </c>
      <c r="I871">
        <v>3</v>
      </c>
      <c r="J871">
        <v>39</v>
      </c>
      <c r="K871">
        <v>34</v>
      </c>
      <c r="L871">
        <v>0</v>
      </c>
      <c r="M871">
        <v>0</v>
      </c>
      <c r="N871">
        <v>3</v>
      </c>
      <c r="O871">
        <v>216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17</v>
      </c>
      <c r="V871">
        <v>1</v>
      </c>
      <c r="W871">
        <v>0</v>
      </c>
      <c r="X871">
        <v>6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2</v>
      </c>
      <c r="AE871">
        <v>0</v>
      </c>
      <c r="AF871">
        <v>0</v>
      </c>
      <c r="AG871">
        <v>1</v>
      </c>
      <c r="AH871">
        <v>0</v>
      </c>
      <c r="AI871">
        <v>1</v>
      </c>
      <c r="AJ871">
        <v>17</v>
      </c>
      <c r="AK871">
        <v>7</v>
      </c>
      <c r="AL871">
        <v>0</v>
      </c>
      <c r="AM871">
        <v>0</v>
      </c>
      <c r="AN871">
        <v>1</v>
      </c>
      <c r="AO871">
        <v>2</v>
      </c>
      <c r="AP871">
        <v>0</v>
      </c>
      <c r="AQ871">
        <v>0</v>
      </c>
      <c r="AR871">
        <v>0</v>
      </c>
      <c r="AS871">
        <v>0</v>
      </c>
      <c r="AT871">
        <v>4</v>
      </c>
      <c r="AU871">
        <v>3</v>
      </c>
      <c r="AV871">
        <v>0</v>
      </c>
      <c r="AW871">
        <v>1</v>
      </c>
      <c r="AX871">
        <v>8</v>
      </c>
      <c r="AY871">
        <v>0</v>
      </c>
      <c r="AZ871">
        <v>1</v>
      </c>
      <c r="BA871">
        <v>0</v>
      </c>
      <c r="BB871">
        <v>26</v>
      </c>
      <c r="BC871">
        <v>1</v>
      </c>
      <c r="BD871">
        <v>0</v>
      </c>
      <c r="BE871">
        <v>7</v>
      </c>
      <c r="BF871">
        <v>6</v>
      </c>
      <c r="BG871">
        <v>1</v>
      </c>
      <c r="BH871">
        <v>2</v>
      </c>
      <c r="BI871">
        <v>0</v>
      </c>
      <c r="BJ871">
        <v>3</v>
      </c>
      <c r="BK871">
        <v>13</v>
      </c>
      <c r="BL871">
        <v>0</v>
      </c>
      <c r="BM871">
        <v>1</v>
      </c>
      <c r="BN871">
        <v>2</v>
      </c>
      <c r="BO871">
        <v>0</v>
      </c>
      <c r="BP871">
        <v>2</v>
      </c>
      <c r="BQ871">
        <v>7</v>
      </c>
      <c r="BR871">
        <v>0</v>
      </c>
      <c r="BS871">
        <v>4</v>
      </c>
      <c r="BT871">
        <v>3</v>
      </c>
      <c r="BU871">
        <v>0</v>
      </c>
      <c r="BV871">
        <v>3</v>
      </c>
      <c r="BW871">
        <v>0</v>
      </c>
      <c r="BX871">
        <v>2</v>
      </c>
      <c r="BY871">
        <v>0</v>
      </c>
      <c r="BZ871">
        <v>0</v>
      </c>
      <c r="CA871">
        <v>6</v>
      </c>
      <c r="CB871">
        <v>2</v>
      </c>
      <c r="CC871">
        <v>0</v>
      </c>
      <c r="CD871">
        <v>2</v>
      </c>
      <c r="CE871">
        <v>0</v>
      </c>
      <c r="CF871">
        <v>3</v>
      </c>
      <c r="CG871">
        <v>0</v>
      </c>
      <c r="CH871">
        <v>0</v>
      </c>
      <c r="CI871">
        <v>0</v>
      </c>
      <c r="CJ871">
        <v>4</v>
      </c>
      <c r="CK871">
        <v>1</v>
      </c>
      <c r="CL871">
        <v>0</v>
      </c>
      <c r="CM871">
        <v>3</v>
      </c>
      <c r="CN871">
        <v>29</v>
      </c>
      <c r="CO871">
        <v>0</v>
      </c>
      <c r="CP871">
        <v>0</v>
      </c>
      <c r="CQ871">
        <v>0</v>
      </c>
      <c r="CR871">
        <v>5</v>
      </c>
      <c r="CS871">
        <v>0</v>
      </c>
      <c r="CT871">
        <v>7</v>
      </c>
      <c r="CU871">
        <v>0</v>
      </c>
      <c r="CV871">
        <v>12</v>
      </c>
      <c r="CW871">
        <v>18</v>
      </c>
      <c r="CY871" s="7"/>
    </row>
    <row r="872" spans="1:103" x14ac:dyDescent="0.25">
      <c r="A872" t="s">
        <v>327</v>
      </c>
      <c r="B872" s="5" t="s">
        <v>328</v>
      </c>
      <c r="C872">
        <v>2021</v>
      </c>
      <c r="D872">
        <v>138</v>
      </c>
      <c r="E872">
        <v>0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4</v>
      </c>
      <c r="AB872">
        <v>0</v>
      </c>
      <c r="AC872">
        <v>0</v>
      </c>
      <c r="AD872">
        <v>0</v>
      </c>
      <c r="AE872">
        <v>0</v>
      </c>
      <c r="AF872">
        <v>1</v>
      </c>
      <c r="AG872">
        <v>1</v>
      </c>
      <c r="AH872">
        <v>0</v>
      </c>
      <c r="AI872">
        <v>0</v>
      </c>
      <c r="AJ872">
        <v>11</v>
      </c>
      <c r="AK872">
        <v>0</v>
      </c>
      <c r="AL872">
        <v>0</v>
      </c>
      <c r="AM872">
        <v>3</v>
      </c>
      <c r="AN872">
        <v>7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2</v>
      </c>
      <c r="AV872">
        <v>2</v>
      </c>
      <c r="AW872">
        <v>1</v>
      </c>
      <c r="AX872">
        <v>2</v>
      </c>
      <c r="AY872">
        <v>0</v>
      </c>
      <c r="AZ872">
        <v>1</v>
      </c>
      <c r="BA872">
        <v>0</v>
      </c>
      <c r="BB872">
        <v>5</v>
      </c>
      <c r="BC872">
        <v>0</v>
      </c>
      <c r="BD872">
        <v>0</v>
      </c>
      <c r="BE872">
        <v>1</v>
      </c>
      <c r="BF872">
        <v>1</v>
      </c>
      <c r="BG872">
        <v>0</v>
      </c>
      <c r="BH872">
        <v>0</v>
      </c>
      <c r="BI872">
        <v>0</v>
      </c>
      <c r="BJ872">
        <v>1</v>
      </c>
      <c r="BK872">
        <v>3</v>
      </c>
      <c r="BL872">
        <v>0</v>
      </c>
      <c r="BM872">
        <v>1</v>
      </c>
      <c r="BN872">
        <v>3</v>
      </c>
      <c r="BO872">
        <v>0</v>
      </c>
      <c r="BP872">
        <v>0</v>
      </c>
      <c r="BQ872">
        <v>3</v>
      </c>
      <c r="BR872">
        <v>0</v>
      </c>
      <c r="BS872">
        <v>5</v>
      </c>
      <c r="BT872">
        <v>1</v>
      </c>
      <c r="BU872">
        <v>0</v>
      </c>
      <c r="BV872">
        <v>10</v>
      </c>
      <c r="BW872">
        <v>1</v>
      </c>
      <c r="BX872">
        <v>0</v>
      </c>
      <c r="BY872">
        <v>0</v>
      </c>
      <c r="BZ872">
        <v>0</v>
      </c>
      <c r="CA872">
        <v>38</v>
      </c>
      <c r="CB872">
        <v>0</v>
      </c>
      <c r="CC872">
        <v>0</v>
      </c>
      <c r="CD872">
        <v>1</v>
      </c>
      <c r="CE872">
        <v>0</v>
      </c>
      <c r="CF872">
        <v>2</v>
      </c>
      <c r="CG872">
        <v>0</v>
      </c>
      <c r="CH872">
        <v>0</v>
      </c>
      <c r="CI872">
        <v>0</v>
      </c>
      <c r="CJ872">
        <v>1</v>
      </c>
      <c r="CK872">
        <v>0</v>
      </c>
      <c r="CL872">
        <v>0</v>
      </c>
      <c r="CM872">
        <v>3</v>
      </c>
      <c r="CN872">
        <v>11</v>
      </c>
      <c r="CO872">
        <v>0</v>
      </c>
      <c r="CP872">
        <v>0</v>
      </c>
      <c r="CQ872">
        <v>0</v>
      </c>
      <c r="CR872">
        <v>10</v>
      </c>
      <c r="CS872">
        <v>0</v>
      </c>
      <c r="CT872">
        <v>0</v>
      </c>
      <c r="CU872">
        <v>0</v>
      </c>
      <c r="CV872">
        <v>0</v>
      </c>
      <c r="CW872">
        <v>0</v>
      </c>
      <c r="CY872" s="7"/>
    </row>
    <row r="873" spans="1:103" x14ac:dyDescent="0.25">
      <c r="A873" t="s">
        <v>329</v>
      </c>
      <c r="B873" s="5" t="s">
        <v>330</v>
      </c>
      <c r="C873">
        <v>2021</v>
      </c>
      <c r="D873">
        <v>43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21</v>
      </c>
      <c r="K873">
        <v>0</v>
      </c>
      <c r="L873">
        <v>0</v>
      </c>
      <c r="M873">
        <v>0</v>
      </c>
      <c r="N873">
        <v>0</v>
      </c>
      <c r="O873">
        <v>3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1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1</v>
      </c>
      <c r="CK873">
        <v>1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Y873" s="7"/>
    </row>
    <row r="874" spans="1:103" x14ac:dyDescent="0.25">
      <c r="A874" t="s">
        <v>331</v>
      </c>
      <c r="B874" s="5" t="s">
        <v>332</v>
      </c>
      <c r="C874">
        <v>2021</v>
      </c>
      <c r="D874">
        <v>619</v>
      </c>
      <c r="E874">
        <v>0</v>
      </c>
      <c r="F874">
        <v>0</v>
      </c>
      <c r="G874">
        <v>0</v>
      </c>
      <c r="H874">
        <v>10</v>
      </c>
      <c r="I874">
        <v>3</v>
      </c>
      <c r="J874">
        <v>293</v>
      </c>
      <c r="K874">
        <v>0</v>
      </c>
      <c r="L874">
        <v>24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2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206</v>
      </c>
      <c r="AC874">
        <v>0</v>
      </c>
      <c r="AD874">
        <v>3</v>
      </c>
      <c r="AE874">
        <v>0</v>
      </c>
      <c r="AF874">
        <v>0</v>
      </c>
      <c r="AG874">
        <v>12</v>
      </c>
      <c r="AH874">
        <v>12</v>
      </c>
      <c r="AI874">
        <v>2</v>
      </c>
      <c r="AJ874">
        <v>0</v>
      </c>
      <c r="AK874">
        <v>5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8</v>
      </c>
      <c r="AU874">
        <v>1</v>
      </c>
      <c r="AV874">
        <v>0</v>
      </c>
      <c r="AW874">
        <v>26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1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7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1</v>
      </c>
      <c r="CY874" s="7"/>
    </row>
    <row r="875" spans="1:103" x14ac:dyDescent="0.25">
      <c r="A875" t="s">
        <v>333</v>
      </c>
      <c r="B875" s="5" t="s">
        <v>334</v>
      </c>
      <c r="C875">
        <v>2021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Y875" s="7"/>
    </row>
    <row r="876" spans="1:103" x14ac:dyDescent="0.25">
      <c r="A876" t="s">
        <v>335</v>
      </c>
      <c r="B876" s="5" t="s">
        <v>336</v>
      </c>
      <c r="C876">
        <v>2021</v>
      </c>
      <c r="D876">
        <v>118</v>
      </c>
      <c r="E876">
        <v>0</v>
      </c>
      <c r="F876">
        <v>0</v>
      </c>
      <c r="G876">
        <v>0</v>
      </c>
      <c r="H876">
        <v>7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109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Y876" s="7"/>
    </row>
    <row r="877" spans="1:103" x14ac:dyDescent="0.25">
      <c r="A877" t="s">
        <v>337</v>
      </c>
      <c r="B877" s="5" t="s">
        <v>338</v>
      </c>
      <c r="C877">
        <v>2021</v>
      </c>
      <c r="D877">
        <v>534</v>
      </c>
      <c r="E877">
        <v>0</v>
      </c>
      <c r="F877">
        <v>0</v>
      </c>
      <c r="G877">
        <v>0</v>
      </c>
      <c r="H877">
        <v>21</v>
      </c>
      <c r="I877">
        <v>3</v>
      </c>
      <c r="J877">
        <v>33</v>
      </c>
      <c r="K877">
        <v>4</v>
      </c>
      <c r="L877">
        <v>1</v>
      </c>
      <c r="M877">
        <v>0</v>
      </c>
      <c r="N877">
        <v>10</v>
      </c>
      <c r="O877">
        <v>13</v>
      </c>
      <c r="P877">
        <v>0</v>
      </c>
      <c r="Q877">
        <v>0</v>
      </c>
      <c r="R877">
        <v>0</v>
      </c>
      <c r="S877">
        <v>0</v>
      </c>
      <c r="T877">
        <v>29</v>
      </c>
      <c r="U877">
        <v>14</v>
      </c>
      <c r="V877">
        <v>0</v>
      </c>
      <c r="W877">
        <v>3</v>
      </c>
      <c r="X877">
        <v>9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11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1</v>
      </c>
      <c r="AP877">
        <v>0</v>
      </c>
      <c r="AQ877">
        <v>5</v>
      </c>
      <c r="AR877">
        <v>0</v>
      </c>
      <c r="AS877">
        <v>1</v>
      </c>
      <c r="AT877">
        <v>4</v>
      </c>
      <c r="AU877">
        <v>0</v>
      </c>
      <c r="AV877">
        <v>0</v>
      </c>
      <c r="AW877">
        <v>0</v>
      </c>
      <c r="AX877">
        <v>1</v>
      </c>
      <c r="AY877">
        <v>0</v>
      </c>
      <c r="AZ877">
        <v>3</v>
      </c>
      <c r="BA877">
        <v>0</v>
      </c>
      <c r="BB877">
        <v>4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23</v>
      </c>
      <c r="BK877">
        <v>3</v>
      </c>
      <c r="BL877">
        <v>0</v>
      </c>
      <c r="BM877">
        <v>10</v>
      </c>
      <c r="BN877">
        <v>28</v>
      </c>
      <c r="BO877">
        <v>0</v>
      </c>
      <c r="BP877">
        <v>1</v>
      </c>
      <c r="BQ877">
        <v>11</v>
      </c>
      <c r="BR877">
        <v>17</v>
      </c>
      <c r="BS877">
        <v>28</v>
      </c>
      <c r="BT877">
        <v>14</v>
      </c>
      <c r="BU877">
        <v>4</v>
      </c>
      <c r="BV877">
        <v>2</v>
      </c>
      <c r="BW877">
        <v>0</v>
      </c>
      <c r="BX877">
        <v>0</v>
      </c>
      <c r="BY877">
        <v>0</v>
      </c>
      <c r="BZ877">
        <v>0</v>
      </c>
      <c r="CA877">
        <v>102</v>
      </c>
      <c r="CB877">
        <v>27</v>
      </c>
      <c r="CC877">
        <v>0</v>
      </c>
      <c r="CD877">
        <v>1</v>
      </c>
      <c r="CE877">
        <v>0</v>
      </c>
      <c r="CF877">
        <v>3</v>
      </c>
      <c r="CG877">
        <v>2</v>
      </c>
      <c r="CH877">
        <v>0</v>
      </c>
      <c r="CI877">
        <v>2</v>
      </c>
      <c r="CJ877">
        <v>15</v>
      </c>
      <c r="CK877">
        <v>3</v>
      </c>
      <c r="CL877">
        <v>0</v>
      </c>
      <c r="CM877">
        <v>4</v>
      </c>
      <c r="CN877">
        <v>3</v>
      </c>
      <c r="CO877">
        <v>3</v>
      </c>
      <c r="CP877">
        <v>14</v>
      </c>
      <c r="CQ877">
        <v>0</v>
      </c>
      <c r="CR877">
        <v>1</v>
      </c>
      <c r="CS877">
        <v>0</v>
      </c>
      <c r="CT877">
        <v>25</v>
      </c>
      <c r="CU877">
        <v>0</v>
      </c>
      <c r="CV877">
        <v>10</v>
      </c>
      <c r="CW877">
        <v>2</v>
      </c>
      <c r="CY877" s="7"/>
    </row>
    <row r="878" spans="1:103" x14ac:dyDescent="0.25">
      <c r="A878" t="s">
        <v>339</v>
      </c>
      <c r="B878" s="5" t="s">
        <v>340</v>
      </c>
      <c r="C878">
        <v>2021</v>
      </c>
      <c r="D878">
        <v>1493</v>
      </c>
      <c r="E878">
        <v>0</v>
      </c>
      <c r="F878">
        <v>0</v>
      </c>
      <c r="G878">
        <v>0</v>
      </c>
      <c r="H878">
        <v>3</v>
      </c>
      <c r="I878">
        <v>91</v>
      </c>
      <c r="J878">
        <v>37</v>
      </c>
      <c r="K878">
        <v>3</v>
      </c>
      <c r="L878">
        <v>7</v>
      </c>
      <c r="M878">
        <v>1</v>
      </c>
      <c r="N878">
        <v>8</v>
      </c>
      <c r="O878">
        <v>2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6</v>
      </c>
      <c r="V878">
        <v>6</v>
      </c>
      <c r="W878">
        <v>5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18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2</v>
      </c>
      <c r="AN878">
        <v>1</v>
      </c>
      <c r="AO878">
        <v>0</v>
      </c>
      <c r="AP878">
        <v>1</v>
      </c>
      <c r="AQ878">
        <v>1</v>
      </c>
      <c r="AR878">
        <v>0</v>
      </c>
      <c r="AS878">
        <v>2</v>
      </c>
      <c r="AT878">
        <v>477</v>
      </c>
      <c r="AU878">
        <v>16</v>
      </c>
      <c r="AV878">
        <v>1</v>
      </c>
      <c r="AW878">
        <v>1</v>
      </c>
      <c r="AX878">
        <v>9</v>
      </c>
      <c r="AY878">
        <v>0</v>
      </c>
      <c r="AZ878">
        <v>0</v>
      </c>
      <c r="BA878">
        <v>0</v>
      </c>
      <c r="BB878">
        <v>1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1</v>
      </c>
      <c r="BT878">
        <v>1</v>
      </c>
      <c r="BU878">
        <v>0</v>
      </c>
      <c r="BV878">
        <v>1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1</v>
      </c>
      <c r="CD878">
        <v>1</v>
      </c>
      <c r="CE878">
        <v>0</v>
      </c>
      <c r="CF878">
        <v>24</v>
      </c>
      <c r="CG878">
        <v>0</v>
      </c>
      <c r="CH878">
        <v>0</v>
      </c>
      <c r="CI878">
        <v>3</v>
      </c>
      <c r="CJ878">
        <v>681</v>
      </c>
      <c r="CK878">
        <v>6</v>
      </c>
      <c r="CL878">
        <v>0</v>
      </c>
      <c r="CM878">
        <v>0</v>
      </c>
      <c r="CN878">
        <v>26</v>
      </c>
      <c r="CO878">
        <v>1</v>
      </c>
      <c r="CP878">
        <v>0</v>
      </c>
      <c r="CQ878">
        <v>0</v>
      </c>
      <c r="CR878">
        <v>0</v>
      </c>
      <c r="CS878">
        <v>5</v>
      </c>
      <c r="CT878">
        <v>3</v>
      </c>
      <c r="CU878">
        <v>0</v>
      </c>
      <c r="CV878">
        <v>33</v>
      </c>
      <c r="CW878">
        <v>4</v>
      </c>
      <c r="CY878" s="7"/>
    </row>
    <row r="879" spans="1:103" x14ac:dyDescent="0.25">
      <c r="A879" t="s">
        <v>341</v>
      </c>
      <c r="B879" s="5" t="s">
        <v>342</v>
      </c>
      <c r="C879">
        <v>2021</v>
      </c>
      <c r="D879">
        <v>11412</v>
      </c>
      <c r="E879">
        <v>0</v>
      </c>
      <c r="F879">
        <v>851</v>
      </c>
      <c r="G879">
        <v>141</v>
      </c>
      <c r="H879">
        <v>89</v>
      </c>
      <c r="I879">
        <v>318</v>
      </c>
      <c r="J879">
        <v>328</v>
      </c>
      <c r="K879">
        <v>42</v>
      </c>
      <c r="L879">
        <v>284</v>
      </c>
      <c r="M879">
        <v>82</v>
      </c>
      <c r="N879">
        <v>191</v>
      </c>
      <c r="O879">
        <v>536</v>
      </c>
      <c r="P879">
        <v>0</v>
      </c>
      <c r="Q879">
        <v>2</v>
      </c>
      <c r="R879">
        <v>2</v>
      </c>
      <c r="S879">
        <v>53</v>
      </c>
      <c r="T879">
        <v>1</v>
      </c>
      <c r="U879">
        <v>1</v>
      </c>
      <c r="V879">
        <v>2</v>
      </c>
      <c r="W879">
        <v>30</v>
      </c>
      <c r="X879">
        <v>14</v>
      </c>
      <c r="Y879">
        <v>19</v>
      </c>
      <c r="Z879">
        <v>0</v>
      </c>
      <c r="AA879">
        <v>29</v>
      </c>
      <c r="AB879">
        <v>0</v>
      </c>
      <c r="AC879">
        <v>0</v>
      </c>
      <c r="AD879">
        <v>6</v>
      </c>
      <c r="AE879">
        <v>2</v>
      </c>
      <c r="AF879">
        <v>1</v>
      </c>
      <c r="AG879">
        <v>9</v>
      </c>
      <c r="AH879">
        <v>9</v>
      </c>
      <c r="AI879">
        <v>47</v>
      </c>
      <c r="AJ879">
        <v>210</v>
      </c>
      <c r="AK879">
        <v>457</v>
      </c>
      <c r="AL879">
        <v>52</v>
      </c>
      <c r="AM879">
        <v>53</v>
      </c>
      <c r="AN879">
        <v>153</v>
      </c>
      <c r="AO879">
        <v>45</v>
      </c>
      <c r="AP879">
        <v>3</v>
      </c>
      <c r="AQ879">
        <v>164</v>
      </c>
      <c r="AR879">
        <v>341</v>
      </c>
      <c r="AS879">
        <v>226</v>
      </c>
      <c r="AT879">
        <v>82</v>
      </c>
      <c r="AU879">
        <v>198</v>
      </c>
      <c r="AV879">
        <v>79</v>
      </c>
      <c r="AW879">
        <v>343</v>
      </c>
      <c r="AX879">
        <v>392</v>
      </c>
      <c r="AY879">
        <v>3</v>
      </c>
      <c r="AZ879">
        <v>6</v>
      </c>
      <c r="BA879">
        <v>0</v>
      </c>
      <c r="BB879">
        <v>143</v>
      </c>
      <c r="BC879">
        <v>11</v>
      </c>
      <c r="BD879">
        <v>10</v>
      </c>
      <c r="BE879">
        <v>58</v>
      </c>
      <c r="BF879">
        <v>43</v>
      </c>
      <c r="BG879">
        <v>2</v>
      </c>
      <c r="BH879">
        <v>5</v>
      </c>
      <c r="BI879">
        <v>16</v>
      </c>
      <c r="BJ879">
        <v>122</v>
      </c>
      <c r="BK879">
        <v>154</v>
      </c>
      <c r="BL879">
        <v>0</v>
      </c>
      <c r="BM879">
        <v>6</v>
      </c>
      <c r="BN879">
        <v>671</v>
      </c>
      <c r="BO879">
        <v>490</v>
      </c>
      <c r="BP879">
        <v>21</v>
      </c>
      <c r="BQ879">
        <v>200</v>
      </c>
      <c r="BR879">
        <v>509</v>
      </c>
      <c r="BS879">
        <v>322</v>
      </c>
      <c r="BT879">
        <v>69</v>
      </c>
      <c r="BU879">
        <v>8</v>
      </c>
      <c r="BV879">
        <v>648</v>
      </c>
      <c r="BW879">
        <v>13</v>
      </c>
      <c r="BX879">
        <v>190</v>
      </c>
      <c r="BY879">
        <v>16</v>
      </c>
      <c r="BZ879">
        <v>24</v>
      </c>
      <c r="CA879">
        <v>47</v>
      </c>
      <c r="CB879">
        <v>12</v>
      </c>
      <c r="CC879">
        <v>4</v>
      </c>
      <c r="CD879">
        <v>73</v>
      </c>
      <c r="CE879">
        <v>27</v>
      </c>
      <c r="CF879">
        <v>591</v>
      </c>
      <c r="CG879">
        <v>141</v>
      </c>
      <c r="CH879">
        <v>31</v>
      </c>
      <c r="CI879">
        <v>7</v>
      </c>
      <c r="CJ879">
        <v>73</v>
      </c>
      <c r="CK879">
        <v>26</v>
      </c>
      <c r="CL879">
        <v>0</v>
      </c>
      <c r="CM879">
        <v>5</v>
      </c>
      <c r="CN879">
        <v>101</v>
      </c>
      <c r="CO879">
        <v>5</v>
      </c>
      <c r="CP879">
        <v>20</v>
      </c>
      <c r="CQ879">
        <v>0</v>
      </c>
      <c r="CR879">
        <v>0</v>
      </c>
      <c r="CS879">
        <v>4</v>
      </c>
      <c r="CT879">
        <v>122</v>
      </c>
      <c r="CU879">
        <v>20</v>
      </c>
      <c r="CV879">
        <v>403</v>
      </c>
      <c r="CW879">
        <v>53</v>
      </c>
      <c r="CY879" s="7"/>
    </row>
    <row r="880" spans="1:103" x14ac:dyDescent="0.25">
      <c r="A880" t="s">
        <v>343</v>
      </c>
      <c r="B880" s="5" t="s">
        <v>344</v>
      </c>
      <c r="C880">
        <v>2021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Y880" s="7"/>
    </row>
    <row r="881" spans="1:103" x14ac:dyDescent="0.25">
      <c r="A881" t="s">
        <v>345</v>
      </c>
      <c r="B881" s="5" t="s">
        <v>346</v>
      </c>
      <c r="C881">
        <v>2021</v>
      </c>
      <c r="D881">
        <v>4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Y881" s="7"/>
    </row>
    <row r="882" spans="1:103" x14ac:dyDescent="0.25">
      <c r="A882" t="s">
        <v>347</v>
      </c>
      <c r="B882" s="5" t="s">
        <v>348</v>
      </c>
      <c r="C882">
        <v>2021</v>
      </c>
      <c r="D882">
        <v>2871</v>
      </c>
      <c r="E882">
        <v>2</v>
      </c>
      <c r="F882">
        <v>14</v>
      </c>
      <c r="G882">
        <v>7</v>
      </c>
      <c r="H882">
        <v>21</v>
      </c>
      <c r="I882">
        <v>29</v>
      </c>
      <c r="J882">
        <v>140</v>
      </c>
      <c r="K882">
        <v>5</v>
      </c>
      <c r="L882">
        <v>9</v>
      </c>
      <c r="M882">
        <v>3</v>
      </c>
      <c r="N882">
        <v>51</v>
      </c>
      <c r="O882">
        <v>98</v>
      </c>
      <c r="P882">
        <v>0</v>
      </c>
      <c r="Q882">
        <v>0</v>
      </c>
      <c r="R882">
        <v>0</v>
      </c>
      <c r="S882">
        <v>30</v>
      </c>
      <c r="T882">
        <v>8</v>
      </c>
      <c r="U882">
        <v>17</v>
      </c>
      <c r="V882">
        <v>2</v>
      </c>
      <c r="W882">
        <v>3</v>
      </c>
      <c r="X882">
        <v>8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1</v>
      </c>
      <c r="AF882">
        <v>1</v>
      </c>
      <c r="AG882">
        <v>22</v>
      </c>
      <c r="AH882">
        <v>5</v>
      </c>
      <c r="AI882">
        <v>6</v>
      </c>
      <c r="AJ882">
        <v>49</v>
      </c>
      <c r="AK882">
        <v>8</v>
      </c>
      <c r="AL882">
        <v>2</v>
      </c>
      <c r="AM882">
        <v>8</v>
      </c>
      <c r="AN882">
        <v>61</v>
      </c>
      <c r="AO882">
        <v>23</v>
      </c>
      <c r="AP882">
        <v>2</v>
      </c>
      <c r="AQ882">
        <v>40</v>
      </c>
      <c r="AR882">
        <v>82</v>
      </c>
      <c r="AS882">
        <v>121</v>
      </c>
      <c r="AT882">
        <v>92</v>
      </c>
      <c r="AU882">
        <v>82</v>
      </c>
      <c r="AV882">
        <v>129</v>
      </c>
      <c r="AW882">
        <v>12</v>
      </c>
      <c r="AX882">
        <v>131</v>
      </c>
      <c r="AY882">
        <v>0</v>
      </c>
      <c r="AZ882">
        <v>5</v>
      </c>
      <c r="BA882">
        <v>0</v>
      </c>
      <c r="BB882">
        <v>235</v>
      </c>
      <c r="BC882">
        <v>0</v>
      </c>
      <c r="BD882">
        <v>0</v>
      </c>
      <c r="BE882">
        <v>3</v>
      </c>
      <c r="BF882">
        <v>1</v>
      </c>
      <c r="BG882">
        <v>0</v>
      </c>
      <c r="BH882">
        <v>1</v>
      </c>
      <c r="BI882">
        <v>0</v>
      </c>
      <c r="BJ882">
        <v>23</v>
      </c>
      <c r="BK882">
        <v>128</v>
      </c>
      <c r="BL882">
        <v>0</v>
      </c>
      <c r="BM882">
        <v>4</v>
      </c>
      <c r="BN882">
        <v>1</v>
      </c>
      <c r="BO882">
        <v>0</v>
      </c>
      <c r="BP882">
        <v>12</v>
      </c>
      <c r="BQ882">
        <v>96</v>
      </c>
      <c r="BR882">
        <v>7</v>
      </c>
      <c r="BS882">
        <v>140</v>
      </c>
      <c r="BT882">
        <v>9</v>
      </c>
      <c r="BU882">
        <v>11</v>
      </c>
      <c r="BV882">
        <v>87</v>
      </c>
      <c r="BW882">
        <v>7</v>
      </c>
      <c r="BX882">
        <v>343</v>
      </c>
      <c r="BY882">
        <v>0</v>
      </c>
      <c r="BZ882">
        <v>0</v>
      </c>
      <c r="CA882">
        <v>5</v>
      </c>
      <c r="CB882">
        <v>1</v>
      </c>
      <c r="CC882">
        <v>0</v>
      </c>
      <c r="CD882">
        <v>21</v>
      </c>
      <c r="CE882">
        <v>25</v>
      </c>
      <c r="CF882">
        <v>28</v>
      </c>
      <c r="CG882">
        <v>25</v>
      </c>
      <c r="CH882">
        <v>2</v>
      </c>
      <c r="CI882">
        <v>1</v>
      </c>
      <c r="CJ882">
        <v>120</v>
      </c>
      <c r="CK882">
        <v>65</v>
      </c>
      <c r="CL882">
        <v>0</v>
      </c>
      <c r="CM882">
        <v>7</v>
      </c>
      <c r="CN882">
        <v>32</v>
      </c>
      <c r="CO882">
        <v>0</v>
      </c>
      <c r="CP882">
        <v>21</v>
      </c>
      <c r="CQ882">
        <v>0</v>
      </c>
      <c r="CR882">
        <v>0</v>
      </c>
      <c r="CS882">
        <v>1</v>
      </c>
      <c r="CT882">
        <v>31</v>
      </c>
      <c r="CU882">
        <v>0</v>
      </c>
      <c r="CV882">
        <v>23</v>
      </c>
      <c r="CW882">
        <v>26</v>
      </c>
      <c r="CY882" s="7"/>
    </row>
    <row r="883" spans="1:103" x14ac:dyDescent="0.25">
      <c r="A883" t="s">
        <v>349</v>
      </c>
      <c r="B883" s="5" t="s">
        <v>350</v>
      </c>
      <c r="C883">
        <v>2021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Y883" s="7"/>
    </row>
    <row r="884" spans="1:103" x14ac:dyDescent="0.25">
      <c r="A884" t="s">
        <v>351</v>
      </c>
      <c r="B884" s="5" t="s">
        <v>352</v>
      </c>
      <c r="C884">
        <v>2021</v>
      </c>
      <c r="D884">
        <v>20</v>
      </c>
      <c r="E884">
        <v>0</v>
      </c>
      <c r="F884">
        <v>0</v>
      </c>
      <c r="G884">
        <v>0</v>
      </c>
      <c r="H884">
        <v>0</v>
      </c>
      <c r="I884">
        <v>2</v>
      </c>
      <c r="J884">
        <v>0</v>
      </c>
      <c r="K884">
        <v>0</v>
      </c>
      <c r="L884">
        <v>0</v>
      </c>
      <c r="M884">
        <v>4</v>
      </c>
      <c r="N884">
        <v>0</v>
      </c>
      <c r="O884">
        <v>0</v>
      </c>
      <c r="P884">
        <v>0</v>
      </c>
      <c r="Q884">
        <v>2</v>
      </c>
      <c r="R884">
        <v>0</v>
      </c>
      <c r="S884">
        <v>8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Y884" s="7"/>
    </row>
    <row r="885" spans="1:103" x14ac:dyDescent="0.25">
      <c r="A885" t="s">
        <v>353</v>
      </c>
      <c r="B885" s="5" t="s">
        <v>354</v>
      </c>
      <c r="C885">
        <v>2021</v>
      </c>
      <c r="D885">
        <v>2103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17</v>
      </c>
      <c r="AB885">
        <v>1613</v>
      </c>
      <c r="AC885">
        <v>0</v>
      </c>
      <c r="AD885">
        <v>0</v>
      </c>
      <c r="AE885">
        <v>0</v>
      </c>
      <c r="AF885">
        <v>2</v>
      </c>
      <c r="AG885">
        <v>0</v>
      </c>
      <c r="AH885">
        <v>3</v>
      </c>
      <c r="AI885">
        <v>0</v>
      </c>
      <c r="AJ885">
        <v>0</v>
      </c>
      <c r="AK885">
        <v>0</v>
      </c>
      <c r="AL885">
        <v>0</v>
      </c>
      <c r="AM885">
        <v>7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20</v>
      </c>
      <c r="AY885">
        <v>0</v>
      </c>
      <c r="AZ885">
        <v>1</v>
      </c>
      <c r="BA885">
        <v>0</v>
      </c>
      <c r="BB885">
        <v>332</v>
      </c>
      <c r="BC885">
        <v>1</v>
      </c>
      <c r="BD885">
        <v>0</v>
      </c>
      <c r="BE885">
        <v>0</v>
      </c>
      <c r="BF885">
        <v>1</v>
      </c>
      <c r="BG885">
        <v>0</v>
      </c>
      <c r="BH885">
        <v>0</v>
      </c>
      <c r="BI885">
        <v>0</v>
      </c>
      <c r="BJ885">
        <v>6</v>
      </c>
      <c r="BK885">
        <v>2</v>
      </c>
      <c r="BL885">
        <v>0</v>
      </c>
      <c r="BM885">
        <v>0</v>
      </c>
      <c r="BN885">
        <v>11</v>
      </c>
      <c r="BO885">
        <v>0</v>
      </c>
      <c r="BP885">
        <v>0</v>
      </c>
      <c r="BQ885">
        <v>10</v>
      </c>
      <c r="BR885">
        <v>0</v>
      </c>
      <c r="BS885">
        <v>6</v>
      </c>
      <c r="BT885">
        <v>0</v>
      </c>
      <c r="BU885">
        <v>0</v>
      </c>
      <c r="BV885">
        <v>0</v>
      </c>
      <c r="BW885">
        <v>1</v>
      </c>
      <c r="BX885">
        <v>0</v>
      </c>
      <c r="BY885">
        <v>0</v>
      </c>
      <c r="BZ885">
        <v>0</v>
      </c>
      <c r="CA885">
        <v>5</v>
      </c>
      <c r="CB885">
        <v>0</v>
      </c>
      <c r="CC885">
        <v>0</v>
      </c>
      <c r="CD885">
        <v>0</v>
      </c>
      <c r="CE885">
        <v>0</v>
      </c>
      <c r="CF885">
        <v>1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8</v>
      </c>
      <c r="CN885">
        <v>47</v>
      </c>
      <c r="CO885">
        <v>0</v>
      </c>
      <c r="CP885">
        <v>0</v>
      </c>
      <c r="CQ885">
        <v>0</v>
      </c>
      <c r="CR885">
        <v>0</v>
      </c>
      <c r="CS885">
        <v>1</v>
      </c>
      <c r="CT885">
        <v>0</v>
      </c>
      <c r="CU885">
        <v>0</v>
      </c>
      <c r="CV885">
        <v>0</v>
      </c>
      <c r="CW885">
        <v>2</v>
      </c>
      <c r="CY885" s="7"/>
    </row>
    <row r="886" spans="1:103" x14ac:dyDescent="0.25">
      <c r="A886" t="s">
        <v>355</v>
      </c>
      <c r="B886" s="5" t="s">
        <v>356</v>
      </c>
      <c r="C886">
        <v>2021</v>
      </c>
      <c r="D886">
        <v>2257</v>
      </c>
      <c r="E886">
        <v>0</v>
      </c>
      <c r="F886">
        <v>32</v>
      </c>
      <c r="G886">
        <v>8</v>
      </c>
      <c r="H886">
        <v>0</v>
      </c>
      <c r="I886">
        <v>19</v>
      </c>
      <c r="J886">
        <v>12</v>
      </c>
      <c r="K886">
        <v>2</v>
      </c>
      <c r="L886">
        <v>2</v>
      </c>
      <c r="M886">
        <v>5</v>
      </c>
      <c r="N886">
        <v>24</v>
      </c>
      <c r="O886">
        <v>285</v>
      </c>
      <c r="P886">
        <v>0</v>
      </c>
      <c r="Q886">
        <v>0</v>
      </c>
      <c r="R886">
        <v>0</v>
      </c>
      <c r="S886">
        <v>8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2</v>
      </c>
      <c r="AH886">
        <v>0</v>
      </c>
      <c r="AI886">
        <v>1</v>
      </c>
      <c r="AJ886">
        <v>20</v>
      </c>
      <c r="AK886">
        <v>9</v>
      </c>
      <c r="AL886">
        <v>0</v>
      </c>
      <c r="AM886">
        <v>8</v>
      </c>
      <c r="AN886">
        <v>3</v>
      </c>
      <c r="AO886">
        <v>3</v>
      </c>
      <c r="AP886">
        <v>0</v>
      </c>
      <c r="AQ886">
        <v>73</v>
      </c>
      <c r="AR886">
        <v>18</v>
      </c>
      <c r="AS886">
        <v>5</v>
      </c>
      <c r="AT886">
        <v>11</v>
      </c>
      <c r="AU886">
        <v>8</v>
      </c>
      <c r="AV886">
        <v>20</v>
      </c>
      <c r="AW886">
        <v>9</v>
      </c>
      <c r="AX886">
        <v>46</v>
      </c>
      <c r="AY886">
        <v>9</v>
      </c>
      <c r="AZ886">
        <v>20</v>
      </c>
      <c r="BA886">
        <v>0</v>
      </c>
      <c r="BB886">
        <v>89</v>
      </c>
      <c r="BC886">
        <v>4</v>
      </c>
      <c r="BD886">
        <v>0</v>
      </c>
      <c r="BE886">
        <v>4</v>
      </c>
      <c r="BF886">
        <v>7</v>
      </c>
      <c r="BG886">
        <v>1</v>
      </c>
      <c r="BH886">
        <v>1</v>
      </c>
      <c r="BI886">
        <v>0</v>
      </c>
      <c r="BJ886">
        <v>78</v>
      </c>
      <c r="BK886">
        <v>185</v>
      </c>
      <c r="BL886">
        <v>0</v>
      </c>
      <c r="BM886">
        <v>0</v>
      </c>
      <c r="BN886">
        <v>3</v>
      </c>
      <c r="BO886">
        <v>1</v>
      </c>
      <c r="BP886">
        <v>2</v>
      </c>
      <c r="BQ886">
        <v>49</v>
      </c>
      <c r="BR886">
        <v>57</v>
      </c>
      <c r="BS886">
        <v>146</v>
      </c>
      <c r="BT886">
        <v>102</v>
      </c>
      <c r="BU886">
        <v>2</v>
      </c>
      <c r="BV886">
        <v>233</v>
      </c>
      <c r="BW886">
        <v>10</v>
      </c>
      <c r="BX886">
        <v>278</v>
      </c>
      <c r="BY886">
        <v>1</v>
      </c>
      <c r="BZ886">
        <v>1</v>
      </c>
      <c r="CA886">
        <v>6</v>
      </c>
      <c r="CB886">
        <v>0</v>
      </c>
      <c r="CC886">
        <v>1</v>
      </c>
      <c r="CD886">
        <v>6</v>
      </c>
      <c r="CE886">
        <v>0</v>
      </c>
      <c r="CF886">
        <v>34</v>
      </c>
      <c r="CG886">
        <v>74</v>
      </c>
      <c r="CH886">
        <v>0</v>
      </c>
      <c r="CI886">
        <v>1</v>
      </c>
      <c r="CJ886">
        <v>105</v>
      </c>
      <c r="CK886">
        <v>4</v>
      </c>
      <c r="CL886">
        <v>0</v>
      </c>
      <c r="CM886">
        <v>9</v>
      </c>
      <c r="CN886">
        <v>42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8</v>
      </c>
      <c r="CU886">
        <v>10</v>
      </c>
      <c r="CV886">
        <v>32</v>
      </c>
      <c r="CW886">
        <v>7</v>
      </c>
      <c r="CY886" s="7"/>
    </row>
    <row r="887" spans="1:103" x14ac:dyDescent="0.25">
      <c r="A887" t="s">
        <v>357</v>
      </c>
      <c r="B887" s="5" t="s">
        <v>358</v>
      </c>
      <c r="C887">
        <v>2021</v>
      </c>
      <c r="D887">
        <v>293</v>
      </c>
      <c r="E887">
        <v>0</v>
      </c>
      <c r="F887">
        <v>0</v>
      </c>
      <c r="G887">
        <v>6</v>
      </c>
      <c r="H887">
        <v>0</v>
      </c>
      <c r="I887">
        <v>10</v>
      </c>
      <c r="J887">
        <v>30</v>
      </c>
      <c r="K887">
        <v>0</v>
      </c>
      <c r="L887">
        <v>2</v>
      </c>
      <c r="M887">
        <v>0</v>
      </c>
      <c r="N887">
        <v>4</v>
      </c>
      <c r="O887">
        <v>1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8</v>
      </c>
      <c r="AL887">
        <v>0</v>
      </c>
      <c r="AM887">
        <v>1</v>
      </c>
      <c r="AN887">
        <v>3</v>
      </c>
      <c r="AO887">
        <v>1</v>
      </c>
      <c r="AP887">
        <v>2</v>
      </c>
      <c r="AQ887">
        <v>57</v>
      </c>
      <c r="AR887">
        <v>1</v>
      </c>
      <c r="AS887">
        <v>4</v>
      </c>
      <c r="AT887">
        <v>0</v>
      </c>
      <c r="AU887">
        <v>0</v>
      </c>
      <c r="AV887">
        <v>0</v>
      </c>
      <c r="AW887">
        <v>1</v>
      </c>
      <c r="AX887">
        <v>12</v>
      </c>
      <c r="AY887">
        <v>2</v>
      </c>
      <c r="AZ887">
        <v>1</v>
      </c>
      <c r="BA887">
        <v>0</v>
      </c>
      <c r="BB887">
        <v>10</v>
      </c>
      <c r="BC887">
        <v>0</v>
      </c>
      <c r="BD887">
        <v>0</v>
      </c>
      <c r="BE887">
        <v>1</v>
      </c>
      <c r="BF887">
        <v>1</v>
      </c>
      <c r="BG887">
        <v>1</v>
      </c>
      <c r="BH887">
        <v>0</v>
      </c>
      <c r="BI887">
        <v>0</v>
      </c>
      <c r="BJ887">
        <v>1</v>
      </c>
      <c r="BK887">
        <v>25</v>
      </c>
      <c r="BL887">
        <v>0</v>
      </c>
      <c r="BM887">
        <v>0</v>
      </c>
      <c r="BN887">
        <v>1</v>
      </c>
      <c r="BO887">
        <v>0</v>
      </c>
      <c r="BP887">
        <v>2</v>
      </c>
      <c r="BQ887">
        <v>1</v>
      </c>
      <c r="BR887">
        <v>0</v>
      </c>
      <c r="BS887">
        <v>44</v>
      </c>
      <c r="BT887">
        <v>1</v>
      </c>
      <c r="BU887">
        <v>0</v>
      </c>
      <c r="BV887">
        <v>4</v>
      </c>
      <c r="BW887">
        <v>0</v>
      </c>
      <c r="BX887">
        <v>1</v>
      </c>
      <c r="BY887">
        <v>0</v>
      </c>
      <c r="BZ887">
        <v>0</v>
      </c>
      <c r="CA887">
        <v>17</v>
      </c>
      <c r="CB887">
        <v>0</v>
      </c>
      <c r="CC887">
        <v>0</v>
      </c>
      <c r="CD887">
        <v>0</v>
      </c>
      <c r="CE887">
        <v>0</v>
      </c>
      <c r="CF887">
        <v>3</v>
      </c>
      <c r="CG887">
        <v>7</v>
      </c>
      <c r="CH887">
        <v>2</v>
      </c>
      <c r="CI887">
        <v>0</v>
      </c>
      <c r="CJ887">
        <v>4</v>
      </c>
      <c r="CK887">
        <v>0</v>
      </c>
      <c r="CL887">
        <v>0</v>
      </c>
      <c r="CM887">
        <v>0</v>
      </c>
      <c r="CN887">
        <v>2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3</v>
      </c>
      <c r="CU887">
        <v>0</v>
      </c>
      <c r="CV887">
        <v>7</v>
      </c>
      <c r="CW887">
        <v>2</v>
      </c>
      <c r="CY887" s="7"/>
    </row>
    <row r="888" spans="1:103" x14ac:dyDescent="0.25">
      <c r="A888" t="s">
        <v>359</v>
      </c>
      <c r="B888" s="5" t="s">
        <v>360</v>
      </c>
      <c r="C888">
        <v>2021</v>
      </c>
      <c r="D888">
        <v>10401</v>
      </c>
      <c r="E888">
        <v>0</v>
      </c>
      <c r="F888">
        <v>0</v>
      </c>
      <c r="G888">
        <v>0</v>
      </c>
      <c r="H888">
        <v>86</v>
      </c>
      <c r="I888">
        <v>10</v>
      </c>
      <c r="J888">
        <v>4</v>
      </c>
      <c r="K888">
        <v>2</v>
      </c>
      <c r="L888">
        <v>7</v>
      </c>
      <c r="M888">
        <v>28</v>
      </c>
      <c r="N888">
        <v>1</v>
      </c>
      <c r="O888">
        <v>25</v>
      </c>
      <c r="P888">
        <v>0</v>
      </c>
      <c r="Q888">
        <v>0</v>
      </c>
      <c r="R888">
        <v>6</v>
      </c>
      <c r="S888">
        <v>190</v>
      </c>
      <c r="T888">
        <v>1</v>
      </c>
      <c r="U888">
        <v>1</v>
      </c>
      <c r="V888">
        <v>0</v>
      </c>
      <c r="W888">
        <v>50</v>
      </c>
      <c r="X888">
        <v>0</v>
      </c>
      <c r="Y888">
        <v>178</v>
      </c>
      <c r="Z888">
        <v>1068</v>
      </c>
      <c r="AA888">
        <v>2897</v>
      </c>
      <c r="AB888">
        <v>982</v>
      </c>
      <c r="AC888">
        <v>0</v>
      </c>
      <c r="AD888">
        <v>0</v>
      </c>
      <c r="AE888">
        <v>2</v>
      </c>
      <c r="AF888">
        <v>0</v>
      </c>
      <c r="AG888">
        <v>16</v>
      </c>
      <c r="AH888">
        <v>110</v>
      </c>
      <c r="AI888">
        <v>0</v>
      </c>
      <c r="AJ888">
        <v>3</v>
      </c>
      <c r="AK888">
        <v>4</v>
      </c>
      <c r="AL888">
        <v>93</v>
      </c>
      <c r="AM888">
        <v>14</v>
      </c>
      <c r="AN888">
        <v>11</v>
      </c>
      <c r="AO888">
        <v>1</v>
      </c>
      <c r="AP888">
        <v>0</v>
      </c>
      <c r="AQ888">
        <v>6</v>
      </c>
      <c r="AR888">
        <v>65</v>
      </c>
      <c r="AS888">
        <v>29</v>
      </c>
      <c r="AT888">
        <v>2</v>
      </c>
      <c r="AU888">
        <v>23</v>
      </c>
      <c r="AV888">
        <v>87</v>
      </c>
      <c r="AW888">
        <v>1399</v>
      </c>
      <c r="AX888">
        <v>27</v>
      </c>
      <c r="AY888">
        <v>0</v>
      </c>
      <c r="AZ888">
        <v>1</v>
      </c>
      <c r="BA888">
        <v>0</v>
      </c>
      <c r="BB888">
        <v>104</v>
      </c>
      <c r="BC888">
        <v>0</v>
      </c>
      <c r="BD888">
        <v>0</v>
      </c>
      <c r="BE888">
        <v>1</v>
      </c>
      <c r="BF888">
        <v>3</v>
      </c>
      <c r="BG888">
        <v>0</v>
      </c>
      <c r="BH888">
        <v>0</v>
      </c>
      <c r="BI888">
        <v>0</v>
      </c>
      <c r="BJ888">
        <v>6</v>
      </c>
      <c r="BK888">
        <v>3</v>
      </c>
      <c r="BL888">
        <v>0</v>
      </c>
      <c r="BM888">
        <v>0</v>
      </c>
      <c r="BN888">
        <v>2</v>
      </c>
      <c r="BO888">
        <v>0</v>
      </c>
      <c r="BP888">
        <v>0</v>
      </c>
      <c r="BQ888">
        <v>5</v>
      </c>
      <c r="BR888">
        <v>0</v>
      </c>
      <c r="BS888">
        <v>14</v>
      </c>
      <c r="BT888">
        <v>6</v>
      </c>
      <c r="BU888">
        <v>0</v>
      </c>
      <c r="BV888">
        <v>3</v>
      </c>
      <c r="BW888">
        <v>8</v>
      </c>
      <c r="BX888">
        <v>0</v>
      </c>
      <c r="BY888">
        <v>0</v>
      </c>
      <c r="BZ888">
        <v>0</v>
      </c>
      <c r="CA888">
        <v>52</v>
      </c>
      <c r="CB888">
        <v>93</v>
      </c>
      <c r="CC888">
        <v>0</v>
      </c>
      <c r="CD888">
        <v>0</v>
      </c>
      <c r="CE888">
        <v>0</v>
      </c>
      <c r="CF888">
        <v>7</v>
      </c>
      <c r="CG888">
        <v>0</v>
      </c>
      <c r="CH888">
        <v>0</v>
      </c>
      <c r="CI888">
        <v>0</v>
      </c>
      <c r="CJ888">
        <v>2</v>
      </c>
      <c r="CK888">
        <v>0</v>
      </c>
      <c r="CL888">
        <v>0</v>
      </c>
      <c r="CM888">
        <v>1</v>
      </c>
      <c r="CN888">
        <v>12</v>
      </c>
      <c r="CO888">
        <v>0</v>
      </c>
      <c r="CP888">
        <v>1</v>
      </c>
      <c r="CQ888">
        <v>0</v>
      </c>
      <c r="CR888">
        <v>4</v>
      </c>
      <c r="CS888">
        <v>0</v>
      </c>
      <c r="CT888">
        <v>3</v>
      </c>
      <c r="CU888">
        <v>0</v>
      </c>
      <c r="CV888">
        <v>4</v>
      </c>
      <c r="CW888">
        <v>2630</v>
      </c>
      <c r="CY888" s="7"/>
    </row>
    <row r="889" spans="1:103" x14ac:dyDescent="0.25">
      <c r="A889" t="s">
        <v>361</v>
      </c>
      <c r="B889" s="5" t="s">
        <v>362</v>
      </c>
      <c r="C889">
        <v>2021</v>
      </c>
      <c r="D889">
        <v>4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1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Y889" s="7"/>
    </row>
    <row r="890" spans="1:103" x14ac:dyDescent="0.25">
      <c r="A890" t="s">
        <v>363</v>
      </c>
      <c r="B890" s="5" t="s">
        <v>364</v>
      </c>
      <c r="C890">
        <v>2021</v>
      </c>
      <c r="D890">
        <v>1513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5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20</v>
      </c>
      <c r="X890">
        <v>0</v>
      </c>
      <c r="Y890">
        <v>0</v>
      </c>
      <c r="Z890">
        <v>51</v>
      </c>
      <c r="AA890">
        <v>682</v>
      </c>
      <c r="AB890">
        <v>0</v>
      </c>
      <c r="AC890">
        <v>0</v>
      </c>
      <c r="AD890">
        <v>0</v>
      </c>
      <c r="AE890">
        <v>0</v>
      </c>
      <c r="AF890">
        <v>6</v>
      </c>
      <c r="AG890">
        <v>3</v>
      </c>
      <c r="AH890">
        <v>0</v>
      </c>
      <c r="AI890">
        <v>0</v>
      </c>
      <c r="AJ890">
        <v>0</v>
      </c>
      <c r="AK890">
        <v>1</v>
      </c>
      <c r="AL890">
        <v>0</v>
      </c>
      <c r="AM890">
        <v>92</v>
      </c>
      <c r="AN890">
        <v>15</v>
      </c>
      <c r="AO890">
        <v>0</v>
      </c>
      <c r="AP890">
        <v>0</v>
      </c>
      <c r="AQ890">
        <v>1</v>
      </c>
      <c r="AR890">
        <v>0</v>
      </c>
      <c r="AS890">
        <v>0</v>
      </c>
      <c r="AT890">
        <v>7</v>
      </c>
      <c r="AU890">
        <v>2</v>
      </c>
      <c r="AV890">
        <v>4</v>
      </c>
      <c r="AW890">
        <v>38</v>
      </c>
      <c r="AX890">
        <v>11</v>
      </c>
      <c r="AY890">
        <v>1</v>
      </c>
      <c r="AZ890">
        <v>13</v>
      </c>
      <c r="BA890">
        <v>0</v>
      </c>
      <c r="BB890">
        <v>297</v>
      </c>
      <c r="BC890">
        <v>1</v>
      </c>
      <c r="BD890">
        <v>0</v>
      </c>
      <c r="BE890">
        <v>2</v>
      </c>
      <c r="BF890">
        <v>7</v>
      </c>
      <c r="BG890">
        <v>0</v>
      </c>
      <c r="BH890">
        <v>0</v>
      </c>
      <c r="BI890">
        <v>0</v>
      </c>
      <c r="BJ890">
        <v>18</v>
      </c>
      <c r="BK890">
        <v>8</v>
      </c>
      <c r="BL890">
        <v>0</v>
      </c>
      <c r="BM890">
        <v>2</v>
      </c>
      <c r="BN890">
        <v>13</v>
      </c>
      <c r="BO890">
        <v>0</v>
      </c>
      <c r="BP890">
        <v>11</v>
      </c>
      <c r="BQ890">
        <v>32</v>
      </c>
      <c r="BR890">
        <v>1</v>
      </c>
      <c r="BS890">
        <v>24</v>
      </c>
      <c r="BT890">
        <v>12</v>
      </c>
      <c r="BU890">
        <v>0</v>
      </c>
      <c r="BV890">
        <v>0</v>
      </c>
      <c r="BW890">
        <v>3</v>
      </c>
      <c r="BX890">
        <v>0</v>
      </c>
      <c r="BY890">
        <v>0</v>
      </c>
      <c r="BZ890">
        <v>0</v>
      </c>
      <c r="CA890">
        <v>33</v>
      </c>
      <c r="CB890">
        <v>0</v>
      </c>
      <c r="CC890">
        <v>0</v>
      </c>
      <c r="CD890">
        <v>0</v>
      </c>
      <c r="CE890">
        <v>0</v>
      </c>
      <c r="CF890">
        <v>2</v>
      </c>
      <c r="CG890">
        <v>1</v>
      </c>
      <c r="CH890">
        <v>0</v>
      </c>
      <c r="CI890">
        <v>0</v>
      </c>
      <c r="CJ890">
        <v>1</v>
      </c>
      <c r="CK890">
        <v>0</v>
      </c>
      <c r="CL890">
        <v>0</v>
      </c>
      <c r="CM890">
        <v>14</v>
      </c>
      <c r="CN890">
        <v>56</v>
      </c>
      <c r="CO890">
        <v>0</v>
      </c>
      <c r="CP890">
        <v>1</v>
      </c>
      <c r="CQ890">
        <v>1</v>
      </c>
      <c r="CR890">
        <v>3</v>
      </c>
      <c r="CS890">
        <v>3</v>
      </c>
      <c r="CT890">
        <v>0</v>
      </c>
      <c r="CU890">
        <v>0</v>
      </c>
      <c r="CV890">
        <v>3</v>
      </c>
      <c r="CW890">
        <v>5</v>
      </c>
      <c r="CY890" s="7"/>
    </row>
    <row r="891" spans="1:103" x14ac:dyDescent="0.25">
      <c r="A891" t="s">
        <v>365</v>
      </c>
      <c r="B891" s="5" t="s">
        <v>366</v>
      </c>
      <c r="C891">
        <v>2021</v>
      </c>
      <c r="D891">
        <v>3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3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Y891" s="7"/>
    </row>
    <row r="892" spans="1:103" x14ac:dyDescent="0.25">
      <c r="A892" t="s">
        <v>367</v>
      </c>
      <c r="B892" s="5" t="s">
        <v>368</v>
      </c>
      <c r="C892">
        <v>2021</v>
      </c>
      <c r="D892">
        <v>75</v>
      </c>
      <c r="E892">
        <v>0</v>
      </c>
      <c r="F892">
        <v>0</v>
      </c>
      <c r="G892">
        <v>0</v>
      </c>
      <c r="H892">
        <v>48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22</v>
      </c>
      <c r="AA892">
        <v>0</v>
      </c>
      <c r="AB892">
        <v>0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2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Y892" s="7"/>
    </row>
    <row r="893" spans="1:103" x14ac:dyDescent="0.25">
      <c r="A893" t="s">
        <v>369</v>
      </c>
      <c r="B893" s="5" t="s">
        <v>370</v>
      </c>
      <c r="C893">
        <v>2021</v>
      </c>
      <c r="D893">
        <v>7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6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1</v>
      </c>
      <c r="CY893" s="7"/>
    </row>
    <row r="894" spans="1:103" x14ac:dyDescent="0.25">
      <c r="A894" t="s">
        <v>371</v>
      </c>
      <c r="B894" s="5" t="s">
        <v>372</v>
      </c>
      <c r="C894">
        <v>2021</v>
      </c>
      <c r="D894">
        <v>6441</v>
      </c>
      <c r="E894">
        <v>0</v>
      </c>
      <c r="F894">
        <v>8</v>
      </c>
      <c r="G894">
        <v>16</v>
      </c>
      <c r="H894">
        <v>108</v>
      </c>
      <c r="I894">
        <v>25</v>
      </c>
      <c r="J894">
        <v>4</v>
      </c>
      <c r="K894">
        <v>2</v>
      </c>
      <c r="L894">
        <v>15</v>
      </c>
      <c r="M894">
        <v>9</v>
      </c>
      <c r="N894">
        <v>31</v>
      </c>
      <c r="O894">
        <v>119</v>
      </c>
      <c r="P894">
        <v>0</v>
      </c>
      <c r="Q894">
        <v>0</v>
      </c>
      <c r="R894">
        <v>1</v>
      </c>
      <c r="S894">
        <v>947</v>
      </c>
      <c r="T894">
        <v>136</v>
      </c>
      <c r="U894">
        <v>0</v>
      </c>
      <c r="V894">
        <v>2</v>
      </c>
      <c r="W894">
        <v>88</v>
      </c>
      <c r="X894">
        <v>1</v>
      </c>
      <c r="Y894">
        <v>1</v>
      </c>
      <c r="Z894">
        <v>0</v>
      </c>
      <c r="AA894">
        <v>882</v>
      </c>
      <c r="AB894">
        <v>5</v>
      </c>
      <c r="AC894">
        <v>0</v>
      </c>
      <c r="AD894">
        <v>2</v>
      </c>
      <c r="AE894">
        <v>3</v>
      </c>
      <c r="AF894">
        <v>1</v>
      </c>
      <c r="AG894">
        <v>78</v>
      </c>
      <c r="AH894">
        <v>15</v>
      </c>
      <c r="AI894">
        <v>43</v>
      </c>
      <c r="AJ894">
        <v>134</v>
      </c>
      <c r="AK894">
        <v>20</v>
      </c>
      <c r="AL894">
        <v>1</v>
      </c>
      <c r="AM894">
        <v>54</v>
      </c>
      <c r="AN894">
        <v>30</v>
      </c>
      <c r="AO894">
        <v>104</v>
      </c>
      <c r="AP894">
        <v>0</v>
      </c>
      <c r="AQ894">
        <v>22</v>
      </c>
      <c r="AR894">
        <v>28</v>
      </c>
      <c r="AS894">
        <v>604</v>
      </c>
      <c r="AT894">
        <v>21</v>
      </c>
      <c r="AU894">
        <v>22</v>
      </c>
      <c r="AV894">
        <v>275</v>
      </c>
      <c r="AW894">
        <v>223</v>
      </c>
      <c r="AX894">
        <v>109</v>
      </c>
      <c r="AY894">
        <v>2</v>
      </c>
      <c r="AZ894">
        <v>5</v>
      </c>
      <c r="BA894">
        <v>0</v>
      </c>
      <c r="BB894">
        <v>54</v>
      </c>
      <c r="BC894">
        <v>19</v>
      </c>
      <c r="BD894">
        <v>1</v>
      </c>
      <c r="BE894">
        <v>62</v>
      </c>
      <c r="BF894">
        <v>150</v>
      </c>
      <c r="BG894">
        <v>7</v>
      </c>
      <c r="BH894">
        <v>3</v>
      </c>
      <c r="BI894">
        <v>1</v>
      </c>
      <c r="BJ894">
        <v>115</v>
      </c>
      <c r="BK894">
        <v>186</v>
      </c>
      <c r="BL894">
        <v>0</v>
      </c>
      <c r="BM894">
        <v>6</v>
      </c>
      <c r="BN894">
        <v>12</v>
      </c>
      <c r="BO894">
        <v>0</v>
      </c>
      <c r="BP894">
        <v>7</v>
      </c>
      <c r="BQ894">
        <v>68</v>
      </c>
      <c r="BR894">
        <v>7</v>
      </c>
      <c r="BS894">
        <v>142</v>
      </c>
      <c r="BT894">
        <v>29</v>
      </c>
      <c r="BU894">
        <v>2</v>
      </c>
      <c r="BV894">
        <v>112</v>
      </c>
      <c r="BW894">
        <v>208</v>
      </c>
      <c r="BX894">
        <v>413</v>
      </c>
      <c r="BY894">
        <v>36</v>
      </c>
      <c r="BZ894">
        <v>0</v>
      </c>
      <c r="CA894">
        <v>30</v>
      </c>
      <c r="CB894">
        <v>22</v>
      </c>
      <c r="CC894">
        <v>0</v>
      </c>
      <c r="CD894">
        <v>14</v>
      </c>
      <c r="CE894">
        <v>6</v>
      </c>
      <c r="CF894">
        <v>75</v>
      </c>
      <c r="CG894">
        <v>1</v>
      </c>
      <c r="CH894">
        <v>25</v>
      </c>
      <c r="CI894">
        <v>6</v>
      </c>
      <c r="CJ894">
        <v>103</v>
      </c>
      <c r="CK894">
        <v>8</v>
      </c>
      <c r="CL894">
        <v>0</v>
      </c>
      <c r="CM894">
        <v>9</v>
      </c>
      <c r="CN894">
        <v>98</v>
      </c>
      <c r="CO894">
        <v>5</v>
      </c>
      <c r="CP894">
        <v>3</v>
      </c>
      <c r="CQ894">
        <v>0</v>
      </c>
      <c r="CR894">
        <v>1</v>
      </c>
      <c r="CS894">
        <v>2</v>
      </c>
      <c r="CT894">
        <v>37</v>
      </c>
      <c r="CU894">
        <v>1</v>
      </c>
      <c r="CV894">
        <v>91</v>
      </c>
      <c r="CW894">
        <v>63</v>
      </c>
      <c r="CY894" s="7"/>
    </row>
    <row r="895" spans="1:103" x14ac:dyDescent="0.25">
      <c r="A895" t="s">
        <v>373</v>
      </c>
      <c r="B895" s="5" t="s">
        <v>374</v>
      </c>
      <c r="C895">
        <v>2021</v>
      </c>
      <c r="D895">
        <v>2539</v>
      </c>
      <c r="E895">
        <v>0</v>
      </c>
      <c r="F895">
        <v>0</v>
      </c>
      <c r="G895">
        <v>0</v>
      </c>
      <c r="H895">
        <v>19</v>
      </c>
      <c r="I895">
        <v>9</v>
      </c>
      <c r="J895">
        <v>9</v>
      </c>
      <c r="K895">
        <v>0</v>
      </c>
      <c r="L895">
        <v>2</v>
      </c>
      <c r="M895">
        <v>0</v>
      </c>
      <c r="N895">
        <v>26</v>
      </c>
      <c r="O895">
        <v>6</v>
      </c>
      <c r="P895">
        <v>0</v>
      </c>
      <c r="Q895">
        <v>0</v>
      </c>
      <c r="R895">
        <v>2</v>
      </c>
      <c r="S895">
        <v>1</v>
      </c>
      <c r="T895">
        <v>2</v>
      </c>
      <c r="U895">
        <v>6</v>
      </c>
      <c r="V895">
        <v>0</v>
      </c>
      <c r="W895">
        <v>146</v>
      </c>
      <c r="X895">
        <v>2</v>
      </c>
      <c r="Y895">
        <v>0</v>
      </c>
      <c r="Z895">
        <v>0</v>
      </c>
      <c r="AA895">
        <v>62</v>
      </c>
      <c r="AB895">
        <v>0</v>
      </c>
      <c r="AC895">
        <v>0</v>
      </c>
      <c r="AD895">
        <v>0</v>
      </c>
      <c r="AE895">
        <v>2</v>
      </c>
      <c r="AF895">
        <v>7</v>
      </c>
      <c r="AG895">
        <v>214</v>
      </c>
      <c r="AH895">
        <v>2</v>
      </c>
      <c r="AI895">
        <v>2</v>
      </c>
      <c r="AJ895">
        <v>231</v>
      </c>
      <c r="AK895">
        <v>28</v>
      </c>
      <c r="AL895">
        <v>0</v>
      </c>
      <c r="AM895">
        <v>9</v>
      </c>
      <c r="AN895">
        <v>1</v>
      </c>
      <c r="AO895">
        <v>39</v>
      </c>
      <c r="AP895">
        <v>0</v>
      </c>
      <c r="AQ895">
        <v>3</v>
      </c>
      <c r="AR895">
        <v>1</v>
      </c>
      <c r="AS895">
        <v>6</v>
      </c>
      <c r="AT895">
        <v>3</v>
      </c>
      <c r="AU895">
        <v>2</v>
      </c>
      <c r="AV895">
        <v>2</v>
      </c>
      <c r="AW895">
        <v>37</v>
      </c>
      <c r="AX895">
        <v>19</v>
      </c>
      <c r="AY895">
        <v>2</v>
      </c>
      <c r="AZ895">
        <v>7</v>
      </c>
      <c r="BA895">
        <v>0</v>
      </c>
      <c r="BB895">
        <v>669</v>
      </c>
      <c r="BC895">
        <v>6</v>
      </c>
      <c r="BD895">
        <v>0</v>
      </c>
      <c r="BE895">
        <v>11</v>
      </c>
      <c r="BF895">
        <v>18</v>
      </c>
      <c r="BG895">
        <v>2</v>
      </c>
      <c r="BH895">
        <v>4</v>
      </c>
      <c r="BI895">
        <v>0</v>
      </c>
      <c r="BJ895">
        <v>38</v>
      </c>
      <c r="BK895">
        <v>24</v>
      </c>
      <c r="BL895">
        <v>0</v>
      </c>
      <c r="BM895">
        <v>3</v>
      </c>
      <c r="BN895">
        <v>56</v>
      </c>
      <c r="BO895">
        <v>0</v>
      </c>
      <c r="BP895">
        <v>12</v>
      </c>
      <c r="BQ895">
        <v>56</v>
      </c>
      <c r="BR895">
        <v>14</v>
      </c>
      <c r="BS895">
        <v>153</v>
      </c>
      <c r="BT895">
        <v>54</v>
      </c>
      <c r="BU895">
        <v>1</v>
      </c>
      <c r="BV895">
        <v>15</v>
      </c>
      <c r="BW895">
        <v>3</v>
      </c>
      <c r="BX895">
        <v>4</v>
      </c>
      <c r="BY895">
        <v>1</v>
      </c>
      <c r="BZ895">
        <v>0</v>
      </c>
      <c r="CA895">
        <v>47</v>
      </c>
      <c r="CB895">
        <v>110</v>
      </c>
      <c r="CC895">
        <v>0</v>
      </c>
      <c r="CD895">
        <v>1</v>
      </c>
      <c r="CE895">
        <v>0</v>
      </c>
      <c r="CF895">
        <v>57</v>
      </c>
      <c r="CG895">
        <v>1</v>
      </c>
      <c r="CH895">
        <v>9</v>
      </c>
      <c r="CI895">
        <v>1</v>
      </c>
      <c r="CJ895">
        <v>75</v>
      </c>
      <c r="CK895">
        <v>5</v>
      </c>
      <c r="CL895">
        <v>0</v>
      </c>
      <c r="CM895">
        <v>11</v>
      </c>
      <c r="CN895">
        <v>80</v>
      </c>
      <c r="CO895">
        <v>4</v>
      </c>
      <c r="CP895">
        <v>7</v>
      </c>
      <c r="CQ895">
        <v>0</v>
      </c>
      <c r="CR895">
        <v>2</v>
      </c>
      <c r="CS895">
        <v>15</v>
      </c>
      <c r="CT895">
        <v>11</v>
      </c>
      <c r="CU895">
        <v>5</v>
      </c>
      <c r="CV895">
        <v>40</v>
      </c>
      <c r="CW895">
        <v>4</v>
      </c>
      <c r="CY895" s="7"/>
    </row>
    <row r="896" spans="1:103" x14ac:dyDescent="0.25">
      <c r="A896" t="s">
        <v>375</v>
      </c>
      <c r="B896" s="5" t="s">
        <v>376</v>
      </c>
      <c r="C896">
        <v>2021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Y896" s="7"/>
    </row>
    <row r="897" spans="1:103" x14ac:dyDescent="0.25">
      <c r="A897" t="s">
        <v>377</v>
      </c>
      <c r="B897" s="5" t="s">
        <v>378</v>
      </c>
      <c r="C897">
        <v>2021</v>
      </c>
      <c r="D897">
        <v>481</v>
      </c>
      <c r="E897">
        <v>0</v>
      </c>
      <c r="F897">
        <v>3</v>
      </c>
      <c r="G897">
        <v>23</v>
      </c>
      <c r="H897">
        <v>0</v>
      </c>
      <c r="I897">
        <v>1</v>
      </c>
      <c r="J897">
        <v>2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1</v>
      </c>
      <c r="AI897">
        <v>4</v>
      </c>
      <c r="AJ897">
        <v>38</v>
      </c>
      <c r="AK897">
        <v>2</v>
      </c>
      <c r="AL897">
        <v>0</v>
      </c>
      <c r="AM897">
        <v>5</v>
      </c>
      <c r="AN897">
        <v>4</v>
      </c>
      <c r="AO897">
        <v>5</v>
      </c>
      <c r="AP897">
        <v>0</v>
      </c>
      <c r="AQ897">
        <v>15</v>
      </c>
      <c r="AR897">
        <v>2</v>
      </c>
      <c r="AS897">
        <v>19</v>
      </c>
      <c r="AT897">
        <v>6</v>
      </c>
      <c r="AU897">
        <v>16</v>
      </c>
      <c r="AV897">
        <v>9</v>
      </c>
      <c r="AW897">
        <v>18</v>
      </c>
      <c r="AX897">
        <v>24</v>
      </c>
      <c r="AY897">
        <v>0</v>
      </c>
      <c r="AZ897">
        <v>9</v>
      </c>
      <c r="BA897">
        <v>0</v>
      </c>
      <c r="BB897">
        <v>6</v>
      </c>
      <c r="BC897">
        <v>0</v>
      </c>
      <c r="BD897">
        <v>0</v>
      </c>
      <c r="BE897">
        <v>8</v>
      </c>
      <c r="BF897">
        <v>3</v>
      </c>
      <c r="BG897">
        <v>0</v>
      </c>
      <c r="BH897">
        <v>1</v>
      </c>
      <c r="BI897">
        <v>0</v>
      </c>
      <c r="BJ897">
        <v>7</v>
      </c>
      <c r="BK897">
        <v>12</v>
      </c>
      <c r="BL897">
        <v>0</v>
      </c>
      <c r="BM897">
        <v>1</v>
      </c>
      <c r="BN897">
        <v>0</v>
      </c>
      <c r="BO897">
        <v>0</v>
      </c>
      <c r="BP897">
        <v>0</v>
      </c>
      <c r="BQ897">
        <v>6</v>
      </c>
      <c r="BR897">
        <v>17</v>
      </c>
      <c r="BS897">
        <v>50</v>
      </c>
      <c r="BT897">
        <v>4</v>
      </c>
      <c r="BU897">
        <v>12</v>
      </c>
      <c r="BV897">
        <v>19</v>
      </c>
      <c r="BW897">
        <v>0</v>
      </c>
      <c r="BX897">
        <v>18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16</v>
      </c>
      <c r="CE897">
        <v>0</v>
      </c>
      <c r="CF897">
        <v>8</v>
      </c>
      <c r="CG897">
        <v>23</v>
      </c>
      <c r="CH897">
        <v>5</v>
      </c>
      <c r="CI897">
        <v>0</v>
      </c>
      <c r="CJ897">
        <v>1</v>
      </c>
      <c r="CK897">
        <v>0</v>
      </c>
      <c r="CL897">
        <v>0</v>
      </c>
      <c r="CM897">
        <v>1</v>
      </c>
      <c r="CN897">
        <v>5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34</v>
      </c>
      <c r="CU897">
        <v>0</v>
      </c>
      <c r="CV897">
        <v>11</v>
      </c>
      <c r="CW897">
        <v>3</v>
      </c>
      <c r="CY897" s="7"/>
    </row>
    <row r="898" spans="1:103" x14ac:dyDescent="0.25">
      <c r="A898" t="s">
        <v>379</v>
      </c>
      <c r="B898" s="5" t="s">
        <v>380</v>
      </c>
      <c r="C898">
        <v>2021</v>
      </c>
      <c r="D898">
        <v>1942</v>
      </c>
      <c r="E898">
        <v>0</v>
      </c>
      <c r="F898">
        <v>1</v>
      </c>
      <c r="G898">
        <v>18</v>
      </c>
      <c r="H898">
        <v>0</v>
      </c>
      <c r="I898">
        <v>2</v>
      </c>
      <c r="J898">
        <v>1</v>
      </c>
      <c r="K898">
        <v>7</v>
      </c>
      <c r="L898">
        <v>12</v>
      </c>
      <c r="M898">
        <v>0</v>
      </c>
      <c r="N898">
        <v>12</v>
      </c>
      <c r="O898">
        <v>3</v>
      </c>
      <c r="P898">
        <v>0</v>
      </c>
      <c r="Q898">
        <v>0</v>
      </c>
      <c r="R898">
        <v>0</v>
      </c>
      <c r="S898">
        <v>6</v>
      </c>
      <c r="T898">
        <v>0</v>
      </c>
      <c r="U898">
        <v>0</v>
      </c>
      <c r="V898">
        <v>0</v>
      </c>
      <c r="W898">
        <v>0</v>
      </c>
      <c r="X898">
        <v>3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3</v>
      </c>
      <c r="AH898">
        <v>0</v>
      </c>
      <c r="AI898">
        <v>0</v>
      </c>
      <c r="AJ898">
        <v>12</v>
      </c>
      <c r="AK898">
        <v>8</v>
      </c>
      <c r="AL898">
        <v>3</v>
      </c>
      <c r="AM898">
        <v>14</v>
      </c>
      <c r="AN898">
        <v>9</v>
      </c>
      <c r="AO898">
        <v>5</v>
      </c>
      <c r="AP898">
        <v>1</v>
      </c>
      <c r="AQ898">
        <v>64</v>
      </c>
      <c r="AR898">
        <v>5</v>
      </c>
      <c r="AS898">
        <v>36</v>
      </c>
      <c r="AT898">
        <v>16</v>
      </c>
      <c r="AU898">
        <v>17</v>
      </c>
      <c r="AV898">
        <v>20</v>
      </c>
      <c r="AW898">
        <v>4</v>
      </c>
      <c r="AX898">
        <v>45</v>
      </c>
      <c r="AY898">
        <v>0</v>
      </c>
      <c r="AZ898">
        <v>3</v>
      </c>
      <c r="BA898">
        <v>0</v>
      </c>
      <c r="BB898">
        <v>8</v>
      </c>
      <c r="BC898">
        <v>1</v>
      </c>
      <c r="BD898">
        <v>17</v>
      </c>
      <c r="BE898">
        <v>5</v>
      </c>
      <c r="BF898">
        <v>31</v>
      </c>
      <c r="BG898">
        <v>1</v>
      </c>
      <c r="BH898">
        <v>0</v>
      </c>
      <c r="BI898">
        <v>0</v>
      </c>
      <c r="BJ898">
        <v>22</v>
      </c>
      <c r="BK898">
        <v>49</v>
      </c>
      <c r="BL898">
        <v>0</v>
      </c>
      <c r="BM898">
        <v>8</v>
      </c>
      <c r="BN898">
        <v>9</v>
      </c>
      <c r="BO898">
        <v>365</v>
      </c>
      <c r="BP898">
        <v>52</v>
      </c>
      <c r="BQ898">
        <v>17</v>
      </c>
      <c r="BR898">
        <v>9</v>
      </c>
      <c r="BS898">
        <v>67</v>
      </c>
      <c r="BT898">
        <v>29</v>
      </c>
      <c r="BU898">
        <v>0</v>
      </c>
      <c r="BV898">
        <v>155</v>
      </c>
      <c r="BW898">
        <v>108</v>
      </c>
      <c r="BX898">
        <v>485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66</v>
      </c>
      <c r="CE898">
        <v>0</v>
      </c>
      <c r="CF898">
        <v>10</v>
      </c>
      <c r="CG898">
        <v>27</v>
      </c>
      <c r="CH898">
        <v>1</v>
      </c>
      <c r="CI898">
        <v>1</v>
      </c>
      <c r="CJ898">
        <v>2</v>
      </c>
      <c r="CK898">
        <v>0</v>
      </c>
      <c r="CL898">
        <v>0</v>
      </c>
      <c r="CM898">
        <v>2</v>
      </c>
      <c r="CN898">
        <v>29</v>
      </c>
      <c r="CO898">
        <v>0</v>
      </c>
      <c r="CP898">
        <v>1</v>
      </c>
      <c r="CQ898">
        <v>0</v>
      </c>
      <c r="CR898">
        <v>0</v>
      </c>
      <c r="CS898">
        <v>0</v>
      </c>
      <c r="CT898">
        <v>3</v>
      </c>
      <c r="CU898">
        <v>3</v>
      </c>
      <c r="CV898">
        <v>22</v>
      </c>
      <c r="CW898">
        <v>7</v>
      </c>
      <c r="CY898" s="7"/>
    </row>
    <row r="899" spans="1:103" x14ac:dyDescent="0.25">
      <c r="A899" t="s">
        <v>381</v>
      </c>
      <c r="B899" s="5" t="s">
        <v>382</v>
      </c>
      <c r="C899">
        <v>2021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1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Y899" s="7"/>
    </row>
    <row r="900" spans="1:103" x14ac:dyDescent="0.25">
      <c r="A900" t="s">
        <v>383</v>
      </c>
      <c r="B900" s="5" t="s">
        <v>384</v>
      </c>
      <c r="C900">
        <v>2021</v>
      </c>
      <c r="D900">
        <v>9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1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2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1</v>
      </c>
      <c r="BG900">
        <v>0</v>
      </c>
      <c r="BH900">
        <v>0</v>
      </c>
      <c r="BI900">
        <v>0</v>
      </c>
      <c r="BJ900">
        <v>0</v>
      </c>
      <c r="BK900">
        <v>4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Y900" s="7"/>
    </row>
    <row r="901" spans="1:103" x14ac:dyDescent="0.25">
      <c r="A901" t="s">
        <v>385</v>
      </c>
      <c r="B901" s="5" t="s">
        <v>386</v>
      </c>
      <c r="C901">
        <v>2021</v>
      </c>
      <c r="D901">
        <v>51</v>
      </c>
      <c r="E901">
        <v>0</v>
      </c>
      <c r="F901">
        <v>0</v>
      </c>
      <c r="G901">
        <v>0</v>
      </c>
      <c r="H901">
        <v>2</v>
      </c>
      <c r="I901">
        <v>0</v>
      </c>
      <c r="J901">
        <v>39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4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4</v>
      </c>
      <c r="CW901">
        <v>0</v>
      </c>
      <c r="CY901" s="7"/>
    </row>
    <row r="902" spans="1:103" x14ac:dyDescent="0.25">
      <c r="A902" t="s">
        <v>387</v>
      </c>
      <c r="B902" s="5" t="s">
        <v>388</v>
      </c>
      <c r="C902">
        <v>2021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Y902" s="7"/>
    </row>
    <row r="903" spans="1:103" x14ac:dyDescent="0.25">
      <c r="A903" t="s">
        <v>389</v>
      </c>
      <c r="B903" s="5" t="s">
        <v>390</v>
      </c>
      <c r="C903">
        <v>2021</v>
      </c>
      <c r="D903">
        <v>0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Y903" s="7"/>
    </row>
    <row r="904" spans="1:103" x14ac:dyDescent="0.25">
      <c r="A904" t="s">
        <v>391</v>
      </c>
      <c r="B904" s="5" t="s">
        <v>392</v>
      </c>
      <c r="C904">
        <v>2021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Y904" s="7"/>
    </row>
    <row r="905" spans="1:103" x14ac:dyDescent="0.25">
      <c r="A905" t="s">
        <v>393</v>
      </c>
      <c r="B905" s="5" t="s">
        <v>394</v>
      </c>
      <c r="C905">
        <v>2021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Y905" s="7"/>
    </row>
    <row r="906" spans="1:103" x14ac:dyDescent="0.25">
      <c r="A906" t="s">
        <v>395</v>
      </c>
      <c r="B906" s="5" t="s">
        <v>396</v>
      </c>
      <c r="C906">
        <v>2021</v>
      </c>
      <c r="D906">
        <v>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3</v>
      </c>
      <c r="L906">
        <v>4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1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Y906" s="7"/>
    </row>
    <row r="907" spans="1:103" x14ac:dyDescent="0.25">
      <c r="A907" t="s">
        <v>397</v>
      </c>
      <c r="B907" s="5" t="s">
        <v>398</v>
      </c>
      <c r="C907">
        <v>2021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Y907" s="7"/>
    </row>
    <row r="908" spans="1:103" x14ac:dyDescent="0.25">
      <c r="A908" t="s">
        <v>399</v>
      </c>
      <c r="B908" s="5" t="s">
        <v>400</v>
      </c>
      <c r="C908">
        <v>2021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Y908" s="7"/>
    </row>
    <row r="909" spans="1:103" x14ac:dyDescent="0.25">
      <c r="A909" t="s">
        <v>401</v>
      </c>
      <c r="B909" s="5" t="s">
        <v>402</v>
      </c>
      <c r="C909">
        <v>2021</v>
      </c>
      <c r="D909">
        <v>24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2</v>
      </c>
      <c r="K909">
        <v>8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11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1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1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Y909" s="7"/>
    </row>
    <row r="910" spans="1:103" x14ac:dyDescent="0.25">
      <c r="A910" t="s">
        <v>403</v>
      </c>
      <c r="B910" s="5" t="s">
        <v>404</v>
      </c>
      <c r="C910">
        <v>2021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Y910" s="7"/>
    </row>
    <row r="911" spans="1:103" x14ac:dyDescent="0.25">
      <c r="A911" t="s">
        <v>405</v>
      </c>
      <c r="B911" s="5" t="s">
        <v>406</v>
      </c>
      <c r="C911">
        <v>2021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Y911" s="7"/>
    </row>
    <row r="912" spans="1:103" x14ac:dyDescent="0.25">
      <c r="A912" t="s">
        <v>407</v>
      </c>
      <c r="B912" s="5" t="s">
        <v>408</v>
      </c>
      <c r="C912">
        <v>2021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Y912" s="7"/>
    </row>
    <row r="913" spans="1:103" x14ac:dyDescent="0.25">
      <c r="A913" t="s">
        <v>409</v>
      </c>
      <c r="B913" s="5" t="s">
        <v>410</v>
      </c>
      <c r="C913">
        <v>2021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Y913" s="7"/>
    </row>
    <row r="914" spans="1:103" x14ac:dyDescent="0.25">
      <c r="A914" t="s">
        <v>411</v>
      </c>
      <c r="B914" s="5" t="s">
        <v>412</v>
      </c>
      <c r="C914">
        <v>2021</v>
      </c>
      <c r="D914">
        <v>2452</v>
      </c>
      <c r="E914">
        <v>0</v>
      </c>
      <c r="F914">
        <v>398</v>
      </c>
      <c r="G914">
        <v>0</v>
      </c>
      <c r="H914">
        <v>38</v>
      </c>
      <c r="I914">
        <v>40</v>
      </c>
      <c r="J914">
        <v>35</v>
      </c>
      <c r="K914">
        <v>6</v>
      </c>
      <c r="L914">
        <v>8</v>
      </c>
      <c r="M914">
        <v>35</v>
      </c>
      <c r="N914">
        <v>113</v>
      </c>
      <c r="O914">
        <v>14</v>
      </c>
      <c r="P914">
        <v>0</v>
      </c>
      <c r="Q914">
        <v>0</v>
      </c>
      <c r="R914">
        <v>5</v>
      </c>
      <c r="S914">
        <v>0</v>
      </c>
      <c r="T914">
        <v>0</v>
      </c>
      <c r="U914">
        <v>4</v>
      </c>
      <c r="V914">
        <v>0</v>
      </c>
      <c r="W914">
        <v>3</v>
      </c>
      <c r="X914">
        <v>3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1</v>
      </c>
      <c r="AF914">
        <v>0</v>
      </c>
      <c r="AG914">
        <v>5</v>
      </c>
      <c r="AH914">
        <v>2</v>
      </c>
      <c r="AI914">
        <v>0</v>
      </c>
      <c r="AJ914">
        <v>6</v>
      </c>
      <c r="AK914">
        <v>45</v>
      </c>
      <c r="AL914">
        <v>0</v>
      </c>
      <c r="AM914">
        <v>10</v>
      </c>
      <c r="AN914">
        <v>10</v>
      </c>
      <c r="AO914">
        <v>8</v>
      </c>
      <c r="AP914">
        <v>1</v>
      </c>
      <c r="AQ914">
        <v>80</v>
      </c>
      <c r="AR914">
        <v>8</v>
      </c>
      <c r="AS914">
        <v>3</v>
      </c>
      <c r="AT914">
        <v>19</v>
      </c>
      <c r="AU914">
        <v>34</v>
      </c>
      <c r="AV914">
        <v>14</v>
      </c>
      <c r="AW914">
        <v>41</v>
      </c>
      <c r="AX914">
        <v>48</v>
      </c>
      <c r="AY914">
        <v>7</v>
      </c>
      <c r="AZ914">
        <v>2</v>
      </c>
      <c r="BA914">
        <v>0</v>
      </c>
      <c r="BB914">
        <v>37</v>
      </c>
      <c r="BC914">
        <v>0</v>
      </c>
      <c r="BD914">
        <v>6</v>
      </c>
      <c r="BE914">
        <v>7</v>
      </c>
      <c r="BF914">
        <v>3</v>
      </c>
      <c r="BG914">
        <v>1</v>
      </c>
      <c r="BH914">
        <v>1</v>
      </c>
      <c r="BI914">
        <v>0</v>
      </c>
      <c r="BJ914">
        <v>41</v>
      </c>
      <c r="BK914">
        <v>112</v>
      </c>
      <c r="BL914">
        <v>1</v>
      </c>
      <c r="BM914">
        <v>1</v>
      </c>
      <c r="BN914">
        <v>74</v>
      </c>
      <c r="BO914">
        <v>0</v>
      </c>
      <c r="BP914">
        <v>6</v>
      </c>
      <c r="BQ914">
        <v>97</v>
      </c>
      <c r="BR914">
        <v>39</v>
      </c>
      <c r="BS914">
        <v>150</v>
      </c>
      <c r="BT914">
        <v>14</v>
      </c>
      <c r="BU914">
        <v>82</v>
      </c>
      <c r="BV914">
        <v>69</v>
      </c>
      <c r="BW914">
        <v>82</v>
      </c>
      <c r="BX914">
        <v>2</v>
      </c>
      <c r="BY914">
        <v>0</v>
      </c>
      <c r="BZ914">
        <v>0</v>
      </c>
      <c r="CA914">
        <v>6</v>
      </c>
      <c r="CB914">
        <v>1</v>
      </c>
      <c r="CC914">
        <v>0</v>
      </c>
      <c r="CD914">
        <v>1</v>
      </c>
      <c r="CE914">
        <v>0</v>
      </c>
      <c r="CF914">
        <v>14</v>
      </c>
      <c r="CG914">
        <v>6</v>
      </c>
      <c r="CH914">
        <v>2</v>
      </c>
      <c r="CI914">
        <v>3</v>
      </c>
      <c r="CJ914">
        <v>150</v>
      </c>
      <c r="CK914">
        <v>21</v>
      </c>
      <c r="CL914">
        <v>0</v>
      </c>
      <c r="CM914">
        <v>3</v>
      </c>
      <c r="CN914">
        <v>41</v>
      </c>
      <c r="CO914">
        <v>31</v>
      </c>
      <c r="CP914">
        <v>36</v>
      </c>
      <c r="CQ914">
        <v>0</v>
      </c>
      <c r="CR914">
        <v>1</v>
      </c>
      <c r="CS914">
        <v>165</v>
      </c>
      <c r="CT914">
        <v>33</v>
      </c>
      <c r="CU914">
        <v>2</v>
      </c>
      <c r="CV914">
        <v>53</v>
      </c>
      <c r="CW914">
        <v>13</v>
      </c>
      <c r="CY914" s="7"/>
    </row>
    <row r="915" spans="1:103" x14ac:dyDescent="0.25">
      <c r="A915" t="s">
        <v>413</v>
      </c>
      <c r="B915" s="5" t="s">
        <v>414</v>
      </c>
      <c r="C915">
        <v>2021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Y915" s="7"/>
    </row>
    <row r="916" spans="1:103" x14ac:dyDescent="0.25">
      <c r="A916" t="s">
        <v>415</v>
      </c>
      <c r="B916" s="5" t="s">
        <v>416</v>
      </c>
      <c r="C916">
        <v>2021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Y916" s="7"/>
    </row>
    <row r="917" spans="1:103" x14ac:dyDescent="0.25">
      <c r="A917" t="s">
        <v>417</v>
      </c>
      <c r="B917" s="5" t="s">
        <v>418</v>
      </c>
      <c r="C917">
        <v>2021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Y917" s="7"/>
    </row>
    <row r="918" spans="1:103" x14ac:dyDescent="0.25">
      <c r="A918" t="s">
        <v>419</v>
      </c>
      <c r="B918" s="5" t="s">
        <v>420</v>
      </c>
      <c r="C918">
        <v>2021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Y918" s="7"/>
    </row>
    <row r="919" spans="1:103" x14ac:dyDescent="0.25">
      <c r="A919" t="s">
        <v>421</v>
      </c>
      <c r="B919" s="5" t="s">
        <v>422</v>
      </c>
      <c r="C919">
        <v>2021</v>
      </c>
      <c r="D919">
        <v>186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4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7</v>
      </c>
      <c r="W919">
        <v>1</v>
      </c>
      <c r="X919">
        <v>0</v>
      </c>
      <c r="Y919">
        <v>0</v>
      </c>
      <c r="Z919">
        <v>4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</v>
      </c>
      <c r="AH919">
        <v>1</v>
      </c>
      <c r="AI919">
        <v>0</v>
      </c>
      <c r="AJ919">
        <v>0</v>
      </c>
      <c r="AK919">
        <v>1</v>
      </c>
      <c r="AL919">
        <v>1</v>
      </c>
      <c r="AM919">
        <v>2</v>
      </c>
      <c r="AN919">
        <v>4</v>
      </c>
      <c r="AO919">
        <v>0</v>
      </c>
      <c r="AP919">
        <v>0</v>
      </c>
      <c r="AQ919">
        <v>0</v>
      </c>
      <c r="AR919">
        <v>1</v>
      </c>
      <c r="AS919">
        <v>4</v>
      </c>
      <c r="AT919">
        <v>7</v>
      </c>
      <c r="AU919">
        <v>1</v>
      </c>
      <c r="AV919">
        <v>8</v>
      </c>
      <c r="AW919">
        <v>1</v>
      </c>
      <c r="AX919">
        <v>3</v>
      </c>
      <c r="AY919">
        <v>0</v>
      </c>
      <c r="AZ919">
        <v>4</v>
      </c>
      <c r="BA919">
        <v>0</v>
      </c>
      <c r="BB919">
        <v>5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0</v>
      </c>
      <c r="BM919">
        <v>0</v>
      </c>
      <c r="BN919">
        <v>0</v>
      </c>
      <c r="BO919">
        <v>8</v>
      </c>
      <c r="BP919">
        <v>0</v>
      </c>
      <c r="BQ919">
        <v>1</v>
      </c>
      <c r="BR919">
        <v>0</v>
      </c>
      <c r="BS919">
        <v>17</v>
      </c>
      <c r="BT919">
        <v>1</v>
      </c>
      <c r="BU919">
        <v>23</v>
      </c>
      <c r="BV919">
        <v>0</v>
      </c>
      <c r="BW919">
        <v>1</v>
      </c>
      <c r="BX919">
        <v>0</v>
      </c>
      <c r="BY919">
        <v>0</v>
      </c>
      <c r="BZ919">
        <v>0</v>
      </c>
      <c r="CA919">
        <v>3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20</v>
      </c>
      <c r="CH919">
        <v>0</v>
      </c>
      <c r="CI919">
        <v>0</v>
      </c>
      <c r="CJ919">
        <v>40</v>
      </c>
      <c r="CK919">
        <v>5</v>
      </c>
      <c r="CL919">
        <v>0</v>
      </c>
      <c r="CM919">
        <v>1</v>
      </c>
      <c r="CN919">
        <v>2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Y919" s="7"/>
    </row>
    <row r="920" spans="1:103" x14ac:dyDescent="0.25">
      <c r="A920" t="s">
        <v>423</v>
      </c>
      <c r="B920" s="5" t="s">
        <v>424</v>
      </c>
      <c r="C920">
        <v>2021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Y920" s="7"/>
    </row>
    <row r="921" spans="1:103" x14ac:dyDescent="0.25">
      <c r="A921" t="s">
        <v>425</v>
      </c>
      <c r="B921" s="5" t="s">
        <v>426</v>
      </c>
      <c r="C921">
        <v>2021</v>
      </c>
      <c r="D921">
        <v>10725</v>
      </c>
      <c r="E921">
        <v>0</v>
      </c>
      <c r="F921">
        <v>0</v>
      </c>
      <c r="G921">
        <v>1</v>
      </c>
      <c r="H921">
        <v>109</v>
      </c>
      <c r="I921">
        <v>40</v>
      </c>
      <c r="J921">
        <v>313</v>
      </c>
      <c r="K921">
        <v>47</v>
      </c>
      <c r="L921">
        <v>16</v>
      </c>
      <c r="M921">
        <v>8</v>
      </c>
      <c r="N921">
        <v>22</v>
      </c>
      <c r="O921">
        <v>42</v>
      </c>
      <c r="P921">
        <v>0</v>
      </c>
      <c r="Q921">
        <v>13</v>
      </c>
      <c r="R921">
        <v>2</v>
      </c>
      <c r="S921">
        <v>1</v>
      </c>
      <c r="T921">
        <v>0</v>
      </c>
      <c r="U921">
        <v>12</v>
      </c>
      <c r="V921">
        <v>20</v>
      </c>
      <c r="W921">
        <v>48</v>
      </c>
      <c r="X921">
        <v>13</v>
      </c>
      <c r="Y921">
        <v>0</v>
      </c>
      <c r="Z921">
        <v>95</v>
      </c>
      <c r="AA921">
        <v>2</v>
      </c>
      <c r="AB921">
        <v>0</v>
      </c>
      <c r="AC921">
        <v>0</v>
      </c>
      <c r="AD921">
        <v>0</v>
      </c>
      <c r="AE921">
        <v>2</v>
      </c>
      <c r="AF921">
        <v>0</v>
      </c>
      <c r="AG921">
        <v>28</v>
      </c>
      <c r="AH921">
        <v>60</v>
      </c>
      <c r="AI921">
        <v>15</v>
      </c>
      <c r="AJ921">
        <v>10</v>
      </c>
      <c r="AK921">
        <v>48</v>
      </c>
      <c r="AL921">
        <v>4</v>
      </c>
      <c r="AM921">
        <v>57</v>
      </c>
      <c r="AN921">
        <v>175</v>
      </c>
      <c r="AO921">
        <v>25</v>
      </c>
      <c r="AP921">
        <v>5</v>
      </c>
      <c r="AQ921">
        <v>111</v>
      </c>
      <c r="AR921">
        <v>20</v>
      </c>
      <c r="AS921">
        <v>208</v>
      </c>
      <c r="AT921">
        <v>576</v>
      </c>
      <c r="AU921">
        <v>218</v>
      </c>
      <c r="AV921">
        <v>462</v>
      </c>
      <c r="AW921">
        <v>216</v>
      </c>
      <c r="AX921">
        <v>373</v>
      </c>
      <c r="AY921">
        <v>3</v>
      </c>
      <c r="AZ921">
        <v>9</v>
      </c>
      <c r="BA921">
        <v>0</v>
      </c>
      <c r="BB921">
        <v>187</v>
      </c>
      <c r="BC921">
        <v>4</v>
      </c>
      <c r="BD921">
        <v>0</v>
      </c>
      <c r="BE921">
        <v>26</v>
      </c>
      <c r="BF921">
        <v>35</v>
      </c>
      <c r="BG921">
        <v>2</v>
      </c>
      <c r="BH921">
        <v>18</v>
      </c>
      <c r="BI921">
        <v>6</v>
      </c>
      <c r="BJ921">
        <v>82</v>
      </c>
      <c r="BK921">
        <v>108</v>
      </c>
      <c r="BL921">
        <v>0</v>
      </c>
      <c r="BM921">
        <v>1</v>
      </c>
      <c r="BN921">
        <v>9</v>
      </c>
      <c r="BO921">
        <v>286</v>
      </c>
      <c r="BP921">
        <v>1</v>
      </c>
      <c r="BQ921">
        <v>15</v>
      </c>
      <c r="BR921">
        <v>690</v>
      </c>
      <c r="BS921">
        <v>690</v>
      </c>
      <c r="BT921">
        <v>42</v>
      </c>
      <c r="BU921">
        <v>10</v>
      </c>
      <c r="BV921">
        <v>277</v>
      </c>
      <c r="BW921">
        <v>1978</v>
      </c>
      <c r="BX921">
        <v>699</v>
      </c>
      <c r="BY921">
        <v>1</v>
      </c>
      <c r="BZ921">
        <v>0</v>
      </c>
      <c r="CA921">
        <v>19</v>
      </c>
      <c r="CB921">
        <v>16</v>
      </c>
      <c r="CC921">
        <v>0</v>
      </c>
      <c r="CD921">
        <v>38</v>
      </c>
      <c r="CE921">
        <v>223</v>
      </c>
      <c r="CF921">
        <v>82</v>
      </c>
      <c r="CG921">
        <v>25</v>
      </c>
      <c r="CH921">
        <v>20</v>
      </c>
      <c r="CI921">
        <v>19</v>
      </c>
      <c r="CJ921">
        <v>1264</v>
      </c>
      <c r="CK921">
        <v>20</v>
      </c>
      <c r="CL921">
        <v>0</v>
      </c>
      <c r="CM921">
        <v>4</v>
      </c>
      <c r="CN921">
        <v>60</v>
      </c>
      <c r="CO921">
        <v>4</v>
      </c>
      <c r="CP921">
        <v>0</v>
      </c>
      <c r="CQ921">
        <v>1</v>
      </c>
      <c r="CR921">
        <v>1</v>
      </c>
      <c r="CS921">
        <v>49</v>
      </c>
      <c r="CT921">
        <v>135</v>
      </c>
      <c r="CU921">
        <v>3</v>
      </c>
      <c r="CV921">
        <v>76</v>
      </c>
      <c r="CW921">
        <v>69</v>
      </c>
      <c r="CY921" s="7"/>
    </row>
    <row r="922" spans="1:103" x14ac:dyDescent="0.25">
      <c r="A922" t="s">
        <v>427</v>
      </c>
      <c r="B922" s="5" t="s">
        <v>428</v>
      </c>
      <c r="C922">
        <v>2021</v>
      </c>
      <c r="D922">
        <v>109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2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46</v>
      </c>
      <c r="AA922">
        <v>0</v>
      </c>
      <c r="AB922">
        <v>26</v>
      </c>
      <c r="AC922">
        <v>0</v>
      </c>
      <c r="AD922">
        <v>0</v>
      </c>
      <c r="AE922">
        <v>0</v>
      </c>
      <c r="AF922">
        <v>0</v>
      </c>
      <c r="AG922">
        <v>29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Y922" s="7"/>
    </row>
    <row r="923" spans="1:103" x14ac:dyDescent="0.25">
      <c r="A923" t="s">
        <v>429</v>
      </c>
      <c r="B923" s="5" t="s">
        <v>430</v>
      </c>
      <c r="C923">
        <v>2021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Y923" s="7"/>
    </row>
    <row r="924" spans="1:103" x14ac:dyDescent="0.25">
      <c r="A924" t="s">
        <v>431</v>
      </c>
      <c r="B924" s="5" t="s">
        <v>432</v>
      </c>
      <c r="C924">
        <v>2021</v>
      </c>
      <c r="D924">
        <v>3238</v>
      </c>
      <c r="E924">
        <v>0</v>
      </c>
      <c r="F924">
        <v>0</v>
      </c>
      <c r="G924">
        <v>0</v>
      </c>
      <c r="H924">
        <v>1</v>
      </c>
      <c r="I924">
        <v>3</v>
      </c>
      <c r="J924">
        <v>4</v>
      </c>
      <c r="K924">
        <v>1</v>
      </c>
      <c r="L924">
        <v>2</v>
      </c>
      <c r="M924">
        <v>0</v>
      </c>
      <c r="N924">
        <v>14</v>
      </c>
      <c r="O924">
        <v>6</v>
      </c>
      <c r="P924">
        <v>0</v>
      </c>
      <c r="Q924">
        <v>0</v>
      </c>
      <c r="R924">
        <v>2</v>
      </c>
      <c r="S924">
        <v>0</v>
      </c>
      <c r="T924">
        <v>0</v>
      </c>
      <c r="U924">
        <v>8</v>
      </c>
      <c r="V924">
        <v>0</v>
      </c>
      <c r="W924">
        <v>19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15</v>
      </c>
      <c r="AH924">
        <v>2</v>
      </c>
      <c r="AI924">
        <v>3</v>
      </c>
      <c r="AJ924">
        <v>8</v>
      </c>
      <c r="AK924">
        <v>24</v>
      </c>
      <c r="AL924">
        <v>0</v>
      </c>
      <c r="AM924">
        <v>34</v>
      </c>
      <c r="AN924">
        <v>23</v>
      </c>
      <c r="AO924">
        <v>16</v>
      </c>
      <c r="AP924">
        <v>5</v>
      </c>
      <c r="AQ924">
        <v>34</v>
      </c>
      <c r="AR924">
        <v>16</v>
      </c>
      <c r="AS924">
        <v>9</v>
      </c>
      <c r="AT924">
        <v>39</v>
      </c>
      <c r="AU924">
        <v>23</v>
      </c>
      <c r="AV924">
        <v>188</v>
      </c>
      <c r="AW924">
        <v>15</v>
      </c>
      <c r="AX924">
        <v>414</v>
      </c>
      <c r="AY924">
        <v>2</v>
      </c>
      <c r="AZ924">
        <v>6</v>
      </c>
      <c r="BA924">
        <v>0</v>
      </c>
      <c r="BB924">
        <v>45</v>
      </c>
      <c r="BC924">
        <v>0</v>
      </c>
      <c r="BD924">
        <v>12</v>
      </c>
      <c r="BE924">
        <v>14</v>
      </c>
      <c r="BF924">
        <v>37</v>
      </c>
      <c r="BG924">
        <v>12</v>
      </c>
      <c r="BH924">
        <v>38</v>
      </c>
      <c r="BI924">
        <v>1</v>
      </c>
      <c r="BJ924">
        <v>75</v>
      </c>
      <c r="BK924">
        <v>61</v>
      </c>
      <c r="BL924">
        <v>0</v>
      </c>
      <c r="BM924">
        <v>37</v>
      </c>
      <c r="BN924">
        <v>366</v>
      </c>
      <c r="BO924">
        <v>13</v>
      </c>
      <c r="BP924">
        <v>37</v>
      </c>
      <c r="BQ924">
        <v>306</v>
      </c>
      <c r="BR924">
        <v>9</v>
      </c>
      <c r="BS924">
        <v>207</v>
      </c>
      <c r="BT924">
        <v>66</v>
      </c>
      <c r="BU924">
        <v>115</v>
      </c>
      <c r="BV924">
        <v>221</v>
      </c>
      <c r="BW924">
        <v>1</v>
      </c>
      <c r="BX924">
        <v>14</v>
      </c>
      <c r="BY924">
        <v>1</v>
      </c>
      <c r="BZ924">
        <v>0</v>
      </c>
      <c r="CA924">
        <v>12</v>
      </c>
      <c r="CB924">
        <v>19</v>
      </c>
      <c r="CC924">
        <v>0</v>
      </c>
      <c r="CD924">
        <v>7</v>
      </c>
      <c r="CE924">
        <v>0</v>
      </c>
      <c r="CF924">
        <v>21</v>
      </c>
      <c r="CG924">
        <v>6</v>
      </c>
      <c r="CH924">
        <v>14</v>
      </c>
      <c r="CI924">
        <v>5</v>
      </c>
      <c r="CJ924">
        <v>34</v>
      </c>
      <c r="CK924">
        <v>17</v>
      </c>
      <c r="CL924">
        <v>0</v>
      </c>
      <c r="CM924">
        <v>10</v>
      </c>
      <c r="CN924">
        <v>81</v>
      </c>
      <c r="CO924">
        <v>16</v>
      </c>
      <c r="CP924">
        <v>3</v>
      </c>
      <c r="CQ924">
        <v>0</v>
      </c>
      <c r="CR924">
        <v>0</v>
      </c>
      <c r="CS924">
        <v>2</v>
      </c>
      <c r="CT924">
        <v>29</v>
      </c>
      <c r="CU924">
        <v>7</v>
      </c>
      <c r="CV924">
        <v>306</v>
      </c>
      <c r="CW924">
        <v>22</v>
      </c>
      <c r="CY924" s="7"/>
    </row>
    <row r="925" spans="1:103" x14ac:dyDescent="0.25">
      <c r="A925" t="s">
        <v>433</v>
      </c>
      <c r="B925" s="5" t="s">
        <v>434</v>
      </c>
      <c r="C925">
        <v>2021</v>
      </c>
      <c r="D925">
        <v>15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2</v>
      </c>
      <c r="K925">
        <v>0</v>
      </c>
      <c r="L925">
        <v>10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Y925" s="7"/>
    </row>
    <row r="926" spans="1:103" x14ac:dyDescent="0.25">
      <c r="A926" t="s">
        <v>435</v>
      </c>
      <c r="B926" s="5" t="s">
        <v>436</v>
      </c>
      <c r="C926">
        <v>2021</v>
      </c>
      <c r="D926">
        <v>829</v>
      </c>
      <c r="E926">
        <v>0</v>
      </c>
      <c r="F926">
        <v>4</v>
      </c>
      <c r="G926">
        <v>0</v>
      </c>
      <c r="H926">
        <v>0</v>
      </c>
      <c r="I926">
        <v>133</v>
      </c>
      <c r="J926">
        <v>4</v>
      </c>
      <c r="K926">
        <v>16</v>
      </c>
      <c r="L926">
        <v>9</v>
      </c>
      <c r="M926">
        <v>20</v>
      </c>
      <c r="N926">
        <v>10</v>
      </c>
      <c r="O926">
        <v>1</v>
      </c>
      <c r="P926">
        <v>0</v>
      </c>
      <c r="Q926">
        <v>122</v>
      </c>
      <c r="R926">
        <v>0</v>
      </c>
      <c r="S926">
        <v>3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139</v>
      </c>
      <c r="AF926">
        <v>0</v>
      </c>
      <c r="AG926">
        <v>13</v>
      </c>
      <c r="AH926">
        <v>0</v>
      </c>
      <c r="AI926">
        <v>1</v>
      </c>
      <c r="AJ926">
        <v>0</v>
      </c>
      <c r="AK926">
        <v>0</v>
      </c>
      <c r="AL926">
        <v>0</v>
      </c>
      <c r="AM926">
        <v>1</v>
      </c>
      <c r="AN926">
        <v>1</v>
      </c>
      <c r="AO926">
        <v>4</v>
      </c>
      <c r="AP926">
        <v>0</v>
      </c>
      <c r="AQ926">
        <v>3</v>
      </c>
      <c r="AR926">
        <v>9</v>
      </c>
      <c r="AS926">
        <v>5</v>
      </c>
      <c r="AT926">
        <v>1</v>
      </c>
      <c r="AU926">
        <v>4</v>
      </c>
      <c r="AV926">
        <v>236</v>
      </c>
      <c r="AW926">
        <v>0</v>
      </c>
      <c r="AX926">
        <v>11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3</v>
      </c>
      <c r="BF926">
        <v>1</v>
      </c>
      <c r="BG926">
        <v>0</v>
      </c>
      <c r="BH926">
        <v>0</v>
      </c>
      <c r="BI926">
        <v>5</v>
      </c>
      <c r="BJ926">
        <v>1</v>
      </c>
      <c r="BK926">
        <v>3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5</v>
      </c>
      <c r="BS926">
        <v>11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1</v>
      </c>
      <c r="BZ926">
        <v>0</v>
      </c>
      <c r="CA926">
        <v>2</v>
      </c>
      <c r="CB926">
        <v>3</v>
      </c>
      <c r="CC926">
        <v>0</v>
      </c>
      <c r="CD926">
        <v>1</v>
      </c>
      <c r="CE926">
        <v>1</v>
      </c>
      <c r="CF926">
        <v>13</v>
      </c>
      <c r="CG926">
        <v>0</v>
      </c>
      <c r="CH926">
        <v>0</v>
      </c>
      <c r="CI926">
        <v>0</v>
      </c>
      <c r="CJ926">
        <v>7</v>
      </c>
      <c r="CK926">
        <v>0</v>
      </c>
      <c r="CL926">
        <v>0</v>
      </c>
      <c r="CM926">
        <v>0</v>
      </c>
      <c r="CN926">
        <v>1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3</v>
      </c>
      <c r="CU926">
        <v>0</v>
      </c>
      <c r="CV926">
        <v>3</v>
      </c>
      <c r="CW926">
        <v>10</v>
      </c>
      <c r="CY926" s="7"/>
    </row>
    <row r="927" spans="1:103" x14ac:dyDescent="0.25">
      <c r="A927" t="s">
        <v>437</v>
      </c>
      <c r="B927" s="5" t="s">
        <v>438</v>
      </c>
      <c r="C927">
        <v>2021</v>
      </c>
      <c r="D927">
        <v>13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8</v>
      </c>
      <c r="K927">
        <v>0</v>
      </c>
      <c r="L927">
        <v>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1</v>
      </c>
      <c r="CY927" s="7"/>
    </row>
    <row r="928" spans="1:103" x14ac:dyDescent="0.25">
      <c r="A928" t="s">
        <v>439</v>
      </c>
      <c r="B928" s="5" t="s">
        <v>440</v>
      </c>
      <c r="C928">
        <v>2021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Y928" s="7"/>
    </row>
    <row r="929" spans="1:103" x14ac:dyDescent="0.25">
      <c r="A929" t="s">
        <v>441</v>
      </c>
      <c r="B929" s="5" t="s">
        <v>442</v>
      </c>
      <c r="C929">
        <v>2021</v>
      </c>
      <c r="D929">
        <v>39247</v>
      </c>
      <c r="E929">
        <v>11</v>
      </c>
      <c r="F929">
        <v>9</v>
      </c>
      <c r="G929">
        <v>23</v>
      </c>
      <c r="H929">
        <v>46</v>
      </c>
      <c r="I929">
        <v>50</v>
      </c>
      <c r="J929">
        <v>268</v>
      </c>
      <c r="K929">
        <v>39</v>
      </c>
      <c r="L929">
        <v>44</v>
      </c>
      <c r="M929">
        <v>156</v>
      </c>
      <c r="N929">
        <v>170</v>
      </c>
      <c r="O929">
        <v>333</v>
      </c>
      <c r="P929">
        <v>0</v>
      </c>
      <c r="Q929">
        <v>56</v>
      </c>
      <c r="R929">
        <v>46</v>
      </c>
      <c r="S929">
        <v>920</v>
      </c>
      <c r="T929">
        <v>31</v>
      </c>
      <c r="U929">
        <v>20</v>
      </c>
      <c r="V929">
        <v>41</v>
      </c>
      <c r="W929">
        <v>1253</v>
      </c>
      <c r="X929">
        <v>75</v>
      </c>
      <c r="Y929">
        <v>203</v>
      </c>
      <c r="Z929">
        <v>4287</v>
      </c>
      <c r="AA929">
        <v>454</v>
      </c>
      <c r="AB929">
        <v>1089</v>
      </c>
      <c r="AC929">
        <v>0</v>
      </c>
      <c r="AD929">
        <v>2</v>
      </c>
      <c r="AE929">
        <v>6</v>
      </c>
      <c r="AF929">
        <v>84</v>
      </c>
      <c r="AG929">
        <v>767</v>
      </c>
      <c r="AH929">
        <v>123</v>
      </c>
      <c r="AI929">
        <v>92</v>
      </c>
      <c r="AJ929">
        <v>2655</v>
      </c>
      <c r="AK929">
        <v>667</v>
      </c>
      <c r="AL929">
        <v>19</v>
      </c>
      <c r="AM929">
        <v>401</v>
      </c>
      <c r="AN929">
        <v>346</v>
      </c>
      <c r="AO929">
        <v>1533</v>
      </c>
      <c r="AP929">
        <v>9</v>
      </c>
      <c r="AQ929">
        <v>135</v>
      </c>
      <c r="AR929">
        <v>57</v>
      </c>
      <c r="AS929">
        <v>191</v>
      </c>
      <c r="AT929">
        <v>178</v>
      </c>
      <c r="AU929">
        <v>499</v>
      </c>
      <c r="AV929">
        <v>110</v>
      </c>
      <c r="AW929">
        <v>690</v>
      </c>
      <c r="AX929">
        <v>766</v>
      </c>
      <c r="AY929">
        <v>31</v>
      </c>
      <c r="AZ929">
        <v>189</v>
      </c>
      <c r="BA929">
        <v>2</v>
      </c>
      <c r="BB929">
        <v>3401</v>
      </c>
      <c r="BC929">
        <v>212</v>
      </c>
      <c r="BD929">
        <v>19</v>
      </c>
      <c r="BE929">
        <v>242</v>
      </c>
      <c r="BF929">
        <v>357</v>
      </c>
      <c r="BG929">
        <v>63</v>
      </c>
      <c r="BH929">
        <v>66</v>
      </c>
      <c r="BI929">
        <v>4</v>
      </c>
      <c r="BJ929">
        <v>828</v>
      </c>
      <c r="BK929">
        <v>1121</v>
      </c>
      <c r="BL929">
        <v>1</v>
      </c>
      <c r="BM929">
        <v>124</v>
      </c>
      <c r="BN929">
        <v>762</v>
      </c>
      <c r="BO929">
        <v>2</v>
      </c>
      <c r="BP929">
        <v>187</v>
      </c>
      <c r="BQ929">
        <v>956</v>
      </c>
      <c r="BR929">
        <v>56</v>
      </c>
      <c r="BS929">
        <v>1454</v>
      </c>
      <c r="BT929">
        <v>560</v>
      </c>
      <c r="BU929">
        <v>21</v>
      </c>
      <c r="BV929">
        <v>295</v>
      </c>
      <c r="BW929">
        <v>59</v>
      </c>
      <c r="BX929">
        <v>138</v>
      </c>
      <c r="BY929">
        <v>8</v>
      </c>
      <c r="BZ929">
        <v>0</v>
      </c>
      <c r="CA929">
        <v>1663</v>
      </c>
      <c r="CB929">
        <v>35</v>
      </c>
      <c r="CC929">
        <v>3</v>
      </c>
      <c r="CD929">
        <v>44</v>
      </c>
      <c r="CE929">
        <v>1</v>
      </c>
      <c r="CF929">
        <v>130</v>
      </c>
      <c r="CG929">
        <v>92</v>
      </c>
      <c r="CH929">
        <v>38</v>
      </c>
      <c r="CI929">
        <v>21</v>
      </c>
      <c r="CJ929">
        <v>222</v>
      </c>
      <c r="CK929">
        <v>20</v>
      </c>
      <c r="CL929">
        <v>2</v>
      </c>
      <c r="CM929">
        <v>182</v>
      </c>
      <c r="CN929">
        <v>1461</v>
      </c>
      <c r="CO929">
        <v>96</v>
      </c>
      <c r="CP929">
        <v>111</v>
      </c>
      <c r="CQ929">
        <v>5</v>
      </c>
      <c r="CR929">
        <v>646</v>
      </c>
      <c r="CS929">
        <v>198</v>
      </c>
      <c r="CT929">
        <v>194</v>
      </c>
      <c r="CU929">
        <v>61</v>
      </c>
      <c r="CV929">
        <v>1413</v>
      </c>
      <c r="CW929">
        <v>2492</v>
      </c>
      <c r="CY929" s="7"/>
    </row>
    <row r="930" spans="1:103" x14ac:dyDescent="0.25">
      <c r="A930" t="s">
        <v>443</v>
      </c>
      <c r="B930" s="5" t="s">
        <v>444</v>
      </c>
      <c r="C930">
        <v>2021</v>
      </c>
      <c r="D930">
        <v>100</v>
      </c>
      <c r="E930">
        <v>0</v>
      </c>
      <c r="F930">
        <v>18</v>
      </c>
      <c r="G930">
        <v>0</v>
      </c>
      <c r="H930">
        <v>0</v>
      </c>
      <c r="I930">
        <v>12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37</v>
      </c>
      <c r="R930">
        <v>0</v>
      </c>
      <c r="S930">
        <v>2</v>
      </c>
      <c r="T930">
        <v>4</v>
      </c>
      <c r="U930">
        <v>2</v>
      </c>
      <c r="V930">
        <v>0</v>
      </c>
      <c r="W930">
        <v>4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13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Y930" s="7"/>
    </row>
    <row r="931" spans="1:103" x14ac:dyDescent="0.25">
      <c r="A931" t="s">
        <v>445</v>
      </c>
      <c r="B931" s="5" t="s">
        <v>446</v>
      </c>
      <c r="C931">
        <v>2021</v>
      </c>
      <c r="D931">
        <v>234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5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212</v>
      </c>
      <c r="AX931">
        <v>0</v>
      </c>
      <c r="AY931">
        <v>0</v>
      </c>
      <c r="AZ931">
        <v>0</v>
      </c>
      <c r="BA931">
        <v>0</v>
      </c>
      <c r="BB931">
        <v>14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Y931" s="7"/>
    </row>
    <row r="932" spans="1:103" x14ac:dyDescent="0.25">
      <c r="A932" t="s">
        <v>447</v>
      </c>
      <c r="B932" s="5" t="s">
        <v>448</v>
      </c>
      <c r="C932">
        <v>2021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1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Y932" s="7"/>
    </row>
    <row r="933" spans="1:103" x14ac:dyDescent="0.25">
      <c r="A933" t="s">
        <v>449</v>
      </c>
      <c r="B933" s="5" t="s">
        <v>450</v>
      </c>
      <c r="C933">
        <v>2021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Y933" s="7"/>
    </row>
    <row r="934" spans="1:103" x14ac:dyDescent="0.25">
      <c r="A934" t="s">
        <v>451</v>
      </c>
      <c r="B934" s="5" t="s">
        <v>452</v>
      </c>
      <c r="C934">
        <v>2021</v>
      </c>
      <c r="D934">
        <v>30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25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1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1</v>
      </c>
      <c r="CO934">
        <v>0</v>
      </c>
      <c r="CP934">
        <v>0</v>
      </c>
      <c r="CQ934">
        <v>0</v>
      </c>
      <c r="CR934">
        <v>1</v>
      </c>
      <c r="CS934">
        <v>0</v>
      </c>
      <c r="CT934">
        <v>0</v>
      </c>
      <c r="CU934">
        <v>0</v>
      </c>
      <c r="CV934">
        <v>0</v>
      </c>
      <c r="CW934">
        <v>0</v>
      </c>
      <c r="CY934" s="7"/>
    </row>
    <row r="935" spans="1:103" x14ac:dyDescent="0.25">
      <c r="A935" t="s">
        <v>453</v>
      </c>
      <c r="B935" s="5" t="s">
        <v>454</v>
      </c>
      <c r="C935">
        <v>2021</v>
      </c>
      <c r="D935">
        <v>19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2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15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1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1</v>
      </c>
      <c r="CS935">
        <v>0</v>
      </c>
      <c r="CT935">
        <v>0</v>
      </c>
      <c r="CU935">
        <v>0</v>
      </c>
      <c r="CV935">
        <v>0</v>
      </c>
      <c r="CW935">
        <v>0</v>
      </c>
      <c r="CY935" s="7"/>
    </row>
    <row r="936" spans="1:103" x14ac:dyDescent="0.25">
      <c r="A936" t="s">
        <v>455</v>
      </c>
      <c r="B936" s="5" t="s">
        <v>456</v>
      </c>
      <c r="C936">
        <v>2021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Y936" s="7"/>
    </row>
    <row r="937" spans="1:103" x14ac:dyDescent="0.25">
      <c r="A937" t="s">
        <v>457</v>
      </c>
      <c r="B937" s="5" t="s">
        <v>458</v>
      </c>
      <c r="C937">
        <v>2021</v>
      </c>
      <c r="D937">
        <v>4433</v>
      </c>
      <c r="E937">
        <v>0</v>
      </c>
      <c r="F937">
        <v>0</v>
      </c>
      <c r="G937">
        <v>0</v>
      </c>
      <c r="H937">
        <v>205</v>
      </c>
      <c r="I937">
        <v>15</v>
      </c>
      <c r="J937">
        <v>86</v>
      </c>
      <c r="K937">
        <v>2</v>
      </c>
      <c r="L937">
        <v>70</v>
      </c>
      <c r="M937">
        <v>0</v>
      </c>
      <c r="N937">
        <v>18</v>
      </c>
      <c r="O937">
        <v>1</v>
      </c>
      <c r="P937">
        <v>0</v>
      </c>
      <c r="Q937">
        <v>0</v>
      </c>
      <c r="R937">
        <v>4</v>
      </c>
      <c r="S937">
        <v>1</v>
      </c>
      <c r="T937">
        <v>0</v>
      </c>
      <c r="U937">
        <v>18</v>
      </c>
      <c r="V937">
        <v>1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3</v>
      </c>
      <c r="AI937">
        <v>1</v>
      </c>
      <c r="AJ937">
        <v>0</v>
      </c>
      <c r="AK937">
        <v>5</v>
      </c>
      <c r="AL937">
        <v>0</v>
      </c>
      <c r="AM937">
        <v>1</v>
      </c>
      <c r="AN937">
        <v>9</v>
      </c>
      <c r="AO937">
        <v>1</v>
      </c>
      <c r="AP937">
        <v>7</v>
      </c>
      <c r="AQ937">
        <v>20</v>
      </c>
      <c r="AR937">
        <v>15</v>
      </c>
      <c r="AS937">
        <v>9</v>
      </c>
      <c r="AT937">
        <v>68</v>
      </c>
      <c r="AU937">
        <v>57</v>
      </c>
      <c r="AV937">
        <v>253</v>
      </c>
      <c r="AW937">
        <v>25</v>
      </c>
      <c r="AX937">
        <v>87</v>
      </c>
      <c r="AY937">
        <v>0</v>
      </c>
      <c r="AZ937">
        <v>3</v>
      </c>
      <c r="BA937">
        <v>0</v>
      </c>
      <c r="BB937">
        <v>5</v>
      </c>
      <c r="BC937">
        <v>0</v>
      </c>
      <c r="BD937">
        <v>16</v>
      </c>
      <c r="BE937">
        <v>3</v>
      </c>
      <c r="BF937">
        <v>4</v>
      </c>
      <c r="BG937">
        <v>0</v>
      </c>
      <c r="BH937">
        <v>0</v>
      </c>
      <c r="BI937">
        <v>0</v>
      </c>
      <c r="BJ937">
        <v>4</v>
      </c>
      <c r="BK937">
        <v>6</v>
      </c>
      <c r="BL937">
        <v>0</v>
      </c>
      <c r="BM937">
        <v>19</v>
      </c>
      <c r="BN937">
        <v>201</v>
      </c>
      <c r="BO937">
        <v>8</v>
      </c>
      <c r="BP937">
        <v>112</v>
      </c>
      <c r="BQ937">
        <v>1432</v>
      </c>
      <c r="BR937">
        <v>15</v>
      </c>
      <c r="BS937">
        <v>96</v>
      </c>
      <c r="BT937">
        <v>25</v>
      </c>
      <c r="BU937">
        <v>54</v>
      </c>
      <c r="BV937">
        <v>6</v>
      </c>
      <c r="BW937">
        <v>0</v>
      </c>
      <c r="BX937">
        <v>2</v>
      </c>
      <c r="BY937">
        <v>1</v>
      </c>
      <c r="BZ937">
        <v>0</v>
      </c>
      <c r="CA937">
        <v>10</v>
      </c>
      <c r="CB937">
        <v>13</v>
      </c>
      <c r="CC937">
        <v>1</v>
      </c>
      <c r="CD937">
        <v>5</v>
      </c>
      <c r="CE937">
        <v>0</v>
      </c>
      <c r="CF937">
        <v>300</v>
      </c>
      <c r="CG937">
        <v>1</v>
      </c>
      <c r="CH937">
        <v>19</v>
      </c>
      <c r="CI937">
        <v>60</v>
      </c>
      <c r="CJ937">
        <v>367</v>
      </c>
      <c r="CK937">
        <v>340</v>
      </c>
      <c r="CL937">
        <v>0</v>
      </c>
      <c r="CM937">
        <v>7</v>
      </c>
      <c r="CN937">
        <v>17</v>
      </c>
      <c r="CO937">
        <v>1</v>
      </c>
      <c r="CP937">
        <v>1</v>
      </c>
      <c r="CQ937">
        <v>0</v>
      </c>
      <c r="CR937">
        <v>0</v>
      </c>
      <c r="CS937">
        <v>3</v>
      </c>
      <c r="CT937">
        <v>83</v>
      </c>
      <c r="CU937">
        <v>2</v>
      </c>
      <c r="CV937">
        <v>196</v>
      </c>
      <c r="CW937">
        <v>7</v>
      </c>
      <c r="CY937" s="7"/>
    </row>
    <row r="938" spans="1:103" x14ac:dyDescent="0.25">
      <c r="A938" t="s">
        <v>459</v>
      </c>
      <c r="B938" s="5" t="s">
        <v>460</v>
      </c>
      <c r="C938">
        <v>2021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Y938" s="7"/>
    </row>
    <row r="939" spans="1:103" x14ac:dyDescent="0.25">
      <c r="A939" t="s">
        <v>461</v>
      </c>
      <c r="B939" s="5" t="s">
        <v>462</v>
      </c>
      <c r="C939">
        <v>2021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Y939" s="7"/>
    </row>
    <row r="940" spans="1:103" x14ac:dyDescent="0.25">
      <c r="A940" t="s">
        <v>463</v>
      </c>
      <c r="B940" s="5" t="s">
        <v>464</v>
      </c>
      <c r="C940">
        <v>2021</v>
      </c>
      <c r="D940">
        <v>5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5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Y940" s="7"/>
    </row>
    <row r="941" spans="1:103" x14ac:dyDescent="0.25">
      <c r="A941" t="s">
        <v>465</v>
      </c>
      <c r="B941" s="5" t="s">
        <v>466</v>
      </c>
      <c r="C941">
        <v>2021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Y941" s="7"/>
    </row>
    <row r="942" spans="1:103" x14ac:dyDescent="0.25">
      <c r="A942" t="s">
        <v>467</v>
      </c>
      <c r="B942" s="5" t="s">
        <v>468</v>
      </c>
      <c r="C942">
        <v>2021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Y942" s="7"/>
    </row>
    <row r="943" spans="1:103" x14ac:dyDescent="0.25">
      <c r="A943" t="s">
        <v>469</v>
      </c>
      <c r="B943" s="5" t="s">
        <v>470</v>
      </c>
      <c r="C943">
        <v>2021</v>
      </c>
      <c r="D943">
        <v>6581</v>
      </c>
      <c r="E943">
        <v>0</v>
      </c>
      <c r="F943">
        <v>1</v>
      </c>
      <c r="G943">
        <v>0</v>
      </c>
      <c r="H943">
        <v>4</v>
      </c>
      <c r="I943">
        <v>3</v>
      </c>
      <c r="J943">
        <v>599</v>
      </c>
      <c r="K943">
        <v>25</v>
      </c>
      <c r="L943">
        <v>8</v>
      </c>
      <c r="M943">
        <v>0</v>
      </c>
      <c r="N943">
        <v>13</v>
      </c>
      <c r="O943">
        <v>135</v>
      </c>
      <c r="P943">
        <v>0</v>
      </c>
      <c r="Q943">
        <v>0</v>
      </c>
      <c r="R943">
        <v>0</v>
      </c>
      <c r="S943">
        <v>14</v>
      </c>
      <c r="T943">
        <v>23</v>
      </c>
      <c r="U943">
        <v>11</v>
      </c>
      <c r="V943">
        <v>2</v>
      </c>
      <c r="W943">
        <v>468</v>
      </c>
      <c r="X943">
        <v>6</v>
      </c>
      <c r="Y943">
        <v>8</v>
      </c>
      <c r="Z943">
        <v>0</v>
      </c>
      <c r="AA943">
        <v>5</v>
      </c>
      <c r="AB943">
        <v>0</v>
      </c>
      <c r="AC943">
        <v>0</v>
      </c>
      <c r="AD943">
        <v>1</v>
      </c>
      <c r="AE943">
        <v>0</v>
      </c>
      <c r="AF943">
        <v>1</v>
      </c>
      <c r="AG943">
        <v>8</v>
      </c>
      <c r="AH943">
        <v>4</v>
      </c>
      <c r="AI943">
        <v>1</v>
      </c>
      <c r="AJ943">
        <v>17</v>
      </c>
      <c r="AK943">
        <v>19</v>
      </c>
      <c r="AL943">
        <v>0</v>
      </c>
      <c r="AM943">
        <v>17</v>
      </c>
      <c r="AN943">
        <v>3</v>
      </c>
      <c r="AO943">
        <v>6</v>
      </c>
      <c r="AP943">
        <v>0</v>
      </c>
      <c r="AQ943">
        <v>11</v>
      </c>
      <c r="AR943">
        <v>15</v>
      </c>
      <c r="AS943">
        <v>3</v>
      </c>
      <c r="AT943">
        <v>16</v>
      </c>
      <c r="AU943">
        <v>21</v>
      </c>
      <c r="AV943">
        <v>37</v>
      </c>
      <c r="AW943">
        <v>3582</v>
      </c>
      <c r="AX943">
        <v>14</v>
      </c>
      <c r="AY943">
        <v>0</v>
      </c>
      <c r="AZ943">
        <v>0</v>
      </c>
      <c r="BA943">
        <v>0</v>
      </c>
      <c r="BB943">
        <v>16</v>
      </c>
      <c r="BC943">
        <v>0</v>
      </c>
      <c r="BD943">
        <v>0</v>
      </c>
      <c r="BE943">
        <v>2</v>
      </c>
      <c r="BF943">
        <v>1</v>
      </c>
      <c r="BG943">
        <v>0</v>
      </c>
      <c r="BH943">
        <v>0</v>
      </c>
      <c r="BI943">
        <v>0</v>
      </c>
      <c r="BJ943">
        <v>7</v>
      </c>
      <c r="BK943">
        <v>50</v>
      </c>
      <c r="BL943">
        <v>0</v>
      </c>
      <c r="BM943">
        <v>0</v>
      </c>
      <c r="BN943">
        <v>2</v>
      </c>
      <c r="BO943">
        <v>0</v>
      </c>
      <c r="BP943">
        <v>2</v>
      </c>
      <c r="BQ943">
        <v>7</v>
      </c>
      <c r="BR943">
        <v>0</v>
      </c>
      <c r="BS943">
        <v>29</v>
      </c>
      <c r="BT943">
        <v>4</v>
      </c>
      <c r="BU943">
        <v>1</v>
      </c>
      <c r="BV943">
        <v>8</v>
      </c>
      <c r="BW943">
        <v>533</v>
      </c>
      <c r="BX943">
        <v>3</v>
      </c>
      <c r="BY943">
        <v>1</v>
      </c>
      <c r="BZ943">
        <v>0</v>
      </c>
      <c r="CA943">
        <v>7</v>
      </c>
      <c r="CB943">
        <v>4</v>
      </c>
      <c r="CC943">
        <v>0</v>
      </c>
      <c r="CD943">
        <v>1</v>
      </c>
      <c r="CE943">
        <v>2</v>
      </c>
      <c r="CF943">
        <v>17</v>
      </c>
      <c r="CG943">
        <v>0</v>
      </c>
      <c r="CH943">
        <v>1</v>
      </c>
      <c r="CI943">
        <v>0</v>
      </c>
      <c r="CJ943">
        <v>7</v>
      </c>
      <c r="CK943">
        <v>0</v>
      </c>
      <c r="CL943">
        <v>0</v>
      </c>
      <c r="CM943">
        <v>1</v>
      </c>
      <c r="CN943">
        <v>10</v>
      </c>
      <c r="CO943">
        <v>0</v>
      </c>
      <c r="CP943">
        <v>1</v>
      </c>
      <c r="CQ943">
        <v>0</v>
      </c>
      <c r="CR943">
        <v>29</v>
      </c>
      <c r="CS943">
        <v>3</v>
      </c>
      <c r="CT943">
        <v>2</v>
      </c>
      <c r="CU943">
        <v>0</v>
      </c>
      <c r="CV943">
        <v>13</v>
      </c>
      <c r="CW943">
        <v>710</v>
      </c>
      <c r="CY943" s="7"/>
    </row>
    <row r="944" spans="1:103" x14ac:dyDescent="0.25">
      <c r="A944" t="s">
        <v>471</v>
      </c>
      <c r="B944" s="5" t="s">
        <v>472</v>
      </c>
      <c r="C944">
        <v>2021</v>
      </c>
      <c r="D944">
        <v>7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5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Y944" s="7"/>
    </row>
    <row r="945" spans="1:103" x14ac:dyDescent="0.25">
      <c r="A945" t="s">
        <v>473</v>
      </c>
      <c r="B945" s="5" t="s">
        <v>474</v>
      </c>
      <c r="C945">
        <v>2021</v>
      </c>
      <c r="D945">
        <v>106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3</v>
      </c>
      <c r="K945">
        <v>0</v>
      </c>
      <c r="L945">
        <v>1</v>
      </c>
      <c r="M945">
        <v>0</v>
      </c>
      <c r="N945">
        <v>0</v>
      </c>
      <c r="O945">
        <v>100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1</v>
      </c>
      <c r="CT945">
        <v>0</v>
      </c>
      <c r="CU945">
        <v>0</v>
      </c>
      <c r="CV945">
        <v>0</v>
      </c>
      <c r="CW945">
        <v>0</v>
      </c>
      <c r="CY945" s="7"/>
    </row>
    <row r="946" spans="1:103" x14ac:dyDescent="0.25">
      <c r="A946" t="s">
        <v>3</v>
      </c>
      <c r="B946" s="5" t="s">
        <v>4</v>
      </c>
      <c r="C946">
        <v>2022</v>
      </c>
      <c r="D946">
        <v>4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2</v>
      </c>
      <c r="CV946">
        <v>0</v>
      </c>
      <c r="CW946">
        <v>0</v>
      </c>
      <c r="CY946" s="7"/>
    </row>
    <row r="947" spans="1:103" x14ac:dyDescent="0.25">
      <c r="A947" t="s">
        <v>5</v>
      </c>
      <c r="B947" s="5" t="s">
        <v>6</v>
      </c>
      <c r="C947">
        <v>2022</v>
      </c>
      <c r="D947">
        <v>4573</v>
      </c>
      <c r="E947">
        <v>2</v>
      </c>
      <c r="F947">
        <v>0</v>
      </c>
      <c r="G947">
        <v>0</v>
      </c>
      <c r="H947">
        <v>0</v>
      </c>
      <c r="I947">
        <v>5</v>
      </c>
      <c r="J947">
        <v>7</v>
      </c>
      <c r="K947">
        <v>0</v>
      </c>
      <c r="L947">
        <v>12</v>
      </c>
      <c r="M947">
        <v>0</v>
      </c>
      <c r="N947">
        <v>3</v>
      </c>
      <c r="O947">
        <v>2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3</v>
      </c>
      <c r="V947">
        <v>2</v>
      </c>
      <c r="W947">
        <v>64</v>
      </c>
      <c r="X947">
        <v>0</v>
      </c>
      <c r="Y947">
        <v>0</v>
      </c>
      <c r="Z947">
        <v>0</v>
      </c>
      <c r="AA947">
        <v>2398</v>
      </c>
      <c r="AB947">
        <v>0</v>
      </c>
      <c r="AC947">
        <v>0</v>
      </c>
      <c r="AD947">
        <v>0</v>
      </c>
      <c r="AE947">
        <v>0</v>
      </c>
      <c r="AF947">
        <v>1</v>
      </c>
      <c r="AG947">
        <v>5</v>
      </c>
      <c r="AH947">
        <v>1</v>
      </c>
      <c r="AI947">
        <v>1</v>
      </c>
      <c r="AJ947">
        <v>1</v>
      </c>
      <c r="AK947">
        <v>27</v>
      </c>
      <c r="AL947">
        <v>0</v>
      </c>
      <c r="AM947">
        <v>12</v>
      </c>
      <c r="AN947">
        <v>7</v>
      </c>
      <c r="AO947">
        <v>4</v>
      </c>
      <c r="AP947">
        <v>0</v>
      </c>
      <c r="AQ947">
        <v>6</v>
      </c>
      <c r="AR947">
        <v>1</v>
      </c>
      <c r="AS947">
        <v>17</v>
      </c>
      <c r="AT947">
        <v>8</v>
      </c>
      <c r="AU947">
        <v>63</v>
      </c>
      <c r="AV947">
        <v>90</v>
      </c>
      <c r="AW947">
        <v>130</v>
      </c>
      <c r="AX947">
        <v>144</v>
      </c>
      <c r="AY947">
        <v>0</v>
      </c>
      <c r="AZ947">
        <v>14</v>
      </c>
      <c r="BA947">
        <v>0</v>
      </c>
      <c r="BB947">
        <v>608</v>
      </c>
      <c r="BC947">
        <v>6</v>
      </c>
      <c r="BD947">
        <v>0</v>
      </c>
      <c r="BE947">
        <v>8</v>
      </c>
      <c r="BF947">
        <v>6</v>
      </c>
      <c r="BG947">
        <v>0</v>
      </c>
      <c r="BH947">
        <v>1</v>
      </c>
      <c r="BI947">
        <v>0</v>
      </c>
      <c r="BJ947">
        <v>18</v>
      </c>
      <c r="BK947">
        <v>30</v>
      </c>
      <c r="BL947">
        <v>0</v>
      </c>
      <c r="BM947">
        <v>3</v>
      </c>
      <c r="BN947">
        <v>82</v>
      </c>
      <c r="BO947">
        <v>2</v>
      </c>
      <c r="BP947">
        <v>7</v>
      </c>
      <c r="BQ947">
        <v>159</v>
      </c>
      <c r="BR947">
        <v>1</v>
      </c>
      <c r="BS947">
        <v>69</v>
      </c>
      <c r="BT947">
        <v>16</v>
      </c>
      <c r="BU947">
        <v>0</v>
      </c>
      <c r="BV947">
        <v>21</v>
      </c>
      <c r="BW947">
        <v>3</v>
      </c>
      <c r="BX947">
        <v>5</v>
      </c>
      <c r="BY947">
        <v>0</v>
      </c>
      <c r="BZ947">
        <v>0</v>
      </c>
      <c r="CA947">
        <v>35</v>
      </c>
      <c r="CB947">
        <v>1</v>
      </c>
      <c r="CC947">
        <v>0</v>
      </c>
      <c r="CD947">
        <v>24</v>
      </c>
      <c r="CE947">
        <v>0</v>
      </c>
      <c r="CF947">
        <v>14</v>
      </c>
      <c r="CG947">
        <v>7</v>
      </c>
      <c r="CH947">
        <v>0</v>
      </c>
      <c r="CI947">
        <v>1</v>
      </c>
      <c r="CJ947">
        <v>26</v>
      </c>
      <c r="CK947">
        <v>2</v>
      </c>
      <c r="CL947">
        <v>0</v>
      </c>
      <c r="CM947">
        <v>11</v>
      </c>
      <c r="CN947">
        <v>58</v>
      </c>
      <c r="CO947">
        <v>4</v>
      </c>
      <c r="CP947">
        <v>0</v>
      </c>
      <c r="CQ947">
        <v>0</v>
      </c>
      <c r="CR947">
        <v>6</v>
      </c>
      <c r="CS947">
        <v>234</v>
      </c>
      <c r="CT947">
        <v>12</v>
      </c>
      <c r="CU947">
        <v>3</v>
      </c>
      <c r="CV947">
        <v>25</v>
      </c>
      <c r="CW947">
        <v>29</v>
      </c>
      <c r="CY947" s="7"/>
    </row>
    <row r="948" spans="1:103" x14ac:dyDescent="0.25">
      <c r="A948" t="s">
        <v>7</v>
      </c>
      <c r="B948" s="5" t="s">
        <v>8</v>
      </c>
      <c r="C948">
        <v>2022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Y948" s="7"/>
    </row>
    <row r="949" spans="1:103" x14ac:dyDescent="0.25">
      <c r="A949" t="s">
        <v>9</v>
      </c>
      <c r="B949" s="5" t="s">
        <v>10</v>
      </c>
      <c r="C949">
        <v>2022</v>
      </c>
      <c r="D949">
        <v>116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2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1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113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Y949" s="7"/>
    </row>
    <row r="950" spans="1:103" x14ac:dyDescent="0.25">
      <c r="A950" t="s">
        <v>11</v>
      </c>
      <c r="B950" s="5" t="s">
        <v>12</v>
      </c>
      <c r="C950">
        <v>2022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1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Y950" s="7"/>
    </row>
    <row r="951" spans="1:103" x14ac:dyDescent="0.25">
      <c r="A951" t="s">
        <v>13</v>
      </c>
      <c r="B951" s="5" t="s">
        <v>14</v>
      </c>
      <c r="C951">
        <v>2022</v>
      </c>
      <c r="D951">
        <v>14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1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1</v>
      </c>
      <c r="CG951">
        <v>0</v>
      </c>
      <c r="CH951">
        <v>0</v>
      </c>
      <c r="CI951">
        <v>0</v>
      </c>
      <c r="CJ951">
        <v>1</v>
      </c>
      <c r="CK951">
        <v>4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Y951" s="7"/>
    </row>
    <row r="952" spans="1:103" x14ac:dyDescent="0.25">
      <c r="A952" t="s">
        <v>15</v>
      </c>
      <c r="B952" s="5" t="s">
        <v>16</v>
      </c>
      <c r="C952">
        <v>2022</v>
      </c>
      <c r="D952">
        <v>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4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Y952" s="7"/>
    </row>
    <row r="953" spans="1:103" x14ac:dyDescent="0.25">
      <c r="A953" t="s">
        <v>17</v>
      </c>
      <c r="B953" s="5" t="s">
        <v>18</v>
      </c>
      <c r="C953">
        <v>2022</v>
      </c>
      <c r="D953">
        <v>1213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418</v>
      </c>
      <c r="AA953">
        <v>23</v>
      </c>
      <c r="AB953">
        <v>760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1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4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Y953" s="7"/>
    </row>
    <row r="954" spans="1:103" x14ac:dyDescent="0.25">
      <c r="A954" t="s">
        <v>19</v>
      </c>
      <c r="B954" s="5" t="s">
        <v>20</v>
      </c>
      <c r="C954">
        <v>2022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Y954" s="7"/>
    </row>
    <row r="955" spans="1:103" x14ac:dyDescent="0.25">
      <c r="A955" t="s">
        <v>21</v>
      </c>
      <c r="B955" s="5" t="s">
        <v>22</v>
      </c>
      <c r="C955">
        <v>2022</v>
      </c>
      <c r="D955">
        <v>885</v>
      </c>
      <c r="E955">
        <v>3</v>
      </c>
      <c r="F955">
        <v>10</v>
      </c>
      <c r="G955">
        <v>0</v>
      </c>
      <c r="H955">
        <v>6</v>
      </c>
      <c r="I955">
        <v>47</v>
      </c>
      <c r="J955">
        <v>28</v>
      </c>
      <c r="K955">
        <v>1</v>
      </c>
      <c r="L955">
        <v>4</v>
      </c>
      <c r="M955">
        <v>508</v>
      </c>
      <c r="N955">
        <v>0</v>
      </c>
      <c r="O955">
        <v>109</v>
      </c>
      <c r="P955">
        <v>0</v>
      </c>
      <c r="Q955">
        <v>53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77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10</v>
      </c>
      <c r="AH955">
        <v>2</v>
      </c>
      <c r="AI955">
        <v>0</v>
      </c>
      <c r="AJ955">
        <v>1</v>
      </c>
      <c r="AK955">
        <v>3</v>
      </c>
      <c r="AL955">
        <v>0</v>
      </c>
      <c r="AM955">
        <v>0</v>
      </c>
      <c r="AN955">
        <v>0</v>
      </c>
      <c r="AO955">
        <v>1</v>
      </c>
      <c r="AP955">
        <v>4</v>
      </c>
      <c r="AQ955">
        <v>0</v>
      </c>
      <c r="AR955">
        <v>1</v>
      </c>
      <c r="AS955">
        <v>0</v>
      </c>
      <c r="AT955">
        <v>0</v>
      </c>
      <c r="AU955">
        <v>1</v>
      </c>
      <c r="AV955">
        <v>3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3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3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1</v>
      </c>
      <c r="BR955">
        <v>0</v>
      </c>
      <c r="BS955">
        <v>1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1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1</v>
      </c>
      <c r="CO955">
        <v>0</v>
      </c>
      <c r="CP955">
        <v>0</v>
      </c>
      <c r="CQ955">
        <v>0</v>
      </c>
      <c r="CR955">
        <v>1</v>
      </c>
      <c r="CS955">
        <v>0</v>
      </c>
      <c r="CT955">
        <v>0</v>
      </c>
      <c r="CU955">
        <v>0</v>
      </c>
      <c r="CV955">
        <v>0</v>
      </c>
      <c r="CW955">
        <v>0</v>
      </c>
      <c r="CY955" s="7"/>
    </row>
    <row r="956" spans="1:103" x14ac:dyDescent="0.25">
      <c r="A956" t="s">
        <v>23</v>
      </c>
      <c r="B956" s="5" t="s">
        <v>24</v>
      </c>
      <c r="C956">
        <v>2022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Y956" s="7"/>
    </row>
    <row r="957" spans="1:103" x14ac:dyDescent="0.25">
      <c r="A957" t="s">
        <v>25</v>
      </c>
      <c r="B957" s="5" t="s">
        <v>26</v>
      </c>
      <c r="C957">
        <v>2022</v>
      </c>
      <c r="D957">
        <v>4392</v>
      </c>
      <c r="E957">
        <v>0</v>
      </c>
      <c r="F957">
        <v>16</v>
      </c>
      <c r="G957">
        <v>19</v>
      </c>
      <c r="H957">
        <v>0</v>
      </c>
      <c r="I957">
        <v>33</v>
      </c>
      <c r="J957">
        <v>23</v>
      </c>
      <c r="K957">
        <v>2</v>
      </c>
      <c r="L957">
        <v>13</v>
      </c>
      <c r="M957">
        <v>46</v>
      </c>
      <c r="N957">
        <v>19</v>
      </c>
      <c r="O957">
        <v>22</v>
      </c>
      <c r="P957">
        <v>0</v>
      </c>
      <c r="Q957">
        <v>1</v>
      </c>
      <c r="R957">
        <v>0</v>
      </c>
      <c r="S957">
        <v>10</v>
      </c>
      <c r="T957">
        <v>2</v>
      </c>
      <c r="U957">
        <v>4</v>
      </c>
      <c r="V957">
        <v>1</v>
      </c>
      <c r="W957">
        <v>27</v>
      </c>
      <c r="X957">
        <v>1</v>
      </c>
      <c r="Y957">
        <v>0</v>
      </c>
      <c r="Z957">
        <v>0</v>
      </c>
      <c r="AA957">
        <v>5</v>
      </c>
      <c r="AB957">
        <v>0</v>
      </c>
      <c r="AC957">
        <v>0</v>
      </c>
      <c r="AD957">
        <v>0</v>
      </c>
      <c r="AE957">
        <v>1</v>
      </c>
      <c r="AF957">
        <v>0</v>
      </c>
      <c r="AG957">
        <v>38</v>
      </c>
      <c r="AH957">
        <v>12</v>
      </c>
      <c r="AI957">
        <v>15</v>
      </c>
      <c r="AJ957">
        <v>200</v>
      </c>
      <c r="AK957">
        <v>18</v>
      </c>
      <c r="AL957">
        <v>7</v>
      </c>
      <c r="AM957">
        <v>52</v>
      </c>
      <c r="AN957">
        <v>48</v>
      </c>
      <c r="AO957">
        <v>35</v>
      </c>
      <c r="AP957">
        <v>1</v>
      </c>
      <c r="AQ957">
        <v>16</v>
      </c>
      <c r="AR957">
        <v>44</v>
      </c>
      <c r="AS957">
        <v>161</v>
      </c>
      <c r="AT957">
        <v>52</v>
      </c>
      <c r="AU957">
        <v>53</v>
      </c>
      <c r="AV957">
        <v>129</v>
      </c>
      <c r="AW957">
        <v>113</v>
      </c>
      <c r="AX957">
        <v>226</v>
      </c>
      <c r="AY957">
        <v>1</v>
      </c>
      <c r="AZ957">
        <v>43</v>
      </c>
      <c r="BA957">
        <v>0</v>
      </c>
      <c r="BB957">
        <v>125</v>
      </c>
      <c r="BC957">
        <v>33</v>
      </c>
      <c r="BD957">
        <v>9</v>
      </c>
      <c r="BE957">
        <v>34</v>
      </c>
      <c r="BF957">
        <v>218</v>
      </c>
      <c r="BG957">
        <v>8</v>
      </c>
      <c r="BH957">
        <v>21</v>
      </c>
      <c r="BI957">
        <v>0</v>
      </c>
      <c r="BJ957">
        <v>77</v>
      </c>
      <c r="BK957">
        <v>216</v>
      </c>
      <c r="BL957">
        <v>0</v>
      </c>
      <c r="BM957">
        <v>7</v>
      </c>
      <c r="BN957">
        <v>25</v>
      </c>
      <c r="BO957">
        <v>1</v>
      </c>
      <c r="BP957">
        <v>10</v>
      </c>
      <c r="BQ957">
        <v>63</v>
      </c>
      <c r="BR957">
        <v>6</v>
      </c>
      <c r="BS957">
        <v>296</v>
      </c>
      <c r="BT957">
        <v>134</v>
      </c>
      <c r="BU957">
        <v>64</v>
      </c>
      <c r="BV957">
        <v>153</v>
      </c>
      <c r="BW957">
        <v>81</v>
      </c>
      <c r="BX957">
        <v>565</v>
      </c>
      <c r="BY957">
        <v>8</v>
      </c>
      <c r="BZ957">
        <v>33</v>
      </c>
      <c r="CA957">
        <v>59</v>
      </c>
      <c r="CB957">
        <v>0</v>
      </c>
      <c r="CC957">
        <v>0</v>
      </c>
      <c r="CD957">
        <v>55</v>
      </c>
      <c r="CE957">
        <v>5</v>
      </c>
      <c r="CF957">
        <v>30</v>
      </c>
      <c r="CG957">
        <v>1</v>
      </c>
      <c r="CH957">
        <v>8</v>
      </c>
      <c r="CI957">
        <v>2</v>
      </c>
      <c r="CJ957">
        <v>15</v>
      </c>
      <c r="CK957">
        <v>9</v>
      </c>
      <c r="CL957">
        <v>5</v>
      </c>
      <c r="CM957">
        <v>11</v>
      </c>
      <c r="CN957">
        <v>121</v>
      </c>
      <c r="CO957">
        <v>2</v>
      </c>
      <c r="CP957">
        <v>3</v>
      </c>
      <c r="CQ957">
        <v>0</v>
      </c>
      <c r="CR957">
        <v>38</v>
      </c>
      <c r="CS957">
        <v>3</v>
      </c>
      <c r="CT957">
        <v>34</v>
      </c>
      <c r="CU957">
        <v>12</v>
      </c>
      <c r="CV957">
        <v>112</v>
      </c>
      <c r="CW957">
        <v>166</v>
      </c>
      <c r="CY957" s="7"/>
    </row>
    <row r="958" spans="1:103" x14ac:dyDescent="0.25">
      <c r="A958" t="s">
        <v>27</v>
      </c>
      <c r="B958" s="5" t="s">
        <v>28</v>
      </c>
      <c r="C958">
        <v>2022</v>
      </c>
      <c r="D958">
        <v>2088</v>
      </c>
      <c r="E958">
        <v>5</v>
      </c>
      <c r="F958">
        <v>72</v>
      </c>
      <c r="G958">
        <v>0</v>
      </c>
      <c r="H958">
        <v>2</v>
      </c>
      <c r="I958">
        <v>10</v>
      </c>
      <c r="J958">
        <v>14</v>
      </c>
      <c r="K958">
        <v>3</v>
      </c>
      <c r="L958">
        <v>5</v>
      </c>
      <c r="M958">
        <v>1</v>
      </c>
      <c r="N958">
        <v>8</v>
      </c>
      <c r="O958">
        <v>290</v>
      </c>
      <c r="P958">
        <v>0</v>
      </c>
      <c r="Q958">
        <v>66</v>
      </c>
      <c r="R958">
        <v>0</v>
      </c>
      <c r="S958">
        <v>0</v>
      </c>
      <c r="T958">
        <v>0</v>
      </c>
      <c r="U958">
        <v>15</v>
      </c>
      <c r="V958">
        <v>1</v>
      </c>
      <c r="W958">
        <v>130</v>
      </c>
      <c r="X958">
        <v>3</v>
      </c>
      <c r="Y958">
        <v>223</v>
      </c>
      <c r="Z958">
        <v>0</v>
      </c>
      <c r="AA958">
        <v>0</v>
      </c>
      <c r="AB958">
        <v>10</v>
      </c>
      <c r="AC958">
        <v>0</v>
      </c>
      <c r="AD958">
        <v>1</v>
      </c>
      <c r="AE958">
        <v>0</v>
      </c>
      <c r="AF958">
        <v>3</v>
      </c>
      <c r="AG958">
        <v>1</v>
      </c>
      <c r="AH958">
        <v>17</v>
      </c>
      <c r="AI958">
        <v>2</v>
      </c>
      <c r="AJ958">
        <v>58</v>
      </c>
      <c r="AK958">
        <v>35</v>
      </c>
      <c r="AL958">
        <v>1</v>
      </c>
      <c r="AM958">
        <v>6</v>
      </c>
      <c r="AN958">
        <v>7</v>
      </c>
      <c r="AO958">
        <v>7</v>
      </c>
      <c r="AP958">
        <v>0</v>
      </c>
      <c r="AQ958">
        <v>2</v>
      </c>
      <c r="AR958">
        <v>2</v>
      </c>
      <c r="AS958">
        <v>4</v>
      </c>
      <c r="AT958">
        <v>3</v>
      </c>
      <c r="AU958">
        <v>5</v>
      </c>
      <c r="AV958">
        <v>12</v>
      </c>
      <c r="AW958">
        <v>266</v>
      </c>
      <c r="AX958">
        <v>15</v>
      </c>
      <c r="AY958">
        <v>0</v>
      </c>
      <c r="AZ958">
        <v>2</v>
      </c>
      <c r="BA958">
        <v>0</v>
      </c>
      <c r="BB958">
        <v>35</v>
      </c>
      <c r="BC958">
        <v>3</v>
      </c>
      <c r="BD958">
        <v>0</v>
      </c>
      <c r="BE958">
        <v>13</v>
      </c>
      <c r="BF958">
        <v>13</v>
      </c>
      <c r="BG958">
        <v>1</v>
      </c>
      <c r="BH958">
        <v>1</v>
      </c>
      <c r="BI958">
        <v>0</v>
      </c>
      <c r="BJ958">
        <v>29</v>
      </c>
      <c r="BK958">
        <v>20</v>
      </c>
      <c r="BL958">
        <v>0</v>
      </c>
      <c r="BM958">
        <v>2</v>
      </c>
      <c r="BN958">
        <v>10</v>
      </c>
      <c r="BO958">
        <v>0</v>
      </c>
      <c r="BP958">
        <v>18</v>
      </c>
      <c r="BQ958">
        <v>27</v>
      </c>
      <c r="BR958">
        <v>1</v>
      </c>
      <c r="BS958">
        <v>49</v>
      </c>
      <c r="BT958">
        <v>29</v>
      </c>
      <c r="BU958">
        <v>1</v>
      </c>
      <c r="BV958">
        <v>31</v>
      </c>
      <c r="BW958">
        <v>1</v>
      </c>
      <c r="BX958">
        <v>7</v>
      </c>
      <c r="BY958">
        <v>1</v>
      </c>
      <c r="BZ958">
        <v>0</v>
      </c>
      <c r="CA958">
        <v>39</v>
      </c>
      <c r="CB958">
        <v>1</v>
      </c>
      <c r="CC958">
        <v>0</v>
      </c>
      <c r="CD958">
        <v>4</v>
      </c>
      <c r="CE958">
        <v>0</v>
      </c>
      <c r="CF958">
        <v>11</v>
      </c>
      <c r="CG958">
        <v>0</v>
      </c>
      <c r="CH958">
        <v>1</v>
      </c>
      <c r="CI958">
        <v>2</v>
      </c>
      <c r="CJ958">
        <v>14</v>
      </c>
      <c r="CK958">
        <v>6</v>
      </c>
      <c r="CL958">
        <v>0</v>
      </c>
      <c r="CM958">
        <v>14</v>
      </c>
      <c r="CN958">
        <v>42</v>
      </c>
      <c r="CO958">
        <v>4</v>
      </c>
      <c r="CP958">
        <v>1</v>
      </c>
      <c r="CQ958">
        <v>0</v>
      </c>
      <c r="CR958">
        <v>10</v>
      </c>
      <c r="CS958">
        <v>2</v>
      </c>
      <c r="CT958">
        <v>10</v>
      </c>
      <c r="CU958">
        <v>2</v>
      </c>
      <c r="CV958">
        <v>205</v>
      </c>
      <c r="CW958">
        <v>119</v>
      </c>
      <c r="CY958" s="7"/>
    </row>
    <row r="959" spans="1:103" x14ac:dyDescent="0.25">
      <c r="A959" t="s">
        <v>29</v>
      </c>
      <c r="B959" s="5" t="s">
        <v>30</v>
      </c>
      <c r="C959">
        <v>2022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Y959" s="7"/>
    </row>
    <row r="960" spans="1:103" x14ac:dyDescent="0.25">
      <c r="A960" t="s">
        <v>31</v>
      </c>
      <c r="B960" s="5" t="s">
        <v>32</v>
      </c>
      <c r="C960">
        <v>2022</v>
      </c>
      <c r="D960">
        <v>358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286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1</v>
      </c>
      <c r="AW960">
        <v>0</v>
      </c>
      <c r="AX960">
        <v>1</v>
      </c>
      <c r="AY960">
        <v>0</v>
      </c>
      <c r="AZ960">
        <v>0</v>
      </c>
      <c r="BA960">
        <v>0</v>
      </c>
      <c r="BB960">
        <v>49</v>
      </c>
      <c r="BC960">
        <v>0</v>
      </c>
      <c r="BD960">
        <v>0</v>
      </c>
      <c r="BE960">
        <v>2</v>
      </c>
      <c r="BF960">
        <v>0</v>
      </c>
      <c r="BG960">
        <v>0</v>
      </c>
      <c r="BH960">
        <v>0</v>
      </c>
      <c r="BI960">
        <v>0</v>
      </c>
      <c r="BJ960">
        <v>2</v>
      </c>
      <c r="BK960">
        <v>2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1</v>
      </c>
      <c r="BT960">
        <v>0</v>
      </c>
      <c r="BU960">
        <v>0</v>
      </c>
      <c r="BV960">
        <v>0</v>
      </c>
      <c r="BW960">
        <v>1</v>
      </c>
      <c r="BX960">
        <v>0</v>
      </c>
      <c r="BY960">
        <v>0</v>
      </c>
      <c r="BZ960">
        <v>0</v>
      </c>
      <c r="CA960">
        <v>3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2</v>
      </c>
      <c r="CN960">
        <v>4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Y960" s="7"/>
    </row>
    <row r="961" spans="1:103" x14ac:dyDescent="0.25">
      <c r="A961" t="s">
        <v>33</v>
      </c>
      <c r="B961" s="5" t="s">
        <v>34</v>
      </c>
      <c r="C961">
        <v>2022</v>
      </c>
      <c r="D961">
        <v>33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5</v>
      </c>
      <c r="AT961">
        <v>0</v>
      </c>
      <c r="AU961">
        <v>0</v>
      </c>
      <c r="AV961">
        <v>0</v>
      </c>
      <c r="AW961">
        <v>0</v>
      </c>
      <c r="AX961">
        <v>7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2</v>
      </c>
      <c r="BT961">
        <v>0</v>
      </c>
      <c r="BU961">
        <v>0</v>
      </c>
      <c r="BV961">
        <v>2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5</v>
      </c>
      <c r="CE961">
        <v>0</v>
      </c>
      <c r="CF961">
        <v>6</v>
      </c>
      <c r="CG961">
        <v>1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Y961" s="7"/>
    </row>
    <row r="962" spans="1:103" x14ac:dyDescent="0.25">
      <c r="A962" t="s">
        <v>35</v>
      </c>
      <c r="B962" s="5" t="s">
        <v>36</v>
      </c>
      <c r="C962">
        <v>2022</v>
      </c>
      <c r="D962">
        <v>3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2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Y962" s="7"/>
    </row>
    <row r="963" spans="1:103" x14ac:dyDescent="0.25">
      <c r="A963" t="s">
        <v>37</v>
      </c>
      <c r="B963" s="5" t="s">
        <v>38</v>
      </c>
      <c r="C963">
        <v>2022</v>
      </c>
      <c r="D963">
        <v>3547</v>
      </c>
      <c r="E963">
        <v>0</v>
      </c>
      <c r="F963">
        <v>0</v>
      </c>
      <c r="G963">
        <v>0</v>
      </c>
      <c r="H963">
        <v>46</v>
      </c>
      <c r="I963">
        <v>11</v>
      </c>
      <c r="J963">
        <v>15</v>
      </c>
      <c r="K963">
        <v>0</v>
      </c>
      <c r="L963">
        <v>1</v>
      </c>
      <c r="M963">
        <v>0</v>
      </c>
      <c r="N963">
        <v>2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3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1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1</v>
      </c>
      <c r="AQ963">
        <v>0</v>
      </c>
      <c r="AR963">
        <v>0</v>
      </c>
      <c r="AS963">
        <v>0</v>
      </c>
      <c r="AT963">
        <v>75</v>
      </c>
      <c r="AU963">
        <v>3</v>
      </c>
      <c r="AV963">
        <v>0</v>
      </c>
      <c r="AW963">
        <v>0</v>
      </c>
      <c r="AX963">
        <v>2</v>
      </c>
      <c r="AY963">
        <v>0</v>
      </c>
      <c r="AZ963">
        <v>0</v>
      </c>
      <c r="BA963">
        <v>0</v>
      </c>
      <c r="BB963">
        <v>39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34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1</v>
      </c>
      <c r="CB963">
        <v>0</v>
      </c>
      <c r="CC963">
        <v>0</v>
      </c>
      <c r="CD963">
        <v>1</v>
      </c>
      <c r="CE963">
        <v>0</v>
      </c>
      <c r="CF963">
        <v>1</v>
      </c>
      <c r="CG963">
        <v>0</v>
      </c>
      <c r="CH963">
        <v>0</v>
      </c>
      <c r="CI963">
        <v>2</v>
      </c>
      <c r="CJ963">
        <v>3258</v>
      </c>
      <c r="CK963">
        <v>26</v>
      </c>
      <c r="CL963">
        <v>0</v>
      </c>
      <c r="CM963">
        <v>0</v>
      </c>
      <c r="CN963">
        <v>2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1</v>
      </c>
      <c r="CU963">
        <v>0</v>
      </c>
      <c r="CV963">
        <v>12</v>
      </c>
      <c r="CW963">
        <v>1</v>
      </c>
      <c r="CY963" s="7"/>
    </row>
    <row r="964" spans="1:103" x14ac:dyDescent="0.25">
      <c r="A964" t="s">
        <v>39</v>
      </c>
      <c r="B964" s="5" t="s">
        <v>40</v>
      </c>
      <c r="C964">
        <v>2022</v>
      </c>
      <c r="D964">
        <v>29860</v>
      </c>
      <c r="E964">
        <v>7</v>
      </c>
      <c r="F964">
        <v>304</v>
      </c>
      <c r="G964">
        <v>351</v>
      </c>
      <c r="H964">
        <v>56</v>
      </c>
      <c r="I964">
        <v>585</v>
      </c>
      <c r="J964">
        <v>1110</v>
      </c>
      <c r="K964">
        <v>193</v>
      </c>
      <c r="L964">
        <v>371</v>
      </c>
      <c r="M964">
        <v>140</v>
      </c>
      <c r="N964">
        <v>318</v>
      </c>
      <c r="O964">
        <v>947</v>
      </c>
      <c r="P964">
        <v>0</v>
      </c>
      <c r="Q964">
        <v>60</v>
      </c>
      <c r="R964">
        <v>30</v>
      </c>
      <c r="S964">
        <v>40</v>
      </c>
      <c r="T964">
        <v>3</v>
      </c>
      <c r="U964">
        <v>23</v>
      </c>
      <c r="V964">
        <v>49</v>
      </c>
      <c r="W964">
        <v>47</v>
      </c>
      <c r="X964">
        <v>56</v>
      </c>
      <c r="Y964">
        <v>25</v>
      </c>
      <c r="Z964">
        <v>0</v>
      </c>
      <c r="AA964">
        <v>3283</v>
      </c>
      <c r="AB964">
        <v>49</v>
      </c>
      <c r="AC964">
        <v>647</v>
      </c>
      <c r="AD964">
        <v>9</v>
      </c>
      <c r="AE964">
        <v>161</v>
      </c>
      <c r="AF964">
        <v>9</v>
      </c>
      <c r="AG964">
        <v>777</v>
      </c>
      <c r="AH964">
        <v>309</v>
      </c>
      <c r="AI964">
        <v>166</v>
      </c>
      <c r="AJ964">
        <v>4183</v>
      </c>
      <c r="AK964">
        <v>711</v>
      </c>
      <c r="AL964">
        <v>190</v>
      </c>
      <c r="AM964">
        <v>1420</v>
      </c>
      <c r="AN964">
        <v>353</v>
      </c>
      <c r="AO964">
        <v>566</v>
      </c>
      <c r="AP964">
        <v>4</v>
      </c>
      <c r="AQ964">
        <v>238</v>
      </c>
      <c r="AR964">
        <v>128</v>
      </c>
      <c r="AS964">
        <v>619</v>
      </c>
      <c r="AT964">
        <v>445</v>
      </c>
      <c r="AU964">
        <v>707</v>
      </c>
      <c r="AV964">
        <v>652</v>
      </c>
      <c r="AW964">
        <v>1128</v>
      </c>
      <c r="AX964">
        <v>370</v>
      </c>
      <c r="AY964">
        <v>2</v>
      </c>
      <c r="AZ964">
        <v>18</v>
      </c>
      <c r="BA964">
        <v>11</v>
      </c>
      <c r="BB964">
        <v>512</v>
      </c>
      <c r="BC964">
        <v>23</v>
      </c>
      <c r="BD964">
        <v>6</v>
      </c>
      <c r="BE964">
        <v>76</v>
      </c>
      <c r="BF964">
        <v>398</v>
      </c>
      <c r="BG964">
        <v>21</v>
      </c>
      <c r="BH964">
        <v>47</v>
      </c>
      <c r="BI964">
        <v>2</v>
      </c>
      <c r="BJ964">
        <v>274</v>
      </c>
      <c r="BK964">
        <v>350</v>
      </c>
      <c r="BL964">
        <v>0</v>
      </c>
      <c r="BM964">
        <v>66</v>
      </c>
      <c r="BN964">
        <v>80</v>
      </c>
      <c r="BO964">
        <v>2</v>
      </c>
      <c r="BP964">
        <v>15</v>
      </c>
      <c r="BQ964">
        <v>198</v>
      </c>
      <c r="BR964">
        <v>148</v>
      </c>
      <c r="BS964">
        <v>398</v>
      </c>
      <c r="BT964">
        <v>164</v>
      </c>
      <c r="BU964">
        <v>19</v>
      </c>
      <c r="BV964">
        <v>492</v>
      </c>
      <c r="BW964">
        <v>556</v>
      </c>
      <c r="BX964">
        <v>1060</v>
      </c>
      <c r="BY964">
        <v>9</v>
      </c>
      <c r="BZ964">
        <v>0</v>
      </c>
      <c r="CA964">
        <v>251</v>
      </c>
      <c r="CB964">
        <v>3</v>
      </c>
      <c r="CC964">
        <v>1</v>
      </c>
      <c r="CD964">
        <v>42</v>
      </c>
      <c r="CE964">
        <v>5</v>
      </c>
      <c r="CF964">
        <v>62</v>
      </c>
      <c r="CG964">
        <v>9</v>
      </c>
      <c r="CH964">
        <v>10</v>
      </c>
      <c r="CI964">
        <v>68</v>
      </c>
      <c r="CJ964">
        <v>520</v>
      </c>
      <c r="CK964">
        <v>745</v>
      </c>
      <c r="CL964">
        <v>0</v>
      </c>
      <c r="CM964">
        <v>18</v>
      </c>
      <c r="CN964">
        <v>456</v>
      </c>
      <c r="CO964">
        <v>10</v>
      </c>
      <c r="CP964">
        <v>38</v>
      </c>
      <c r="CQ964">
        <v>1</v>
      </c>
      <c r="CR964">
        <v>50</v>
      </c>
      <c r="CS964">
        <v>21</v>
      </c>
      <c r="CT964">
        <v>255</v>
      </c>
      <c r="CU964">
        <v>17</v>
      </c>
      <c r="CV964">
        <v>438</v>
      </c>
      <c r="CW964">
        <v>55</v>
      </c>
      <c r="CY964" s="7"/>
    </row>
    <row r="965" spans="1:103" x14ac:dyDescent="0.25">
      <c r="A965" t="s">
        <v>41</v>
      </c>
      <c r="B965" s="5" t="s">
        <v>42</v>
      </c>
      <c r="C965">
        <v>2022</v>
      </c>
      <c r="D965">
        <v>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Y965" s="7"/>
    </row>
    <row r="966" spans="1:103" x14ac:dyDescent="0.25">
      <c r="A966" t="s">
        <v>43</v>
      </c>
      <c r="B966" s="5" t="s">
        <v>44</v>
      </c>
      <c r="C966">
        <v>2022</v>
      </c>
      <c r="D966">
        <v>713</v>
      </c>
      <c r="E966">
        <v>0</v>
      </c>
      <c r="F966">
        <v>14</v>
      </c>
      <c r="G966">
        <v>9</v>
      </c>
      <c r="H966">
        <v>0</v>
      </c>
      <c r="I966">
        <v>25</v>
      </c>
      <c r="J966">
        <v>7</v>
      </c>
      <c r="K966">
        <v>4</v>
      </c>
      <c r="L966">
        <v>14</v>
      </c>
      <c r="M966">
        <v>8</v>
      </c>
      <c r="N966">
        <v>3</v>
      </c>
      <c r="O966">
        <v>54</v>
      </c>
      <c r="P966">
        <v>0</v>
      </c>
      <c r="Q966">
        <v>58</v>
      </c>
      <c r="R966">
        <v>0</v>
      </c>
      <c r="S966">
        <v>1</v>
      </c>
      <c r="T966">
        <v>0</v>
      </c>
      <c r="U966">
        <v>1</v>
      </c>
      <c r="V966">
        <v>0</v>
      </c>
      <c r="W966">
        <v>5</v>
      </c>
      <c r="X966">
        <v>2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25</v>
      </c>
      <c r="AF966">
        <v>0</v>
      </c>
      <c r="AG966">
        <v>3</v>
      </c>
      <c r="AH966">
        <v>0</v>
      </c>
      <c r="AI966">
        <v>0</v>
      </c>
      <c r="AJ966">
        <v>18</v>
      </c>
      <c r="AK966">
        <v>21</v>
      </c>
      <c r="AL966">
        <v>2</v>
      </c>
      <c r="AM966">
        <v>1</v>
      </c>
      <c r="AN966">
        <v>10</v>
      </c>
      <c r="AO966">
        <v>6</v>
      </c>
      <c r="AP966">
        <v>0</v>
      </c>
      <c r="AQ966">
        <v>8</v>
      </c>
      <c r="AR966">
        <v>6</v>
      </c>
      <c r="AS966">
        <v>4</v>
      </c>
      <c r="AT966">
        <v>9</v>
      </c>
      <c r="AU966">
        <v>39</v>
      </c>
      <c r="AV966">
        <v>1</v>
      </c>
      <c r="AW966">
        <v>37</v>
      </c>
      <c r="AX966">
        <v>18</v>
      </c>
      <c r="AY966">
        <v>1</v>
      </c>
      <c r="AZ966">
        <v>1</v>
      </c>
      <c r="BA966">
        <v>0</v>
      </c>
      <c r="BB966">
        <v>3</v>
      </c>
      <c r="BC966">
        <v>4</v>
      </c>
      <c r="BD966">
        <v>0</v>
      </c>
      <c r="BE966">
        <v>4</v>
      </c>
      <c r="BF966">
        <v>1</v>
      </c>
      <c r="BG966">
        <v>0</v>
      </c>
      <c r="BH966">
        <v>1</v>
      </c>
      <c r="BI966">
        <v>0</v>
      </c>
      <c r="BJ966">
        <v>13</v>
      </c>
      <c r="BK966">
        <v>9</v>
      </c>
      <c r="BL966">
        <v>0</v>
      </c>
      <c r="BM966">
        <v>0</v>
      </c>
      <c r="BN966">
        <v>18</v>
      </c>
      <c r="BO966">
        <v>0</v>
      </c>
      <c r="BP966">
        <v>1</v>
      </c>
      <c r="BQ966">
        <v>37</v>
      </c>
      <c r="BR966">
        <v>10</v>
      </c>
      <c r="BS966">
        <v>26</v>
      </c>
      <c r="BT966">
        <v>8</v>
      </c>
      <c r="BU966">
        <v>2</v>
      </c>
      <c r="BV966">
        <v>13</v>
      </c>
      <c r="BW966">
        <v>0</v>
      </c>
      <c r="BX966">
        <v>0</v>
      </c>
      <c r="BY966">
        <v>0</v>
      </c>
      <c r="BZ966">
        <v>0</v>
      </c>
      <c r="CA966">
        <v>9</v>
      </c>
      <c r="CB966">
        <v>0</v>
      </c>
      <c r="CC966">
        <v>0</v>
      </c>
      <c r="CD966">
        <v>16</v>
      </c>
      <c r="CE966">
        <v>0</v>
      </c>
      <c r="CF966">
        <v>16</v>
      </c>
      <c r="CG966">
        <v>1</v>
      </c>
      <c r="CH966">
        <v>4</v>
      </c>
      <c r="CI966">
        <v>1</v>
      </c>
      <c r="CJ966">
        <v>40</v>
      </c>
      <c r="CK966">
        <v>1</v>
      </c>
      <c r="CL966">
        <v>0</v>
      </c>
      <c r="CM966">
        <v>1</v>
      </c>
      <c r="CN966">
        <v>19</v>
      </c>
      <c r="CO966">
        <v>0</v>
      </c>
      <c r="CP966">
        <v>1</v>
      </c>
      <c r="CQ966">
        <v>0</v>
      </c>
      <c r="CR966">
        <v>0</v>
      </c>
      <c r="CS966">
        <v>0</v>
      </c>
      <c r="CT966">
        <v>11</v>
      </c>
      <c r="CU966">
        <v>1</v>
      </c>
      <c r="CV966">
        <v>23</v>
      </c>
      <c r="CW966">
        <v>3</v>
      </c>
      <c r="CY966" s="7"/>
    </row>
    <row r="967" spans="1:103" x14ac:dyDescent="0.25">
      <c r="A967" t="s">
        <v>45</v>
      </c>
      <c r="B967" s="5" t="s">
        <v>46</v>
      </c>
      <c r="C967">
        <v>2022</v>
      </c>
      <c r="D967">
        <v>452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255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2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1</v>
      </c>
      <c r="AU967">
        <v>2</v>
      </c>
      <c r="AV967">
        <v>18</v>
      </c>
      <c r="AW967">
        <v>7</v>
      </c>
      <c r="AX967">
        <v>5</v>
      </c>
      <c r="AY967">
        <v>0</v>
      </c>
      <c r="AZ967">
        <v>4</v>
      </c>
      <c r="BA967">
        <v>0</v>
      </c>
      <c r="BB967">
        <v>126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0</v>
      </c>
      <c r="BM967">
        <v>0</v>
      </c>
      <c r="BN967">
        <v>1</v>
      </c>
      <c r="BO967">
        <v>0</v>
      </c>
      <c r="BP967">
        <v>0</v>
      </c>
      <c r="BQ967">
        <v>1</v>
      </c>
      <c r="BR967">
        <v>0</v>
      </c>
      <c r="BS967">
        <v>1</v>
      </c>
      <c r="BT967">
        <v>1</v>
      </c>
      <c r="BU967">
        <v>0</v>
      </c>
      <c r="BV967">
        <v>0</v>
      </c>
      <c r="BW967">
        <v>0</v>
      </c>
      <c r="BX967">
        <v>4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1</v>
      </c>
      <c r="CG967">
        <v>0</v>
      </c>
      <c r="CH967">
        <v>0</v>
      </c>
      <c r="CI967">
        <v>0</v>
      </c>
      <c r="CJ967">
        <v>1</v>
      </c>
      <c r="CK967">
        <v>0</v>
      </c>
      <c r="CL967">
        <v>0</v>
      </c>
      <c r="CM967">
        <v>0</v>
      </c>
      <c r="CN967">
        <v>2</v>
      </c>
      <c r="CO967">
        <v>1</v>
      </c>
      <c r="CP967">
        <v>0</v>
      </c>
      <c r="CQ967">
        <v>0</v>
      </c>
      <c r="CR967">
        <v>1</v>
      </c>
      <c r="CS967">
        <v>13</v>
      </c>
      <c r="CT967">
        <v>0</v>
      </c>
      <c r="CU967">
        <v>0</v>
      </c>
      <c r="CV967">
        <v>1</v>
      </c>
      <c r="CW967">
        <v>1</v>
      </c>
      <c r="CY967" s="7"/>
    </row>
    <row r="968" spans="1:103" x14ac:dyDescent="0.25">
      <c r="A968" t="s">
        <v>47</v>
      </c>
      <c r="B968" s="5" t="s">
        <v>48</v>
      </c>
      <c r="C968">
        <v>2022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Y968" s="7"/>
    </row>
    <row r="969" spans="1:103" x14ac:dyDescent="0.25">
      <c r="A969" t="s">
        <v>49</v>
      </c>
      <c r="B969" s="5" t="s">
        <v>50</v>
      </c>
      <c r="C969">
        <v>2022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Y969" s="7"/>
    </row>
    <row r="970" spans="1:103" x14ac:dyDescent="0.25">
      <c r="A970" t="s">
        <v>51</v>
      </c>
      <c r="B970" s="5" t="s">
        <v>52</v>
      </c>
      <c r="C970">
        <v>2022</v>
      </c>
      <c r="D970">
        <v>353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351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Y970" s="7"/>
    </row>
    <row r="971" spans="1:103" x14ac:dyDescent="0.25">
      <c r="A971" t="s">
        <v>53</v>
      </c>
      <c r="B971" s="5" t="s">
        <v>54</v>
      </c>
      <c r="C971">
        <v>2022</v>
      </c>
      <c r="D971">
        <v>30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2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1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18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3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2</v>
      </c>
      <c r="CS971">
        <v>0</v>
      </c>
      <c r="CT971">
        <v>0</v>
      </c>
      <c r="CU971">
        <v>0</v>
      </c>
      <c r="CV971">
        <v>0</v>
      </c>
      <c r="CW971">
        <v>0</v>
      </c>
      <c r="CY971" s="7"/>
    </row>
    <row r="972" spans="1:103" x14ac:dyDescent="0.25">
      <c r="A972" t="s">
        <v>55</v>
      </c>
      <c r="B972" s="5" t="s">
        <v>56</v>
      </c>
      <c r="C972">
        <v>2022</v>
      </c>
      <c r="D972">
        <v>11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6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1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2</v>
      </c>
      <c r="CW972">
        <v>0</v>
      </c>
      <c r="CY972" s="7"/>
    </row>
    <row r="973" spans="1:103" x14ac:dyDescent="0.25">
      <c r="A973" t="s">
        <v>57</v>
      </c>
      <c r="B973" s="5" t="s">
        <v>58</v>
      </c>
      <c r="C973">
        <v>2022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Y973" s="7"/>
    </row>
    <row r="974" spans="1:103" x14ac:dyDescent="0.25">
      <c r="A974" t="s">
        <v>59</v>
      </c>
      <c r="B974" s="5" t="s">
        <v>60</v>
      </c>
      <c r="C974">
        <v>2022</v>
      </c>
      <c r="D974">
        <v>3541</v>
      </c>
      <c r="E974">
        <v>0</v>
      </c>
      <c r="F974">
        <v>333</v>
      </c>
      <c r="G974">
        <v>0</v>
      </c>
      <c r="H974">
        <v>0</v>
      </c>
      <c r="I974">
        <v>50</v>
      </c>
      <c r="J974">
        <v>207</v>
      </c>
      <c r="K974">
        <v>113</v>
      </c>
      <c r="L974">
        <v>174</v>
      </c>
      <c r="M974">
        <v>79</v>
      </c>
      <c r="N974">
        <v>13</v>
      </c>
      <c r="O974">
        <v>590</v>
      </c>
      <c r="P974">
        <v>1</v>
      </c>
      <c r="Q974">
        <v>336</v>
      </c>
      <c r="R974">
        <v>1</v>
      </c>
      <c r="S974">
        <v>40</v>
      </c>
      <c r="T974">
        <v>159</v>
      </c>
      <c r="U974">
        <v>2</v>
      </c>
      <c r="V974">
        <v>3</v>
      </c>
      <c r="W974">
        <v>116</v>
      </c>
      <c r="X974">
        <v>2</v>
      </c>
      <c r="Y974">
        <v>0</v>
      </c>
      <c r="Z974">
        <v>0</v>
      </c>
      <c r="AA974">
        <v>3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128</v>
      </c>
      <c r="AH974">
        <v>95</v>
      </c>
      <c r="AI974">
        <v>2</v>
      </c>
      <c r="AJ974">
        <v>24</v>
      </c>
      <c r="AK974">
        <v>12</v>
      </c>
      <c r="AL974">
        <v>0</v>
      </c>
      <c r="AM974">
        <v>4</v>
      </c>
      <c r="AN974">
        <v>3</v>
      </c>
      <c r="AO974">
        <v>10</v>
      </c>
      <c r="AP974">
        <v>2</v>
      </c>
      <c r="AQ974">
        <v>5</v>
      </c>
      <c r="AR974">
        <v>76</v>
      </c>
      <c r="AS974">
        <v>71</v>
      </c>
      <c r="AT974">
        <v>2</v>
      </c>
      <c r="AU974">
        <v>39</v>
      </c>
      <c r="AV974">
        <v>40</v>
      </c>
      <c r="AW974">
        <v>17</v>
      </c>
      <c r="AX974">
        <v>10</v>
      </c>
      <c r="AY974">
        <v>0</v>
      </c>
      <c r="AZ974">
        <v>28</v>
      </c>
      <c r="BA974">
        <v>0</v>
      </c>
      <c r="BB974">
        <v>297</v>
      </c>
      <c r="BC974">
        <v>2</v>
      </c>
      <c r="BD974">
        <v>0</v>
      </c>
      <c r="BE974">
        <v>4</v>
      </c>
      <c r="BF974">
        <v>23</v>
      </c>
      <c r="BG974">
        <v>3</v>
      </c>
      <c r="BH974">
        <v>1</v>
      </c>
      <c r="BI974">
        <v>0</v>
      </c>
      <c r="BJ974">
        <v>21</v>
      </c>
      <c r="BK974">
        <v>5</v>
      </c>
      <c r="BL974">
        <v>0</v>
      </c>
      <c r="BM974">
        <v>0</v>
      </c>
      <c r="BN974">
        <v>6</v>
      </c>
      <c r="BO974">
        <v>0</v>
      </c>
      <c r="BP974">
        <v>4</v>
      </c>
      <c r="BQ974">
        <v>5</v>
      </c>
      <c r="BR974">
        <v>0</v>
      </c>
      <c r="BS974">
        <v>8</v>
      </c>
      <c r="BT974">
        <v>5</v>
      </c>
      <c r="BU974">
        <v>0</v>
      </c>
      <c r="BV974">
        <v>3</v>
      </c>
      <c r="BW974">
        <v>59</v>
      </c>
      <c r="BX974">
        <v>1</v>
      </c>
      <c r="BY974">
        <v>0</v>
      </c>
      <c r="BZ974">
        <v>0</v>
      </c>
      <c r="CA974">
        <v>10</v>
      </c>
      <c r="CB974">
        <v>1</v>
      </c>
      <c r="CC974">
        <v>0</v>
      </c>
      <c r="CD974">
        <v>0</v>
      </c>
      <c r="CE974">
        <v>0</v>
      </c>
      <c r="CF974">
        <v>49</v>
      </c>
      <c r="CG974">
        <v>0</v>
      </c>
      <c r="CH974">
        <v>1</v>
      </c>
      <c r="CI974">
        <v>0</v>
      </c>
      <c r="CJ974">
        <v>1</v>
      </c>
      <c r="CK974">
        <v>21</v>
      </c>
      <c r="CL974">
        <v>0</v>
      </c>
      <c r="CM974">
        <v>1</v>
      </c>
      <c r="CN974">
        <v>25</v>
      </c>
      <c r="CO974">
        <v>0</v>
      </c>
      <c r="CP974">
        <v>0</v>
      </c>
      <c r="CQ974">
        <v>0</v>
      </c>
      <c r="CR974">
        <v>2</v>
      </c>
      <c r="CS974">
        <v>1</v>
      </c>
      <c r="CT974">
        <v>1</v>
      </c>
      <c r="CU974">
        <v>1</v>
      </c>
      <c r="CV974">
        <v>4</v>
      </c>
      <c r="CW974">
        <v>182</v>
      </c>
      <c r="CY974" s="7"/>
    </row>
    <row r="975" spans="1:103" x14ac:dyDescent="0.25">
      <c r="A975" t="s">
        <v>61</v>
      </c>
      <c r="B975" s="5" t="s">
        <v>62</v>
      </c>
      <c r="C975">
        <v>2022</v>
      </c>
      <c r="D975">
        <v>6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3</v>
      </c>
      <c r="AN975">
        <v>0</v>
      </c>
      <c r="AO975">
        <v>0</v>
      </c>
      <c r="AP975">
        <v>0</v>
      </c>
      <c r="AQ975">
        <v>0</v>
      </c>
      <c r="AR975">
        <v>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1</v>
      </c>
      <c r="CS975">
        <v>0</v>
      </c>
      <c r="CT975">
        <v>0</v>
      </c>
      <c r="CU975">
        <v>0</v>
      </c>
      <c r="CV975">
        <v>0</v>
      </c>
      <c r="CW975">
        <v>0</v>
      </c>
      <c r="CY975" s="7"/>
    </row>
    <row r="976" spans="1:103" x14ac:dyDescent="0.25">
      <c r="A976" t="s">
        <v>63</v>
      </c>
      <c r="B976" s="5" t="s">
        <v>64</v>
      </c>
      <c r="C976">
        <v>2022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Y976" s="7"/>
    </row>
    <row r="977" spans="1:103" x14ac:dyDescent="0.25">
      <c r="A977" t="s">
        <v>65</v>
      </c>
      <c r="B977" s="5" t="s">
        <v>66</v>
      </c>
      <c r="C977">
        <v>2022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Y977" s="7"/>
    </row>
    <row r="978" spans="1:103" x14ac:dyDescent="0.25">
      <c r="A978" t="s">
        <v>67</v>
      </c>
      <c r="B978" s="5" t="s">
        <v>68</v>
      </c>
      <c r="C978">
        <v>2022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Y978" s="7"/>
    </row>
    <row r="979" spans="1:103" x14ac:dyDescent="0.25">
      <c r="A979" t="s">
        <v>69</v>
      </c>
      <c r="B979" s="5" t="s">
        <v>70</v>
      </c>
      <c r="C979">
        <v>2022</v>
      </c>
      <c r="D979">
        <v>178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163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1</v>
      </c>
      <c r="AS979">
        <v>0</v>
      </c>
      <c r="AT979">
        <v>0</v>
      </c>
      <c r="AU979">
        <v>0</v>
      </c>
      <c r="AV979">
        <v>0</v>
      </c>
      <c r="AW979">
        <v>3</v>
      </c>
      <c r="AX979">
        <v>3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1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3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1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2</v>
      </c>
      <c r="CY979" s="7"/>
    </row>
    <row r="980" spans="1:103" x14ac:dyDescent="0.25">
      <c r="A980" t="s">
        <v>71</v>
      </c>
      <c r="B980" s="5" t="s">
        <v>72</v>
      </c>
      <c r="C980">
        <v>2022</v>
      </c>
      <c r="D980">
        <v>50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38</v>
      </c>
      <c r="K980">
        <v>7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3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1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Y980" s="7"/>
    </row>
    <row r="981" spans="1:103" x14ac:dyDescent="0.25">
      <c r="A981" t="s">
        <v>73</v>
      </c>
      <c r="B981" s="5" t="s">
        <v>74</v>
      </c>
      <c r="C981">
        <v>2022</v>
      </c>
      <c r="D981">
        <v>7670</v>
      </c>
      <c r="E981">
        <v>0</v>
      </c>
      <c r="F981">
        <v>1</v>
      </c>
      <c r="G981">
        <v>0</v>
      </c>
      <c r="H981">
        <v>126</v>
      </c>
      <c r="I981">
        <v>399</v>
      </c>
      <c r="J981">
        <v>109</v>
      </c>
      <c r="K981">
        <v>22</v>
      </c>
      <c r="L981">
        <v>11</v>
      </c>
      <c r="M981">
        <v>46</v>
      </c>
      <c r="N981">
        <v>30</v>
      </c>
      <c r="O981">
        <v>9</v>
      </c>
      <c r="P981">
        <v>0</v>
      </c>
      <c r="Q981">
        <v>14</v>
      </c>
      <c r="R981">
        <v>1</v>
      </c>
      <c r="S981">
        <v>242</v>
      </c>
      <c r="T981">
        <v>3</v>
      </c>
      <c r="U981">
        <v>2</v>
      </c>
      <c r="V981">
        <v>1</v>
      </c>
      <c r="W981">
        <v>229</v>
      </c>
      <c r="X981">
        <v>6</v>
      </c>
      <c r="Y981">
        <v>77</v>
      </c>
      <c r="Z981">
        <v>986</v>
      </c>
      <c r="AA981">
        <v>73</v>
      </c>
      <c r="AB981">
        <v>0</v>
      </c>
      <c r="AC981">
        <v>0</v>
      </c>
      <c r="AD981">
        <v>0</v>
      </c>
      <c r="AE981">
        <v>0</v>
      </c>
      <c r="AF981">
        <v>6</v>
      </c>
      <c r="AG981">
        <v>32</v>
      </c>
      <c r="AH981">
        <v>545</v>
      </c>
      <c r="AI981">
        <v>7</v>
      </c>
      <c r="AJ981">
        <v>65</v>
      </c>
      <c r="AK981">
        <v>103</v>
      </c>
      <c r="AL981">
        <v>2</v>
      </c>
      <c r="AM981">
        <v>74</v>
      </c>
      <c r="AN981">
        <v>30</v>
      </c>
      <c r="AO981">
        <v>27</v>
      </c>
      <c r="AP981">
        <v>1</v>
      </c>
      <c r="AQ981">
        <v>10</v>
      </c>
      <c r="AR981">
        <v>21</v>
      </c>
      <c r="AS981">
        <v>83</v>
      </c>
      <c r="AT981">
        <v>13</v>
      </c>
      <c r="AU981">
        <v>17</v>
      </c>
      <c r="AV981">
        <v>7</v>
      </c>
      <c r="AW981">
        <v>61</v>
      </c>
      <c r="AX981">
        <v>87</v>
      </c>
      <c r="AY981">
        <v>1</v>
      </c>
      <c r="AZ981">
        <v>19</v>
      </c>
      <c r="BA981">
        <v>0</v>
      </c>
      <c r="BB981">
        <v>325</v>
      </c>
      <c r="BC981">
        <v>6</v>
      </c>
      <c r="BD981">
        <v>11</v>
      </c>
      <c r="BE981">
        <v>34</v>
      </c>
      <c r="BF981">
        <v>49</v>
      </c>
      <c r="BG981">
        <v>2</v>
      </c>
      <c r="BH981">
        <v>4</v>
      </c>
      <c r="BI981">
        <v>0</v>
      </c>
      <c r="BJ981">
        <v>84</v>
      </c>
      <c r="BK981">
        <v>139</v>
      </c>
      <c r="BL981">
        <v>0</v>
      </c>
      <c r="BM981">
        <v>3</v>
      </c>
      <c r="BN981">
        <v>36</v>
      </c>
      <c r="BO981">
        <v>0</v>
      </c>
      <c r="BP981">
        <v>22</v>
      </c>
      <c r="BQ981">
        <v>88</v>
      </c>
      <c r="BR981">
        <v>4</v>
      </c>
      <c r="BS981">
        <v>95</v>
      </c>
      <c r="BT981">
        <v>33</v>
      </c>
      <c r="BU981">
        <v>7</v>
      </c>
      <c r="BV981">
        <v>29</v>
      </c>
      <c r="BW981">
        <v>16</v>
      </c>
      <c r="BX981">
        <v>8</v>
      </c>
      <c r="BY981">
        <v>0</v>
      </c>
      <c r="BZ981">
        <v>0</v>
      </c>
      <c r="CA981">
        <v>88</v>
      </c>
      <c r="CB981">
        <v>2</v>
      </c>
      <c r="CC981">
        <v>0</v>
      </c>
      <c r="CD981">
        <v>10</v>
      </c>
      <c r="CE981">
        <v>0</v>
      </c>
      <c r="CF981">
        <v>16</v>
      </c>
      <c r="CG981">
        <v>4</v>
      </c>
      <c r="CH981">
        <v>10</v>
      </c>
      <c r="CI981">
        <v>3</v>
      </c>
      <c r="CJ981">
        <v>48</v>
      </c>
      <c r="CK981">
        <v>3</v>
      </c>
      <c r="CL981">
        <v>0</v>
      </c>
      <c r="CM981">
        <v>31</v>
      </c>
      <c r="CN981">
        <v>184</v>
      </c>
      <c r="CO981">
        <v>2</v>
      </c>
      <c r="CP981">
        <v>12</v>
      </c>
      <c r="CQ981">
        <v>2</v>
      </c>
      <c r="CR981">
        <v>9</v>
      </c>
      <c r="CS981">
        <v>6</v>
      </c>
      <c r="CT981">
        <v>19</v>
      </c>
      <c r="CU981">
        <v>7</v>
      </c>
      <c r="CV981">
        <v>53</v>
      </c>
      <c r="CW981">
        <v>2567</v>
      </c>
      <c r="CY981" s="7"/>
    </row>
    <row r="982" spans="1:103" x14ac:dyDescent="0.25">
      <c r="A982" t="s">
        <v>75</v>
      </c>
      <c r="B982" s="5" t="s">
        <v>76</v>
      </c>
      <c r="C982">
        <v>2022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Y982" s="7"/>
    </row>
    <row r="983" spans="1:103" x14ac:dyDescent="0.25">
      <c r="A983" t="s">
        <v>77</v>
      </c>
      <c r="B983" s="5" t="s">
        <v>78</v>
      </c>
      <c r="C983">
        <v>2022</v>
      </c>
      <c r="D983">
        <v>203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203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Y983" s="7"/>
    </row>
    <row r="984" spans="1:103" x14ac:dyDescent="0.25">
      <c r="A984" t="s">
        <v>79</v>
      </c>
      <c r="B984" s="5" t="s">
        <v>80</v>
      </c>
      <c r="C984">
        <v>2022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Y984" s="7"/>
    </row>
    <row r="985" spans="1:103" x14ac:dyDescent="0.25">
      <c r="A985" t="s">
        <v>81</v>
      </c>
      <c r="B985" s="5" t="s">
        <v>82</v>
      </c>
      <c r="C985">
        <v>2022</v>
      </c>
      <c r="D985">
        <v>14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6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1</v>
      </c>
      <c r="AY985">
        <v>0</v>
      </c>
      <c r="AZ985">
        <v>0</v>
      </c>
      <c r="BA985">
        <v>0</v>
      </c>
      <c r="BB985">
        <v>4</v>
      </c>
      <c r="BC985">
        <v>0</v>
      </c>
      <c r="BD985">
        <v>0</v>
      </c>
      <c r="BE985">
        <v>1</v>
      </c>
      <c r="BF985">
        <v>1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Y985" s="7"/>
    </row>
    <row r="986" spans="1:103" x14ac:dyDescent="0.25">
      <c r="A986" t="s">
        <v>83</v>
      </c>
      <c r="B986" s="5" t="s">
        <v>84</v>
      </c>
      <c r="C986">
        <v>2022</v>
      </c>
      <c r="D986">
        <v>10679</v>
      </c>
      <c r="E986">
        <v>0</v>
      </c>
      <c r="F986">
        <v>1</v>
      </c>
      <c r="G986">
        <v>19</v>
      </c>
      <c r="H986">
        <v>1</v>
      </c>
      <c r="I986">
        <v>20</v>
      </c>
      <c r="J986">
        <v>3</v>
      </c>
      <c r="K986">
        <v>4</v>
      </c>
      <c r="L986">
        <v>218</v>
      </c>
      <c r="M986">
        <v>3</v>
      </c>
      <c r="N986">
        <v>70</v>
      </c>
      <c r="O986">
        <v>56</v>
      </c>
      <c r="P986">
        <v>0</v>
      </c>
      <c r="Q986">
        <v>8</v>
      </c>
      <c r="R986">
        <v>1</v>
      </c>
      <c r="S986">
        <v>1</v>
      </c>
      <c r="T986">
        <v>6</v>
      </c>
      <c r="U986">
        <v>3</v>
      </c>
      <c r="V986">
        <v>4</v>
      </c>
      <c r="W986">
        <v>68</v>
      </c>
      <c r="X986">
        <v>3</v>
      </c>
      <c r="Y986">
        <v>0</v>
      </c>
      <c r="Z986">
        <v>0</v>
      </c>
      <c r="AA986">
        <v>3</v>
      </c>
      <c r="AB986">
        <v>0</v>
      </c>
      <c r="AC986">
        <v>0</v>
      </c>
      <c r="AD986">
        <v>0</v>
      </c>
      <c r="AE986">
        <v>48</v>
      </c>
      <c r="AF986">
        <v>0</v>
      </c>
      <c r="AG986">
        <v>251</v>
      </c>
      <c r="AH986">
        <v>36</v>
      </c>
      <c r="AI986">
        <v>34</v>
      </c>
      <c r="AJ986">
        <v>1669</v>
      </c>
      <c r="AK986">
        <v>214</v>
      </c>
      <c r="AL986">
        <v>21</v>
      </c>
      <c r="AM986">
        <v>110</v>
      </c>
      <c r="AN986">
        <v>82</v>
      </c>
      <c r="AO986">
        <v>95</v>
      </c>
      <c r="AP986">
        <v>1</v>
      </c>
      <c r="AQ986">
        <v>32</v>
      </c>
      <c r="AR986">
        <v>21</v>
      </c>
      <c r="AS986">
        <v>22</v>
      </c>
      <c r="AT986">
        <v>26</v>
      </c>
      <c r="AU986">
        <v>104</v>
      </c>
      <c r="AV986">
        <v>35</v>
      </c>
      <c r="AW986">
        <v>1506</v>
      </c>
      <c r="AX986">
        <v>138</v>
      </c>
      <c r="AY986">
        <v>6</v>
      </c>
      <c r="AZ986">
        <v>58</v>
      </c>
      <c r="BA986">
        <v>0</v>
      </c>
      <c r="BB986">
        <v>230</v>
      </c>
      <c r="BC986">
        <v>9</v>
      </c>
      <c r="BD986">
        <v>0</v>
      </c>
      <c r="BE986">
        <v>50</v>
      </c>
      <c r="BF986">
        <v>288</v>
      </c>
      <c r="BG986">
        <v>21</v>
      </c>
      <c r="BH986">
        <v>61</v>
      </c>
      <c r="BI986">
        <v>0</v>
      </c>
      <c r="BJ986">
        <v>142</v>
      </c>
      <c r="BK986">
        <v>197</v>
      </c>
      <c r="BL986">
        <v>0</v>
      </c>
      <c r="BM986">
        <v>285</v>
      </c>
      <c r="BN986">
        <v>48</v>
      </c>
      <c r="BO986">
        <v>0</v>
      </c>
      <c r="BP986">
        <v>5</v>
      </c>
      <c r="BQ986">
        <v>86</v>
      </c>
      <c r="BR986">
        <v>30</v>
      </c>
      <c r="BS986">
        <v>152</v>
      </c>
      <c r="BT986">
        <v>67</v>
      </c>
      <c r="BU986">
        <v>1</v>
      </c>
      <c r="BV986">
        <v>21</v>
      </c>
      <c r="BW986">
        <v>25</v>
      </c>
      <c r="BX986">
        <v>13</v>
      </c>
      <c r="BY986">
        <v>12</v>
      </c>
      <c r="BZ986">
        <v>79</v>
      </c>
      <c r="CA986">
        <v>52</v>
      </c>
      <c r="CB986">
        <v>11</v>
      </c>
      <c r="CC986">
        <v>1</v>
      </c>
      <c r="CD986">
        <v>3</v>
      </c>
      <c r="CE986">
        <v>0</v>
      </c>
      <c r="CF986">
        <v>13</v>
      </c>
      <c r="CG986">
        <v>2</v>
      </c>
      <c r="CH986">
        <v>5</v>
      </c>
      <c r="CI986">
        <v>142</v>
      </c>
      <c r="CJ986">
        <v>139</v>
      </c>
      <c r="CK986">
        <v>134</v>
      </c>
      <c r="CL986">
        <v>0</v>
      </c>
      <c r="CM986">
        <v>22</v>
      </c>
      <c r="CN986">
        <v>212</v>
      </c>
      <c r="CO986">
        <v>1222</v>
      </c>
      <c r="CP986">
        <v>46</v>
      </c>
      <c r="CQ986">
        <v>0</v>
      </c>
      <c r="CR986">
        <v>434</v>
      </c>
      <c r="CS986">
        <v>398</v>
      </c>
      <c r="CT986">
        <v>83</v>
      </c>
      <c r="CU986">
        <v>9</v>
      </c>
      <c r="CV986">
        <v>162</v>
      </c>
      <c r="CW986">
        <v>768</v>
      </c>
      <c r="CY986" s="7"/>
    </row>
    <row r="987" spans="1:103" x14ac:dyDescent="0.25">
      <c r="A987" t="s">
        <v>85</v>
      </c>
      <c r="B987" s="5" t="s">
        <v>86</v>
      </c>
      <c r="C987">
        <v>2022</v>
      </c>
      <c r="D987">
        <v>304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27</v>
      </c>
      <c r="K987">
        <v>0</v>
      </c>
      <c r="L987">
        <v>174</v>
      </c>
      <c r="M987">
        <v>2</v>
      </c>
      <c r="N987">
        <v>0</v>
      </c>
      <c r="O987">
        <v>0</v>
      </c>
      <c r="P987">
        <v>0</v>
      </c>
      <c r="Q987">
        <v>0</v>
      </c>
      <c r="R987">
        <v>3</v>
      </c>
      <c r="S987">
        <v>3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93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Y987" s="7"/>
    </row>
    <row r="988" spans="1:103" x14ac:dyDescent="0.25">
      <c r="A988" t="s">
        <v>87</v>
      </c>
      <c r="B988" s="5" t="s">
        <v>88</v>
      </c>
      <c r="C988">
        <v>2022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Y988" s="7"/>
    </row>
    <row r="989" spans="1:103" x14ac:dyDescent="0.25">
      <c r="A989" t="s">
        <v>89</v>
      </c>
      <c r="B989" s="5" t="s">
        <v>90</v>
      </c>
      <c r="C989">
        <v>2022</v>
      </c>
      <c r="D989">
        <v>685</v>
      </c>
      <c r="E989">
        <v>0</v>
      </c>
      <c r="F989">
        <v>3</v>
      </c>
      <c r="G989">
        <v>0</v>
      </c>
      <c r="H989">
        <v>13</v>
      </c>
      <c r="I989">
        <v>0</v>
      </c>
      <c r="J989">
        <v>208</v>
      </c>
      <c r="K989">
        <v>0</v>
      </c>
      <c r="L989">
        <v>1</v>
      </c>
      <c r="M989">
        <v>0</v>
      </c>
      <c r="N989">
        <v>1</v>
      </c>
      <c r="O989">
        <v>194</v>
      </c>
      <c r="P989">
        <v>0</v>
      </c>
      <c r="Q989">
        <v>2</v>
      </c>
      <c r="R989">
        <v>0</v>
      </c>
      <c r="S989">
        <v>1</v>
      </c>
      <c r="T989">
        <v>0</v>
      </c>
      <c r="U989">
        <v>0</v>
      </c>
      <c r="V989">
        <v>1</v>
      </c>
      <c r="W989">
        <v>13</v>
      </c>
      <c r="X989">
        <v>2</v>
      </c>
      <c r="Y989">
        <v>11</v>
      </c>
      <c r="Z989">
        <v>0</v>
      </c>
      <c r="AA989">
        <v>0</v>
      </c>
      <c r="AB989">
        <v>98</v>
      </c>
      <c r="AC989">
        <v>0</v>
      </c>
      <c r="AD989">
        <v>0</v>
      </c>
      <c r="AE989">
        <v>0</v>
      </c>
      <c r="AF989">
        <v>3</v>
      </c>
      <c r="AG989">
        <v>0</v>
      </c>
      <c r="AH989">
        <v>6</v>
      </c>
      <c r="AI989">
        <v>0</v>
      </c>
      <c r="AJ989">
        <v>0</v>
      </c>
      <c r="AK989">
        <v>0</v>
      </c>
      <c r="AL989">
        <v>0</v>
      </c>
      <c r="AM989">
        <v>1</v>
      </c>
      <c r="AN989">
        <v>0</v>
      </c>
      <c r="AO989">
        <v>1</v>
      </c>
      <c r="AP989">
        <v>0</v>
      </c>
      <c r="AQ989">
        <v>0</v>
      </c>
      <c r="AR989">
        <v>14</v>
      </c>
      <c r="AS989">
        <v>25</v>
      </c>
      <c r="AT989">
        <v>4</v>
      </c>
      <c r="AU989">
        <v>0</v>
      </c>
      <c r="AV989">
        <v>0</v>
      </c>
      <c r="AW989">
        <v>3</v>
      </c>
      <c r="AX989">
        <v>1</v>
      </c>
      <c r="AY989">
        <v>0</v>
      </c>
      <c r="AZ989">
        <v>0</v>
      </c>
      <c r="BA989">
        <v>0</v>
      </c>
      <c r="BB989">
        <v>70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2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1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2</v>
      </c>
      <c r="CB989">
        <v>0</v>
      </c>
      <c r="CC989">
        <v>0</v>
      </c>
      <c r="CD989">
        <v>0</v>
      </c>
      <c r="CE989">
        <v>0</v>
      </c>
      <c r="CF989">
        <v>1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1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1</v>
      </c>
      <c r="CY989" s="7"/>
    </row>
    <row r="990" spans="1:103" x14ac:dyDescent="0.25">
      <c r="A990" t="s">
        <v>91</v>
      </c>
      <c r="B990" s="5" t="s">
        <v>92</v>
      </c>
      <c r="C990">
        <v>2022</v>
      </c>
      <c r="D990">
        <v>130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36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33</v>
      </c>
      <c r="T990">
        <v>0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58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Y990" s="7"/>
    </row>
    <row r="991" spans="1:103" x14ac:dyDescent="0.25">
      <c r="A991" t="s">
        <v>93</v>
      </c>
      <c r="B991" s="5" t="s">
        <v>94</v>
      </c>
      <c r="C991">
        <v>2022</v>
      </c>
      <c r="D991">
        <v>70893</v>
      </c>
      <c r="E991">
        <v>0</v>
      </c>
      <c r="F991">
        <v>70</v>
      </c>
      <c r="G991">
        <v>0</v>
      </c>
      <c r="H991">
        <v>280</v>
      </c>
      <c r="I991">
        <v>43</v>
      </c>
      <c r="J991">
        <v>175</v>
      </c>
      <c r="K991">
        <v>81</v>
      </c>
      <c r="L991">
        <v>68</v>
      </c>
      <c r="M991">
        <v>123</v>
      </c>
      <c r="N991">
        <v>179</v>
      </c>
      <c r="O991">
        <v>13</v>
      </c>
      <c r="P991">
        <v>0</v>
      </c>
      <c r="Q991">
        <v>45</v>
      </c>
      <c r="R991">
        <v>10</v>
      </c>
      <c r="S991">
        <v>56</v>
      </c>
      <c r="T991">
        <v>2</v>
      </c>
      <c r="U991">
        <v>56</v>
      </c>
      <c r="V991">
        <v>66</v>
      </c>
      <c r="W991">
        <v>25</v>
      </c>
      <c r="X991">
        <v>72</v>
      </c>
      <c r="Y991">
        <v>60</v>
      </c>
      <c r="Z991">
        <v>0</v>
      </c>
      <c r="AA991">
        <v>395</v>
      </c>
      <c r="AB991">
        <v>4</v>
      </c>
      <c r="AC991">
        <v>0</v>
      </c>
      <c r="AD991">
        <v>18</v>
      </c>
      <c r="AE991">
        <v>4</v>
      </c>
      <c r="AF991">
        <v>19</v>
      </c>
      <c r="AG991">
        <v>1117</v>
      </c>
      <c r="AH991">
        <v>204</v>
      </c>
      <c r="AI991">
        <v>87</v>
      </c>
      <c r="AJ991">
        <v>1221</v>
      </c>
      <c r="AK991">
        <v>484</v>
      </c>
      <c r="AL991">
        <v>13</v>
      </c>
      <c r="AM991">
        <v>154</v>
      </c>
      <c r="AN991">
        <v>275</v>
      </c>
      <c r="AO991">
        <v>1065</v>
      </c>
      <c r="AP991">
        <v>87</v>
      </c>
      <c r="AQ991">
        <v>771</v>
      </c>
      <c r="AR991">
        <v>873</v>
      </c>
      <c r="AS991">
        <v>811</v>
      </c>
      <c r="AT991">
        <v>1412</v>
      </c>
      <c r="AU991">
        <v>1196</v>
      </c>
      <c r="AV991">
        <v>371</v>
      </c>
      <c r="AW991">
        <v>533</v>
      </c>
      <c r="AX991">
        <v>3655</v>
      </c>
      <c r="AY991">
        <v>61</v>
      </c>
      <c r="AZ991">
        <v>198</v>
      </c>
      <c r="BA991">
        <v>1</v>
      </c>
      <c r="BB991">
        <v>677</v>
      </c>
      <c r="BC991">
        <v>71</v>
      </c>
      <c r="BD991">
        <v>122</v>
      </c>
      <c r="BE991">
        <v>505</v>
      </c>
      <c r="BF991">
        <v>493</v>
      </c>
      <c r="BG991">
        <v>43</v>
      </c>
      <c r="BH991">
        <v>91</v>
      </c>
      <c r="BI991">
        <v>140</v>
      </c>
      <c r="BJ991">
        <v>1189</v>
      </c>
      <c r="BK991">
        <v>1211</v>
      </c>
      <c r="BL991">
        <v>9</v>
      </c>
      <c r="BM991">
        <v>178</v>
      </c>
      <c r="BN991">
        <v>6543</v>
      </c>
      <c r="BO991">
        <v>327</v>
      </c>
      <c r="BP991">
        <v>184</v>
      </c>
      <c r="BQ991">
        <v>8481</v>
      </c>
      <c r="BR991">
        <v>2070</v>
      </c>
      <c r="BS991">
        <v>3397</v>
      </c>
      <c r="BT991">
        <v>2066</v>
      </c>
      <c r="BU991">
        <v>203</v>
      </c>
      <c r="BV991">
        <v>842</v>
      </c>
      <c r="BW991">
        <v>304</v>
      </c>
      <c r="BX991">
        <v>3561</v>
      </c>
      <c r="BY991">
        <v>91</v>
      </c>
      <c r="BZ991">
        <v>0</v>
      </c>
      <c r="CA991">
        <v>183</v>
      </c>
      <c r="CB991">
        <v>937</v>
      </c>
      <c r="CC991">
        <v>106</v>
      </c>
      <c r="CD991">
        <v>1071</v>
      </c>
      <c r="CE991">
        <v>99</v>
      </c>
      <c r="CF991">
        <v>2365</v>
      </c>
      <c r="CG991">
        <v>121</v>
      </c>
      <c r="CH991">
        <v>949</v>
      </c>
      <c r="CI991">
        <v>821</v>
      </c>
      <c r="CJ991">
        <v>4498</v>
      </c>
      <c r="CK991">
        <v>1367</v>
      </c>
      <c r="CL991">
        <v>9</v>
      </c>
      <c r="CM991">
        <v>86</v>
      </c>
      <c r="CN991">
        <v>961</v>
      </c>
      <c r="CO991">
        <v>134</v>
      </c>
      <c r="CP991">
        <v>110</v>
      </c>
      <c r="CQ991">
        <v>12</v>
      </c>
      <c r="CR991">
        <v>15</v>
      </c>
      <c r="CS991">
        <v>122</v>
      </c>
      <c r="CT991">
        <v>1120</v>
      </c>
      <c r="CU991">
        <v>231</v>
      </c>
      <c r="CV991">
        <v>5998</v>
      </c>
      <c r="CW991">
        <v>325</v>
      </c>
      <c r="CY991" s="7"/>
    </row>
    <row r="992" spans="1:103" x14ac:dyDescent="0.25">
      <c r="A992" t="s">
        <v>95</v>
      </c>
      <c r="B992" s="5" t="s">
        <v>96</v>
      </c>
      <c r="C992">
        <v>2022</v>
      </c>
      <c r="D992">
        <v>595</v>
      </c>
      <c r="E992">
        <v>0</v>
      </c>
      <c r="F992">
        <v>0</v>
      </c>
      <c r="G992">
        <v>0</v>
      </c>
      <c r="H992">
        <v>2</v>
      </c>
      <c r="I992">
        <v>0</v>
      </c>
      <c r="J992">
        <v>180</v>
      </c>
      <c r="K992">
        <v>3</v>
      </c>
      <c r="L992">
        <v>83</v>
      </c>
      <c r="M992">
        <v>1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63</v>
      </c>
      <c r="Y992">
        <v>208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</v>
      </c>
      <c r="AF992">
        <v>3</v>
      </c>
      <c r="AG992">
        <v>0</v>
      </c>
      <c r="AH992">
        <v>16</v>
      </c>
      <c r="AI992">
        <v>0</v>
      </c>
      <c r="AJ992">
        <v>1</v>
      </c>
      <c r="AK992">
        <v>2</v>
      </c>
      <c r="AL992">
        <v>0</v>
      </c>
      <c r="AM992">
        <v>4</v>
      </c>
      <c r="AN992">
        <v>2</v>
      </c>
      <c r="AO992">
        <v>1</v>
      </c>
      <c r="AP992">
        <v>0</v>
      </c>
      <c r="AQ992">
        <v>0</v>
      </c>
      <c r="AR992">
        <v>0</v>
      </c>
      <c r="AS992">
        <v>1</v>
      </c>
      <c r="AT992">
        <v>0</v>
      </c>
      <c r="AU992">
        <v>1</v>
      </c>
      <c r="AV992">
        <v>7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1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1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5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4</v>
      </c>
      <c r="CW992">
        <v>0</v>
      </c>
      <c r="CY992" s="7"/>
    </row>
    <row r="993" spans="1:103" x14ac:dyDescent="0.25">
      <c r="A993" t="s">
        <v>97</v>
      </c>
      <c r="B993" s="5" t="s">
        <v>98</v>
      </c>
      <c r="C993">
        <v>2022</v>
      </c>
      <c r="D993">
        <v>273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193</v>
      </c>
      <c r="K993">
        <v>5</v>
      </c>
      <c r="L993">
        <v>4</v>
      </c>
      <c r="M993">
        <v>0</v>
      </c>
      <c r="N993">
        <v>1</v>
      </c>
      <c r="O993">
        <v>2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6</v>
      </c>
      <c r="AF993">
        <v>0</v>
      </c>
      <c r="AG993">
        <v>1</v>
      </c>
      <c r="AH993">
        <v>0</v>
      </c>
      <c r="AI993">
        <v>0</v>
      </c>
      <c r="AJ993">
        <v>20</v>
      </c>
      <c r="AK993">
        <v>0</v>
      </c>
      <c r="AL993">
        <v>0</v>
      </c>
      <c r="AM993">
        <v>0</v>
      </c>
      <c r="AN993">
        <v>1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2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1</v>
      </c>
      <c r="BR993">
        <v>0</v>
      </c>
      <c r="BS993">
        <v>3</v>
      </c>
      <c r="BT993">
        <v>4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18</v>
      </c>
      <c r="CO993">
        <v>6</v>
      </c>
      <c r="CP993">
        <v>0</v>
      </c>
      <c r="CQ993">
        <v>0</v>
      </c>
      <c r="CR993">
        <v>0</v>
      </c>
      <c r="CS993">
        <v>1</v>
      </c>
      <c r="CT993">
        <v>0</v>
      </c>
      <c r="CU993">
        <v>0</v>
      </c>
      <c r="CV993">
        <v>2</v>
      </c>
      <c r="CW993">
        <v>0</v>
      </c>
      <c r="CY993" s="7"/>
    </row>
    <row r="994" spans="1:103" x14ac:dyDescent="0.25">
      <c r="A994" t="s">
        <v>99</v>
      </c>
      <c r="B994" s="5" t="s">
        <v>100</v>
      </c>
      <c r="C994">
        <v>2022</v>
      </c>
      <c r="D994">
        <v>7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6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Y994" s="7"/>
    </row>
    <row r="995" spans="1:103" x14ac:dyDescent="0.25">
      <c r="A995" t="s">
        <v>101</v>
      </c>
      <c r="B995" s="5" t="s">
        <v>102</v>
      </c>
      <c r="C995">
        <v>2022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Y995" s="7"/>
    </row>
    <row r="996" spans="1:103" x14ac:dyDescent="0.25">
      <c r="A996" t="s">
        <v>103</v>
      </c>
      <c r="B996" s="5" t="s">
        <v>104</v>
      </c>
      <c r="C996">
        <v>2022</v>
      </c>
      <c r="D996">
        <v>11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9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2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Y996" s="7"/>
    </row>
    <row r="997" spans="1:103" x14ac:dyDescent="0.25">
      <c r="A997" t="s">
        <v>105</v>
      </c>
      <c r="B997" s="5" t="s">
        <v>106</v>
      </c>
      <c r="C997">
        <v>2022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1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Y997" s="7"/>
    </row>
    <row r="998" spans="1:103" x14ac:dyDescent="0.25">
      <c r="A998" t="s">
        <v>107</v>
      </c>
      <c r="B998" s="5" t="s">
        <v>108</v>
      </c>
      <c r="C998">
        <v>2022</v>
      </c>
      <c r="D998">
        <v>295</v>
      </c>
      <c r="E998">
        <v>0</v>
      </c>
      <c r="F998">
        <v>0</v>
      </c>
      <c r="G998">
        <v>111</v>
      </c>
      <c r="H998">
        <v>0</v>
      </c>
      <c r="I998">
        <v>2</v>
      </c>
      <c r="J998">
        <v>11</v>
      </c>
      <c r="K998">
        <v>0</v>
      </c>
      <c r="L998">
        <v>3</v>
      </c>
      <c r="M998">
        <v>0</v>
      </c>
      <c r="N998">
        <v>2</v>
      </c>
      <c r="O998">
        <v>10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4</v>
      </c>
      <c r="W998">
        <v>0</v>
      </c>
      <c r="X998">
        <v>1</v>
      </c>
      <c r="Y998">
        <v>0</v>
      </c>
      <c r="Z998">
        <v>0</v>
      </c>
      <c r="AA998">
        <v>71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1</v>
      </c>
      <c r="AI998">
        <v>1</v>
      </c>
      <c r="AJ998">
        <v>7</v>
      </c>
      <c r="AK998">
        <v>2</v>
      </c>
      <c r="AL998">
        <v>0</v>
      </c>
      <c r="AM998">
        <v>0</v>
      </c>
      <c r="AN998">
        <v>1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1</v>
      </c>
      <c r="AW998">
        <v>1</v>
      </c>
      <c r="AX998">
        <v>4</v>
      </c>
      <c r="AY998">
        <v>0</v>
      </c>
      <c r="AZ998">
        <v>0</v>
      </c>
      <c r="BA998">
        <v>0</v>
      </c>
      <c r="BB998">
        <v>1</v>
      </c>
      <c r="BC998">
        <v>0</v>
      </c>
      <c r="BD998">
        <v>0</v>
      </c>
      <c r="BE998">
        <v>2</v>
      </c>
      <c r="BF998">
        <v>2</v>
      </c>
      <c r="BG998">
        <v>0</v>
      </c>
      <c r="BH998">
        <v>0</v>
      </c>
      <c r="BI998">
        <v>0</v>
      </c>
      <c r="BJ998">
        <v>1</v>
      </c>
      <c r="BK998">
        <v>4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1</v>
      </c>
      <c r="BR998">
        <v>0</v>
      </c>
      <c r="BS998">
        <v>4</v>
      </c>
      <c r="BT998">
        <v>0</v>
      </c>
      <c r="BU998">
        <v>0</v>
      </c>
      <c r="BV998">
        <v>0</v>
      </c>
      <c r="BW998">
        <v>4</v>
      </c>
      <c r="BX998">
        <v>3</v>
      </c>
      <c r="BY998">
        <v>0</v>
      </c>
      <c r="BZ998">
        <v>0</v>
      </c>
      <c r="CA998">
        <v>4</v>
      </c>
      <c r="CB998">
        <v>12</v>
      </c>
      <c r="CC998">
        <v>0</v>
      </c>
      <c r="CD998">
        <v>1</v>
      </c>
      <c r="CE998">
        <v>0</v>
      </c>
      <c r="CF998">
        <v>7</v>
      </c>
      <c r="CG998">
        <v>0</v>
      </c>
      <c r="CH998">
        <v>0</v>
      </c>
      <c r="CI998">
        <v>0</v>
      </c>
      <c r="CJ998">
        <v>2</v>
      </c>
      <c r="CK998">
        <v>0</v>
      </c>
      <c r="CL998">
        <v>0</v>
      </c>
      <c r="CM998">
        <v>1</v>
      </c>
      <c r="CN998">
        <v>2</v>
      </c>
      <c r="CO998">
        <v>0</v>
      </c>
      <c r="CP998">
        <v>0</v>
      </c>
      <c r="CQ998">
        <v>0</v>
      </c>
      <c r="CR998">
        <v>1</v>
      </c>
      <c r="CS998">
        <v>0</v>
      </c>
      <c r="CT998">
        <v>0</v>
      </c>
      <c r="CU998">
        <v>0</v>
      </c>
      <c r="CV998">
        <v>1</v>
      </c>
      <c r="CW998">
        <v>3</v>
      </c>
      <c r="CY998" s="7"/>
    </row>
    <row r="999" spans="1:103" x14ac:dyDescent="0.25">
      <c r="A999" t="s">
        <v>109</v>
      </c>
      <c r="B999" s="5" t="s">
        <v>110</v>
      </c>
      <c r="C999">
        <v>2022</v>
      </c>
      <c r="D999">
        <v>5162</v>
      </c>
      <c r="E999">
        <v>1</v>
      </c>
      <c r="F999">
        <v>1</v>
      </c>
      <c r="G999">
        <v>5</v>
      </c>
      <c r="H999">
        <v>1</v>
      </c>
      <c r="I999">
        <v>36</v>
      </c>
      <c r="J999">
        <v>2</v>
      </c>
      <c r="K999">
        <v>58</v>
      </c>
      <c r="L999">
        <v>30</v>
      </c>
      <c r="M999">
        <v>12</v>
      </c>
      <c r="N999">
        <v>19</v>
      </c>
      <c r="O999">
        <v>30</v>
      </c>
      <c r="P999">
        <v>0</v>
      </c>
      <c r="Q999">
        <v>0</v>
      </c>
      <c r="R999">
        <v>0</v>
      </c>
      <c r="S999">
        <v>8</v>
      </c>
      <c r="T999">
        <v>0</v>
      </c>
      <c r="U999">
        <v>3</v>
      </c>
      <c r="V999">
        <v>0</v>
      </c>
      <c r="W999">
        <v>6</v>
      </c>
      <c r="X999">
        <v>3</v>
      </c>
      <c r="Y999">
        <v>0</v>
      </c>
      <c r="Z999">
        <v>0</v>
      </c>
      <c r="AA999">
        <v>1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8</v>
      </c>
      <c r="AH999">
        <v>13</v>
      </c>
      <c r="AI999">
        <v>11</v>
      </c>
      <c r="AJ999">
        <v>105</v>
      </c>
      <c r="AK999">
        <v>40</v>
      </c>
      <c r="AL999">
        <v>1</v>
      </c>
      <c r="AM999">
        <v>23</v>
      </c>
      <c r="AN999">
        <v>47</v>
      </c>
      <c r="AO999">
        <v>10</v>
      </c>
      <c r="AP999">
        <v>1</v>
      </c>
      <c r="AQ999">
        <v>99</v>
      </c>
      <c r="AR999">
        <v>10</v>
      </c>
      <c r="AS999">
        <v>105</v>
      </c>
      <c r="AT999">
        <v>49</v>
      </c>
      <c r="AU999">
        <v>64</v>
      </c>
      <c r="AV999">
        <v>59</v>
      </c>
      <c r="AW999">
        <v>23</v>
      </c>
      <c r="AX999">
        <v>281</v>
      </c>
      <c r="AY999">
        <v>2</v>
      </c>
      <c r="AZ999">
        <v>28</v>
      </c>
      <c r="BA999">
        <v>0</v>
      </c>
      <c r="BB999">
        <v>173</v>
      </c>
      <c r="BC999">
        <v>18</v>
      </c>
      <c r="BD999">
        <v>1</v>
      </c>
      <c r="BE999">
        <v>45</v>
      </c>
      <c r="BF999">
        <v>158</v>
      </c>
      <c r="BG999">
        <v>9</v>
      </c>
      <c r="BH999">
        <v>9</v>
      </c>
      <c r="BI999">
        <v>0</v>
      </c>
      <c r="BJ999">
        <v>214</v>
      </c>
      <c r="BK999">
        <v>243</v>
      </c>
      <c r="BL999">
        <v>0</v>
      </c>
      <c r="BM999">
        <v>25</v>
      </c>
      <c r="BN999">
        <v>383</v>
      </c>
      <c r="BO999">
        <v>9</v>
      </c>
      <c r="BP999">
        <v>29</v>
      </c>
      <c r="BQ999">
        <v>274</v>
      </c>
      <c r="BR999">
        <v>38</v>
      </c>
      <c r="BS999">
        <v>360</v>
      </c>
      <c r="BT999">
        <v>61</v>
      </c>
      <c r="BU999">
        <v>9</v>
      </c>
      <c r="BV999">
        <v>337</v>
      </c>
      <c r="BW999">
        <v>1</v>
      </c>
      <c r="BX999">
        <v>790</v>
      </c>
      <c r="BY999">
        <v>24</v>
      </c>
      <c r="BZ999">
        <v>0</v>
      </c>
      <c r="CA999">
        <v>35</v>
      </c>
      <c r="CB999">
        <v>0</v>
      </c>
      <c r="CC999">
        <v>0</v>
      </c>
      <c r="CD999">
        <v>33</v>
      </c>
      <c r="CE999">
        <v>2</v>
      </c>
      <c r="CF999">
        <v>36</v>
      </c>
      <c r="CG999">
        <v>50</v>
      </c>
      <c r="CH999">
        <v>9</v>
      </c>
      <c r="CI999">
        <v>4</v>
      </c>
      <c r="CJ999">
        <v>51</v>
      </c>
      <c r="CK999">
        <v>6</v>
      </c>
      <c r="CL999">
        <v>0</v>
      </c>
      <c r="CM999">
        <v>17</v>
      </c>
      <c r="CN999">
        <v>99</v>
      </c>
      <c r="CO999">
        <v>3</v>
      </c>
      <c r="CP999">
        <v>12</v>
      </c>
      <c r="CQ999">
        <v>0</v>
      </c>
      <c r="CR999">
        <v>2</v>
      </c>
      <c r="CS999">
        <v>1</v>
      </c>
      <c r="CT999">
        <v>37</v>
      </c>
      <c r="CU999">
        <v>8</v>
      </c>
      <c r="CV999">
        <v>337</v>
      </c>
      <c r="CW999">
        <v>17</v>
      </c>
      <c r="CY999" s="7"/>
    </row>
    <row r="1000" spans="1:103" x14ac:dyDescent="0.25">
      <c r="A1000" t="s">
        <v>111</v>
      </c>
      <c r="B1000" s="5" t="s">
        <v>112</v>
      </c>
      <c r="C1000">
        <v>2022</v>
      </c>
      <c r="D1000">
        <v>67906</v>
      </c>
      <c r="E1000">
        <v>15</v>
      </c>
      <c r="F1000">
        <v>596</v>
      </c>
      <c r="G1000">
        <v>321</v>
      </c>
      <c r="H1000">
        <v>85</v>
      </c>
      <c r="I1000">
        <v>656</v>
      </c>
      <c r="J1000">
        <v>279</v>
      </c>
      <c r="K1000">
        <v>143</v>
      </c>
      <c r="L1000">
        <v>576</v>
      </c>
      <c r="M1000">
        <v>280</v>
      </c>
      <c r="N1000">
        <v>439</v>
      </c>
      <c r="O1000">
        <v>362</v>
      </c>
      <c r="P1000">
        <v>0</v>
      </c>
      <c r="Q1000">
        <v>16</v>
      </c>
      <c r="R1000">
        <v>47</v>
      </c>
      <c r="S1000">
        <v>184</v>
      </c>
      <c r="T1000">
        <v>30</v>
      </c>
      <c r="U1000">
        <v>43</v>
      </c>
      <c r="V1000">
        <v>35</v>
      </c>
      <c r="W1000">
        <v>921</v>
      </c>
      <c r="X1000">
        <v>99</v>
      </c>
      <c r="Y1000">
        <v>9</v>
      </c>
      <c r="Z1000">
        <v>0</v>
      </c>
      <c r="AA1000">
        <v>584</v>
      </c>
      <c r="AB1000">
        <v>2</v>
      </c>
      <c r="AC1000">
        <v>0</v>
      </c>
      <c r="AD1000">
        <v>5</v>
      </c>
      <c r="AE1000">
        <v>112</v>
      </c>
      <c r="AF1000">
        <v>11</v>
      </c>
      <c r="AG1000">
        <v>995</v>
      </c>
      <c r="AH1000">
        <v>418</v>
      </c>
      <c r="AI1000">
        <v>358</v>
      </c>
      <c r="AJ1000">
        <v>3756</v>
      </c>
      <c r="AK1000">
        <v>746</v>
      </c>
      <c r="AL1000">
        <v>182</v>
      </c>
      <c r="AM1000">
        <v>1221</v>
      </c>
      <c r="AN1000">
        <v>876</v>
      </c>
      <c r="AO1000">
        <v>801</v>
      </c>
      <c r="AP1000">
        <v>23</v>
      </c>
      <c r="AQ1000">
        <v>456</v>
      </c>
      <c r="AR1000">
        <v>276</v>
      </c>
      <c r="AS1000">
        <v>1231</v>
      </c>
      <c r="AT1000">
        <v>378</v>
      </c>
      <c r="AU1000">
        <v>584</v>
      </c>
      <c r="AV1000">
        <v>782</v>
      </c>
      <c r="AW1000">
        <v>1969</v>
      </c>
      <c r="AX1000">
        <v>1616</v>
      </c>
      <c r="AY1000">
        <v>43</v>
      </c>
      <c r="AZ1000">
        <v>312</v>
      </c>
      <c r="BA1000">
        <v>0</v>
      </c>
      <c r="BB1000">
        <v>2733</v>
      </c>
      <c r="BC1000">
        <v>435</v>
      </c>
      <c r="BD1000">
        <v>12</v>
      </c>
      <c r="BE1000">
        <v>392</v>
      </c>
      <c r="BF1000">
        <v>1717</v>
      </c>
      <c r="BG1000">
        <v>100</v>
      </c>
      <c r="BH1000">
        <v>169</v>
      </c>
      <c r="BI1000">
        <v>28</v>
      </c>
      <c r="BJ1000">
        <v>1546</v>
      </c>
      <c r="BK1000">
        <v>2391</v>
      </c>
      <c r="BL1000">
        <v>0</v>
      </c>
      <c r="BM1000">
        <v>131</v>
      </c>
      <c r="BN1000">
        <v>1020</v>
      </c>
      <c r="BO1000">
        <v>7</v>
      </c>
      <c r="BP1000">
        <v>216</v>
      </c>
      <c r="BQ1000">
        <v>1076</v>
      </c>
      <c r="BR1000">
        <v>486</v>
      </c>
      <c r="BS1000">
        <v>2548</v>
      </c>
      <c r="BT1000">
        <v>933</v>
      </c>
      <c r="BU1000">
        <v>210</v>
      </c>
      <c r="BV1000">
        <v>3018</v>
      </c>
      <c r="BW1000">
        <v>1914</v>
      </c>
      <c r="BX1000">
        <v>14899</v>
      </c>
      <c r="BY1000">
        <v>150</v>
      </c>
      <c r="BZ1000">
        <v>3</v>
      </c>
      <c r="CA1000">
        <v>532</v>
      </c>
      <c r="CB1000">
        <v>747</v>
      </c>
      <c r="CC1000">
        <v>7</v>
      </c>
      <c r="CD1000">
        <v>255</v>
      </c>
      <c r="CE1000">
        <v>76</v>
      </c>
      <c r="CF1000">
        <v>406</v>
      </c>
      <c r="CG1000">
        <v>96</v>
      </c>
      <c r="CH1000">
        <v>116</v>
      </c>
      <c r="CI1000">
        <v>56</v>
      </c>
      <c r="CJ1000">
        <v>1008</v>
      </c>
      <c r="CK1000">
        <v>442</v>
      </c>
      <c r="CL1000">
        <v>4</v>
      </c>
      <c r="CM1000">
        <v>237</v>
      </c>
      <c r="CN1000">
        <v>1925</v>
      </c>
      <c r="CO1000">
        <v>103</v>
      </c>
      <c r="CP1000">
        <v>136</v>
      </c>
      <c r="CQ1000">
        <v>4</v>
      </c>
      <c r="CR1000">
        <v>91</v>
      </c>
      <c r="CS1000">
        <v>83</v>
      </c>
      <c r="CT1000">
        <v>551</v>
      </c>
      <c r="CU1000">
        <v>86</v>
      </c>
      <c r="CV1000">
        <v>1078</v>
      </c>
      <c r="CW1000">
        <v>860</v>
      </c>
      <c r="CY1000" s="7"/>
    </row>
    <row r="1001" spans="1:103" x14ac:dyDescent="0.25">
      <c r="A1001" t="s">
        <v>113</v>
      </c>
      <c r="B1001" s="5" t="s">
        <v>114</v>
      </c>
      <c r="C1001">
        <v>2022</v>
      </c>
      <c r="D1001">
        <v>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3</v>
      </c>
      <c r="K1001">
        <v>0</v>
      </c>
      <c r="L1001">
        <v>5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1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Y1001" s="7"/>
    </row>
    <row r="1002" spans="1:103" x14ac:dyDescent="0.25">
      <c r="A1002" t="s">
        <v>115</v>
      </c>
      <c r="B1002" s="5" t="s">
        <v>116</v>
      </c>
      <c r="C1002">
        <v>2022</v>
      </c>
      <c r="D1002">
        <v>5109</v>
      </c>
      <c r="E1002">
        <v>5</v>
      </c>
      <c r="F1002">
        <v>360</v>
      </c>
      <c r="G1002">
        <v>215</v>
      </c>
      <c r="H1002">
        <v>116</v>
      </c>
      <c r="I1002">
        <v>119</v>
      </c>
      <c r="J1002">
        <v>20</v>
      </c>
      <c r="K1002">
        <v>7</v>
      </c>
      <c r="L1002">
        <v>6</v>
      </c>
      <c r="M1002">
        <v>51</v>
      </c>
      <c r="N1002">
        <v>222</v>
      </c>
      <c r="O1002">
        <v>80</v>
      </c>
      <c r="P1002">
        <v>0</v>
      </c>
      <c r="Q1002">
        <v>4</v>
      </c>
      <c r="R1002">
        <v>2</v>
      </c>
      <c r="S1002">
        <v>19</v>
      </c>
      <c r="T1002">
        <v>0</v>
      </c>
      <c r="U1002">
        <v>1</v>
      </c>
      <c r="V1002">
        <v>8</v>
      </c>
      <c r="W1002">
        <v>7</v>
      </c>
      <c r="X1002">
        <v>53</v>
      </c>
      <c r="Y1002">
        <v>1</v>
      </c>
      <c r="Z1002">
        <v>0</v>
      </c>
      <c r="AA1002">
        <v>108</v>
      </c>
      <c r="AB1002">
        <v>0</v>
      </c>
      <c r="AC1002">
        <v>0</v>
      </c>
      <c r="AD1002">
        <v>44</v>
      </c>
      <c r="AE1002">
        <v>15</v>
      </c>
      <c r="AF1002">
        <v>1</v>
      </c>
      <c r="AG1002">
        <v>35</v>
      </c>
      <c r="AH1002">
        <v>5</v>
      </c>
      <c r="AI1002">
        <v>14</v>
      </c>
      <c r="AJ1002">
        <v>739</v>
      </c>
      <c r="AK1002">
        <v>43</v>
      </c>
      <c r="AL1002">
        <v>2</v>
      </c>
      <c r="AM1002">
        <v>9</v>
      </c>
      <c r="AN1002">
        <v>45</v>
      </c>
      <c r="AO1002">
        <v>71</v>
      </c>
      <c r="AP1002">
        <v>4</v>
      </c>
      <c r="AQ1002">
        <v>10</v>
      </c>
      <c r="AR1002">
        <v>107</v>
      </c>
      <c r="AS1002">
        <v>46</v>
      </c>
      <c r="AT1002">
        <v>62</v>
      </c>
      <c r="AU1002">
        <v>60</v>
      </c>
      <c r="AV1002">
        <v>53</v>
      </c>
      <c r="AW1002">
        <v>9</v>
      </c>
      <c r="AX1002">
        <v>227</v>
      </c>
      <c r="AY1002">
        <v>1</v>
      </c>
      <c r="AZ1002">
        <v>17</v>
      </c>
      <c r="BA1002">
        <v>0</v>
      </c>
      <c r="BB1002">
        <v>42</v>
      </c>
      <c r="BC1002">
        <v>65</v>
      </c>
      <c r="BD1002">
        <v>0</v>
      </c>
      <c r="BE1002">
        <v>68</v>
      </c>
      <c r="BF1002">
        <v>108</v>
      </c>
      <c r="BG1002">
        <v>2</v>
      </c>
      <c r="BH1002">
        <v>6</v>
      </c>
      <c r="BI1002">
        <v>1</v>
      </c>
      <c r="BJ1002">
        <v>141</v>
      </c>
      <c r="BK1002">
        <v>253</v>
      </c>
      <c r="BL1002">
        <v>0</v>
      </c>
      <c r="BM1002">
        <v>25</v>
      </c>
      <c r="BN1002">
        <v>52</v>
      </c>
      <c r="BO1002">
        <v>1</v>
      </c>
      <c r="BP1002">
        <v>11</v>
      </c>
      <c r="BQ1002">
        <v>182</v>
      </c>
      <c r="BR1002">
        <v>6</v>
      </c>
      <c r="BS1002">
        <v>109</v>
      </c>
      <c r="BT1002">
        <v>56</v>
      </c>
      <c r="BU1002">
        <v>4</v>
      </c>
      <c r="BV1002">
        <v>42</v>
      </c>
      <c r="BW1002">
        <v>37</v>
      </c>
      <c r="BX1002">
        <v>1</v>
      </c>
      <c r="BY1002">
        <v>3</v>
      </c>
      <c r="BZ1002">
        <v>0</v>
      </c>
      <c r="CA1002">
        <v>30</v>
      </c>
      <c r="CB1002">
        <v>67</v>
      </c>
      <c r="CC1002">
        <v>2</v>
      </c>
      <c r="CD1002">
        <v>19</v>
      </c>
      <c r="CE1002">
        <v>1</v>
      </c>
      <c r="CF1002">
        <v>123</v>
      </c>
      <c r="CG1002">
        <v>3</v>
      </c>
      <c r="CH1002">
        <v>18</v>
      </c>
      <c r="CI1002">
        <v>7</v>
      </c>
      <c r="CJ1002">
        <v>146</v>
      </c>
      <c r="CK1002">
        <v>19</v>
      </c>
      <c r="CL1002">
        <v>0</v>
      </c>
      <c r="CM1002">
        <v>12</v>
      </c>
      <c r="CN1002">
        <v>151</v>
      </c>
      <c r="CO1002">
        <v>3</v>
      </c>
      <c r="CP1002">
        <v>9</v>
      </c>
      <c r="CQ1002">
        <v>1</v>
      </c>
      <c r="CR1002">
        <v>17</v>
      </c>
      <c r="CS1002">
        <v>8</v>
      </c>
      <c r="CT1002">
        <v>41</v>
      </c>
      <c r="CU1002">
        <v>4</v>
      </c>
      <c r="CV1002">
        <v>174</v>
      </c>
      <c r="CW1002">
        <v>16</v>
      </c>
      <c r="CY1002" s="7"/>
    </row>
    <row r="1003" spans="1:103" x14ac:dyDescent="0.25">
      <c r="A1003" t="s">
        <v>117</v>
      </c>
      <c r="B1003" s="5" t="s">
        <v>118</v>
      </c>
      <c r="C1003">
        <v>2022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1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Y1003" s="7"/>
    </row>
    <row r="1004" spans="1:103" x14ac:dyDescent="0.25">
      <c r="A1004" t="s">
        <v>119</v>
      </c>
      <c r="B1004" s="5" t="s">
        <v>120</v>
      </c>
      <c r="C1004">
        <v>2022</v>
      </c>
      <c r="D1004">
        <v>93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71</v>
      </c>
      <c r="K1004">
        <v>0</v>
      </c>
      <c r="L1004">
        <v>1</v>
      </c>
      <c r="M1004">
        <v>0</v>
      </c>
      <c r="N1004">
        <v>1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2</v>
      </c>
      <c r="AH1004">
        <v>0</v>
      </c>
      <c r="AI1004">
        <v>0</v>
      </c>
      <c r="AJ1004">
        <v>2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3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2</v>
      </c>
      <c r="CK1004">
        <v>1</v>
      </c>
      <c r="CL1004">
        <v>0</v>
      </c>
      <c r="CM1004">
        <v>0</v>
      </c>
      <c r="CN1004">
        <v>2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4</v>
      </c>
      <c r="CU1004">
        <v>0</v>
      </c>
      <c r="CV1004">
        <v>0</v>
      </c>
      <c r="CW1004">
        <v>0</v>
      </c>
      <c r="CY1004" s="7"/>
    </row>
    <row r="1005" spans="1:103" x14ac:dyDescent="0.25">
      <c r="A1005" t="s">
        <v>121</v>
      </c>
      <c r="B1005" s="5" t="s">
        <v>122</v>
      </c>
      <c r="C1005">
        <v>2022</v>
      </c>
      <c r="D1005">
        <v>1838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2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4</v>
      </c>
      <c r="X1005">
        <v>0</v>
      </c>
      <c r="Y1005">
        <v>0</v>
      </c>
      <c r="Z1005">
        <v>1105</v>
      </c>
      <c r="AA1005">
        <v>31</v>
      </c>
      <c r="AB1005">
        <v>571</v>
      </c>
      <c r="AC1005">
        <v>0</v>
      </c>
      <c r="AD1005">
        <v>0</v>
      </c>
      <c r="AE1005">
        <v>0</v>
      </c>
      <c r="AF1005">
        <v>0</v>
      </c>
      <c r="AG1005">
        <v>10</v>
      </c>
      <c r="AH1005">
        <v>16</v>
      </c>
      <c r="AI1005">
        <v>0</v>
      </c>
      <c r="AJ1005">
        <v>0</v>
      </c>
      <c r="AK1005">
        <v>0</v>
      </c>
      <c r="AL1005">
        <v>3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8</v>
      </c>
      <c r="AT1005">
        <v>0</v>
      </c>
      <c r="AU1005">
        <v>26</v>
      </c>
      <c r="AV1005">
        <v>25</v>
      </c>
      <c r="AW1005">
        <v>4</v>
      </c>
      <c r="AX1005">
        <v>0</v>
      </c>
      <c r="AY1005">
        <v>0</v>
      </c>
      <c r="AZ1005">
        <v>0</v>
      </c>
      <c r="BA1005">
        <v>0</v>
      </c>
      <c r="BB1005">
        <v>12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3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1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8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3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Y1005" s="7"/>
    </row>
    <row r="1006" spans="1:103" x14ac:dyDescent="0.25">
      <c r="A1006" t="s">
        <v>123</v>
      </c>
      <c r="B1006" s="5" t="s">
        <v>124</v>
      </c>
      <c r="C1006">
        <v>2022</v>
      </c>
      <c r="D1006">
        <v>214</v>
      </c>
      <c r="E1006">
        <v>0</v>
      </c>
      <c r="F1006">
        <v>0</v>
      </c>
      <c r="G1006">
        <v>0</v>
      </c>
      <c r="H1006">
        <v>139</v>
      </c>
      <c r="I1006">
        <v>0</v>
      </c>
      <c r="J1006">
        <v>46</v>
      </c>
      <c r="K1006">
        <v>0</v>
      </c>
      <c r="L1006">
        <v>5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11</v>
      </c>
      <c r="V1006">
        <v>0</v>
      </c>
      <c r="W1006">
        <v>0</v>
      </c>
      <c r="X1006">
        <v>5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2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2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1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Y1006" s="7"/>
    </row>
    <row r="1007" spans="1:103" x14ac:dyDescent="0.25">
      <c r="A1007" t="s">
        <v>125</v>
      </c>
      <c r="B1007" s="5" t="s">
        <v>126</v>
      </c>
      <c r="C1007">
        <v>2022</v>
      </c>
      <c r="D1007">
        <v>466</v>
      </c>
      <c r="E1007">
        <v>0</v>
      </c>
      <c r="F1007">
        <v>0</v>
      </c>
      <c r="G1007">
        <v>0</v>
      </c>
      <c r="H1007">
        <v>0</v>
      </c>
      <c r="I1007">
        <v>3</v>
      </c>
      <c r="J1007">
        <v>1</v>
      </c>
      <c r="K1007">
        <v>0</v>
      </c>
      <c r="L1007">
        <v>0</v>
      </c>
      <c r="M1007">
        <v>1</v>
      </c>
      <c r="N1007">
        <v>3</v>
      </c>
      <c r="O1007">
        <v>5</v>
      </c>
      <c r="P1007">
        <v>0</v>
      </c>
      <c r="Q1007">
        <v>13</v>
      </c>
      <c r="R1007">
        <v>0</v>
      </c>
      <c r="S1007">
        <v>79</v>
      </c>
      <c r="T1007">
        <v>2</v>
      </c>
      <c r="U1007">
        <v>0</v>
      </c>
      <c r="V1007">
        <v>0</v>
      </c>
      <c r="W1007">
        <v>4</v>
      </c>
      <c r="X1007">
        <v>0</v>
      </c>
      <c r="Y1007">
        <v>2</v>
      </c>
      <c r="Z1007">
        <v>0</v>
      </c>
      <c r="AA1007">
        <v>66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</v>
      </c>
      <c r="AH1007">
        <v>4</v>
      </c>
      <c r="AI1007">
        <v>1</v>
      </c>
      <c r="AJ1007">
        <v>0</v>
      </c>
      <c r="AK1007">
        <v>2</v>
      </c>
      <c r="AL1007">
        <v>30</v>
      </c>
      <c r="AM1007">
        <v>0</v>
      </c>
      <c r="AN1007">
        <v>1</v>
      </c>
      <c r="AO1007">
        <v>1</v>
      </c>
      <c r="AP1007">
        <v>0</v>
      </c>
      <c r="AQ1007">
        <v>1</v>
      </c>
      <c r="AR1007">
        <v>24</v>
      </c>
      <c r="AS1007">
        <v>20</v>
      </c>
      <c r="AT1007">
        <v>3</v>
      </c>
      <c r="AU1007">
        <v>3</v>
      </c>
      <c r="AV1007">
        <v>5</v>
      </c>
      <c r="AW1007">
        <v>6</v>
      </c>
      <c r="AX1007">
        <v>6</v>
      </c>
      <c r="AY1007">
        <v>0</v>
      </c>
      <c r="AZ1007">
        <v>5</v>
      </c>
      <c r="BA1007">
        <v>0</v>
      </c>
      <c r="BB1007">
        <v>6</v>
      </c>
      <c r="BC1007">
        <v>0</v>
      </c>
      <c r="BD1007">
        <v>0</v>
      </c>
      <c r="BE1007">
        <v>1</v>
      </c>
      <c r="BF1007">
        <v>2</v>
      </c>
      <c r="BG1007">
        <v>0</v>
      </c>
      <c r="BH1007">
        <v>0</v>
      </c>
      <c r="BI1007">
        <v>0</v>
      </c>
      <c r="BJ1007">
        <v>1</v>
      </c>
      <c r="BK1007">
        <v>2</v>
      </c>
      <c r="BL1007">
        <v>0</v>
      </c>
      <c r="BM1007">
        <v>1</v>
      </c>
      <c r="BN1007">
        <v>3</v>
      </c>
      <c r="BO1007">
        <v>1</v>
      </c>
      <c r="BP1007">
        <v>1</v>
      </c>
      <c r="BQ1007">
        <v>12</v>
      </c>
      <c r="BR1007">
        <v>0</v>
      </c>
      <c r="BS1007">
        <v>24</v>
      </c>
      <c r="BT1007">
        <v>10</v>
      </c>
      <c r="BU1007">
        <v>0</v>
      </c>
      <c r="BV1007">
        <v>2</v>
      </c>
      <c r="BW1007">
        <v>1</v>
      </c>
      <c r="BX1007">
        <v>0</v>
      </c>
      <c r="BY1007">
        <v>0</v>
      </c>
      <c r="BZ1007">
        <v>0</v>
      </c>
      <c r="CA1007">
        <v>1</v>
      </c>
      <c r="CB1007">
        <v>0</v>
      </c>
      <c r="CC1007">
        <v>0</v>
      </c>
      <c r="CD1007">
        <v>46</v>
      </c>
      <c r="CE1007">
        <v>0</v>
      </c>
      <c r="CF1007">
        <v>29</v>
      </c>
      <c r="CG1007">
        <v>3</v>
      </c>
      <c r="CH1007">
        <v>1</v>
      </c>
      <c r="CI1007">
        <v>0</v>
      </c>
      <c r="CJ1007">
        <v>2</v>
      </c>
      <c r="CK1007">
        <v>0</v>
      </c>
      <c r="CL1007">
        <v>0</v>
      </c>
      <c r="CM1007">
        <v>1</v>
      </c>
      <c r="CN1007">
        <v>7</v>
      </c>
      <c r="CO1007">
        <v>1</v>
      </c>
      <c r="CP1007">
        <v>1</v>
      </c>
      <c r="CQ1007">
        <v>0</v>
      </c>
      <c r="CR1007">
        <v>0</v>
      </c>
      <c r="CS1007">
        <v>0</v>
      </c>
      <c r="CT1007">
        <v>1</v>
      </c>
      <c r="CU1007">
        <v>0</v>
      </c>
      <c r="CV1007">
        <v>5</v>
      </c>
      <c r="CW1007">
        <v>5</v>
      </c>
      <c r="CY1007" s="7"/>
    </row>
    <row r="1008" spans="1:103" x14ac:dyDescent="0.25">
      <c r="A1008" t="s">
        <v>127</v>
      </c>
      <c r="B1008" s="5" t="s">
        <v>128</v>
      </c>
      <c r="C1008">
        <v>2022</v>
      </c>
      <c r="D1008">
        <v>1701</v>
      </c>
      <c r="E1008">
        <v>0</v>
      </c>
      <c r="F1008">
        <v>0</v>
      </c>
      <c r="G1008">
        <v>0</v>
      </c>
      <c r="H1008">
        <v>0</v>
      </c>
      <c r="I1008">
        <v>1</v>
      </c>
      <c r="J1008">
        <v>211</v>
      </c>
      <c r="K1008">
        <v>8</v>
      </c>
      <c r="L1008">
        <v>12</v>
      </c>
      <c r="M1008">
        <v>4</v>
      </c>
      <c r="N1008">
        <v>5</v>
      </c>
      <c r="O1008">
        <v>1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3</v>
      </c>
      <c r="W1008">
        <v>41</v>
      </c>
      <c r="X1008">
        <v>2</v>
      </c>
      <c r="Y1008">
        <v>0</v>
      </c>
      <c r="Z1008">
        <v>92</v>
      </c>
      <c r="AA1008">
        <v>0</v>
      </c>
      <c r="AB1008">
        <v>194</v>
      </c>
      <c r="AC1008">
        <v>0</v>
      </c>
      <c r="AD1008">
        <v>0</v>
      </c>
      <c r="AE1008">
        <v>0</v>
      </c>
      <c r="AF1008">
        <v>6</v>
      </c>
      <c r="AG1008">
        <v>0</v>
      </c>
      <c r="AH1008">
        <v>4</v>
      </c>
      <c r="AI1008">
        <v>1</v>
      </c>
      <c r="AJ1008">
        <v>5</v>
      </c>
      <c r="AK1008">
        <v>4</v>
      </c>
      <c r="AL1008">
        <v>396</v>
      </c>
      <c r="AM1008">
        <v>42</v>
      </c>
      <c r="AN1008">
        <v>24</v>
      </c>
      <c r="AO1008">
        <v>1</v>
      </c>
      <c r="AP1008">
        <v>0</v>
      </c>
      <c r="AQ1008">
        <v>5</v>
      </c>
      <c r="AR1008">
        <v>0</v>
      </c>
      <c r="AS1008">
        <v>51</v>
      </c>
      <c r="AT1008">
        <v>33</v>
      </c>
      <c r="AU1008">
        <v>12</v>
      </c>
      <c r="AV1008">
        <v>31</v>
      </c>
      <c r="AW1008">
        <v>5</v>
      </c>
      <c r="AX1008">
        <v>5</v>
      </c>
      <c r="AY1008">
        <v>0</v>
      </c>
      <c r="AZ1008">
        <v>0</v>
      </c>
      <c r="BA1008">
        <v>0</v>
      </c>
      <c r="BB1008">
        <v>53</v>
      </c>
      <c r="BC1008">
        <v>0</v>
      </c>
      <c r="BD1008">
        <v>0</v>
      </c>
      <c r="BE1008">
        <v>2</v>
      </c>
      <c r="BF1008">
        <v>1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0</v>
      </c>
      <c r="BM1008">
        <v>0</v>
      </c>
      <c r="BN1008">
        <v>1</v>
      </c>
      <c r="BO1008">
        <v>0</v>
      </c>
      <c r="BP1008">
        <v>0</v>
      </c>
      <c r="BQ1008">
        <v>3</v>
      </c>
      <c r="BR1008">
        <v>0</v>
      </c>
      <c r="BS1008">
        <v>284</v>
      </c>
      <c r="BT1008">
        <v>0</v>
      </c>
      <c r="BU1008">
        <v>0</v>
      </c>
      <c r="BV1008">
        <v>2</v>
      </c>
      <c r="BW1008">
        <v>17</v>
      </c>
      <c r="BX1008">
        <v>1</v>
      </c>
      <c r="BY1008">
        <v>0</v>
      </c>
      <c r="BZ1008">
        <v>0</v>
      </c>
      <c r="CA1008">
        <v>22</v>
      </c>
      <c r="CB1008">
        <v>0</v>
      </c>
      <c r="CC1008">
        <v>0</v>
      </c>
      <c r="CD1008">
        <v>19</v>
      </c>
      <c r="CE1008">
        <v>0</v>
      </c>
      <c r="CF1008">
        <v>1</v>
      </c>
      <c r="CG1008">
        <v>0</v>
      </c>
      <c r="CH1008">
        <v>1</v>
      </c>
      <c r="CI1008">
        <v>0</v>
      </c>
      <c r="CJ1008">
        <v>53</v>
      </c>
      <c r="CK1008">
        <v>0</v>
      </c>
      <c r="CL1008">
        <v>0</v>
      </c>
      <c r="CM1008">
        <v>1</v>
      </c>
      <c r="CN1008">
        <v>13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1</v>
      </c>
      <c r="CU1008">
        <v>0</v>
      </c>
      <c r="CV1008">
        <v>22</v>
      </c>
      <c r="CW1008">
        <v>1</v>
      </c>
      <c r="CY1008" s="7"/>
    </row>
    <row r="1009" spans="1:103" x14ac:dyDescent="0.25">
      <c r="A1009" t="s">
        <v>129</v>
      </c>
      <c r="B1009" s="5" t="s">
        <v>130</v>
      </c>
      <c r="C1009">
        <v>2022</v>
      </c>
      <c r="D1009">
        <v>4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4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Y1009" s="7"/>
    </row>
    <row r="1010" spans="1:103" x14ac:dyDescent="0.25">
      <c r="A1010" t="s">
        <v>131</v>
      </c>
      <c r="B1010" s="5" t="s">
        <v>132</v>
      </c>
      <c r="C1010">
        <v>2022</v>
      </c>
      <c r="D1010">
        <v>18760</v>
      </c>
      <c r="E1010">
        <v>9</v>
      </c>
      <c r="F1010">
        <v>272</v>
      </c>
      <c r="G1010">
        <v>85</v>
      </c>
      <c r="H1010">
        <v>67</v>
      </c>
      <c r="I1010">
        <v>199</v>
      </c>
      <c r="J1010">
        <v>2223</v>
      </c>
      <c r="K1010">
        <v>62</v>
      </c>
      <c r="L1010">
        <v>175</v>
      </c>
      <c r="M1010">
        <v>32</v>
      </c>
      <c r="N1010">
        <v>144</v>
      </c>
      <c r="O1010">
        <v>480</v>
      </c>
      <c r="P1010">
        <v>0</v>
      </c>
      <c r="Q1010">
        <v>5</v>
      </c>
      <c r="R1010">
        <v>3</v>
      </c>
      <c r="S1010">
        <v>20</v>
      </c>
      <c r="T1010">
        <v>22</v>
      </c>
      <c r="U1010">
        <v>4</v>
      </c>
      <c r="V1010">
        <v>132</v>
      </c>
      <c r="W1010">
        <v>76</v>
      </c>
      <c r="X1010">
        <v>40</v>
      </c>
      <c r="Y1010">
        <v>25</v>
      </c>
      <c r="Z1010">
        <v>0</v>
      </c>
      <c r="AA1010">
        <v>299</v>
      </c>
      <c r="AB1010">
        <v>164</v>
      </c>
      <c r="AC1010">
        <v>0</v>
      </c>
      <c r="AD1010">
        <v>1</v>
      </c>
      <c r="AE1010">
        <v>195</v>
      </c>
      <c r="AF1010">
        <v>5</v>
      </c>
      <c r="AG1010">
        <v>114</v>
      </c>
      <c r="AH1010">
        <v>107</v>
      </c>
      <c r="AI1010">
        <v>61</v>
      </c>
      <c r="AJ1010">
        <v>1782</v>
      </c>
      <c r="AK1010">
        <v>380</v>
      </c>
      <c r="AL1010">
        <v>150</v>
      </c>
      <c r="AM1010">
        <v>165</v>
      </c>
      <c r="AN1010">
        <v>137</v>
      </c>
      <c r="AO1010">
        <v>127</v>
      </c>
      <c r="AP1010">
        <v>7</v>
      </c>
      <c r="AQ1010">
        <v>51</v>
      </c>
      <c r="AR1010">
        <v>201</v>
      </c>
      <c r="AS1010">
        <v>193</v>
      </c>
      <c r="AT1010">
        <v>111</v>
      </c>
      <c r="AU1010">
        <v>731</v>
      </c>
      <c r="AV1010">
        <v>709</v>
      </c>
      <c r="AW1010">
        <v>544</v>
      </c>
      <c r="AX1010">
        <v>412</v>
      </c>
      <c r="AY1010">
        <v>2</v>
      </c>
      <c r="AZ1010">
        <v>64</v>
      </c>
      <c r="BA1010">
        <v>0</v>
      </c>
      <c r="BB1010">
        <v>693</v>
      </c>
      <c r="BC1010">
        <v>64</v>
      </c>
      <c r="BD1010">
        <v>0</v>
      </c>
      <c r="BE1010">
        <v>39</v>
      </c>
      <c r="BF1010">
        <v>77</v>
      </c>
      <c r="BG1010">
        <v>12</v>
      </c>
      <c r="BH1010">
        <v>20</v>
      </c>
      <c r="BI1010">
        <v>9</v>
      </c>
      <c r="BJ1010">
        <v>244</v>
      </c>
      <c r="BK1010">
        <v>271</v>
      </c>
      <c r="BL1010">
        <v>0</v>
      </c>
      <c r="BM1010">
        <v>6</v>
      </c>
      <c r="BN1010">
        <v>42</v>
      </c>
      <c r="BO1010">
        <v>2</v>
      </c>
      <c r="BP1010">
        <v>19</v>
      </c>
      <c r="BQ1010">
        <v>90</v>
      </c>
      <c r="BR1010">
        <v>89</v>
      </c>
      <c r="BS1010">
        <v>362</v>
      </c>
      <c r="BT1010">
        <v>90</v>
      </c>
      <c r="BU1010">
        <v>33</v>
      </c>
      <c r="BV1010">
        <v>354</v>
      </c>
      <c r="BW1010">
        <v>549</v>
      </c>
      <c r="BX1010">
        <v>2586</v>
      </c>
      <c r="BY1010">
        <v>85</v>
      </c>
      <c r="BZ1010">
        <v>14</v>
      </c>
      <c r="CA1010">
        <v>344</v>
      </c>
      <c r="CB1010">
        <v>11</v>
      </c>
      <c r="CC1010">
        <v>1</v>
      </c>
      <c r="CD1010">
        <v>51</v>
      </c>
      <c r="CE1010">
        <v>2</v>
      </c>
      <c r="CF1010">
        <v>75</v>
      </c>
      <c r="CG1010">
        <v>5</v>
      </c>
      <c r="CH1010">
        <v>30</v>
      </c>
      <c r="CI1010">
        <v>48</v>
      </c>
      <c r="CJ1010">
        <v>666</v>
      </c>
      <c r="CK1010">
        <v>121</v>
      </c>
      <c r="CL1010">
        <v>0</v>
      </c>
      <c r="CM1010">
        <v>13</v>
      </c>
      <c r="CN1010">
        <v>122</v>
      </c>
      <c r="CO1010">
        <v>13</v>
      </c>
      <c r="CP1010">
        <v>4</v>
      </c>
      <c r="CQ1010">
        <v>2</v>
      </c>
      <c r="CR1010">
        <v>29</v>
      </c>
      <c r="CS1010">
        <v>12</v>
      </c>
      <c r="CT1010">
        <v>92</v>
      </c>
      <c r="CU1010">
        <v>20</v>
      </c>
      <c r="CV1010">
        <v>136</v>
      </c>
      <c r="CW1010">
        <v>428</v>
      </c>
      <c r="CY1010" s="7"/>
    </row>
    <row r="1011" spans="1:103" x14ac:dyDescent="0.25">
      <c r="A1011" t="s">
        <v>133</v>
      </c>
      <c r="B1011" s="5" t="s">
        <v>134</v>
      </c>
      <c r="C1011">
        <v>2022</v>
      </c>
      <c r="D1011">
        <v>225</v>
      </c>
      <c r="E1011">
        <v>0</v>
      </c>
      <c r="F1011">
        <v>0</v>
      </c>
      <c r="G1011">
        <v>0</v>
      </c>
      <c r="H1011">
        <v>0</v>
      </c>
      <c r="I1011">
        <v>1</v>
      </c>
      <c r="J1011">
        <v>1</v>
      </c>
      <c r="K1011">
        <v>0</v>
      </c>
      <c r="L1011">
        <v>12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15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1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1</v>
      </c>
      <c r="AY1011">
        <v>0</v>
      </c>
      <c r="AZ1011">
        <v>0</v>
      </c>
      <c r="BA1011">
        <v>0</v>
      </c>
      <c r="BB1011">
        <v>172</v>
      </c>
      <c r="BC1011">
        <v>1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1</v>
      </c>
      <c r="BR1011">
        <v>0</v>
      </c>
      <c r="BS1011">
        <v>1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6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1</v>
      </c>
      <c r="CK1011">
        <v>0</v>
      </c>
      <c r="CL1011">
        <v>0</v>
      </c>
      <c r="CM1011">
        <v>0</v>
      </c>
      <c r="CN1011">
        <v>4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3</v>
      </c>
      <c r="CY1011" s="7"/>
    </row>
    <row r="1012" spans="1:103" x14ac:dyDescent="0.25">
      <c r="A1012" t="s">
        <v>135</v>
      </c>
      <c r="B1012" s="5" t="s">
        <v>136</v>
      </c>
      <c r="C1012">
        <v>2022</v>
      </c>
      <c r="D1012">
        <v>3522</v>
      </c>
      <c r="E1012">
        <v>0</v>
      </c>
      <c r="F1012">
        <v>0</v>
      </c>
      <c r="G1012">
        <v>3</v>
      </c>
      <c r="H1012">
        <v>0</v>
      </c>
      <c r="I1012">
        <v>5</v>
      </c>
      <c r="J1012">
        <v>0</v>
      </c>
      <c r="K1012">
        <v>4</v>
      </c>
      <c r="L1012">
        <v>0</v>
      </c>
      <c r="M1012">
        <v>2</v>
      </c>
      <c r="N1012">
        <v>2</v>
      </c>
      <c r="O1012">
        <v>3</v>
      </c>
      <c r="P1012">
        <v>0</v>
      </c>
      <c r="Q1012">
        <v>0</v>
      </c>
      <c r="R1012">
        <v>0</v>
      </c>
      <c r="S1012">
        <v>277</v>
      </c>
      <c r="T1012">
        <v>52</v>
      </c>
      <c r="U1012">
        <v>0</v>
      </c>
      <c r="V1012">
        <v>2</v>
      </c>
      <c r="W1012">
        <v>48</v>
      </c>
      <c r="X1012">
        <v>0</v>
      </c>
      <c r="Y1012">
        <v>7</v>
      </c>
      <c r="Z1012">
        <v>0</v>
      </c>
      <c r="AA1012">
        <v>474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82</v>
      </c>
      <c r="AH1012">
        <v>34</v>
      </c>
      <c r="AI1012">
        <v>4</v>
      </c>
      <c r="AJ1012">
        <v>31</v>
      </c>
      <c r="AK1012">
        <v>2</v>
      </c>
      <c r="AL1012">
        <v>101</v>
      </c>
      <c r="AM1012">
        <v>67</v>
      </c>
      <c r="AN1012">
        <v>27</v>
      </c>
      <c r="AO1012">
        <v>10</v>
      </c>
      <c r="AP1012">
        <v>1</v>
      </c>
      <c r="AQ1012">
        <v>4</v>
      </c>
      <c r="AR1012">
        <v>89</v>
      </c>
      <c r="AS1012">
        <v>512</v>
      </c>
      <c r="AT1012">
        <v>15</v>
      </c>
      <c r="AU1012">
        <v>16</v>
      </c>
      <c r="AV1012">
        <v>174</v>
      </c>
      <c r="AW1012">
        <v>84</v>
      </c>
      <c r="AX1012">
        <v>31</v>
      </c>
      <c r="AY1012">
        <v>1</v>
      </c>
      <c r="AZ1012">
        <v>13</v>
      </c>
      <c r="BA1012">
        <v>0</v>
      </c>
      <c r="BB1012">
        <v>18</v>
      </c>
      <c r="BC1012">
        <v>12</v>
      </c>
      <c r="BD1012">
        <v>0</v>
      </c>
      <c r="BE1012">
        <v>27</v>
      </c>
      <c r="BF1012">
        <v>86</v>
      </c>
      <c r="BG1012">
        <v>1</v>
      </c>
      <c r="BH1012">
        <v>9</v>
      </c>
      <c r="BI1012">
        <v>0</v>
      </c>
      <c r="BJ1012">
        <v>34</v>
      </c>
      <c r="BK1012">
        <v>73</v>
      </c>
      <c r="BL1012">
        <v>0</v>
      </c>
      <c r="BM1012">
        <v>1</v>
      </c>
      <c r="BN1012">
        <v>7</v>
      </c>
      <c r="BO1012">
        <v>0</v>
      </c>
      <c r="BP1012">
        <v>3</v>
      </c>
      <c r="BQ1012">
        <v>28</v>
      </c>
      <c r="BR1012">
        <v>2</v>
      </c>
      <c r="BS1012">
        <v>37</v>
      </c>
      <c r="BT1012">
        <v>55</v>
      </c>
      <c r="BU1012">
        <v>0</v>
      </c>
      <c r="BV1012">
        <v>6</v>
      </c>
      <c r="BW1012">
        <v>15</v>
      </c>
      <c r="BX1012">
        <v>0</v>
      </c>
      <c r="BY1012">
        <v>2</v>
      </c>
      <c r="BZ1012">
        <v>0</v>
      </c>
      <c r="CA1012">
        <v>35</v>
      </c>
      <c r="CB1012">
        <v>733</v>
      </c>
      <c r="CC1012">
        <v>0</v>
      </c>
      <c r="CD1012">
        <v>13</v>
      </c>
      <c r="CE1012">
        <v>0</v>
      </c>
      <c r="CF1012">
        <v>2</v>
      </c>
      <c r="CG1012">
        <v>0</v>
      </c>
      <c r="CH1012">
        <v>9</v>
      </c>
      <c r="CI1012">
        <v>0</v>
      </c>
      <c r="CJ1012">
        <v>4</v>
      </c>
      <c r="CK1012">
        <v>1</v>
      </c>
      <c r="CL1012">
        <v>0</v>
      </c>
      <c r="CM1012">
        <v>7</v>
      </c>
      <c r="CN1012">
        <v>91</v>
      </c>
      <c r="CO1012">
        <v>0</v>
      </c>
      <c r="CP1012">
        <v>1</v>
      </c>
      <c r="CQ1012">
        <v>0</v>
      </c>
      <c r="CR1012">
        <v>0</v>
      </c>
      <c r="CS1012">
        <v>0</v>
      </c>
      <c r="CT1012">
        <v>3</v>
      </c>
      <c r="CU1012">
        <v>0</v>
      </c>
      <c r="CV1012">
        <v>12</v>
      </c>
      <c r="CW1012">
        <v>15</v>
      </c>
      <c r="CY1012" s="7"/>
    </row>
    <row r="1013" spans="1:103" x14ac:dyDescent="0.25">
      <c r="A1013" t="s">
        <v>137</v>
      </c>
      <c r="B1013" s="5" t="s">
        <v>138</v>
      </c>
      <c r="C1013">
        <v>2022</v>
      </c>
      <c r="D1013">
        <v>2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2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Y1013" s="7"/>
    </row>
    <row r="1014" spans="1:103" x14ac:dyDescent="0.25">
      <c r="A1014" t="s">
        <v>139</v>
      </c>
      <c r="B1014" s="5" t="s">
        <v>140</v>
      </c>
      <c r="C1014">
        <v>2022</v>
      </c>
      <c r="D1014">
        <v>6</v>
      </c>
      <c r="E1014">
        <v>0</v>
      </c>
      <c r="F1014">
        <v>2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2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2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Y1014" s="7"/>
    </row>
    <row r="1015" spans="1:103" x14ac:dyDescent="0.25">
      <c r="A1015" t="s">
        <v>141</v>
      </c>
      <c r="B1015" s="5" t="s">
        <v>142</v>
      </c>
      <c r="C1015">
        <v>2022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Y1015" s="7"/>
    </row>
    <row r="1016" spans="1:103" x14ac:dyDescent="0.25">
      <c r="A1016" t="s">
        <v>143</v>
      </c>
      <c r="B1016" s="5" t="s">
        <v>144</v>
      </c>
      <c r="C1016">
        <v>2022</v>
      </c>
      <c r="D1016">
        <v>320</v>
      </c>
      <c r="E1016">
        <v>0</v>
      </c>
      <c r="F1016">
        <v>0</v>
      </c>
      <c r="G1016">
        <v>0</v>
      </c>
      <c r="H1016">
        <v>232</v>
      </c>
      <c r="I1016">
        <v>0</v>
      </c>
      <c r="J1016">
        <v>0</v>
      </c>
      <c r="K1016">
        <v>0</v>
      </c>
      <c r="L1016">
        <v>0</v>
      </c>
      <c r="M1016">
        <v>85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Y1016" s="7"/>
    </row>
    <row r="1017" spans="1:103" x14ac:dyDescent="0.25">
      <c r="A1017" t="s">
        <v>145</v>
      </c>
      <c r="B1017" s="5" t="s">
        <v>146</v>
      </c>
      <c r="C1017">
        <v>2022</v>
      </c>
      <c r="D1017">
        <v>34398</v>
      </c>
      <c r="E1017">
        <v>111</v>
      </c>
      <c r="F1017">
        <v>406</v>
      </c>
      <c r="G1017">
        <v>537</v>
      </c>
      <c r="H1017">
        <v>69</v>
      </c>
      <c r="I1017">
        <v>851</v>
      </c>
      <c r="J1017">
        <v>741</v>
      </c>
      <c r="K1017">
        <v>214</v>
      </c>
      <c r="L1017">
        <v>394</v>
      </c>
      <c r="M1017">
        <v>275</v>
      </c>
      <c r="N1017">
        <v>386</v>
      </c>
      <c r="O1017">
        <v>2922</v>
      </c>
      <c r="P1017">
        <v>0</v>
      </c>
      <c r="Q1017">
        <v>39</v>
      </c>
      <c r="R1017">
        <v>15</v>
      </c>
      <c r="S1017">
        <v>88</v>
      </c>
      <c r="T1017">
        <v>10</v>
      </c>
      <c r="U1017">
        <v>16</v>
      </c>
      <c r="V1017">
        <v>66</v>
      </c>
      <c r="W1017">
        <v>130</v>
      </c>
      <c r="X1017">
        <v>103</v>
      </c>
      <c r="Y1017">
        <v>1</v>
      </c>
      <c r="Z1017">
        <v>0</v>
      </c>
      <c r="AA1017">
        <v>341</v>
      </c>
      <c r="AB1017">
        <v>95</v>
      </c>
      <c r="AC1017">
        <v>554</v>
      </c>
      <c r="AD1017">
        <v>7</v>
      </c>
      <c r="AE1017">
        <v>123</v>
      </c>
      <c r="AF1017">
        <v>6</v>
      </c>
      <c r="AG1017">
        <v>448</v>
      </c>
      <c r="AH1017">
        <v>311</v>
      </c>
      <c r="AI1017">
        <v>219</v>
      </c>
      <c r="AJ1017">
        <v>1221</v>
      </c>
      <c r="AK1017">
        <v>1267</v>
      </c>
      <c r="AL1017">
        <v>108</v>
      </c>
      <c r="AM1017">
        <v>700</v>
      </c>
      <c r="AN1017">
        <v>438</v>
      </c>
      <c r="AO1017">
        <v>803</v>
      </c>
      <c r="AP1017">
        <v>20</v>
      </c>
      <c r="AQ1017">
        <v>385</v>
      </c>
      <c r="AR1017">
        <v>187</v>
      </c>
      <c r="AS1017">
        <v>624</v>
      </c>
      <c r="AT1017">
        <v>275</v>
      </c>
      <c r="AU1017">
        <v>560</v>
      </c>
      <c r="AV1017">
        <v>515</v>
      </c>
      <c r="AW1017">
        <v>570</v>
      </c>
      <c r="AX1017">
        <v>845</v>
      </c>
      <c r="AY1017">
        <v>11</v>
      </c>
      <c r="AZ1017">
        <v>200</v>
      </c>
      <c r="BA1017">
        <v>9</v>
      </c>
      <c r="BB1017">
        <v>1451</v>
      </c>
      <c r="BC1017">
        <v>61</v>
      </c>
      <c r="BD1017">
        <v>23</v>
      </c>
      <c r="BE1017">
        <v>132</v>
      </c>
      <c r="BF1017">
        <v>499</v>
      </c>
      <c r="BG1017">
        <v>21</v>
      </c>
      <c r="BH1017">
        <v>47</v>
      </c>
      <c r="BI1017">
        <v>9</v>
      </c>
      <c r="BJ1017">
        <v>659</v>
      </c>
      <c r="BK1017">
        <v>1078</v>
      </c>
      <c r="BL1017">
        <v>0</v>
      </c>
      <c r="BM1017">
        <v>72</v>
      </c>
      <c r="BN1017">
        <v>306</v>
      </c>
      <c r="BO1017">
        <v>221</v>
      </c>
      <c r="BP1017">
        <v>105</v>
      </c>
      <c r="BQ1017">
        <v>558</v>
      </c>
      <c r="BR1017">
        <v>108</v>
      </c>
      <c r="BS1017">
        <v>1079</v>
      </c>
      <c r="BT1017">
        <v>252</v>
      </c>
      <c r="BU1017">
        <v>117</v>
      </c>
      <c r="BV1017">
        <v>982</v>
      </c>
      <c r="BW1017">
        <v>930</v>
      </c>
      <c r="BX1017">
        <v>1549</v>
      </c>
      <c r="BY1017">
        <v>26</v>
      </c>
      <c r="BZ1017">
        <v>4</v>
      </c>
      <c r="CA1017">
        <v>786</v>
      </c>
      <c r="CB1017">
        <v>57</v>
      </c>
      <c r="CC1017">
        <v>3</v>
      </c>
      <c r="CD1017">
        <v>86</v>
      </c>
      <c r="CE1017">
        <v>21</v>
      </c>
      <c r="CF1017">
        <v>234</v>
      </c>
      <c r="CG1017">
        <v>111</v>
      </c>
      <c r="CH1017">
        <v>80</v>
      </c>
      <c r="CI1017">
        <v>473</v>
      </c>
      <c r="CJ1017">
        <v>854</v>
      </c>
      <c r="CK1017">
        <v>228</v>
      </c>
      <c r="CL1017">
        <v>0</v>
      </c>
      <c r="CM1017">
        <v>92</v>
      </c>
      <c r="CN1017">
        <v>752</v>
      </c>
      <c r="CO1017">
        <v>118</v>
      </c>
      <c r="CP1017">
        <v>54</v>
      </c>
      <c r="CQ1017">
        <v>6</v>
      </c>
      <c r="CR1017">
        <v>292</v>
      </c>
      <c r="CS1017">
        <v>195</v>
      </c>
      <c r="CT1017">
        <v>308</v>
      </c>
      <c r="CU1017">
        <v>69</v>
      </c>
      <c r="CV1017">
        <v>748</v>
      </c>
      <c r="CW1017">
        <v>327</v>
      </c>
      <c r="CY1017" s="7"/>
    </row>
    <row r="1018" spans="1:103" x14ac:dyDescent="0.25">
      <c r="A1018" t="s">
        <v>147</v>
      </c>
      <c r="B1018" s="5" t="s">
        <v>148</v>
      </c>
      <c r="C1018">
        <v>2022</v>
      </c>
      <c r="D1018">
        <v>11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2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6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2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Y1018" s="7"/>
    </row>
    <row r="1019" spans="1:103" x14ac:dyDescent="0.25">
      <c r="A1019" t="s">
        <v>149</v>
      </c>
      <c r="B1019" s="5" t="s">
        <v>150</v>
      </c>
      <c r="C1019">
        <v>2022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Y1019" s="7"/>
    </row>
    <row r="1020" spans="1:103" x14ac:dyDescent="0.25">
      <c r="A1020" t="s">
        <v>151</v>
      </c>
      <c r="B1020" s="5" t="s">
        <v>152</v>
      </c>
      <c r="C1020">
        <v>2022</v>
      </c>
      <c r="D1020">
        <v>68</v>
      </c>
      <c r="E1020">
        <v>0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0</v>
      </c>
      <c r="V1020">
        <v>0</v>
      </c>
      <c r="W1020">
        <v>4</v>
      </c>
      <c r="X1020">
        <v>0</v>
      </c>
      <c r="Y1020">
        <v>8</v>
      </c>
      <c r="Z1020">
        <v>0</v>
      </c>
      <c r="AA1020">
        <v>25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1</v>
      </c>
      <c r="AI1020">
        <v>0</v>
      </c>
      <c r="AJ1020">
        <v>0</v>
      </c>
      <c r="AK1020">
        <v>0</v>
      </c>
      <c r="AL1020">
        <v>15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3</v>
      </c>
      <c r="AW1020">
        <v>2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1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Y1020" s="7"/>
    </row>
    <row r="1021" spans="1:103" x14ac:dyDescent="0.25">
      <c r="A1021" t="s">
        <v>153</v>
      </c>
      <c r="B1021" s="5" t="s">
        <v>154</v>
      </c>
      <c r="C1021">
        <v>2022</v>
      </c>
      <c r="D1021">
        <v>392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2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1</v>
      </c>
      <c r="AV1021">
        <v>0</v>
      </c>
      <c r="AW1021">
        <v>0</v>
      </c>
      <c r="AX1021">
        <v>1</v>
      </c>
      <c r="AY1021">
        <v>0</v>
      </c>
      <c r="AZ1021">
        <v>0</v>
      </c>
      <c r="BA1021">
        <v>0</v>
      </c>
      <c r="BB1021">
        <v>1</v>
      </c>
      <c r="BC1021">
        <v>0</v>
      </c>
      <c r="BD1021">
        <v>0</v>
      </c>
      <c r="BE1021">
        <v>0</v>
      </c>
      <c r="BF1021">
        <v>1</v>
      </c>
      <c r="BG1021">
        <v>0</v>
      </c>
      <c r="BH1021">
        <v>0</v>
      </c>
      <c r="BI1021">
        <v>0</v>
      </c>
      <c r="BJ1021">
        <v>0</v>
      </c>
      <c r="BK1021">
        <v>1</v>
      </c>
      <c r="BL1021">
        <v>0</v>
      </c>
      <c r="BM1021">
        <v>0</v>
      </c>
      <c r="BN1021">
        <v>1</v>
      </c>
      <c r="BO1021">
        <v>0</v>
      </c>
      <c r="BP1021">
        <v>0</v>
      </c>
      <c r="BQ1021">
        <v>1</v>
      </c>
      <c r="BR1021">
        <v>0</v>
      </c>
      <c r="BS1021">
        <v>7</v>
      </c>
      <c r="BT1021">
        <v>0</v>
      </c>
      <c r="BU1021">
        <v>0</v>
      </c>
      <c r="BV1021">
        <v>0</v>
      </c>
      <c r="BW1021">
        <v>0</v>
      </c>
      <c r="BX1021">
        <v>8</v>
      </c>
      <c r="BY1021">
        <v>0</v>
      </c>
      <c r="BZ1021">
        <v>0</v>
      </c>
      <c r="CA1021">
        <v>180</v>
      </c>
      <c r="CB1021">
        <v>42</v>
      </c>
      <c r="CC1021">
        <v>0</v>
      </c>
      <c r="CD1021">
        <v>0</v>
      </c>
      <c r="CE1021">
        <v>0</v>
      </c>
      <c r="CF1021">
        <v>1</v>
      </c>
      <c r="CG1021">
        <v>0</v>
      </c>
      <c r="CH1021">
        <v>0</v>
      </c>
      <c r="CI1021">
        <v>0</v>
      </c>
      <c r="CJ1021">
        <v>3</v>
      </c>
      <c r="CK1021">
        <v>0</v>
      </c>
      <c r="CL1021">
        <v>0</v>
      </c>
      <c r="CM1021">
        <v>0</v>
      </c>
      <c r="CN1021">
        <v>9</v>
      </c>
      <c r="CO1021">
        <v>2</v>
      </c>
      <c r="CP1021">
        <v>96</v>
      </c>
      <c r="CQ1021">
        <v>0</v>
      </c>
      <c r="CR1021">
        <v>10</v>
      </c>
      <c r="CS1021">
        <v>1</v>
      </c>
      <c r="CT1021">
        <v>13</v>
      </c>
      <c r="CU1021">
        <v>0</v>
      </c>
      <c r="CV1021">
        <v>3</v>
      </c>
      <c r="CW1021">
        <v>0</v>
      </c>
      <c r="CY1021" s="7"/>
    </row>
    <row r="1022" spans="1:103" x14ac:dyDescent="0.25">
      <c r="A1022" t="s">
        <v>155</v>
      </c>
      <c r="B1022" s="5" t="s">
        <v>156</v>
      </c>
      <c r="C1022">
        <v>2022</v>
      </c>
      <c r="D1022">
        <v>651</v>
      </c>
      <c r="E1022">
        <v>0</v>
      </c>
      <c r="F1022">
        <v>0</v>
      </c>
      <c r="G1022">
        <v>0</v>
      </c>
      <c r="H1022">
        <v>41</v>
      </c>
      <c r="I1022">
        <v>0</v>
      </c>
      <c r="J1022">
        <v>57</v>
      </c>
      <c r="K1022">
        <v>0</v>
      </c>
      <c r="L1022">
        <v>20</v>
      </c>
      <c r="M1022">
        <v>2</v>
      </c>
      <c r="N1022">
        <v>6</v>
      </c>
      <c r="O1022">
        <v>0</v>
      </c>
      <c r="P1022">
        <v>0</v>
      </c>
      <c r="Q1022">
        <v>0</v>
      </c>
      <c r="R1022">
        <v>1</v>
      </c>
      <c r="S1022">
        <v>2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499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1</v>
      </c>
      <c r="BG1022">
        <v>0</v>
      </c>
      <c r="BH1022">
        <v>0</v>
      </c>
      <c r="BI1022">
        <v>0</v>
      </c>
      <c r="BJ1022">
        <v>0</v>
      </c>
      <c r="BK1022">
        <v>1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1</v>
      </c>
      <c r="BR1022">
        <v>0</v>
      </c>
      <c r="BS1022">
        <v>1</v>
      </c>
      <c r="BT1022">
        <v>0</v>
      </c>
      <c r="BU1022">
        <v>0</v>
      </c>
      <c r="BV1022">
        <v>0</v>
      </c>
      <c r="BW1022">
        <v>0</v>
      </c>
      <c r="BX1022">
        <v>1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7</v>
      </c>
      <c r="CY1022" s="7"/>
    </row>
    <row r="1023" spans="1:103" x14ac:dyDescent="0.25">
      <c r="A1023" t="s">
        <v>157</v>
      </c>
      <c r="B1023" s="5" t="s">
        <v>158</v>
      </c>
      <c r="C1023">
        <v>2022</v>
      </c>
      <c r="D1023">
        <v>9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2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1</v>
      </c>
      <c r="AL1023">
        <v>0</v>
      </c>
      <c r="AM1023">
        <v>0</v>
      </c>
      <c r="AN1023">
        <v>0</v>
      </c>
      <c r="AO1023">
        <v>2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1</v>
      </c>
      <c r="BY1023">
        <v>0</v>
      </c>
      <c r="BZ1023">
        <v>0</v>
      </c>
      <c r="CA1023">
        <v>0</v>
      </c>
      <c r="CB1023">
        <v>1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1</v>
      </c>
      <c r="CY1023" s="7"/>
    </row>
    <row r="1024" spans="1:103" x14ac:dyDescent="0.25">
      <c r="A1024" t="s">
        <v>159</v>
      </c>
      <c r="B1024" s="5" t="s">
        <v>160</v>
      </c>
      <c r="C1024">
        <v>2022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Y1024" s="7"/>
    </row>
    <row r="1025" spans="1:103" x14ac:dyDescent="0.25">
      <c r="A1025" t="s">
        <v>161</v>
      </c>
      <c r="B1025" s="5" t="s">
        <v>162</v>
      </c>
      <c r="C1025">
        <v>2022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2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Y1025" s="7"/>
    </row>
    <row r="1026" spans="1:103" x14ac:dyDescent="0.25">
      <c r="A1026" t="s">
        <v>163</v>
      </c>
      <c r="B1026" s="5" t="s">
        <v>164</v>
      </c>
      <c r="C1026">
        <v>2022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Y1026" s="7"/>
    </row>
    <row r="1027" spans="1:103" x14ac:dyDescent="0.25">
      <c r="A1027" t="s">
        <v>165</v>
      </c>
      <c r="B1027" s="5" t="s">
        <v>166</v>
      </c>
      <c r="C1027">
        <v>2022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Y1027" s="7"/>
    </row>
    <row r="1028" spans="1:103" x14ac:dyDescent="0.25">
      <c r="A1028" t="s">
        <v>167</v>
      </c>
      <c r="B1028" s="5" t="s">
        <v>168</v>
      </c>
      <c r="C1028">
        <v>2022</v>
      </c>
      <c r="D1028">
        <v>1606</v>
      </c>
      <c r="E1028">
        <v>0</v>
      </c>
      <c r="F1028">
        <v>18</v>
      </c>
      <c r="G1028">
        <v>129</v>
      </c>
      <c r="H1028">
        <v>9</v>
      </c>
      <c r="I1028">
        <v>48</v>
      </c>
      <c r="J1028">
        <v>157</v>
      </c>
      <c r="K1028">
        <v>3</v>
      </c>
      <c r="L1028">
        <v>3</v>
      </c>
      <c r="M1028">
        <v>0</v>
      </c>
      <c r="N1028">
        <v>36</v>
      </c>
      <c r="O1028">
        <v>8</v>
      </c>
      <c r="P1028">
        <v>0</v>
      </c>
      <c r="Q1028">
        <v>8</v>
      </c>
      <c r="R1028">
        <v>0</v>
      </c>
      <c r="S1028">
        <v>0</v>
      </c>
      <c r="T1028">
        <v>0</v>
      </c>
      <c r="U1028">
        <v>0</v>
      </c>
      <c r="V1028">
        <v>28</v>
      </c>
      <c r="W1028">
        <v>35</v>
      </c>
      <c r="X1028">
        <v>0</v>
      </c>
      <c r="Y1028">
        <v>0</v>
      </c>
      <c r="Z1028">
        <v>0</v>
      </c>
      <c r="AA1028">
        <v>118</v>
      </c>
      <c r="AB1028">
        <v>0</v>
      </c>
      <c r="AC1028">
        <v>0</v>
      </c>
      <c r="AD1028">
        <v>0</v>
      </c>
      <c r="AE1028">
        <v>10</v>
      </c>
      <c r="AF1028">
        <v>0</v>
      </c>
      <c r="AG1028">
        <v>0</v>
      </c>
      <c r="AH1028">
        <v>1</v>
      </c>
      <c r="AI1028">
        <v>3</v>
      </c>
      <c r="AJ1028">
        <v>174</v>
      </c>
      <c r="AK1028">
        <v>31</v>
      </c>
      <c r="AL1028">
        <v>4</v>
      </c>
      <c r="AM1028">
        <v>8</v>
      </c>
      <c r="AN1028">
        <v>36</v>
      </c>
      <c r="AO1028">
        <v>5</v>
      </c>
      <c r="AP1028">
        <v>0</v>
      </c>
      <c r="AQ1028">
        <v>0</v>
      </c>
      <c r="AR1028">
        <v>1</v>
      </c>
      <c r="AS1028">
        <v>8</v>
      </c>
      <c r="AT1028">
        <v>9</v>
      </c>
      <c r="AU1028">
        <v>31</v>
      </c>
      <c r="AV1028">
        <v>36</v>
      </c>
      <c r="AW1028">
        <v>189</v>
      </c>
      <c r="AX1028">
        <v>41</v>
      </c>
      <c r="AY1028">
        <v>0</v>
      </c>
      <c r="AZ1028">
        <v>0</v>
      </c>
      <c r="BA1028">
        <v>0</v>
      </c>
      <c r="BB1028">
        <v>10</v>
      </c>
      <c r="BC1028">
        <v>0</v>
      </c>
      <c r="BD1028">
        <v>0</v>
      </c>
      <c r="BE1028">
        <v>1</v>
      </c>
      <c r="BF1028">
        <v>2</v>
      </c>
      <c r="BG1028">
        <v>0</v>
      </c>
      <c r="BH1028">
        <v>0</v>
      </c>
      <c r="BI1028">
        <v>1</v>
      </c>
      <c r="BJ1028">
        <v>8</v>
      </c>
      <c r="BK1028">
        <v>21</v>
      </c>
      <c r="BL1028">
        <v>0</v>
      </c>
      <c r="BM1028">
        <v>0</v>
      </c>
      <c r="BN1028">
        <v>1</v>
      </c>
      <c r="BO1028">
        <v>0</v>
      </c>
      <c r="BP1028">
        <v>0</v>
      </c>
      <c r="BQ1028">
        <v>7</v>
      </c>
      <c r="BR1028">
        <v>1</v>
      </c>
      <c r="BS1028">
        <v>125</v>
      </c>
      <c r="BT1028">
        <v>2</v>
      </c>
      <c r="BU1028">
        <v>0</v>
      </c>
      <c r="BV1028">
        <v>2</v>
      </c>
      <c r="BW1028">
        <v>0</v>
      </c>
      <c r="BX1028">
        <v>0</v>
      </c>
      <c r="BY1028">
        <v>0</v>
      </c>
      <c r="BZ1028">
        <v>0</v>
      </c>
      <c r="CA1028">
        <v>25</v>
      </c>
      <c r="CB1028">
        <v>100</v>
      </c>
      <c r="CC1028">
        <v>0</v>
      </c>
      <c r="CD1028">
        <v>3</v>
      </c>
      <c r="CE1028">
        <v>0</v>
      </c>
      <c r="CF1028">
        <v>2</v>
      </c>
      <c r="CG1028">
        <v>0</v>
      </c>
      <c r="CH1028">
        <v>0</v>
      </c>
      <c r="CI1028">
        <v>1</v>
      </c>
      <c r="CJ1028">
        <v>24</v>
      </c>
      <c r="CK1028">
        <v>1</v>
      </c>
      <c r="CL1028">
        <v>0</v>
      </c>
      <c r="CM1028">
        <v>1</v>
      </c>
      <c r="CN1028">
        <v>34</v>
      </c>
      <c r="CO1028">
        <v>0</v>
      </c>
      <c r="CP1028">
        <v>0</v>
      </c>
      <c r="CQ1028">
        <v>0</v>
      </c>
      <c r="CR1028">
        <v>3</v>
      </c>
      <c r="CS1028">
        <v>1</v>
      </c>
      <c r="CT1028">
        <v>8</v>
      </c>
      <c r="CU1028">
        <v>2</v>
      </c>
      <c r="CV1028">
        <v>14</v>
      </c>
      <c r="CW1028">
        <v>17</v>
      </c>
      <c r="CY1028" s="7"/>
    </row>
    <row r="1029" spans="1:103" x14ac:dyDescent="0.25">
      <c r="A1029" t="s">
        <v>169</v>
      </c>
      <c r="B1029" s="5" t="s">
        <v>170</v>
      </c>
      <c r="C1029">
        <v>2022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Y1029" s="7"/>
    </row>
    <row r="1030" spans="1:103" x14ac:dyDescent="0.25">
      <c r="A1030" t="s">
        <v>171</v>
      </c>
      <c r="B1030" s="5" t="s">
        <v>172</v>
      </c>
      <c r="C1030">
        <v>2022</v>
      </c>
      <c r="D1030">
        <v>80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29</v>
      </c>
      <c r="K1030">
        <v>13</v>
      </c>
      <c r="L1030">
        <v>16</v>
      </c>
      <c r="M1030">
        <v>0</v>
      </c>
      <c r="N1030">
        <v>0</v>
      </c>
      <c r="O1030">
        <v>15</v>
      </c>
      <c r="P1030">
        <v>0</v>
      </c>
      <c r="Q1030">
        <v>2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2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Y1030" s="7"/>
    </row>
    <row r="1031" spans="1:103" x14ac:dyDescent="0.25">
      <c r="A1031" t="s">
        <v>173</v>
      </c>
      <c r="B1031" s="5" t="s">
        <v>174</v>
      </c>
      <c r="C1031">
        <v>2022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Y1031" s="7"/>
    </row>
    <row r="1032" spans="1:103" x14ac:dyDescent="0.25">
      <c r="A1032" t="s">
        <v>175</v>
      </c>
      <c r="B1032" s="5" t="s">
        <v>176</v>
      </c>
      <c r="C1032">
        <v>2022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Y1032" s="7"/>
    </row>
    <row r="1033" spans="1:103" x14ac:dyDescent="0.25">
      <c r="A1033" t="s">
        <v>177</v>
      </c>
      <c r="B1033" s="5" t="s">
        <v>178</v>
      </c>
      <c r="C1033">
        <v>2022</v>
      </c>
      <c r="D1033">
        <v>678</v>
      </c>
      <c r="E1033">
        <v>0</v>
      </c>
      <c r="F1033">
        <v>0</v>
      </c>
      <c r="G1033">
        <v>0</v>
      </c>
      <c r="H1033">
        <v>0</v>
      </c>
      <c r="I1033">
        <v>5</v>
      </c>
      <c r="J1033">
        <v>0</v>
      </c>
      <c r="K1033">
        <v>3</v>
      </c>
      <c r="L1033">
        <v>0</v>
      </c>
      <c r="M1033">
        <v>0</v>
      </c>
      <c r="N1033">
        <v>0</v>
      </c>
      <c r="O1033">
        <v>6</v>
      </c>
      <c r="P1033">
        <v>0</v>
      </c>
      <c r="Q1033">
        <v>0</v>
      </c>
      <c r="R1033">
        <v>0</v>
      </c>
      <c r="S1033">
        <v>2</v>
      </c>
      <c r="T1033">
        <v>0</v>
      </c>
      <c r="U1033">
        <v>0</v>
      </c>
      <c r="V1033">
        <v>0</v>
      </c>
      <c r="W1033">
        <v>2</v>
      </c>
      <c r="X1033">
        <v>0</v>
      </c>
      <c r="Y1033">
        <v>0</v>
      </c>
      <c r="Z1033">
        <v>651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2</v>
      </c>
      <c r="BC1033">
        <v>0</v>
      </c>
      <c r="BD1033">
        <v>0</v>
      </c>
      <c r="BE1033">
        <v>1</v>
      </c>
      <c r="BF1033">
        <v>1</v>
      </c>
      <c r="BG1033">
        <v>0</v>
      </c>
      <c r="BH1033">
        <v>0</v>
      </c>
      <c r="BI1033">
        <v>0</v>
      </c>
      <c r="BJ1033">
        <v>1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Y1033" s="7"/>
    </row>
    <row r="1034" spans="1:103" x14ac:dyDescent="0.25">
      <c r="A1034" t="s">
        <v>179</v>
      </c>
      <c r="B1034" s="5" t="s">
        <v>180</v>
      </c>
      <c r="C1034">
        <v>2022</v>
      </c>
      <c r="D1034">
        <v>6172</v>
      </c>
      <c r="E1034">
        <v>0</v>
      </c>
      <c r="F1034">
        <v>0</v>
      </c>
      <c r="G1034">
        <v>0</v>
      </c>
      <c r="H1034">
        <v>4</v>
      </c>
      <c r="I1034">
        <v>8</v>
      </c>
      <c r="J1034">
        <v>7</v>
      </c>
      <c r="K1034">
        <v>3</v>
      </c>
      <c r="L1034">
        <v>3</v>
      </c>
      <c r="M1034">
        <v>0</v>
      </c>
      <c r="N1034">
        <v>44</v>
      </c>
      <c r="O1034">
        <v>7</v>
      </c>
      <c r="P1034">
        <v>0</v>
      </c>
      <c r="Q1034">
        <v>0</v>
      </c>
      <c r="R1034">
        <v>0</v>
      </c>
      <c r="S1034">
        <v>1</v>
      </c>
      <c r="T1034">
        <v>3</v>
      </c>
      <c r="U1034">
        <v>16</v>
      </c>
      <c r="V1034">
        <v>1</v>
      </c>
      <c r="W1034">
        <v>13</v>
      </c>
      <c r="X1034">
        <v>7</v>
      </c>
      <c r="Y1034">
        <v>0</v>
      </c>
      <c r="Z1034">
        <v>0</v>
      </c>
      <c r="AA1034">
        <v>3</v>
      </c>
      <c r="AB1034">
        <v>0</v>
      </c>
      <c r="AC1034">
        <v>0</v>
      </c>
      <c r="AD1034">
        <v>0</v>
      </c>
      <c r="AE1034">
        <v>2</v>
      </c>
      <c r="AF1034">
        <v>0</v>
      </c>
      <c r="AG1034">
        <v>19</v>
      </c>
      <c r="AH1034">
        <v>8</v>
      </c>
      <c r="AI1034">
        <v>28</v>
      </c>
      <c r="AJ1034">
        <v>7</v>
      </c>
      <c r="AK1034">
        <v>29</v>
      </c>
      <c r="AL1034">
        <v>0</v>
      </c>
      <c r="AM1034">
        <v>4</v>
      </c>
      <c r="AN1034">
        <v>10</v>
      </c>
      <c r="AO1034">
        <v>57</v>
      </c>
      <c r="AP1034">
        <v>5</v>
      </c>
      <c r="AQ1034">
        <v>10</v>
      </c>
      <c r="AR1034">
        <v>11</v>
      </c>
      <c r="AS1034">
        <v>27</v>
      </c>
      <c r="AT1034">
        <v>28</v>
      </c>
      <c r="AU1034">
        <v>175</v>
      </c>
      <c r="AV1034">
        <v>7</v>
      </c>
      <c r="AW1034">
        <v>125</v>
      </c>
      <c r="AX1034">
        <v>125</v>
      </c>
      <c r="AY1034">
        <v>1</v>
      </c>
      <c r="AZ1034">
        <v>27</v>
      </c>
      <c r="BA1034">
        <v>0</v>
      </c>
      <c r="BB1034">
        <v>124</v>
      </c>
      <c r="BC1034">
        <v>1</v>
      </c>
      <c r="BD1034">
        <v>3</v>
      </c>
      <c r="BE1034">
        <v>11</v>
      </c>
      <c r="BF1034">
        <v>44</v>
      </c>
      <c r="BG1034">
        <v>2</v>
      </c>
      <c r="BH1034">
        <v>2</v>
      </c>
      <c r="BI1034">
        <v>5</v>
      </c>
      <c r="BJ1034">
        <v>43</v>
      </c>
      <c r="BK1034">
        <v>38</v>
      </c>
      <c r="BL1034">
        <v>1</v>
      </c>
      <c r="BM1034">
        <v>55</v>
      </c>
      <c r="BN1034">
        <v>692</v>
      </c>
      <c r="BO1034">
        <v>51</v>
      </c>
      <c r="BP1034">
        <v>65</v>
      </c>
      <c r="BQ1034">
        <v>1105</v>
      </c>
      <c r="BR1034">
        <v>77</v>
      </c>
      <c r="BS1034">
        <v>853</v>
      </c>
      <c r="BT1034">
        <v>293</v>
      </c>
      <c r="BU1034">
        <v>8</v>
      </c>
      <c r="BV1034">
        <v>13</v>
      </c>
      <c r="BW1034">
        <v>16</v>
      </c>
      <c r="BX1034">
        <v>31</v>
      </c>
      <c r="BY1034">
        <v>0</v>
      </c>
      <c r="BZ1034">
        <v>0</v>
      </c>
      <c r="CA1034">
        <v>19</v>
      </c>
      <c r="CB1034">
        <v>2</v>
      </c>
      <c r="CC1034">
        <v>3</v>
      </c>
      <c r="CD1034">
        <v>41</v>
      </c>
      <c r="CE1034">
        <v>0</v>
      </c>
      <c r="CF1034">
        <v>82</v>
      </c>
      <c r="CG1034">
        <v>1</v>
      </c>
      <c r="CH1034">
        <v>19</v>
      </c>
      <c r="CI1034">
        <v>58</v>
      </c>
      <c r="CJ1034">
        <v>299</v>
      </c>
      <c r="CK1034">
        <v>42</v>
      </c>
      <c r="CL1034">
        <v>1</v>
      </c>
      <c r="CM1034">
        <v>27</v>
      </c>
      <c r="CN1034">
        <v>116</v>
      </c>
      <c r="CO1034">
        <v>131</v>
      </c>
      <c r="CP1034">
        <v>44</v>
      </c>
      <c r="CQ1034">
        <v>2</v>
      </c>
      <c r="CR1034">
        <v>72</v>
      </c>
      <c r="CS1034">
        <v>212</v>
      </c>
      <c r="CT1034">
        <v>69</v>
      </c>
      <c r="CU1034">
        <v>24</v>
      </c>
      <c r="CV1034">
        <v>453</v>
      </c>
      <c r="CW1034">
        <v>95</v>
      </c>
      <c r="CY1034" s="7"/>
    </row>
    <row r="1035" spans="1:103" x14ac:dyDescent="0.25">
      <c r="A1035" t="s">
        <v>181</v>
      </c>
      <c r="B1035" s="5" t="s">
        <v>182</v>
      </c>
      <c r="C1035">
        <v>2022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Y1035" s="7"/>
    </row>
    <row r="1036" spans="1:103" x14ac:dyDescent="0.25">
      <c r="A1036" t="s">
        <v>183</v>
      </c>
      <c r="B1036" s="5" t="s">
        <v>184</v>
      </c>
      <c r="C1036">
        <v>2022</v>
      </c>
      <c r="D1036">
        <v>156</v>
      </c>
      <c r="E1036">
        <v>0</v>
      </c>
      <c r="F1036">
        <v>0</v>
      </c>
      <c r="G1036">
        <v>0</v>
      </c>
      <c r="H1036">
        <v>49</v>
      </c>
      <c r="I1036">
        <v>0</v>
      </c>
      <c r="J1036">
        <v>26</v>
      </c>
      <c r="K1036">
        <v>3</v>
      </c>
      <c r="L1036">
        <v>41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1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37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Y1036" s="7"/>
    </row>
    <row r="1037" spans="1:103" x14ac:dyDescent="0.25">
      <c r="A1037" t="s">
        <v>185</v>
      </c>
      <c r="B1037" s="5" t="s">
        <v>186</v>
      </c>
      <c r="C1037">
        <v>2022</v>
      </c>
      <c r="D1037">
        <v>289</v>
      </c>
      <c r="E1037">
        <v>0</v>
      </c>
      <c r="F1037">
        <v>4</v>
      </c>
      <c r="G1037">
        <v>0</v>
      </c>
      <c r="H1037">
        <v>0</v>
      </c>
      <c r="I1037">
        <v>3</v>
      </c>
      <c r="J1037">
        <v>4</v>
      </c>
      <c r="K1037">
        <v>0</v>
      </c>
      <c r="L1037">
        <v>1</v>
      </c>
      <c r="M1037">
        <v>0</v>
      </c>
      <c r="N1037">
        <v>0</v>
      </c>
      <c r="O1037">
        <v>3</v>
      </c>
      <c r="P1037">
        <v>0</v>
      </c>
      <c r="Q1037">
        <v>0</v>
      </c>
      <c r="R1037">
        <v>0</v>
      </c>
      <c r="S1037">
        <v>4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23</v>
      </c>
      <c r="AK1037">
        <v>2</v>
      </c>
      <c r="AL1037">
        <v>0</v>
      </c>
      <c r="AM1037">
        <v>0</v>
      </c>
      <c r="AN1037">
        <v>1</v>
      </c>
      <c r="AO1037">
        <v>1</v>
      </c>
      <c r="AP1037">
        <v>0</v>
      </c>
      <c r="AQ1037">
        <v>0</v>
      </c>
      <c r="AR1037">
        <v>1</v>
      </c>
      <c r="AS1037">
        <v>9</v>
      </c>
      <c r="AT1037">
        <v>2</v>
      </c>
      <c r="AU1037">
        <v>11</v>
      </c>
      <c r="AV1037">
        <v>2</v>
      </c>
      <c r="AW1037">
        <v>2</v>
      </c>
      <c r="AX1037">
        <v>17</v>
      </c>
      <c r="AY1037">
        <v>0</v>
      </c>
      <c r="AZ1037">
        <v>1</v>
      </c>
      <c r="BA1037">
        <v>0</v>
      </c>
      <c r="BB1037">
        <v>4</v>
      </c>
      <c r="BC1037">
        <v>0</v>
      </c>
      <c r="BD1037">
        <v>0</v>
      </c>
      <c r="BE1037">
        <v>2</v>
      </c>
      <c r="BF1037">
        <v>1</v>
      </c>
      <c r="BG1037">
        <v>1</v>
      </c>
      <c r="BH1037">
        <v>0</v>
      </c>
      <c r="BI1037">
        <v>1</v>
      </c>
      <c r="BJ1037">
        <v>2</v>
      </c>
      <c r="BK1037">
        <v>12</v>
      </c>
      <c r="BL1037">
        <v>0</v>
      </c>
      <c r="BM1037">
        <v>0</v>
      </c>
      <c r="BN1037">
        <v>1</v>
      </c>
      <c r="BO1037">
        <v>2</v>
      </c>
      <c r="BP1037">
        <v>0</v>
      </c>
      <c r="BQ1037">
        <v>2</v>
      </c>
      <c r="BR1037">
        <v>5</v>
      </c>
      <c r="BS1037">
        <v>10</v>
      </c>
      <c r="BT1037">
        <v>81</v>
      </c>
      <c r="BU1037">
        <v>0</v>
      </c>
      <c r="BV1037">
        <v>5</v>
      </c>
      <c r="BW1037">
        <v>4</v>
      </c>
      <c r="BX1037">
        <v>2</v>
      </c>
      <c r="BY1037">
        <v>0</v>
      </c>
      <c r="BZ1037">
        <v>0</v>
      </c>
      <c r="CA1037">
        <v>0</v>
      </c>
      <c r="CB1037">
        <v>39</v>
      </c>
      <c r="CC1037">
        <v>0</v>
      </c>
      <c r="CD1037">
        <v>2</v>
      </c>
      <c r="CE1037">
        <v>0</v>
      </c>
      <c r="CF1037">
        <v>3</v>
      </c>
      <c r="CG1037">
        <v>0</v>
      </c>
      <c r="CH1037">
        <v>1</v>
      </c>
      <c r="CI1037">
        <v>0</v>
      </c>
      <c r="CJ1037">
        <v>2</v>
      </c>
      <c r="CK1037">
        <v>1</v>
      </c>
      <c r="CL1037">
        <v>0</v>
      </c>
      <c r="CM1037">
        <v>1</v>
      </c>
      <c r="CN1037">
        <v>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2</v>
      </c>
      <c r="CU1037">
        <v>0</v>
      </c>
      <c r="CV1037">
        <v>4</v>
      </c>
      <c r="CW1037">
        <v>3</v>
      </c>
      <c r="CY1037" s="7"/>
    </row>
    <row r="1038" spans="1:103" x14ac:dyDescent="0.25">
      <c r="A1038" t="s">
        <v>187</v>
      </c>
      <c r="B1038" s="5" t="s">
        <v>188</v>
      </c>
      <c r="C1038">
        <v>2022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1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Y1038" s="7"/>
    </row>
    <row r="1039" spans="1:103" x14ac:dyDescent="0.25">
      <c r="A1039" t="s">
        <v>189</v>
      </c>
      <c r="B1039" s="5" t="s">
        <v>190</v>
      </c>
      <c r="C1039">
        <v>2022</v>
      </c>
      <c r="D1039">
        <v>2958</v>
      </c>
      <c r="E1039">
        <v>1</v>
      </c>
      <c r="F1039">
        <v>63</v>
      </c>
      <c r="G1039">
        <v>22</v>
      </c>
      <c r="H1039">
        <v>1</v>
      </c>
      <c r="I1039">
        <v>4</v>
      </c>
      <c r="J1039">
        <v>27</v>
      </c>
      <c r="K1039">
        <v>4</v>
      </c>
      <c r="L1039">
        <v>19</v>
      </c>
      <c r="M1039">
        <v>40</v>
      </c>
      <c r="N1039">
        <v>26</v>
      </c>
      <c r="O1039">
        <v>13</v>
      </c>
      <c r="P1039">
        <v>0</v>
      </c>
      <c r="Q1039">
        <v>0</v>
      </c>
      <c r="R1039">
        <v>0</v>
      </c>
      <c r="S1039">
        <v>3</v>
      </c>
      <c r="T1039">
        <v>1</v>
      </c>
      <c r="U1039">
        <v>0</v>
      </c>
      <c r="V1039">
        <v>0</v>
      </c>
      <c r="W1039">
        <v>16</v>
      </c>
      <c r="X1039">
        <v>2</v>
      </c>
      <c r="Y1039">
        <v>0</v>
      </c>
      <c r="Z1039">
        <v>0</v>
      </c>
      <c r="AA1039">
        <v>1</v>
      </c>
      <c r="AB1039">
        <v>0</v>
      </c>
      <c r="AC1039">
        <v>0</v>
      </c>
      <c r="AD1039">
        <v>0</v>
      </c>
      <c r="AE1039">
        <v>1</v>
      </c>
      <c r="AF1039">
        <v>0</v>
      </c>
      <c r="AG1039">
        <v>12</v>
      </c>
      <c r="AH1039">
        <v>3</v>
      </c>
      <c r="AI1039">
        <v>3</v>
      </c>
      <c r="AJ1039">
        <v>227</v>
      </c>
      <c r="AK1039">
        <v>50</v>
      </c>
      <c r="AL1039">
        <v>0</v>
      </c>
      <c r="AM1039">
        <v>23</v>
      </c>
      <c r="AN1039">
        <v>22</v>
      </c>
      <c r="AO1039">
        <v>36</v>
      </c>
      <c r="AP1039">
        <v>4</v>
      </c>
      <c r="AQ1039">
        <v>74</v>
      </c>
      <c r="AR1039">
        <v>12</v>
      </c>
      <c r="AS1039">
        <v>31</v>
      </c>
      <c r="AT1039">
        <v>25</v>
      </c>
      <c r="AU1039">
        <v>20</v>
      </c>
      <c r="AV1039">
        <v>2</v>
      </c>
      <c r="AW1039">
        <v>38</v>
      </c>
      <c r="AX1039">
        <v>61</v>
      </c>
      <c r="AY1039">
        <v>2</v>
      </c>
      <c r="AZ1039">
        <v>6</v>
      </c>
      <c r="BA1039">
        <v>0</v>
      </c>
      <c r="BB1039">
        <v>178</v>
      </c>
      <c r="BC1039">
        <v>0</v>
      </c>
      <c r="BD1039">
        <v>5</v>
      </c>
      <c r="BE1039">
        <v>18</v>
      </c>
      <c r="BF1039">
        <v>14</v>
      </c>
      <c r="BG1039">
        <v>1</v>
      </c>
      <c r="BH1039">
        <v>1</v>
      </c>
      <c r="BI1039">
        <v>0</v>
      </c>
      <c r="BJ1039">
        <v>67</v>
      </c>
      <c r="BK1039">
        <v>77</v>
      </c>
      <c r="BL1039">
        <v>0</v>
      </c>
      <c r="BM1039">
        <v>8</v>
      </c>
      <c r="BN1039">
        <v>274</v>
      </c>
      <c r="BO1039">
        <v>252</v>
      </c>
      <c r="BP1039">
        <v>20</v>
      </c>
      <c r="BQ1039">
        <v>101</v>
      </c>
      <c r="BR1039">
        <v>72</v>
      </c>
      <c r="BS1039">
        <v>237</v>
      </c>
      <c r="BT1039">
        <v>50</v>
      </c>
      <c r="BU1039">
        <v>5</v>
      </c>
      <c r="BV1039">
        <v>269</v>
      </c>
      <c r="BW1039">
        <v>1</v>
      </c>
      <c r="BX1039">
        <v>139</v>
      </c>
      <c r="BY1039">
        <v>6</v>
      </c>
      <c r="BZ1039">
        <v>0</v>
      </c>
      <c r="CA1039">
        <v>7</v>
      </c>
      <c r="CB1039">
        <v>0</v>
      </c>
      <c r="CC1039">
        <v>0</v>
      </c>
      <c r="CD1039">
        <v>15</v>
      </c>
      <c r="CE1039">
        <v>0</v>
      </c>
      <c r="CF1039">
        <v>8</v>
      </c>
      <c r="CG1039">
        <v>4</v>
      </c>
      <c r="CH1039">
        <v>3</v>
      </c>
      <c r="CI1039">
        <v>0</v>
      </c>
      <c r="CJ1039">
        <v>8</v>
      </c>
      <c r="CK1039">
        <v>0</v>
      </c>
      <c r="CL1039">
        <v>0</v>
      </c>
      <c r="CM1039">
        <v>4</v>
      </c>
      <c r="CN1039">
        <v>63</v>
      </c>
      <c r="CO1039">
        <v>49</v>
      </c>
      <c r="CP1039">
        <v>15</v>
      </c>
      <c r="CQ1039">
        <v>0</v>
      </c>
      <c r="CR1039">
        <v>11</v>
      </c>
      <c r="CS1039">
        <v>0</v>
      </c>
      <c r="CT1039">
        <v>16</v>
      </c>
      <c r="CU1039">
        <v>2</v>
      </c>
      <c r="CV1039">
        <v>58</v>
      </c>
      <c r="CW1039">
        <v>5</v>
      </c>
      <c r="CY1039" s="7"/>
    </row>
    <row r="1040" spans="1:103" x14ac:dyDescent="0.25">
      <c r="A1040" t="s">
        <v>191</v>
      </c>
      <c r="B1040" s="5" t="s">
        <v>192</v>
      </c>
      <c r="C1040">
        <v>2022</v>
      </c>
      <c r="D1040">
        <v>1595</v>
      </c>
      <c r="E1040">
        <v>0</v>
      </c>
      <c r="F1040">
        <v>0</v>
      </c>
      <c r="G1040">
        <v>0</v>
      </c>
      <c r="H1040">
        <v>43</v>
      </c>
      <c r="I1040">
        <v>2</v>
      </c>
      <c r="J1040">
        <v>17</v>
      </c>
      <c r="K1040">
        <v>3</v>
      </c>
      <c r="L1040">
        <v>55</v>
      </c>
      <c r="M1040">
        <v>74</v>
      </c>
      <c r="N1040">
        <v>8</v>
      </c>
      <c r="O1040">
        <v>0</v>
      </c>
      <c r="P1040">
        <v>0</v>
      </c>
      <c r="Q1040">
        <v>0</v>
      </c>
      <c r="R1040">
        <v>8</v>
      </c>
      <c r="S1040">
        <v>17</v>
      </c>
      <c r="T1040">
        <v>0</v>
      </c>
      <c r="U1040">
        <v>14</v>
      </c>
      <c r="V1040">
        <v>0</v>
      </c>
      <c r="W1040">
        <v>38</v>
      </c>
      <c r="X1040">
        <v>8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78</v>
      </c>
      <c r="AF1040">
        <v>32</v>
      </c>
      <c r="AG1040">
        <v>16</v>
      </c>
      <c r="AH1040">
        <v>19</v>
      </c>
      <c r="AI1040">
        <v>0</v>
      </c>
      <c r="AJ1040">
        <v>0</v>
      </c>
      <c r="AK1040">
        <v>7</v>
      </c>
      <c r="AL1040">
        <v>8</v>
      </c>
      <c r="AM1040">
        <v>11</v>
      </c>
      <c r="AN1040">
        <v>9</v>
      </c>
      <c r="AO1040">
        <v>2</v>
      </c>
      <c r="AP1040">
        <v>0</v>
      </c>
      <c r="AQ1040">
        <v>35</v>
      </c>
      <c r="AR1040">
        <v>186</v>
      </c>
      <c r="AS1040">
        <v>71</v>
      </c>
      <c r="AT1040">
        <v>16</v>
      </c>
      <c r="AU1040">
        <v>14</v>
      </c>
      <c r="AV1040">
        <v>13</v>
      </c>
      <c r="AW1040">
        <v>14</v>
      </c>
      <c r="AX1040">
        <v>18</v>
      </c>
      <c r="AY1040">
        <v>0</v>
      </c>
      <c r="AZ1040">
        <v>1</v>
      </c>
      <c r="BA1040">
        <v>0</v>
      </c>
      <c r="BB1040">
        <v>13</v>
      </c>
      <c r="BC1040">
        <v>0</v>
      </c>
      <c r="BD1040">
        <v>0</v>
      </c>
      <c r="BE1040">
        <v>2</v>
      </c>
      <c r="BF1040">
        <v>2</v>
      </c>
      <c r="BG1040">
        <v>0</v>
      </c>
      <c r="BH1040">
        <v>0</v>
      </c>
      <c r="BI1040">
        <v>0</v>
      </c>
      <c r="BJ1040">
        <v>3</v>
      </c>
      <c r="BK1040">
        <v>1</v>
      </c>
      <c r="BL1040">
        <v>0</v>
      </c>
      <c r="BM1040">
        <v>1</v>
      </c>
      <c r="BN1040">
        <v>14</v>
      </c>
      <c r="BO1040">
        <v>0</v>
      </c>
      <c r="BP1040">
        <v>0</v>
      </c>
      <c r="BQ1040">
        <v>6</v>
      </c>
      <c r="BR1040">
        <v>1</v>
      </c>
      <c r="BS1040">
        <v>30</v>
      </c>
      <c r="BT1040">
        <v>3</v>
      </c>
      <c r="BU1040">
        <v>24</v>
      </c>
      <c r="BV1040">
        <v>4</v>
      </c>
      <c r="BW1040">
        <v>0</v>
      </c>
      <c r="BX1040">
        <v>0</v>
      </c>
      <c r="BY1040">
        <v>0</v>
      </c>
      <c r="BZ1040">
        <v>0</v>
      </c>
      <c r="CA1040">
        <v>14</v>
      </c>
      <c r="CB1040">
        <v>17</v>
      </c>
      <c r="CC1040">
        <v>0</v>
      </c>
      <c r="CD1040">
        <v>0</v>
      </c>
      <c r="CE1040">
        <v>0</v>
      </c>
      <c r="CF1040">
        <v>70</v>
      </c>
      <c r="CG1040">
        <v>0</v>
      </c>
      <c r="CH1040">
        <v>5</v>
      </c>
      <c r="CI1040">
        <v>17</v>
      </c>
      <c r="CJ1040">
        <v>155</v>
      </c>
      <c r="CK1040">
        <v>235</v>
      </c>
      <c r="CL1040">
        <v>0</v>
      </c>
      <c r="CM1040">
        <v>0</v>
      </c>
      <c r="CN1040">
        <v>8</v>
      </c>
      <c r="CO1040">
        <v>0</v>
      </c>
      <c r="CP1040">
        <v>0</v>
      </c>
      <c r="CQ1040">
        <v>0</v>
      </c>
      <c r="CR1040">
        <v>1</v>
      </c>
      <c r="CS1040">
        <v>8</v>
      </c>
      <c r="CT1040">
        <v>10</v>
      </c>
      <c r="CU1040">
        <v>2</v>
      </c>
      <c r="CV1040">
        <v>115</v>
      </c>
      <c r="CW1040">
        <v>1</v>
      </c>
      <c r="CY1040" s="7"/>
    </row>
    <row r="1041" spans="1:103" x14ac:dyDescent="0.25">
      <c r="A1041" t="s">
        <v>193</v>
      </c>
      <c r="B1041" s="5" t="s">
        <v>194</v>
      </c>
      <c r="C1041">
        <v>2022</v>
      </c>
      <c r="D1041">
        <v>19057</v>
      </c>
      <c r="E1041">
        <v>595</v>
      </c>
      <c r="F1041">
        <v>1642</v>
      </c>
      <c r="G1041">
        <v>757</v>
      </c>
      <c r="H1041">
        <v>35</v>
      </c>
      <c r="I1041">
        <v>497</v>
      </c>
      <c r="J1041">
        <v>293</v>
      </c>
      <c r="K1041">
        <v>45</v>
      </c>
      <c r="L1041">
        <v>229</v>
      </c>
      <c r="M1041">
        <v>352</v>
      </c>
      <c r="N1041">
        <v>294</v>
      </c>
      <c r="O1041">
        <v>391</v>
      </c>
      <c r="P1041">
        <v>4</v>
      </c>
      <c r="Q1041">
        <v>40</v>
      </c>
      <c r="R1041">
        <v>1</v>
      </c>
      <c r="S1041">
        <v>243</v>
      </c>
      <c r="T1041">
        <v>9</v>
      </c>
      <c r="U1041">
        <v>22</v>
      </c>
      <c r="V1041">
        <v>45</v>
      </c>
      <c r="W1041">
        <v>164</v>
      </c>
      <c r="X1041">
        <v>57</v>
      </c>
      <c r="Y1041">
        <v>54</v>
      </c>
      <c r="Z1041">
        <v>0</v>
      </c>
      <c r="AA1041">
        <v>441</v>
      </c>
      <c r="AB1041">
        <v>7</v>
      </c>
      <c r="AC1041">
        <v>260</v>
      </c>
      <c r="AD1041">
        <v>24</v>
      </c>
      <c r="AE1041">
        <v>21</v>
      </c>
      <c r="AF1041">
        <v>14</v>
      </c>
      <c r="AG1041">
        <v>3393</v>
      </c>
      <c r="AH1041">
        <v>43</v>
      </c>
      <c r="AI1041">
        <v>31</v>
      </c>
      <c r="AJ1041">
        <v>1493</v>
      </c>
      <c r="AK1041">
        <v>622</v>
      </c>
      <c r="AL1041">
        <v>11</v>
      </c>
      <c r="AM1041">
        <v>126</v>
      </c>
      <c r="AN1041">
        <v>282</v>
      </c>
      <c r="AO1041">
        <v>363</v>
      </c>
      <c r="AP1041">
        <v>1</v>
      </c>
      <c r="AQ1041">
        <v>44</v>
      </c>
      <c r="AR1041">
        <v>297</v>
      </c>
      <c r="AS1041">
        <v>145</v>
      </c>
      <c r="AT1041">
        <v>41</v>
      </c>
      <c r="AU1041">
        <v>433</v>
      </c>
      <c r="AV1041">
        <v>124</v>
      </c>
      <c r="AW1041">
        <v>52</v>
      </c>
      <c r="AX1041">
        <v>227</v>
      </c>
      <c r="AY1041">
        <v>8</v>
      </c>
      <c r="AZ1041">
        <v>15</v>
      </c>
      <c r="BA1041">
        <v>0</v>
      </c>
      <c r="BB1041">
        <v>478</v>
      </c>
      <c r="BC1041">
        <v>22</v>
      </c>
      <c r="BD1041">
        <v>3</v>
      </c>
      <c r="BE1041">
        <v>69</v>
      </c>
      <c r="BF1041">
        <v>107</v>
      </c>
      <c r="BG1041">
        <v>2</v>
      </c>
      <c r="BH1041">
        <v>4</v>
      </c>
      <c r="BI1041">
        <v>8</v>
      </c>
      <c r="BJ1041">
        <v>66</v>
      </c>
      <c r="BK1041">
        <v>213</v>
      </c>
      <c r="BL1041">
        <v>0</v>
      </c>
      <c r="BM1041">
        <v>17</v>
      </c>
      <c r="BN1041">
        <v>552</v>
      </c>
      <c r="BO1041">
        <v>107</v>
      </c>
      <c r="BP1041">
        <v>16</v>
      </c>
      <c r="BQ1041">
        <v>279</v>
      </c>
      <c r="BR1041">
        <v>47</v>
      </c>
      <c r="BS1041">
        <v>240</v>
      </c>
      <c r="BT1041">
        <v>302</v>
      </c>
      <c r="BU1041">
        <v>6</v>
      </c>
      <c r="BV1041">
        <v>87</v>
      </c>
      <c r="BW1041">
        <v>148</v>
      </c>
      <c r="BX1041">
        <v>21</v>
      </c>
      <c r="BY1041">
        <v>2</v>
      </c>
      <c r="BZ1041">
        <v>1</v>
      </c>
      <c r="CA1041">
        <v>133</v>
      </c>
      <c r="CB1041">
        <v>7</v>
      </c>
      <c r="CC1041">
        <v>1</v>
      </c>
      <c r="CD1041">
        <v>34</v>
      </c>
      <c r="CE1041">
        <v>44</v>
      </c>
      <c r="CF1041">
        <v>90</v>
      </c>
      <c r="CG1041">
        <v>13</v>
      </c>
      <c r="CH1041">
        <v>20</v>
      </c>
      <c r="CI1041">
        <v>6</v>
      </c>
      <c r="CJ1041">
        <v>255</v>
      </c>
      <c r="CK1041">
        <v>24</v>
      </c>
      <c r="CL1041">
        <v>0</v>
      </c>
      <c r="CM1041">
        <v>31</v>
      </c>
      <c r="CN1041">
        <v>274</v>
      </c>
      <c r="CO1041">
        <v>24</v>
      </c>
      <c r="CP1041">
        <v>15</v>
      </c>
      <c r="CQ1041">
        <v>1</v>
      </c>
      <c r="CR1041">
        <v>8</v>
      </c>
      <c r="CS1041">
        <v>29</v>
      </c>
      <c r="CT1041">
        <v>128</v>
      </c>
      <c r="CU1041">
        <v>24</v>
      </c>
      <c r="CV1041">
        <v>695</v>
      </c>
      <c r="CW1041">
        <v>112</v>
      </c>
      <c r="CY1041" s="7"/>
    </row>
    <row r="1042" spans="1:103" x14ac:dyDescent="0.25">
      <c r="A1042" t="s">
        <v>195</v>
      </c>
      <c r="B1042" s="5" t="s">
        <v>196</v>
      </c>
      <c r="C1042">
        <v>2022</v>
      </c>
      <c r="D1042">
        <v>2596</v>
      </c>
      <c r="E1042">
        <v>0</v>
      </c>
      <c r="F1042">
        <v>1</v>
      </c>
      <c r="G1042">
        <v>0</v>
      </c>
      <c r="H1042">
        <v>2</v>
      </c>
      <c r="I1042">
        <v>8</v>
      </c>
      <c r="J1042">
        <v>94</v>
      </c>
      <c r="K1042">
        <v>2</v>
      </c>
      <c r="L1042">
        <v>2</v>
      </c>
      <c r="M1042">
        <v>0</v>
      </c>
      <c r="N1042">
        <v>9</v>
      </c>
      <c r="O1042">
        <v>5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13</v>
      </c>
      <c r="W1042">
        <v>31</v>
      </c>
      <c r="X1042">
        <v>12</v>
      </c>
      <c r="Y1042">
        <v>0</v>
      </c>
      <c r="Z1042">
        <v>0</v>
      </c>
      <c r="AA1042">
        <v>37</v>
      </c>
      <c r="AB1042">
        <v>0</v>
      </c>
      <c r="AC1042">
        <v>0</v>
      </c>
      <c r="AD1042">
        <v>0</v>
      </c>
      <c r="AE1042">
        <v>1</v>
      </c>
      <c r="AF1042">
        <v>0</v>
      </c>
      <c r="AG1042">
        <v>28</v>
      </c>
      <c r="AH1042">
        <v>83</v>
      </c>
      <c r="AI1042">
        <v>2</v>
      </c>
      <c r="AJ1042">
        <v>950</v>
      </c>
      <c r="AK1042">
        <v>76</v>
      </c>
      <c r="AL1042">
        <v>52</v>
      </c>
      <c r="AM1042">
        <v>56</v>
      </c>
      <c r="AN1042">
        <v>46</v>
      </c>
      <c r="AO1042">
        <v>31</v>
      </c>
      <c r="AP1042">
        <v>0</v>
      </c>
      <c r="AQ1042">
        <v>2</v>
      </c>
      <c r="AR1042">
        <v>1</v>
      </c>
      <c r="AS1042">
        <v>2</v>
      </c>
      <c r="AT1042">
        <v>21</v>
      </c>
      <c r="AU1042">
        <v>215</v>
      </c>
      <c r="AV1042">
        <v>7</v>
      </c>
      <c r="AW1042">
        <v>4</v>
      </c>
      <c r="AX1042">
        <v>18</v>
      </c>
      <c r="AY1042">
        <v>0</v>
      </c>
      <c r="AZ1042">
        <v>1</v>
      </c>
      <c r="BA1042">
        <v>0</v>
      </c>
      <c r="BB1042">
        <v>274</v>
      </c>
      <c r="BC1042">
        <v>0</v>
      </c>
      <c r="BD1042">
        <v>0</v>
      </c>
      <c r="BE1042">
        <v>7</v>
      </c>
      <c r="BF1042">
        <v>12</v>
      </c>
      <c r="BG1042">
        <v>0</v>
      </c>
      <c r="BH1042">
        <v>0</v>
      </c>
      <c r="BI1042">
        <v>0</v>
      </c>
      <c r="BJ1042">
        <v>22</v>
      </c>
      <c r="BK1042">
        <v>13</v>
      </c>
      <c r="BL1042">
        <v>0</v>
      </c>
      <c r="BM1042">
        <v>4</v>
      </c>
      <c r="BN1042">
        <v>32</v>
      </c>
      <c r="BO1042">
        <v>0</v>
      </c>
      <c r="BP1042">
        <v>5</v>
      </c>
      <c r="BQ1042">
        <v>48</v>
      </c>
      <c r="BR1042">
        <v>0</v>
      </c>
      <c r="BS1042">
        <v>46</v>
      </c>
      <c r="BT1042">
        <v>30</v>
      </c>
      <c r="BU1042">
        <v>0</v>
      </c>
      <c r="BV1042">
        <v>1</v>
      </c>
      <c r="BW1042">
        <v>1</v>
      </c>
      <c r="BX1042">
        <v>2</v>
      </c>
      <c r="BY1042">
        <v>0</v>
      </c>
      <c r="BZ1042">
        <v>0</v>
      </c>
      <c r="CA1042">
        <v>5</v>
      </c>
      <c r="CB1042">
        <v>0</v>
      </c>
      <c r="CC1042">
        <v>0</v>
      </c>
      <c r="CD1042">
        <v>37</v>
      </c>
      <c r="CE1042">
        <v>0</v>
      </c>
      <c r="CF1042">
        <v>10</v>
      </c>
      <c r="CG1042">
        <v>0</v>
      </c>
      <c r="CH1042">
        <v>5</v>
      </c>
      <c r="CI1042">
        <v>4</v>
      </c>
      <c r="CJ1042">
        <v>11</v>
      </c>
      <c r="CK1042">
        <v>0</v>
      </c>
      <c r="CL1042">
        <v>0</v>
      </c>
      <c r="CM1042">
        <v>28</v>
      </c>
      <c r="CN1042">
        <v>63</v>
      </c>
      <c r="CO1042">
        <v>1</v>
      </c>
      <c r="CP1042">
        <v>4</v>
      </c>
      <c r="CQ1042">
        <v>0</v>
      </c>
      <c r="CR1042">
        <v>4</v>
      </c>
      <c r="CS1042">
        <v>10</v>
      </c>
      <c r="CT1042">
        <v>29</v>
      </c>
      <c r="CU1042">
        <v>1</v>
      </c>
      <c r="CV1042">
        <v>60</v>
      </c>
      <c r="CW1042">
        <v>9</v>
      </c>
      <c r="CY1042" s="7"/>
    </row>
    <row r="1043" spans="1:103" x14ac:dyDescent="0.25">
      <c r="A1043" t="s">
        <v>197</v>
      </c>
      <c r="B1043" s="5" t="s">
        <v>198</v>
      </c>
      <c r="C1043">
        <v>2022</v>
      </c>
      <c r="D1043">
        <v>110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109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Y1043" s="7"/>
    </row>
    <row r="1044" spans="1:103" x14ac:dyDescent="0.25">
      <c r="A1044" t="s">
        <v>199</v>
      </c>
      <c r="B1044" s="5" t="s">
        <v>200</v>
      </c>
      <c r="C1044">
        <v>2022</v>
      </c>
      <c r="D1044">
        <v>11102</v>
      </c>
      <c r="E1044">
        <v>0</v>
      </c>
      <c r="F1044">
        <v>0</v>
      </c>
      <c r="G1044">
        <v>0</v>
      </c>
      <c r="H1044">
        <v>120</v>
      </c>
      <c r="I1044">
        <v>165</v>
      </c>
      <c r="J1044">
        <v>186</v>
      </c>
      <c r="K1044">
        <v>38</v>
      </c>
      <c r="L1044">
        <v>117</v>
      </c>
      <c r="M1044">
        <v>37</v>
      </c>
      <c r="N1044">
        <v>60</v>
      </c>
      <c r="O1044">
        <v>121</v>
      </c>
      <c r="P1044">
        <v>0</v>
      </c>
      <c r="Q1044">
        <v>8</v>
      </c>
      <c r="R1044">
        <v>1</v>
      </c>
      <c r="S1044">
        <v>1</v>
      </c>
      <c r="T1044">
        <v>0</v>
      </c>
      <c r="U1044">
        <v>26</v>
      </c>
      <c r="V1044">
        <v>124</v>
      </c>
      <c r="W1044">
        <v>48</v>
      </c>
      <c r="X1044">
        <v>38</v>
      </c>
      <c r="Y1044">
        <v>0</v>
      </c>
      <c r="Z1044">
        <v>0</v>
      </c>
      <c r="AA1044">
        <v>1824</v>
      </c>
      <c r="AB1044">
        <v>0</v>
      </c>
      <c r="AC1044">
        <v>0</v>
      </c>
      <c r="AD1044">
        <v>1</v>
      </c>
      <c r="AE1044">
        <v>9</v>
      </c>
      <c r="AF1044">
        <v>4</v>
      </c>
      <c r="AG1044">
        <v>324</v>
      </c>
      <c r="AH1044">
        <v>21</v>
      </c>
      <c r="AI1044">
        <v>45</v>
      </c>
      <c r="AJ1044">
        <v>486</v>
      </c>
      <c r="AK1044">
        <v>61</v>
      </c>
      <c r="AL1044">
        <v>1</v>
      </c>
      <c r="AM1044">
        <v>27</v>
      </c>
      <c r="AN1044">
        <v>103</v>
      </c>
      <c r="AO1044">
        <v>45</v>
      </c>
      <c r="AP1044">
        <v>32</v>
      </c>
      <c r="AQ1044">
        <v>144</v>
      </c>
      <c r="AR1044">
        <v>18</v>
      </c>
      <c r="AS1044">
        <v>123</v>
      </c>
      <c r="AT1044">
        <v>458</v>
      </c>
      <c r="AU1044">
        <v>388</v>
      </c>
      <c r="AV1044">
        <v>348</v>
      </c>
      <c r="AW1044">
        <v>92</v>
      </c>
      <c r="AX1044">
        <v>452</v>
      </c>
      <c r="AY1044">
        <v>14</v>
      </c>
      <c r="AZ1044">
        <v>27</v>
      </c>
      <c r="BA1044">
        <v>0</v>
      </c>
      <c r="BB1044">
        <v>547</v>
      </c>
      <c r="BC1044">
        <v>51</v>
      </c>
      <c r="BD1044">
        <v>0</v>
      </c>
      <c r="BE1044">
        <v>196</v>
      </c>
      <c r="BF1044">
        <v>58</v>
      </c>
      <c r="BG1044">
        <v>6</v>
      </c>
      <c r="BH1044">
        <v>4</v>
      </c>
      <c r="BI1044">
        <v>1</v>
      </c>
      <c r="BJ1044">
        <v>214</v>
      </c>
      <c r="BK1044">
        <v>75</v>
      </c>
      <c r="BL1044">
        <v>0</v>
      </c>
      <c r="BM1044">
        <v>4</v>
      </c>
      <c r="BN1044">
        <v>15</v>
      </c>
      <c r="BO1044">
        <v>0</v>
      </c>
      <c r="BP1044">
        <v>26</v>
      </c>
      <c r="BQ1044">
        <v>731</v>
      </c>
      <c r="BR1044">
        <v>4</v>
      </c>
      <c r="BS1044">
        <v>300</v>
      </c>
      <c r="BT1044">
        <v>101</v>
      </c>
      <c r="BU1044">
        <v>38</v>
      </c>
      <c r="BV1044">
        <v>136</v>
      </c>
      <c r="BW1044">
        <v>4</v>
      </c>
      <c r="BX1044">
        <v>1</v>
      </c>
      <c r="BY1044">
        <v>6</v>
      </c>
      <c r="BZ1044">
        <v>0</v>
      </c>
      <c r="CA1044">
        <v>90</v>
      </c>
      <c r="CB1044">
        <v>0</v>
      </c>
      <c r="CC1044">
        <v>5</v>
      </c>
      <c r="CD1044">
        <v>18</v>
      </c>
      <c r="CE1044">
        <v>0</v>
      </c>
      <c r="CF1044">
        <v>105</v>
      </c>
      <c r="CG1044">
        <v>5</v>
      </c>
      <c r="CH1044">
        <v>20</v>
      </c>
      <c r="CI1044">
        <v>123</v>
      </c>
      <c r="CJ1044">
        <v>1082</v>
      </c>
      <c r="CK1044">
        <v>183</v>
      </c>
      <c r="CL1044">
        <v>0</v>
      </c>
      <c r="CM1044">
        <v>15</v>
      </c>
      <c r="CN1044">
        <v>65</v>
      </c>
      <c r="CO1044">
        <v>12</v>
      </c>
      <c r="CP1044">
        <v>42</v>
      </c>
      <c r="CQ1044">
        <v>0</v>
      </c>
      <c r="CR1044">
        <v>5</v>
      </c>
      <c r="CS1044">
        <v>324</v>
      </c>
      <c r="CT1044">
        <v>83</v>
      </c>
      <c r="CU1044">
        <v>10</v>
      </c>
      <c r="CV1044">
        <v>201</v>
      </c>
      <c r="CW1044">
        <v>56</v>
      </c>
      <c r="CY1044" s="7"/>
    </row>
    <row r="1045" spans="1:103" x14ac:dyDescent="0.25">
      <c r="A1045" t="s">
        <v>201</v>
      </c>
      <c r="B1045" s="5" t="s">
        <v>202</v>
      </c>
      <c r="C1045">
        <v>2022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Y1045" s="7"/>
    </row>
    <row r="1046" spans="1:103" x14ac:dyDescent="0.25">
      <c r="A1046" t="s">
        <v>203</v>
      </c>
      <c r="B1046" s="5" t="s">
        <v>204</v>
      </c>
      <c r="C1046">
        <v>2022</v>
      </c>
      <c r="D1046">
        <v>3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1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1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Y1046" s="7"/>
    </row>
    <row r="1047" spans="1:103" x14ac:dyDescent="0.25">
      <c r="A1047" t="s">
        <v>205</v>
      </c>
      <c r="B1047" s="5" t="s">
        <v>206</v>
      </c>
      <c r="C1047">
        <v>2022</v>
      </c>
      <c r="D1047">
        <v>17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3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1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1</v>
      </c>
      <c r="CW1047">
        <v>6</v>
      </c>
      <c r="CY1047" s="7"/>
    </row>
    <row r="1048" spans="1:103" x14ac:dyDescent="0.25">
      <c r="A1048" t="s">
        <v>207</v>
      </c>
      <c r="B1048" s="5" t="s">
        <v>208</v>
      </c>
      <c r="C1048">
        <v>2022</v>
      </c>
      <c r="D1048">
        <v>566</v>
      </c>
      <c r="E1048">
        <v>0</v>
      </c>
      <c r="F1048">
        <v>3</v>
      </c>
      <c r="G1048">
        <v>1</v>
      </c>
      <c r="H1048">
        <v>287</v>
      </c>
      <c r="I1048">
        <v>0</v>
      </c>
      <c r="J1048">
        <v>0</v>
      </c>
      <c r="K1048">
        <v>0</v>
      </c>
      <c r="L1048">
        <v>0</v>
      </c>
      <c r="M1048">
        <v>55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9</v>
      </c>
      <c r="X1048">
        <v>12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14</v>
      </c>
      <c r="AK1048">
        <v>2</v>
      </c>
      <c r="AL1048">
        <v>0</v>
      </c>
      <c r="AM1048">
        <v>2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1</v>
      </c>
      <c r="AV1048">
        <v>7</v>
      </c>
      <c r="AW1048">
        <v>93</v>
      </c>
      <c r="AX1048">
        <v>1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1</v>
      </c>
      <c r="BG1048">
        <v>0</v>
      </c>
      <c r="BH1048">
        <v>0</v>
      </c>
      <c r="BI1048">
        <v>0</v>
      </c>
      <c r="BJ1048">
        <v>1</v>
      </c>
      <c r="BK1048">
        <v>5</v>
      </c>
      <c r="BL1048">
        <v>0</v>
      </c>
      <c r="BM1048">
        <v>0</v>
      </c>
      <c r="BN1048">
        <v>2</v>
      </c>
      <c r="BO1048">
        <v>0</v>
      </c>
      <c r="BP1048">
        <v>0</v>
      </c>
      <c r="BQ1048">
        <v>0</v>
      </c>
      <c r="BR1048">
        <v>0</v>
      </c>
      <c r="BS1048">
        <v>2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28</v>
      </c>
      <c r="CB1048">
        <v>1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1</v>
      </c>
      <c r="CO1048">
        <v>0</v>
      </c>
      <c r="CP1048">
        <v>0</v>
      </c>
      <c r="CQ1048">
        <v>0</v>
      </c>
      <c r="CR1048">
        <v>1</v>
      </c>
      <c r="CS1048">
        <v>0</v>
      </c>
      <c r="CT1048">
        <v>1</v>
      </c>
      <c r="CU1048">
        <v>0</v>
      </c>
      <c r="CV1048">
        <v>1</v>
      </c>
      <c r="CW1048">
        <v>2</v>
      </c>
      <c r="CY1048" s="7"/>
    </row>
    <row r="1049" spans="1:103" x14ac:dyDescent="0.25">
      <c r="A1049" t="s">
        <v>209</v>
      </c>
      <c r="B1049" s="5" t="s">
        <v>210</v>
      </c>
      <c r="C1049">
        <v>2022</v>
      </c>
      <c r="D1049">
        <v>23527</v>
      </c>
      <c r="E1049">
        <v>1</v>
      </c>
      <c r="F1049">
        <v>187</v>
      </c>
      <c r="G1049">
        <v>342</v>
      </c>
      <c r="H1049">
        <v>7</v>
      </c>
      <c r="I1049">
        <v>617</v>
      </c>
      <c r="J1049">
        <v>750</v>
      </c>
      <c r="K1049">
        <v>23</v>
      </c>
      <c r="L1049">
        <v>268</v>
      </c>
      <c r="M1049">
        <v>30</v>
      </c>
      <c r="N1049">
        <v>326</v>
      </c>
      <c r="O1049">
        <v>1123</v>
      </c>
      <c r="P1049">
        <v>0</v>
      </c>
      <c r="Q1049">
        <v>1</v>
      </c>
      <c r="R1049">
        <v>7</v>
      </c>
      <c r="S1049">
        <v>62</v>
      </c>
      <c r="T1049">
        <v>1</v>
      </c>
      <c r="U1049">
        <v>21</v>
      </c>
      <c r="V1049">
        <v>20</v>
      </c>
      <c r="W1049">
        <v>35</v>
      </c>
      <c r="X1049">
        <v>61</v>
      </c>
      <c r="Y1049">
        <v>0</v>
      </c>
      <c r="Z1049">
        <v>0</v>
      </c>
      <c r="AA1049">
        <v>213</v>
      </c>
      <c r="AB1049">
        <v>1</v>
      </c>
      <c r="AC1049">
        <v>0</v>
      </c>
      <c r="AD1049">
        <v>6</v>
      </c>
      <c r="AE1049">
        <v>83</v>
      </c>
      <c r="AF1049">
        <v>0</v>
      </c>
      <c r="AG1049">
        <v>549</v>
      </c>
      <c r="AH1049">
        <v>48</v>
      </c>
      <c r="AI1049">
        <v>102</v>
      </c>
      <c r="AJ1049">
        <v>2095</v>
      </c>
      <c r="AK1049">
        <v>422</v>
      </c>
      <c r="AL1049">
        <v>1</v>
      </c>
      <c r="AM1049">
        <v>181</v>
      </c>
      <c r="AN1049">
        <v>259</v>
      </c>
      <c r="AO1049">
        <v>173</v>
      </c>
      <c r="AP1049">
        <v>89</v>
      </c>
      <c r="AQ1049">
        <v>135</v>
      </c>
      <c r="AR1049">
        <v>60</v>
      </c>
      <c r="AS1049">
        <v>390</v>
      </c>
      <c r="AT1049">
        <v>365</v>
      </c>
      <c r="AU1049">
        <v>430</v>
      </c>
      <c r="AV1049">
        <v>461</v>
      </c>
      <c r="AW1049">
        <v>327</v>
      </c>
      <c r="AX1049">
        <v>650</v>
      </c>
      <c r="AY1049">
        <v>17</v>
      </c>
      <c r="AZ1049">
        <v>104</v>
      </c>
      <c r="BA1049">
        <v>1</v>
      </c>
      <c r="BB1049">
        <v>589</v>
      </c>
      <c r="BC1049">
        <v>107</v>
      </c>
      <c r="BD1049">
        <v>12</v>
      </c>
      <c r="BE1049">
        <v>216</v>
      </c>
      <c r="BF1049">
        <v>520</v>
      </c>
      <c r="BG1049">
        <v>47</v>
      </c>
      <c r="BH1049">
        <v>63</v>
      </c>
      <c r="BI1049">
        <v>27</v>
      </c>
      <c r="BJ1049">
        <v>790</v>
      </c>
      <c r="BK1049">
        <v>1197</v>
      </c>
      <c r="BL1049">
        <v>0</v>
      </c>
      <c r="BM1049">
        <v>11</v>
      </c>
      <c r="BN1049">
        <v>62</v>
      </c>
      <c r="BO1049">
        <v>3</v>
      </c>
      <c r="BP1049">
        <v>41</v>
      </c>
      <c r="BQ1049">
        <v>177</v>
      </c>
      <c r="BR1049">
        <v>314</v>
      </c>
      <c r="BS1049">
        <v>476</v>
      </c>
      <c r="BT1049">
        <v>216</v>
      </c>
      <c r="BU1049">
        <v>118</v>
      </c>
      <c r="BV1049">
        <v>806</v>
      </c>
      <c r="BW1049">
        <v>825</v>
      </c>
      <c r="BX1049">
        <v>818</v>
      </c>
      <c r="BY1049">
        <v>73</v>
      </c>
      <c r="BZ1049">
        <v>2</v>
      </c>
      <c r="CA1049">
        <v>281</v>
      </c>
      <c r="CB1049">
        <v>216</v>
      </c>
      <c r="CC1049">
        <v>5</v>
      </c>
      <c r="CD1049">
        <v>149</v>
      </c>
      <c r="CE1049">
        <v>51</v>
      </c>
      <c r="CF1049">
        <v>660</v>
      </c>
      <c r="CG1049">
        <v>60</v>
      </c>
      <c r="CH1049">
        <v>65</v>
      </c>
      <c r="CI1049">
        <v>310</v>
      </c>
      <c r="CJ1049">
        <v>1317</v>
      </c>
      <c r="CK1049">
        <v>423</v>
      </c>
      <c r="CL1049">
        <v>0</v>
      </c>
      <c r="CM1049">
        <v>29</v>
      </c>
      <c r="CN1049">
        <v>311</v>
      </c>
      <c r="CO1049">
        <v>158</v>
      </c>
      <c r="CP1049">
        <v>59</v>
      </c>
      <c r="CQ1049">
        <v>3</v>
      </c>
      <c r="CR1049">
        <v>64</v>
      </c>
      <c r="CS1049">
        <v>191</v>
      </c>
      <c r="CT1049">
        <v>186</v>
      </c>
      <c r="CU1049">
        <v>15</v>
      </c>
      <c r="CV1049">
        <v>333</v>
      </c>
      <c r="CW1049">
        <v>90</v>
      </c>
      <c r="CY1049" s="7"/>
    </row>
    <row r="1050" spans="1:103" x14ac:dyDescent="0.25">
      <c r="A1050" t="s">
        <v>211</v>
      </c>
      <c r="B1050" s="5" t="s">
        <v>212</v>
      </c>
      <c r="C1050">
        <v>2022</v>
      </c>
      <c r="D1050">
        <v>160</v>
      </c>
      <c r="E1050">
        <v>1</v>
      </c>
      <c r="F1050">
        <v>0</v>
      </c>
      <c r="G1050">
        <v>3</v>
      </c>
      <c r="H1050">
        <v>2</v>
      </c>
      <c r="I1050">
        <v>0</v>
      </c>
      <c r="J1050">
        <v>19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4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1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1</v>
      </c>
      <c r="AV1050">
        <v>1</v>
      </c>
      <c r="AW1050">
        <v>0</v>
      </c>
      <c r="AX1050">
        <v>2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3</v>
      </c>
      <c r="BG1050">
        <v>0</v>
      </c>
      <c r="BH1050">
        <v>0</v>
      </c>
      <c r="BI1050">
        <v>0</v>
      </c>
      <c r="BJ1050">
        <v>0</v>
      </c>
      <c r="BK1050">
        <v>2</v>
      </c>
      <c r="BL1050">
        <v>0</v>
      </c>
      <c r="BM1050">
        <v>0</v>
      </c>
      <c r="BN1050">
        <v>1</v>
      </c>
      <c r="BO1050">
        <v>0</v>
      </c>
      <c r="BP1050">
        <v>0</v>
      </c>
      <c r="BQ1050">
        <v>1</v>
      </c>
      <c r="BR1050">
        <v>0</v>
      </c>
      <c r="BS1050">
        <v>1</v>
      </c>
      <c r="BT1050">
        <v>1</v>
      </c>
      <c r="BU1050">
        <v>0</v>
      </c>
      <c r="BV1050">
        <v>0</v>
      </c>
      <c r="BW1050">
        <v>2</v>
      </c>
      <c r="BX1050">
        <v>11</v>
      </c>
      <c r="BY1050">
        <v>0</v>
      </c>
      <c r="BZ1050">
        <v>0</v>
      </c>
      <c r="CA1050">
        <v>7</v>
      </c>
      <c r="CB1050">
        <v>4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2</v>
      </c>
      <c r="CK1050">
        <v>0</v>
      </c>
      <c r="CL1050">
        <v>0</v>
      </c>
      <c r="CM1050">
        <v>0</v>
      </c>
      <c r="CN1050">
        <v>2</v>
      </c>
      <c r="CO1050">
        <v>3</v>
      </c>
      <c r="CP1050">
        <v>0</v>
      </c>
      <c r="CQ1050">
        <v>0</v>
      </c>
      <c r="CR1050">
        <v>32</v>
      </c>
      <c r="CS1050">
        <v>9</v>
      </c>
      <c r="CT1050">
        <v>10</v>
      </c>
      <c r="CU1050">
        <v>0</v>
      </c>
      <c r="CV1050">
        <v>29</v>
      </c>
      <c r="CW1050">
        <v>0</v>
      </c>
      <c r="CY1050" s="7"/>
    </row>
    <row r="1051" spans="1:103" x14ac:dyDescent="0.25">
      <c r="A1051" t="s">
        <v>213</v>
      </c>
      <c r="B1051" s="5" t="s">
        <v>214</v>
      </c>
      <c r="C1051">
        <v>2022</v>
      </c>
      <c r="D1051">
        <v>45</v>
      </c>
      <c r="E1051">
        <v>0</v>
      </c>
      <c r="F1051">
        <v>0</v>
      </c>
      <c r="G1051">
        <v>0</v>
      </c>
      <c r="H1051">
        <v>0</v>
      </c>
      <c r="I1051">
        <v>3</v>
      </c>
      <c r="J1051">
        <v>7</v>
      </c>
      <c r="K1051">
        <v>0</v>
      </c>
      <c r="L1051">
        <v>1</v>
      </c>
      <c r="M1051">
        <v>0</v>
      </c>
      <c r="N1051">
        <v>3</v>
      </c>
      <c r="O1051">
        <v>28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2</v>
      </c>
      <c r="CY1051" s="7"/>
    </row>
    <row r="1052" spans="1:103" x14ac:dyDescent="0.25">
      <c r="A1052" t="s">
        <v>215</v>
      </c>
      <c r="B1052" s="5" t="s">
        <v>216</v>
      </c>
      <c r="C1052">
        <v>2022</v>
      </c>
      <c r="D1052">
        <v>261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</v>
      </c>
      <c r="W1052">
        <v>112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3</v>
      </c>
      <c r="AR1052">
        <v>0</v>
      </c>
      <c r="AS1052">
        <v>3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1</v>
      </c>
      <c r="BA1052">
        <v>0</v>
      </c>
      <c r="BB1052">
        <v>61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2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1</v>
      </c>
      <c r="BT1052">
        <v>0</v>
      </c>
      <c r="BU1052">
        <v>0</v>
      </c>
      <c r="BV1052">
        <v>0</v>
      </c>
      <c r="BW1052">
        <v>17</v>
      </c>
      <c r="BX1052">
        <v>2</v>
      </c>
      <c r="BY1052">
        <v>0</v>
      </c>
      <c r="BZ1052">
        <v>0</v>
      </c>
      <c r="CA1052">
        <v>1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1</v>
      </c>
      <c r="CH1052">
        <v>0</v>
      </c>
      <c r="CI1052">
        <v>0</v>
      </c>
      <c r="CJ1052">
        <v>39</v>
      </c>
      <c r="CK1052">
        <v>0</v>
      </c>
      <c r="CL1052">
        <v>0</v>
      </c>
      <c r="CM1052">
        <v>0</v>
      </c>
      <c r="CN1052">
        <v>1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1</v>
      </c>
      <c r="CY1052" s="7"/>
    </row>
    <row r="1053" spans="1:103" x14ac:dyDescent="0.25">
      <c r="A1053" t="s">
        <v>217</v>
      </c>
      <c r="B1053" s="5" t="s">
        <v>218</v>
      </c>
      <c r="C1053">
        <v>2022</v>
      </c>
      <c r="D1053">
        <v>9082</v>
      </c>
      <c r="E1053">
        <v>0</v>
      </c>
      <c r="F1053">
        <v>7</v>
      </c>
      <c r="G1053">
        <v>0</v>
      </c>
      <c r="H1053">
        <v>7</v>
      </c>
      <c r="I1053">
        <v>3</v>
      </c>
      <c r="J1053">
        <v>3</v>
      </c>
      <c r="K1053">
        <v>0</v>
      </c>
      <c r="L1053">
        <v>4</v>
      </c>
      <c r="M1053">
        <v>1</v>
      </c>
      <c r="N1053">
        <v>34</v>
      </c>
      <c r="O1053">
        <v>18</v>
      </c>
      <c r="P1053">
        <v>0</v>
      </c>
      <c r="Q1053">
        <v>0</v>
      </c>
      <c r="R1053">
        <v>7</v>
      </c>
      <c r="S1053">
        <v>0</v>
      </c>
      <c r="T1053">
        <v>0</v>
      </c>
      <c r="U1053">
        <v>34</v>
      </c>
      <c r="V1053">
        <v>13</v>
      </c>
      <c r="W1053">
        <v>322</v>
      </c>
      <c r="X1053">
        <v>1</v>
      </c>
      <c r="Y1053">
        <v>300</v>
      </c>
      <c r="Z1053">
        <v>0</v>
      </c>
      <c r="AA1053">
        <v>120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147</v>
      </c>
      <c r="AH1053">
        <v>38</v>
      </c>
      <c r="AI1053">
        <v>35</v>
      </c>
      <c r="AJ1053">
        <v>177</v>
      </c>
      <c r="AK1053">
        <v>22</v>
      </c>
      <c r="AL1053">
        <v>0</v>
      </c>
      <c r="AM1053">
        <v>97</v>
      </c>
      <c r="AN1053">
        <v>49</v>
      </c>
      <c r="AO1053">
        <v>58</v>
      </c>
      <c r="AP1053">
        <v>0</v>
      </c>
      <c r="AQ1053">
        <v>83</v>
      </c>
      <c r="AR1053">
        <v>2</v>
      </c>
      <c r="AS1053">
        <v>4</v>
      </c>
      <c r="AT1053">
        <v>21</v>
      </c>
      <c r="AU1053">
        <v>48</v>
      </c>
      <c r="AV1053">
        <v>25</v>
      </c>
      <c r="AW1053">
        <v>510</v>
      </c>
      <c r="AX1053">
        <v>99</v>
      </c>
      <c r="AY1053">
        <v>1</v>
      </c>
      <c r="AZ1053">
        <v>28</v>
      </c>
      <c r="BA1053">
        <v>14</v>
      </c>
      <c r="BB1053">
        <v>947</v>
      </c>
      <c r="BC1053">
        <v>84</v>
      </c>
      <c r="BD1053">
        <v>12</v>
      </c>
      <c r="BE1053">
        <v>80</v>
      </c>
      <c r="BF1053">
        <v>388</v>
      </c>
      <c r="BG1053">
        <v>28</v>
      </c>
      <c r="BH1053">
        <v>64</v>
      </c>
      <c r="BI1053">
        <v>2</v>
      </c>
      <c r="BJ1053">
        <v>275</v>
      </c>
      <c r="BK1053">
        <v>271</v>
      </c>
      <c r="BL1053">
        <v>3</v>
      </c>
      <c r="BM1053">
        <v>14</v>
      </c>
      <c r="BN1053">
        <v>70</v>
      </c>
      <c r="BO1053">
        <v>1</v>
      </c>
      <c r="BP1053">
        <v>55</v>
      </c>
      <c r="BQ1053">
        <v>124</v>
      </c>
      <c r="BR1053">
        <v>10</v>
      </c>
      <c r="BS1053">
        <v>609</v>
      </c>
      <c r="BT1053">
        <v>201</v>
      </c>
      <c r="BU1053">
        <v>45</v>
      </c>
      <c r="BV1053">
        <v>425</v>
      </c>
      <c r="BW1053">
        <v>106</v>
      </c>
      <c r="BX1053">
        <v>1555</v>
      </c>
      <c r="BY1053">
        <v>10</v>
      </c>
      <c r="BZ1053">
        <v>0</v>
      </c>
      <c r="CA1053">
        <v>10</v>
      </c>
      <c r="CB1053">
        <v>313</v>
      </c>
      <c r="CC1053">
        <v>0</v>
      </c>
      <c r="CD1053">
        <v>1</v>
      </c>
      <c r="CE1053">
        <v>1</v>
      </c>
      <c r="CF1053">
        <v>4</v>
      </c>
      <c r="CG1053">
        <v>2</v>
      </c>
      <c r="CH1053">
        <v>2</v>
      </c>
      <c r="CI1053">
        <v>7</v>
      </c>
      <c r="CJ1053">
        <v>44</v>
      </c>
      <c r="CK1053">
        <v>3</v>
      </c>
      <c r="CL1053">
        <v>1</v>
      </c>
      <c r="CM1053">
        <v>52</v>
      </c>
      <c r="CN1053">
        <v>295</v>
      </c>
      <c r="CO1053">
        <v>19</v>
      </c>
      <c r="CP1053">
        <v>190</v>
      </c>
      <c r="CQ1053">
        <v>0</v>
      </c>
      <c r="CR1053">
        <v>32</v>
      </c>
      <c r="CS1053">
        <v>5</v>
      </c>
      <c r="CT1053">
        <v>26</v>
      </c>
      <c r="CU1053">
        <v>6</v>
      </c>
      <c r="CV1053">
        <v>90</v>
      </c>
      <c r="CW1053">
        <v>265</v>
      </c>
      <c r="CY1053" s="7"/>
    </row>
    <row r="1054" spans="1:103" x14ac:dyDescent="0.25">
      <c r="A1054" t="s">
        <v>219</v>
      </c>
      <c r="B1054" s="5" t="s">
        <v>220</v>
      </c>
      <c r="C1054">
        <v>2022</v>
      </c>
      <c r="D1054">
        <v>397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122</v>
      </c>
      <c r="K1054">
        <v>0</v>
      </c>
      <c r="L1054">
        <v>89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1</v>
      </c>
      <c r="W1054">
        <v>3</v>
      </c>
      <c r="X1054">
        <v>131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1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17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1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1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1</v>
      </c>
      <c r="CB1054">
        <v>0</v>
      </c>
      <c r="CC1054">
        <v>0</v>
      </c>
      <c r="CD1054">
        <v>0</v>
      </c>
      <c r="CE1054">
        <v>0</v>
      </c>
      <c r="CF1054">
        <v>1</v>
      </c>
      <c r="CG1054">
        <v>0</v>
      </c>
      <c r="CH1054">
        <v>0</v>
      </c>
      <c r="CI1054">
        <v>0</v>
      </c>
      <c r="CJ1054">
        <v>3</v>
      </c>
      <c r="CK1054">
        <v>0</v>
      </c>
      <c r="CL1054">
        <v>0</v>
      </c>
      <c r="CM1054">
        <v>0</v>
      </c>
      <c r="CN1054">
        <v>1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11</v>
      </c>
      <c r="CV1054">
        <v>6</v>
      </c>
      <c r="CW1054">
        <v>2</v>
      </c>
      <c r="CY1054" s="7"/>
    </row>
    <row r="1055" spans="1:103" x14ac:dyDescent="0.25">
      <c r="A1055" t="s">
        <v>221</v>
      </c>
      <c r="B1055" s="5" t="s">
        <v>222</v>
      </c>
      <c r="C1055">
        <v>2022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Y1055" s="7"/>
    </row>
    <row r="1056" spans="1:103" x14ac:dyDescent="0.25">
      <c r="A1056" t="s">
        <v>223</v>
      </c>
      <c r="B1056" s="5" t="s">
        <v>224</v>
      </c>
      <c r="C1056">
        <v>2022</v>
      </c>
      <c r="D1056">
        <v>774</v>
      </c>
      <c r="E1056">
        <v>0</v>
      </c>
      <c r="F1056">
        <v>0</v>
      </c>
      <c r="G1056">
        <v>0</v>
      </c>
      <c r="H1056">
        <v>0</v>
      </c>
      <c r="I1056">
        <v>12</v>
      </c>
      <c r="J1056">
        <v>0</v>
      </c>
      <c r="K1056">
        <v>0</v>
      </c>
      <c r="L1056">
        <v>0</v>
      </c>
      <c r="M1056">
        <v>0</v>
      </c>
      <c r="N1056">
        <v>2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8</v>
      </c>
      <c r="AU1056">
        <v>0</v>
      </c>
      <c r="AV1056">
        <v>0</v>
      </c>
      <c r="AW1056">
        <v>0</v>
      </c>
      <c r="AX1056">
        <v>0</v>
      </c>
      <c r="AY1056">
        <v>4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3</v>
      </c>
      <c r="BU1056">
        <v>12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8</v>
      </c>
      <c r="CJ1056">
        <v>626</v>
      </c>
      <c r="CK1056">
        <v>87</v>
      </c>
      <c r="CL1056">
        <v>0</v>
      </c>
      <c r="CM1056">
        <v>1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3</v>
      </c>
      <c r="CU1056">
        <v>0</v>
      </c>
      <c r="CV1056">
        <v>3</v>
      </c>
      <c r="CW1056">
        <v>0</v>
      </c>
      <c r="CY1056" s="7"/>
    </row>
    <row r="1057" spans="1:103" x14ac:dyDescent="0.25">
      <c r="A1057" t="s">
        <v>225</v>
      </c>
      <c r="B1057" s="5" t="s">
        <v>226</v>
      </c>
      <c r="C1057">
        <v>2022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Y1057" s="7"/>
    </row>
    <row r="1058" spans="1:103" x14ac:dyDescent="0.25">
      <c r="A1058" t="s">
        <v>227</v>
      </c>
      <c r="B1058" s="5" t="s">
        <v>228</v>
      </c>
      <c r="C1058">
        <v>2022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Y1058" s="7"/>
    </row>
    <row r="1059" spans="1:103" x14ac:dyDescent="0.25">
      <c r="A1059" t="s">
        <v>229</v>
      </c>
      <c r="B1059" s="5" t="s">
        <v>230</v>
      </c>
      <c r="C1059">
        <v>2022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Y1059" s="7"/>
    </row>
    <row r="1060" spans="1:103" x14ac:dyDescent="0.25">
      <c r="A1060" t="s">
        <v>231</v>
      </c>
      <c r="B1060" s="5" t="s">
        <v>232</v>
      </c>
      <c r="C1060">
        <v>2022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Y1060" s="7"/>
    </row>
    <row r="1061" spans="1:103" x14ac:dyDescent="0.25">
      <c r="A1061" t="s">
        <v>233</v>
      </c>
      <c r="B1061" s="5" t="s">
        <v>234</v>
      </c>
      <c r="C1061">
        <v>2022</v>
      </c>
      <c r="D1061">
        <v>6836</v>
      </c>
      <c r="E1061">
        <v>0</v>
      </c>
      <c r="F1061">
        <v>0</v>
      </c>
      <c r="G1061">
        <v>0</v>
      </c>
      <c r="H1061">
        <v>14</v>
      </c>
      <c r="I1061">
        <v>13</v>
      </c>
      <c r="J1061">
        <v>16</v>
      </c>
      <c r="K1061">
        <v>0</v>
      </c>
      <c r="L1061">
        <v>2</v>
      </c>
      <c r="M1061">
        <v>1</v>
      </c>
      <c r="N1061">
        <v>53</v>
      </c>
      <c r="O1061">
        <v>7</v>
      </c>
      <c r="P1061">
        <v>0</v>
      </c>
      <c r="Q1061">
        <v>0</v>
      </c>
      <c r="R1061">
        <v>14</v>
      </c>
      <c r="S1061">
        <v>0</v>
      </c>
      <c r="T1061">
        <v>0</v>
      </c>
      <c r="U1061">
        <v>31</v>
      </c>
      <c r="V1061">
        <v>1</v>
      </c>
      <c r="W1061">
        <v>47</v>
      </c>
      <c r="X1061">
        <v>3</v>
      </c>
      <c r="Y1061">
        <v>0</v>
      </c>
      <c r="Z1061">
        <v>0</v>
      </c>
      <c r="AA1061">
        <v>447</v>
      </c>
      <c r="AB1061">
        <v>6</v>
      </c>
      <c r="AC1061">
        <v>0</v>
      </c>
      <c r="AD1061">
        <v>0</v>
      </c>
      <c r="AE1061">
        <v>0</v>
      </c>
      <c r="AF1061">
        <v>0</v>
      </c>
      <c r="AG1061">
        <v>145</v>
      </c>
      <c r="AH1061">
        <v>15</v>
      </c>
      <c r="AI1061">
        <v>13</v>
      </c>
      <c r="AJ1061">
        <v>68</v>
      </c>
      <c r="AK1061">
        <v>52</v>
      </c>
      <c r="AL1061">
        <v>0</v>
      </c>
      <c r="AM1061">
        <v>157</v>
      </c>
      <c r="AN1061">
        <v>31</v>
      </c>
      <c r="AO1061">
        <v>34</v>
      </c>
      <c r="AP1061">
        <v>0</v>
      </c>
      <c r="AQ1061">
        <v>115</v>
      </c>
      <c r="AR1061">
        <v>1</v>
      </c>
      <c r="AS1061">
        <v>42</v>
      </c>
      <c r="AT1061">
        <v>55</v>
      </c>
      <c r="AU1061">
        <v>13</v>
      </c>
      <c r="AV1061">
        <v>304</v>
      </c>
      <c r="AW1061">
        <v>247</v>
      </c>
      <c r="AX1061">
        <v>50</v>
      </c>
      <c r="AY1061">
        <v>1</v>
      </c>
      <c r="AZ1061">
        <v>35</v>
      </c>
      <c r="BA1061">
        <v>0</v>
      </c>
      <c r="BB1061">
        <v>351</v>
      </c>
      <c r="BC1061">
        <v>16</v>
      </c>
      <c r="BD1061">
        <v>0</v>
      </c>
      <c r="BE1061">
        <v>78</v>
      </c>
      <c r="BF1061">
        <v>150</v>
      </c>
      <c r="BG1061">
        <v>3</v>
      </c>
      <c r="BH1061">
        <v>47</v>
      </c>
      <c r="BI1061">
        <v>0</v>
      </c>
      <c r="BJ1061">
        <v>67</v>
      </c>
      <c r="BK1061">
        <v>60</v>
      </c>
      <c r="BL1061">
        <v>0</v>
      </c>
      <c r="BM1061">
        <v>32</v>
      </c>
      <c r="BN1061">
        <v>37</v>
      </c>
      <c r="BO1061">
        <v>3</v>
      </c>
      <c r="BP1061">
        <v>11</v>
      </c>
      <c r="BQ1061">
        <v>480</v>
      </c>
      <c r="BR1061">
        <v>29</v>
      </c>
      <c r="BS1061">
        <v>308</v>
      </c>
      <c r="BT1061">
        <v>69</v>
      </c>
      <c r="BU1061">
        <v>0</v>
      </c>
      <c r="BV1061">
        <v>96</v>
      </c>
      <c r="BW1061">
        <v>2</v>
      </c>
      <c r="BX1061">
        <v>1741</v>
      </c>
      <c r="BY1061">
        <v>0</v>
      </c>
      <c r="BZ1061">
        <v>0</v>
      </c>
      <c r="CA1061">
        <v>183</v>
      </c>
      <c r="CB1061">
        <v>690</v>
      </c>
      <c r="CC1061">
        <v>0</v>
      </c>
      <c r="CD1061">
        <v>4</v>
      </c>
      <c r="CE1061">
        <v>4</v>
      </c>
      <c r="CF1061">
        <v>3</v>
      </c>
      <c r="CG1061">
        <v>1</v>
      </c>
      <c r="CH1061">
        <v>2</v>
      </c>
      <c r="CI1061">
        <v>4</v>
      </c>
      <c r="CJ1061">
        <v>32</v>
      </c>
      <c r="CK1061">
        <v>5</v>
      </c>
      <c r="CL1061">
        <v>0</v>
      </c>
      <c r="CM1061">
        <v>19</v>
      </c>
      <c r="CN1061">
        <v>78</v>
      </c>
      <c r="CO1061">
        <v>2</v>
      </c>
      <c r="CP1061">
        <v>4</v>
      </c>
      <c r="CQ1061">
        <v>0</v>
      </c>
      <c r="CR1061">
        <v>6</v>
      </c>
      <c r="CS1061">
        <v>6</v>
      </c>
      <c r="CT1061">
        <v>39</v>
      </c>
      <c r="CU1061">
        <v>5</v>
      </c>
      <c r="CV1061">
        <v>97</v>
      </c>
      <c r="CW1061">
        <v>35</v>
      </c>
      <c r="CY1061" s="7"/>
    </row>
    <row r="1062" spans="1:103" x14ac:dyDescent="0.25">
      <c r="A1062" t="s">
        <v>235</v>
      </c>
      <c r="B1062" s="5" t="s">
        <v>236</v>
      </c>
      <c r="C1062">
        <v>2022</v>
      </c>
      <c r="D1062">
        <v>2279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2234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19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1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0</v>
      </c>
      <c r="BM1062">
        <v>0</v>
      </c>
      <c r="BN1062">
        <v>1</v>
      </c>
      <c r="BO1062">
        <v>0</v>
      </c>
      <c r="BP1062">
        <v>0</v>
      </c>
      <c r="BQ1062">
        <v>1</v>
      </c>
      <c r="BR1062">
        <v>0</v>
      </c>
      <c r="BS1062">
        <v>1</v>
      </c>
      <c r="BT1062">
        <v>2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5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2</v>
      </c>
      <c r="CK1062">
        <v>0</v>
      </c>
      <c r="CL1062">
        <v>0</v>
      </c>
      <c r="CM1062">
        <v>0</v>
      </c>
      <c r="CN1062">
        <v>1</v>
      </c>
      <c r="CO1062">
        <v>0</v>
      </c>
      <c r="CP1062">
        <v>0</v>
      </c>
      <c r="CQ1062">
        <v>0</v>
      </c>
      <c r="CR1062">
        <v>6</v>
      </c>
      <c r="CS1062">
        <v>0</v>
      </c>
      <c r="CT1062">
        <v>0</v>
      </c>
      <c r="CU1062">
        <v>0</v>
      </c>
      <c r="CV1062">
        <v>0</v>
      </c>
      <c r="CW1062">
        <v>0</v>
      </c>
      <c r="CY1062" s="7"/>
    </row>
    <row r="1063" spans="1:103" x14ac:dyDescent="0.25">
      <c r="A1063" t="s">
        <v>237</v>
      </c>
      <c r="B1063" s="5" t="s">
        <v>238</v>
      </c>
      <c r="C1063">
        <v>2022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Y1063" s="7"/>
    </row>
    <row r="1064" spans="1:103" x14ac:dyDescent="0.25">
      <c r="A1064" t="s">
        <v>239</v>
      </c>
      <c r="B1064" s="5" t="s">
        <v>240</v>
      </c>
      <c r="C1064">
        <v>2022</v>
      </c>
      <c r="D1064">
        <v>1256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19</v>
      </c>
      <c r="Z1064">
        <v>497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60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8</v>
      </c>
      <c r="AW1064">
        <v>9</v>
      </c>
      <c r="AX1064">
        <v>1</v>
      </c>
      <c r="AY1064">
        <v>0</v>
      </c>
      <c r="AZ1064">
        <v>0</v>
      </c>
      <c r="BA1064">
        <v>0</v>
      </c>
      <c r="BB1064">
        <v>11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2</v>
      </c>
      <c r="BK1064">
        <v>2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3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1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643</v>
      </c>
      <c r="CY1064" s="7"/>
    </row>
    <row r="1065" spans="1:103" x14ac:dyDescent="0.25">
      <c r="A1065" t="s">
        <v>241</v>
      </c>
      <c r="B1065" s="5" t="s">
        <v>242</v>
      </c>
      <c r="C1065">
        <v>2022</v>
      </c>
      <c r="D1065">
        <v>7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5</v>
      </c>
      <c r="CK1065">
        <v>2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Y1065" s="7"/>
    </row>
    <row r="1066" spans="1:103" x14ac:dyDescent="0.25">
      <c r="A1066" t="s">
        <v>243</v>
      </c>
      <c r="B1066" s="5" t="s">
        <v>244</v>
      </c>
      <c r="C1066">
        <v>2022</v>
      </c>
      <c r="D1066">
        <v>39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3</v>
      </c>
      <c r="K1066">
        <v>2</v>
      </c>
      <c r="L1066">
        <v>2</v>
      </c>
      <c r="M1066">
        <v>0</v>
      </c>
      <c r="N1066">
        <v>2</v>
      </c>
      <c r="O1066">
        <v>2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7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2</v>
      </c>
      <c r="AJ1066">
        <v>0</v>
      </c>
      <c r="AK1066">
        <v>1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1</v>
      </c>
      <c r="AR1066">
        <v>0</v>
      </c>
      <c r="AS1066">
        <v>0</v>
      </c>
      <c r="AT1066">
        <v>1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1</v>
      </c>
      <c r="BT1066">
        <v>1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1</v>
      </c>
      <c r="CG1066">
        <v>0</v>
      </c>
      <c r="CH1066">
        <v>0</v>
      </c>
      <c r="CI1066">
        <v>1</v>
      </c>
      <c r="CJ1066">
        <v>2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1</v>
      </c>
      <c r="CS1066">
        <v>1</v>
      </c>
      <c r="CT1066">
        <v>0</v>
      </c>
      <c r="CU1066">
        <v>0</v>
      </c>
      <c r="CV1066">
        <v>4</v>
      </c>
      <c r="CW1066">
        <v>0</v>
      </c>
      <c r="CY1066" s="7"/>
    </row>
    <row r="1067" spans="1:103" x14ac:dyDescent="0.25">
      <c r="A1067" t="s">
        <v>245</v>
      </c>
      <c r="B1067" s="5" t="s">
        <v>246</v>
      </c>
      <c r="C1067">
        <v>2022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Y1067" s="7"/>
    </row>
    <row r="1068" spans="1:103" x14ac:dyDescent="0.25">
      <c r="A1068" t="s">
        <v>247</v>
      </c>
      <c r="B1068" s="5" t="s">
        <v>248</v>
      </c>
      <c r="C1068">
        <v>2022</v>
      </c>
      <c r="D1068">
        <v>29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</v>
      </c>
      <c r="AJ1068">
        <v>1</v>
      </c>
      <c r="AK1068">
        <v>0</v>
      </c>
      <c r="AL1068">
        <v>2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2</v>
      </c>
      <c r="AV1068">
        <v>0</v>
      </c>
      <c r="AW1068">
        <v>0</v>
      </c>
      <c r="AX1068">
        <v>2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1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12</v>
      </c>
      <c r="BT1068">
        <v>0</v>
      </c>
      <c r="BU1068">
        <v>0</v>
      </c>
      <c r="BV1068">
        <v>1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2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1</v>
      </c>
      <c r="CO1068">
        <v>0</v>
      </c>
      <c r="CP1068">
        <v>0</v>
      </c>
      <c r="CQ1068">
        <v>0</v>
      </c>
      <c r="CR1068">
        <v>1</v>
      </c>
      <c r="CS1068">
        <v>1</v>
      </c>
      <c r="CT1068">
        <v>0</v>
      </c>
      <c r="CU1068">
        <v>1</v>
      </c>
      <c r="CV1068">
        <v>0</v>
      </c>
      <c r="CW1068">
        <v>0</v>
      </c>
      <c r="CY1068" s="7"/>
    </row>
    <row r="1069" spans="1:103" x14ac:dyDescent="0.25">
      <c r="A1069" t="s">
        <v>249</v>
      </c>
      <c r="B1069" s="5" t="s">
        <v>250</v>
      </c>
      <c r="C1069">
        <v>2022</v>
      </c>
      <c r="D1069">
        <v>785</v>
      </c>
      <c r="E1069">
        <v>0</v>
      </c>
      <c r="F1069">
        <v>0</v>
      </c>
      <c r="G1069">
        <v>0</v>
      </c>
      <c r="H1069">
        <v>19</v>
      </c>
      <c r="I1069">
        <v>2</v>
      </c>
      <c r="J1069">
        <v>11</v>
      </c>
      <c r="K1069">
        <v>0</v>
      </c>
      <c r="L1069">
        <v>14</v>
      </c>
      <c r="M1069">
        <v>0</v>
      </c>
      <c r="N1069">
        <v>13</v>
      </c>
      <c r="O1069">
        <v>6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6</v>
      </c>
      <c r="V1069">
        <v>0</v>
      </c>
      <c r="W1069">
        <v>0</v>
      </c>
      <c r="X1069">
        <v>6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4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3</v>
      </c>
      <c r="AL1069">
        <v>0</v>
      </c>
      <c r="AM1069">
        <v>0</v>
      </c>
      <c r="AN1069">
        <v>0</v>
      </c>
      <c r="AO1069">
        <v>5</v>
      </c>
      <c r="AP1069">
        <v>0</v>
      </c>
      <c r="AQ1069">
        <v>22</v>
      </c>
      <c r="AR1069">
        <v>1</v>
      </c>
      <c r="AS1069">
        <v>2</v>
      </c>
      <c r="AT1069">
        <v>25</v>
      </c>
      <c r="AU1069">
        <v>21</v>
      </c>
      <c r="AV1069">
        <v>0</v>
      </c>
      <c r="AW1069">
        <v>2</v>
      </c>
      <c r="AX1069">
        <v>4</v>
      </c>
      <c r="AY1069">
        <v>0</v>
      </c>
      <c r="AZ1069">
        <v>0</v>
      </c>
      <c r="BA1069">
        <v>0</v>
      </c>
      <c r="BB1069">
        <v>2</v>
      </c>
      <c r="BC1069">
        <v>0</v>
      </c>
      <c r="BD1069">
        <v>0</v>
      </c>
      <c r="BE1069">
        <v>3</v>
      </c>
      <c r="BF1069">
        <v>0</v>
      </c>
      <c r="BG1069">
        <v>0</v>
      </c>
      <c r="BH1069">
        <v>0</v>
      </c>
      <c r="BI1069">
        <v>0</v>
      </c>
      <c r="BJ1069">
        <v>12</v>
      </c>
      <c r="BK1069">
        <v>1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8</v>
      </c>
      <c r="BT1069">
        <v>4</v>
      </c>
      <c r="BU1069">
        <v>8</v>
      </c>
      <c r="BV1069">
        <v>1</v>
      </c>
      <c r="BW1069">
        <v>0</v>
      </c>
      <c r="BX1069">
        <v>0</v>
      </c>
      <c r="BY1069">
        <v>0</v>
      </c>
      <c r="BZ1069">
        <v>0</v>
      </c>
      <c r="CA1069">
        <v>1</v>
      </c>
      <c r="CB1069">
        <v>0</v>
      </c>
      <c r="CC1069">
        <v>0</v>
      </c>
      <c r="CD1069">
        <v>1</v>
      </c>
      <c r="CE1069">
        <v>0</v>
      </c>
      <c r="CF1069">
        <v>1</v>
      </c>
      <c r="CG1069">
        <v>0</v>
      </c>
      <c r="CH1069">
        <v>0</v>
      </c>
      <c r="CI1069">
        <v>0</v>
      </c>
      <c r="CJ1069">
        <v>511</v>
      </c>
      <c r="CK1069">
        <v>13</v>
      </c>
      <c r="CL1069">
        <v>0</v>
      </c>
      <c r="CM1069">
        <v>2</v>
      </c>
      <c r="CN1069">
        <v>28</v>
      </c>
      <c r="CO1069">
        <v>0</v>
      </c>
      <c r="CP1069">
        <v>0</v>
      </c>
      <c r="CQ1069">
        <v>0</v>
      </c>
      <c r="CR1069">
        <v>0</v>
      </c>
      <c r="CS1069">
        <v>1</v>
      </c>
      <c r="CT1069">
        <v>11</v>
      </c>
      <c r="CU1069">
        <v>0</v>
      </c>
      <c r="CV1069">
        <v>7</v>
      </c>
      <c r="CW1069">
        <v>2</v>
      </c>
      <c r="CY1069" s="7"/>
    </row>
    <row r="1070" spans="1:103" x14ac:dyDescent="0.25">
      <c r="A1070" t="s">
        <v>251</v>
      </c>
      <c r="B1070" s="5" t="s">
        <v>252</v>
      </c>
      <c r="C1070">
        <v>2022</v>
      </c>
      <c r="D1070">
        <v>41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39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Y1070" s="7"/>
    </row>
    <row r="1071" spans="1:103" x14ac:dyDescent="0.25">
      <c r="A1071" t="s">
        <v>253</v>
      </c>
      <c r="B1071" s="5" t="s">
        <v>254</v>
      </c>
      <c r="C1071">
        <v>2022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Y1071" s="7"/>
    </row>
    <row r="1072" spans="1:103" x14ac:dyDescent="0.25">
      <c r="A1072" t="s">
        <v>255</v>
      </c>
      <c r="B1072" s="5" t="s">
        <v>256</v>
      </c>
      <c r="C1072">
        <v>2022</v>
      </c>
      <c r="D1072">
        <v>1378</v>
      </c>
      <c r="E1072">
        <v>0</v>
      </c>
      <c r="F1072">
        <v>5</v>
      </c>
      <c r="G1072">
        <v>11</v>
      </c>
      <c r="H1072">
        <v>32</v>
      </c>
      <c r="I1072">
        <v>38</v>
      </c>
      <c r="J1072">
        <v>11</v>
      </c>
      <c r="K1072">
        <v>6</v>
      </c>
      <c r="L1072">
        <v>18</v>
      </c>
      <c r="M1072">
        <v>45</v>
      </c>
      <c r="N1072">
        <v>32</v>
      </c>
      <c r="O1072">
        <v>87</v>
      </c>
      <c r="P1072">
        <v>0</v>
      </c>
      <c r="Q1072">
        <v>51</v>
      </c>
      <c r="R1072">
        <v>0</v>
      </c>
      <c r="S1072">
        <v>51</v>
      </c>
      <c r="T1072">
        <v>0</v>
      </c>
      <c r="U1072">
        <v>1</v>
      </c>
      <c r="V1072">
        <v>0</v>
      </c>
      <c r="W1072">
        <v>7</v>
      </c>
      <c r="X1072">
        <v>1</v>
      </c>
      <c r="Y1072">
        <v>0</v>
      </c>
      <c r="Z1072">
        <v>0</v>
      </c>
      <c r="AA1072">
        <v>38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13</v>
      </c>
      <c r="AH1072">
        <v>3</v>
      </c>
      <c r="AI1072">
        <v>2</v>
      </c>
      <c r="AJ1072">
        <v>50</v>
      </c>
      <c r="AK1072">
        <v>6</v>
      </c>
      <c r="AL1072">
        <v>98</v>
      </c>
      <c r="AM1072">
        <v>26</v>
      </c>
      <c r="AN1072">
        <v>29</v>
      </c>
      <c r="AO1072">
        <v>18</v>
      </c>
      <c r="AP1072">
        <v>6</v>
      </c>
      <c r="AQ1072">
        <v>1</v>
      </c>
      <c r="AR1072">
        <v>48</v>
      </c>
      <c r="AS1072">
        <v>8</v>
      </c>
      <c r="AT1072">
        <v>33</v>
      </c>
      <c r="AU1072">
        <v>18</v>
      </c>
      <c r="AV1072">
        <v>17</v>
      </c>
      <c r="AW1072">
        <v>2</v>
      </c>
      <c r="AX1072">
        <v>46</v>
      </c>
      <c r="AY1072">
        <v>0</v>
      </c>
      <c r="AZ1072">
        <v>2</v>
      </c>
      <c r="BA1072">
        <v>0</v>
      </c>
      <c r="BB1072">
        <v>24</v>
      </c>
      <c r="BC1072">
        <v>0</v>
      </c>
      <c r="BD1072">
        <v>0</v>
      </c>
      <c r="BE1072">
        <v>3</v>
      </c>
      <c r="BF1072">
        <v>2</v>
      </c>
      <c r="BG1072">
        <v>0</v>
      </c>
      <c r="BH1072">
        <v>0</v>
      </c>
      <c r="BI1072">
        <v>0</v>
      </c>
      <c r="BJ1072">
        <v>7</v>
      </c>
      <c r="BK1072">
        <v>11</v>
      </c>
      <c r="BL1072">
        <v>0</v>
      </c>
      <c r="BM1072">
        <v>1</v>
      </c>
      <c r="BN1072">
        <v>3</v>
      </c>
      <c r="BO1072">
        <v>1</v>
      </c>
      <c r="BP1072">
        <v>3</v>
      </c>
      <c r="BQ1072">
        <v>36</v>
      </c>
      <c r="BR1072">
        <v>6</v>
      </c>
      <c r="BS1072">
        <v>24</v>
      </c>
      <c r="BT1072">
        <v>2</v>
      </c>
      <c r="BU1072">
        <v>0</v>
      </c>
      <c r="BV1072">
        <v>6</v>
      </c>
      <c r="BW1072">
        <v>4</v>
      </c>
      <c r="BX1072">
        <v>0</v>
      </c>
      <c r="BY1072">
        <v>0</v>
      </c>
      <c r="BZ1072">
        <v>0</v>
      </c>
      <c r="CA1072">
        <v>6</v>
      </c>
      <c r="CB1072">
        <v>3</v>
      </c>
      <c r="CC1072">
        <v>0</v>
      </c>
      <c r="CD1072">
        <v>26</v>
      </c>
      <c r="CE1072">
        <v>0</v>
      </c>
      <c r="CF1072">
        <v>216</v>
      </c>
      <c r="CG1072">
        <v>6</v>
      </c>
      <c r="CH1072">
        <v>22</v>
      </c>
      <c r="CI1072">
        <v>0</v>
      </c>
      <c r="CJ1072">
        <v>20</v>
      </c>
      <c r="CK1072">
        <v>1</v>
      </c>
      <c r="CL1072">
        <v>2</v>
      </c>
      <c r="CM1072">
        <v>2</v>
      </c>
      <c r="CN1072">
        <v>36</v>
      </c>
      <c r="CO1072">
        <v>1</v>
      </c>
      <c r="CP1072">
        <v>3</v>
      </c>
      <c r="CQ1072">
        <v>0</v>
      </c>
      <c r="CR1072">
        <v>0</v>
      </c>
      <c r="CS1072">
        <v>0</v>
      </c>
      <c r="CT1072">
        <v>18</v>
      </c>
      <c r="CU1072">
        <v>4</v>
      </c>
      <c r="CV1072">
        <v>14</v>
      </c>
      <c r="CW1072">
        <v>6</v>
      </c>
      <c r="CY1072" s="7"/>
    </row>
    <row r="1073" spans="1:103" x14ac:dyDescent="0.25">
      <c r="A1073" t="s">
        <v>257</v>
      </c>
      <c r="B1073" s="5" t="s">
        <v>258</v>
      </c>
      <c r="C1073">
        <v>2022</v>
      </c>
      <c r="D1073">
        <v>691</v>
      </c>
      <c r="E1073">
        <v>0</v>
      </c>
      <c r="F1073">
        <v>1</v>
      </c>
      <c r="G1073">
        <v>1</v>
      </c>
      <c r="H1073">
        <v>0</v>
      </c>
      <c r="I1073">
        <v>34</v>
      </c>
      <c r="J1073">
        <v>1</v>
      </c>
      <c r="K1073">
        <v>4</v>
      </c>
      <c r="L1073">
        <v>2</v>
      </c>
      <c r="M1073">
        <v>0</v>
      </c>
      <c r="N1073">
        <v>0</v>
      </c>
      <c r="O1073">
        <v>4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2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4</v>
      </c>
      <c r="AH1073">
        <v>1</v>
      </c>
      <c r="AI1073">
        <v>17</v>
      </c>
      <c r="AJ1073">
        <v>3</v>
      </c>
      <c r="AK1073">
        <v>6</v>
      </c>
      <c r="AL1073">
        <v>0</v>
      </c>
      <c r="AM1073">
        <v>4</v>
      </c>
      <c r="AN1073">
        <v>16</v>
      </c>
      <c r="AO1073">
        <v>1</v>
      </c>
      <c r="AP1073">
        <v>0</v>
      </c>
      <c r="AQ1073">
        <v>47</v>
      </c>
      <c r="AR1073">
        <v>12</v>
      </c>
      <c r="AS1073">
        <v>8</v>
      </c>
      <c r="AT1073">
        <v>48</v>
      </c>
      <c r="AU1073">
        <v>3</v>
      </c>
      <c r="AV1073">
        <v>94</v>
      </c>
      <c r="AW1073">
        <v>10</v>
      </c>
      <c r="AX1073">
        <v>9</v>
      </c>
      <c r="AY1073">
        <v>0</v>
      </c>
      <c r="AZ1073">
        <v>1</v>
      </c>
      <c r="BA1073">
        <v>0</v>
      </c>
      <c r="BB1073">
        <v>127</v>
      </c>
      <c r="BC1073">
        <v>0</v>
      </c>
      <c r="BD1073">
        <v>0</v>
      </c>
      <c r="BE1073">
        <v>10</v>
      </c>
      <c r="BF1073">
        <v>8</v>
      </c>
      <c r="BG1073">
        <v>0</v>
      </c>
      <c r="BH1073">
        <v>3</v>
      </c>
      <c r="BI1073">
        <v>0</v>
      </c>
      <c r="BJ1073">
        <v>12</v>
      </c>
      <c r="BK1073">
        <v>18</v>
      </c>
      <c r="BL1073">
        <v>0</v>
      </c>
      <c r="BM1073">
        <v>0</v>
      </c>
      <c r="BN1073">
        <v>2</v>
      </c>
      <c r="BO1073">
        <v>0</v>
      </c>
      <c r="BP1073">
        <v>2</v>
      </c>
      <c r="BQ1073">
        <v>4</v>
      </c>
      <c r="BR1073">
        <v>1</v>
      </c>
      <c r="BS1073">
        <v>25</v>
      </c>
      <c r="BT1073">
        <v>12</v>
      </c>
      <c r="BU1073">
        <v>0</v>
      </c>
      <c r="BV1073">
        <v>42</v>
      </c>
      <c r="BW1073">
        <v>11</v>
      </c>
      <c r="BX1073">
        <v>0</v>
      </c>
      <c r="BY1073">
        <v>0</v>
      </c>
      <c r="BZ1073">
        <v>0</v>
      </c>
      <c r="CA1073">
        <v>6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4</v>
      </c>
      <c r="CK1073">
        <v>1</v>
      </c>
      <c r="CL1073">
        <v>0</v>
      </c>
      <c r="CM1073">
        <v>1</v>
      </c>
      <c r="CN1073">
        <v>15</v>
      </c>
      <c r="CO1073">
        <v>2</v>
      </c>
      <c r="CP1073">
        <v>0</v>
      </c>
      <c r="CQ1073">
        <v>0</v>
      </c>
      <c r="CR1073">
        <v>25</v>
      </c>
      <c r="CS1073">
        <v>0</v>
      </c>
      <c r="CT1073">
        <v>18</v>
      </c>
      <c r="CU1073">
        <v>0</v>
      </c>
      <c r="CV1073">
        <v>3</v>
      </c>
      <c r="CW1073">
        <v>2</v>
      </c>
      <c r="CY1073" s="7"/>
    </row>
    <row r="1074" spans="1:103" x14ac:dyDescent="0.25">
      <c r="A1074" t="s">
        <v>259</v>
      </c>
      <c r="B1074" s="5" t="s">
        <v>260</v>
      </c>
      <c r="C1074">
        <v>2022</v>
      </c>
      <c r="D1074">
        <v>1128</v>
      </c>
      <c r="E1074">
        <v>0</v>
      </c>
      <c r="F1074">
        <v>2</v>
      </c>
      <c r="G1074">
        <v>1</v>
      </c>
      <c r="H1074">
        <v>6</v>
      </c>
      <c r="I1074">
        <v>5</v>
      </c>
      <c r="J1074">
        <v>3</v>
      </c>
      <c r="K1074">
        <v>2</v>
      </c>
      <c r="L1074">
        <v>1</v>
      </c>
      <c r="M1074">
        <v>20</v>
      </c>
      <c r="N1074">
        <v>1</v>
      </c>
      <c r="O1074">
        <v>11</v>
      </c>
      <c r="P1074">
        <v>0</v>
      </c>
      <c r="Q1074">
        <v>24</v>
      </c>
      <c r="R1074">
        <v>0</v>
      </c>
      <c r="S1074">
        <v>640</v>
      </c>
      <c r="T1074">
        <v>0</v>
      </c>
      <c r="U1074">
        <v>0</v>
      </c>
      <c r="V1074">
        <v>0</v>
      </c>
      <c r="W1074">
        <v>0</v>
      </c>
      <c r="X1074">
        <v>2</v>
      </c>
      <c r="Y1074">
        <v>6</v>
      </c>
      <c r="Z1074">
        <v>0</v>
      </c>
      <c r="AA1074">
        <v>44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35</v>
      </c>
      <c r="AH1074">
        <v>0</v>
      </c>
      <c r="AI1074">
        <v>0</v>
      </c>
      <c r="AJ1074">
        <v>14</v>
      </c>
      <c r="AK1074">
        <v>2</v>
      </c>
      <c r="AL1074">
        <v>21</v>
      </c>
      <c r="AM1074">
        <v>0</v>
      </c>
      <c r="AN1074">
        <v>2</v>
      </c>
      <c r="AO1074">
        <v>6</v>
      </c>
      <c r="AP1074">
        <v>0</v>
      </c>
      <c r="AQ1074">
        <v>0</v>
      </c>
      <c r="AR1074">
        <v>93</v>
      </c>
      <c r="AS1074">
        <v>1</v>
      </c>
      <c r="AT1074">
        <v>11</v>
      </c>
      <c r="AU1074">
        <v>9</v>
      </c>
      <c r="AV1074">
        <v>1</v>
      </c>
      <c r="AW1074">
        <v>1</v>
      </c>
      <c r="AX1074">
        <v>26</v>
      </c>
      <c r="AY1074">
        <v>0</v>
      </c>
      <c r="AZ1074">
        <v>2</v>
      </c>
      <c r="BA1074">
        <v>0</v>
      </c>
      <c r="BB1074">
        <v>12</v>
      </c>
      <c r="BC1074">
        <v>0</v>
      </c>
      <c r="BD1074">
        <v>0</v>
      </c>
      <c r="BE1074">
        <v>1</v>
      </c>
      <c r="BF1074">
        <v>3</v>
      </c>
      <c r="BG1074">
        <v>0</v>
      </c>
      <c r="BH1074">
        <v>0</v>
      </c>
      <c r="BI1074">
        <v>0</v>
      </c>
      <c r="BJ1074">
        <v>5</v>
      </c>
      <c r="BK1074">
        <v>4</v>
      </c>
      <c r="BL1074">
        <v>0</v>
      </c>
      <c r="BM1074">
        <v>0</v>
      </c>
      <c r="BN1074">
        <v>4</v>
      </c>
      <c r="BO1074">
        <v>1</v>
      </c>
      <c r="BP1074">
        <v>1</v>
      </c>
      <c r="BQ1074">
        <v>8</v>
      </c>
      <c r="BR1074">
        <v>0</v>
      </c>
      <c r="BS1074">
        <v>12</v>
      </c>
      <c r="BT1074">
        <v>4</v>
      </c>
      <c r="BU1074">
        <v>0</v>
      </c>
      <c r="BV1074">
        <v>3</v>
      </c>
      <c r="BW1074">
        <v>8</v>
      </c>
      <c r="BX1074">
        <v>0</v>
      </c>
      <c r="BY1074">
        <v>0</v>
      </c>
      <c r="BZ1074">
        <v>0</v>
      </c>
      <c r="CA1074">
        <v>14</v>
      </c>
      <c r="CB1074">
        <v>0</v>
      </c>
      <c r="CC1074">
        <v>0</v>
      </c>
      <c r="CD1074">
        <v>2</v>
      </c>
      <c r="CE1074">
        <v>1</v>
      </c>
      <c r="CF1074">
        <v>10</v>
      </c>
      <c r="CG1074">
        <v>1</v>
      </c>
      <c r="CH1074">
        <v>0</v>
      </c>
      <c r="CI1074">
        <v>0</v>
      </c>
      <c r="CJ1074">
        <v>6</v>
      </c>
      <c r="CK1074">
        <v>2</v>
      </c>
      <c r="CL1074">
        <v>0</v>
      </c>
      <c r="CM1074">
        <v>2</v>
      </c>
      <c r="CN1074">
        <v>7</v>
      </c>
      <c r="CO1074">
        <v>1</v>
      </c>
      <c r="CP1074">
        <v>1</v>
      </c>
      <c r="CQ1074">
        <v>0</v>
      </c>
      <c r="CR1074">
        <v>0</v>
      </c>
      <c r="CS1074">
        <v>0</v>
      </c>
      <c r="CT1074">
        <v>2</v>
      </c>
      <c r="CU1074">
        <v>0</v>
      </c>
      <c r="CV1074">
        <v>12</v>
      </c>
      <c r="CW1074">
        <v>5</v>
      </c>
      <c r="CY1074" s="7"/>
    </row>
    <row r="1075" spans="1:103" x14ac:dyDescent="0.25">
      <c r="A1075" t="s">
        <v>261</v>
      </c>
      <c r="B1075" s="5" t="s">
        <v>262</v>
      </c>
      <c r="C1075">
        <v>2022</v>
      </c>
      <c r="D1075">
        <v>1321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1299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17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1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1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Y1075" s="7"/>
    </row>
    <row r="1076" spans="1:103" x14ac:dyDescent="0.25">
      <c r="A1076" t="s">
        <v>263</v>
      </c>
      <c r="B1076" s="5" t="s">
        <v>264</v>
      </c>
      <c r="C1076">
        <v>2022</v>
      </c>
      <c r="D1076">
        <v>1245</v>
      </c>
      <c r="E1076">
        <v>0</v>
      </c>
      <c r="F1076">
        <v>1</v>
      </c>
      <c r="G1076">
        <v>0</v>
      </c>
      <c r="H1076">
        <v>33</v>
      </c>
      <c r="I1076">
        <v>0</v>
      </c>
      <c r="J1076">
        <v>410</v>
      </c>
      <c r="K1076">
        <v>0</v>
      </c>
      <c r="L1076">
        <v>2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3</v>
      </c>
      <c r="W1076">
        <v>1</v>
      </c>
      <c r="X1076">
        <v>10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</v>
      </c>
      <c r="AE1076">
        <v>1</v>
      </c>
      <c r="AF1076">
        <v>0</v>
      </c>
      <c r="AG1076">
        <v>12</v>
      </c>
      <c r="AH1076">
        <v>10</v>
      </c>
      <c r="AI1076">
        <v>0</v>
      </c>
      <c r="AJ1076">
        <v>0</v>
      </c>
      <c r="AK1076">
        <v>1</v>
      </c>
      <c r="AL1076">
        <v>13</v>
      </c>
      <c r="AM1076">
        <v>10</v>
      </c>
      <c r="AN1076">
        <v>1</v>
      </c>
      <c r="AO1076">
        <v>1</v>
      </c>
      <c r="AP1076">
        <v>0</v>
      </c>
      <c r="AQ1076">
        <v>0</v>
      </c>
      <c r="AR1076">
        <v>0</v>
      </c>
      <c r="AS1076">
        <v>4</v>
      </c>
      <c r="AT1076">
        <v>3</v>
      </c>
      <c r="AU1076">
        <v>3</v>
      </c>
      <c r="AV1076">
        <v>0</v>
      </c>
      <c r="AW1076">
        <v>0</v>
      </c>
      <c r="AX1076">
        <v>6</v>
      </c>
      <c r="AY1076">
        <v>0</v>
      </c>
      <c r="AZ1076">
        <v>2</v>
      </c>
      <c r="BA1076">
        <v>0</v>
      </c>
      <c r="BB1076">
        <v>7</v>
      </c>
      <c r="BC1076">
        <v>1</v>
      </c>
      <c r="BD1076">
        <v>0</v>
      </c>
      <c r="BE1076">
        <v>1</v>
      </c>
      <c r="BF1076">
        <v>1</v>
      </c>
      <c r="BG1076">
        <v>0</v>
      </c>
      <c r="BH1076">
        <v>0</v>
      </c>
      <c r="BI1076">
        <v>0</v>
      </c>
      <c r="BJ1076">
        <v>3</v>
      </c>
      <c r="BK1076">
        <v>1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1</v>
      </c>
      <c r="BR1076">
        <v>0</v>
      </c>
      <c r="BS1076">
        <v>303</v>
      </c>
      <c r="BT1076">
        <v>1</v>
      </c>
      <c r="BU1076">
        <v>1</v>
      </c>
      <c r="BV1076">
        <v>31</v>
      </c>
      <c r="BW1076">
        <v>0</v>
      </c>
      <c r="BX1076">
        <v>109</v>
      </c>
      <c r="BY1076">
        <v>0</v>
      </c>
      <c r="BZ1076">
        <v>0</v>
      </c>
      <c r="CA1076">
        <v>17</v>
      </c>
      <c r="CB1076">
        <v>0</v>
      </c>
      <c r="CC1076">
        <v>0</v>
      </c>
      <c r="CD1076">
        <v>3</v>
      </c>
      <c r="CE1076">
        <v>0</v>
      </c>
      <c r="CF1076">
        <v>0</v>
      </c>
      <c r="CG1076">
        <v>60</v>
      </c>
      <c r="CH1076">
        <v>0</v>
      </c>
      <c r="CI1076">
        <v>0</v>
      </c>
      <c r="CJ1076">
        <v>145</v>
      </c>
      <c r="CK1076">
        <v>12</v>
      </c>
      <c r="CL1076">
        <v>0</v>
      </c>
      <c r="CM1076">
        <v>0</v>
      </c>
      <c r="CN1076">
        <v>4</v>
      </c>
      <c r="CO1076">
        <v>0</v>
      </c>
      <c r="CP1076">
        <v>0</v>
      </c>
      <c r="CQ1076">
        <v>0</v>
      </c>
      <c r="CR1076">
        <v>1</v>
      </c>
      <c r="CS1076">
        <v>3</v>
      </c>
      <c r="CT1076">
        <v>4</v>
      </c>
      <c r="CU1076">
        <v>0</v>
      </c>
      <c r="CV1076">
        <v>1</v>
      </c>
      <c r="CW1076">
        <v>1</v>
      </c>
      <c r="CY1076" s="7"/>
    </row>
    <row r="1077" spans="1:103" x14ac:dyDescent="0.25">
      <c r="A1077" t="s">
        <v>265</v>
      </c>
      <c r="B1077" s="5" t="s">
        <v>266</v>
      </c>
      <c r="C1077">
        <v>2022</v>
      </c>
      <c r="D1077">
        <v>43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2</v>
      </c>
      <c r="K1077">
        <v>0</v>
      </c>
      <c r="L1077">
        <v>0</v>
      </c>
      <c r="M1077">
        <v>0</v>
      </c>
      <c r="N1077">
        <v>0</v>
      </c>
      <c r="O1077">
        <v>5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1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33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Y1077" s="7"/>
    </row>
    <row r="1078" spans="1:103" x14ac:dyDescent="0.25">
      <c r="A1078" t="s">
        <v>267</v>
      </c>
      <c r="B1078" s="5" t="s">
        <v>268</v>
      </c>
      <c r="C1078">
        <v>2022</v>
      </c>
      <c r="D1078">
        <v>5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5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2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Y1078" s="7"/>
    </row>
    <row r="1079" spans="1:103" x14ac:dyDescent="0.25">
      <c r="A1079" t="s">
        <v>269</v>
      </c>
      <c r="B1079" s="5" t="s">
        <v>270</v>
      </c>
      <c r="C1079">
        <v>2022</v>
      </c>
      <c r="D1079">
        <v>43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1</v>
      </c>
      <c r="K1079">
        <v>0</v>
      </c>
      <c r="L1079">
        <v>8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1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30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Y1079" s="7"/>
    </row>
    <row r="1080" spans="1:103" x14ac:dyDescent="0.25">
      <c r="A1080" t="s">
        <v>271</v>
      </c>
      <c r="B1080" s="5" t="s">
        <v>272</v>
      </c>
      <c r="C1080">
        <v>2022</v>
      </c>
      <c r="D1080">
        <v>2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1</v>
      </c>
      <c r="AW1080">
        <v>0</v>
      </c>
      <c r="AX1080">
        <v>1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Y1080" s="7"/>
    </row>
    <row r="1081" spans="1:103" x14ac:dyDescent="0.25">
      <c r="A1081" t="s">
        <v>273</v>
      </c>
      <c r="B1081" s="5" t="s">
        <v>274</v>
      </c>
      <c r="C1081">
        <v>2022</v>
      </c>
      <c r="D1081">
        <v>115</v>
      </c>
      <c r="E1081">
        <v>0</v>
      </c>
      <c r="F1081">
        <v>0</v>
      </c>
      <c r="G1081">
        <v>3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3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40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0</v>
      </c>
      <c r="AO1081">
        <v>11</v>
      </c>
      <c r="AP1081">
        <v>0</v>
      </c>
      <c r="AQ1081">
        <v>0</v>
      </c>
      <c r="AR1081">
        <v>0</v>
      </c>
      <c r="AS1081">
        <v>0</v>
      </c>
      <c r="AT1081">
        <v>1</v>
      </c>
      <c r="AU1081">
        <v>0</v>
      </c>
      <c r="AV1081">
        <v>0</v>
      </c>
      <c r="AW1081">
        <v>2</v>
      </c>
      <c r="AX1081">
        <v>1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1</v>
      </c>
      <c r="BS1081">
        <v>6</v>
      </c>
      <c r="BT1081">
        <v>0</v>
      </c>
      <c r="BU1081">
        <v>0</v>
      </c>
      <c r="BV1081">
        <v>1</v>
      </c>
      <c r="BW1081">
        <v>2</v>
      </c>
      <c r="BX1081">
        <v>0</v>
      </c>
      <c r="BY1081">
        <v>1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20</v>
      </c>
      <c r="CG1081">
        <v>7</v>
      </c>
      <c r="CH1081">
        <v>1</v>
      </c>
      <c r="CI1081">
        <v>0</v>
      </c>
      <c r="CJ1081">
        <v>9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1</v>
      </c>
      <c r="CW1081">
        <v>0</v>
      </c>
      <c r="CY1081" s="7"/>
    </row>
    <row r="1082" spans="1:103" x14ac:dyDescent="0.25">
      <c r="A1082" t="s">
        <v>275</v>
      </c>
      <c r="B1082" s="5" t="s">
        <v>276</v>
      </c>
      <c r="C1082">
        <v>2022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Y1082" s="7"/>
    </row>
    <row r="1083" spans="1:103" x14ac:dyDescent="0.25">
      <c r="A1083" t="s">
        <v>277</v>
      </c>
      <c r="B1083" s="5" t="s">
        <v>278</v>
      </c>
      <c r="C1083">
        <v>2022</v>
      </c>
      <c r="D1083">
        <v>438</v>
      </c>
      <c r="E1083">
        <v>0</v>
      </c>
      <c r="F1083">
        <v>0</v>
      </c>
      <c r="G1083">
        <v>0</v>
      </c>
      <c r="H1083">
        <v>19</v>
      </c>
      <c r="I1083">
        <v>8</v>
      </c>
      <c r="J1083">
        <v>5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1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5</v>
      </c>
      <c r="CJ1083">
        <v>380</v>
      </c>
      <c r="CK1083">
        <v>14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2</v>
      </c>
      <c r="CW1083">
        <v>0</v>
      </c>
      <c r="CY1083" s="7"/>
    </row>
    <row r="1084" spans="1:103" x14ac:dyDescent="0.25">
      <c r="A1084" t="s">
        <v>279</v>
      </c>
      <c r="B1084" s="5" t="s">
        <v>280</v>
      </c>
      <c r="C1084">
        <v>2022</v>
      </c>
      <c r="D1084">
        <v>7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6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2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Y1084" s="7"/>
    </row>
    <row r="1085" spans="1:103" x14ac:dyDescent="0.25">
      <c r="A1085" t="s">
        <v>281</v>
      </c>
      <c r="B1085" s="5" t="s">
        <v>282</v>
      </c>
      <c r="C1085">
        <v>2022</v>
      </c>
      <c r="D1085">
        <v>20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4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2</v>
      </c>
      <c r="BT1085">
        <v>6</v>
      </c>
      <c r="BU1085">
        <v>0</v>
      </c>
      <c r="BV1085">
        <v>2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1</v>
      </c>
      <c r="CK1085">
        <v>1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1</v>
      </c>
      <c r="CY1085" s="7"/>
    </row>
    <row r="1086" spans="1:103" x14ac:dyDescent="0.25">
      <c r="A1086" t="s">
        <v>283</v>
      </c>
      <c r="B1086" s="5" t="s">
        <v>284</v>
      </c>
      <c r="C1086">
        <v>2022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Y1086" s="7"/>
    </row>
    <row r="1087" spans="1:103" x14ac:dyDescent="0.25">
      <c r="A1087" t="s">
        <v>285</v>
      </c>
      <c r="B1087" s="5" t="s">
        <v>286</v>
      </c>
      <c r="C1087">
        <v>2022</v>
      </c>
      <c r="D1087">
        <v>32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32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Y1087" s="7"/>
    </row>
    <row r="1088" spans="1:103" x14ac:dyDescent="0.25">
      <c r="A1088" t="s">
        <v>287</v>
      </c>
      <c r="B1088" s="5" t="s">
        <v>288</v>
      </c>
      <c r="C1088">
        <v>2022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Y1088" s="7"/>
    </row>
    <row r="1089" spans="1:103" x14ac:dyDescent="0.25">
      <c r="A1089" t="s">
        <v>289</v>
      </c>
      <c r="B1089" s="5" t="s">
        <v>290</v>
      </c>
      <c r="C1089">
        <v>2022</v>
      </c>
      <c r="D1089">
        <v>225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3</v>
      </c>
      <c r="O1089">
        <v>3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3</v>
      </c>
      <c r="X1089">
        <v>0</v>
      </c>
      <c r="Y1089">
        <v>0</v>
      </c>
      <c r="Z1089">
        <v>0</v>
      </c>
      <c r="AA1089">
        <v>0</v>
      </c>
      <c r="AB1089">
        <v>2</v>
      </c>
      <c r="AC1089">
        <v>0</v>
      </c>
      <c r="AD1089">
        <v>0</v>
      </c>
      <c r="AE1089">
        <v>0</v>
      </c>
      <c r="AF1089">
        <v>3</v>
      </c>
      <c r="AG1089">
        <v>0</v>
      </c>
      <c r="AH1089">
        <v>0</v>
      </c>
      <c r="AI1089">
        <v>0</v>
      </c>
      <c r="AJ1089">
        <v>97</v>
      </c>
      <c r="AK1089">
        <v>1</v>
      </c>
      <c r="AL1089">
        <v>0</v>
      </c>
      <c r="AM1089">
        <v>1</v>
      </c>
      <c r="AN1089">
        <v>1</v>
      </c>
      <c r="AO1089">
        <v>0</v>
      </c>
      <c r="AP1089">
        <v>0</v>
      </c>
      <c r="AQ1089">
        <v>1</v>
      </c>
      <c r="AR1089">
        <v>0</v>
      </c>
      <c r="AS1089">
        <v>0</v>
      </c>
      <c r="AT1089">
        <v>1</v>
      </c>
      <c r="AU1089">
        <v>0</v>
      </c>
      <c r="AV1089">
        <v>3</v>
      </c>
      <c r="AW1089">
        <v>3</v>
      </c>
      <c r="AX1089">
        <v>1</v>
      </c>
      <c r="AY1089">
        <v>0</v>
      </c>
      <c r="AZ1089">
        <v>0</v>
      </c>
      <c r="BA1089">
        <v>0</v>
      </c>
      <c r="BB1089">
        <v>1</v>
      </c>
      <c r="BC1089">
        <v>1</v>
      </c>
      <c r="BD1089">
        <v>0</v>
      </c>
      <c r="BE1089">
        <v>1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0</v>
      </c>
      <c r="BM1089">
        <v>0</v>
      </c>
      <c r="BN1089">
        <v>1</v>
      </c>
      <c r="BO1089">
        <v>0</v>
      </c>
      <c r="BP1089">
        <v>0</v>
      </c>
      <c r="BQ1089">
        <v>1</v>
      </c>
      <c r="BR1089">
        <v>0</v>
      </c>
      <c r="BS1089">
        <v>8</v>
      </c>
      <c r="BT1089">
        <v>1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30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1</v>
      </c>
      <c r="CH1089">
        <v>0</v>
      </c>
      <c r="CI1089">
        <v>0</v>
      </c>
      <c r="CJ1089">
        <v>2</v>
      </c>
      <c r="CK1089">
        <v>0</v>
      </c>
      <c r="CL1089">
        <v>0</v>
      </c>
      <c r="CM1089">
        <v>0</v>
      </c>
      <c r="CN1089">
        <v>2</v>
      </c>
      <c r="CO1089">
        <v>2</v>
      </c>
      <c r="CP1089">
        <v>0</v>
      </c>
      <c r="CQ1089">
        <v>0</v>
      </c>
      <c r="CR1089">
        <v>1</v>
      </c>
      <c r="CS1089">
        <v>0</v>
      </c>
      <c r="CT1089">
        <v>39</v>
      </c>
      <c r="CU1089">
        <v>0</v>
      </c>
      <c r="CV1089">
        <v>3</v>
      </c>
      <c r="CW1089">
        <v>2</v>
      </c>
      <c r="CY1089" s="7"/>
    </row>
    <row r="1090" spans="1:103" x14ac:dyDescent="0.25">
      <c r="A1090" t="s">
        <v>291</v>
      </c>
      <c r="B1090" s="5" t="s">
        <v>292</v>
      </c>
      <c r="C1090">
        <v>2022</v>
      </c>
      <c r="D1090">
        <v>122</v>
      </c>
      <c r="E1090">
        <v>1</v>
      </c>
      <c r="F1090">
        <v>0</v>
      </c>
      <c r="G1090">
        <v>0</v>
      </c>
      <c r="H1090">
        <v>60</v>
      </c>
      <c r="I1090">
        <v>0</v>
      </c>
      <c r="J1090">
        <v>1</v>
      </c>
      <c r="K1090">
        <v>16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5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1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32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2</v>
      </c>
      <c r="CW1090">
        <v>0</v>
      </c>
      <c r="CY1090" s="7"/>
    </row>
    <row r="1091" spans="1:103" x14ac:dyDescent="0.25">
      <c r="A1091" t="s">
        <v>293</v>
      </c>
      <c r="B1091" s="5" t="s">
        <v>294</v>
      </c>
      <c r="C1091">
        <v>2022</v>
      </c>
      <c r="D1091">
        <v>13</v>
      </c>
      <c r="E1091">
        <v>0</v>
      </c>
      <c r="F1091">
        <v>0</v>
      </c>
      <c r="G1091">
        <v>0</v>
      </c>
      <c r="H1091">
        <v>12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Y1091" s="7"/>
    </row>
    <row r="1092" spans="1:103" x14ac:dyDescent="0.25">
      <c r="A1092" t="s">
        <v>295</v>
      </c>
      <c r="B1092" s="5" t="s">
        <v>296</v>
      </c>
      <c r="C1092">
        <v>2022</v>
      </c>
      <c r="D1092">
        <v>20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2</v>
      </c>
      <c r="K1092">
        <v>3</v>
      </c>
      <c r="L1092">
        <v>14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Y1092" s="7"/>
    </row>
    <row r="1093" spans="1:103" x14ac:dyDescent="0.25">
      <c r="A1093" t="s">
        <v>297</v>
      </c>
      <c r="B1093" s="5" t="s">
        <v>298</v>
      </c>
      <c r="C1093">
        <v>2022</v>
      </c>
      <c r="D1093">
        <v>1368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43</v>
      </c>
      <c r="K1093">
        <v>8</v>
      </c>
      <c r="L1093">
        <v>15</v>
      </c>
      <c r="M1093">
        <v>0</v>
      </c>
      <c r="N1093">
        <v>8</v>
      </c>
      <c r="O1093">
        <v>59</v>
      </c>
      <c r="P1093">
        <v>0</v>
      </c>
      <c r="Q1093">
        <v>1</v>
      </c>
      <c r="R1093">
        <v>3</v>
      </c>
      <c r="S1093">
        <v>0</v>
      </c>
      <c r="T1093">
        <v>0</v>
      </c>
      <c r="U1093">
        <v>0</v>
      </c>
      <c r="V1093">
        <v>2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5</v>
      </c>
      <c r="AF1093">
        <v>1</v>
      </c>
      <c r="AG1093">
        <v>15</v>
      </c>
      <c r="AH1093">
        <v>7</v>
      </c>
      <c r="AI1093">
        <v>1</v>
      </c>
      <c r="AJ1093">
        <v>11</v>
      </c>
      <c r="AK1093">
        <v>13</v>
      </c>
      <c r="AL1093">
        <v>0</v>
      </c>
      <c r="AM1093">
        <v>50</v>
      </c>
      <c r="AN1093">
        <v>2</v>
      </c>
      <c r="AO1093">
        <v>1</v>
      </c>
      <c r="AP1093">
        <v>2</v>
      </c>
      <c r="AQ1093">
        <v>5</v>
      </c>
      <c r="AR1093">
        <v>0</v>
      </c>
      <c r="AS1093">
        <v>0</v>
      </c>
      <c r="AT1093">
        <v>2</v>
      </c>
      <c r="AU1093">
        <v>5</v>
      </c>
      <c r="AV1093">
        <v>7</v>
      </c>
      <c r="AW1093">
        <v>5</v>
      </c>
      <c r="AX1093">
        <v>19</v>
      </c>
      <c r="AY1093">
        <v>0</v>
      </c>
      <c r="AZ1093">
        <v>1</v>
      </c>
      <c r="BA1093">
        <v>0</v>
      </c>
      <c r="BB1093">
        <v>63</v>
      </c>
      <c r="BC1093">
        <v>3</v>
      </c>
      <c r="BD1093">
        <v>0</v>
      </c>
      <c r="BE1093">
        <v>3</v>
      </c>
      <c r="BF1093">
        <v>2</v>
      </c>
      <c r="BG1093">
        <v>0</v>
      </c>
      <c r="BH1093">
        <v>0</v>
      </c>
      <c r="BI1093">
        <v>0</v>
      </c>
      <c r="BJ1093">
        <v>17</v>
      </c>
      <c r="BK1093">
        <v>12</v>
      </c>
      <c r="BL1093">
        <v>0</v>
      </c>
      <c r="BM1093">
        <v>2</v>
      </c>
      <c r="BN1093">
        <v>83</v>
      </c>
      <c r="BO1093">
        <v>0</v>
      </c>
      <c r="BP1093">
        <v>6</v>
      </c>
      <c r="BQ1093">
        <v>129</v>
      </c>
      <c r="BR1093">
        <v>0</v>
      </c>
      <c r="BS1093">
        <v>68</v>
      </c>
      <c r="BT1093">
        <v>6</v>
      </c>
      <c r="BU1093">
        <v>0</v>
      </c>
      <c r="BV1093">
        <v>27</v>
      </c>
      <c r="BW1093">
        <v>0</v>
      </c>
      <c r="BX1093">
        <v>185</v>
      </c>
      <c r="BY1093">
        <v>0</v>
      </c>
      <c r="BZ1093">
        <v>0</v>
      </c>
      <c r="CA1093">
        <v>39</v>
      </c>
      <c r="CB1093">
        <v>0</v>
      </c>
      <c r="CC1093">
        <v>0</v>
      </c>
      <c r="CD1093">
        <v>0</v>
      </c>
      <c r="CE1093">
        <v>2</v>
      </c>
      <c r="CF1093">
        <v>2</v>
      </c>
      <c r="CG1093">
        <v>1</v>
      </c>
      <c r="CH1093">
        <v>4</v>
      </c>
      <c r="CI1093">
        <v>1</v>
      </c>
      <c r="CJ1093">
        <v>5</v>
      </c>
      <c r="CK1093">
        <v>1</v>
      </c>
      <c r="CL1093">
        <v>0</v>
      </c>
      <c r="CM1093">
        <v>6</v>
      </c>
      <c r="CN1093">
        <v>36</v>
      </c>
      <c r="CO1093">
        <v>0</v>
      </c>
      <c r="CP1093">
        <v>0</v>
      </c>
      <c r="CQ1093">
        <v>0</v>
      </c>
      <c r="CR1093">
        <v>1</v>
      </c>
      <c r="CS1093">
        <v>12</v>
      </c>
      <c r="CT1093">
        <v>6</v>
      </c>
      <c r="CU1093">
        <v>2</v>
      </c>
      <c r="CV1093">
        <v>21</v>
      </c>
      <c r="CW1093">
        <v>330</v>
      </c>
      <c r="CY1093" s="7"/>
    </row>
    <row r="1094" spans="1:103" x14ac:dyDescent="0.25">
      <c r="A1094" t="s">
        <v>299</v>
      </c>
      <c r="B1094" s="5" t="s">
        <v>300</v>
      </c>
      <c r="C1094">
        <v>2022</v>
      </c>
      <c r="D1094">
        <v>2175</v>
      </c>
      <c r="E1094">
        <v>0</v>
      </c>
      <c r="F1094">
        <v>11</v>
      </c>
      <c r="G1094">
        <v>0</v>
      </c>
      <c r="H1094">
        <v>12</v>
      </c>
      <c r="I1094">
        <v>7</v>
      </c>
      <c r="J1094">
        <v>8</v>
      </c>
      <c r="K1094">
        <v>1</v>
      </c>
      <c r="L1094">
        <v>7</v>
      </c>
      <c r="M1094">
        <v>0</v>
      </c>
      <c r="N1094">
        <v>29</v>
      </c>
      <c r="O1094">
        <v>1</v>
      </c>
      <c r="P1094">
        <v>0</v>
      </c>
      <c r="Q1094">
        <v>0</v>
      </c>
      <c r="R1094">
        <v>15</v>
      </c>
      <c r="S1094">
        <v>28</v>
      </c>
      <c r="T1094">
        <v>0</v>
      </c>
      <c r="U1094">
        <v>0</v>
      </c>
      <c r="V1094">
        <v>0</v>
      </c>
      <c r="W1094">
        <v>0</v>
      </c>
      <c r="X1094">
        <v>2</v>
      </c>
      <c r="Y1094">
        <v>0</v>
      </c>
      <c r="Z1094">
        <v>0</v>
      </c>
      <c r="AA1094">
        <v>47</v>
      </c>
      <c r="AB1094">
        <v>0</v>
      </c>
      <c r="AC1094">
        <v>0</v>
      </c>
      <c r="AD1094">
        <v>0</v>
      </c>
      <c r="AE1094">
        <v>36</v>
      </c>
      <c r="AF1094">
        <v>72</v>
      </c>
      <c r="AG1094">
        <v>19</v>
      </c>
      <c r="AH1094">
        <v>1</v>
      </c>
      <c r="AI1094">
        <v>4</v>
      </c>
      <c r="AJ1094">
        <v>8</v>
      </c>
      <c r="AK1094">
        <v>5</v>
      </c>
      <c r="AL1094">
        <v>0</v>
      </c>
      <c r="AM1094">
        <v>3</v>
      </c>
      <c r="AN1094">
        <v>14</v>
      </c>
      <c r="AO1094">
        <v>74</v>
      </c>
      <c r="AP1094">
        <v>1</v>
      </c>
      <c r="AQ1094">
        <v>18</v>
      </c>
      <c r="AR1094">
        <v>62</v>
      </c>
      <c r="AS1094">
        <v>19</v>
      </c>
      <c r="AT1094">
        <v>8</v>
      </c>
      <c r="AU1094">
        <v>19</v>
      </c>
      <c r="AV1094">
        <v>41</v>
      </c>
      <c r="AW1094">
        <v>13</v>
      </c>
      <c r="AX1094">
        <v>30</v>
      </c>
      <c r="AY1094">
        <v>3</v>
      </c>
      <c r="AZ1094">
        <v>4</v>
      </c>
      <c r="BA1094">
        <v>0</v>
      </c>
      <c r="BB1094">
        <v>142</v>
      </c>
      <c r="BC1094">
        <v>5</v>
      </c>
      <c r="BD1094">
        <v>1</v>
      </c>
      <c r="BE1094">
        <v>16</v>
      </c>
      <c r="BF1094">
        <v>14</v>
      </c>
      <c r="BG1094">
        <v>0</v>
      </c>
      <c r="BH1094">
        <v>0</v>
      </c>
      <c r="BI1094">
        <v>4</v>
      </c>
      <c r="BJ1094">
        <v>39</v>
      </c>
      <c r="BK1094">
        <v>97</v>
      </c>
      <c r="BL1094">
        <v>0</v>
      </c>
      <c r="BM1094">
        <v>5</v>
      </c>
      <c r="BN1094">
        <v>20</v>
      </c>
      <c r="BO1094">
        <v>4</v>
      </c>
      <c r="BP1094">
        <v>17</v>
      </c>
      <c r="BQ1094">
        <v>120</v>
      </c>
      <c r="BR1094">
        <v>92</v>
      </c>
      <c r="BS1094">
        <v>198</v>
      </c>
      <c r="BT1094">
        <v>42</v>
      </c>
      <c r="BU1094">
        <v>1</v>
      </c>
      <c r="BV1094">
        <v>6</v>
      </c>
      <c r="BW1094">
        <v>0</v>
      </c>
      <c r="BX1094">
        <v>0</v>
      </c>
      <c r="BY1094">
        <v>1</v>
      </c>
      <c r="BZ1094">
        <v>0</v>
      </c>
      <c r="CA1094">
        <v>130</v>
      </c>
      <c r="CB1094">
        <v>1</v>
      </c>
      <c r="CC1094">
        <v>1</v>
      </c>
      <c r="CD1094">
        <v>2</v>
      </c>
      <c r="CE1094">
        <v>0</v>
      </c>
      <c r="CF1094">
        <v>110</v>
      </c>
      <c r="CG1094">
        <v>1</v>
      </c>
      <c r="CH1094">
        <v>9</v>
      </c>
      <c r="CI1094">
        <v>1</v>
      </c>
      <c r="CJ1094">
        <v>188</v>
      </c>
      <c r="CK1094">
        <v>8</v>
      </c>
      <c r="CL1094">
        <v>0</v>
      </c>
      <c r="CM1094">
        <v>21</v>
      </c>
      <c r="CN1094">
        <v>108</v>
      </c>
      <c r="CO1094">
        <v>10</v>
      </c>
      <c r="CP1094">
        <v>3</v>
      </c>
      <c r="CQ1094">
        <v>0</v>
      </c>
      <c r="CR1094">
        <v>1</v>
      </c>
      <c r="CS1094">
        <v>3</v>
      </c>
      <c r="CT1094">
        <v>34</v>
      </c>
      <c r="CU1094">
        <v>0</v>
      </c>
      <c r="CV1094">
        <v>92</v>
      </c>
      <c r="CW1094">
        <v>4</v>
      </c>
      <c r="CY1094" s="7"/>
    </row>
    <row r="1095" spans="1:103" x14ac:dyDescent="0.25">
      <c r="A1095" t="s">
        <v>301</v>
      </c>
      <c r="B1095" s="5" t="s">
        <v>302</v>
      </c>
      <c r="C1095">
        <v>2022</v>
      </c>
      <c r="D1095">
        <v>38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3</v>
      </c>
      <c r="K1095">
        <v>4</v>
      </c>
      <c r="L1095">
        <v>4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</v>
      </c>
      <c r="W1095">
        <v>1</v>
      </c>
      <c r="X1095">
        <v>0</v>
      </c>
      <c r="Y1095">
        <v>18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4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Y1095" s="7"/>
    </row>
    <row r="1096" spans="1:103" x14ac:dyDescent="0.25">
      <c r="A1096" t="s">
        <v>303</v>
      </c>
      <c r="B1096" s="5" t="s">
        <v>304</v>
      </c>
      <c r="C1096">
        <v>2022</v>
      </c>
      <c r="D1096">
        <v>29</v>
      </c>
      <c r="E1096">
        <v>0</v>
      </c>
      <c r="F1096">
        <v>1</v>
      </c>
      <c r="G1096">
        <v>0</v>
      </c>
      <c r="H1096">
        <v>1</v>
      </c>
      <c r="I1096">
        <v>0</v>
      </c>
      <c r="J1096">
        <v>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9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2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8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2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Y1096" s="7"/>
    </row>
    <row r="1097" spans="1:103" x14ac:dyDescent="0.25">
      <c r="A1097" t="s">
        <v>305</v>
      </c>
      <c r="B1097" s="5" t="s">
        <v>306</v>
      </c>
      <c r="C1097">
        <v>2022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Y1097" s="7"/>
    </row>
    <row r="1098" spans="1:103" x14ac:dyDescent="0.25">
      <c r="A1098" t="s">
        <v>307</v>
      </c>
      <c r="B1098" s="5" t="s">
        <v>308</v>
      </c>
      <c r="C1098">
        <v>2022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1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Y1098" s="7"/>
    </row>
    <row r="1099" spans="1:103" x14ac:dyDescent="0.25">
      <c r="A1099" t="s">
        <v>309</v>
      </c>
      <c r="B1099" s="5" t="s">
        <v>310</v>
      </c>
      <c r="C1099">
        <v>2022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Y1099" s="7"/>
    </row>
    <row r="1100" spans="1:103" x14ac:dyDescent="0.25">
      <c r="A1100" t="s">
        <v>311</v>
      </c>
      <c r="B1100" s="5" t="s">
        <v>312</v>
      </c>
      <c r="C1100">
        <v>2022</v>
      </c>
      <c r="D1100">
        <v>2125</v>
      </c>
      <c r="E1100">
        <v>0</v>
      </c>
      <c r="F1100">
        <v>0</v>
      </c>
      <c r="G1100">
        <v>0</v>
      </c>
      <c r="H1100">
        <v>1</v>
      </c>
      <c r="I1100">
        <v>1</v>
      </c>
      <c r="J1100">
        <v>2</v>
      </c>
      <c r="K1100">
        <v>0</v>
      </c>
      <c r="L1100">
        <v>3</v>
      </c>
      <c r="M1100">
        <v>0</v>
      </c>
      <c r="N1100">
        <v>2</v>
      </c>
      <c r="O1100">
        <v>5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5</v>
      </c>
      <c r="X1100">
        <v>1</v>
      </c>
      <c r="Y1100">
        <v>0</v>
      </c>
      <c r="Z1100">
        <v>1095</v>
      </c>
      <c r="AA1100">
        <v>540</v>
      </c>
      <c r="AB1100">
        <v>434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5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1</v>
      </c>
      <c r="AW1100">
        <v>2</v>
      </c>
      <c r="AX1100">
        <v>0</v>
      </c>
      <c r="AY1100">
        <v>0</v>
      </c>
      <c r="AZ1100">
        <v>0</v>
      </c>
      <c r="BA1100">
        <v>0</v>
      </c>
      <c r="BB1100">
        <v>4</v>
      </c>
      <c r="BC1100">
        <v>1</v>
      </c>
      <c r="BD1100">
        <v>0</v>
      </c>
      <c r="BE1100">
        <v>1</v>
      </c>
      <c r="BF1100">
        <v>1</v>
      </c>
      <c r="BG1100">
        <v>0</v>
      </c>
      <c r="BH1100">
        <v>0</v>
      </c>
      <c r="BI1100">
        <v>0</v>
      </c>
      <c r="BJ1100">
        <v>2</v>
      </c>
      <c r="BK1100">
        <v>1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2</v>
      </c>
      <c r="BR1100">
        <v>0</v>
      </c>
      <c r="BS1100">
        <v>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1</v>
      </c>
      <c r="CB1100">
        <v>0</v>
      </c>
      <c r="CC1100">
        <v>0</v>
      </c>
      <c r="CD1100">
        <v>0</v>
      </c>
      <c r="CE1100">
        <v>0</v>
      </c>
      <c r="CF1100">
        <v>1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1</v>
      </c>
      <c r="CN1100">
        <v>4</v>
      </c>
      <c r="CO1100">
        <v>2</v>
      </c>
      <c r="CP1100">
        <v>0</v>
      </c>
      <c r="CQ1100">
        <v>0</v>
      </c>
      <c r="CR1100">
        <v>1</v>
      </c>
      <c r="CS1100">
        <v>0</v>
      </c>
      <c r="CT1100">
        <v>0</v>
      </c>
      <c r="CU1100">
        <v>0</v>
      </c>
      <c r="CV1100">
        <v>1</v>
      </c>
      <c r="CW1100">
        <v>1</v>
      </c>
      <c r="CY1100" s="7"/>
    </row>
    <row r="1101" spans="1:103" x14ac:dyDescent="0.25">
      <c r="A1101" t="s">
        <v>313</v>
      </c>
      <c r="B1101" s="5" t="s">
        <v>314</v>
      </c>
      <c r="C1101">
        <v>2022</v>
      </c>
      <c r="D1101">
        <v>58</v>
      </c>
      <c r="E1101">
        <v>0</v>
      </c>
      <c r="F1101">
        <v>0</v>
      </c>
      <c r="G1101">
        <v>0</v>
      </c>
      <c r="H1101">
        <v>12</v>
      </c>
      <c r="I1101">
        <v>0</v>
      </c>
      <c r="J1101">
        <v>13</v>
      </c>
      <c r="K1101">
        <v>5</v>
      </c>
      <c r="L1101">
        <v>7</v>
      </c>
      <c r="M1101">
        <v>0</v>
      </c>
      <c r="N1101">
        <v>0</v>
      </c>
      <c r="O1101">
        <v>2</v>
      </c>
      <c r="P1101">
        <v>0</v>
      </c>
      <c r="Q1101">
        <v>17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1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Y1101" s="7"/>
    </row>
    <row r="1102" spans="1:103" x14ac:dyDescent="0.25">
      <c r="A1102" t="s">
        <v>315</v>
      </c>
      <c r="B1102" s="5" t="s">
        <v>316</v>
      </c>
      <c r="C1102">
        <v>2022</v>
      </c>
      <c r="D1102">
        <v>55782</v>
      </c>
      <c r="E1102">
        <v>26</v>
      </c>
      <c r="F1102">
        <v>1350</v>
      </c>
      <c r="G1102">
        <v>467</v>
      </c>
      <c r="H1102">
        <v>164</v>
      </c>
      <c r="I1102">
        <v>427</v>
      </c>
      <c r="J1102">
        <v>1611</v>
      </c>
      <c r="K1102">
        <v>124</v>
      </c>
      <c r="L1102">
        <v>625</v>
      </c>
      <c r="M1102">
        <v>540</v>
      </c>
      <c r="N1102">
        <v>733</v>
      </c>
      <c r="O1102">
        <v>759</v>
      </c>
      <c r="P1102">
        <v>0</v>
      </c>
      <c r="Q1102">
        <v>45</v>
      </c>
      <c r="R1102">
        <v>42</v>
      </c>
      <c r="S1102">
        <v>130</v>
      </c>
      <c r="T1102">
        <v>71</v>
      </c>
      <c r="U1102">
        <v>16</v>
      </c>
      <c r="V1102">
        <v>125</v>
      </c>
      <c r="W1102">
        <v>283</v>
      </c>
      <c r="X1102">
        <v>1237</v>
      </c>
      <c r="Y1102">
        <v>67</v>
      </c>
      <c r="Z1102">
        <v>38</v>
      </c>
      <c r="AA1102">
        <v>6452</v>
      </c>
      <c r="AB1102">
        <v>148</v>
      </c>
      <c r="AC1102">
        <v>738</v>
      </c>
      <c r="AD1102">
        <v>17</v>
      </c>
      <c r="AE1102">
        <v>451</v>
      </c>
      <c r="AF1102">
        <v>336</v>
      </c>
      <c r="AG1102">
        <v>2325</v>
      </c>
      <c r="AH1102">
        <v>357</v>
      </c>
      <c r="AI1102">
        <v>289</v>
      </c>
      <c r="AJ1102">
        <v>4589</v>
      </c>
      <c r="AK1102">
        <v>734</v>
      </c>
      <c r="AL1102">
        <v>286</v>
      </c>
      <c r="AM1102">
        <v>1567</v>
      </c>
      <c r="AN1102">
        <v>294</v>
      </c>
      <c r="AO1102">
        <v>2428</v>
      </c>
      <c r="AP1102">
        <v>14</v>
      </c>
      <c r="AQ1102">
        <v>207</v>
      </c>
      <c r="AR1102">
        <v>111</v>
      </c>
      <c r="AS1102">
        <v>891</v>
      </c>
      <c r="AT1102">
        <v>483</v>
      </c>
      <c r="AU1102">
        <v>371</v>
      </c>
      <c r="AV1102">
        <v>744</v>
      </c>
      <c r="AW1102">
        <v>509</v>
      </c>
      <c r="AX1102">
        <v>748</v>
      </c>
      <c r="AY1102">
        <v>10</v>
      </c>
      <c r="AZ1102">
        <v>78</v>
      </c>
      <c r="BA1102">
        <v>1</v>
      </c>
      <c r="BB1102">
        <v>941</v>
      </c>
      <c r="BC1102">
        <v>47</v>
      </c>
      <c r="BD1102">
        <v>33</v>
      </c>
      <c r="BE1102">
        <v>223</v>
      </c>
      <c r="BF1102">
        <v>652</v>
      </c>
      <c r="BG1102">
        <v>31</v>
      </c>
      <c r="BH1102">
        <v>67</v>
      </c>
      <c r="BI1102">
        <v>14</v>
      </c>
      <c r="BJ1102">
        <v>451</v>
      </c>
      <c r="BK1102">
        <v>985</v>
      </c>
      <c r="BL1102">
        <v>0</v>
      </c>
      <c r="BM1102">
        <v>525</v>
      </c>
      <c r="BN1102">
        <v>2784</v>
      </c>
      <c r="BO1102">
        <v>149</v>
      </c>
      <c r="BP1102">
        <v>194</v>
      </c>
      <c r="BQ1102">
        <v>3772</v>
      </c>
      <c r="BR1102">
        <v>266</v>
      </c>
      <c r="BS1102">
        <v>1807</v>
      </c>
      <c r="BT1102">
        <v>891</v>
      </c>
      <c r="BU1102">
        <v>173</v>
      </c>
      <c r="BV1102">
        <v>718</v>
      </c>
      <c r="BW1102">
        <v>910</v>
      </c>
      <c r="BX1102">
        <v>146</v>
      </c>
      <c r="BY1102">
        <v>3</v>
      </c>
      <c r="BZ1102">
        <v>0</v>
      </c>
      <c r="CA1102">
        <v>135</v>
      </c>
      <c r="CB1102">
        <v>71</v>
      </c>
      <c r="CC1102">
        <v>5</v>
      </c>
      <c r="CD1102">
        <v>135</v>
      </c>
      <c r="CE1102">
        <v>33</v>
      </c>
      <c r="CF1102">
        <v>199</v>
      </c>
      <c r="CG1102">
        <v>12</v>
      </c>
      <c r="CH1102">
        <v>81</v>
      </c>
      <c r="CI1102">
        <v>120</v>
      </c>
      <c r="CJ1102">
        <v>749</v>
      </c>
      <c r="CK1102">
        <v>257</v>
      </c>
      <c r="CL1102">
        <v>3</v>
      </c>
      <c r="CM1102">
        <v>81</v>
      </c>
      <c r="CN1102">
        <v>1832</v>
      </c>
      <c r="CO1102">
        <v>46</v>
      </c>
      <c r="CP1102">
        <v>178</v>
      </c>
      <c r="CQ1102">
        <v>4</v>
      </c>
      <c r="CR1102">
        <v>93</v>
      </c>
      <c r="CS1102">
        <v>30</v>
      </c>
      <c r="CT1102">
        <v>431</v>
      </c>
      <c r="CU1102">
        <v>26</v>
      </c>
      <c r="CV1102">
        <v>1260</v>
      </c>
      <c r="CW1102">
        <v>165</v>
      </c>
      <c r="CY1102" s="7"/>
    </row>
    <row r="1103" spans="1:103" x14ac:dyDescent="0.25">
      <c r="A1103" t="s">
        <v>317</v>
      </c>
      <c r="B1103" s="5" t="s">
        <v>318</v>
      </c>
      <c r="C1103">
        <v>2022</v>
      </c>
      <c r="D1103">
        <v>44476</v>
      </c>
      <c r="E1103">
        <v>0</v>
      </c>
      <c r="F1103">
        <v>0</v>
      </c>
      <c r="G1103">
        <v>4</v>
      </c>
      <c r="H1103">
        <v>654</v>
      </c>
      <c r="I1103">
        <v>1</v>
      </c>
      <c r="J1103">
        <v>0</v>
      </c>
      <c r="K1103">
        <v>4</v>
      </c>
      <c r="L1103">
        <v>1</v>
      </c>
      <c r="M1103">
        <v>66</v>
      </c>
      <c r="N1103">
        <v>16</v>
      </c>
      <c r="O1103">
        <v>7</v>
      </c>
      <c r="P1103">
        <v>0</v>
      </c>
      <c r="Q1103">
        <v>0</v>
      </c>
      <c r="R1103">
        <v>0</v>
      </c>
      <c r="S1103">
        <v>43</v>
      </c>
      <c r="T1103">
        <v>1</v>
      </c>
      <c r="U1103">
        <v>2</v>
      </c>
      <c r="V1103">
        <v>82</v>
      </c>
      <c r="W1103">
        <v>262</v>
      </c>
      <c r="X1103">
        <v>3</v>
      </c>
      <c r="Y1103">
        <v>0</v>
      </c>
      <c r="Z1103">
        <v>14340</v>
      </c>
      <c r="AA1103">
        <v>710</v>
      </c>
      <c r="AB1103">
        <v>24929</v>
      </c>
      <c r="AC1103">
        <v>876</v>
      </c>
      <c r="AD1103">
        <v>23</v>
      </c>
      <c r="AE1103">
        <v>0</v>
      </c>
      <c r="AF1103">
        <v>4</v>
      </c>
      <c r="AG1103">
        <v>138</v>
      </c>
      <c r="AH1103">
        <v>63</v>
      </c>
      <c r="AI1103">
        <v>6</v>
      </c>
      <c r="AJ1103">
        <v>29</v>
      </c>
      <c r="AK1103">
        <v>4</v>
      </c>
      <c r="AL1103">
        <v>115</v>
      </c>
      <c r="AM1103">
        <v>76</v>
      </c>
      <c r="AN1103">
        <v>21</v>
      </c>
      <c r="AO1103">
        <v>46</v>
      </c>
      <c r="AP1103">
        <v>0</v>
      </c>
      <c r="AQ1103">
        <v>7</v>
      </c>
      <c r="AR1103">
        <v>17</v>
      </c>
      <c r="AS1103">
        <v>131</v>
      </c>
      <c r="AT1103">
        <v>5</v>
      </c>
      <c r="AU1103">
        <v>2</v>
      </c>
      <c r="AV1103">
        <v>97</v>
      </c>
      <c r="AW1103">
        <v>625</v>
      </c>
      <c r="AX1103">
        <v>73</v>
      </c>
      <c r="AY1103">
        <v>0</v>
      </c>
      <c r="AZ1103">
        <v>5</v>
      </c>
      <c r="BA1103">
        <v>0</v>
      </c>
      <c r="BB1103">
        <v>120</v>
      </c>
      <c r="BC1103">
        <v>8</v>
      </c>
      <c r="BD1103">
        <v>0</v>
      </c>
      <c r="BE1103">
        <v>58</v>
      </c>
      <c r="BF1103">
        <v>41</v>
      </c>
      <c r="BG1103">
        <v>1</v>
      </c>
      <c r="BH1103">
        <v>1</v>
      </c>
      <c r="BI1103">
        <v>2</v>
      </c>
      <c r="BJ1103">
        <v>71</v>
      </c>
      <c r="BK1103">
        <v>34</v>
      </c>
      <c r="BL1103">
        <v>0</v>
      </c>
      <c r="BM1103">
        <v>1</v>
      </c>
      <c r="BN1103">
        <v>15</v>
      </c>
      <c r="BO1103">
        <v>0</v>
      </c>
      <c r="BP1103">
        <v>10</v>
      </c>
      <c r="BQ1103">
        <v>50</v>
      </c>
      <c r="BR1103">
        <v>2</v>
      </c>
      <c r="BS1103">
        <v>70</v>
      </c>
      <c r="BT1103">
        <v>27</v>
      </c>
      <c r="BU1103">
        <v>0</v>
      </c>
      <c r="BV1103">
        <v>9</v>
      </c>
      <c r="BW1103">
        <v>11</v>
      </c>
      <c r="BX1103">
        <v>1</v>
      </c>
      <c r="BY1103">
        <v>0</v>
      </c>
      <c r="BZ1103">
        <v>0</v>
      </c>
      <c r="CA1103">
        <v>21</v>
      </c>
      <c r="CB1103">
        <v>227</v>
      </c>
      <c r="CC1103">
        <v>0</v>
      </c>
      <c r="CD1103">
        <v>9</v>
      </c>
      <c r="CE1103">
        <v>0</v>
      </c>
      <c r="CF1103">
        <v>19</v>
      </c>
      <c r="CG1103">
        <v>1</v>
      </c>
      <c r="CH1103">
        <v>2</v>
      </c>
      <c r="CI1103">
        <v>0</v>
      </c>
      <c r="CJ1103">
        <v>2</v>
      </c>
      <c r="CK1103">
        <v>0</v>
      </c>
      <c r="CL1103">
        <v>0</v>
      </c>
      <c r="CM1103">
        <v>29</v>
      </c>
      <c r="CN1103">
        <v>79</v>
      </c>
      <c r="CO1103">
        <v>1</v>
      </c>
      <c r="CP1103">
        <v>3</v>
      </c>
      <c r="CQ1103">
        <v>1</v>
      </c>
      <c r="CR1103">
        <v>4</v>
      </c>
      <c r="CS1103">
        <v>1</v>
      </c>
      <c r="CT1103">
        <v>12</v>
      </c>
      <c r="CU1103">
        <v>2</v>
      </c>
      <c r="CV1103">
        <v>28</v>
      </c>
      <c r="CW1103">
        <v>11</v>
      </c>
      <c r="CY1103" s="7"/>
    </row>
    <row r="1104" spans="1:103" x14ac:dyDescent="0.25">
      <c r="A1104" t="s">
        <v>319</v>
      </c>
      <c r="B1104" s="5" t="s">
        <v>320</v>
      </c>
      <c r="C1104">
        <v>2022</v>
      </c>
      <c r="D1104">
        <v>15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6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8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Y1104" s="7"/>
    </row>
    <row r="1105" spans="1:103" x14ac:dyDescent="0.25">
      <c r="A1105" t="s">
        <v>321</v>
      </c>
      <c r="B1105" s="5" t="s">
        <v>322</v>
      </c>
      <c r="C1105">
        <v>2022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Y1105" s="7"/>
    </row>
    <row r="1106" spans="1:103" x14ac:dyDescent="0.25">
      <c r="A1106" t="s">
        <v>323</v>
      </c>
      <c r="B1106" s="5" t="s">
        <v>324</v>
      </c>
      <c r="C1106">
        <v>2022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1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Y1106" s="7"/>
    </row>
    <row r="1107" spans="1:103" x14ac:dyDescent="0.25">
      <c r="A1107" t="s">
        <v>325</v>
      </c>
      <c r="B1107" s="5" t="s">
        <v>326</v>
      </c>
      <c r="C1107">
        <v>2022</v>
      </c>
      <c r="D1107">
        <v>785</v>
      </c>
      <c r="E1107">
        <v>1</v>
      </c>
      <c r="F1107">
        <v>245</v>
      </c>
      <c r="G1107">
        <v>1</v>
      </c>
      <c r="H1107">
        <v>8</v>
      </c>
      <c r="I1107">
        <v>3</v>
      </c>
      <c r="J1107">
        <v>24</v>
      </c>
      <c r="K1107">
        <v>21</v>
      </c>
      <c r="L1107">
        <v>1</v>
      </c>
      <c r="M1107">
        <v>0</v>
      </c>
      <c r="N1107">
        <v>6</v>
      </c>
      <c r="O1107">
        <v>225</v>
      </c>
      <c r="P1107">
        <v>0</v>
      </c>
      <c r="Q1107">
        <v>0</v>
      </c>
      <c r="R1107">
        <v>0</v>
      </c>
      <c r="S1107">
        <v>3</v>
      </c>
      <c r="T1107">
        <v>0</v>
      </c>
      <c r="U1107">
        <v>14</v>
      </c>
      <c r="V1107">
        <v>0</v>
      </c>
      <c r="W1107">
        <v>1</v>
      </c>
      <c r="X1107">
        <v>6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3</v>
      </c>
      <c r="AE1107">
        <v>0</v>
      </c>
      <c r="AF1107">
        <v>0</v>
      </c>
      <c r="AG1107">
        <v>2</v>
      </c>
      <c r="AH1107">
        <v>0</v>
      </c>
      <c r="AI1107">
        <v>1</v>
      </c>
      <c r="AJ1107">
        <v>13</v>
      </c>
      <c r="AK1107">
        <v>6</v>
      </c>
      <c r="AL1107">
        <v>0</v>
      </c>
      <c r="AM1107">
        <v>0</v>
      </c>
      <c r="AN1107">
        <v>2</v>
      </c>
      <c r="AO1107">
        <v>1</v>
      </c>
      <c r="AP1107">
        <v>0</v>
      </c>
      <c r="AQ1107">
        <v>0</v>
      </c>
      <c r="AR1107">
        <v>0</v>
      </c>
      <c r="AS1107">
        <v>1</v>
      </c>
      <c r="AT1107">
        <v>4</v>
      </c>
      <c r="AU1107">
        <v>2</v>
      </c>
      <c r="AV1107">
        <v>0</v>
      </c>
      <c r="AW1107">
        <v>1</v>
      </c>
      <c r="AX1107">
        <v>7</v>
      </c>
      <c r="AY1107">
        <v>0</v>
      </c>
      <c r="AZ1107">
        <v>1</v>
      </c>
      <c r="BA1107">
        <v>0</v>
      </c>
      <c r="BB1107">
        <v>38</v>
      </c>
      <c r="BC1107">
        <v>1</v>
      </c>
      <c r="BD1107">
        <v>1</v>
      </c>
      <c r="BE1107">
        <v>8</v>
      </c>
      <c r="BF1107">
        <v>8</v>
      </c>
      <c r="BG1107">
        <v>1</v>
      </c>
      <c r="BH1107">
        <v>1</v>
      </c>
      <c r="BI1107">
        <v>0</v>
      </c>
      <c r="BJ1107">
        <v>4</v>
      </c>
      <c r="BK1107">
        <v>13</v>
      </c>
      <c r="BL1107">
        <v>0</v>
      </c>
      <c r="BM1107">
        <v>0</v>
      </c>
      <c r="BN1107">
        <v>3</v>
      </c>
      <c r="BO1107">
        <v>0</v>
      </c>
      <c r="BP1107">
        <v>1</v>
      </c>
      <c r="BQ1107">
        <v>8</v>
      </c>
      <c r="BR1107">
        <v>0</v>
      </c>
      <c r="BS1107">
        <v>5</v>
      </c>
      <c r="BT1107">
        <v>3</v>
      </c>
      <c r="BU1107">
        <v>0</v>
      </c>
      <c r="BV1107">
        <v>3</v>
      </c>
      <c r="BW1107">
        <v>0</v>
      </c>
      <c r="BX1107">
        <v>5</v>
      </c>
      <c r="BY1107">
        <v>0</v>
      </c>
      <c r="BZ1107">
        <v>0</v>
      </c>
      <c r="CA1107">
        <v>0</v>
      </c>
      <c r="CB1107">
        <v>3</v>
      </c>
      <c r="CC1107">
        <v>0</v>
      </c>
      <c r="CD1107">
        <v>3</v>
      </c>
      <c r="CE1107">
        <v>0</v>
      </c>
      <c r="CF1107">
        <v>2</v>
      </c>
      <c r="CG1107">
        <v>0</v>
      </c>
      <c r="CH1107">
        <v>0</v>
      </c>
      <c r="CI1107">
        <v>0</v>
      </c>
      <c r="CJ1107">
        <v>3</v>
      </c>
      <c r="CK1107">
        <v>1</v>
      </c>
      <c r="CL1107">
        <v>0</v>
      </c>
      <c r="CM1107">
        <v>4</v>
      </c>
      <c r="CN1107">
        <v>27</v>
      </c>
      <c r="CO1107">
        <v>0</v>
      </c>
      <c r="CP1107">
        <v>0</v>
      </c>
      <c r="CQ1107">
        <v>0</v>
      </c>
      <c r="CR1107">
        <v>2</v>
      </c>
      <c r="CS1107">
        <v>0</v>
      </c>
      <c r="CT1107">
        <v>8</v>
      </c>
      <c r="CU1107">
        <v>0</v>
      </c>
      <c r="CV1107">
        <v>11</v>
      </c>
      <c r="CW1107">
        <v>15</v>
      </c>
      <c r="CY1107" s="7"/>
    </row>
    <row r="1108" spans="1:103" x14ac:dyDescent="0.25">
      <c r="A1108" t="s">
        <v>327</v>
      </c>
      <c r="B1108" s="5" t="s">
        <v>328</v>
      </c>
      <c r="C1108">
        <v>2022</v>
      </c>
      <c r="D1108">
        <v>183</v>
      </c>
      <c r="E1108">
        <v>0</v>
      </c>
      <c r="F1108">
        <v>0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9</v>
      </c>
      <c r="AK1108">
        <v>0</v>
      </c>
      <c r="AL1108">
        <v>0</v>
      </c>
      <c r="AM1108">
        <v>7</v>
      </c>
      <c r="AN1108">
        <v>9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5</v>
      </c>
      <c r="AV1108">
        <v>8</v>
      </c>
      <c r="AW1108">
        <v>1</v>
      </c>
      <c r="AX1108">
        <v>4</v>
      </c>
      <c r="AY1108">
        <v>0</v>
      </c>
      <c r="AZ1108">
        <v>1</v>
      </c>
      <c r="BA1108">
        <v>0</v>
      </c>
      <c r="BB1108">
        <v>84</v>
      </c>
      <c r="BC1108">
        <v>0</v>
      </c>
      <c r="BD1108">
        <v>0</v>
      </c>
      <c r="BE1108">
        <v>1</v>
      </c>
      <c r="BF1108">
        <v>0</v>
      </c>
      <c r="BG1108">
        <v>0</v>
      </c>
      <c r="BH1108">
        <v>0</v>
      </c>
      <c r="BI1108">
        <v>0</v>
      </c>
      <c r="BJ1108">
        <v>3</v>
      </c>
      <c r="BK1108">
        <v>2</v>
      </c>
      <c r="BL1108">
        <v>0</v>
      </c>
      <c r="BM1108">
        <v>0</v>
      </c>
      <c r="BN1108">
        <v>4</v>
      </c>
      <c r="BO1108">
        <v>0</v>
      </c>
      <c r="BP1108">
        <v>1</v>
      </c>
      <c r="BQ1108">
        <v>4</v>
      </c>
      <c r="BR1108">
        <v>0</v>
      </c>
      <c r="BS1108">
        <v>8</v>
      </c>
      <c r="BT1108">
        <v>1</v>
      </c>
      <c r="BU1108">
        <v>0</v>
      </c>
      <c r="BV1108">
        <v>9</v>
      </c>
      <c r="BW1108">
        <v>1</v>
      </c>
      <c r="BX1108">
        <v>0</v>
      </c>
      <c r="BY1108">
        <v>0</v>
      </c>
      <c r="BZ1108">
        <v>0</v>
      </c>
      <c r="CA1108">
        <v>4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1</v>
      </c>
      <c r="CK1108">
        <v>0</v>
      </c>
      <c r="CL1108">
        <v>0</v>
      </c>
      <c r="CM1108">
        <v>4</v>
      </c>
      <c r="CN1108">
        <v>8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1</v>
      </c>
      <c r="CY1108" s="7"/>
    </row>
    <row r="1109" spans="1:103" x14ac:dyDescent="0.25">
      <c r="A1109" t="s">
        <v>329</v>
      </c>
      <c r="B1109" s="5" t="s">
        <v>330</v>
      </c>
      <c r="C1109">
        <v>2022</v>
      </c>
      <c r="D1109">
        <v>54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22</v>
      </c>
      <c r="K1109">
        <v>0</v>
      </c>
      <c r="L1109">
        <v>1</v>
      </c>
      <c r="M1109">
        <v>0</v>
      </c>
      <c r="N1109">
        <v>0</v>
      </c>
      <c r="O1109">
        <v>7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6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</v>
      </c>
      <c r="AR1109">
        <v>0</v>
      </c>
      <c r="AS1109">
        <v>0</v>
      </c>
      <c r="AT1109">
        <v>0</v>
      </c>
      <c r="AU1109">
        <v>1</v>
      </c>
      <c r="AV1109">
        <v>0</v>
      </c>
      <c r="AW1109">
        <v>1</v>
      </c>
      <c r="AX1109">
        <v>1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1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1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1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6</v>
      </c>
      <c r="CK1109">
        <v>1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1</v>
      </c>
      <c r="CW1109">
        <v>0</v>
      </c>
      <c r="CY1109" s="7"/>
    </row>
    <row r="1110" spans="1:103" x14ac:dyDescent="0.25">
      <c r="A1110" t="s">
        <v>331</v>
      </c>
      <c r="B1110" s="5" t="s">
        <v>332</v>
      </c>
      <c r="C1110">
        <v>2022</v>
      </c>
      <c r="D1110">
        <v>3013</v>
      </c>
      <c r="E1110">
        <v>0</v>
      </c>
      <c r="F1110">
        <v>0</v>
      </c>
      <c r="G1110">
        <v>0</v>
      </c>
      <c r="H1110">
        <v>15</v>
      </c>
      <c r="I1110">
        <v>4</v>
      </c>
      <c r="J1110">
        <v>295</v>
      </c>
      <c r="K1110">
        <v>0</v>
      </c>
      <c r="L1110">
        <v>46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2</v>
      </c>
      <c r="V1110">
        <v>0</v>
      </c>
      <c r="W1110">
        <v>0</v>
      </c>
      <c r="X1110">
        <v>1</v>
      </c>
      <c r="Y1110">
        <v>15</v>
      </c>
      <c r="Z1110">
        <v>0</v>
      </c>
      <c r="AA1110">
        <v>0</v>
      </c>
      <c r="AB1110">
        <v>2547</v>
      </c>
      <c r="AC1110">
        <v>0</v>
      </c>
      <c r="AD1110">
        <v>4</v>
      </c>
      <c r="AE1110">
        <v>0</v>
      </c>
      <c r="AF1110">
        <v>0</v>
      </c>
      <c r="AG1110">
        <v>1</v>
      </c>
      <c r="AH1110">
        <v>17</v>
      </c>
      <c r="AI1110">
        <v>2</v>
      </c>
      <c r="AJ1110">
        <v>0</v>
      </c>
      <c r="AK1110">
        <v>7</v>
      </c>
      <c r="AL1110">
        <v>0</v>
      </c>
      <c r="AM1110">
        <v>2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7</v>
      </c>
      <c r="AU1110">
        <v>1</v>
      </c>
      <c r="AV1110">
        <v>0</v>
      </c>
      <c r="AW1110">
        <v>28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1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8</v>
      </c>
      <c r="CK1110">
        <v>0</v>
      </c>
      <c r="CL1110">
        <v>0</v>
      </c>
      <c r="CM1110">
        <v>0</v>
      </c>
      <c r="CN1110">
        <v>1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1</v>
      </c>
      <c r="CY1110" s="7"/>
    </row>
    <row r="1111" spans="1:103" x14ac:dyDescent="0.25">
      <c r="A1111" t="s">
        <v>333</v>
      </c>
      <c r="B1111" s="5" t="s">
        <v>334</v>
      </c>
      <c r="C1111">
        <v>2022</v>
      </c>
      <c r="D1111">
        <v>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1</v>
      </c>
      <c r="CS1111">
        <v>0</v>
      </c>
      <c r="CT1111">
        <v>0</v>
      </c>
      <c r="CU1111">
        <v>0</v>
      </c>
      <c r="CV1111">
        <v>0</v>
      </c>
      <c r="CW1111">
        <v>0</v>
      </c>
      <c r="CY1111" s="7"/>
    </row>
    <row r="1112" spans="1:103" x14ac:dyDescent="0.25">
      <c r="A1112" t="s">
        <v>335</v>
      </c>
      <c r="B1112" s="5" t="s">
        <v>336</v>
      </c>
      <c r="C1112">
        <v>2022</v>
      </c>
      <c r="D1112">
        <v>194</v>
      </c>
      <c r="E1112">
        <v>0</v>
      </c>
      <c r="F1112">
        <v>0</v>
      </c>
      <c r="G1112">
        <v>0</v>
      </c>
      <c r="H1112">
        <v>7</v>
      </c>
      <c r="I1112">
        <v>0</v>
      </c>
      <c r="J1112">
        <v>0</v>
      </c>
      <c r="K1112">
        <v>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181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1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Y1112" s="7"/>
    </row>
    <row r="1113" spans="1:103" x14ac:dyDescent="0.25">
      <c r="A1113" t="s">
        <v>337</v>
      </c>
      <c r="B1113" s="5" t="s">
        <v>338</v>
      </c>
      <c r="C1113">
        <v>2022</v>
      </c>
      <c r="D1113">
        <v>659</v>
      </c>
      <c r="E1113">
        <v>0</v>
      </c>
      <c r="F1113">
        <v>0</v>
      </c>
      <c r="G1113">
        <v>0</v>
      </c>
      <c r="H1113">
        <v>27</v>
      </c>
      <c r="I1113">
        <v>2</v>
      </c>
      <c r="J1113">
        <v>32</v>
      </c>
      <c r="K1113">
        <v>4</v>
      </c>
      <c r="L1113">
        <v>0</v>
      </c>
      <c r="M1113">
        <v>0</v>
      </c>
      <c r="N1113">
        <v>12</v>
      </c>
      <c r="O1113">
        <v>37</v>
      </c>
      <c r="P1113">
        <v>0</v>
      </c>
      <c r="Q1113">
        <v>0</v>
      </c>
      <c r="R1113">
        <v>0</v>
      </c>
      <c r="S1113">
        <v>0</v>
      </c>
      <c r="T1113">
        <v>31</v>
      </c>
      <c r="U1113">
        <v>13</v>
      </c>
      <c r="V1113">
        <v>0</v>
      </c>
      <c r="W1113">
        <v>0</v>
      </c>
      <c r="X1113">
        <v>9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6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1</v>
      </c>
      <c r="AP1113">
        <v>0</v>
      </c>
      <c r="AQ1113">
        <v>8</v>
      </c>
      <c r="AR1113">
        <v>0</v>
      </c>
      <c r="AS1113">
        <v>1</v>
      </c>
      <c r="AT1113">
        <v>4</v>
      </c>
      <c r="AU1113">
        <v>0</v>
      </c>
      <c r="AV1113">
        <v>0</v>
      </c>
      <c r="AW1113">
        <v>0</v>
      </c>
      <c r="AX1113">
        <v>3</v>
      </c>
      <c r="AY1113">
        <v>0</v>
      </c>
      <c r="AZ1113">
        <v>2</v>
      </c>
      <c r="BA1113">
        <v>0</v>
      </c>
      <c r="BB1113">
        <v>12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32</v>
      </c>
      <c r="BK1113">
        <v>3</v>
      </c>
      <c r="BL1113">
        <v>0</v>
      </c>
      <c r="BM1113">
        <v>22</v>
      </c>
      <c r="BN1113">
        <v>33</v>
      </c>
      <c r="BO1113">
        <v>6</v>
      </c>
      <c r="BP1113">
        <v>1</v>
      </c>
      <c r="BQ1113">
        <v>17</v>
      </c>
      <c r="BR1113">
        <v>125</v>
      </c>
      <c r="BS1113">
        <v>59</v>
      </c>
      <c r="BT1113">
        <v>16</v>
      </c>
      <c r="BU1113">
        <v>3</v>
      </c>
      <c r="BV1113">
        <v>1</v>
      </c>
      <c r="BW1113">
        <v>0</v>
      </c>
      <c r="BX1113">
        <v>0</v>
      </c>
      <c r="BY1113">
        <v>0</v>
      </c>
      <c r="BZ1113">
        <v>0</v>
      </c>
      <c r="CA1113">
        <v>2</v>
      </c>
      <c r="CB1113">
        <v>0</v>
      </c>
      <c r="CC1113">
        <v>0</v>
      </c>
      <c r="CD1113">
        <v>0</v>
      </c>
      <c r="CE1113">
        <v>0</v>
      </c>
      <c r="CF1113">
        <v>3</v>
      </c>
      <c r="CG1113">
        <v>3</v>
      </c>
      <c r="CH1113">
        <v>0</v>
      </c>
      <c r="CI1113">
        <v>4</v>
      </c>
      <c r="CJ1113">
        <v>30</v>
      </c>
      <c r="CK1113">
        <v>6</v>
      </c>
      <c r="CL1113">
        <v>0</v>
      </c>
      <c r="CM1113">
        <v>1</v>
      </c>
      <c r="CN1113">
        <v>2</v>
      </c>
      <c r="CO1113">
        <v>4</v>
      </c>
      <c r="CP1113">
        <v>11</v>
      </c>
      <c r="CQ1113">
        <v>0</v>
      </c>
      <c r="CR1113">
        <v>1</v>
      </c>
      <c r="CS1113">
        <v>1</v>
      </c>
      <c r="CT1113">
        <v>23</v>
      </c>
      <c r="CU1113">
        <v>0</v>
      </c>
      <c r="CV1113">
        <v>12</v>
      </c>
      <c r="CW1113">
        <v>30</v>
      </c>
      <c r="CY1113" s="7"/>
    </row>
    <row r="1114" spans="1:103" x14ac:dyDescent="0.25">
      <c r="A1114" t="s">
        <v>339</v>
      </c>
      <c r="B1114" s="5" t="s">
        <v>340</v>
      </c>
      <c r="C1114">
        <v>2022</v>
      </c>
      <c r="D1114">
        <v>1723</v>
      </c>
      <c r="E1114">
        <v>0</v>
      </c>
      <c r="F1114">
        <v>0</v>
      </c>
      <c r="G1114">
        <v>0</v>
      </c>
      <c r="H1114">
        <v>2</v>
      </c>
      <c r="I1114">
        <v>78</v>
      </c>
      <c r="J1114">
        <v>28</v>
      </c>
      <c r="K1114">
        <v>17</v>
      </c>
      <c r="L1114">
        <v>9</v>
      </c>
      <c r="M1114">
        <v>1</v>
      </c>
      <c r="N1114">
        <v>6</v>
      </c>
      <c r="O1114">
        <v>11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6</v>
      </c>
      <c r="V1114">
        <v>6</v>
      </c>
      <c r="W1114">
        <v>4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21</v>
      </c>
      <c r="AH1114">
        <v>0</v>
      </c>
      <c r="AI1114">
        <v>0</v>
      </c>
      <c r="AJ1114">
        <v>0</v>
      </c>
      <c r="AK1114">
        <v>1</v>
      </c>
      <c r="AL1114">
        <v>0</v>
      </c>
      <c r="AM1114">
        <v>4</v>
      </c>
      <c r="AN1114">
        <v>3</v>
      </c>
      <c r="AO1114">
        <v>2</v>
      </c>
      <c r="AP1114">
        <v>1</v>
      </c>
      <c r="AQ1114">
        <v>1</v>
      </c>
      <c r="AR1114">
        <v>0</v>
      </c>
      <c r="AS1114">
        <v>3</v>
      </c>
      <c r="AT1114">
        <v>542</v>
      </c>
      <c r="AU1114">
        <v>9</v>
      </c>
      <c r="AV1114">
        <v>3</v>
      </c>
      <c r="AW1114">
        <v>1</v>
      </c>
      <c r="AX1114">
        <v>8</v>
      </c>
      <c r="AY1114">
        <v>0</v>
      </c>
      <c r="AZ1114">
        <v>0</v>
      </c>
      <c r="BA1114">
        <v>0</v>
      </c>
      <c r="BB1114">
        <v>39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1</v>
      </c>
      <c r="BU1114">
        <v>0</v>
      </c>
      <c r="BV1114">
        <v>1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1</v>
      </c>
      <c r="CD1114">
        <v>1</v>
      </c>
      <c r="CE1114">
        <v>0</v>
      </c>
      <c r="CF1114">
        <v>27</v>
      </c>
      <c r="CG1114">
        <v>0</v>
      </c>
      <c r="CH1114">
        <v>0</v>
      </c>
      <c r="CI1114">
        <v>5</v>
      </c>
      <c r="CJ1114">
        <v>783</v>
      </c>
      <c r="CK1114">
        <v>8</v>
      </c>
      <c r="CL1114">
        <v>0</v>
      </c>
      <c r="CM1114">
        <v>0</v>
      </c>
      <c r="CN1114">
        <v>31</v>
      </c>
      <c r="CO1114">
        <v>1</v>
      </c>
      <c r="CP1114">
        <v>0</v>
      </c>
      <c r="CQ1114">
        <v>0</v>
      </c>
      <c r="CR1114">
        <v>0</v>
      </c>
      <c r="CS1114">
        <v>6</v>
      </c>
      <c r="CT1114">
        <v>4</v>
      </c>
      <c r="CU1114">
        <v>0</v>
      </c>
      <c r="CV1114">
        <v>37</v>
      </c>
      <c r="CW1114">
        <v>4</v>
      </c>
      <c r="CY1114" s="7"/>
    </row>
    <row r="1115" spans="1:103" x14ac:dyDescent="0.25">
      <c r="A1115" t="s">
        <v>341</v>
      </c>
      <c r="B1115" s="5" t="s">
        <v>342</v>
      </c>
      <c r="C1115">
        <v>2022</v>
      </c>
      <c r="D1115">
        <v>12451</v>
      </c>
      <c r="E1115">
        <v>0</v>
      </c>
      <c r="F1115">
        <v>1091</v>
      </c>
      <c r="G1115">
        <v>133</v>
      </c>
      <c r="H1115">
        <v>74</v>
      </c>
      <c r="I1115">
        <v>429</v>
      </c>
      <c r="J1115">
        <v>334</v>
      </c>
      <c r="K1115">
        <v>42</v>
      </c>
      <c r="L1115">
        <v>346</v>
      </c>
      <c r="M1115">
        <v>116</v>
      </c>
      <c r="N1115">
        <v>208</v>
      </c>
      <c r="O1115">
        <v>631</v>
      </c>
      <c r="P1115">
        <v>0</v>
      </c>
      <c r="Q1115">
        <v>3</v>
      </c>
      <c r="R1115">
        <v>6</v>
      </c>
      <c r="S1115">
        <v>77</v>
      </c>
      <c r="T1115">
        <v>4</v>
      </c>
      <c r="U1115">
        <v>3</v>
      </c>
      <c r="V1115">
        <v>6</v>
      </c>
      <c r="W1115">
        <v>45</v>
      </c>
      <c r="X1115">
        <v>14</v>
      </c>
      <c r="Y1115">
        <v>49</v>
      </c>
      <c r="Z1115">
        <v>0</v>
      </c>
      <c r="AA1115">
        <v>137</v>
      </c>
      <c r="AB1115">
        <v>0</v>
      </c>
      <c r="AC1115">
        <v>0</v>
      </c>
      <c r="AD1115">
        <v>9</v>
      </c>
      <c r="AE1115">
        <v>3</v>
      </c>
      <c r="AF1115">
        <v>0</v>
      </c>
      <c r="AG1115">
        <v>17</v>
      </c>
      <c r="AH1115">
        <v>45</v>
      </c>
      <c r="AI1115">
        <v>42</v>
      </c>
      <c r="AJ1115">
        <v>185</v>
      </c>
      <c r="AK1115">
        <v>431</v>
      </c>
      <c r="AL1115">
        <v>132</v>
      </c>
      <c r="AM1115">
        <v>54</v>
      </c>
      <c r="AN1115">
        <v>170</v>
      </c>
      <c r="AO1115">
        <v>61</v>
      </c>
      <c r="AP1115">
        <v>5</v>
      </c>
      <c r="AQ1115">
        <v>148</v>
      </c>
      <c r="AR1115">
        <v>294</v>
      </c>
      <c r="AS1115">
        <v>214</v>
      </c>
      <c r="AT1115">
        <v>85</v>
      </c>
      <c r="AU1115">
        <v>193</v>
      </c>
      <c r="AV1115">
        <v>138</v>
      </c>
      <c r="AW1115">
        <v>207</v>
      </c>
      <c r="AX1115">
        <v>449</v>
      </c>
      <c r="AY1115">
        <v>7</v>
      </c>
      <c r="AZ1115">
        <v>12</v>
      </c>
      <c r="BA1115">
        <v>0</v>
      </c>
      <c r="BB1115">
        <v>169</v>
      </c>
      <c r="BC1115">
        <v>5</v>
      </c>
      <c r="BD1115">
        <v>0</v>
      </c>
      <c r="BE1115">
        <v>65</v>
      </c>
      <c r="BF1115">
        <v>83</v>
      </c>
      <c r="BG1115">
        <v>6</v>
      </c>
      <c r="BH1115">
        <v>8</v>
      </c>
      <c r="BI1115">
        <v>11</v>
      </c>
      <c r="BJ1115">
        <v>133</v>
      </c>
      <c r="BK1115">
        <v>187</v>
      </c>
      <c r="BL1115">
        <v>0</v>
      </c>
      <c r="BM1115">
        <v>7</v>
      </c>
      <c r="BN1115">
        <v>820</v>
      </c>
      <c r="BO1115">
        <v>441</v>
      </c>
      <c r="BP1115">
        <v>24</v>
      </c>
      <c r="BQ1115">
        <v>141</v>
      </c>
      <c r="BR1115">
        <v>387</v>
      </c>
      <c r="BS1115">
        <v>437</v>
      </c>
      <c r="BT1115">
        <v>88</v>
      </c>
      <c r="BU1115">
        <v>16</v>
      </c>
      <c r="BV1115">
        <v>615</v>
      </c>
      <c r="BW1115">
        <v>208</v>
      </c>
      <c r="BX1115">
        <v>36</v>
      </c>
      <c r="BY1115">
        <v>20</v>
      </c>
      <c r="BZ1115">
        <v>35</v>
      </c>
      <c r="CA1115">
        <v>125</v>
      </c>
      <c r="CB1115">
        <v>37</v>
      </c>
      <c r="CC1115">
        <v>0</v>
      </c>
      <c r="CD1115">
        <v>91</v>
      </c>
      <c r="CE1115">
        <v>17</v>
      </c>
      <c r="CF1115">
        <v>643</v>
      </c>
      <c r="CG1115">
        <v>95</v>
      </c>
      <c r="CH1115">
        <v>37</v>
      </c>
      <c r="CI1115">
        <v>6</v>
      </c>
      <c r="CJ1115">
        <v>61</v>
      </c>
      <c r="CK1115">
        <v>19</v>
      </c>
      <c r="CL1115">
        <v>0</v>
      </c>
      <c r="CM1115">
        <v>10</v>
      </c>
      <c r="CN1115">
        <v>126</v>
      </c>
      <c r="CO1115">
        <v>12</v>
      </c>
      <c r="CP1115">
        <v>13</v>
      </c>
      <c r="CQ1115">
        <v>1</v>
      </c>
      <c r="CR1115">
        <v>1</v>
      </c>
      <c r="CS1115">
        <v>6</v>
      </c>
      <c r="CT1115">
        <v>147</v>
      </c>
      <c r="CU1115">
        <v>19</v>
      </c>
      <c r="CV1115">
        <v>333</v>
      </c>
      <c r="CW1115">
        <v>61</v>
      </c>
      <c r="CY1115" s="7"/>
    </row>
    <row r="1116" spans="1:103" x14ac:dyDescent="0.25">
      <c r="A1116" t="s">
        <v>343</v>
      </c>
      <c r="B1116" s="5" t="s">
        <v>344</v>
      </c>
      <c r="C1116">
        <v>2022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Y1116" s="7"/>
    </row>
    <row r="1117" spans="1:103" x14ac:dyDescent="0.25">
      <c r="A1117" t="s">
        <v>345</v>
      </c>
      <c r="B1117" s="5" t="s">
        <v>346</v>
      </c>
      <c r="C1117">
        <v>2022</v>
      </c>
      <c r="D1117">
        <v>3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3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Y1117" s="7"/>
    </row>
    <row r="1118" spans="1:103" x14ac:dyDescent="0.25">
      <c r="A1118" t="s">
        <v>347</v>
      </c>
      <c r="B1118" s="5" t="s">
        <v>348</v>
      </c>
      <c r="C1118">
        <v>2022</v>
      </c>
      <c r="D1118">
        <v>3438</v>
      </c>
      <c r="E1118">
        <v>1</v>
      </c>
      <c r="F1118">
        <v>11</v>
      </c>
      <c r="G1118">
        <v>6</v>
      </c>
      <c r="H1118">
        <v>21</v>
      </c>
      <c r="I1118">
        <v>42</v>
      </c>
      <c r="J1118">
        <v>164</v>
      </c>
      <c r="K1118">
        <v>1</v>
      </c>
      <c r="L1118">
        <v>9</v>
      </c>
      <c r="M1118">
        <v>5</v>
      </c>
      <c r="N1118">
        <v>55</v>
      </c>
      <c r="O1118">
        <v>95</v>
      </c>
      <c r="P1118">
        <v>0</v>
      </c>
      <c r="Q1118">
        <v>0</v>
      </c>
      <c r="R1118">
        <v>0</v>
      </c>
      <c r="S1118">
        <v>39</v>
      </c>
      <c r="T1118">
        <v>8</v>
      </c>
      <c r="U1118">
        <v>18</v>
      </c>
      <c r="V1118">
        <v>9</v>
      </c>
      <c r="W1118">
        <v>6</v>
      </c>
      <c r="X1118">
        <v>7</v>
      </c>
      <c r="Y1118">
        <v>1</v>
      </c>
      <c r="Z1118">
        <v>0</v>
      </c>
      <c r="AA1118">
        <v>150</v>
      </c>
      <c r="AB1118">
        <v>1</v>
      </c>
      <c r="AC1118">
        <v>0</v>
      </c>
      <c r="AD1118">
        <v>0</v>
      </c>
      <c r="AE1118">
        <v>8</v>
      </c>
      <c r="AF1118">
        <v>0</v>
      </c>
      <c r="AG1118">
        <v>24</v>
      </c>
      <c r="AH1118">
        <v>5</v>
      </c>
      <c r="AI1118">
        <v>7</v>
      </c>
      <c r="AJ1118">
        <v>56</v>
      </c>
      <c r="AK1118">
        <v>13</v>
      </c>
      <c r="AL1118">
        <v>5</v>
      </c>
      <c r="AM1118">
        <v>6</v>
      </c>
      <c r="AN1118">
        <v>53</v>
      </c>
      <c r="AO1118">
        <v>17</v>
      </c>
      <c r="AP1118">
        <v>1</v>
      </c>
      <c r="AQ1118">
        <v>47</v>
      </c>
      <c r="AR1118">
        <v>96</v>
      </c>
      <c r="AS1118">
        <v>196</v>
      </c>
      <c r="AT1118">
        <v>92</v>
      </c>
      <c r="AU1118">
        <v>173</v>
      </c>
      <c r="AV1118">
        <v>176</v>
      </c>
      <c r="AW1118">
        <v>12</v>
      </c>
      <c r="AX1118">
        <v>166</v>
      </c>
      <c r="AY1118">
        <v>0</v>
      </c>
      <c r="AZ1118">
        <v>5</v>
      </c>
      <c r="BA1118">
        <v>0</v>
      </c>
      <c r="BB1118">
        <v>155</v>
      </c>
      <c r="BC1118">
        <v>4</v>
      </c>
      <c r="BD1118">
        <v>0</v>
      </c>
      <c r="BE1118">
        <v>10</v>
      </c>
      <c r="BF1118">
        <v>10</v>
      </c>
      <c r="BG1118">
        <v>1</v>
      </c>
      <c r="BH1118">
        <v>3</v>
      </c>
      <c r="BI1118">
        <v>0</v>
      </c>
      <c r="BJ1118">
        <v>26</v>
      </c>
      <c r="BK1118">
        <v>131</v>
      </c>
      <c r="BL1118">
        <v>0</v>
      </c>
      <c r="BM1118">
        <v>1</v>
      </c>
      <c r="BN1118">
        <v>5</v>
      </c>
      <c r="BO1118">
        <v>0</v>
      </c>
      <c r="BP1118">
        <v>9</v>
      </c>
      <c r="BQ1118">
        <v>79</v>
      </c>
      <c r="BR1118">
        <v>5</v>
      </c>
      <c r="BS1118">
        <v>118</v>
      </c>
      <c r="BT1118">
        <v>7</v>
      </c>
      <c r="BU1118">
        <v>27</v>
      </c>
      <c r="BV1118">
        <v>51</v>
      </c>
      <c r="BW1118">
        <v>30</v>
      </c>
      <c r="BX1118">
        <v>378</v>
      </c>
      <c r="BY1118">
        <v>0</v>
      </c>
      <c r="BZ1118">
        <v>0</v>
      </c>
      <c r="CA1118">
        <v>20</v>
      </c>
      <c r="CB1118">
        <v>4</v>
      </c>
      <c r="CC1118">
        <v>1</v>
      </c>
      <c r="CD1118">
        <v>23</v>
      </c>
      <c r="CE1118">
        <v>29</v>
      </c>
      <c r="CF1118">
        <v>61</v>
      </c>
      <c r="CG1118">
        <v>7</v>
      </c>
      <c r="CH1118">
        <v>5</v>
      </c>
      <c r="CI1118">
        <v>2</v>
      </c>
      <c r="CJ1118">
        <v>181</v>
      </c>
      <c r="CK1118">
        <v>93</v>
      </c>
      <c r="CL1118">
        <v>0</v>
      </c>
      <c r="CM1118">
        <v>9</v>
      </c>
      <c r="CN1118">
        <v>53</v>
      </c>
      <c r="CO1118">
        <v>1</v>
      </c>
      <c r="CP1118">
        <v>15</v>
      </c>
      <c r="CQ1118">
        <v>0</v>
      </c>
      <c r="CR1118">
        <v>2</v>
      </c>
      <c r="CS1118">
        <v>3</v>
      </c>
      <c r="CT1118">
        <v>29</v>
      </c>
      <c r="CU1118">
        <v>1</v>
      </c>
      <c r="CV1118">
        <v>32</v>
      </c>
      <c r="CW1118">
        <v>13</v>
      </c>
      <c r="CY1118" s="7"/>
    </row>
    <row r="1119" spans="1:103" x14ac:dyDescent="0.25">
      <c r="A1119" t="s">
        <v>349</v>
      </c>
      <c r="B1119" s="5" t="s">
        <v>350</v>
      </c>
      <c r="C1119">
        <v>2022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Y1119" s="7"/>
    </row>
    <row r="1120" spans="1:103" x14ac:dyDescent="0.25">
      <c r="A1120" t="s">
        <v>351</v>
      </c>
      <c r="B1120" s="5" t="s">
        <v>352</v>
      </c>
      <c r="C1120">
        <v>2022</v>
      </c>
      <c r="D1120">
        <v>27</v>
      </c>
      <c r="E1120">
        <v>0</v>
      </c>
      <c r="F1120">
        <v>2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3</v>
      </c>
      <c r="R1120">
        <v>0</v>
      </c>
      <c r="S1120">
        <v>13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5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3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1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Y1120" s="7"/>
    </row>
    <row r="1121" spans="1:103" x14ac:dyDescent="0.25">
      <c r="A1121" t="s">
        <v>353</v>
      </c>
      <c r="B1121" s="5" t="s">
        <v>354</v>
      </c>
      <c r="C1121">
        <v>2022</v>
      </c>
      <c r="D1121">
        <v>7774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63</v>
      </c>
      <c r="AB1121">
        <v>6960</v>
      </c>
      <c r="AC1121">
        <v>0</v>
      </c>
      <c r="AD1121">
        <v>0</v>
      </c>
      <c r="AE1121">
        <v>0</v>
      </c>
      <c r="AF1121">
        <v>2</v>
      </c>
      <c r="AG1121">
        <v>0</v>
      </c>
      <c r="AH1121">
        <v>4</v>
      </c>
      <c r="AI1121">
        <v>0</v>
      </c>
      <c r="AJ1121">
        <v>1</v>
      </c>
      <c r="AK1121">
        <v>0</v>
      </c>
      <c r="AL1121">
        <v>0</v>
      </c>
      <c r="AM1121">
        <v>11</v>
      </c>
      <c r="AN1121">
        <v>1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1</v>
      </c>
      <c r="AY1121">
        <v>0</v>
      </c>
      <c r="AZ1121">
        <v>0</v>
      </c>
      <c r="BA1121">
        <v>0</v>
      </c>
      <c r="BB1121">
        <v>601</v>
      </c>
      <c r="BC1121">
        <v>3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5</v>
      </c>
      <c r="BK1121">
        <v>2</v>
      </c>
      <c r="BL1121">
        <v>0</v>
      </c>
      <c r="BM1121">
        <v>0</v>
      </c>
      <c r="BN1121">
        <v>14</v>
      </c>
      <c r="BO1121">
        <v>0</v>
      </c>
      <c r="BP1121">
        <v>0</v>
      </c>
      <c r="BQ1121">
        <v>12</v>
      </c>
      <c r="BR1121">
        <v>0</v>
      </c>
      <c r="BS1121">
        <v>5</v>
      </c>
      <c r="BT1121">
        <v>3</v>
      </c>
      <c r="BU1121">
        <v>0</v>
      </c>
      <c r="BV1121">
        <v>0</v>
      </c>
      <c r="BW1121">
        <v>3</v>
      </c>
      <c r="BX1121">
        <v>0</v>
      </c>
      <c r="BY1121">
        <v>0</v>
      </c>
      <c r="BZ1121">
        <v>0</v>
      </c>
      <c r="CA1121">
        <v>5</v>
      </c>
      <c r="CB1121">
        <v>0</v>
      </c>
      <c r="CC1121">
        <v>0</v>
      </c>
      <c r="CD1121">
        <v>0</v>
      </c>
      <c r="CE1121">
        <v>0</v>
      </c>
      <c r="CF1121">
        <v>1</v>
      </c>
      <c r="CG1121">
        <v>2</v>
      </c>
      <c r="CH1121">
        <v>0</v>
      </c>
      <c r="CI1121">
        <v>0</v>
      </c>
      <c r="CJ1121">
        <v>1</v>
      </c>
      <c r="CK1121">
        <v>0</v>
      </c>
      <c r="CL1121">
        <v>0</v>
      </c>
      <c r="CM1121">
        <v>8</v>
      </c>
      <c r="CN1121">
        <v>53</v>
      </c>
      <c r="CO1121">
        <v>0</v>
      </c>
      <c r="CP1121">
        <v>0</v>
      </c>
      <c r="CQ1121">
        <v>0</v>
      </c>
      <c r="CR1121">
        <v>0</v>
      </c>
      <c r="CS1121">
        <v>3</v>
      </c>
      <c r="CT1121">
        <v>1</v>
      </c>
      <c r="CU1121">
        <v>0</v>
      </c>
      <c r="CV1121">
        <v>1</v>
      </c>
      <c r="CW1121">
        <v>3</v>
      </c>
      <c r="CY1121" s="7"/>
    </row>
    <row r="1122" spans="1:103" x14ac:dyDescent="0.25">
      <c r="A1122" t="s">
        <v>355</v>
      </c>
      <c r="B1122" s="5" t="s">
        <v>356</v>
      </c>
      <c r="C1122">
        <v>2022</v>
      </c>
      <c r="D1122">
        <v>3334</v>
      </c>
      <c r="E1122">
        <v>0</v>
      </c>
      <c r="F1122">
        <v>64</v>
      </c>
      <c r="G1122">
        <v>14</v>
      </c>
      <c r="H1122">
        <v>1</v>
      </c>
      <c r="I1122">
        <v>94</v>
      </c>
      <c r="J1122">
        <v>13</v>
      </c>
      <c r="K1122">
        <v>4</v>
      </c>
      <c r="L1122">
        <v>4</v>
      </c>
      <c r="M1122">
        <v>11</v>
      </c>
      <c r="N1122">
        <v>27</v>
      </c>
      <c r="O1122">
        <v>513</v>
      </c>
      <c r="P1122">
        <v>0</v>
      </c>
      <c r="Q1122">
        <v>31</v>
      </c>
      <c r="R1122">
        <v>3</v>
      </c>
      <c r="S1122">
        <v>12</v>
      </c>
      <c r="T1122">
        <v>0</v>
      </c>
      <c r="U1122">
        <v>0</v>
      </c>
      <c r="V1122">
        <v>1</v>
      </c>
      <c r="W1122">
        <v>1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1</v>
      </c>
      <c r="AF1122">
        <v>0</v>
      </c>
      <c r="AG1122">
        <v>3</v>
      </c>
      <c r="AH1122">
        <v>1</v>
      </c>
      <c r="AI1122">
        <v>1</v>
      </c>
      <c r="AJ1122">
        <v>16</v>
      </c>
      <c r="AK1122">
        <v>4</v>
      </c>
      <c r="AL1122">
        <v>2</v>
      </c>
      <c r="AM1122">
        <v>11</v>
      </c>
      <c r="AN1122">
        <v>6</v>
      </c>
      <c r="AO1122">
        <v>2</v>
      </c>
      <c r="AP1122">
        <v>2</v>
      </c>
      <c r="AQ1122">
        <v>82</v>
      </c>
      <c r="AR1122">
        <v>23</v>
      </c>
      <c r="AS1122">
        <v>7</v>
      </c>
      <c r="AT1122">
        <v>18</v>
      </c>
      <c r="AU1122">
        <v>6</v>
      </c>
      <c r="AV1122">
        <v>32</v>
      </c>
      <c r="AW1122">
        <v>10</v>
      </c>
      <c r="AX1122">
        <v>39</v>
      </c>
      <c r="AY1122">
        <v>4</v>
      </c>
      <c r="AZ1122">
        <v>25</v>
      </c>
      <c r="BA1122">
        <v>0</v>
      </c>
      <c r="BB1122">
        <v>74</v>
      </c>
      <c r="BC1122">
        <v>7</v>
      </c>
      <c r="BD1122">
        <v>1</v>
      </c>
      <c r="BE1122">
        <v>14</v>
      </c>
      <c r="BF1122">
        <v>10</v>
      </c>
      <c r="BG1122">
        <v>3</v>
      </c>
      <c r="BH1122">
        <v>1</v>
      </c>
      <c r="BI1122">
        <v>0</v>
      </c>
      <c r="BJ1122">
        <v>58</v>
      </c>
      <c r="BK1122">
        <v>167</v>
      </c>
      <c r="BL1122">
        <v>0</v>
      </c>
      <c r="BM1122">
        <v>2</v>
      </c>
      <c r="BN1122">
        <v>6</v>
      </c>
      <c r="BO1122">
        <v>0</v>
      </c>
      <c r="BP1122">
        <v>13</v>
      </c>
      <c r="BQ1122">
        <v>33</v>
      </c>
      <c r="BR1122">
        <v>61</v>
      </c>
      <c r="BS1122">
        <v>143</v>
      </c>
      <c r="BT1122">
        <v>60</v>
      </c>
      <c r="BU1122">
        <v>5</v>
      </c>
      <c r="BV1122">
        <v>175</v>
      </c>
      <c r="BW1122">
        <v>11</v>
      </c>
      <c r="BX1122">
        <v>978</v>
      </c>
      <c r="BY1122">
        <v>0</v>
      </c>
      <c r="BZ1122">
        <v>28</v>
      </c>
      <c r="CA1122">
        <v>10</v>
      </c>
      <c r="CB1122">
        <v>0</v>
      </c>
      <c r="CC1122">
        <v>0</v>
      </c>
      <c r="CD1122">
        <v>6</v>
      </c>
      <c r="CE1122">
        <v>1</v>
      </c>
      <c r="CF1122">
        <v>92</v>
      </c>
      <c r="CG1122">
        <v>40</v>
      </c>
      <c r="CH1122">
        <v>2</v>
      </c>
      <c r="CI1122">
        <v>4</v>
      </c>
      <c r="CJ1122">
        <v>127</v>
      </c>
      <c r="CK1122">
        <v>7</v>
      </c>
      <c r="CL1122">
        <v>0</v>
      </c>
      <c r="CM1122">
        <v>14</v>
      </c>
      <c r="CN1122">
        <v>45</v>
      </c>
      <c r="CO1122">
        <v>1</v>
      </c>
      <c r="CP1122">
        <v>1</v>
      </c>
      <c r="CQ1122">
        <v>0</v>
      </c>
      <c r="CR1122">
        <v>0</v>
      </c>
      <c r="CS1122">
        <v>0</v>
      </c>
      <c r="CT1122">
        <v>9</v>
      </c>
      <c r="CU1122">
        <v>4</v>
      </c>
      <c r="CV1122">
        <v>22</v>
      </c>
      <c r="CW1122">
        <v>7</v>
      </c>
      <c r="CY1122" s="7"/>
    </row>
    <row r="1123" spans="1:103" x14ac:dyDescent="0.25">
      <c r="A1123" t="s">
        <v>357</v>
      </c>
      <c r="B1123" s="5" t="s">
        <v>358</v>
      </c>
      <c r="C1123">
        <v>2022</v>
      </c>
      <c r="D1123">
        <v>320</v>
      </c>
      <c r="E1123">
        <v>0</v>
      </c>
      <c r="F1123">
        <v>0</v>
      </c>
      <c r="G1123">
        <v>3</v>
      </c>
      <c r="H1123">
        <v>0</v>
      </c>
      <c r="I1123">
        <v>2</v>
      </c>
      <c r="J1123">
        <v>34</v>
      </c>
      <c r="K1123">
        <v>0</v>
      </c>
      <c r="L1123">
        <v>1</v>
      </c>
      <c r="M1123">
        <v>1</v>
      </c>
      <c r="N1123">
        <v>9</v>
      </c>
      <c r="O1123">
        <v>1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10</v>
      </c>
      <c r="AL1123">
        <v>0</v>
      </c>
      <c r="AM1123">
        <v>1</v>
      </c>
      <c r="AN1123">
        <v>4</v>
      </c>
      <c r="AO1123">
        <v>2</v>
      </c>
      <c r="AP1123">
        <v>9</v>
      </c>
      <c r="AQ1123">
        <v>62</v>
      </c>
      <c r="AR1123">
        <v>1</v>
      </c>
      <c r="AS1123">
        <v>19</v>
      </c>
      <c r="AT1123">
        <v>0</v>
      </c>
      <c r="AU1123">
        <v>1</v>
      </c>
      <c r="AV1123">
        <v>0</v>
      </c>
      <c r="AW1123">
        <v>5</v>
      </c>
      <c r="AX1123">
        <v>6</v>
      </c>
      <c r="AY1123">
        <v>3</v>
      </c>
      <c r="AZ1123">
        <v>1</v>
      </c>
      <c r="BA1123">
        <v>0</v>
      </c>
      <c r="BB1123">
        <v>12</v>
      </c>
      <c r="BC1123">
        <v>0</v>
      </c>
      <c r="BD1123">
        <v>0</v>
      </c>
      <c r="BE1123">
        <v>1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31</v>
      </c>
      <c r="BL1123">
        <v>0</v>
      </c>
      <c r="BM1123">
        <v>0</v>
      </c>
      <c r="BN1123">
        <v>1</v>
      </c>
      <c r="BO1123">
        <v>0</v>
      </c>
      <c r="BP1123">
        <v>1</v>
      </c>
      <c r="BQ1123">
        <v>1</v>
      </c>
      <c r="BR1123">
        <v>0</v>
      </c>
      <c r="BS1123">
        <v>51</v>
      </c>
      <c r="BT1123">
        <v>2</v>
      </c>
      <c r="BU1123">
        <v>0</v>
      </c>
      <c r="BV1123">
        <v>10</v>
      </c>
      <c r="BW1123">
        <v>0</v>
      </c>
      <c r="BX1123">
        <v>0</v>
      </c>
      <c r="BY1123">
        <v>0</v>
      </c>
      <c r="BZ1123">
        <v>0</v>
      </c>
      <c r="CA1123">
        <v>1</v>
      </c>
      <c r="CB1123">
        <v>0</v>
      </c>
      <c r="CC1123">
        <v>0</v>
      </c>
      <c r="CD1123">
        <v>1</v>
      </c>
      <c r="CE1123">
        <v>0</v>
      </c>
      <c r="CF1123">
        <v>3</v>
      </c>
      <c r="CG1123">
        <v>5</v>
      </c>
      <c r="CH1123">
        <v>2</v>
      </c>
      <c r="CI1123">
        <v>0</v>
      </c>
      <c r="CJ1123">
        <v>4</v>
      </c>
      <c r="CK1123">
        <v>1</v>
      </c>
      <c r="CL1123">
        <v>0</v>
      </c>
      <c r="CM1123">
        <v>1</v>
      </c>
      <c r="CN1123">
        <v>2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4</v>
      </c>
      <c r="CU1123">
        <v>0</v>
      </c>
      <c r="CV1123">
        <v>6</v>
      </c>
      <c r="CW1123">
        <v>2</v>
      </c>
      <c r="CY1123" s="7"/>
    </row>
    <row r="1124" spans="1:103" x14ac:dyDescent="0.25">
      <c r="A1124" t="s">
        <v>359</v>
      </c>
      <c r="B1124" s="5" t="s">
        <v>360</v>
      </c>
      <c r="C1124">
        <v>2022</v>
      </c>
      <c r="D1124">
        <v>5068</v>
      </c>
      <c r="E1124">
        <v>0</v>
      </c>
      <c r="F1124">
        <v>0</v>
      </c>
      <c r="G1124">
        <v>0</v>
      </c>
      <c r="H1124">
        <v>88</v>
      </c>
      <c r="I1124">
        <v>9</v>
      </c>
      <c r="J1124">
        <v>3</v>
      </c>
      <c r="K1124">
        <v>0</v>
      </c>
      <c r="L1124">
        <v>1</v>
      </c>
      <c r="M1124">
        <v>9</v>
      </c>
      <c r="N1124">
        <v>2</v>
      </c>
      <c r="O1124">
        <v>7</v>
      </c>
      <c r="P1124">
        <v>0</v>
      </c>
      <c r="Q1124">
        <v>0</v>
      </c>
      <c r="R1124">
        <v>2</v>
      </c>
      <c r="S1124">
        <v>25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195</v>
      </c>
      <c r="Z1124">
        <v>407</v>
      </c>
      <c r="AA1124">
        <v>1434</v>
      </c>
      <c r="AB1124">
        <v>450</v>
      </c>
      <c r="AC1124">
        <v>0</v>
      </c>
      <c r="AD1124">
        <v>0</v>
      </c>
      <c r="AE1124">
        <v>0</v>
      </c>
      <c r="AF1124">
        <v>0</v>
      </c>
      <c r="AG1124">
        <v>5</v>
      </c>
      <c r="AH1124">
        <v>29</v>
      </c>
      <c r="AI1124">
        <v>0</v>
      </c>
      <c r="AJ1124">
        <v>4</v>
      </c>
      <c r="AK1124">
        <v>1</v>
      </c>
      <c r="AL1124">
        <v>43</v>
      </c>
      <c r="AM1124">
        <v>6</v>
      </c>
      <c r="AN1124">
        <v>4</v>
      </c>
      <c r="AO1124">
        <v>0</v>
      </c>
      <c r="AP1124">
        <v>0</v>
      </c>
      <c r="AQ1124">
        <v>1</v>
      </c>
      <c r="AR1124">
        <v>14</v>
      </c>
      <c r="AS1124">
        <v>16</v>
      </c>
      <c r="AT1124">
        <v>2</v>
      </c>
      <c r="AU1124">
        <v>8</v>
      </c>
      <c r="AV1124">
        <v>31</v>
      </c>
      <c r="AW1124">
        <v>103</v>
      </c>
      <c r="AX1124">
        <v>40</v>
      </c>
      <c r="AY1124">
        <v>0</v>
      </c>
      <c r="AZ1124">
        <v>0</v>
      </c>
      <c r="BA1124">
        <v>0</v>
      </c>
      <c r="BB1124">
        <v>54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1</v>
      </c>
      <c r="BR1124">
        <v>0</v>
      </c>
      <c r="BS1124">
        <v>2</v>
      </c>
      <c r="BT1124">
        <v>3</v>
      </c>
      <c r="BU1124">
        <v>0</v>
      </c>
      <c r="BV1124">
        <v>2</v>
      </c>
      <c r="BW1124">
        <v>3</v>
      </c>
      <c r="BX1124">
        <v>0</v>
      </c>
      <c r="BY1124">
        <v>0</v>
      </c>
      <c r="BZ1124">
        <v>0</v>
      </c>
      <c r="CA1124">
        <v>10</v>
      </c>
      <c r="CB1124">
        <v>186</v>
      </c>
      <c r="CC1124">
        <v>0</v>
      </c>
      <c r="CD1124">
        <v>0</v>
      </c>
      <c r="CE1124">
        <v>0</v>
      </c>
      <c r="CF1124">
        <v>4</v>
      </c>
      <c r="CG1124">
        <v>0</v>
      </c>
      <c r="CH1124">
        <v>0</v>
      </c>
      <c r="CI1124">
        <v>0</v>
      </c>
      <c r="CJ1124">
        <v>2</v>
      </c>
      <c r="CK1124">
        <v>0</v>
      </c>
      <c r="CL1124">
        <v>0</v>
      </c>
      <c r="CM1124">
        <v>1</v>
      </c>
      <c r="CN1124">
        <v>3</v>
      </c>
      <c r="CO1124">
        <v>0</v>
      </c>
      <c r="CP1124">
        <v>0</v>
      </c>
      <c r="CQ1124">
        <v>0</v>
      </c>
      <c r="CR1124">
        <v>5</v>
      </c>
      <c r="CS1124">
        <v>0</v>
      </c>
      <c r="CT1124">
        <v>1</v>
      </c>
      <c r="CU1124">
        <v>0</v>
      </c>
      <c r="CV1124">
        <v>2</v>
      </c>
      <c r="CW1124">
        <v>1841</v>
      </c>
      <c r="CY1124" s="7"/>
    </row>
    <row r="1125" spans="1:103" x14ac:dyDescent="0.25">
      <c r="A1125" t="s">
        <v>361</v>
      </c>
      <c r="B1125" s="5" t="s">
        <v>362</v>
      </c>
      <c r="C1125">
        <v>2022</v>
      </c>
      <c r="D1125">
        <v>13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3</v>
      </c>
      <c r="K1125">
        <v>0</v>
      </c>
      <c r="L1125">
        <v>5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2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Y1125" s="7"/>
    </row>
    <row r="1126" spans="1:103" x14ac:dyDescent="0.25">
      <c r="A1126" t="s">
        <v>363</v>
      </c>
      <c r="B1126" s="5" t="s">
        <v>364</v>
      </c>
      <c r="C1126">
        <v>2022</v>
      </c>
      <c r="D1126">
        <v>4222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4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4</v>
      </c>
      <c r="S1126">
        <v>0</v>
      </c>
      <c r="T1126">
        <v>0</v>
      </c>
      <c r="U1126">
        <v>2</v>
      </c>
      <c r="V1126">
        <v>0</v>
      </c>
      <c r="W1126">
        <v>10</v>
      </c>
      <c r="X1126">
        <v>0</v>
      </c>
      <c r="Y1126">
        <v>0</v>
      </c>
      <c r="Z1126">
        <v>94</v>
      </c>
      <c r="AA1126">
        <v>2980</v>
      </c>
      <c r="AB1126">
        <v>0</v>
      </c>
      <c r="AC1126">
        <v>0</v>
      </c>
      <c r="AD1126">
        <v>0</v>
      </c>
      <c r="AE1126">
        <v>0</v>
      </c>
      <c r="AF1126">
        <v>1</v>
      </c>
      <c r="AG1126">
        <v>0</v>
      </c>
      <c r="AH1126">
        <v>0</v>
      </c>
      <c r="AI1126">
        <v>0</v>
      </c>
      <c r="AJ1126">
        <v>0</v>
      </c>
      <c r="AK1126">
        <v>3</v>
      </c>
      <c r="AL1126">
        <v>0</v>
      </c>
      <c r="AM1126">
        <v>95</v>
      </c>
      <c r="AN1126">
        <v>20</v>
      </c>
      <c r="AO1126">
        <v>2</v>
      </c>
      <c r="AP1126">
        <v>0</v>
      </c>
      <c r="AQ1126">
        <v>1</v>
      </c>
      <c r="AR1126">
        <v>0</v>
      </c>
      <c r="AS1126">
        <v>0</v>
      </c>
      <c r="AT1126">
        <v>4</v>
      </c>
      <c r="AU1126">
        <v>11</v>
      </c>
      <c r="AV1126">
        <v>2</v>
      </c>
      <c r="AW1126">
        <v>79</v>
      </c>
      <c r="AX1126">
        <v>10</v>
      </c>
      <c r="AY1126">
        <v>1</v>
      </c>
      <c r="AZ1126">
        <v>12</v>
      </c>
      <c r="BA1126">
        <v>0</v>
      </c>
      <c r="BB1126">
        <v>652</v>
      </c>
      <c r="BC1126">
        <v>3</v>
      </c>
      <c r="BD1126">
        <v>0</v>
      </c>
      <c r="BE1126">
        <v>2</v>
      </c>
      <c r="BF1126">
        <v>6</v>
      </c>
      <c r="BG1126">
        <v>0</v>
      </c>
      <c r="BH1126">
        <v>0</v>
      </c>
      <c r="BI1126">
        <v>0</v>
      </c>
      <c r="BJ1126">
        <v>17</v>
      </c>
      <c r="BK1126">
        <v>13</v>
      </c>
      <c r="BL1126">
        <v>0</v>
      </c>
      <c r="BM1126">
        <v>0</v>
      </c>
      <c r="BN1126">
        <v>18</v>
      </c>
      <c r="BO1126">
        <v>0</v>
      </c>
      <c r="BP1126">
        <v>5</v>
      </c>
      <c r="BQ1126">
        <v>9</v>
      </c>
      <c r="BR1126">
        <v>1</v>
      </c>
      <c r="BS1126">
        <v>21</v>
      </c>
      <c r="BT1126">
        <v>9</v>
      </c>
      <c r="BU1126">
        <v>0</v>
      </c>
      <c r="BV1126">
        <v>0</v>
      </c>
      <c r="BW1126">
        <v>3</v>
      </c>
      <c r="BX1126">
        <v>1</v>
      </c>
      <c r="BY1126">
        <v>0</v>
      </c>
      <c r="BZ1126">
        <v>0</v>
      </c>
      <c r="CA1126">
        <v>35</v>
      </c>
      <c r="CB1126">
        <v>0</v>
      </c>
      <c r="CC1126">
        <v>0</v>
      </c>
      <c r="CD1126">
        <v>0</v>
      </c>
      <c r="CE1126">
        <v>0</v>
      </c>
      <c r="CF1126">
        <v>2</v>
      </c>
      <c r="CG1126">
        <v>1</v>
      </c>
      <c r="CH1126">
        <v>0</v>
      </c>
      <c r="CI1126">
        <v>0</v>
      </c>
      <c r="CJ1126">
        <v>3</v>
      </c>
      <c r="CK1126">
        <v>0</v>
      </c>
      <c r="CL1126">
        <v>0</v>
      </c>
      <c r="CM1126">
        <v>13</v>
      </c>
      <c r="CN1126">
        <v>50</v>
      </c>
      <c r="CO1126">
        <v>0</v>
      </c>
      <c r="CP1126">
        <v>0</v>
      </c>
      <c r="CQ1126">
        <v>3</v>
      </c>
      <c r="CR1126">
        <v>0</v>
      </c>
      <c r="CS1126">
        <v>1</v>
      </c>
      <c r="CT1126">
        <v>1</v>
      </c>
      <c r="CU1126">
        <v>0</v>
      </c>
      <c r="CV1126">
        <v>1</v>
      </c>
      <c r="CW1126">
        <v>8</v>
      </c>
      <c r="CY1126" s="7"/>
    </row>
    <row r="1127" spans="1:103" x14ac:dyDescent="0.25">
      <c r="A1127" t="s">
        <v>365</v>
      </c>
      <c r="B1127" s="5" t="s">
        <v>366</v>
      </c>
      <c r="C1127">
        <v>2022</v>
      </c>
      <c r="D1127">
        <v>14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14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Y1127" s="7"/>
    </row>
    <row r="1128" spans="1:103" x14ac:dyDescent="0.25">
      <c r="A1128" t="s">
        <v>367</v>
      </c>
      <c r="B1128" s="5" t="s">
        <v>368</v>
      </c>
      <c r="C1128">
        <v>2022</v>
      </c>
      <c r="D1128">
        <v>59</v>
      </c>
      <c r="E1128">
        <v>0</v>
      </c>
      <c r="F1128">
        <v>0</v>
      </c>
      <c r="G1128">
        <v>0</v>
      </c>
      <c r="H1128">
        <v>52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3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2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1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Y1128" s="7"/>
    </row>
    <row r="1129" spans="1:103" x14ac:dyDescent="0.25">
      <c r="A1129" t="s">
        <v>369</v>
      </c>
      <c r="B1129" s="5" t="s">
        <v>370</v>
      </c>
      <c r="C1129">
        <v>2022</v>
      </c>
      <c r="D1129">
        <v>10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9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Y1129" s="7"/>
    </row>
    <row r="1130" spans="1:103" x14ac:dyDescent="0.25">
      <c r="A1130" t="s">
        <v>371</v>
      </c>
      <c r="B1130" s="5" t="s">
        <v>372</v>
      </c>
      <c r="C1130">
        <v>2022</v>
      </c>
      <c r="D1130">
        <v>8006</v>
      </c>
      <c r="E1130">
        <v>1</v>
      </c>
      <c r="F1130">
        <v>16</v>
      </c>
      <c r="G1130">
        <v>10</v>
      </c>
      <c r="H1130">
        <v>11</v>
      </c>
      <c r="I1130">
        <v>30</v>
      </c>
      <c r="J1130">
        <v>4</v>
      </c>
      <c r="K1130">
        <v>2</v>
      </c>
      <c r="L1130">
        <v>19</v>
      </c>
      <c r="M1130">
        <v>16</v>
      </c>
      <c r="N1130">
        <v>43</v>
      </c>
      <c r="O1130">
        <v>133</v>
      </c>
      <c r="P1130">
        <v>0</v>
      </c>
      <c r="Q1130">
        <v>0</v>
      </c>
      <c r="R1130">
        <v>0</v>
      </c>
      <c r="S1130">
        <v>839</v>
      </c>
      <c r="T1130">
        <v>177</v>
      </c>
      <c r="U1130">
        <v>0</v>
      </c>
      <c r="V1130">
        <v>3</v>
      </c>
      <c r="W1130">
        <v>89</v>
      </c>
      <c r="X1130">
        <v>1</v>
      </c>
      <c r="Y1130">
        <v>24</v>
      </c>
      <c r="Z1130">
        <v>0</v>
      </c>
      <c r="AA1130">
        <v>1565</v>
      </c>
      <c r="AB1130">
        <v>5</v>
      </c>
      <c r="AC1130">
        <v>0</v>
      </c>
      <c r="AD1130">
        <v>1</v>
      </c>
      <c r="AE1130">
        <v>2</v>
      </c>
      <c r="AF1130">
        <v>1</v>
      </c>
      <c r="AG1130">
        <v>75</v>
      </c>
      <c r="AH1130">
        <v>24</v>
      </c>
      <c r="AI1130">
        <v>30</v>
      </c>
      <c r="AJ1130">
        <v>272</v>
      </c>
      <c r="AK1130">
        <v>30</v>
      </c>
      <c r="AL1130">
        <v>4</v>
      </c>
      <c r="AM1130">
        <v>83</v>
      </c>
      <c r="AN1130">
        <v>44</v>
      </c>
      <c r="AO1130">
        <v>108</v>
      </c>
      <c r="AP1130">
        <v>1</v>
      </c>
      <c r="AQ1130">
        <v>24</v>
      </c>
      <c r="AR1130">
        <v>33</v>
      </c>
      <c r="AS1130">
        <v>705</v>
      </c>
      <c r="AT1130">
        <v>28</v>
      </c>
      <c r="AU1130">
        <v>26</v>
      </c>
      <c r="AV1130">
        <v>328</v>
      </c>
      <c r="AW1130">
        <v>106</v>
      </c>
      <c r="AX1130">
        <v>133</v>
      </c>
      <c r="AY1130">
        <v>3</v>
      </c>
      <c r="AZ1130">
        <v>10</v>
      </c>
      <c r="BA1130">
        <v>0</v>
      </c>
      <c r="BB1130">
        <v>115</v>
      </c>
      <c r="BC1130">
        <v>36</v>
      </c>
      <c r="BD1130">
        <v>13</v>
      </c>
      <c r="BE1130">
        <v>59</v>
      </c>
      <c r="BF1130">
        <v>163</v>
      </c>
      <c r="BG1130">
        <v>12</v>
      </c>
      <c r="BH1130">
        <v>9</v>
      </c>
      <c r="BI1130">
        <v>2</v>
      </c>
      <c r="BJ1130">
        <v>126</v>
      </c>
      <c r="BK1130">
        <v>271</v>
      </c>
      <c r="BL1130">
        <v>0</v>
      </c>
      <c r="BM1130">
        <v>10</v>
      </c>
      <c r="BN1130">
        <v>34</v>
      </c>
      <c r="BO1130">
        <v>1</v>
      </c>
      <c r="BP1130">
        <v>32</v>
      </c>
      <c r="BQ1130">
        <v>211</v>
      </c>
      <c r="BR1130">
        <v>10</v>
      </c>
      <c r="BS1130">
        <v>190</v>
      </c>
      <c r="BT1130">
        <v>171</v>
      </c>
      <c r="BU1130">
        <v>2</v>
      </c>
      <c r="BV1130">
        <v>114</v>
      </c>
      <c r="BW1130">
        <v>327</v>
      </c>
      <c r="BX1130">
        <v>383</v>
      </c>
      <c r="BY1130">
        <v>12</v>
      </c>
      <c r="BZ1130">
        <v>0</v>
      </c>
      <c r="CA1130">
        <v>29</v>
      </c>
      <c r="CB1130">
        <v>10</v>
      </c>
      <c r="CC1130">
        <v>0</v>
      </c>
      <c r="CD1130">
        <v>17</v>
      </c>
      <c r="CE1130">
        <v>5</v>
      </c>
      <c r="CF1130">
        <v>78</v>
      </c>
      <c r="CG1130">
        <v>2</v>
      </c>
      <c r="CH1130">
        <v>27</v>
      </c>
      <c r="CI1130">
        <v>4</v>
      </c>
      <c r="CJ1130">
        <v>73</v>
      </c>
      <c r="CK1130">
        <v>17</v>
      </c>
      <c r="CL1130">
        <v>0</v>
      </c>
      <c r="CM1130">
        <v>9</v>
      </c>
      <c r="CN1130">
        <v>135</v>
      </c>
      <c r="CO1130">
        <v>4</v>
      </c>
      <c r="CP1130">
        <v>8</v>
      </c>
      <c r="CQ1130">
        <v>0</v>
      </c>
      <c r="CR1130">
        <v>10</v>
      </c>
      <c r="CS1130">
        <v>2</v>
      </c>
      <c r="CT1130">
        <v>48</v>
      </c>
      <c r="CU1130">
        <v>1</v>
      </c>
      <c r="CV1130">
        <v>66</v>
      </c>
      <c r="CW1130">
        <v>100</v>
      </c>
      <c r="CY1130" s="7"/>
    </row>
    <row r="1131" spans="1:103" x14ac:dyDescent="0.25">
      <c r="A1131" t="s">
        <v>373</v>
      </c>
      <c r="B1131" s="5" t="s">
        <v>374</v>
      </c>
      <c r="C1131">
        <v>2022</v>
      </c>
      <c r="D1131">
        <v>2896</v>
      </c>
      <c r="E1131">
        <v>0</v>
      </c>
      <c r="F1131">
        <v>8</v>
      </c>
      <c r="G1131">
        <v>0</v>
      </c>
      <c r="H1131">
        <v>7</v>
      </c>
      <c r="I1131">
        <v>10</v>
      </c>
      <c r="J1131">
        <v>6</v>
      </c>
      <c r="K1131">
        <v>0</v>
      </c>
      <c r="L1131">
        <v>4</v>
      </c>
      <c r="M1131">
        <v>0</v>
      </c>
      <c r="N1131">
        <v>32</v>
      </c>
      <c r="O1131">
        <v>3</v>
      </c>
      <c r="P1131">
        <v>0</v>
      </c>
      <c r="Q1131">
        <v>0</v>
      </c>
      <c r="R1131">
        <v>0</v>
      </c>
      <c r="S1131">
        <v>2</v>
      </c>
      <c r="T1131">
        <v>0</v>
      </c>
      <c r="U1131">
        <v>5</v>
      </c>
      <c r="V1131">
        <v>0</v>
      </c>
      <c r="W1131">
        <v>92</v>
      </c>
      <c r="X1131">
        <v>1</v>
      </c>
      <c r="Y1131">
        <v>4</v>
      </c>
      <c r="Z1131">
        <v>0</v>
      </c>
      <c r="AA1131">
        <v>114</v>
      </c>
      <c r="AB1131">
        <v>0</v>
      </c>
      <c r="AC1131">
        <v>0</v>
      </c>
      <c r="AD1131">
        <v>0</v>
      </c>
      <c r="AE1131">
        <v>11</v>
      </c>
      <c r="AF1131">
        <v>1</v>
      </c>
      <c r="AG1131">
        <v>294</v>
      </c>
      <c r="AH1131">
        <v>4</v>
      </c>
      <c r="AI1131">
        <v>3</v>
      </c>
      <c r="AJ1131">
        <v>210</v>
      </c>
      <c r="AK1131">
        <v>18</v>
      </c>
      <c r="AL1131">
        <v>0</v>
      </c>
      <c r="AM1131">
        <v>12</v>
      </c>
      <c r="AN1131">
        <v>3</v>
      </c>
      <c r="AO1131">
        <v>12</v>
      </c>
      <c r="AP1131">
        <v>0</v>
      </c>
      <c r="AQ1131">
        <v>4</v>
      </c>
      <c r="AR1131">
        <v>1</v>
      </c>
      <c r="AS1131">
        <v>6</v>
      </c>
      <c r="AT1131">
        <v>3</v>
      </c>
      <c r="AU1131">
        <v>2</v>
      </c>
      <c r="AV1131">
        <v>5</v>
      </c>
      <c r="AW1131">
        <v>27</v>
      </c>
      <c r="AX1131">
        <v>23</v>
      </c>
      <c r="AY1131">
        <v>5</v>
      </c>
      <c r="AZ1131">
        <v>11</v>
      </c>
      <c r="BA1131">
        <v>0</v>
      </c>
      <c r="BB1131">
        <v>935</v>
      </c>
      <c r="BC1131">
        <v>7</v>
      </c>
      <c r="BD1131">
        <v>1</v>
      </c>
      <c r="BE1131">
        <v>18</v>
      </c>
      <c r="BF1131">
        <v>43</v>
      </c>
      <c r="BG1131">
        <v>2</v>
      </c>
      <c r="BH1131">
        <v>4</v>
      </c>
      <c r="BI1131">
        <v>2</v>
      </c>
      <c r="BJ1131">
        <v>42</v>
      </c>
      <c r="BK1131">
        <v>29</v>
      </c>
      <c r="BL1131">
        <v>0</v>
      </c>
      <c r="BM1131">
        <v>5</v>
      </c>
      <c r="BN1131">
        <v>104</v>
      </c>
      <c r="BO1131">
        <v>0</v>
      </c>
      <c r="BP1131">
        <v>10</v>
      </c>
      <c r="BQ1131">
        <v>91</v>
      </c>
      <c r="BR1131">
        <v>18</v>
      </c>
      <c r="BS1131">
        <v>189</v>
      </c>
      <c r="BT1131">
        <v>72</v>
      </c>
      <c r="BU1131">
        <v>0</v>
      </c>
      <c r="BV1131">
        <v>13</v>
      </c>
      <c r="BW1131">
        <v>3</v>
      </c>
      <c r="BX1131">
        <v>1</v>
      </c>
      <c r="BY1131">
        <v>1</v>
      </c>
      <c r="BZ1131">
        <v>0</v>
      </c>
      <c r="CA1131">
        <v>38</v>
      </c>
      <c r="CB1131">
        <v>26</v>
      </c>
      <c r="CC1131">
        <v>0</v>
      </c>
      <c r="CD1131">
        <v>2</v>
      </c>
      <c r="CE1131">
        <v>0</v>
      </c>
      <c r="CF1131">
        <v>45</v>
      </c>
      <c r="CG1131">
        <v>1</v>
      </c>
      <c r="CH1131">
        <v>1</v>
      </c>
      <c r="CI1131">
        <v>4</v>
      </c>
      <c r="CJ1131">
        <v>36</v>
      </c>
      <c r="CK1131">
        <v>5</v>
      </c>
      <c r="CL1131">
        <v>0</v>
      </c>
      <c r="CM1131">
        <v>8</v>
      </c>
      <c r="CN1131">
        <v>82</v>
      </c>
      <c r="CO1131">
        <v>2</v>
      </c>
      <c r="CP1131">
        <v>8</v>
      </c>
      <c r="CQ1131">
        <v>0</v>
      </c>
      <c r="CR1131">
        <v>3</v>
      </c>
      <c r="CS1131">
        <v>17</v>
      </c>
      <c r="CT1131">
        <v>16</v>
      </c>
      <c r="CU1131">
        <v>2</v>
      </c>
      <c r="CV1131">
        <v>59</v>
      </c>
      <c r="CW1131">
        <v>7</v>
      </c>
      <c r="CY1131" s="7"/>
    </row>
    <row r="1132" spans="1:103" x14ac:dyDescent="0.25">
      <c r="A1132" t="s">
        <v>375</v>
      </c>
      <c r="B1132" s="5" t="s">
        <v>376</v>
      </c>
      <c r="C1132">
        <v>2022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Y1132" s="7"/>
    </row>
    <row r="1133" spans="1:103" x14ac:dyDescent="0.25">
      <c r="A1133" t="s">
        <v>377</v>
      </c>
      <c r="B1133" s="5" t="s">
        <v>378</v>
      </c>
      <c r="C1133">
        <v>2022</v>
      </c>
      <c r="D1133">
        <v>737</v>
      </c>
      <c r="E1133">
        <v>0</v>
      </c>
      <c r="F1133">
        <v>3</v>
      </c>
      <c r="G1133">
        <v>20</v>
      </c>
      <c r="H1133">
        <v>0</v>
      </c>
      <c r="I1133">
        <v>0</v>
      </c>
      <c r="J1133">
        <v>2</v>
      </c>
      <c r="K1133">
        <v>0</v>
      </c>
      <c r="L1133">
        <v>0</v>
      </c>
      <c r="M1133">
        <v>1</v>
      </c>
      <c r="N1133">
        <v>2</v>
      </c>
      <c r="O1133">
        <v>1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</v>
      </c>
      <c r="AH1133">
        <v>1</v>
      </c>
      <c r="AI1133">
        <v>4</v>
      </c>
      <c r="AJ1133">
        <v>42</v>
      </c>
      <c r="AK1133">
        <v>3</v>
      </c>
      <c r="AL1133">
        <v>0</v>
      </c>
      <c r="AM1133">
        <v>4</v>
      </c>
      <c r="AN1133">
        <v>2</v>
      </c>
      <c r="AO1133">
        <v>7</v>
      </c>
      <c r="AP1133">
        <v>0</v>
      </c>
      <c r="AQ1133">
        <v>14</v>
      </c>
      <c r="AR1133">
        <v>7</v>
      </c>
      <c r="AS1133">
        <v>19</v>
      </c>
      <c r="AT1133">
        <v>6</v>
      </c>
      <c r="AU1133">
        <v>16</v>
      </c>
      <c r="AV1133">
        <v>7</v>
      </c>
      <c r="AW1133">
        <v>19</v>
      </c>
      <c r="AX1133">
        <v>45</v>
      </c>
      <c r="AY1133">
        <v>0</v>
      </c>
      <c r="AZ1133">
        <v>9</v>
      </c>
      <c r="BA1133">
        <v>0</v>
      </c>
      <c r="BB1133">
        <v>11</v>
      </c>
      <c r="BC1133">
        <v>0</v>
      </c>
      <c r="BD1133">
        <v>0</v>
      </c>
      <c r="BE1133">
        <v>12</v>
      </c>
      <c r="BF1133">
        <v>9</v>
      </c>
      <c r="BG1133">
        <v>1</v>
      </c>
      <c r="BH1133">
        <v>1</v>
      </c>
      <c r="BI1133">
        <v>0</v>
      </c>
      <c r="BJ1133">
        <v>15</v>
      </c>
      <c r="BK1133">
        <v>13</v>
      </c>
      <c r="BL1133">
        <v>0</v>
      </c>
      <c r="BM1133">
        <v>1</v>
      </c>
      <c r="BN1133">
        <v>2</v>
      </c>
      <c r="BO1133">
        <v>86</v>
      </c>
      <c r="BP1133">
        <v>1</v>
      </c>
      <c r="BQ1133">
        <v>11</v>
      </c>
      <c r="BR1133">
        <v>92</v>
      </c>
      <c r="BS1133">
        <v>43</v>
      </c>
      <c r="BT1133">
        <v>24</v>
      </c>
      <c r="BU1133">
        <v>10</v>
      </c>
      <c r="BV1133">
        <v>21</v>
      </c>
      <c r="BW1133">
        <v>0</v>
      </c>
      <c r="BX1133">
        <v>32</v>
      </c>
      <c r="BY1133">
        <v>0</v>
      </c>
      <c r="BZ1133">
        <v>0</v>
      </c>
      <c r="CA1133">
        <v>1</v>
      </c>
      <c r="CB1133">
        <v>1</v>
      </c>
      <c r="CC1133">
        <v>0</v>
      </c>
      <c r="CD1133">
        <v>29</v>
      </c>
      <c r="CE1133">
        <v>0</v>
      </c>
      <c r="CF1133">
        <v>10</v>
      </c>
      <c r="CG1133">
        <v>2</v>
      </c>
      <c r="CH1133">
        <v>1</v>
      </c>
      <c r="CI1133">
        <v>0</v>
      </c>
      <c r="CJ1133">
        <v>2</v>
      </c>
      <c r="CK1133">
        <v>0</v>
      </c>
      <c r="CL1133">
        <v>0</v>
      </c>
      <c r="CM1133">
        <v>2</v>
      </c>
      <c r="CN1133">
        <v>9</v>
      </c>
      <c r="CO1133">
        <v>0</v>
      </c>
      <c r="CP1133">
        <v>0</v>
      </c>
      <c r="CQ1133">
        <v>0</v>
      </c>
      <c r="CR1133">
        <v>0</v>
      </c>
      <c r="CS1133">
        <v>1</v>
      </c>
      <c r="CT1133">
        <v>28</v>
      </c>
      <c r="CU1133">
        <v>2</v>
      </c>
      <c r="CV1133">
        <v>20</v>
      </c>
      <c r="CW1133">
        <v>4</v>
      </c>
      <c r="CY1133" s="7"/>
    </row>
    <row r="1134" spans="1:103" x14ac:dyDescent="0.25">
      <c r="A1134" t="s">
        <v>379</v>
      </c>
      <c r="B1134" s="5" t="s">
        <v>380</v>
      </c>
      <c r="C1134">
        <v>2022</v>
      </c>
      <c r="D1134">
        <v>1456</v>
      </c>
      <c r="E1134">
        <v>0</v>
      </c>
      <c r="F1134">
        <v>1</v>
      </c>
      <c r="G1134">
        <v>20</v>
      </c>
      <c r="H1134">
        <v>0</v>
      </c>
      <c r="I1134">
        <v>1</v>
      </c>
      <c r="J1134">
        <v>2</v>
      </c>
      <c r="K1134">
        <v>8</v>
      </c>
      <c r="L1134">
        <v>8</v>
      </c>
      <c r="M1134">
        <v>2</v>
      </c>
      <c r="N1134">
        <v>6</v>
      </c>
      <c r="O1134">
        <v>2</v>
      </c>
      <c r="P1134">
        <v>0</v>
      </c>
      <c r="Q1134">
        <v>0</v>
      </c>
      <c r="R1134">
        <v>0</v>
      </c>
      <c r="S1134">
        <v>2</v>
      </c>
      <c r="T1134">
        <v>0</v>
      </c>
      <c r="U1134">
        <v>0</v>
      </c>
      <c r="V1134">
        <v>1</v>
      </c>
      <c r="W1134">
        <v>0</v>
      </c>
      <c r="X1134">
        <v>3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3</v>
      </c>
      <c r="AH1134">
        <v>1</v>
      </c>
      <c r="AI1134">
        <v>1</v>
      </c>
      <c r="AJ1134">
        <v>13</v>
      </c>
      <c r="AK1134">
        <v>26</v>
      </c>
      <c r="AL1134">
        <v>0</v>
      </c>
      <c r="AM1134">
        <v>6</v>
      </c>
      <c r="AN1134">
        <v>8</v>
      </c>
      <c r="AO1134">
        <v>4</v>
      </c>
      <c r="AP1134">
        <v>1</v>
      </c>
      <c r="AQ1134">
        <v>63</v>
      </c>
      <c r="AR1134">
        <v>4</v>
      </c>
      <c r="AS1134">
        <v>34</v>
      </c>
      <c r="AT1134">
        <v>14</v>
      </c>
      <c r="AU1134">
        <v>17</v>
      </c>
      <c r="AV1134">
        <v>19</v>
      </c>
      <c r="AW1134">
        <v>5</v>
      </c>
      <c r="AX1134">
        <v>44</v>
      </c>
      <c r="AY1134">
        <v>0</v>
      </c>
      <c r="AZ1134">
        <v>1</v>
      </c>
      <c r="BA1134">
        <v>0</v>
      </c>
      <c r="BB1134">
        <v>6</v>
      </c>
      <c r="BC1134">
        <v>0</v>
      </c>
      <c r="BD1134">
        <v>1</v>
      </c>
      <c r="BE1134">
        <v>9</v>
      </c>
      <c r="BF1134">
        <v>12</v>
      </c>
      <c r="BG1134">
        <v>2</v>
      </c>
      <c r="BH1134">
        <v>1</v>
      </c>
      <c r="BI1134">
        <v>0</v>
      </c>
      <c r="BJ1134">
        <v>33</v>
      </c>
      <c r="BK1134">
        <v>101</v>
      </c>
      <c r="BL1134">
        <v>0</v>
      </c>
      <c r="BM1134">
        <v>2</v>
      </c>
      <c r="BN1134">
        <v>8</v>
      </c>
      <c r="BO1134">
        <v>437</v>
      </c>
      <c r="BP1134">
        <v>7</v>
      </c>
      <c r="BQ1134">
        <v>34</v>
      </c>
      <c r="BR1134">
        <v>6</v>
      </c>
      <c r="BS1134">
        <v>76</v>
      </c>
      <c r="BT1134">
        <v>38</v>
      </c>
      <c r="BU1134">
        <v>0</v>
      </c>
      <c r="BV1134">
        <v>134</v>
      </c>
      <c r="BW1134">
        <v>4</v>
      </c>
      <c r="BX1134">
        <v>8</v>
      </c>
      <c r="BY1134">
        <v>0</v>
      </c>
      <c r="BZ1134">
        <v>0</v>
      </c>
      <c r="CA1134">
        <v>1</v>
      </c>
      <c r="CB1134">
        <v>0</v>
      </c>
      <c r="CC1134">
        <v>0</v>
      </c>
      <c r="CD1134">
        <v>81</v>
      </c>
      <c r="CE1134">
        <v>0</v>
      </c>
      <c r="CF1134">
        <v>14</v>
      </c>
      <c r="CG1134">
        <v>34</v>
      </c>
      <c r="CH1134">
        <v>1</v>
      </c>
      <c r="CI1134">
        <v>0</v>
      </c>
      <c r="CJ1134">
        <v>4</v>
      </c>
      <c r="CK1134">
        <v>1</v>
      </c>
      <c r="CL1134">
        <v>0</v>
      </c>
      <c r="CM1134">
        <v>2</v>
      </c>
      <c r="CN1134">
        <v>32</v>
      </c>
      <c r="CO1134">
        <v>2</v>
      </c>
      <c r="CP1134">
        <v>1</v>
      </c>
      <c r="CQ1134">
        <v>0</v>
      </c>
      <c r="CR1134">
        <v>0</v>
      </c>
      <c r="CS1134">
        <v>0</v>
      </c>
      <c r="CT1134">
        <v>12</v>
      </c>
      <c r="CU1134">
        <v>1</v>
      </c>
      <c r="CV1134">
        <v>20</v>
      </c>
      <c r="CW1134">
        <v>9</v>
      </c>
      <c r="CY1134" s="7"/>
    </row>
    <row r="1135" spans="1:103" x14ac:dyDescent="0.25">
      <c r="A1135" t="s">
        <v>381</v>
      </c>
      <c r="B1135" s="5" t="s">
        <v>382</v>
      </c>
      <c r="C1135">
        <v>2022</v>
      </c>
      <c r="D1135">
        <v>3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1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1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Y1135" s="7"/>
    </row>
    <row r="1136" spans="1:103" x14ac:dyDescent="0.25">
      <c r="A1136" t="s">
        <v>383</v>
      </c>
      <c r="B1136" s="5" t="s">
        <v>384</v>
      </c>
      <c r="C1136">
        <v>2022</v>
      </c>
      <c r="D1136">
        <v>6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0</v>
      </c>
      <c r="AM1136">
        <v>0</v>
      </c>
      <c r="AN1136">
        <v>1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2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Y1136" s="7"/>
    </row>
    <row r="1137" spans="1:103" x14ac:dyDescent="0.25">
      <c r="A1137" t="s">
        <v>385</v>
      </c>
      <c r="B1137" s="5" t="s">
        <v>386</v>
      </c>
      <c r="C1137">
        <v>2022</v>
      </c>
      <c r="D1137">
        <v>54</v>
      </c>
      <c r="E1137">
        <v>0</v>
      </c>
      <c r="F1137">
        <v>0</v>
      </c>
      <c r="G1137">
        <v>0</v>
      </c>
      <c r="H1137">
        <v>2</v>
      </c>
      <c r="I1137">
        <v>0</v>
      </c>
      <c r="J1137">
        <v>36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5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1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2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1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5</v>
      </c>
      <c r="CW1137">
        <v>0</v>
      </c>
      <c r="CY1137" s="7"/>
    </row>
    <row r="1138" spans="1:103" x14ac:dyDescent="0.25">
      <c r="A1138" t="s">
        <v>387</v>
      </c>
      <c r="B1138" s="5" t="s">
        <v>388</v>
      </c>
      <c r="C1138">
        <v>2022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Y1138" s="7"/>
    </row>
    <row r="1139" spans="1:103" x14ac:dyDescent="0.25">
      <c r="A1139" t="s">
        <v>389</v>
      </c>
      <c r="B1139" s="5" t="s">
        <v>390</v>
      </c>
      <c r="C1139">
        <v>2022</v>
      </c>
      <c r="D1139">
        <v>0</v>
      </c>
      <c r="E1139">
        <v>0</v>
      </c>
      <c r="F1139">
        <v>0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Y1139" s="7"/>
    </row>
    <row r="1140" spans="1:103" x14ac:dyDescent="0.25">
      <c r="A1140" t="s">
        <v>391</v>
      </c>
      <c r="B1140" s="5" t="s">
        <v>392</v>
      </c>
      <c r="C1140">
        <v>2022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Y1140" s="7"/>
    </row>
    <row r="1141" spans="1:103" x14ac:dyDescent="0.25">
      <c r="A1141" t="s">
        <v>393</v>
      </c>
      <c r="B1141" s="5" t="s">
        <v>394</v>
      </c>
      <c r="C1141">
        <v>2022</v>
      </c>
      <c r="D1141">
        <v>2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2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Y1141" s="7"/>
    </row>
    <row r="1142" spans="1:103" x14ac:dyDescent="0.25">
      <c r="A1142" t="s">
        <v>395</v>
      </c>
      <c r="B1142" s="5" t="s">
        <v>396</v>
      </c>
      <c r="C1142">
        <v>2022</v>
      </c>
      <c r="D1142">
        <v>18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5</v>
      </c>
      <c r="L1142">
        <v>5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3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2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Y1142" s="7"/>
    </row>
    <row r="1143" spans="1:103" x14ac:dyDescent="0.25">
      <c r="A1143" t="s">
        <v>397</v>
      </c>
      <c r="B1143" s="5" t="s">
        <v>398</v>
      </c>
      <c r="C1143">
        <v>2022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Y1143" s="7"/>
    </row>
    <row r="1144" spans="1:103" x14ac:dyDescent="0.25">
      <c r="A1144" t="s">
        <v>399</v>
      </c>
      <c r="B1144" s="5" t="s">
        <v>400</v>
      </c>
      <c r="C1144">
        <v>2022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Y1144" s="7"/>
    </row>
    <row r="1145" spans="1:103" x14ac:dyDescent="0.25">
      <c r="A1145" t="s">
        <v>401</v>
      </c>
      <c r="B1145" s="5" t="s">
        <v>402</v>
      </c>
      <c r="C1145">
        <v>2022</v>
      </c>
      <c r="D1145">
        <v>16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4</v>
      </c>
      <c r="K1145">
        <v>2</v>
      </c>
      <c r="L1145">
        <v>0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5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2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Y1145" s="7"/>
    </row>
    <row r="1146" spans="1:103" x14ac:dyDescent="0.25">
      <c r="A1146" t="s">
        <v>403</v>
      </c>
      <c r="B1146" s="5" t="s">
        <v>404</v>
      </c>
      <c r="C1146">
        <v>2022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Y1146" s="7"/>
    </row>
    <row r="1147" spans="1:103" x14ac:dyDescent="0.25">
      <c r="A1147" t="s">
        <v>405</v>
      </c>
      <c r="B1147" s="5" t="s">
        <v>406</v>
      </c>
      <c r="C1147">
        <v>2022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Y1147" s="7"/>
    </row>
    <row r="1148" spans="1:103" x14ac:dyDescent="0.25">
      <c r="A1148" t="s">
        <v>407</v>
      </c>
      <c r="B1148" s="5" t="s">
        <v>408</v>
      </c>
      <c r="C1148">
        <v>2022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Y1148" s="7"/>
    </row>
    <row r="1149" spans="1:103" x14ac:dyDescent="0.25">
      <c r="A1149" t="s">
        <v>409</v>
      </c>
      <c r="B1149" s="5" t="s">
        <v>410</v>
      </c>
      <c r="C1149">
        <v>2022</v>
      </c>
      <c r="D1149">
        <v>39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39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Y1149" s="7"/>
    </row>
    <row r="1150" spans="1:103" x14ac:dyDescent="0.25">
      <c r="A1150" t="s">
        <v>411</v>
      </c>
      <c r="B1150" s="5" t="s">
        <v>412</v>
      </c>
      <c r="C1150">
        <v>2022</v>
      </c>
      <c r="D1150">
        <v>3054</v>
      </c>
      <c r="E1150">
        <v>0</v>
      </c>
      <c r="F1150">
        <v>593</v>
      </c>
      <c r="G1150">
        <v>0</v>
      </c>
      <c r="H1150">
        <v>33</v>
      </c>
      <c r="I1150">
        <v>47</v>
      </c>
      <c r="J1150">
        <v>40</v>
      </c>
      <c r="K1150">
        <v>8</v>
      </c>
      <c r="L1150">
        <v>4</v>
      </c>
      <c r="M1150">
        <v>51</v>
      </c>
      <c r="N1150">
        <v>155</v>
      </c>
      <c r="O1150">
        <v>12</v>
      </c>
      <c r="P1150">
        <v>0</v>
      </c>
      <c r="Q1150">
        <v>0</v>
      </c>
      <c r="R1150">
        <v>4</v>
      </c>
      <c r="S1150">
        <v>0</v>
      </c>
      <c r="T1150">
        <v>0</v>
      </c>
      <c r="U1150">
        <v>3</v>
      </c>
      <c r="V1150">
        <v>5</v>
      </c>
      <c r="W1150">
        <v>2</v>
      </c>
      <c r="X1150">
        <v>3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</v>
      </c>
      <c r="AE1150">
        <v>1</v>
      </c>
      <c r="AF1150">
        <v>0</v>
      </c>
      <c r="AG1150">
        <v>3</v>
      </c>
      <c r="AH1150">
        <v>5</v>
      </c>
      <c r="AI1150">
        <v>0</v>
      </c>
      <c r="AJ1150">
        <v>8</v>
      </c>
      <c r="AK1150">
        <v>56</v>
      </c>
      <c r="AL1150">
        <v>0</v>
      </c>
      <c r="AM1150">
        <v>20</v>
      </c>
      <c r="AN1150">
        <v>12</v>
      </c>
      <c r="AO1150">
        <v>9</v>
      </c>
      <c r="AP1150">
        <v>2</v>
      </c>
      <c r="AQ1150">
        <v>111</v>
      </c>
      <c r="AR1150">
        <v>13</v>
      </c>
      <c r="AS1150">
        <v>6</v>
      </c>
      <c r="AT1150">
        <v>18</v>
      </c>
      <c r="AU1150">
        <v>47</v>
      </c>
      <c r="AV1150">
        <v>14</v>
      </c>
      <c r="AW1150">
        <v>42</v>
      </c>
      <c r="AX1150">
        <v>55</v>
      </c>
      <c r="AY1150">
        <v>12</v>
      </c>
      <c r="AZ1150">
        <v>6</v>
      </c>
      <c r="BA1150">
        <v>0</v>
      </c>
      <c r="BB1150">
        <v>53</v>
      </c>
      <c r="BC1150">
        <v>0</v>
      </c>
      <c r="BD1150">
        <v>3</v>
      </c>
      <c r="BE1150">
        <v>17</v>
      </c>
      <c r="BF1150">
        <v>8</v>
      </c>
      <c r="BG1150">
        <v>1</v>
      </c>
      <c r="BH1150">
        <v>4</v>
      </c>
      <c r="BI1150">
        <v>0</v>
      </c>
      <c r="BJ1150">
        <v>60</v>
      </c>
      <c r="BK1150">
        <v>129</v>
      </c>
      <c r="BL1150">
        <v>4</v>
      </c>
      <c r="BM1150">
        <v>2</v>
      </c>
      <c r="BN1150">
        <v>70</v>
      </c>
      <c r="BO1150">
        <v>0</v>
      </c>
      <c r="BP1150">
        <v>10</v>
      </c>
      <c r="BQ1150">
        <v>104</v>
      </c>
      <c r="BR1150">
        <v>34</v>
      </c>
      <c r="BS1150">
        <v>182</v>
      </c>
      <c r="BT1150">
        <v>35</v>
      </c>
      <c r="BU1150">
        <v>87</v>
      </c>
      <c r="BV1150">
        <v>44</v>
      </c>
      <c r="BW1150">
        <v>78</v>
      </c>
      <c r="BX1150">
        <v>0</v>
      </c>
      <c r="BY1150">
        <v>0</v>
      </c>
      <c r="BZ1150">
        <v>0</v>
      </c>
      <c r="CA1150">
        <v>36</v>
      </c>
      <c r="CB1150">
        <v>23</v>
      </c>
      <c r="CC1150">
        <v>0</v>
      </c>
      <c r="CD1150">
        <v>1</v>
      </c>
      <c r="CE1150">
        <v>0</v>
      </c>
      <c r="CF1150">
        <v>19</v>
      </c>
      <c r="CG1150">
        <v>7</v>
      </c>
      <c r="CH1150">
        <v>1</v>
      </c>
      <c r="CI1150">
        <v>3</v>
      </c>
      <c r="CJ1150">
        <v>86</v>
      </c>
      <c r="CK1150">
        <v>32</v>
      </c>
      <c r="CL1150">
        <v>0</v>
      </c>
      <c r="CM1150">
        <v>3</v>
      </c>
      <c r="CN1150">
        <v>76</v>
      </c>
      <c r="CO1150">
        <v>30</v>
      </c>
      <c r="CP1150">
        <v>59</v>
      </c>
      <c r="CQ1150">
        <v>0</v>
      </c>
      <c r="CR1150">
        <v>1</v>
      </c>
      <c r="CS1150">
        <v>224</v>
      </c>
      <c r="CT1150">
        <v>46</v>
      </c>
      <c r="CU1150">
        <v>1</v>
      </c>
      <c r="CV1150">
        <v>62</v>
      </c>
      <c r="CW1150">
        <v>13</v>
      </c>
      <c r="CY1150" s="7"/>
    </row>
    <row r="1151" spans="1:103" x14ac:dyDescent="0.25">
      <c r="A1151" t="s">
        <v>413</v>
      </c>
      <c r="B1151" s="5" t="s">
        <v>414</v>
      </c>
      <c r="C1151">
        <v>2022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Y1151" s="7"/>
    </row>
    <row r="1152" spans="1:103" x14ac:dyDescent="0.25">
      <c r="A1152" t="s">
        <v>415</v>
      </c>
      <c r="B1152" s="5" t="s">
        <v>416</v>
      </c>
      <c r="C1152">
        <v>2022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Y1152" s="7"/>
    </row>
    <row r="1153" spans="1:103" x14ac:dyDescent="0.25">
      <c r="A1153" t="s">
        <v>417</v>
      </c>
      <c r="B1153" s="5" t="s">
        <v>418</v>
      </c>
      <c r="C1153">
        <v>2022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Y1153" s="7"/>
    </row>
    <row r="1154" spans="1:103" x14ac:dyDescent="0.25">
      <c r="A1154" t="s">
        <v>419</v>
      </c>
      <c r="B1154" s="5" t="s">
        <v>420</v>
      </c>
      <c r="C1154">
        <v>2022</v>
      </c>
      <c r="D1154">
        <v>8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6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1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Y1154" s="7"/>
    </row>
    <row r="1155" spans="1:103" x14ac:dyDescent="0.25">
      <c r="A1155" t="s">
        <v>421</v>
      </c>
      <c r="B1155" s="5" t="s">
        <v>422</v>
      </c>
      <c r="C1155">
        <v>2022</v>
      </c>
      <c r="D1155">
        <v>274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5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3</v>
      </c>
      <c r="W1155">
        <v>0</v>
      </c>
      <c r="X1155">
        <v>0</v>
      </c>
      <c r="Y1155">
        <v>0</v>
      </c>
      <c r="Z1155">
        <v>52</v>
      </c>
      <c r="AA1155">
        <v>0</v>
      </c>
      <c r="AB1155">
        <v>0</v>
      </c>
      <c r="AC1155">
        <v>0</v>
      </c>
      <c r="AD1155">
        <v>0</v>
      </c>
      <c r="AE1155">
        <v>1</v>
      </c>
      <c r="AF1155">
        <v>0</v>
      </c>
      <c r="AG1155">
        <v>2</v>
      </c>
      <c r="AH1155">
        <v>4</v>
      </c>
      <c r="AI1155">
        <v>0</v>
      </c>
      <c r="AJ1155">
        <v>0</v>
      </c>
      <c r="AK1155">
        <v>1</v>
      </c>
      <c r="AL1155">
        <v>0</v>
      </c>
      <c r="AM1155">
        <v>2</v>
      </c>
      <c r="AN1155">
        <v>4</v>
      </c>
      <c r="AO1155">
        <v>0</v>
      </c>
      <c r="AP1155">
        <v>0</v>
      </c>
      <c r="AQ1155">
        <v>0</v>
      </c>
      <c r="AR1155">
        <v>1</v>
      </c>
      <c r="AS1155">
        <v>20</v>
      </c>
      <c r="AT1155">
        <v>4</v>
      </c>
      <c r="AU1155">
        <v>1</v>
      </c>
      <c r="AV1155">
        <v>10</v>
      </c>
      <c r="AW1155">
        <v>2</v>
      </c>
      <c r="AX1155">
        <v>3</v>
      </c>
      <c r="AY1155">
        <v>0</v>
      </c>
      <c r="AZ1155">
        <v>2</v>
      </c>
      <c r="BA1155">
        <v>0</v>
      </c>
      <c r="BB1155">
        <v>6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2</v>
      </c>
      <c r="BK1155">
        <v>0</v>
      </c>
      <c r="BL1155">
        <v>0</v>
      </c>
      <c r="BM1155">
        <v>0</v>
      </c>
      <c r="BN1155">
        <v>0</v>
      </c>
      <c r="BO1155">
        <v>31</v>
      </c>
      <c r="BP1155">
        <v>0</v>
      </c>
      <c r="BQ1155">
        <v>0</v>
      </c>
      <c r="BR1155">
        <v>0</v>
      </c>
      <c r="BS1155">
        <v>16</v>
      </c>
      <c r="BT1155">
        <v>2</v>
      </c>
      <c r="BU1155">
        <v>21</v>
      </c>
      <c r="BV1155">
        <v>1</v>
      </c>
      <c r="BW1155">
        <v>0</v>
      </c>
      <c r="BX1155">
        <v>0</v>
      </c>
      <c r="BY1155">
        <v>0</v>
      </c>
      <c r="BZ1155">
        <v>0</v>
      </c>
      <c r="CA1155">
        <v>2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13</v>
      </c>
      <c r="CH1155">
        <v>0</v>
      </c>
      <c r="CI1155">
        <v>0</v>
      </c>
      <c r="CJ1155">
        <v>44</v>
      </c>
      <c r="CK1155">
        <v>8</v>
      </c>
      <c r="CL1155">
        <v>0</v>
      </c>
      <c r="CM1155">
        <v>1</v>
      </c>
      <c r="CN1155">
        <v>4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1</v>
      </c>
      <c r="CW1155">
        <v>1</v>
      </c>
      <c r="CY1155" s="7"/>
    </row>
    <row r="1156" spans="1:103" x14ac:dyDescent="0.25">
      <c r="A1156" t="s">
        <v>423</v>
      </c>
      <c r="B1156" s="5" t="s">
        <v>424</v>
      </c>
      <c r="C1156">
        <v>2022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Y1156" s="7"/>
    </row>
    <row r="1157" spans="1:103" x14ac:dyDescent="0.25">
      <c r="A1157" t="s">
        <v>425</v>
      </c>
      <c r="B1157" s="5" t="s">
        <v>426</v>
      </c>
      <c r="C1157">
        <v>2022</v>
      </c>
      <c r="D1157">
        <v>12560</v>
      </c>
      <c r="E1157">
        <v>0</v>
      </c>
      <c r="F1157">
        <v>0</v>
      </c>
      <c r="G1157">
        <v>1</v>
      </c>
      <c r="H1157">
        <v>136</v>
      </c>
      <c r="I1157">
        <v>41</v>
      </c>
      <c r="J1157">
        <v>349</v>
      </c>
      <c r="K1157">
        <v>58</v>
      </c>
      <c r="L1157">
        <v>23</v>
      </c>
      <c r="M1157">
        <v>15</v>
      </c>
      <c r="N1157">
        <v>34</v>
      </c>
      <c r="O1157">
        <v>37</v>
      </c>
      <c r="P1157">
        <v>0</v>
      </c>
      <c r="Q1157">
        <v>5</v>
      </c>
      <c r="R1157">
        <v>2</v>
      </c>
      <c r="S1157">
        <v>1</v>
      </c>
      <c r="T1157">
        <v>0</v>
      </c>
      <c r="U1157">
        <v>8</v>
      </c>
      <c r="V1157">
        <v>27</v>
      </c>
      <c r="W1157">
        <v>23</v>
      </c>
      <c r="X1157">
        <v>18</v>
      </c>
      <c r="Y1157">
        <v>32</v>
      </c>
      <c r="Z1157">
        <v>300</v>
      </c>
      <c r="AA1157">
        <v>14</v>
      </c>
      <c r="AB1157">
        <v>0</v>
      </c>
      <c r="AC1157">
        <v>0</v>
      </c>
      <c r="AD1157">
        <v>0</v>
      </c>
      <c r="AE1157">
        <v>4</v>
      </c>
      <c r="AF1157">
        <v>0</v>
      </c>
      <c r="AG1157">
        <v>19</v>
      </c>
      <c r="AH1157">
        <v>116</v>
      </c>
      <c r="AI1157">
        <v>18</v>
      </c>
      <c r="AJ1157">
        <v>14</v>
      </c>
      <c r="AK1157">
        <v>59</v>
      </c>
      <c r="AL1157">
        <v>12</v>
      </c>
      <c r="AM1157">
        <v>67</v>
      </c>
      <c r="AN1157">
        <v>216</v>
      </c>
      <c r="AO1157">
        <v>16</v>
      </c>
      <c r="AP1157">
        <v>4</v>
      </c>
      <c r="AQ1157">
        <v>113</v>
      </c>
      <c r="AR1157">
        <v>17</v>
      </c>
      <c r="AS1157">
        <v>317</v>
      </c>
      <c r="AT1157">
        <v>572</v>
      </c>
      <c r="AU1157">
        <v>241</v>
      </c>
      <c r="AV1157">
        <v>588</v>
      </c>
      <c r="AW1157">
        <v>288</v>
      </c>
      <c r="AX1157">
        <v>439</v>
      </c>
      <c r="AY1157">
        <v>32</v>
      </c>
      <c r="AZ1157">
        <v>15</v>
      </c>
      <c r="BA1157">
        <v>0</v>
      </c>
      <c r="BB1157">
        <v>626</v>
      </c>
      <c r="BC1157">
        <v>6</v>
      </c>
      <c r="BD1157">
        <v>0</v>
      </c>
      <c r="BE1157">
        <v>26</v>
      </c>
      <c r="BF1157">
        <v>31</v>
      </c>
      <c r="BG1157">
        <v>2</v>
      </c>
      <c r="BH1157">
        <v>20</v>
      </c>
      <c r="BI1157">
        <v>3</v>
      </c>
      <c r="BJ1157">
        <v>96</v>
      </c>
      <c r="BK1157">
        <v>128</v>
      </c>
      <c r="BL1157">
        <v>0</v>
      </c>
      <c r="BM1157">
        <v>1</v>
      </c>
      <c r="BN1157">
        <v>6</v>
      </c>
      <c r="BO1157">
        <v>180</v>
      </c>
      <c r="BP1157">
        <v>2</v>
      </c>
      <c r="BQ1157">
        <v>27</v>
      </c>
      <c r="BR1157">
        <v>615</v>
      </c>
      <c r="BS1157">
        <v>699</v>
      </c>
      <c r="BT1157">
        <v>73</v>
      </c>
      <c r="BU1157">
        <v>7</v>
      </c>
      <c r="BV1157">
        <v>286</v>
      </c>
      <c r="BW1157">
        <v>1961</v>
      </c>
      <c r="BX1157">
        <v>1039</v>
      </c>
      <c r="BY1157">
        <v>0</v>
      </c>
      <c r="BZ1157">
        <v>0</v>
      </c>
      <c r="CA1157">
        <v>42</v>
      </c>
      <c r="CB1157">
        <v>12</v>
      </c>
      <c r="CC1157">
        <v>0</v>
      </c>
      <c r="CD1157">
        <v>41</v>
      </c>
      <c r="CE1157">
        <v>221</v>
      </c>
      <c r="CF1157">
        <v>101</v>
      </c>
      <c r="CG1157">
        <v>26</v>
      </c>
      <c r="CH1157">
        <v>32</v>
      </c>
      <c r="CI1157">
        <v>30</v>
      </c>
      <c r="CJ1157">
        <v>1446</v>
      </c>
      <c r="CK1157">
        <v>32</v>
      </c>
      <c r="CL1157">
        <v>0</v>
      </c>
      <c r="CM1157">
        <v>9</v>
      </c>
      <c r="CN1157">
        <v>66</v>
      </c>
      <c r="CO1157">
        <v>2</v>
      </c>
      <c r="CP1157">
        <v>0</v>
      </c>
      <c r="CQ1157">
        <v>0</v>
      </c>
      <c r="CR1157">
        <v>6</v>
      </c>
      <c r="CS1157">
        <v>50</v>
      </c>
      <c r="CT1157">
        <v>179</v>
      </c>
      <c r="CU1157">
        <v>5</v>
      </c>
      <c r="CV1157">
        <v>84</v>
      </c>
      <c r="CW1157">
        <v>50</v>
      </c>
      <c r="CY1157" s="7"/>
    </row>
    <row r="1158" spans="1:103" x14ac:dyDescent="0.25">
      <c r="A1158" t="s">
        <v>427</v>
      </c>
      <c r="B1158" s="5" t="s">
        <v>428</v>
      </c>
      <c r="C1158">
        <v>2022</v>
      </c>
      <c r="D1158">
        <v>372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2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66</v>
      </c>
      <c r="AA1158">
        <v>0</v>
      </c>
      <c r="AB1158">
        <v>209</v>
      </c>
      <c r="AC1158">
        <v>0</v>
      </c>
      <c r="AD1158">
        <v>0</v>
      </c>
      <c r="AE1158">
        <v>0</v>
      </c>
      <c r="AF1158">
        <v>0</v>
      </c>
      <c r="AG1158">
        <v>48</v>
      </c>
      <c r="AH1158">
        <v>15</v>
      </c>
      <c r="AI1158">
        <v>0</v>
      </c>
      <c r="AJ1158">
        <v>0</v>
      </c>
      <c r="AK1158">
        <v>0</v>
      </c>
      <c r="AL1158">
        <v>27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1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Y1158" s="7"/>
    </row>
    <row r="1159" spans="1:103" x14ac:dyDescent="0.25">
      <c r="A1159" t="s">
        <v>429</v>
      </c>
      <c r="B1159" s="5" t="s">
        <v>430</v>
      </c>
      <c r="C1159">
        <v>2022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Y1159" s="7"/>
    </row>
    <row r="1160" spans="1:103" x14ac:dyDescent="0.25">
      <c r="A1160" t="s">
        <v>431</v>
      </c>
      <c r="B1160" s="5" t="s">
        <v>432</v>
      </c>
      <c r="C1160">
        <v>2022</v>
      </c>
      <c r="D1160">
        <v>3773</v>
      </c>
      <c r="E1160">
        <v>0</v>
      </c>
      <c r="F1160">
        <v>0</v>
      </c>
      <c r="G1160">
        <v>0</v>
      </c>
      <c r="H1160">
        <v>2</v>
      </c>
      <c r="I1160">
        <v>3</v>
      </c>
      <c r="J1160">
        <v>6</v>
      </c>
      <c r="K1160">
        <v>3</v>
      </c>
      <c r="L1160">
        <v>3</v>
      </c>
      <c r="M1160">
        <v>0</v>
      </c>
      <c r="N1160">
        <v>24</v>
      </c>
      <c r="O1160">
        <v>7</v>
      </c>
      <c r="P1160">
        <v>0</v>
      </c>
      <c r="Q1160">
        <v>0</v>
      </c>
      <c r="R1160">
        <v>2</v>
      </c>
      <c r="S1160">
        <v>1</v>
      </c>
      <c r="T1160">
        <v>0</v>
      </c>
      <c r="U1160">
        <v>16</v>
      </c>
      <c r="V1160">
        <v>0</v>
      </c>
      <c r="W1160">
        <v>54</v>
      </c>
      <c r="X1160">
        <v>1</v>
      </c>
      <c r="Y1160">
        <v>0</v>
      </c>
      <c r="Z1160">
        <v>0</v>
      </c>
      <c r="AA1160">
        <v>43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19</v>
      </c>
      <c r="AH1160">
        <v>3</v>
      </c>
      <c r="AI1160">
        <v>3</v>
      </c>
      <c r="AJ1160">
        <v>6</v>
      </c>
      <c r="AK1160">
        <v>22</v>
      </c>
      <c r="AL1160">
        <v>0</v>
      </c>
      <c r="AM1160">
        <v>71</v>
      </c>
      <c r="AN1160">
        <v>27</v>
      </c>
      <c r="AO1160">
        <v>29</v>
      </c>
      <c r="AP1160">
        <v>5</v>
      </c>
      <c r="AQ1160">
        <v>37</v>
      </c>
      <c r="AR1160">
        <v>5</v>
      </c>
      <c r="AS1160">
        <v>13</v>
      </c>
      <c r="AT1160">
        <v>34</v>
      </c>
      <c r="AU1160">
        <v>24</v>
      </c>
      <c r="AV1160">
        <v>192</v>
      </c>
      <c r="AW1160">
        <v>51</v>
      </c>
      <c r="AX1160">
        <v>456</v>
      </c>
      <c r="AY1160">
        <v>3</v>
      </c>
      <c r="AZ1160">
        <v>5</v>
      </c>
      <c r="BA1160">
        <v>0</v>
      </c>
      <c r="BB1160">
        <v>122</v>
      </c>
      <c r="BC1160">
        <v>0</v>
      </c>
      <c r="BD1160">
        <v>6</v>
      </c>
      <c r="BE1160">
        <v>18</v>
      </c>
      <c r="BF1160">
        <v>29</v>
      </c>
      <c r="BG1160">
        <v>13</v>
      </c>
      <c r="BH1160">
        <v>44</v>
      </c>
      <c r="BI1160">
        <v>1</v>
      </c>
      <c r="BJ1160">
        <v>94</v>
      </c>
      <c r="BK1160">
        <v>73</v>
      </c>
      <c r="BL1160">
        <v>0</v>
      </c>
      <c r="BM1160">
        <v>46</v>
      </c>
      <c r="BN1160">
        <v>463</v>
      </c>
      <c r="BO1160">
        <v>2</v>
      </c>
      <c r="BP1160">
        <v>31</v>
      </c>
      <c r="BQ1160">
        <v>360</v>
      </c>
      <c r="BR1160">
        <v>8</v>
      </c>
      <c r="BS1160">
        <v>251</v>
      </c>
      <c r="BT1160">
        <v>92</v>
      </c>
      <c r="BU1160">
        <v>124</v>
      </c>
      <c r="BV1160">
        <v>258</v>
      </c>
      <c r="BW1160">
        <v>1</v>
      </c>
      <c r="BX1160">
        <v>21</v>
      </c>
      <c r="BY1160">
        <v>0</v>
      </c>
      <c r="BZ1160">
        <v>0</v>
      </c>
      <c r="CA1160">
        <v>5</v>
      </c>
      <c r="CB1160">
        <v>7</v>
      </c>
      <c r="CC1160">
        <v>0</v>
      </c>
      <c r="CD1160">
        <v>10</v>
      </c>
      <c r="CE1160">
        <v>0</v>
      </c>
      <c r="CF1160">
        <v>17</v>
      </c>
      <c r="CG1160">
        <v>5</v>
      </c>
      <c r="CH1160">
        <v>12</v>
      </c>
      <c r="CI1160">
        <v>6</v>
      </c>
      <c r="CJ1160">
        <v>22</v>
      </c>
      <c r="CK1160">
        <v>18</v>
      </c>
      <c r="CL1160">
        <v>0</v>
      </c>
      <c r="CM1160">
        <v>12</v>
      </c>
      <c r="CN1160">
        <v>103</v>
      </c>
      <c r="CO1160">
        <v>16</v>
      </c>
      <c r="CP1160">
        <v>3</v>
      </c>
      <c r="CQ1160">
        <v>0</v>
      </c>
      <c r="CR1160">
        <v>3</v>
      </c>
      <c r="CS1160">
        <v>2</v>
      </c>
      <c r="CT1160">
        <v>33</v>
      </c>
      <c r="CU1160">
        <v>8</v>
      </c>
      <c r="CV1160">
        <v>238</v>
      </c>
      <c r="CW1160">
        <v>28</v>
      </c>
      <c r="CY1160" s="7"/>
    </row>
    <row r="1161" spans="1:103" x14ac:dyDescent="0.25">
      <c r="A1161" t="s">
        <v>433</v>
      </c>
      <c r="B1161" s="5" t="s">
        <v>434</v>
      </c>
      <c r="C1161">
        <v>2022</v>
      </c>
      <c r="D1161">
        <v>35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2</v>
      </c>
      <c r="K1161">
        <v>0</v>
      </c>
      <c r="L1161">
        <v>13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15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2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Y1161" s="7"/>
    </row>
    <row r="1162" spans="1:103" x14ac:dyDescent="0.25">
      <c r="A1162" t="s">
        <v>435</v>
      </c>
      <c r="B1162" s="5" t="s">
        <v>436</v>
      </c>
      <c r="C1162">
        <v>2022</v>
      </c>
      <c r="D1162">
        <v>374</v>
      </c>
      <c r="E1162">
        <v>0</v>
      </c>
      <c r="F1162">
        <v>5</v>
      </c>
      <c r="G1162">
        <v>0</v>
      </c>
      <c r="H1162">
        <v>0</v>
      </c>
      <c r="I1162">
        <v>70</v>
      </c>
      <c r="J1162">
        <v>5</v>
      </c>
      <c r="K1162">
        <v>2</v>
      </c>
      <c r="L1162">
        <v>1</v>
      </c>
      <c r="M1162">
        <v>11</v>
      </c>
      <c r="N1162">
        <v>3</v>
      </c>
      <c r="O1162">
        <v>3</v>
      </c>
      <c r="P1162">
        <v>0</v>
      </c>
      <c r="Q1162">
        <v>66</v>
      </c>
      <c r="R1162">
        <v>0</v>
      </c>
      <c r="S1162">
        <v>2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12</v>
      </c>
      <c r="AB1162">
        <v>0</v>
      </c>
      <c r="AC1162">
        <v>0</v>
      </c>
      <c r="AD1162">
        <v>0</v>
      </c>
      <c r="AE1162">
        <v>44</v>
      </c>
      <c r="AF1162">
        <v>0</v>
      </c>
      <c r="AG1162">
        <v>4</v>
      </c>
      <c r="AH1162">
        <v>0</v>
      </c>
      <c r="AI1162">
        <v>0</v>
      </c>
      <c r="AJ1162">
        <v>1</v>
      </c>
      <c r="AK1162">
        <v>0</v>
      </c>
      <c r="AL1162">
        <v>0</v>
      </c>
      <c r="AM1162">
        <v>0</v>
      </c>
      <c r="AN1162">
        <v>1</v>
      </c>
      <c r="AO1162">
        <v>1</v>
      </c>
      <c r="AP1162">
        <v>0</v>
      </c>
      <c r="AQ1162">
        <v>2</v>
      </c>
      <c r="AR1162">
        <v>10</v>
      </c>
      <c r="AS1162">
        <v>7</v>
      </c>
      <c r="AT1162">
        <v>0</v>
      </c>
      <c r="AU1162">
        <v>3</v>
      </c>
      <c r="AV1162">
        <v>35</v>
      </c>
      <c r="AW1162">
        <v>1</v>
      </c>
      <c r="AX1162">
        <v>9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1</v>
      </c>
      <c r="BF1162">
        <v>1</v>
      </c>
      <c r="BG1162">
        <v>0</v>
      </c>
      <c r="BH1162">
        <v>0</v>
      </c>
      <c r="BI1162">
        <v>4</v>
      </c>
      <c r="BJ1162">
        <v>0</v>
      </c>
      <c r="BK1162">
        <v>3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2</v>
      </c>
      <c r="BS1162">
        <v>20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2</v>
      </c>
      <c r="CC1162">
        <v>0</v>
      </c>
      <c r="CD1162">
        <v>3</v>
      </c>
      <c r="CE1162">
        <v>1</v>
      </c>
      <c r="CF1162">
        <v>15</v>
      </c>
      <c r="CG1162">
        <v>0</v>
      </c>
      <c r="CH1162">
        <v>1</v>
      </c>
      <c r="CI1162">
        <v>0</v>
      </c>
      <c r="CJ1162">
        <v>5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3</v>
      </c>
      <c r="CU1162">
        <v>0</v>
      </c>
      <c r="CV1162">
        <v>2</v>
      </c>
      <c r="CW1162">
        <v>9</v>
      </c>
      <c r="CY1162" s="7"/>
    </row>
    <row r="1163" spans="1:103" x14ac:dyDescent="0.25">
      <c r="A1163" t="s">
        <v>437</v>
      </c>
      <c r="B1163" s="5" t="s">
        <v>438</v>
      </c>
      <c r="C1163">
        <v>2022</v>
      </c>
      <c r="D1163">
        <v>12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6</v>
      </c>
      <c r="K1163">
        <v>0</v>
      </c>
      <c r="L1163">
        <v>3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2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Y1163" s="7"/>
    </row>
    <row r="1164" spans="1:103" x14ac:dyDescent="0.25">
      <c r="A1164" t="s">
        <v>439</v>
      </c>
      <c r="B1164" s="5" t="s">
        <v>440</v>
      </c>
      <c r="C1164">
        <v>2022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Y1164" s="7"/>
    </row>
    <row r="1165" spans="1:103" x14ac:dyDescent="0.25">
      <c r="A1165" t="s">
        <v>441</v>
      </c>
      <c r="B1165" s="5" t="s">
        <v>442</v>
      </c>
      <c r="C1165">
        <v>2022</v>
      </c>
      <c r="D1165">
        <v>61892</v>
      </c>
      <c r="E1165">
        <v>39</v>
      </c>
      <c r="F1165">
        <v>5</v>
      </c>
      <c r="G1165">
        <v>14</v>
      </c>
      <c r="H1165">
        <v>40</v>
      </c>
      <c r="I1165">
        <v>78</v>
      </c>
      <c r="J1165">
        <v>279</v>
      </c>
      <c r="K1165">
        <v>41</v>
      </c>
      <c r="L1165">
        <v>56</v>
      </c>
      <c r="M1165">
        <v>125</v>
      </c>
      <c r="N1165">
        <v>203</v>
      </c>
      <c r="O1165">
        <v>391</v>
      </c>
      <c r="P1165">
        <v>0</v>
      </c>
      <c r="Q1165">
        <v>152</v>
      </c>
      <c r="R1165">
        <v>61</v>
      </c>
      <c r="S1165">
        <v>945</v>
      </c>
      <c r="T1165">
        <v>13</v>
      </c>
      <c r="U1165">
        <v>22</v>
      </c>
      <c r="V1165">
        <v>45</v>
      </c>
      <c r="W1165">
        <v>649</v>
      </c>
      <c r="X1165">
        <v>64</v>
      </c>
      <c r="Y1165">
        <v>681</v>
      </c>
      <c r="Z1165">
        <v>9470</v>
      </c>
      <c r="AA1165">
        <v>2007</v>
      </c>
      <c r="AB1165">
        <v>11394</v>
      </c>
      <c r="AC1165">
        <v>0</v>
      </c>
      <c r="AD1165">
        <v>2</v>
      </c>
      <c r="AE1165">
        <v>8</v>
      </c>
      <c r="AF1165">
        <v>47</v>
      </c>
      <c r="AG1165">
        <v>986</v>
      </c>
      <c r="AH1165">
        <v>204</v>
      </c>
      <c r="AI1165">
        <v>103</v>
      </c>
      <c r="AJ1165">
        <v>4187</v>
      </c>
      <c r="AK1165">
        <v>737</v>
      </c>
      <c r="AL1165">
        <v>49</v>
      </c>
      <c r="AM1165">
        <v>519</v>
      </c>
      <c r="AN1165">
        <v>391</v>
      </c>
      <c r="AO1165">
        <v>549</v>
      </c>
      <c r="AP1165">
        <v>10</v>
      </c>
      <c r="AQ1165">
        <v>176</v>
      </c>
      <c r="AR1165">
        <v>93</v>
      </c>
      <c r="AS1165">
        <v>216</v>
      </c>
      <c r="AT1165">
        <v>168</v>
      </c>
      <c r="AU1165">
        <v>626</v>
      </c>
      <c r="AV1165">
        <v>177</v>
      </c>
      <c r="AW1165">
        <v>736</v>
      </c>
      <c r="AX1165">
        <v>919</v>
      </c>
      <c r="AY1165">
        <v>33</v>
      </c>
      <c r="AZ1165">
        <v>219</v>
      </c>
      <c r="BA1165">
        <v>0</v>
      </c>
      <c r="BB1165">
        <v>4721</v>
      </c>
      <c r="BC1165">
        <v>225</v>
      </c>
      <c r="BD1165">
        <v>25</v>
      </c>
      <c r="BE1165">
        <v>261</v>
      </c>
      <c r="BF1165">
        <v>386</v>
      </c>
      <c r="BG1165">
        <v>71</v>
      </c>
      <c r="BH1165">
        <v>51</v>
      </c>
      <c r="BI1165">
        <v>6</v>
      </c>
      <c r="BJ1165">
        <v>1110</v>
      </c>
      <c r="BK1165">
        <v>1362</v>
      </c>
      <c r="BL1165">
        <v>0</v>
      </c>
      <c r="BM1165">
        <v>94</v>
      </c>
      <c r="BN1165">
        <v>898</v>
      </c>
      <c r="BO1165">
        <v>2</v>
      </c>
      <c r="BP1165">
        <v>272</v>
      </c>
      <c r="BQ1165">
        <v>1196</v>
      </c>
      <c r="BR1165">
        <v>60</v>
      </c>
      <c r="BS1165">
        <v>1866</v>
      </c>
      <c r="BT1165">
        <v>654</v>
      </c>
      <c r="BU1165">
        <v>17</v>
      </c>
      <c r="BV1165">
        <v>262</v>
      </c>
      <c r="BW1165">
        <v>57</v>
      </c>
      <c r="BX1165">
        <v>230</v>
      </c>
      <c r="BY1165">
        <v>10</v>
      </c>
      <c r="BZ1165">
        <v>8</v>
      </c>
      <c r="CA1165">
        <v>2703</v>
      </c>
      <c r="CB1165">
        <v>43</v>
      </c>
      <c r="CC1165">
        <v>2</v>
      </c>
      <c r="CD1165">
        <v>53</v>
      </c>
      <c r="CE1165">
        <v>1</v>
      </c>
      <c r="CF1165">
        <v>90</v>
      </c>
      <c r="CG1165">
        <v>113</v>
      </c>
      <c r="CH1165">
        <v>45</v>
      </c>
      <c r="CI1165">
        <v>31</v>
      </c>
      <c r="CJ1165">
        <v>245</v>
      </c>
      <c r="CK1165">
        <v>27</v>
      </c>
      <c r="CL1165">
        <v>1</v>
      </c>
      <c r="CM1165">
        <v>251</v>
      </c>
      <c r="CN1165">
        <v>1669</v>
      </c>
      <c r="CO1165">
        <v>70</v>
      </c>
      <c r="CP1165">
        <v>128</v>
      </c>
      <c r="CQ1165">
        <v>8</v>
      </c>
      <c r="CR1165">
        <v>866</v>
      </c>
      <c r="CS1165">
        <v>272</v>
      </c>
      <c r="CT1165">
        <v>204</v>
      </c>
      <c r="CU1165">
        <v>113</v>
      </c>
      <c r="CV1165">
        <v>1356</v>
      </c>
      <c r="CW1165">
        <v>1825</v>
      </c>
      <c r="CY1165" s="7"/>
    </row>
    <row r="1166" spans="1:103" x14ac:dyDescent="0.25">
      <c r="A1166" t="s">
        <v>443</v>
      </c>
      <c r="B1166" s="5" t="s">
        <v>444</v>
      </c>
      <c r="C1166">
        <v>2022</v>
      </c>
      <c r="D1166">
        <v>258</v>
      </c>
      <c r="E1166">
        <v>0</v>
      </c>
      <c r="F1166">
        <v>24</v>
      </c>
      <c r="G1166">
        <v>0</v>
      </c>
      <c r="H1166">
        <v>0</v>
      </c>
      <c r="I1166">
        <v>25</v>
      </c>
      <c r="J1166">
        <v>0</v>
      </c>
      <c r="K1166">
        <v>0</v>
      </c>
      <c r="L1166">
        <v>0</v>
      </c>
      <c r="M1166">
        <v>54</v>
      </c>
      <c r="N1166">
        <v>0</v>
      </c>
      <c r="O1166">
        <v>1</v>
      </c>
      <c r="P1166">
        <v>0</v>
      </c>
      <c r="Q1166">
        <v>114</v>
      </c>
      <c r="R1166">
        <v>0</v>
      </c>
      <c r="S1166">
        <v>3</v>
      </c>
      <c r="T1166">
        <v>8</v>
      </c>
      <c r="U1166">
        <v>3</v>
      </c>
      <c r="V1166">
        <v>0</v>
      </c>
      <c r="W1166">
        <v>9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1</v>
      </c>
      <c r="AL1166">
        <v>0</v>
      </c>
      <c r="AM1166">
        <v>0</v>
      </c>
      <c r="AN1166">
        <v>0</v>
      </c>
      <c r="AO1166">
        <v>0</v>
      </c>
      <c r="AP1166">
        <v>1</v>
      </c>
      <c r="AQ1166">
        <v>0</v>
      </c>
      <c r="AR1166">
        <v>10</v>
      </c>
      <c r="AS1166">
        <v>0</v>
      </c>
      <c r="AT1166">
        <v>0</v>
      </c>
      <c r="AU1166">
        <v>0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1</v>
      </c>
      <c r="CK1166">
        <v>0</v>
      </c>
      <c r="CL1166">
        <v>0</v>
      </c>
      <c r="CM1166">
        <v>0</v>
      </c>
      <c r="CN1166">
        <v>1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1</v>
      </c>
      <c r="CW1166">
        <v>0</v>
      </c>
      <c r="CY1166" s="7"/>
    </row>
    <row r="1167" spans="1:103" x14ac:dyDescent="0.25">
      <c r="A1167" t="s">
        <v>445</v>
      </c>
      <c r="B1167" s="5" t="s">
        <v>446</v>
      </c>
      <c r="C1167">
        <v>2022</v>
      </c>
      <c r="D1167">
        <v>10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6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2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Y1167" s="7"/>
    </row>
    <row r="1168" spans="1:103" x14ac:dyDescent="0.25">
      <c r="A1168" t="s">
        <v>447</v>
      </c>
      <c r="B1168" s="5" t="s">
        <v>448</v>
      </c>
      <c r="C1168">
        <v>2022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Y1168" s="7"/>
    </row>
    <row r="1169" spans="1:103" x14ac:dyDescent="0.25">
      <c r="A1169" t="s">
        <v>449</v>
      </c>
      <c r="B1169" s="5" t="s">
        <v>450</v>
      </c>
      <c r="C1169">
        <v>2022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Y1169" s="7"/>
    </row>
    <row r="1170" spans="1:103" x14ac:dyDescent="0.25">
      <c r="A1170" t="s">
        <v>451</v>
      </c>
      <c r="B1170" s="5" t="s">
        <v>452</v>
      </c>
      <c r="C1170">
        <v>2022</v>
      </c>
      <c r="D1170">
        <v>8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4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Y1170" s="7"/>
    </row>
    <row r="1171" spans="1:103" x14ac:dyDescent="0.25">
      <c r="A1171" t="s">
        <v>453</v>
      </c>
      <c r="B1171" s="5" t="s">
        <v>454</v>
      </c>
      <c r="C1171">
        <v>2022</v>
      </c>
      <c r="D1171">
        <v>3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1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1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Y1171" s="7"/>
    </row>
    <row r="1172" spans="1:103" x14ac:dyDescent="0.25">
      <c r="A1172" t="s">
        <v>455</v>
      </c>
      <c r="B1172" s="5" t="s">
        <v>456</v>
      </c>
      <c r="C1172">
        <v>2022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Y1172" s="7"/>
    </row>
    <row r="1173" spans="1:103" x14ac:dyDescent="0.25">
      <c r="A1173" t="s">
        <v>457</v>
      </c>
      <c r="B1173" s="5" t="s">
        <v>458</v>
      </c>
      <c r="C1173">
        <v>2022</v>
      </c>
      <c r="D1173">
        <v>5531</v>
      </c>
      <c r="E1173">
        <v>0</v>
      </c>
      <c r="F1173">
        <v>1</v>
      </c>
      <c r="G1173">
        <v>0</v>
      </c>
      <c r="H1173">
        <v>257</v>
      </c>
      <c r="I1173">
        <v>24</v>
      </c>
      <c r="J1173">
        <v>103</v>
      </c>
      <c r="K1173">
        <v>4</v>
      </c>
      <c r="L1173">
        <v>131</v>
      </c>
      <c r="M1173">
        <v>0</v>
      </c>
      <c r="N1173">
        <v>34</v>
      </c>
      <c r="O1173">
        <v>2</v>
      </c>
      <c r="P1173">
        <v>0</v>
      </c>
      <c r="Q1173">
        <v>0</v>
      </c>
      <c r="R1173">
        <v>4</v>
      </c>
      <c r="S1173">
        <v>3</v>
      </c>
      <c r="T1173">
        <v>0</v>
      </c>
      <c r="U1173">
        <v>23</v>
      </c>
      <c r="V1173">
        <v>2</v>
      </c>
      <c r="W1173">
        <v>0</v>
      </c>
      <c r="X1173">
        <v>1</v>
      </c>
      <c r="Y1173">
        <v>15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3</v>
      </c>
      <c r="AI1173">
        <v>1</v>
      </c>
      <c r="AJ1173">
        <v>0</v>
      </c>
      <c r="AK1173">
        <v>7</v>
      </c>
      <c r="AL1173">
        <v>0</v>
      </c>
      <c r="AM1173">
        <v>5</v>
      </c>
      <c r="AN1173">
        <v>10</v>
      </c>
      <c r="AO1173">
        <v>2</v>
      </c>
      <c r="AP1173">
        <v>7</v>
      </c>
      <c r="AQ1173">
        <v>35</v>
      </c>
      <c r="AR1173">
        <v>13</v>
      </c>
      <c r="AS1173">
        <v>10</v>
      </c>
      <c r="AT1173">
        <v>78</v>
      </c>
      <c r="AU1173">
        <v>51</v>
      </c>
      <c r="AV1173">
        <v>199</v>
      </c>
      <c r="AW1173">
        <v>31</v>
      </c>
      <c r="AX1173">
        <v>84</v>
      </c>
      <c r="AY1173">
        <v>0</v>
      </c>
      <c r="AZ1173">
        <v>3</v>
      </c>
      <c r="BA1173">
        <v>0</v>
      </c>
      <c r="BB1173">
        <v>51</v>
      </c>
      <c r="BC1173">
        <v>0</v>
      </c>
      <c r="BD1173">
        <v>10</v>
      </c>
      <c r="BE1173">
        <v>5</v>
      </c>
      <c r="BF1173">
        <v>8</v>
      </c>
      <c r="BG1173">
        <v>0</v>
      </c>
      <c r="BH1173">
        <v>0</v>
      </c>
      <c r="BI1173">
        <v>0</v>
      </c>
      <c r="BJ1173">
        <v>7</v>
      </c>
      <c r="BK1173">
        <v>9</v>
      </c>
      <c r="BL1173">
        <v>0</v>
      </c>
      <c r="BM1173">
        <v>26</v>
      </c>
      <c r="BN1173">
        <v>224</v>
      </c>
      <c r="BO1173">
        <v>15</v>
      </c>
      <c r="BP1173">
        <v>134</v>
      </c>
      <c r="BQ1173">
        <v>1612</v>
      </c>
      <c r="BR1173">
        <v>21</v>
      </c>
      <c r="BS1173">
        <v>142</v>
      </c>
      <c r="BT1173">
        <v>36</v>
      </c>
      <c r="BU1173">
        <v>72</v>
      </c>
      <c r="BV1173">
        <v>7</v>
      </c>
      <c r="BW1173">
        <v>0</v>
      </c>
      <c r="BX1173">
        <v>6</v>
      </c>
      <c r="BY1173">
        <v>0</v>
      </c>
      <c r="BZ1173">
        <v>0</v>
      </c>
      <c r="CA1173">
        <v>6</v>
      </c>
      <c r="CB1173">
        <v>1</v>
      </c>
      <c r="CC1173">
        <v>1</v>
      </c>
      <c r="CD1173">
        <v>5</v>
      </c>
      <c r="CE1173">
        <v>0</v>
      </c>
      <c r="CF1173">
        <v>350</v>
      </c>
      <c r="CG1173">
        <v>1</v>
      </c>
      <c r="CH1173">
        <v>21</v>
      </c>
      <c r="CI1173">
        <v>94</v>
      </c>
      <c r="CJ1173">
        <v>564</v>
      </c>
      <c r="CK1173">
        <v>514</v>
      </c>
      <c r="CL1173">
        <v>0</v>
      </c>
      <c r="CM1173">
        <v>12</v>
      </c>
      <c r="CN1173">
        <v>20</v>
      </c>
      <c r="CO1173">
        <v>1</v>
      </c>
      <c r="CP1173">
        <v>1</v>
      </c>
      <c r="CQ1173">
        <v>0</v>
      </c>
      <c r="CR1173">
        <v>0</v>
      </c>
      <c r="CS1173">
        <v>5</v>
      </c>
      <c r="CT1173">
        <v>97</v>
      </c>
      <c r="CU1173">
        <v>4</v>
      </c>
      <c r="CV1173">
        <v>297</v>
      </c>
      <c r="CW1173">
        <v>6</v>
      </c>
      <c r="CY1173" s="7"/>
    </row>
    <row r="1174" spans="1:103" x14ac:dyDescent="0.25">
      <c r="A1174" t="s">
        <v>459</v>
      </c>
      <c r="B1174" s="5" t="s">
        <v>460</v>
      </c>
      <c r="C1174">
        <v>2022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Y1174" s="7"/>
    </row>
    <row r="1175" spans="1:103" x14ac:dyDescent="0.25">
      <c r="A1175" t="s">
        <v>461</v>
      </c>
      <c r="B1175" s="5" t="s">
        <v>462</v>
      </c>
      <c r="C1175">
        <v>2022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Y1175" s="7"/>
    </row>
    <row r="1176" spans="1:103" x14ac:dyDescent="0.25">
      <c r="A1176" t="s">
        <v>463</v>
      </c>
      <c r="B1176" s="5" t="s">
        <v>464</v>
      </c>
      <c r="C1176">
        <v>2022</v>
      </c>
      <c r="D1176">
        <v>4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3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Y1176" s="7"/>
    </row>
    <row r="1177" spans="1:103" x14ac:dyDescent="0.25">
      <c r="A1177" t="s">
        <v>465</v>
      </c>
      <c r="B1177" s="5" t="s">
        <v>466</v>
      </c>
      <c r="C1177">
        <v>2022</v>
      </c>
      <c r="D1177">
        <v>2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Y1177" s="7"/>
    </row>
    <row r="1178" spans="1:103" x14ac:dyDescent="0.25">
      <c r="A1178" t="s">
        <v>467</v>
      </c>
      <c r="B1178" s="5" t="s">
        <v>468</v>
      </c>
      <c r="C1178">
        <v>2022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Y1178" s="7"/>
    </row>
    <row r="1179" spans="1:103" x14ac:dyDescent="0.25">
      <c r="A1179" t="s">
        <v>469</v>
      </c>
      <c r="B1179" s="5" t="s">
        <v>470</v>
      </c>
      <c r="C1179">
        <v>2022</v>
      </c>
      <c r="D1179">
        <v>5431</v>
      </c>
      <c r="E1179">
        <v>0</v>
      </c>
      <c r="F1179">
        <v>3</v>
      </c>
      <c r="G1179">
        <v>0</v>
      </c>
      <c r="H1179">
        <v>8</v>
      </c>
      <c r="I1179">
        <v>3</v>
      </c>
      <c r="J1179">
        <v>616</v>
      </c>
      <c r="K1179">
        <v>16</v>
      </c>
      <c r="L1179">
        <v>10</v>
      </c>
      <c r="M1179">
        <v>1</v>
      </c>
      <c r="N1179">
        <v>13</v>
      </c>
      <c r="O1179">
        <v>139</v>
      </c>
      <c r="P1179">
        <v>0</v>
      </c>
      <c r="Q1179">
        <v>0</v>
      </c>
      <c r="R1179">
        <v>0</v>
      </c>
      <c r="S1179">
        <v>14</v>
      </c>
      <c r="T1179">
        <v>23</v>
      </c>
      <c r="U1179">
        <v>9</v>
      </c>
      <c r="V1179">
        <v>4</v>
      </c>
      <c r="W1179">
        <v>703</v>
      </c>
      <c r="X1179">
        <v>8</v>
      </c>
      <c r="Y1179">
        <v>152</v>
      </c>
      <c r="Z1179">
        <v>45</v>
      </c>
      <c r="AA1179">
        <v>5</v>
      </c>
      <c r="AB1179">
        <v>0</v>
      </c>
      <c r="AC1179">
        <v>0</v>
      </c>
      <c r="AD1179">
        <v>3</v>
      </c>
      <c r="AE1179">
        <v>5</v>
      </c>
      <c r="AF1179">
        <v>2</v>
      </c>
      <c r="AG1179">
        <v>10</v>
      </c>
      <c r="AH1179">
        <v>5</v>
      </c>
      <c r="AI1179">
        <v>2</v>
      </c>
      <c r="AJ1179">
        <v>13</v>
      </c>
      <c r="AK1179">
        <v>21</v>
      </c>
      <c r="AL1179">
        <v>0</v>
      </c>
      <c r="AM1179">
        <v>26</v>
      </c>
      <c r="AN1179">
        <v>4</v>
      </c>
      <c r="AO1179">
        <v>6</v>
      </c>
      <c r="AP1179">
        <v>0</v>
      </c>
      <c r="AQ1179">
        <v>10</v>
      </c>
      <c r="AR1179">
        <v>14</v>
      </c>
      <c r="AS1179">
        <v>6</v>
      </c>
      <c r="AT1179">
        <v>14</v>
      </c>
      <c r="AU1179">
        <v>28</v>
      </c>
      <c r="AV1179">
        <v>45</v>
      </c>
      <c r="AW1179">
        <v>2383</v>
      </c>
      <c r="AX1179">
        <v>14</v>
      </c>
      <c r="AY1179">
        <v>0</v>
      </c>
      <c r="AZ1179">
        <v>2</v>
      </c>
      <c r="BA1179">
        <v>0</v>
      </c>
      <c r="BB1179">
        <v>34</v>
      </c>
      <c r="BC1179">
        <v>1</v>
      </c>
      <c r="BD1179">
        <v>0</v>
      </c>
      <c r="BE1179">
        <v>9</v>
      </c>
      <c r="BF1179">
        <v>5</v>
      </c>
      <c r="BG1179">
        <v>0</v>
      </c>
      <c r="BH1179">
        <v>1</v>
      </c>
      <c r="BI1179">
        <v>0</v>
      </c>
      <c r="BJ1179">
        <v>8</v>
      </c>
      <c r="BK1179">
        <v>35</v>
      </c>
      <c r="BL1179">
        <v>0</v>
      </c>
      <c r="BM1179">
        <v>0</v>
      </c>
      <c r="BN1179">
        <v>2</v>
      </c>
      <c r="BO1179">
        <v>0</v>
      </c>
      <c r="BP1179">
        <v>2</v>
      </c>
      <c r="BQ1179">
        <v>5</v>
      </c>
      <c r="BR1179">
        <v>0</v>
      </c>
      <c r="BS1179">
        <v>24</v>
      </c>
      <c r="BT1179">
        <v>4</v>
      </c>
      <c r="BU1179">
        <v>1</v>
      </c>
      <c r="BV1179">
        <v>8</v>
      </c>
      <c r="BW1179">
        <v>614</v>
      </c>
      <c r="BX1179">
        <v>47</v>
      </c>
      <c r="BY1179">
        <v>1</v>
      </c>
      <c r="BZ1179">
        <v>0</v>
      </c>
      <c r="CA1179">
        <v>10</v>
      </c>
      <c r="CB1179">
        <v>4</v>
      </c>
      <c r="CC1179">
        <v>0</v>
      </c>
      <c r="CD1179">
        <v>1</v>
      </c>
      <c r="CE1179">
        <v>3</v>
      </c>
      <c r="CF1179">
        <v>10</v>
      </c>
      <c r="CG1179">
        <v>0</v>
      </c>
      <c r="CH1179">
        <v>1</v>
      </c>
      <c r="CI1179">
        <v>0</v>
      </c>
      <c r="CJ1179">
        <v>8</v>
      </c>
      <c r="CK1179">
        <v>0</v>
      </c>
      <c r="CL1179">
        <v>0</v>
      </c>
      <c r="CM1179">
        <v>2</v>
      </c>
      <c r="CN1179">
        <v>13</v>
      </c>
      <c r="CO1179">
        <v>0</v>
      </c>
      <c r="CP1179">
        <v>2</v>
      </c>
      <c r="CQ1179">
        <v>0</v>
      </c>
      <c r="CR1179">
        <v>14</v>
      </c>
      <c r="CS1179">
        <v>5</v>
      </c>
      <c r="CT1179">
        <v>8</v>
      </c>
      <c r="CU1179">
        <v>0</v>
      </c>
      <c r="CV1179">
        <v>11</v>
      </c>
      <c r="CW1179">
        <v>153</v>
      </c>
      <c r="CY1179" s="7"/>
    </row>
    <row r="1180" spans="1:103" x14ac:dyDescent="0.25">
      <c r="A1180" t="s">
        <v>471</v>
      </c>
      <c r="B1180" s="5" t="s">
        <v>472</v>
      </c>
      <c r="C1180">
        <v>2022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Y1180" s="7"/>
    </row>
    <row r="1181" spans="1:103" x14ac:dyDescent="0.25">
      <c r="A1181" t="s">
        <v>473</v>
      </c>
      <c r="B1181" s="5" t="s">
        <v>474</v>
      </c>
      <c r="C1181">
        <v>2022</v>
      </c>
      <c r="D1181">
        <v>5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4</v>
      </c>
      <c r="K1181">
        <v>0</v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1</v>
      </c>
      <c r="CT1181">
        <v>0</v>
      </c>
      <c r="CU1181">
        <v>0</v>
      </c>
      <c r="CV1181">
        <v>0</v>
      </c>
      <c r="CW1181">
        <v>0</v>
      </c>
      <c r="CY1181" s="7"/>
    </row>
    <row r="1182" spans="1:103" x14ac:dyDescent="0.25">
      <c r="A1182" t="s">
        <v>3</v>
      </c>
      <c r="B1182" s="5" t="s">
        <v>4</v>
      </c>
      <c r="C1182">
        <v>2023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Y1182" s="7"/>
    </row>
    <row r="1183" spans="1:103" x14ac:dyDescent="0.25">
      <c r="A1183" t="s">
        <v>5</v>
      </c>
      <c r="B1183" s="5" t="s">
        <v>6</v>
      </c>
      <c r="C1183">
        <v>2023</v>
      </c>
      <c r="D1183">
        <v>3500</v>
      </c>
      <c r="E1183">
        <v>1</v>
      </c>
      <c r="F1183">
        <v>0</v>
      </c>
      <c r="G1183">
        <v>0</v>
      </c>
      <c r="H1183">
        <v>0</v>
      </c>
      <c r="I1183">
        <v>4</v>
      </c>
      <c r="J1183">
        <v>12</v>
      </c>
      <c r="K1183">
        <v>0</v>
      </c>
      <c r="L1183">
        <v>3</v>
      </c>
      <c r="M1183">
        <v>0</v>
      </c>
      <c r="N1183">
        <v>4</v>
      </c>
      <c r="O1183">
        <v>2</v>
      </c>
      <c r="P1183">
        <v>0</v>
      </c>
      <c r="Q1183">
        <v>0</v>
      </c>
      <c r="R1183">
        <v>0</v>
      </c>
      <c r="S1183">
        <v>0</v>
      </c>
      <c r="T1183">
        <v>3</v>
      </c>
      <c r="U1183">
        <v>2</v>
      </c>
      <c r="V1183">
        <v>0</v>
      </c>
      <c r="W1183">
        <v>52</v>
      </c>
      <c r="X1183">
        <v>0</v>
      </c>
      <c r="Y1183">
        <v>0</v>
      </c>
      <c r="Z1183">
        <v>40</v>
      </c>
      <c r="AA1183">
        <v>1555</v>
      </c>
      <c r="AB1183">
        <v>0</v>
      </c>
      <c r="AC1183">
        <v>0</v>
      </c>
      <c r="AD1183">
        <v>0</v>
      </c>
      <c r="AE1183">
        <v>0</v>
      </c>
      <c r="AF1183">
        <v>7</v>
      </c>
      <c r="AG1183">
        <v>1</v>
      </c>
      <c r="AH1183">
        <v>12</v>
      </c>
      <c r="AI1183">
        <v>2</v>
      </c>
      <c r="AJ1183">
        <v>1</v>
      </c>
      <c r="AK1183">
        <v>44</v>
      </c>
      <c r="AL1183">
        <v>0</v>
      </c>
      <c r="AM1183">
        <v>7</v>
      </c>
      <c r="AN1183">
        <v>5</v>
      </c>
      <c r="AO1183">
        <v>3</v>
      </c>
      <c r="AP1183">
        <v>0</v>
      </c>
      <c r="AQ1183">
        <v>8</v>
      </c>
      <c r="AR1183">
        <v>2</v>
      </c>
      <c r="AS1183">
        <v>19</v>
      </c>
      <c r="AT1183">
        <v>6</v>
      </c>
      <c r="AU1183">
        <v>31</v>
      </c>
      <c r="AV1183">
        <v>49</v>
      </c>
      <c r="AW1183">
        <v>85</v>
      </c>
      <c r="AX1183">
        <v>86</v>
      </c>
      <c r="AY1183">
        <v>0</v>
      </c>
      <c r="AZ1183">
        <v>16</v>
      </c>
      <c r="BA1183">
        <v>0</v>
      </c>
      <c r="BB1183">
        <v>513</v>
      </c>
      <c r="BC1183">
        <v>8</v>
      </c>
      <c r="BD1183">
        <v>0</v>
      </c>
      <c r="BE1183">
        <v>14</v>
      </c>
      <c r="BF1183">
        <v>9</v>
      </c>
      <c r="BG1183">
        <v>0</v>
      </c>
      <c r="BH1183">
        <v>2</v>
      </c>
      <c r="BI1183">
        <v>0</v>
      </c>
      <c r="BJ1183">
        <v>26</v>
      </c>
      <c r="BK1183">
        <v>33</v>
      </c>
      <c r="BL1183">
        <v>0</v>
      </c>
      <c r="BM1183">
        <v>4</v>
      </c>
      <c r="BN1183">
        <v>37</v>
      </c>
      <c r="BO1183">
        <v>1</v>
      </c>
      <c r="BP1183">
        <v>5</v>
      </c>
      <c r="BQ1183">
        <v>204</v>
      </c>
      <c r="BR1183">
        <v>1</v>
      </c>
      <c r="BS1183">
        <v>73</v>
      </c>
      <c r="BT1183">
        <v>17</v>
      </c>
      <c r="BU1183">
        <v>0</v>
      </c>
      <c r="BV1183">
        <v>29</v>
      </c>
      <c r="BW1183">
        <v>2</v>
      </c>
      <c r="BX1183">
        <v>13</v>
      </c>
      <c r="BY1183">
        <v>0</v>
      </c>
      <c r="BZ1183">
        <v>0</v>
      </c>
      <c r="CA1183">
        <v>21</v>
      </c>
      <c r="CB1183">
        <v>0</v>
      </c>
      <c r="CC1183">
        <v>0</v>
      </c>
      <c r="CD1183">
        <v>17</v>
      </c>
      <c r="CE1183">
        <v>0</v>
      </c>
      <c r="CF1183">
        <v>8</v>
      </c>
      <c r="CG1183">
        <v>9</v>
      </c>
      <c r="CH1183">
        <v>1</v>
      </c>
      <c r="CI1183">
        <v>1</v>
      </c>
      <c r="CJ1183">
        <v>25</v>
      </c>
      <c r="CK1183">
        <v>1</v>
      </c>
      <c r="CL1183">
        <v>0</v>
      </c>
      <c r="CM1183">
        <v>14</v>
      </c>
      <c r="CN1183">
        <v>74</v>
      </c>
      <c r="CO1183">
        <v>2</v>
      </c>
      <c r="CP1183">
        <v>1</v>
      </c>
      <c r="CQ1183">
        <v>0</v>
      </c>
      <c r="CR1183">
        <v>4</v>
      </c>
      <c r="CS1183">
        <v>224</v>
      </c>
      <c r="CT1183">
        <v>9</v>
      </c>
      <c r="CU1183">
        <v>0</v>
      </c>
      <c r="CV1183">
        <v>19</v>
      </c>
      <c r="CW1183">
        <v>10</v>
      </c>
      <c r="CY1183" s="7"/>
    </row>
    <row r="1184" spans="1:103" x14ac:dyDescent="0.25">
      <c r="A1184" t="s">
        <v>7</v>
      </c>
      <c r="B1184" s="5" t="s">
        <v>8</v>
      </c>
      <c r="C1184">
        <v>2023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Y1184" s="7"/>
    </row>
    <row r="1185" spans="1:103" x14ac:dyDescent="0.25">
      <c r="A1185" t="s">
        <v>9</v>
      </c>
      <c r="B1185" s="5" t="s">
        <v>10</v>
      </c>
      <c r="C1185">
        <v>2023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1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Y1185" s="7"/>
    </row>
    <row r="1186" spans="1:103" x14ac:dyDescent="0.25">
      <c r="A1186" t="s">
        <v>11</v>
      </c>
      <c r="B1186" s="5" t="s">
        <v>12</v>
      </c>
      <c r="C1186">
        <v>2023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Y1186" s="7"/>
    </row>
    <row r="1187" spans="1:103" x14ac:dyDescent="0.25">
      <c r="A1187" t="s">
        <v>13</v>
      </c>
      <c r="B1187" s="5" t="s">
        <v>14</v>
      </c>
      <c r="C1187">
        <v>2023</v>
      </c>
      <c r="D1187">
        <v>26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5</v>
      </c>
      <c r="BF1187">
        <v>2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1</v>
      </c>
      <c r="CK1187">
        <v>5</v>
      </c>
      <c r="CL1187">
        <v>0</v>
      </c>
      <c r="CM1187">
        <v>2</v>
      </c>
      <c r="CN1187">
        <v>5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Y1187" s="7"/>
    </row>
    <row r="1188" spans="1:103" x14ac:dyDescent="0.25">
      <c r="A1188" t="s">
        <v>15</v>
      </c>
      <c r="B1188" s="5" t="s">
        <v>16</v>
      </c>
      <c r="C1188">
        <v>2023</v>
      </c>
      <c r="D1188">
        <v>2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2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Y1188" s="7"/>
    </row>
    <row r="1189" spans="1:103" x14ac:dyDescent="0.25">
      <c r="A1189" t="s">
        <v>17</v>
      </c>
      <c r="B1189" s="5" t="s">
        <v>18</v>
      </c>
      <c r="C1189">
        <v>2023</v>
      </c>
      <c r="D1189">
        <v>637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2</v>
      </c>
      <c r="X1189">
        <v>0</v>
      </c>
      <c r="Y1189">
        <v>0</v>
      </c>
      <c r="Z1189">
        <v>82</v>
      </c>
      <c r="AA1189">
        <v>0</v>
      </c>
      <c r="AB1189">
        <v>534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1</v>
      </c>
      <c r="AW1189">
        <v>0</v>
      </c>
      <c r="AX1189">
        <v>2</v>
      </c>
      <c r="AY1189">
        <v>0</v>
      </c>
      <c r="AZ1189">
        <v>0</v>
      </c>
      <c r="BA1189">
        <v>0</v>
      </c>
      <c r="BB1189">
        <v>3</v>
      </c>
      <c r="BC1189">
        <v>0</v>
      </c>
      <c r="BD1189">
        <v>0</v>
      </c>
      <c r="BE1189">
        <v>1</v>
      </c>
      <c r="BF1189">
        <v>2</v>
      </c>
      <c r="BG1189">
        <v>0</v>
      </c>
      <c r="BH1189">
        <v>0</v>
      </c>
      <c r="BI1189">
        <v>0</v>
      </c>
      <c r="BJ1189">
        <v>4</v>
      </c>
      <c r="BK1189">
        <v>1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1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1</v>
      </c>
      <c r="CN1189">
        <v>2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Y1189" s="7"/>
    </row>
    <row r="1190" spans="1:103" x14ac:dyDescent="0.25">
      <c r="A1190" t="s">
        <v>19</v>
      </c>
      <c r="B1190" s="5" t="s">
        <v>20</v>
      </c>
      <c r="C1190">
        <v>2023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Y1190" s="7"/>
    </row>
    <row r="1191" spans="1:103" x14ac:dyDescent="0.25">
      <c r="A1191" t="s">
        <v>21</v>
      </c>
      <c r="B1191" s="5" t="s">
        <v>22</v>
      </c>
      <c r="C1191">
        <v>2023</v>
      </c>
      <c r="D1191">
        <v>840</v>
      </c>
      <c r="E1191">
        <v>3</v>
      </c>
      <c r="F1191">
        <v>4</v>
      </c>
      <c r="G1191">
        <v>0</v>
      </c>
      <c r="H1191">
        <v>6</v>
      </c>
      <c r="I1191">
        <v>53</v>
      </c>
      <c r="J1191">
        <v>34</v>
      </c>
      <c r="K1191">
        <v>1</v>
      </c>
      <c r="L1191">
        <v>4</v>
      </c>
      <c r="M1191">
        <v>537</v>
      </c>
      <c r="N1191">
        <v>0</v>
      </c>
      <c r="O1191">
        <v>93</v>
      </c>
      <c r="P1191">
        <v>0</v>
      </c>
      <c r="Q1191">
        <v>52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1</v>
      </c>
      <c r="AG1191">
        <v>6</v>
      </c>
      <c r="AH1191">
        <v>13</v>
      </c>
      <c r="AI1191">
        <v>0</v>
      </c>
      <c r="AJ1191">
        <v>1</v>
      </c>
      <c r="AK1191">
        <v>2</v>
      </c>
      <c r="AL1191">
        <v>0</v>
      </c>
      <c r="AM1191">
        <v>0</v>
      </c>
      <c r="AN1191">
        <v>0</v>
      </c>
      <c r="AO1191">
        <v>1</v>
      </c>
      <c r="AP1191">
        <v>1</v>
      </c>
      <c r="AQ1191">
        <v>0</v>
      </c>
      <c r="AR1191">
        <v>1</v>
      </c>
      <c r="AS1191">
        <v>0</v>
      </c>
      <c r="AT1191">
        <v>0</v>
      </c>
      <c r="AU1191">
        <v>1</v>
      </c>
      <c r="AV1191">
        <v>9</v>
      </c>
      <c r="AW1191">
        <v>0</v>
      </c>
      <c r="AX1191">
        <v>1</v>
      </c>
      <c r="AY1191">
        <v>0</v>
      </c>
      <c r="AZ1191">
        <v>1</v>
      </c>
      <c r="BA1191">
        <v>0</v>
      </c>
      <c r="BB1191">
        <v>2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4</v>
      </c>
      <c r="BK1191">
        <v>1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2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2</v>
      </c>
      <c r="CO1191">
        <v>0</v>
      </c>
      <c r="CP1191">
        <v>0</v>
      </c>
      <c r="CQ1191">
        <v>0</v>
      </c>
      <c r="CR1191">
        <v>1</v>
      </c>
      <c r="CS1191">
        <v>0</v>
      </c>
      <c r="CT1191">
        <v>0</v>
      </c>
      <c r="CU1191">
        <v>0</v>
      </c>
      <c r="CV1191">
        <v>0</v>
      </c>
      <c r="CW1191">
        <v>0</v>
      </c>
      <c r="CY1191" s="7"/>
    </row>
    <row r="1192" spans="1:103" x14ac:dyDescent="0.25">
      <c r="A1192" t="s">
        <v>23</v>
      </c>
      <c r="B1192" s="5" t="s">
        <v>24</v>
      </c>
      <c r="C1192">
        <v>2023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Y1192" s="7"/>
    </row>
    <row r="1193" spans="1:103" x14ac:dyDescent="0.25">
      <c r="A1193" t="s">
        <v>25</v>
      </c>
      <c r="B1193" s="5" t="s">
        <v>26</v>
      </c>
      <c r="C1193">
        <v>2023</v>
      </c>
      <c r="D1193">
        <v>4713</v>
      </c>
      <c r="E1193">
        <v>0</v>
      </c>
      <c r="F1193">
        <v>13</v>
      </c>
      <c r="G1193">
        <v>14</v>
      </c>
      <c r="H1193">
        <v>0</v>
      </c>
      <c r="I1193">
        <v>33</v>
      </c>
      <c r="J1193">
        <v>19</v>
      </c>
      <c r="K1193">
        <v>3</v>
      </c>
      <c r="L1193">
        <v>16</v>
      </c>
      <c r="M1193">
        <v>43</v>
      </c>
      <c r="N1193">
        <v>30</v>
      </c>
      <c r="O1193">
        <v>30</v>
      </c>
      <c r="P1193">
        <v>0</v>
      </c>
      <c r="Q1193">
        <v>2</v>
      </c>
      <c r="R1193">
        <v>0</v>
      </c>
      <c r="S1193">
        <v>7</v>
      </c>
      <c r="T1193">
        <v>9</v>
      </c>
      <c r="U1193">
        <v>3</v>
      </c>
      <c r="V1193">
        <v>1</v>
      </c>
      <c r="W1193">
        <v>19</v>
      </c>
      <c r="X1193">
        <v>1</v>
      </c>
      <c r="Y1193">
        <v>0</v>
      </c>
      <c r="Z1193">
        <v>0</v>
      </c>
      <c r="AA1193">
        <v>6</v>
      </c>
      <c r="AB1193">
        <v>0</v>
      </c>
      <c r="AC1193">
        <v>0</v>
      </c>
      <c r="AD1193">
        <v>0</v>
      </c>
      <c r="AE1193">
        <v>1</v>
      </c>
      <c r="AF1193">
        <v>0</v>
      </c>
      <c r="AG1193">
        <v>32</v>
      </c>
      <c r="AH1193">
        <v>5</v>
      </c>
      <c r="AI1193">
        <v>16</v>
      </c>
      <c r="AJ1193">
        <v>188</v>
      </c>
      <c r="AK1193">
        <v>16</v>
      </c>
      <c r="AL1193">
        <v>2</v>
      </c>
      <c r="AM1193">
        <v>42</v>
      </c>
      <c r="AN1193">
        <v>47</v>
      </c>
      <c r="AO1193">
        <v>24</v>
      </c>
      <c r="AP1193">
        <v>0</v>
      </c>
      <c r="AQ1193">
        <v>12</v>
      </c>
      <c r="AR1193">
        <v>43</v>
      </c>
      <c r="AS1193">
        <v>117</v>
      </c>
      <c r="AT1193">
        <v>55</v>
      </c>
      <c r="AU1193">
        <v>56</v>
      </c>
      <c r="AV1193">
        <v>157</v>
      </c>
      <c r="AW1193">
        <v>123</v>
      </c>
      <c r="AX1193">
        <v>249</v>
      </c>
      <c r="AY1193">
        <v>0</v>
      </c>
      <c r="AZ1193">
        <v>34</v>
      </c>
      <c r="BA1193">
        <v>0</v>
      </c>
      <c r="BB1193">
        <v>143</v>
      </c>
      <c r="BC1193">
        <v>14</v>
      </c>
      <c r="BD1193">
        <v>8</v>
      </c>
      <c r="BE1193">
        <v>32</v>
      </c>
      <c r="BF1193">
        <v>236</v>
      </c>
      <c r="BG1193">
        <v>9</v>
      </c>
      <c r="BH1193">
        <v>24</v>
      </c>
      <c r="BI1193">
        <v>0</v>
      </c>
      <c r="BJ1193">
        <v>87</v>
      </c>
      <c r="BK1193">
        <v>197</v>
      </c>
      <c r="BL1193">
        <v>0</v>
      </c>
      <c r="BM1193">
        <v>6</v>
      </c>
      <c r="BN1193">
        <v>30</v>
      </c>
      <c r="BO1193">
        <v>1</v>
      </c>
      <c r="BP1193">
        <v>14</v>
      </c>
      <c r="BQ1193">
        <v>56</v>
      </c>
      <c r="BR1193">
        <v>8</v>
      </c>
      <c r="BS1193">
        <v>328</v>
      </c>
      <c r="BT1193">
        <v>133</v>
      </c>
      <c r="BU1193">
        <v>72</v>
      </c>
      <c r="BV1193">
        <v>166</v>
      </c>
      <c r="BW1193">
        <v>212</v>
      </c>
      <c r="BX1193">
        <v>586</v>
      </c>
      <c r="BY1193">
        <v>6</v>
      </c>
      <c r="BZ1193">
        <v>0</v>
      </c>
      <c r="CA1193">
        <v>406</v>
      </c>
      <c r="CB1193">
        <v>1</v>
      </c>
      <c r="CC1193">
        <v>0</v>
      </c>
      <c r="CD1193">
        <v>47</v>
      </c>
      <c r="CE1193">
        <v>5</v>
      </c>
      <c r="CF1193">
        <v>18</v>
      </c>
      <c r="CG1193">
        <v>1</v>
      </c>
      <c r="CH1193">
        <v>7</v>
      </c>
      <c r="CI1193">
        <v>1</v>
      </c>
      <c r="CJ1193">
        <v>14</v>
      </c>
      <c r="CK1193">
        <v>8</v>
      </c>
      <c r="CL1193">
        <v>5</v>
      </c>
      <c r="CM1193">
        <v>11</v>
      </c>
      <c r="CN1193">
        <v>115</v>
      </c>
      <c r="CO1193">
        <v>2</v>
      </c>
      <c r="CP1193">
        <v>2</v>
      </c>
      <c r="CQ1193">
        <v>0</v>
      </c>
      <c r="CR1193">
        <v>12</v>
      </c>
      <c r="CS1193">
        <v>3</v>
      </c>
      <c r="CT1193">
        <v>44</v>
      </c>
      <c r="CU1193">
        <v>12</v>
      </c>
      <c r="CV1193">
        <v>127</v>
      </c>
      <c r="CW1193">
        <v>37</v>
      </c>
      <c r="CY1193" s="7"/>
    </row>
    <row r="1194" spans="1:103" x14ac:dyDescent="0.25">
      <c r="A1194" t="s">
        <v>27</v>
      </c>
      <c r="B1194" s="5" t="s">
        <v>28</v>
      </c>
      <c r="C1194">
        <v>2023</v>
      </c>
      <c r="D1194">
        <v>2002</v>
      </c>
      <c r="E1194">
        <v>10</v>
      </c>
      <c r="F1194">
        <v>76</v>
      </c>
      <c r="G1194">
        <v>0</v>
      </c>
      <c r="H1194">
        <v>1</v>
      </c>
      <c r="I1194">
        <v>10</v>
      </c>
      <c r="J1194">
        <v>13</v>
      </c>
      <c r="K1194">
        <v>43</v>
      </c>
      <c r="L1194">
        <v>4</v>
      </c>
      <c r="M1194">
        <v>1</v>
      </c>
      <c r="N1194">
        <v>8</v>
      </c>
      <c r="O1194">
        <v>238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9</v>
      </c>
      <c r="V1194">
        <v>0</v>
      </c>
      <c r="W1194">
        <v>101</v>
      </c>
      <c r="X1194">
        <v>3</v>
      </c>
      <c r="Y1194">
        <v>123</v>
      </c>
      <c r="Z1194">
        <v>0</v>
      </c>
      <c r="AA1194">
        <v>16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15</v>
      </c>
      <c r="AI1194">
        <v>2</v>
      </c>
      <c r="AJ1194">
        <v>50</v>
      </c>
      <c r="AK1194">
        <v>39</v>
      </c>
      <c r="AL1194">
        <v>1</v>
      </c>
      <c r="AM1194">
        <v>2</v>
      </c>
      <c r="AN1194">
        <v>6</v>
      </c>
      <c r="AO1194">
        <v>12</v>
      </c>
      <c r="AP1194">
        <v>0</v>
      </c>
      <c r="AQ1194">
        <v>1</v>
      </c>
      <c r="AR1194">
        <v>1</v>
      </c>
      <c r="AS1194">
        <v>1</v>
      </c>
      <c r="AT1194">
        <v>3</v>
      </c>
      <c r="AU1194">
        <v>4</v>
      </c>
      <c r="AV1194">
        <v>8</v>
      </c>
      <c r="AW1194">
        <v>405</v>
      </c>
      <c r="AX1194">
        <v>18</v>
      </c>
      <c r="AY1194">
        <v>0</v>
      </c>
      <c r="AZ1194">
        <v>3</v>
      </c>
      <c r="BA1194">
        <v>0</v>
      </c>
      <c r="BB1194">
        <v>21</v>
      </c>
      <c r="BC1194">
        <v>2</v>
      </c>
      <c r="BD1194">
        <v>0</v>
      </c>
      <c r="BE1194">
        <v>9</v>
      </c>
      <c r="BF1194">
        <v>13</v>
      </c>
      <c r="BG1194">
        <v>0</v>
      </c>
      <c r="BH1194">
        <v>1</v>
      </c>
      <c r="BI1194">
        <v>0</v>
      </c>
      <c r="BJ1194">
        <v>30</v>
      </c>
      <c r="BK1194">
        <v>20</v>
      </c>
      <c r="BL1194">
        <v>0</v>
      </c>
      <c r="BM1194">
        <v>1</v>
      </c>
      <c r="BN1194">
        <v>12</v>
      </c>
      <c r="BO1194">
        <v>0</v>
      </c>
      <c r="BP1194">
        <v>13</v>
      </c>
      <c r="BQ1194">
        <v>30</v>
      </c>
      <c r="BR1194">
        <v>1</v>
      </c>
      <c r="BS1194">
        <v>57</v>
      </c>
      <c r="BT1194">
        <v>24</v>
      </c>
      <c r="BU1194">
        <v>1</v>
      </c>
      <c r="BV1194">
        <v>33</v>
      </c>
      <c r="BW1194">
        <v>2</v>
      </c>
      <c r="BX1194">
        <v>4</v>
      </c>
      <c r="BY1194">
        <v>1</v>
      </c>
      <c r="BZ1194">
        <v>0</v>
      </c>
      <c r="CA1194">
        <v>15</v>
      </c>
      <c r="CB1194">
        <v>2</v>
      </c>
      <c r="CC1194">
        <v>0</v>
      </c>
      <c r="CD1194">
        <v>4</v>
      </c>
      <c r="CE1194">
        <v>0</v>
      </c>
      <c r="CF1194">
        <v>2</v>
      </c>
      <c r="CG1194">
        <v>1</v>
      </c>
      <c r="CH1194">
        <v>1</v>
      </c>
      <c r="CI1194">
        <v>1</v>
      </c>
      <c r="CJ1194">
        <v>14</v>
      </c>
      <c r="CK1194">
        <v>5</v>
      </c>
      <c r="CL1194">
        <v>0</v>
      </c>
      <c r="CM1194">
        <v>11</v>
      </c>
      <c r="CN1194">
        <v>45</v>
      </c>
      <c r="CO1194">
        <v>3</v>
      </c>
      <c r="CP1194">
        <v>2</v>
      </c>
      <c r="CQ1194">
        <v>0</v>
      </c>
      <c r="CR1194">
        <v>16</v>
      </c>
      <c r="CS1194">
        <v>2</v>
      </c>
      <c r="CT1194">
        <v>3</v>
      </c>
      <c r="CU1194">
        <v>4</v>
      </c>
      <c r="CV1194">
        <v>261</v>
      </c>
      <c r="CW1194">
        <v>105</v>
      </c>
      <c r="CY1194" s="7"/>
    </row>
    <row r="1195" spans="1:103" x14ac:dyDescent="0.25">
      <c r="A1195" t="s">
        <v>29</v>
      </c>
      <c r="B1195" s="5" t="s">
        <v>30</v>
      </c>
      <c r="C1195">
        <v>2023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Y1195" s="7"/>
    </row>
    <row r="1196" spans="1:103" x14ac:dyDescent="0.25">
      <c r="A1196" t="s">
        <v>31</v>
      </c>
      <c r="B1196" s="5" t="s">
        <v>32</v>
      </c>
      <c r="C1196">
        <v>2023</v>
      </c>
      <c r="D1196">
        <v>289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241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1</v>
      </c>
      <c r="AW1196">
        <v>0</v>
      </c>
      <c r="AX1196">
        <v>1</v>
      </c>
      <c r="AY1196">
        <v>0</v>
      </c>
      <c r="AZ1196">
        <v>0</v>
      </c>
      <c r="BA1196">
        <v>0</v>
      </c>
      <c r="BB1196">
        <v>28</v>
      </c>
      <c r="BC1196">
        <v>0</v>
      </c>
      <c r="BD1196">
        <v>0</v>
      </c>
      <c r="BE1196">
        <v>1</v>
      </c>
      <c r="BF1196">
        <v>1</v>
      </c>
      <c r="BG1196">
        <v>0</v>
      </c>
      <c r="BH1196">
        <v>0</v>
      </c>
      <c r="BI1196">
        <v>0</v>
      </c>
      <c r="BJ1196">
        <v>6</v>
      </c>
      <c r="BK1196">
        <v>2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1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3</v>
      </c>
      <c r="CN1196">
        <v>3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Y1196" s="7"/>
    </row>
    <row r="1197" spans="1:103" x14ac:dyDescent="0.25">
      <c r="A1197" t="s">
        <v>33</v>
      </c>
      <c r="B1197" s="5" t="s">
        <v>34</v>
      </c>
      <c r="C1197">
        <v>2023</v>
      </c>
      <c r="D1197">
        <v>42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5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1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1</v>
      </c>
      <c r="AS1197">
        <v>3</v>
      </c>
      <c r="AT1197">
        <v>0</v>
      </c>
      <c r="AU1197">
        <v>0</v>
      </c>
      <c r="AV1197">
        <v>0</v>
      </c>
      <c r="AW1197">
        <v>0</v>
      </c>
      <c r="AX1197">
        <v>6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2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2</v>
      </c>
      <c r="BT1197">
        <v>0</v>
      </c>
      <c r="BU1197">
        <v>0</v>
      </c>
      <c r="BV1197">
        <v>2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7</v>
      </c>
      <c r="CE1197">
        <v>0</v>
      </c>
      <c r="CF1197">
        <v>6</v>
      </c>
      <c r="CG1197">
        <v>1</v>
      </c>
      <c r="CH1197">
        <v>1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1</v>
      </c>
      <c r="CV1197">
        <v>1</v>
      </c>
      <c r="CW1197">
        <v>0</v>
      </c>
      <c r="CY1197" s="7"/>
    </row>
    <row r="1198" spans="1:103" x14ac:dyDescent="0.25">
      <c r="A1198" t="s">
        <v>35</v>
      </c>
      <c r="B1198" s="5" t="s">
        <v>36</v>
      </c>
      <c r="C1198">
        <v>2023</v>
      </c>
      <c r="D1198">
        <v>4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2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1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Y1198" s="7"/>
    </row>
    <row r="1199" spans="1:103" x14ac:dyDescent="0.25">
      <c r="A1199" t="s">
        <v>37</v>
      </c>
      <c r="B1199" s="5" t="s">
        <v>38</v>
      </c>
      <c r="C1199">
        <v>2023</v>
      </c>
      <c r="D1199">
        <v>2533</v>
      </c>
      <c r="E1199">
        <v>0</v>
      </c>
      <c r="F1199">
        <v>0</v>
      </c>
      <c r="G1199">
        <v>0</v>
      </c>
      <c r="H1199">
        <v>41</v>
      </c>
      <c r="I1199">
        <v>14</v>
      </c>
      <c r="J1199">
        <v>19</v>
      </c>
      <c r="K1199">
        <v>1</v>
      </c>
      <c r="L1199">
        <v>0</v>
      </c>
      <c r="M1199">
        <v>0</v>
      </c>
      <c r="N1199">
        <v>6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2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1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1</v>
      </c>
      <c r="AQ1199">
        <v>0</v>
      </c>
      <c r="AR1199">
        <v>0</v>
      </c>
      <c r="AS1199">
        <v>0</v>
      </c>
      <c r="AT1199">
        <v>49</v>
      </c>
      <c r="AU1199">
        <v>2</v>
      </c>
      <c r="AV1199">
        <v>0</v>
      </c>
      <c r="AW1199">
        <v>0</v>
      </c>
      <c r="AX1199">
        <v>3</v>
      </c>
      <c r="AY1199">
        <v>0</v>
      </c>
      <c r="AZ1199">
        <v>0</v>
      </c>
      <c r="BA1199">
        <v>0</v>
      </c>
      <c r="BB1199">
        <v>50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10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1</v>
      </c>
      <c r="CE1199">
        <v>0</v>
      </c>
      <c r="CF1199">
        <v>2</v>
      </c>
      <c r="CG1199">
        <v>0</v>
      </c>
      <c r="CH1199">
        <v>0</v>
      </c>
      <c r="CI1199">
        <v>1</v>
      </c>
      <c r="CJ1199">
        <v>2298</v>
      </c>
      <c r="CK1199">
        <v>13</v>
      </c>
      <c r="CL1199">
        <v>0</v>
      </c>
      <c r="CM1199">
        <v>0</v>
      </c>
      <c r="CN1199">
        <v>1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9</v>
      </c>
      <c r="CW1199">
        <v>2</v>
      </c>
      <c r="CY1199" s="7"/>
    </row>
    <row r="1200" spans="1:103" x14ac:dyDescent="0.25">
      <c r="A1200" t="s">
        <v>39</v>
      </c>
      <c r="B1200" s="5" t="s">
        <v>40</v>
      </c>
      <c r="C1200">
        <v>2023</v>
      </c>
      <c r="D1200">
        <v>29199</v>
      </c>
      <c r="E1200">
        <v>11</v>
      </c>
      <c r="F1200">
        <v>405</v>
      </c>
      <c r="G1200">
        <v>438</v>
      </c>
      <c r="H1200">
        <v>69</v>
      </c>
      <c r="I1200">
        <v>778</v>
      </c>
      <c r="J1200">
        <v>1247</v>
      </c>
      <c r="K1200">
        <v>237</v>
      </c>
      <c r="L1200">
        <v>433</v>
      </c>
      <c r="M1200">
        <v>175</v>
      </c>
      <c r="N1200">
        <v>396</v>
      </c>
      <c r="O1200">
        <v>1011</v>
      </c>
      <c r="P1200">
        <v>0</v>
      </c>
      <c r="Q1200">
        <v>28</v>
      </c>
      <c r="R1200">
        <v>21</v>
      </c>
      <c r="S1200">
        <v>55</v>
      </c>
      <c r="T1200">
        <v>3</v>
      </c>
      <c r="U1200">
        <v>13</v>
      </c>
      <c r="V1200">
        <v>64</v>
      </c>
      <c r="W1200">
        <v>29</v>
      </c>
      <c r="X1200">
        <v>73</v>
      </c>
      <c r="Y1200">
        <v>21</v>
      </c>
      <c r="Z1200">
        <v>0</v>
      </c>
      <c r="AA1200">
        <v>2642</v>
      </c>
      <c r="AB1200">
        <v>32</v>
      </c>
      <c r="AC1200">
        <v>381</v>
      </c>
      <c r="AD1200">
        <v>5</v>
      </c>
      <c r="AE1200">
        <v>136</v>
      </c>
      <c r="AF1200">
        <v>13</v>
      </c>
      <c r="AG1200">
        <v>578</v>
      </c>
      <c r="AH1200">
        <v>248</v>
      </c>
      <c r="AI1200">
        <v>184</v>
      </c>
      <c r="AJ1200">
        <v>3531</v>
      </c>
      <c r="AK1200">
        <v>504</v>
      </c>
      <c r="AL1200">
        <v>68</v>
      </c>
      <c r="AM1200">
        <v>1007</v>
      </c>
      <c r="AN1200">
        <v>269</v>
      </c>
      <c r="AO1200">
        <v>500</v>
      </c>
      <c r="AP1200">
        <v>3</v>
      </c>
      <c r="AQ1200">
        <v>300</v>
      </c>
      <c r="AR1200">
        <v>120</v>
      </c>
      <c r="AS1200">
        <v>696</v>
      </c>
      <c r="AT1200">
        <v>350</v>
      </c>
      <c r="AU1200">
        <v>435</v>
      </c>
      <c r="AV1200">
        <v>529</v>
      </c>
      <c r="AW1200">
        <v>1040</v>
      </c>
      <c r="AX1200">
        <v>435</v>
      </c>
      <c r="AY1200">
        <v>2</v>
      </c>
      <c r="AZ1200">
        <v>21</v>
      </c>
      <c r="BA1200">
        <v>6</v>
      </c>
      <c r="BB1200">
        <v>501</v>
      </c>
      <c r="BC1200">
        <v>21</v>
      </c>
      <c r="BD1200">
        <v>8</v>
      </c>
      <c r="BE1200">
        <v>74</v>
      </c>
      <c r="BF1200">
        <v>592</v>
      </c>
      <c r="BG1200">
        <v>20</v>
      </c>
      <c r="BH1200">
        <v>55</v>
      </c>
      <c r="BI1200">
        <v>3</v>
      </c>
      <c r="BJ1200">
        <v>301</v>
      </c>
      <c r="BK1200">
        <v>465</v>
      </c>
      <c r="BL1200">
        <v>0</v>
      </c>
      <c r="BM1200">
        <v>12</v>
      </c>
      <c r="BN1200">
        <v>64</v>
      </c>
      <c r="BO1200">
        <v>1</v>
      </c>
      <c r="BP1200">
        <v>15</v>
      </c>
      <c r="BQ1200">
        <v>234</v>
      </c>
      <c r="BR1200">
        <v>176</v>
      </c>
      <c r="BS1200">
        <v>682</v>
      </c>
      <c r="BT1200">
        <v>185</v>
      </c>
      <c r="BU1200">
        <v>21</v>
      </c>
      <c r="BV1200">
        <v>773</v>
      </c>
      <c r="BW1200">
        <v>699</v>
      </c>
      <c r="BX1200">
        <v>1670</v>
      </c>
      <c r="BY1200">
        <v>9</v>
      </c>
      <c r="BZ1200">
        <v>0</v>
      </c>
      <c r="CA1200">
        <v>255</v>
      </c>
      <c r="CB1200">
        <v>2</v>
      </c>
      <c r="CC1200">
        <v>1</v>
      </c>
      <c r="CD1200">
        <v>32</v>
      </c>
      <c r="CE1200">
        <v>4</v>
      </c>
      <c r="CF1200">
        <v>48</v>
      </c>
      <c r="CG1200">
        <v>13</v>
      </c>
      <c r="CH1200">
        <v>9</v>
      </c>
      <c r="CI1200">
        <v>89</v>
      </c>
      <c r="CJ1200">
        <v>467</v>
      </c>
      <c r="CK1200">
        <v>687</v>
      </c>
      <c r="CL1200">
        <v>0</v>
      </c>
      <c r="CM1200">
        <v>20</v>
      </c>
      <c r="CN1200">
        <v>495</v>
      </c>
      <c r="CO1200">
        <v>10</v>
      </c>
      <c r="CP1200">
        <v>31</v>
      </c>
      <c r="CQ1200">
        <v>0</v>
      </c>
      <c r="CR1200">
        <v>79</v>
      </c>
      <c r="CS1200">
        <v>23</v>
      </c>
      <c r="CT1200">
        <v>235</v>
      </c>
      <c r="CU1200">
        <v>24</v>
      </c>
      <c r="CV1200">
        <v>494</v>
      </c>
      <c r="CW1200">
        <v>54</v>
      </c>
      <c r="CY1200" s="7"/>
    </row>
    <row r="1201" spans="1:103" x14ac:dyDescent="0.25">
      <c r="A1201" t="s">
        <v>41</v>
      </c>
      <c r="B1201" s="5" t="s">
        <v>42</v>
      </c>
      <c r="C1201">
        <v>2023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Y1201" s="7"/>
    </row>
    <row r="1202" spans="1:103" x14ac:dyDescent="0.25">
      <c r="A1202" t="s">
        <v>43</v>
      </c>
      <c r="B1202" s="5" t="s">
        <v>44</v>
      </c>
      <c r="C1202">
        <v>2023</v>
      </c>
      <c r="D1202">
        <v>696</v>
      </c>
      <c r="E1202">
        <v>0</v>
      </c>
      <c r="F1202">
        <v>15</v>
      </c>
      <c r="G1202">
        <v>14</v>
      </c>
      <c r="H1202">
        <v>1</v>
      </c>
      <c r="I1202">
        <v>29</v>
      </c>
      <c r="J1202">
        <v>8</v>
      </c>
      <c r="K1202">
        <v>5</v>
      </c>
      <c r="L1202">
        <v>13</v>
      </c>
      <c r="M1202">
        <v>6</v>
      </c>
      <c r="N1202">
        <v>4</v>
      </c>
      <c r="O1202">
        <v>56</v>
      </c>
      <c r="P1202">
        <v>0</v>
      </c>
      <c r="Q1202">
        <v>51</v>
      </c>
      <c r="R1202">
        <v>0</v>
      </c>
      <c r="S1202">
        <v>1</v>
      </c>
      <c r="T1202">
        <v>0</v>
      </c>
      <c r="U1202">
        <v>1</v>
      </c>
      <c r="V1202">
        <v>0</v>
      </c>
      <c r="W1202">
        <v>4</v>
      </c>
      <c r="X1202">
        <v>2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>
        <v>0</v>
      </c>
      <c r="AG1202">
        <v>2</v>
      </c>
      <c r="AH1202">
        <v>0</v>
      </c>
      <c r="AI1202">
        <v>0</v>
      </c>
      <c r="AJ1202">
        <v>43</v>
      </c>
      <c r="AK1202">
        <v>33</v>
      </c>
      <c r="AL1202">
        <v>0</v>
      </c>
      <c r="AM1202">
        <v>0</v>
      </c>
      <c r="AN1202">
        <v>10</v>
      </c>
      <c r="AO1202">
        <v>5</v>
      </c>
      <c r="AP1202">
        <v>0</v>
      </c>
      <c r="AQ1202">
        <v>7</v>
      </c>
      <c r="AR1202">
        <v>4</v>
      </c>
      <c r="AS1202">
        <v>3</v>
      </c>
      <c r="AT1202">
        <v>8</v>
      </c>
      <c r="AU1202">
        <v>33</v>
      </c>
      <c r="AV1202">
        <v>0</v>
      </c>
      <c r="AW1202">
        <v>40</v>
      </c>
      <c r="AX1202">
        <v>19</v>
      </c>
      <c r="AY1202">
        <v>0</v>
      </c>
      <c r="AZ1202">
        <v>1</v>
      </c>
      <c r="BA1202">
        <v>0</v>
      </c>
      <c r="BB1202">
        <v>16</v>
      </c>
      <c r="BC1202">
        <v>4</v>
      </c>
      <c r="BD1202">
        <v>0</v>
      </c>
      <c r="BE1202">
        <v>1</v>
      </c>
      <c r="BF1202">
        <v>2</v>
      </c>
      <c r="BG1202">
        <v>0</v>
      </c>
      <c r="BH1202">
        <v>0</v>
      </c>
      <c r="BI1202">
        <v>0</v>
      </c>
      <c r="BJ1202">
        <v>13</v>
      </c>
      <c r="BK1202">
        <v>9</v>
      </c>
      <c r="BL1202">
        <v>0</v>
      </c>
      <c r="BM1202">
        <v>0</v>
      </c>
      <c r="BN1202">
        <v>12</v>
      </c>
      <c r="BO1202">
        <v>0</v>
      </c>
      <c r="BP1202">
        <v>1</v>
      </c>
      <c r="BQ1202">
        <v>24</v>
      </c>
      <c r="BR1202">
        <v>8</v>
      </c>
      <c r="BS1202">
        <v>19</v>
      </c>
      <c r="BT1202">
        <v>6</v>
      </c>
      <c r="BU1202">
        <v>1</v>
      </c>
      <c r="BV1202">
        <v>16</v>
      </c>
      <c r="BW1202">
        <v>0</v>
      </c>
      <c r="BX1202">
        <v>0</v>
      </c>
      <c r="BY1202">
        <v>0</v>
      </c>
      <c r="BZ1202">
        <v>0</v>
      </c>
      <c r="CA1202">
        <v>13</v>
      </c>
      <c r="CB1202">
        <v>0</v>
      </c>
      <c r="CC1202">
        <v>0</v>
      </c>
      <c r="CD1202">
        <v>18</v>
      </c>
      <c r="CE1202">
        <v>0</v>
      </c>
      <c r="CF1202">
        <v>12</v>
      </c>
      <c r="CG1202">
        <v>1</v>
      </c>
      <c r="CH1202">
        <v>4</v>
      </c>
      <c r="CI1202">
        <v>0</v>
      </c>
      <c r="CJ1202">
        <v>44</v>
      </c>
      <c r="CK1202">
        <v>0</v>
      </c>
      <c r="CL1202">
        <v>0</v>
      </c>
      <c r="CM1202">
        <v>2</v>
      </c>
      <c r="CN1202">
        <v>23</v>
      </c>
      <c r="CO1202">
        <v>0</v>
      </c>
      <c r="CP1202">
        <v>1</v>
      </c>
      <c r="CQ1202">
        <v>0</v>
      </c>
      <c r="CR1202">
        <v>0</v>
      </c>
      <c r="CS1202">
        <v>0</v>
      </c>
      <c r="CT1202">
        <v>8</v>
      </c>
      <c r="CU1202">
        <v>0</v>
      </c>
      <c r="CV1202">
        <v>13</v>
      </c>
      <c r="CW1202">
        <v>3</v>
      </c>
      <c r="CY1202" s="7"/>
    </row>
    <row r="1203" spans="1:103" x14ac:dyDescent="0.25">
      <c r="A1203" t="s">
        <v>45</v>
      </c>
      <c r="B1203" s="5" t="s">
        <v>46</v>
      </c>
      <c r="C1203">
        <v>2023</v>
      </c>
      <c r="D1203">
        <v>166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115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2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1</v>
      </c>
      <c r="AU1203">
        <v>0</v>
      </c>
      <c r="AV1203">
        <v>0</v>
      </c>
      <c r="AW1203">
        <v>0</v>
      </c>
      <c r="AX1203">
        <v>14</v>
      </c>
      <c r="AY1203">
        <v>0</v>
      </c>
      <c r="AZ1203">
        <v>1</v>
      </c>
      <c r="BA1203">
        <v>0</v>
      </c>
      <c r="BB1203">
        <v>6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0</v>
      </c>
      <c r="BM1203">
        <v>0</v>
      </c>
      <c r="BN1203">
        <v>1</v>
      </c>
      <c r="BO1203">
        <v>0</v>
      </c>
      <c r="BP1203">
        <v>0</v>
      </c>
      <c r="BQ1203">
        <v>1</v>
      </c>
      <c r="BR1203">
        <v>0</v>
      </c>
      <c r="BS1203">
        <v>1</v>
      </c>
      <c r="BT1203">
        <v>1</v>
      </c>
      <c r="BU1203">
        <v>0</v>
      </c>
      <c r="BV1203">
        <v>0</v>
      </c>
      <c r="BW1203">
        <v>0</v>
      </c>
      <c r="BX1203">
        <v>7</v>
      </c>
      <c r="BY1203">
        <v>0</v>
      </c>
      <c r="BZ1203">
        <v>0</v>
      </c>
      <c r="CA1203">
        <v>2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1</v>
      </c>
      <c r="CK1203">
        <v>0</v>
      </c>
      <c r="CL1203">
        <v>0</v>
      </c>
      <c r="CM1203">
        <v>1</v>
      </c>
      <c r="CN1203">
        <v>3</v>
      </c>
      <c r="CO1203">
        <v>0</v>
      </c>
      <c r="CP1203">
        <v>0</v>
      </c>
      <c r="CQ1203">
        <v>0</v>
      </c>
      <c r="CR1203">
        <v>0</v>
      </c>
      <c r="CS1203">
        <v>2</v>
      </c>
      <c r="CT1203">
        <v>0</v>
      </c>
      <c r="CU1203">
        <v>0</v>
      </c>
      <c r="CV1203">
        <v>2</v>
      </c>
      <c r="CW1203">
        <v>1</v>
      </c>
      <c r="CY1203" s="7"/>
    </row>
    <row r="1204" spans="1:103" x14ac:dyDescent="0.25">
      <c r="A1204" t="s">
        <v>47</v>
      </c>
      <c r="B1204" s="5" t="s">
        <v>48</v>
      </c>
      <c r="C1204">
        <v>2023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Y1204" s="7"/>
    </row>
    <row r="1205" spans="1:103" x14ac:dyDescent="0.25">
      <c r="A1205" t="s">
        <v>49</v>
      </c>
      <c r="B1205" s="5" t="s">
        <v>50</v>
      </c>
      <c r="C1205">
        <v>2023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Y1205" s="7"/>
    </row>
    <row r="1206" spans="1:103" x14ac:dyDescent="0.25">
      <c r="A1206" t="s">
        <v>51</v>
      </c>
      <c r="B1206" s="5" t="s">
        <v>52</v>
      </c>
      <c r="C1206">
        <v>2023</v>
      </c>
      <c r="D1206">
        <v>38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38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Y1206" s="7"/>
    </row>
    <row r="1207" spans="1:103" x14ac:dyDescent="0.25">
      <c r="A1207" t="s">
        <v>53</v>
      </c>
      <c r="B1207" s="5" t="s">
        <v>54</v>
      </c>
      <c r="C1207">
        <v>2023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Y1207" s="7"/>
    </row>
    <row r="1208" spans="1:103" x14ac:dyDescent="0.25">
      <c r="A1208" t="s">
        <v>55</v>
      </c>
      <c r="B1208" s="5" t="s">
        <v>56</v>
      </c>
      <c r="C1208">
        <v>2023</v>
      </c>
      <c r="D1208">
        <v>8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6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Y1208" s="7"/>
    </row>
    <row r="1209" spans="1:103" x14ac:dyDescent="0.25">
      <c r="A1209" t="s">
        <v>57</v>
      </c>
      <c r="B1209" s="5" t="s">
        <v>58</v>
      </c>
      <c r="C1209">
        <v>2023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Y1209" s="7"/>
    </row>
    <row r="1210" spans="1:103" x14ac:dyDescent="0.25">
      <c r="A1210" t="s">
        <v>59</v>
      </c>
      <c r="B1210" s="5" t="s">
        <v>60</v>
      </c>
      <c r="C1210">
        <v>2023</v>
      </c>
      <c r="D1210">
        <v>3417</v>
      </c>
      <c r="E1210">
        <v>0</v>
      </c>
      <c r="F1210">
        <v>283</v>
      </c>
      <c r="G1210">
        <v>0</v>
      </c>
      <c r="H1210">
        <v>0</v>
      </c>
      <c r="I1210">
        <v>26</v>
      </c>
      <c r="J1210">
        <v>200</v>
      </c>
      <c r="K1210">
        <v>154</v>
      </c>
      <c r="L1210">
        <v>225</v>
      </c>
      <c r="M1210">
        <v>90</v>
      </c>
      <c r="N1210">
        <v>15</v>
      </c>
      <c r="O1210">
        <v>607</v>
      </c>
      <c r="P1210">
        <v>0</v>
      </c>
      <c r="Q1210">
        <v>283</v>
      </c>
      <c r="R1210">
        <v>2</v>
      </c>
      <c r="S1210">
        <v>37</v>
      </c>
      <c r="T1210">
        <v>14</v>
      </c>
      <c r="U1210">
        <v>0</v>
      </c>
      <c r="V1210">
        <v>2</v>
      </c>
      <c r="W1210">
        <v>106</v>
      </c>
      <c r="X1210">
        <v>2</v>
      </c>
      <c r="Y1210">
        <v>0</v>
      </c>
      <c r="Z1210">
        <v>151</v>
      </c>
      <c r="AA1210">
        <v>1</v>
      </c>
      <c r="AB1210">
        <v>0</v>
      </c>
      <c r="AC1210">
        <v>0</v>
      </c>
      <c r="AD1210">
        <v>0</v>
      </c>
      <c r="AE1210">
        <v>1</v>
      </c>
      <c r="AF1210">
        <v>2</v>
      </c>
      <c r="AG1210">
        <v>37</v>
      </c>
      <c r="AH1210">
        <v>114</v>
      </c>
      <c r="AI1210">
        <v>1</v>
      </c>
      <c r="AJ1210">
        <v>24</v>
      </c>
      <c r="AK1210">
        <v>7</v>
      </c>
      <c r="AL1210">
        <v>0</v>
      </c>
      <c r="AM1210">
        <v>5</v>
      </c>
      <c r="AN1210">
        <v>1</v>
      </c>
      <c r="AO1210">
        <v>10</v>
      </c>
      <c r="AP1210">
        <v>2</v>
      </c>
      <c r="AQ1210">
        <v>6</v>
      </c>
      <c r="AR1210">
        <v>58</v>
      </c>
      <c r="AS1210">
        <v>30</v>
      </c>
      <c r="AT1210">
        <v>1</v>
      </c>
      <c r="AU1210">
        <v>25</v>
      </c>
      <c r="AV1210">
        <v>48</v>
      </c>
      <c r="AW1210">
        <v>17</v>
      </c>
      <c r="AX1210">
        <v>13</v>
      </c>
      <c r="AY1210">
        <v>1</v>
      </c>
      <c r="AZ1210">
        <v>26</v>
      </c>
      <c r="BA1210">
        <v>0</v>
      </c>
      <c r="BB1210">
        <v>349</v>
      </c>
      <c r="BC1210">
        <v>1</v>
      </c>
      <c r="BD1210">
        <v>0</v>
      </c>
      <c r="BE1210">
        <v>3</v>
      </c>
      <c r="BF1210">
        <v>12</v>
      </c>
      <c r="BG1210">
        <v>4</v>
      </c>
      <c r="BH1210">
        <v>4</v>
      </c>
      <c r="BI1210">
        <v>0</v>
      </c>
      <c r="BJ1210">
        <v>17</v>
      </c>
      <c r="BK1210">
        <v>7</v>
      </c>
      <c r="BL1210">
        <v>0</v>
      </c>
      <c r="BM1210">
        <v>0</v>
      </c>
      <c r="BN1210">
        <v>2</v>
      </c>
      <c r="BO1210">
        <v>0</v>
      </c>
      <c r="BP1210">
        <v>2</v>
      </c>
      <c r="BQ1210">
        <v>6</v>
      </c>
      <c r="BR1210">
        <v>0</v>
      </c>
      <c r="BS1210">
        <v>11</v>
      </c>
      <c r="BT1210">
        <v>8</v>
      </c>
      <c r="BU1210">
        <v>0</v>
      </c>
      <c r="BV1210">
        <v>2</v>
      </c>
      <c r="BW1210">
        <v>69</v>
      </c>
      <c r="BX1210">
        <v>1</v>
      </c>
      <c r="BY1210">
        <v>0</v>
      </c>
      <c r="BZ1210">
        <v>0</v>
      </c>
      <c r="CA1210">
        <v>21</v>
      </c>
      <c r="CB1210">
        <v>184</v>
      </c>
      <c r="CC1210">
        <v>0</v>
      </c>
      <c r="CD1210">
        <v>0</v>
      </c>
      <c r="CE1210">
        <v>0</v>
      </c>
      <c r="CF1210">
        <v>42</v>
      </c>
      <c r="CG1210">
        <v>0</v>
      </c>
      <c r="CH1210">
        <v>1</v>
      </c>
      <c r="CI1210">
        <v>0</v>
      </c>
      <c r="CJ1210">
        <v>2</v>
      </c>
      <c r="CK1210">
        <v>16</v>
      </c>
      <c r="CL1210">
        <v>0</v>
      </c>
      <c r="CM1210">
        <v>2</v>
      </c>
      <c r="CN1210">
        <v>12</v>
      </c>
      <c r="CO1210">
        <v>0</v>
      </c>
      <c r="CP1210">
        <v>0</v>
      </c>
      <c r="CQ1210">
        <v>0</v>
      </c>
      <c r="CR1210">
        <v>1</v>
      </c>
      <c r="CS1210">
        <v>1</v>
      </c>
      <c r="CT1210">
        <v>2</v>
      </c>
      <c r="CU1210">
        <v>0</v>
      </c>
      <c r="CV1210">
        <v>4</v>
      </c>
      <c r="CW1210">
        <v>6</v>
      </c>
      <c r="CY1210" s="7"/>
    </row>
    <row r="1211" spans="1:103" x14ac:dyDescent="0.25">
      <c r="A1211" t="s">
        <v>61</v>
      </c>
      <c r="B1211" s="5" t="s">
        <v>62</v>
      </c>
      <c r="C1211">
        <v>2023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Y1211" s="7"/>
    </row>
    <row r="1212" spans="1:103" x14ac:dyDescent="0.25">
      <c r="A1212" t="s">
        <v>63</v>
      </c>
      <c r="B1212" s="5" t="s">
        <v>64</v>
      </c>
      <c r="C1212">
        <v>2023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Y1212" s="7"/>
    </row>
    <row r="1213" spans="1:103" x14ac:dyDescent="0.25">
      <c r="A1213" t="s">
        <v>65</v>
      </c>
      <c r="B1213" s="5" t="s">
        <v>66</v>
      </c>
      <c r="C1213">
        <v>2023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Y1213" s="7"/>
    </row>
    <row r="1214" spans="1:103" x14ac:dyDescent="0.25">
      <c r="A1214" t="s">
        <v>67</v>
      </c>
      <c r="B1214" s="5" t="s">
        <v>68</v>
      </c>
      <c r="C1214">
        <v>2023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Y1214" s="7"/>
    </row>
    <row r="1215" spans="1:103" x14ac:dyDescent="0.25">
      <c r="A1215" t="s">
        <v>69</v>
      </c>
      <c r="B1215" s="5" t="s">
        <v>70</v>
      </c>
      <c r="C1215">
        <v>2023</v>
      </c>
      <c r="D1215">
        <v>168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163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2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1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1</v>
      </c>
      <c r="CY1215" s="7"/>
    </row>
    <row r="1216" spans="1:103" x14ac:dyDescent="0.25">
      <c r="A1216" t="s">
        <v>71</v>
      </c>
      <c r="B1216" s="5" t="s">
        <v>72</v>
      </c>
      <c r="C1216">
        <v>2023</v>
      </c>
      <c r="D1216">
        <v>50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28</v>
      </c>
      <c r="K1216">
        <v>19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Y1216" s="7"/>
    </row>
    <row r="1217" spans="1:103" x14ac:dyDescent="0.25">
      <c r="A1217" t="s">
        <v>73</v>
      </c>
      <c r="B1217" s="5" t="s">
        <v>74</v>
      </c>
      <c r="C1217">
        <v>2023</v>
      </c>
      <c r="D1217">
        <v>5293</v>
      </c>
      <c r="E1217">
        <v>0</v>
      </c>
      <c r="F1217">
        <v>3</v>
      </c>
      <c r="G1217">
        <v>1</v>
      </c>
      <c r="H1217">
        <v>76</v>
      </c>
      <c r="I1217">
        <v>358</v>
      </c>
      <c r="J1217">
        <v>113</v>
      </c>
      <c r="K1217">
        <v>23</v>
      </c>
      <c r="L1217">
        <v>8</v>
      </c>
      <c r="M1217">
        <v>34</v>
      </c>
      <c r="N1217">
        <v>28</v>
      </c>
      <c r="O1217">
        <v>7</v>
      </c>
      <c r="P1217">
        <v>0</v>
      </c>
      <c r="Q1217">
        <v>25</v>
      </c>
      <c r="R1217">
        <v>1</v>
      </c>
      <c r="S1217">
        <v>126</v>
      </c>
      <c r="T1217">
        <v>1</v>
      </c>
      <c r="U1217">
        <v>1</v>
      </c>
      <c r="V1217">
        <v>1</v>
      </c>
      <c r="W1217">
        <v>139</v>
      </c>
      <c r="X1217">
        <v>8</v>
      </c>
      <c r="Y1217">
        <v>63</v>
      </c>
      <c r="Z1217">
        <v>995</v>
      </c>
      <c r="AA1217">
        <v>3</v>
      </c>
      <c r="AB1217">
        <v>0</v>
      </c>
      <c r="AC1217">
        <v>0</v>
      </c>
      <c r="AD1217">
        <v>0</v>
      </c>
      <c r="AE1217">
        <v>1</v>
      </c>
      <c r="AF1217">
        <v>0</v>
      </c>
      <c r="AG1217">
        <v>24</v>
      </c>
      <c r="AH1217">
        <v>647</v>
      </c>
      <c r="AI1217">
        <v>5</v>
      </c>
      <c r="AJ1217">
        <v>89</v>
      </c>
      <c r="AK1217">
        <v>200</v>
      </c>
      <c r="AL1217">
        <v>1</v>
      </c>
      <c r="AM1217">
        <v>60</v>
      </c>
      <c r="AN1217">
        <v>19</v>
      </c>
      <c r="AO1217">
        <v>42</v>
      </c>
      <c r="AP1217">
        <v>0</v>
      </c>
      <c r="AQ1217">
        <v>12</v>
      </c>
      <c r="AR1217">
        <v>18</v>
      </c>
      <c r="AS1217">
        <v>101</v>
      </c>
      <c r="AT1217">
        <v>11</v>
      </c>
      <c r="AU1217">
        <v>18</v>
      </c>
      <c r="AV1217">
        <v>8</v>
      </c>
      <c r="AW1217">
        <v>48</v>
      </c>
      <c r="AX1217">
        <v>64</v>
      </c>
      <c r="AY1217">
        <v>3</v>
      </c>
      <c r="AZ1217">
        <v>13</v>
      </c>
      <c r="BA1217">
        <v>0</v>
      </c>
      <c r="BB1217">
        <v>403</v>
      </c>
      <c r="BC1217">
        <v>4</v>
      </c>
      <c r="BD1217">
        <v>16</v>
      </c>
      <c r="BE1217">
        <v>33</v>
      </c>
      <c r="BF1217">
        <v>55</v>
      </c>
      <c r="BG1217">
        <v>2</v>
      </c>
      <c r="BH1217">
        <v>5</v>
      </c>
      <c r="BI1217">
        <v>0</v>
      </c>
      <c r="BJ1217">
        <v>94</v>
      </c>
      <c r="BK1217">
        <v>95</v>
      </c>
      <c r="BL1217">
        <v>0</v>
      </c>
      <c r="BM1217">
        <v>2</v>
      </c>
      <c r="BN1217">
        <v>45</v>
      </c>
      <c r="BO1217">
        <v>0</v>
      </c>
      <c r="BP1217">
        <v>17</v>
      </c>
      <c r="BQ1217">
        <v>79</v>
      </c>
      <c r="BR1217">
        <v>2</v>
      </c>
      <c r="BS1217">
        <v>91</v>
      </c>
      <c r="BT1217">
        <v>36</v>
      </c>
      <c r="BU1217">
        <v>9</v>
      </c>
      <c r="BV1217">
        <v>33</v>
      </c>
      <c r="BW1217">
        <v>18</v>
      </c>
      <c r="BX1217">
        <v>6</v>
      </c>
      <c r="BY1217">
        <v>0</v>
      </c>
      <c r="BZ1217">
        <v>0</v>
      </c>
      <c r="CA1217">
        <v>438</v>
      </c>
      <c r="CB1217">
        <v>10</v>
      </c>
      <c r="CC1217">
        <v>0</v>
      </c>
      <c r="CD1217">
        <v>7</v>
      </c>
      <c r="CE1217">
        <v>0</v>
      </c>
      <c r="CF1217">
        <v>6</v>
      </c>
      <c r="CG1217">
        <v>2</v>
      </c>
      <c r="CH1217">
        <v>12</v>
      </c>
      <c r="CI1217">
        <v>3</v>
      </c>
      <c r="CJ1217">
        <v>34</v>
      </c>
      <c r="CK1217">
        <v>2</v>
      </c>
      <c r="CL1217">
        <v>0</v>
      </c>
      <c r="CM1217">
        <v>21</v>
      </c>
      <c r="CN1217">
        <v>168</v>
      </c>
      <c r="CO1217">
        <v>2</v>
      </c>
      <c r="CP1217">
        <v>15</v>
      </c>
      <c r="CQ1217">
        <v>0</v>
      </c>
      <c r="CR1217">
        <v>9</v>
      </c>
      <c r="CS1217">
        <v>7</v>
      </c>
      <c r="CT1217">
        <v>13</v>
      </c>
      <c r="CU1217">
        <v>5</v>
      </c>
      <c r="CV1217">
        <v>61</v>
      </c>
      <c r="CW1217">
        <v>29</v>
      </c>
      <c r="CY1217" s="7"/>
    </row>
    <row r="1218" spans="1:103" x14ac:dyDescent="0.25">
      <c r="A1218" t="s">
        <v>75</v>
      </c>
      <c r="B1218" s="5" t="s">
        <v>76</v>
      </c>
      <c r="C1218">
        <v>2023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Y1218" s="7"/>
    </row>
    <row r="1219" spans="1:103" x14ac:dyDescent="0.25">
      <c r="A1219" t="s">
        <v>77</v>
      </c>
      <c r="B1219" s="5" t="s">
        <v>78</v>
      </c>
      <c r="C1219">
        <v>2023</v>
      </c>
      <c r="D1219">
        <v>2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1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Y1219" s="7"/>
    </row>
    <row r="1220" spans="1:103" x14ac:dyDescent="0.25">
      <c r="A1220" t="s">
        <v>79</v>
      </c>
      <c r="B1220" s="5" t="s">
        <v>80</v>
      </c>
      <c r="C1220">
        <v>2023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Y1220" s="7"/>
    </row>
    <row r="1221" spans="1:103" x14ac:dyDescent="0.25">
      <c r="A1221" t="s">
        <v>81</v>
      </c>
      <c r="B1221" s="5" t="s">
        <v>82</v>
      </c>
      <c r="C1221">
        <v>2023</v>
      </c>
      <c r="D1221">
        <v>134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5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127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1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Y1221" s="7"/>
    </row>
    <row r="1222" spans="1:103" x14ac:dyDescent="0.25">
      <c r="A1222" t="s">
        <v>83</v>
      </c>
      <c r="B1222" s="5" t="s">
        <v>84</v>
      </c>
      <c r="C1222">
        <v>2023</v>
      </c>
      <c r="D1222">
        <v>9279</v>
      </c>
      <c r="E1222">
        <v>0</v>
      </c>
      <c r="F1222">
        <v>0</v>
      </c>
      <c r="G1222">
        <v>22</v>
      </c>
      <c r="H1222">
        <v>1</v>
      </c>
      <c r="I1222">
        <v>22</v>
      </c>
      <c r="J1222">
        <v>2</v>
      </c>
      <c r="K1222">
        <v>7</v>
      </c>
      <c r="L1222">
        <v>227</v>
      </c>
      <c r="M1222">
        <v>3</v>
      </c>
      <c r="N1222">
        <v>81</v>
      </c>
      <c r="O1222">
        <v>49</v>
      </c>
      <c r="P1222">
        <v>0</v>
      </c>
      <c r="Q1222">
        <v>0</v>
      </c>
      <c r="R1222">
        <v>1</v>
      </c>
      <c r="S1222">
        <v>0</v>
      </c>
      <c r="T1222">
        <v>2</v>
      </c>
      <c r="U1222">
        <v>2</v>
      </c>
      <c r="V1222">
        <v>1</v>
      </c>
      <c r="W1222">
        <v>58</v>
      </c>
      <c r="X1222">
        <v>2</v>
      </c>
      <c r="Y1222">
        <v>0</v>
      </c>
      <c r="Z1222">
        <v>0</v>
      </c>
      <c r="AA1222">
        <v>3</v>
      </c>
      <c r="AB1222">
        <v>0</v>
      </c>
      <c r="AC1222">
        <v>0</v>
      </c>
      <c r="AD1222">
        <v>0</v>
      </c>
      <c r="AE1222">
        <v>4</v>
      </c>
      <c r="AF1222">
        <v>0</v>
      </c>
      <c r="AG1222">
        <v>233</v>
      </c>
      <c r="AH1222">
        <v>30</v>
      </c>
      <c r="AI1222">
        <v>35</v>
      </c>
      <c r="AJ1222">
        <v>1754</v>
      </c>
      <c r="AK1222">
        <v>201</v>
      </c>
      <c r="AL1222">
        <v>0</v>
      </c>
      <c r="AM1222">
        <v>149</v>
      </c>
      <c r="AN1222">
        <v>89</v>
      </c>
      <c r="AO1222">
        <v>85</v>
      </c>
      <c r="AP1222">
        <v>0</v>
      </c>
      <c r="AQ1222">
        <v>22</v>
      </c>
      <c r="AR1222">
        <v>15</v>
      </c>
      <c r="AS1222">
        <v>11</v>
      </c>
      <c r="AT1222">
        <v>38</v>
      </c>
      <c r="AU1222">
        <v>73</v>
      </c>
      <c r="AV1222">
        <v>29</v>
      </c>
      <c r="AW1222">
        <v>838</v>
      </c>
      <c r="AX1222">
        <v>106</v>
      </c>
      <c r="AY1222">
        <v>16</v>
      </c>
      <c r="AZ1222">
        <v>68</v>
      </c>
      <c r="BA1222">
        <v>0</v>
      </c>
      <c r="BB1222">
        <v>273</v>
      </c>
      <c r="BC1222">
        <v>10</v>
      </c>
      <c r="BD1222">
        <v>0</v>
      </c>
      <c r="BE1222">
        <v>51</v>
      </c>
      <c r="BF1222">
        <v>168</v>
      </c>
      <c r="BG1222">
        <v>21</v>
      </c>
      <c r="BH1222">
        <v>63</v>
      </c>
      <c r="BI1222">
        <v>0</v>
      </c>
      <c r="BJ1222">
        <v>147</v>
      </c>
      <c r="BK1222">
        <v>202</v>
      </c>
      <c r="BL1222">
        <v>0</v>
      </c>
      <c r="BM1222">
        <v>273</v>
      </c>
      <c r="BN1222">
        <v>48</v>
      </c>
      <c r="BO1222">
        <v>0</v>
      </c>
      <c r="BP1222">
        <v>3</v>
      </c>
      <c r="BQ1222">
        <v>114</v>
      </c>
      <c r="BR1222">
        <v>19</v>
      </c>
      <c r="BS1222">
        <v>164</v>
      </c>
      <c r="BT1222">
        <v>62</v>
      </c>
      <c r="BU1222">
        <v>1</v>
      </c>
      <c r="BV1222">
        <v>28</v>
      </c>
      <c r="BW1222">
        <v>17</v>
      </c>
      <c r="BX1222">
        <v>9</v>
      </c>
      <c r="BY1222">
        <v>17</v>
      </c>
      <c r="BZ1222">
        <v>339</v>
      </c>
      <c r="CA1222">
        <v>174</v>
      </c>
      <c r="CB1222">
        <v>6</v>
      </c>
      <c r="CC1222">
        <v>1</v>
      </c>
      <c r="CD1222">
        <v>3</v>
      </c>
      <c r="CE1222">
        <v>2</v>
      </c>
      <c r="CF1222">
        <v>11</v>
      </c>
      <c r="CG1222">
        <v>2</v>
      </c>
      <c r="CH1222">
        <v>5</v>
      </c>
      <c r="CI1222">
        <v>80</v>
      </c>
      <c r="CJ1222">
        <v>107</v>
      </c>
      <c r="CK1222">
        <v>86</v>
      </c>
      <c r="CL1222">
        <v>0</v>
      </c>
      <c r="CM1222">
        <v>29</v>
      </c>
      <c r="CN1222">
        <v>257</v>
      </c>
      <c r="CO1222">
        <v>1417</v>
      </c>
      <c r="CP1222">
        <v>47</v>
      </c>
      <c r="CQ1222">
        <v>0</v>
      </c>
      <c r="CR1222">
        <v>165</v>
      </c>
      <c r="CS1222">
        <v>318</v>
      </c>
      <c r="CT1222">
        <v>73</v>
      </c>
      <c r="CU1222">
        <v>5</v>
      </c>
      <c r="CV1222">
        <v>162</v>
      </c>
      <c r="CW1222">
        <v>17</v>
      </c>
      <c r="CY1222" s="7"/>
    </row>
    <row r="1223" spans="1:103" x14ac:dyDescent="0.25">
      <c r="A1223" t="s">
        <v>85</v>
      </c>
      <c r="B1223" s="5" t="s">
        <v>86</v>
      </c>
      <c r="C1223">
        <v>2023</v>
      </c>
      <c r="D1223">
        <v>426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26</v>
      </c>
      <c r="K1223">
        <v>0</v>
      </c>
      <c r="L1223">
        <v>243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</v>
      </c>
      <c r="S1223">
        <v>2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128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1</v>
      </c>
      <c r="AW1223">
        <v>0</v>
      </c>
      <c r="AX1223">
        <v>4</v>
      </c>
      <c r="AY1223">
        <v>0</v>
      </c>
      <c r="AZ1223">
        <v>0</v>
      </c>
      <c r="BA1223">
        <v>0</v>
      </c>
      <c r="BB1223">
        <v>8</v>
      </c>
      <c r="BC1223">
        <v>0</v>
      </c>
      <c r="BD1223">
        <v>0</v>
      </c>
      <c r="BE1223">
        <v>2</v>
      </c>
      <c r="BF1223">
        <v>1</v>
      </c>
      <c r="BG1223">
        <v>0</v>
      </c>
      <c r="BH1223">
        <v>1</v>
      </c>
      <c r="BI1223">
        <v>0</v>
      </c>
      <c r="BJ1223">
        <v>3</v>
      </c>
      <c r="BK1223">
        <v>2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1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Y1223" s="7"/>
    </row>
    <row r="1224" spans="1:103" x14ac:dyDescent="0.25">
      <c r="A1224" t="s">
        <v>87</v>
      </c>
      <c r="B1224" s="5" t="s">
        <v>88</v>
      </c>
      <c r="C1224">
        <v>2023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Y1224" s="7"/>
    </row>
    <row r="1225" spans="1:103" x14ac:dyDescent="0.25">
      <c r="A1225" t="s">
        <v>89</v>
      </c>
      <c r="B1225" s="5" t="s">
        <v>90</v>
      </c>
      <c r="C1225">
        <v>2023</v>
      </c>
      <c r="D1225">
        <v>450</v>
      </c>
      <c r="E1225">
        <v>1</v>
      </c>
      <c r="F1225">
        <v>7</v>
      </c>
      <c r="G1225">
        <v>0</v>
      </c>
      <c r="H1225">
        <v>9</v>
      </c>
      <c r="I1225">
        <v>0</v>
      </c>
      <c r="J1225">
        <v>180</v>
      </c>
      <c r="K1225">
        <v>0</v>
      </c>
      <c r="L1225">
        <v>0</v>
      </c>
      <c r="M1225">
        <v>3</v>
      </c>
      <c r="N1225">
        <v>1</v>
      </c>
      <c r="O1225">
        <v>158</v>
      </c>
      <c r="P1225">
        <v>0</v>
      </c>
      <c r="Q1225">
        <v>2</v>
      </c>
      <c r="R1225">
        <v>0</v>
      </c>
      <c r="S1225">
        <v>1</v>
      </c>
      <c r="T1225">
        <v>1</v>
      </c>
      <c r="U1225">
        <v>0</v>
      </c>
      <c r="V1225">
        <v>0</v>
      </c>
      <c r="W1225">
        <v>8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3</v>
      </c>
      <c r="AG1225">
        <v>0</v>
      </c>
      <c r="AH1225">
        <v>10</v>
      </c>
      <c r="AI1225">
        <v>0</v>
      </c>
      <c r="AJ1225">
        <v>0</v>
      </c>
      <c r="AK1225">
        <v>0</v>
      </c>
      <c r="AL1225">
        <v>0</v>
      </c>
      <c r="AM1225">
        <v>1</v>
      </c>
      <c r="AN1225">
        <v>0</v>
      </c>
      <c r="AO1225">
        <v>0</v>
      </c>
      <c r="AP1225">
        <v>0</v>
      </c>
      <c r="AQ1225">
        <v>0</v>
      </c>
      <c r="AR1225">
        <v>11</v>
      </c>
      <c r="AS1225">
        <v>19</v>
      </c>
      <c r="AT1225">
        <v>5</v>
      </c>
      <c r="AU1225">
        <v>2</v>
      </c>
      <c r="AV1225">
        <v>0</v>
      </c>
      <c r="AW1225">
        <v>13</v>
      </c>
      <c r="AX1225">
        <v>2</v>
      </c>
      <c r="AY1225">
        <v>0</v>
      </c>
      <c r="AZ1225">
        <v>0</v>
      </c>
      <c r="BA1225">
        <v>0</v>
      </c>
      <c r="BB1225">
        <v>1</v>
      </c>
      <c r="BC1225">
        <v>0</v>
      </c>
      <c r="BD1225">
        <v>0</v>
      </c>
      <c r="BE1225">
        <v>0</v>
      </c>
      <c r="BF1225">
        <v>1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1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1</v>
      </c>
      <c r="CG1225">
        <v>0</v>
      </c>
      <c r="CH1225">
        <v>0</v>
      </c>
      <c r="CI1225">
        <v>0</v>
      </c>
      <c r="CJ1225">
        <v>0</v>
      </c>
      <c r="CK1225">
        <v>1</v>
      </c>
      <c r="CL1225">
        <v>0</v>
      </c>
      <c r="CM1225">
        <v>2</v>
      </c>
      <c r="CN1225">
        <v>1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Y1225" s="7"/>
    </row>
    <row r="1226" spans="1:103" x14ac:dyDescent="0.25">
      <c r="A1226" t="s">
        <v>91</v>
      </c>
      <c r="B1226" s="5" t="s">
        <v>92</v>
      </c>
      <c r="C1226">
        <v>2023</v>
      </c>
      <c r="D1226">
        <v>159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20</v>
      </c>
      <c r="K1226">
        <v>0</v>
      </c>
      <c r="L1226">
        <v>5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33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98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Y1226" s="7"/>
    </row>
    <row r="1227" spans="1:103" x14ac:dyDescent="0.25">
      <c r="A1227" t="s">
        <v>93</v>
      </c>
      <c r="B1227" s="5" t="s">
        <v>94</v>
      </c>
      <c r="C1227">
        <v>2023</v>
      </c>
      <c r="D1227">
        <v>56155</v>
      </c>
      <c r="E1227">
        <v>0</v>
      </c>
      <c r="F1227">
        <v>75</v>
      </c>
      <c r="G1227">
        <v>0</v>
      </c>
      <c r="H1227">
        <v>307</v>
      </c>
      <c r="I1227">
        <v>36</v>
      </c>
      <c r="J1227">
        <v>185</v>
      </c>
      <c r="K1227">
        <v>85</v>
      </c>
      <c r="L1227">
        <v>66</v>
      </c>
      <c r="M1227">
        <v>108</v>
      </c>
      <c r="N1227">
        <v>179</v>
      </c>
      <c r="O1227">
        <v>13</v>
      </c>
      <c r="P1227">
        <v>0</v>
      </c>
      <c r="Q1227">
        <v>40</v>
      </c>
      <c r="R1227">
        <v>7</v>
      </c>
      <c r="S1227">
        <v>43</v>
      </c>
      <c r="T1227">
        <v>1</v>
      </c>
      <c r="U1227">
        <v>49</v>
      </c>
      <c r="V1227">
        <v>50</v>
      </c>
      <c r="W1227">
        <v>33</v>
      </c>
      <c r="X1227">
        <v>61</v>
      </c>
      <c r="Y1227">
        <v>60</v>
      </c>
      <c r="Z1227">
        <v>0</v>
      </c>
      <c r="AA1227">
        <v>656</v>
      </c>
      <c r="AB1227">
        <v>4</v>
      </c>
      <c r="AC1227">
        <v>0</v>
      </c>
      <c r="AD1227">
        <v>15</v>
      </c>
      <c r="AE1227">
        <v>5</v>
      </c>
      <c r="AF1227">
        <v>1</v>
      </c>
      <c r="AG1227">
        <v>701</v>
      </c>
      <c r="AH1227">
        <v>132</v>
      </c>
      <c r="AI1227">
        <v>65</v>
      </c>
      <c r="AJ1227">
        <v>294</v>
      </c>
      <c r="AK1227">
        <v>468</v>
      </c>
      <c r="AL1227">
        <v>19</v>
      </c>
      <c r="AM1227">
        <v>116</v>
      </c>
      <c r="AN1227">
        <v>243</v>
      </c>
      <c r="AO1227">
        <v>1246</v>
      </c>
      <c r="AP1227">
        <v>62</v>
      </c>
      <c r="AQ1227">
        <v>673</v>
      </c>
      <c r="AR1227">
        <v>567</v>
      </c>
      <c r="AS1227">
        <v>652</v>
      </c>
      <c r="AT1227">
        <v>1042</v>
      </c>
      <c r="AU1227">
        <v>880</v>
      </c>
      <c r="AV1227">
        <v>321</v>
      </c>
      <c r="AW1227">
        <v>1492</v>
      </c>
      <c r="AX1227">
        <v>2847</v>
      </c>
      <c r="AY1227">
        <v>33</v>
      </c>
      <c r="AZ1227">
        <v>214</v>
      </c>
      <c r="BA1227">
        <v>0</v>
      </c>
      <c r="BB1227">
        <v>1003</v>
      </c>
      <c r="BC1227">
        <v>64</v>
      </c>
      <c r="BD1227">
        <v>72</v>
      </c>
      <c r="BE1227">
        <v>357</v>
      </c>
      <c r="BF1227">
        <v>519</v>
      </c>
      <c r="BG1227">
        <v>33</v>
      </c>
      <c r="BH1227">
        <v>71</v>
      </c>
      <c r="BI1227">
        <v>153</v>
      </c>
      <c r="BJ1227">
        <v>1032</v>
      </c>
      <c r="BK1227">
        <v>1076</v>
      </c>
      <c r="BL1227">
        <v>6</v>
      </c>
      <c r="BM1227">
        <v>133</v>
      </c>
      <c r="BN1227">
        <v>2608</v>
      </c>
      <c r="BO1227">
        <v>289</v>
      </c>
      <c r="BP1227">
        <v>123</v>
      </c>
      <c r="BQ1227">
        <v>3201</v>
      </c>
      <c r="BR1227">
        <v>2119</v>
      </c>
      <c r="BS1227">
        <v>3797</v>
      </c>
      <c r="BT1227">
        <v>1461</v>
      </c>
      <c r="BU1227">
        <v>140</v>
      </c>
      <c r="BV1227">
        <v>797</v>
      </c>
      <c r="BW1227">
        <v>302</v>
      </c>
      <c r="BX1227">
        <v>4679</v>
      </c>
      <c r="BY1227">
        <v>112</v>
      </c>
      <c r="BZ1227">
        <v>1</v>
      </c>
      <c r="CA1227">
        <v>229</v>
      </c>
      <c r="CB1227">
        <v>2221</v>
      </c>
      <c r="CC1227">
        <v>83</v>
      </c>
      <c r="CD1227">
        <v>876</v>
      </c>
      <c r="CE1227">
        <v>70</v>
      </c>
      <c r="CF1227">
        <v>1749</v>
      </c>
      <c r="CG1227">
        <v>128</v>
      </c>
      <c r="CH1227">
        <v>723</v>
      </c>
      <c r="CI1227">
        <v>685</v>
      </c>
      <c r="CJ1227">
        <v>2980</v>
      </c>
      <c r="CK1227">
        <v>831</v>
      </c>
      <c r="CL1227">
        <v>5</v>
      </c>
      <c r="CM1227">
        <v>80</v>
      </c>
      <c r="CN1227">
        <v>838</v>
      </c>
      <c r="CO1227">
        <v>100</v>
      </c>
      <c r="CP1227">
        <v>112</v>
      </c>
      <c r="CQ1227">
        <v>8</v>
      </c>
      <c r="CR1227">
        <v>15</v>
      </c>
      <c r="CS1227">
        <v>117</v>
      </c>
      <c r="CT1227">
        <v>875</v>
      </c>
      <c r="CU1227">
        <v>224</v>
      </c>
      <c r="CV1227">
        <v>4620</v>
      </c>
      <c r="CW1227">
        <v>285</v>
      </c>
      <c r="CY1227" s="7"/>
    </row>
    <row r="1228" spans="1:103" x14ac:dyDescent="0.25">
      <c r="A1228" t="s">
        <v>95</v>
      </c>
      <c r="B1228" s="5" t="s">
        <v>96</v>
      </c>
      <c r="C1228">
        <v>2023</v>
      </c>
      <c r="D1228">
        <v>518</v>
      </c>
      <c r="E1228">
        <v>0</v>
      </c>
      <c r="F1228">
        <v>0</v>
      </c>
      <c r="G1228">
        <v>0</v>
      </c>
      <c r="H1228">
        <v>2</v>
      </c>
      <c r="I1228">
        <v>0</v>
      </c>
      <c r="J1228">
        <v>220</v>
      </c>
      <c r="K1228">
        <v>4</v>
      </c>
      <c r="L1228">
        <v>53</v>
      </c>
      <c r="M1228">
        <v>0</v>
      </c>
      <c r="N1228">
        <v>2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64</v>
      </c>
      <c r="Y1228">
        <v>104</v>
      </c>
      <c r="Z1228">
        <v>0</v>
      </c>
      <c r="AA1228">
        <v>41</v>
      </c>
      <c r="AB1228">
        <v>0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2</v>
      </c>
      <c r="AL1228">
        <v>0</v>
      </c>
      <c r="AM1228">
        <v>0</v>
      </c>
      <c r="AN1228">
        <v>2</v>
      </c>
      <c r="AO1228">
        <v>2</v>
      </c>
      <c r="AP1228">
        <v>0</v>
      </c>
      <c r="AQ1228">
        <v>0</v>
      </c>
      <c r="AR1228">
        <v>1</v>
      </c>
      <c r="AS1228">
        <v>0</v>
      </c>
      <c r="AT1228">
        <v>1</v>
      </c>
      <c r="AU1228">
        <v>1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1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1</v>
      </c>
      <c r="BT1228">
        <v>3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1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4</v>
      </c>
      <c r="CK1228">
        <v>0</v>
      </c>
      <c r="CL1228">
        <v>0</v>
      </c>
      <c r="CM1228">
        <v>1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2</v>
      </c>
      <c r="CW1228">
        <v>0</v>
      </c>
      <c r="CY1228" s="7"/>
    </row>
    <row r="1229" spans="1:103" x14ac:dyDescent="0.25">
      <c r="A1229" t="s">
        <v>97</v>
      </c>
      <c r="B1229" s="5" t="s">
        <v>98</v>
      </c>
      <c r="C1229">
        <v>2023</v>
      </c>
      <c r="D1229">
        <v>316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219</v>
      </c>
      <c r="K1229">
        <v>3</v>
      </c>
      <c r="L1229">
        <v>6</v>
      </c>
      <c r="M1229">
        <v>0</v>
      </c>
      <c r="N1229">
        <v>1</v>
      </c>
      <c r="O1229">
        <v>2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8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1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5</v>
      </c>
      <c r="BR1229">
        <v>0</v>
      </c>
      <c r="BS1229">
        <v>2</v>
      </c>
      <c r="BT1229">
        <v>15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31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13</v>
      </c>
      <c r="CO1229">
        <v>4</v>
      </c>
      <c r="CP1229">
        <v>0</v>
      </c>
      <c r="CQ1229">
        <v>0</v>
      </c>
      <c r="CR1229">
        <v>0</v>
      </c>
      <c r="CS1229">
        <v>2</v>
      </c>
      <c r="CT1229">
        <v>0</v>
      </c>
      <c r="CU1229">
        <v>0</v>
      </c>
      <c r="CV1229">
        <v>0</v>
      </c>
      <c r="CW1229">
        <v>0</v>
      </c>
      <c r="CY1229" s="7"/>
    </row>
    <row r="1230" spans="1:103" x14ac:dyDescent="0.25">
      <c r="A1230" t="s">
        <v>99</v>
      </c>
      <c r="B1230" s="5" t="s">
        <v>100</v>
      </c>
      <c r="C1230">
        <v>2023</v>
      </c>
      <c r="D1230">
        <v>10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9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Y1230" s="7"/>
    </row>
    <row r="1231" spans="1:103" x14ac:dyDescent="0.25">
      <c r="A1231" t="s">
        <v>101</v>
      </c>
      <c r="B1231" s="5" t="s">
        <v>102</v>
      </c>
      <c r="C1231">
        <v>2023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Y1231" s="7"/>
    </row>
    <row r="1232" spans="1:103" x14ac:dyDescent="0.25">
      <c r="A1232" t="s">
        <v>103</v>
      </c>
      <c r="B1232" s="5" t="s">
        <v>104</v>
      </c>
      <c r="C1232">
        <v>2023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Y1232" s="7"/>
    </row>
    <row r="1233" spans="1:103" x14ac:dyDescent="0.25">
      <c r="A1233" t="s">
        <v>105</v>
      </c>
      <c r="B1233" s="5" t="s">
        <v>106</v>
      </c>
      <c r="C1233">
        <v>2023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Y1233" s="7"/>
    </row>
    <row r="1234" spans="1:103" x14ac:dyDescent="0.25">
      <c r="A1234" t="s">
        <v>107</v>
      </c>
      <c r="B1234" s="5" t="s">
        <v>108</v>
      </c>
      <c r="C1234">
        <v>2023</v>
      </c>
      <c r="D1234">
        <v>246</v>
      </c>
      <c r="E1234">
        <v>0</v>
      </c>
      <c r="F1234">
        <v>0</v>
      </c>
      <c r="G1234">
        <v>131</v>
      </c>
      <c r="H1234">
        <v>0</v>
      </c>
      <c r="I1234">
        <v>1</v>
      </c>
      <c r="J1234">
        <v>14</v>
      </c>
      <c r="K1234">
        <v>0</v>
      </c>
      <c r="L1234">
        <v>1</v>
      </c>
      <c r="M1234">
        <v>0</v>
      </c>
      <c r="N1234">
        <v>2</v>
      </c>
      <c r="O1234">
        <v>4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3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2</v>
      </c>
      <c r="AI1234">
        <v>0</v>
      </c>
      <c r="AJ1234">
        <v>5</v>
      </c>
      <c r="AK1234">
        <v>5</v>
      </c>
      <c r="AL1234">
        <v>0</v>
      </c>
      <c r="AM1234">
        <v>0</v>
      </c>
      <c r="AN1234">
        <v>1</v>
      </c>
      <c r="AO1234">
        <v>1</v>
      </c>
      <c r="AP1234">
        <v>0</v>
      </c>
      <c r="AQ1234">
        <v>0</v>
      </c>
      <c r="AR1234">
        <v>0</v>
      </c>
      <c r="AS1234">
        <v>1</v>
      </c>
      <c r="AT1234">
        <v>2</v>
      </c>
      <c r="AU1234">
        <v>0</v>
      </c>
      <c r="AV1234">
        <v>0</v>
      </c>
      <c r="AW1234">
        <v>1</v>
      </c>
      <c r="AX1234">
        <v>5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3</v>
      </c>
      <c r="BF1234">
        <v>2</v>
      </c>
      <c r="BG1234">
        <v>0</v>
      </c>
      <c r="BH1234">
        <v>0</v>
      </c>
      <c r="BI1234">
        <v>0</v>
      </c>
      <c r="BJ1234">
        <v>2</v>
      </c>
      <c r="BK1234">
        <v>5</v>
      </c>
      <c r="BL1234">
        <v>0</v>
      </c>
      <c r="BM1234">
        <v>0</v>
      </c>
      <c r="BN1234">
        <v>2</v>
      </c>
      <c r="BO1234">
        <v>0</v>
      </c>
      <c r="BP1234">
        <v>0</v>
      </c>
      <c r="BQ1234">
        <v>2</v>
      </c>
      <c r="BR1234">
        <v>0</v>
      </c>
      <c r="BS1234">
        <v>2</v>
      </c>
      <c r="BT1234">
        <v>1</v>
      </c>
      <c r="BU1234">
        <v>0</v>
      </c>
      <c r="BV1234">
        <v>0</v>
      </c>
      <c r="BW1234">
        <v>3</v>
      </c>
      <c r="BX1234">
        <v>3</v>
      </c>
      <c r="BY1234">
        <v>0</v>
      </c>
      <c r="BZ1234">
        <v>0</v>
      </c>
      <c r="CA1234">
        <v>18</v>
      </c>
      <c r="CB1234">
        <v>0</v>
      </c>
      <c r="CC1234">
        <v>0</v>
      </c>
      <c r="CD1234">
        <v>1</v>
      </c>
      <c r="CE1234">
        <v>0</v>
      </c>
      <c r="CF1234">
        <v>1</v>
      </c>
      <c r="CG1234">
        <v>0</v>
      </c>
      <c r="CH1234">
        <v>0</v>
      </c>
      <c r="CI1234">
        <v>0</v>
      </c>
      <c r="CJ1234">
        <v>2</v>
      </c>
      <c r="CK1234">
        <v>0</v>
      </c>
      <c r="CL1234">
        <v>0</v>
      </c>
      <c r="CM1234">
        <v>5</v>
      </c>
      <c r="CN1234">
        <v>3</v>
      </c>
      <c r="CO1234">
        <v>0</v>
      </c>
      <c r="CP1234">
        <v>0</v>
      </c>
      <c r="CQ1234">
        <v>0</v>
      </c>
      <c r="CR1234">
        <v>3</v>
      </c>
      <c r="CS1234">
        <v>0</v>
      </c>
      <c r="CT1234">
        <v>0</v>
      </c>
      <c r="CU1234">
        <v>0</v>
      </c>
      <c r="CV1234">
        <v>1</v>
      </c>
      <c r="CW1234">
        <v>3</v>
      </c>
      <c r="CY1234" s="7"/>
    </row>
    <row r="1235" spans="1:103" x14ac:dyDescent="0.25">
      <c r="A1235" t="s">
        <v>109</v>
      </c>
      <c r="B1235" s="5" t="s">
        <v>110</v>
      </c>
      <c r="C1235">
        <v>2023</v>
      </c>
      <c r="D1235">
        <v>4905</v>
      </c>
      <c r="E1235">
        <v>0</v>
      </c>
      <c r="F1235">
        <v>1</v>
      </c>
      <c r="G1235">
        <v>4</v>
      </c>
      <c r="H1235">
        <v>1</v>
      </c>
      <c r="I1235">
        <v>44</v>
      </c>
      <c r="J1235">
        <v>5</v>
      </c>
      <c r="K1235">
        <v>81</v>
      </c>
      <c r="L1235">
        <v>44</v>
      </c>
      <c r="M1235">
        <v>20</v>
      </c>
      <c r="N1235">
        <v>18</v>
      </c>
      <c r="O1235">
        <v>29</v>
      </c>
      <c r="P1235">
        <v>0</v>
      </c>
      <c r="Q1235">
        <v>0</v>
      </c>
      <c r="R1235">
        <v>0</v>
      </c>
      <c r="S1235">
        <v>6</v>
      </c>
      <c r="T1235">
        <v>0</v>
      </c>
      <c r="U1235">
        <v>5</v>
      </c>
      <c r="V1235">
        <v>1</v>
      </c>
      <c r="W1235">
        <v>6</v>
      </c>
      <c r="X1235">
        <v>5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6</v>
      </c>
      <c r="AH1235">
        <v>11</v>
      </c>
      <c r="AI1235">
        <v>8</v>
      </c>
      <c r="AJ1235">
        <v>136</v>
      </c>
      <c r="AK1235">
        <v>67</v>
      </c>
      <c r="AL1235">
        <v>1</v>
      </c>
      <c r="AM1235">
        <v>23</v>
      </c>
      <c r="AN1235">
        <v>45</v>
      </c>
      <c r="AO1235">
        <v>8</v>
      </c>
      <c r="AP1235">
        <v>0</v>
      </c>
      <c r="AQ1235">
        <v>111</v>
      </c>
      <c r="AR1235">
        <v>11</v>
      </c>
      <c r="AS1235">
        <v>122</v>
      </c>
      <c r="AT1235">
        <v>42</v>
      </c>
      <c r="AU1235">
        <v>79</v>
      </c>
      <c r="AV1235">
        <v>66</v>
      </c>
      <c r="AW1235">
        <v>25</v>
      </c>
      <c r="AX1235">
        <v>331</v>
      </c>
      <c r="AY1235">
        <v>2</v>
      </c>
      <c r="AZ1235">
        <v>32</v>
      </c>
      <c r="BA1235">
        <v>0</v>
      </c>
      <c r="BB1235">
        <v>251</v>
      </c>
      <c r="BC1235">
        <v>14</v>
      </c>
      <c r="BD1235">
        <v>3</v>
      </c>
      <c r="BE1235">
        <v>54</v>
      </c>
      <c r="BF1235">
        <v>132</v>
      </c>
      <c r="BG1235">
        <v>8</v>
      </c>
      <c r="BH1235">
        <v>9</v>
      </c>
      <c r="BI1235">
        <v>0</v>
      </c>
      <c r="BJ1235">
        <v>230</v>
      </c>
      <c r="BK1235">
        <v>290</v>
      </c>
      <c r="BL1235">
        <v>1</v>
      </c>
      <c r="BM1235">
        <v>24</v>
      </c>
      <c r="BN1235">
        <v>384</v>
      </c>
      <c r="BO1235">
        <v>0</v>
      </c>
      <c r="BP1235">
        <v>37</v>
      </c>
      <c r="BQ1235">
        <v>272</v>
      </c>
      <c r="BR1235">
        <v>33</v>
      </c>
      <c r="BS1235">
        <v>407</v>
      </c>
      <c r="BT1235">
        <v>81</v>
      </c>
      <c r="BU1235">
        <v>1</v>
      </c>
      <c r="BV1235">
        <v>438</v>
      </c>
      <c r="BW1235">
        <v>2</v>
      </c>
      <c r="BX1235">
        <v>1</v>
      </c>
      <c r="BY1235">
        <v>30</v>
      </c>
      <c r="BZ1235">
        <v>0</v>
      </c>
      <c r="CA1235">
        <v>105</v>
      </c>
      <c r="CB1235">
        <v>0</v>
      </c>
      <c r="CC1235">
        <v>0</v>
      </c>
      <c r="CD1235">
        <v>36</v>
      </c>
      <c r="CE1235">
        <v>2</v>
      </c>
      <c r="CF1235">
        <v>26</v>
      </c>
      <c r="CG1235">
        <v>58</v>
      </c>
      <c r="CH1235">
        <v>9</v>
      </c>
      <c r="CI1235">
        <v>5</v>
      </c>
      <c r="CJ1235">
        <v>56</v>
      </c>
      <c r="CK1235">
        <v>5</v>
      </c>
      <c r="CL1235">
        <v>0</v>
      </c>
      <c r="CM1235">
        <v>16</v>
      </c>
      <c r="CN1235">
        <v>139</v>
      </c>
      <c r="CO1235">
        <v>4</v>
      </c>
      <c r="CP1235">
        <v>10</v>
      </c>
      <c r="CQ1235">
        <v>0</v>
      </c>
      <c r="CR1235">
        <v>1</v>
      </c>
      <c r="CS1235">
        <v>0</v>
      </c>
      <c r="CT1235">
        <v>38</v>
      </c>
      <c r="CU1235">
        <v>6</v>
      </c>
      <c r="CV1235">
        <v>264</v>
      </c>
      <c r="CW1235">
        <v>25</v>
      </c>
      <c r="CY1235" s="7"/>
    </row>
    <row r="1236" spans="1:103" x14ac:dyDescent="0.25">
      <c r="A1236" t="s">
        <v>111</v>
      </c>
      <c r="B1236" s="5" t="s">
        <v>112</v>
      </c>
      <c r="C1236">
        <v>2023</v>
      </c>
      <c r="D1236">
        <v>73750</v>
      </c>
      <c r="E1236">
        <v>15</v>
      </c>
      <c r="F1236">
        <v>602</v>
      </c>
      <c r="G1236">
        <v>364</v>
      </c>
      <c r="H1236">
        <v>92</v>
      </c>
      <c r="I1236">
        <v>809</v>
      </c>
      <c r="J1236">
        <v>399</v>
      </c>
      <c r="K1236">
        <v>171</v>
      </c>
      <c r="L1236">
        <v>653</v>
      </c>
      <c r="M1236">
        <v>315</v>
      </c>
      <c r="N1236">
        <v>494</v>
      </c>
      <c r="O1236">
        <v>408</v>
      </c>
      <c r="P1236">
        <v>0</v>
      </c>
      <c r="Q1236">
        <v>10</v>
      </c>
      <c r="R1236">
        <v>43</v>
      </c>
      <c r="S1236">
        <v>132</v>
      </c>
      <c r="T1236">
        <v>5</v>
      </c>
      <c r="U1236">
        <v>35</v>
      </c>
      <c r="V1236">
        <v>52</v>
      </c>
      <c r="W1236">
        <v>709</v>
      </c>
      <c r="X1236">
        <v>96</v>
      </c>
      <c r="Y1236">
        <v>6</v>
      </c>
      <c r="Z1236">
        <v>0</v>
      </c>
      <c r="AA1236">
        <v>373</v>
      </c>
      <c r="AB1236">
        <v>7</v>
      </c>
      <c r="AC1236">
        <v>0</v>
      </c>
      <c r="AD1236">
        <v>13</v>
      </c>
      <c r="AE1236">
        <v>79</v>
      </c>
      <c r="AF1236">
        <v>11</v>
      </c>
      <c r="AG1236">
        <v>856</v>
      </c>
      <c r="AH1236">
        <v>419</v>
      </c>
      <c r="AI1236">
        <v>359</v>
      </c>
      <c r="AJ1236">
        <v>3086</v>
      </c>
      <c r="AK1236">
        <v>806</v>
      </c>
      <c r="AL1236">
        <v>93</v>
      </c>
      <c r="AM1236">
        <v>996</v>
      </c>
      <c r="AN1236">
        <v>829</v>
      </c>
      <c r="AO1236">
        <v>770</v>
      </c>
      <c r="AP1236">
        <v>24</v>
      </c>
      <c r="AQ1236">
        <v>550</v>
      </c>
      <c r="AR1236">
        <v>236</v>
      </c>
      <c r="AS1236">
        <v>1029</v>
      </c>
      <c r="AT1236">
        <v>399</v>
      </c>
      <c r="AU1236">
        <v>563</v>
      </c>
      <c r="AV1236">
        <v>835</v>
      </c>
      <c r="AW1236">
        <v>1478</v>
      </c>
      <c r="AX1236">
        <v>1670</v>
      </c>
      <c r="AY1236">
        <v>40</v>
      </c>
      <c r="AZ1236">
        <v>380</v>
      </c>
      <c r="BA1236">
        <v>0</v>
      </c>
      <c r="BB1236">
        <v>3336</v>
      </c>
      <c r="BC1236">
        <v>260</v>
      </c>
      <c r="BD1236">
        <v>8</v>
      </c>
      <c r="BE1236">
        <v>424</v>
      </c>
      <c r="BF1236">
        <v>1800</v>
      </c>
      <c r="BG1236">
        <v>122</v>
      </c>
      <c r="BH1236">
        <v>243</v>
      </c>
      <c r="BI1236">
        <v>25</v>
      </c>
      <c r="BJ1236">
        <v>1785</v>
      </c>
      <c r="BK1236">
        <v>2638</v>
      </c>
      <c r="BL1236">
        <v>0</v>
      </c>
      <c r="BM1236">
        <v>146</v>
      </c>
      <c r="BN1236">
        <v>890</v>
      </c>
      <c r="BO1236">
        <v>7</v>
      </c>
      <c r="BP1236">
        <v>167</v>
      </c>
      <c r="BQ1236">
        <v>1046</v>
      </c>
      <c r="BR1236">
        <v>413</v>
      </c>
      <c r="BS1236">
        <v>2851</v>
      </c>
      <c r="BT1236">
        <v>1027</v>
      </c>
      <c r="BU1236">
        <v>236</v>
      </c>
      <c r="BV1236">
        <v>3370</v>
      </c>
      <c r="BW1236">
        <v>2996</v>
      </c>
      <c r="BX1236">
        <v>19670</v>
      </c>
      <c r="BY1236">
        <v>147</v>
      </c>
      <c r="BZ1236">
        <v>15</v>
      </c>
      <c r="CA1236">
        <v>1335</v>
      </c>
      <c r="CB1236">
        <v>239</v>
      </c>
      <c r="CC1236">
        <v>8</v>
      </c>
      <c r="CD1236">
        <v>204</v>
      </c>
      <c r="CE1236">
        <v>66</v>
      </c>
      <c r="CF1236">
        <v>406</v>
      </c>
      <c r="CG1236">
        <v>123</v>
      </c>
      <c r="CH1236">
        <v>107</v>
      </c>
      <c r="CI1236">
        <v>49</v>
      </c>
      <c r="CJ1236">
        <v>626</v>
      </c>
      <c r="CK1236">
        <v>320</v>
      </c>
      <c r="CL1236">
        <v>4</v>
      </c>
      <c r="CM1236">
        <v>253</v>
      </c>
      <c r="CN1236">
        <v>2194</v>
      </c>
      <c r="CO1236">
        <v>112</v>
      </c>
      <c r="CP1236">
        <v>145</v>
      </c>
      <c r="CQ1236">
        <v>2</v>
      </c>
      <c r="CR1236">
        <v>79</v>
      </c>
      <c r="CS1236">
        <v>88</v>
      </c>
      <c r="CT1236">
        <v>575</v>
      </c>
      <c r="CU1236">
        <v>84</v>
      </c>
      <c r="CV1236">
        <v>1077</v>
      </c>
      <c r="CW1236">
        <v>722</v>
      </c>
      <c r="CY1236" s="7"/>
    </row>
    <row r="1237" spans="1:103" x14ac:dyDescent="0.25">
      <c r="A1237" t="s">
        <v>113</v>
      </c>
      <c r="B1237" s="5" t="s">
        <v>114</v>
      </c>
      <c r="C1237">
        <v>2023</v>
      </c>
      <c r="D1237">
        <v>17</v>
      </c>
      <c r="E1237">
        <v>0</v>
      </c>
      <c r="F1237">
        <v>0</v>
      </c>
      <c r="G1237">
        <v>0</v>
      </c>
      <c r="H1237">
        <v>0</v>
      </c>
      <c r="I1237">
        <v>1</v>
      </c>
      <c r="J1237">
        <v>2</v>
      </c>
      <c r="K1237">
        <v>0</v>
      </c>
      <c r="L1237">
        <v>8</v>
      </c>
      <c r="M1237">
        <v>0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3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1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Y1237" s="7"/>
    </row>
    <row r="1238" spans="1:103" x14ac:dyDescent="0.25">
      <c r="A1238" t="s">
        <v>115</v>
      </c>
      <c r="B1238" s="5" t="s">
        <v>116</v>
      </c>
      <c r="C1238">
        <v>2023</v>
      </c>
      <c r="D1238">
        <v>6002</v>
      </c>
      <c r="E1238">
        <v>7</v>
      </c>
      <c r="F1238">
        <v>450</v>
      </c>
      <c r="G1238">
        <v>243</v>
      </c>
      <c r="H1238">
        <v>122</v>
      </c>
      <c r="I1238">
        <v>100</v>
      </c>
      <c r="J1238">
        <v>26</v>
      </c>
      <c r="K1238">
        <v>18</v>
      </c>
      <c r="L1238">
        <v>9</v>
      </c>
      <c r="M1238">
        <v>42</v>
      </c>
      <c r="N1238">
        <v>233</v>
      </c>
      <c r="O1238">
        <v>87</v>
      </c>
      <c r="P1238">
        <v>0</v>
      </c>
      <c r="Q1238">
        <v>11</v>
      </c>
      <c r="R1238">
        <v>2</v>
      </c>
      <c r="S1238">
        <v>31</v>
      </c>
      <c r="T1238">
        <v>0</v>
      </c>
      <c r="U1238">
        <v>1</v>
      </c>
      <c r="V1238">
        <v>12</v>
      </c>
      <c r="W1238">
        <v>4</v>
      </c>
      <c r="X1238">
        <v>51</v>
      </c>
      <c r="Y1238">
        <v>1</v>
      </c>
      <c r="Z1238">
        <v>74</v>
      </c>
      <c r="AA1238">
        <v>267</v>
      </c>
      <c r="AB1238">
        <v>1</v>
      </c>
      <c r="AC1238">
        <v>3</v>
      </c>
      <c r="AD1238">
        <v>54</v>
      </c>
      <c r="AE1238">
        <v>10</v>
      </c>
      <c r="AF1238">
        <v>1</v>
      </c>
      <c r="AG1238">
        <v>36</v>
      </c>
      <c r="AH1238">
        <v>5</v>
      </c>
      <c r="AI1238">
        <v>13</v>
      </c>
      <c r="AJ1238">
        <v>772</v>
      </c>
      <c r="AK1238">
        <v>45</v>
      </c>
      <c r="AL1238">
        <v>1</v>
      </c>
      <c r="AM1238">
        <v>8</v>
      </c>
      <c r="AN1238">
        <v>30</v>
      </c>
      <c r="AO1238">
        <v>86</v>
      </c>
      <c r="AP1238">
        <v>4</v>
      </c>
      <c r="AQ1238">
        <v>11</v>
      </c>
      <c r="AR1238">
        <v>47</v>
      </c>
      <c r="AS1238">
        <v>50</v>
      </c>
      <c r="AT1238">
        <v>63</v>
      </c>
      <c r="AU1238">
        <v>52</v>
      </c>
      <c r="AV1238">
        <v>46</v>
      </c>
      <c r="AW1238">
        <v>9</v>
      </c>
      <c r="AX1238">
        <v>244</v>
      </c>
      <c r="AY1238">
        <v>1</v>
      </c>
      <c r="AZ1238">
        <v>30</v>
      </c>
      <c r="BA1238">
        <v>0</v>
      </c>
      <c r="BB1238">
        <v>89</v>
      </c>
      <c r="BC1238">
        <v>201</v>
      </c>
      <c r="BD1238">
        <v>0</v>
      </c>
      <c r="BE1238">
        <v>63</v>
      </c>
      <c r="BF1238">
        <v>117</v>
      </c>
      <c r="BG1238">
        <v>1</v>
      </c>
      <c r="BH1238">
        <v>9</v>
      </c>
      <c r="BI1238">
        <v>2</v>
      </c>
      <c r="BJ1238">
        <v>213</v>
      </c>
      <c r="BK1238">
        <v>223</v>
      </c>
      <c r="BL1238">
        <v>0</v>
      </c>
      <c r="BM1238">
        <v>13</v>
      </c>
      <c r="BN1238">
        <v>51</v>
      </c>
      <c r="BO1238">
        <v>0</v>
      </c>
      <c r="BP1238">
        <v>11</v>
      </c>
      <c r="BQ1238">
        <v>161</v>
      </c>
      <c r="BR1238">
        <v>6</v>
      </c>
      <c r="BS1238">
        <v>117</v>
      </c>
      <c r="BT1238">
        <v>58</v>
      </c>
      <c r="BU1238">
        <v>3</v>
      </c>
      <c r="BV1238">
        <v>47</v>
      </c>
      <c r="BW1238">
        <v>38</v>
      </c>
      <c r="BX1238">
        <v>96</v>
      </c>
      <c r="BY1238">
        <v>2</v>
      </c>
      <c r="BZ1238">
        <v>0</v>
      </c>
      <c r="CA1238">
        <v>58</v>
      </c>
      <c r="CB1238">
        <v>177</v>
      </c>
      <c r="CC1238">
        <v>2</v>
      </c>
      <c r="CD1238">
        <v>22</v>
      </c>
      <c r="CE1238">
        <v>0</v>
      </c>
      <c r="CF1238">
        <v>123</v>
      </c>
      <c r="CG1238">
        <v>3</v>
      </c>
      <c r="CH1238">
        <v>20</v>
      </c>
      <c r="CI1238">
        <v>9</v>
      </c>
      <c r="CJ1238">
        <v>124</v>
      </c>
      <c r="CK1238">
        <v>19</v>
      </c>
      <c r="CL1238">
        <v>0</v>
      </c>
      <c r="CM1238">
        <v>12</v>
      </c>
      <c r="CN1238">
        <v>164</v>
      </c>
      <c r="CO1238">
        <v>4</v>
      </c>
      <c r="CP1238">
        <v>10</v>
      </c>
      <c r="CQ1238">
        <v>1</v>
      </c>
      <c r="CR1238">
        <v>8</v>
      </c>
      <c r="CS1238">
        <v>12</v>
      </c>
      <c r="CT1238">
        <v>39</v>
      </c>
      <c r="CU1238">
        <v>4</v>
      </c>
      <c r="CV1238">
        <v>225</v>
      </c>
      <c r="CW1238">
        <v>34</v>
      </c>
      <c r="CY1238" s="7"/>
    </row>
    <row r="1239" spans="1:103" x14ac:dyDescent="0.25">
      <c r="A1239" t="s">
        <v>117</v>
      </c>
      <c r="B1239" s="5" t="s">
        <v>118</v>
      </c>
      <c r="C1239">
        <v>2023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Y1239" s="7"/>
    </row>
    <row r="1240" spans="1:103" x14ac:dyDescent="0.25">
      <c r="A1240" t="s">
        <v>119</v>
      </c>
      <c r="B1240" s="5" t="s">
        <v>120</v>
      </c>
      <c r="C1240">
        <v>2023</v>
      </c>
      <c r="D1240">
        <v>90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69</v>
      </c>
      <c r="K1240">
        <v>0</v>
      </c>
      <c r="L1240">
        <v>0</v>
      </c>
      <c r="M1240">
        <v>0</v>
      </c>
      <c r="N1240">
        <v>1</v>
      </c>
      <c r="O1240">
        <v>2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3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4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1</v>
      </c>
      <c r="CK1240">
        <v>1</v>
      </c>
      <c r="CL1240">
        <v>0</v>
      </c>
      <c r="CM1240">
        <v>0</v>
      </c>
      <c r="CN1240">
        <v>2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4</v>
      </c>
      <c r="CU1240">
        <v>0</v>
      </c>
      <c r="CV1240">
        <v>0</v>
      </c>
      <c r="CW1240">
        <v>0</v>
      </c>
      <c r="CY1240" s="7"/>
    </row>
    <row r="1241" spans="1:103" x14ac:dyDescent="0.25">
      <c r="A1241" t="s">
        <v>121</v>
      </c>
      <c r="B1241" s="5" t="s">
        <v>122</v>
      </c>
      <c r="C1241">
        <v>2023</v>
      </c>
      <c r="D1241">
        <v>1664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1264</v>
      </c>
      <c r="AA1241">
        <v>75</v>
      </c>
      <c r="AB1241">
        <v>173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31</v>
      </c>
      <c r="AI1241">
        <v>0</v>
      </c>
      <c r="AJ1241">
        <v>0</v>
      </c>
      <c r="AK1241">
        <v>0</v>
      </c>
      <c r="AL1241">
        <v>2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14</v>
      </c>
      <c r="AT1241">
        <v>0</v>
      </c>
      <c r="AU1241">
        <v>31</v>
      </c>
      <c r="AV1241">
        <v>36</v>
      </c>
      <c r="AW1241">
        <v>5</v>
      </c>
      <c r="AX1241">
        <v>0</v>
      </c>
      <c r="AY1241">
        <v>0</v>
      </c>
      <c r="AZ1241">
        <v>1</v>
      </c>
      <c r="BA1241">
        <v>0</v>
      </c>
      <c r="BB1241">
        <v>13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6</v>
      </c>
      <c r="BK1241">
        <v>1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5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4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Y1241" s="7"/>
    </row>
    <row r="1242" spans="1:103" x14ac:dyDescent="0.25">
      <c r="A1242" t="s">
        <v>123</v>
      </c>
      <c r="B1242" s="5" t="s">
        <v>124</v>
      </c>
      <c r="C1242">
        <v>2023</v>
      </c>
      <c r="D1242">
        <v>239</v>
      </c>
      <c r="E1242">
        <v>0</v>
      </c>
      <c r="F1242">
        <v>0</v>
      </c>
      <c r="G1242">
        <v>0</v>
      </c>
      <c r="H1242">
        <v>151</v>
      </c>
      <c r="I1242">
        <v>0</v>
      </c>
      <c r="J1242">
        <v>64</v>
      </c>
      <c r="K1242">
        <v>0</v>
      </c>
      <c r="L1242">
        <v>4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10</v>
      </c>
      <c r="V1242">
        <v>0</v>
      </c>
      <c r="W1242">
        <v>0</v>
      </c>
      <c r="X1242">
        <v>6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1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1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Y1242" s="7"/>
    </row>
    <row r="1243" spans="1:103" x14ac:dyDescent="0.25">
      <c r="A1243" t="s">
        <v>125</v>
      </c>
      <c r="B1243" s="5" t="s">
        <v>126</v>
      </c>
      <c r="C1243">
        <v>2023</v>
      </c>
      <c r="D1243">
        <v>322</v>
      </c>
      <c r="E1243">
        <v>0</v>
      </c>
      <c r="F1243">
        <v>0</v>
      </c>
      <c r="G1243">
        <v>0</v>
      </c>
      <c r="H1243">
        <v>0</v>
      </c>
      <c r="I1243">
        <v>2</v>
      </c>
      <c r="J1243">
        <v>1</v>
      </c>
      <c r="K1243">
        <v>0</v>
      </c>
      <c r="L1243">
        <v>0</v>
      </c>
      <c r="M1243">
        <v>0</v>
      </c>
      <c r="N1243">
        <v>3</v>
      </c>
      <c r="O1243">
        <v>3</v>
      </c>
      <c r="P1243">
        <v>0</v>
      </c>
      <c r="Q1243">
        <v>0</v>
      </c>
      <c r="R1243">
        <v>0</v>
      </c>
      <c r="S1243">
        <v>52</v>
      </c>
      <c r="T1243">
        <v>2</v>
      </c>
      <c r="U1243">
        <v>0</v>
      </c>
      <c r="V1243">
        <v>0</v>
      </c>
      <c r="W1243">
        <v>10</v>
      </c>
      <c r="X1243">
        <v>0</v>
      </c>
      <c r="Y1243">
        <v>1</v>
      </c>
      <c r="Z1243">
        <v>0</v>
      </c>
      <c r="AA1243">
        <v>5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0</v>
      </c>
      <c r="AI1243">
        <v>1</v>
      </c>
      <c r="AJ1243">
        <v>0</v>
      </c>
      <c r="AK1243">
        <v>2</v>
      </c>
      <c r="AL1243">
        <v>0</v>
      </c>
      <c r="AM1243">
        <v>0</v>
      </c>
      <c r="AN1243">
        <v>2</v>
      </c>
      <c r="AO1243">
        <v>1</v>
      </c>
      <c r="AP1243">
        <v>0</v>
      </c>
      <c r="AQ1243">
        <v>0</v>
      </c>
      <c r="AR1243">
        <v>22</v>
      </c>
      <c r="AS1243">
        <v>23</v>
      </c>
      <c r="AT1243">
        <v>5</v>
      </c>
      <c r="AU1243">
        <v>2</v>
      </c>
      <c r="AV1243">
        <v>5</v>
      </c>
      <c r="AW1243">
        <v>7</v>
      </c>
      <c r="AX1243">
        <v>4</v>
      </c>
      <c r="AY1243">
        <v>0</v>
      </c>
      <c r="AZ1243">
        <v>3</v>
      </c>
      <c r="BA1243">
        <v>0</v>
      </c>
      <c r="BB1243">
        <v>5</v>
      </c>
      <c r="BC1243">
        <v>0</v>
      </c>
      <c r="BD1243">
        <v>0</v>
      </c>
      <c r="BE1243">
        <v>1</v>
      </c>
      <c r="BF1243">
        <v>3</v>
      </c>
      <c r="BG1243">
        <v>0</v>
      </c>
      <c r="BH1243">
        <v>0</v>
      </c>
      <c r="BI1243">
        <v>0</v>
      </c>
      <c r="BJ1243">
        <v>1</v>
      </c>
      <c r="BK1243">
        <v>2</v>
      </c>
      <c r="BL1243">
        <v>0</v>
      </c>
      <c r="BM1243">
        <v>2</v>
      </c>
      <c r="BN1243">
        <v>2</v>
      </c>
      <c r="BO1243">
        <v>1</v>
      </c>
      <c r="BP1243">
        <v>1</v>
      </c>
      <c r="BQ1243">
        <v>14</v>
      </c>
      <c r="BR1243">
        <v>0</v>
      </c>
      <c r="BS1243">
        <v>21</v>
      </c>
      <c r="BT1243">
        <v>5</v>
      </c>
      <c r="BU1243">
        <v>0</v>
      </c>
      <c r="BV1243">
        <v>2</v>
      </c>
      <c r="BW1243">
        <v>1</v>
      </c>
      <c r="BX1243">
        <v>0</v>
      </c>
      <c r="BY1243">
        <v>0</v>
      </c>
      <c r="BZ1243">
        <v>0</v>
      </c>
      <c r="CA1243">
        <v>7</v>
      </c>
      <c r="CB1243">
        <v>3</v>
      </c>
      <c r="CC1243">
        <v>0</v>
      </c>
      <c r="CD1243">
        <v>31</v>
      </c>
      <c r="CE1243">
        <v>0</v>
      </c>
      <c r="CF1243">
        <v>31</v>
      </c>
      <c r="CG1243">
        <v>4</v>
      </c>
      <c r="CH1243">
        <v>1</v>
      </c>
      <c r="CI1243">
        <v>1</v>
      </c>
      <c r="CJ1243">
        <v>2</v>
      </c>
      <c r="CK1243">
        <v>0</v>
      </c>
      <c r="CL1243">
        <v>0</v>
      </c>
      <c r="CM1243">
        <v>2</v>
      </c>
      <c r="CN1243">
        <v>7</v>
      </c>
      <c r="CO1243">
        <v>1</v>
      </c>
      <c r="CP1243">
        <v>1</v>
      </c>
      <c r="CQ1243">
        <v>0</v>
      </c>
      <c r="CR1243">
        <v>0</v>
      </c>
      <c r="CS1243">
        <v>0</v>
      </c>
      <c r="CT1243">
        <v>1</v>
      </c>
      <c r="CU1243">
        <v>0</v>
      </c>
      <c r="CV1243">
        <v>6</v>
      </c>
      <c r="CW1243">
        <v>4</v>
      </c>
      <c r="CY1243" s="7"/>
    </row>
    <row r="1244" spans="1:103" x14ac:dyDescent="0.25">
      <c r="A1244" t="s">
        <v>127</v>
      </c>
      <c r="B1244" s="5" t="s">
        <v>128</v>
      </c>
      <c r="C1244">
        <v>2023</v>
      </c>
      <c r="D1244">
        <v>1304</v>
      </c>
      <c r="E1244">
        <v>0</v>
      </c>
      <c r="F1244">
        <v>0</v>
      </c>
      <c r="G1244">
        <v>0</v>
      </c>
      <c r="H1244">
        <v>1</v>
      </c>
      <c r="I1244">
        <v>1</v>
      </c>
      <c r="J1244">
        <v>258</v>
      </c>
      <c r="K1244">
        <v>1</v>
      </c>
      <c r="L1244">
        <v>14</v>
      </c>
      <c r="M1244">
        <v>4</v>
      </c>
      <c r="N1244">
        <v>5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2</v>
      </c>
      <c r="W1244">
        <v>27</v>
      </c>
      <c r="X1244">
        <v>2</v>
      </c>
      <c r="Y1244">
        <v>0</v>
      </c>
      <c r="Z1244">
        <v>0</v>
      </c>
      <c r="AA1244">
        <v>5</v>
      </c>
      <c r="AB1244">
        <v>129</v>
      </c>
      <c r="AC1244">
        <v>0</v>
      </c>
      <c r="AD1244">
        <v>0</v>
      </c>
      <c r="AE1244">
        <v>0</v>
      </c>
      <c r="AF1244">
        <v>5</v>
      </c>
      <c r="AG1244">
        <v>0</v>
      </c>
      <c r="AH1244">
        <v>10</v>
      </c>
      <c r="AI1244">
        <v>1</v>
      </c>
      <c r="AJ1244">
        <v>20</v>
      </c>
      <c r="AK1244">
        <v>6</v>
      </c>
      <c r="AL1244">
        <v>136</v>
      </c>
      <c r="AM1244">
        <v>18</v>
      </c>
      <c r="AN1244">
        <v>17</v>
      </c>
      <c r="AO1244">
        <v>0</v>
      </c>
      <c r="AP1244">
        <v>0</v>
      </c>
      <c r="AQ1244">
        <v>6</v>
      </c>
      <c r="AR1244">
        <v>0</v>
      </c>
      <c r="AS1244">
        <v>24</v>
      </c>
      <c r="AT1244">
        <v>26</v>
      </c>
      <c r="AU1244">
        <v>16</v>
      </c>
      <c r="AV1244">
        <v>24</v>
      </c>
      <c r="AW1244">
        <v>3</v>
      </c>
      <c r="AX1244">
        <v>6</v>
      </c>
      <c r="AY1244">
        <v>0</v>
      </c>
      <c r="AZ1244">
        <v>0</v>
      </c>
      <c r="BA1244">
        <v>0</v>
      </c>
      <c r="BB1244">
        <v>29</v>
      </c>
      <c r="BC1244">
        <v>0</v>
      </c>
      <c r="BD1244">
        <v>0</v>
      </c>
      <c r="BE1244">
        <v>2</v>
      </c>
      <c r="BF1244">
        <v>3</v>
      </c>
      <c r="BG1244">
        <v>0</v>
      </c>
      <c r="BH1244">
        <v>0</v>
      </c>
      <c r="BI1244">
        <v>0</v>
      </c>
      <c r="BJ1244">
        <v>4</v>
      </c>
      <c r="BK1244">
        <v>1</v>
      </c>
      <c r="BL1244">
        <v>0</v>
      </c>
      <c r="BM1244">
        <v>0</v>
      </c>
      <c r="BN1244">
        <v>2</v>
      </c>
      <c r="BO1244">
        <v>0</v>
      </c>
      <c r="BP1244">
        <v>0</v>
      </c>
      <c r="BQ1244">
        <v>3</v>
      </c>
      <c r="BR1244">
        <v>0</v>
      </c>
      <c r="BS1244">
        <v>342</v>
      </c>
      <c r="BT1244">
        <v>0</v>
      </c>
      <c r="BU1244">
        <v>0</v>
      </c>
      <c r="BV1244">
        <v>1</v>
      </c>
      <c r="BW1244">
        <v>53</v>
      </c>
      <c r="BX1244">
        <v>0</v>
      </c>
      <c r="BY1244">
        <v>0</v>
      </c>
      <c r="BZ1244">
        <v>0</v>
      </c>
      <c r="CA1244">
        <v>3</v>
      </c>
      <c r="CB1244">
        <v>0</v>
      </c>
      <c r="CC1244">
        <v>0</v>
      </c>
      <c r="CD1244">
        <v>22</v>
      </c>
      <c r="CE1244">
        <v>0</v>
      </c>
      <c r="CF1244">
        <v>1</v>
      </c>
      <c r="CG1244">
        <v>0</v>
      </c>
      <c r="CH1244">
        <v>0</v>
      </c>
      <c r="CI1244">
        <v>0</v>
      </c>
      <c r="CJ1244">
        <v>32</v>
      </c>
      <c r="CK1244">
        <v>0</v>
      </c>
      <c r="CL1244">
        <v>0</v>
      </c>
      <c r="CM1244">
        <v>2</v>
      </c>
      <c r="CN1244">
        <v>10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1</v>
      </c>
      <c r="CU1244">
        <v>0</v>
      </c>
      <c r="CV1244">
        <v>20</v>
      </c>
      <c r="CW1244">
        <v>1</v>
      </c>
      <c r="CY1244" s="7"/>
    </row>
    <row r="1245" spans="1:103" x14ac:dyDescent="0.25">
      <c r="A1245" t="s">
        <v>129</v>
      </c>
      <c r="B1245" s="5" t="s">
        <v>130</v>
      </c>
      <c r="C1245">
        <v>2023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Y1245" s="7"/>
    </row>
    <row r="1246" spans="1:103" x14ac:dyDescent="0.25">
      <c r="A1246" t="s">
        <v>131</v>
      </c>
      <c r="B1246" s="5" t="s">
        <v>132</v>
      </c>
      <c r="C1246">
        <v>2023</v>
      </c>
      <c r="D1246">
        <v>19859</v>
      </c>
      <c r="E1246">
        <v>9</v>
      </c>
      <c r="F1246">
        <v>297</v>
      </c>
      <c r="G1246">
        <v>114</v>
      </c>
      <c r="H1246">
        <v>61</v>
      </c>
      <c r="I1246">
        <v>237</v>
      </c>
      <c r="J1246">
        <v>2356</v>
      </c>
      <c r="K1246">
        <v>77</v>
      </c>
      <c r="L1246">
        <v>200</v>
      </c>
      <c r="M1246">
        <v>38</v>
      </c>
      <c r="N1246">
        <v>170</v>
      </c>
      <c r="O1246">
        <v>513</v>
      </c>
      <c r="P1246">
        <v>0</v>
      </c>
      <c r="Q1246">
        <v>3</v>
      </c>
      <c r="R1246">
        <v>4</v>
      </c>
      <c r="S1246">
        <v>18</v>
      </c>
      <c r="T1246">
        <v>21</v>
      </c>
      <c r="U1246">
        <v>1</v>
      </c>
      <c r="V1246">
        <v>140</v>
      </c>
      <c r="W1246">
        <v>66</v>
      </c>
      <c r="X1246">
        <v>39</v>
      </c>
      <c r="Y1246">
        <v>14</v>
      </c>
      <c r="Z1246">
        <v>0</v>
      </c>
      <c r="AA1246">
        <v>279</v>
      </c>
      <c r="AB1246">
        <v>22</v>
      </c>
      <c r="AC1246">
        <v>0</v>
      </c>
      <c r="AD1246">
        <v>2</v>
      </c>
      <c r="AE1246">
        <v>275</v>
      </c>
      <c r="AF1246">
        <v>2</v>
      </c>
      <c r="AG1246">
        <v>102</v>
      </c>
      <c r="AH1246">
        <v>74</v>
      </c>
      <c r="AI1246">
        <v>57</v>
      </c>
      <c r="AJ1246">
        <v>1999</v>
      </c>
      <c r="AK1246">
        <v>465</v>
      </c>
      <c r="AL1246">
        <v>85</v>
      </c>
      <c r="AM1246">
        <v>142</v>
      </c>
      <c r="AN1246">
        <v>116</v>
      </c>
      <c r="AO1246">
        <v>120</v>
      </c>
      <c r="AP1246">
        <v>6</v>
      </c>
      <c r="AQ1246">
        <v>112</v>
      </c>
      <c r="AR1246">
        <v>199</v>
      </c>
      <c r="AS1246">
        <v>170</v>
      </c>
      <c r="AT1246">
        <v>103</v>
      </c>
      <c r="AU1246">
        <v>613</v>
      </c>
      <c r="AV1246">
        <v>658</v>
      </c>
      <c r="AW1246">
        <v>437</v>
      </c>
      <c r="AX1246">
        <v>478</v>
      </c>
      <c r="AY1246">
        <v>3</v>
      </c>
      <c r="AZ1246">
        <v>75</v>
      </c>
      <c r="BA1246">
        <v>0</v>
      </c>
      <c r="BB1246">
        <v>1076</v>
      </c>
      <c r="BC1246">
        <v>18</v>
      </c>
      <c r="BD1246">
        <v>0</v>
      </c>
      <c r="BE1246">
        <v>39</v>
      </c>
      <c r="BF1246">
        <v>104</v>
      </c>
      <c r="BG1246">
        <v>16</v>
      </c>
      <c r="BH1246">
        <v>20</v>
      </c>
      <c r="BI1246">
        <v>7</v>
      </c>
      <c r="BJ1246">
        <v>246</v>
      </c>
      <c r="BK1246">
        <v>315</v>
      </c>
      <c r="BL1246">
        <v>0</v>
      </c>
      <c r="BM1246">
        <v>6</v>
      </c>
      <c r="BN1246">
        <v>40</v>
      </c>
      <c r="BO1246">
        <v>2</v>
      </c>
      <c r="BP1246">
        <v>21</v>
      </c>
      <c r="BQ1246">
        <v>119</v>
      </c>
      <c r="BR1246">
        <v>87</v>
      </c>
      <c r="BS1246">
        <v>419</v>
      </c>
      <c r="BT1246">
        <v>122</v>
      </c>
      <c r="BU1246">
        <v>25</v>
      </c>
      <c r="BV1246">
        <v>443</v>
      </c>
      <c r="BW1246">
        <v>691</v>
      </c>
      <c r="BX1246">
        <v>2833</v>
      </c>
      <c r="BY1246">
        <v>82</v>
      </c>
      <c r="BZ1246">
        <v>63</v>
      </c>
      <c r="CA1246">
        <v>578</v>
      </c>
      <c r="CB1246">
        <v>9</v>
      </c>
      <c r="CC1246">
        <v>1</v>
      </c>
      <c r="CD1246">
        <v>67</v>
      </c>
      <c r="CE1246">
        <v>2</v>
      </c>
      <c r="CF1246">
        <v>92</v>
      </c>
      <c r="CG1246">
        <v>7</v>
      </c>
      <c r="CH1246">
        <v>27</v>
      </c>
      <c r="CI1246">
        <v>51</v>
      </c>
      <c r="CJ1246">
        <v>612</v>
      </c>
      <c r="CK1246">
        <v>112</v>
      </c>
      <c r="CL1246">
        <v>0</v>
      </c>
      <c r="CM1246">
        <v>15</v>
      </c>
      <c r="CN1246">
        <v>136</v>
      </c>
      <c r="CO1246">
        <v>42</v>
      </c>
      <c r="CP1246">
        <v>4</v>
      </c>
      <c r="CQ1246">
        <v>1</v>
      </c>
      <c r="CR1246">
        <v>17</v>
      </c>
      <c r="CS1246">
        <v>16</v>
      </c>
      <c r="CT1246">
        <v>93</v>
      </c>
      <c r="CU1246">
        <v>25</v>
      </c>
      <c r="CV1246">
        <v>135</v>
      </c>
      <c r="CW1246">
        <v>57</v>
      </c>
      <c r="CY1246" s="7"/>
    </row>
    <row r="1247" spans="1:103" x14ac:dyDescent="0.25">
      <c r="A1247" t="s">
        <v>133</v>
      </c>
      <c r="B1247" s="5" t="s">
        <v>134</v>
      </c>
      <c r="C1247">
        <v>2023</v>
      </c>
      <c r="D1247">
        <v>188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8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14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1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1</v>
      </c>
      <c r="AY1247">
        <v>0</v>
      </c>
      <c r="AZ1247">
        <v>0</v>
      </c>
      <c r="BA1247">
        <v>0</v>
      </c>
      <c r="BB1247">
        <v>116</v>
      </c>
      <c r="BC1247">
        <v>1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2</v>
      </c>
      <c r="BK1247">
        <v>1</v>
      </c>
      <c r="BL1247">
        <v>0</v>
      </c>
      <c r="BM1247">
        <v>0</v>
      </c>
      <c r="BN1247">
        <v>7</v>
      </c>
      <c r="BO1247">
        <v>0</v>
      </c>
      <c r="BP1247">
        <v>0</v>
      </c>
      <c r="BQ1247">
        <v>4</v>
      </c>
      <c r="BR1247">
        <v>0</v>
      </c>
      <c r="BS1247">
        <v>1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18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2</v>
      </c>
      <c r="CK1247">
        <v>0</v>
      </c>
      <c r="CL1247">
        <v>0</v>
      </c>
      <c r="CM1247">
        <v>1</v>
      </c>
      <c r="CN1247">
        <v>5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4</v>
      </c>
      <c r="CY1247" s="7"/>
    </row>
    <row r="1248" spans="1:103" x14ac:dyDescent="0.25">
      <c r="A1248" t="s">
        <v>135</v>
      </c>
      <c r="B1248" s="5" t="s">
        <v>136</v>
      </c>
      <c r="C1248">
        <v>2023</v>
      </c>
      <c r="D1248">
        <v>2351</v>
      </c>
      <c r="E1248">
        <v>0</v>
      </c>
      <c r="F1248">
        <v>0</v>
      </c>
      <c r="G1248">
        <v>3</v>
      </c>
      <c r="H1248">
        <v>0</v>
      </c>
      <c r="I1248">
        <v>3</v>
      </c>
      <c r="J1248">
        <v>0</v>
      </c>
      <c r="K1248">
        <v>6</v>
      </c>
      <c r="L1248">
        <v>0</v>
      </c>
      <c r="M1248">
        <v>1</v>
      </c>
      <c r="N1248">
        <v>1</v>
      </c>
      <c r="O1248">
        <v>3</v>
      </c>
      <c r="P1248">
        <v>0</v>
      </c>
      <c r="Q1248">
        <v>0</v>
      </c>
      <c r="R1248">
        <v>0</v>
      </c>
      <c r="S1248">
        <v>220</v>
      </c>
      <c r="T1248">
        <v>39</v>
      </c>
      <c r="U1248">
        <v>0</v>
      </c>
      <c r="V1248">
        <v>1</v>
      </c>
      <c r="W1248">
        <v>32</v>
      </c>
      <c r="X1248">
        <v>0</v>
      </c>
      <c r="Y1248">
        <v>1</v>
      </c>
      <c r="Z1248">
        <v>0</v>
      </c>
      <c r="AA1248">
        <v>284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42</v>
      </c>
      <c r="AH1248">
        <v>21</v>
      </c>
      <c r="AI1248">
        <v>5</v>
      </c>
      <c r="AJ1248">
        <v>24</v>
      </c>
      <c r="AK1248">
        <v>1</v>
      </c>
      <c r="AL1248">
        <v>42</v>
      </c>
      <c r="AM1248">
        <v>54</v>
      </c>
      <c r="AN1248">
        <v>27</v>
      </c>
      <c r="AO1248">
        <v>5</v>
      </c>
      <c r="AP1248">
        <v>1</v>
      </c>
      <c r="AQ1248">
        <v>4</v>
      </c>
      <c r="AR1248">
        <v>80</v>
      </c>
      <c r="AS1248">
        <v>488</v>
      </c>
      <c r="AT1248">
        <v>13</v>
      </c>
      <c r="AU1248">
        <v>12</v>
      </c>
      <c r="AV1248">
        <v>119</v>
      </c>
      <c r="AW1248">
        <v>41</v>
      </c>
      <c r="AX1248">
        <v>29</v>
      </c>
      <c r="AY1248">
        <v>2</v>
      </c>
      <c r="AZ1248">
        <v>15</v>
      </c>
      <c r="BA1248">
        <v>0</v>
      </c>
      <c r="BB1248">
        <v>63</v>
      </c>
      <c r="BC1248">
        <v>14</v>
      </c>
      <c r="BD1248">
        <v>0</v>
      </c>
      <c r="BE1248">
        <v>23</v>
      </c>
      <c r="BF1248">
        <v>138</v>
      </c>
      <c r="BG1248">
        <v>1</v>
      </c>
      <c r="BH1248">
        <v>6</v>
      </c>
      <c r="BI1248">
        <v>0</v>
      </c>
      <c r="BJ1248">
        <v>30</v>
      </c>
      <c r="BK1248">
        <v>71</v>
      </c>
      <c r="BL1248">
        <v>0</v>
      </c>
      <c r="BM1248">
        <v>0</v>
      </c>
      <c r="BN1248">
        <v>8</v>
      </c>
      <c r="BO1248">
        <v>0</v>
      </c>
      <c r="BP1248">
        <v>5</v>
      </c>
      <c r="BQ1248">
        <v>27</v>
      </c>
      <c r="BR1248">
        <v>1</v>
      </c>
      <c r="BS1248">
        <v>39</v>
      </c>
      <c r="BT1248">
        <v>91</v>
      </c>
      <c r="BU1248">
        <v>0</v>
      </c>
      <c r="BV1248">
        <v>8</v>
      </c>
      <c r="BW1248">
        <v>23</v>
      </c>
      <c r="BX1248">
        <v>0</v>
      </c>
      <c r="BY1248">
        <v>2</v>
      </c>
      <c r="BZ1248">
        <v>0</v>
      </c>
      <c r="CA1248">
        <v>8</v>
      </c>
      <c r="CB1248">
        <v>17</v>
      </c>
      <c r="CC1248">
        <v>0</v>
      </c>
      <c r="CD1248">
        <v>11</v>
      </c>
      <c r="CE1248">
        <v>0</v>
      </c>
      <c r="CF1248">
        <v>2</v>
      </c>
      <c r="CG1248">
        <v>0</v>
      </c>
      <c r="CH1248">
        <v>9</v>
      </c>
      <c r="CI1248">
        <v>0</v>
      </c>
      <c r="CJ1248">
        <v>4</v>
      </c>
      <c r="CK1248">
        <v>1</v>
      </c>
      <c r="CL1248">
        <v>0</v>
      </c>
      <c r="CM1248">
        <v>8</v>
      </c>
      <c r="CN1248">
        <v>92</v>
      </c>
      <c r="CO1248">
        <v>0</v>
      </c>
      <c r="CP1248">
        <v>1</v>
      </c>
      <c r="CQ1248">
        <v>0</v>
      </c>
      <c r="CR1248">
        <v>1</v>
      </c>
      <c r="CS1248">
        <v>0</v>
      </c>
      <c r="CT1248">
        <v>3</v>
      </c>
      <c r="CU1248">
        <v>1</v>
      </c>
      <c r="CV1248">
        <v>11</v>
      </c>
      <c r="CW1248">
        <v>12</v>
      </c>
      <c r="CY1248" s="7"/>
    </row>
    <row r="1249" spans="1:103" x14ac:dyDescent="0.25">
      <c r="A1249" t="s">
        <v>137</v>
      </c>
      <c r="B1249" s="5" t="s">
        <v>138</v>
      </c>
      <c r="C1249">
        <v>2023</v>
      </c>
      <c r="D1249">
        <v>29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24</v>
      </c>
      <c r="L1249">
        <v>0</v>
      </c>
      <c r="M1249">
        <v>0</v>
      </c>
      <c r="N1249">
        <v>0</v>
      </c>
      <c r="O1249">
        <v>4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Y1249" s="7"/>
    </row>
    <row r="1250" spans="1:103" x14ac:dyDescent="0.25">
      <c r="A1250" t="s">
        <v>139</v>
      </c>
      <c r="B1250" s="5" t="s">
        <v>140</v>
      </c>
      <c r="C1250">
        <v>2023</v>
      </c>
      <c r="D1250">
        <v>8</v>
      </c>
      <c r="E1250">
        <v>0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7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Y1250" s="7"/>
    </row>
    <row r="1251" spans="1:103" x14ac:dyDescent="0.25">
      <c r="A1251" t="s">
        <v>141</v>
      </c>
      <c r="B1251" s="5" t="s">
        <v>142</v>
      </c>
      <c r="C1251">
        <v>2023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Y1251" s="7"/>
    </row>
    <row r="1252" spans="1:103" x14ac:dyDescent="0.25">
      <c r="A1252" t="s">
        <v>143</v>
      </c>
      <c r="B1252" s="5" t="s">
        <v>144</v>
      </c>
      <c r="C1252">
        <v>2023</v>
      </c>
      <c r="D1252">
        <v>249</v>
      </c>
      <c r="E1252">
        <v>0</v>
      </c>
      <c r="F1252">
        <v>0</v>
      </c>
      <c r="G1252">
        <v>0</v>
      </c>
      <c r="H1252">
        <v>167</v>
      </c>
      <c r="I1252">
        <v>0</v>
      </c>
      <c r="J1252">
        <v>0</v>
      </c>
      <c r="K1252">
        <v>0</v>
      </c>
      <c r="L1252">
        <v>0</v>
      </c>
      <c r="M1252">
        <v>82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Y1252" s="7"/>
    </row>
    <row r="1253" spans="1:103" x14ac:dyDescent="0.25">
      <c r="A1253" t="s">
        <v>145</v>
      </c>
      <c r="B1253" s="5" t="s">
        <v>146</v>
      </c>
      <c r="C1253">
        <v>2023</v>
      </c>
      <c r="D1253">
        <v>41280</v>
      </c>
      <c r="E1253">
        <v>100</v>
      </c>
      <c r="F1253">
        <v>567</v>
      </c>
      <c r="G1253">
        <v>635</v>
      </c>
      <c r="H1253">
        <v>61</v>
      </c>
      <c r="I1253">
        <v>899</v>
      </c>
      <c r="J1253">
        <v>723</v>
      </c>
      <c r="K1253">
        <v>260</v>
      </c>
      <c r="L1253">
        <v>473</v>
      </c>
      <c r="M1253">
        <v>325</v>
      </c>
      <c r="N1253">
        <v>400</v>
      </c>
      <c r="O1253">
        <v>3059</v>
      </c>
      <c r="P1253">
        <v>0</v>
      </c>
      <c r="Q1253">
        <v>21</v>
      </c>
      <c r="R1253">
        <v>13</v>
      </c>
      <c r="S1253">
        <v>91</v>
      </c>
      <c r="T1253">
        <v>7</v>
      </c>
      <c r="U1253">
        <v>12</v>
      </c>
      <c r="V1253">
        <v>72</v>
      </c>
      <c r="W1253">
        <v>51</v>
      </c>
      <c r="X1253">
        <v>79</v>
      </c>
      <c r="Y1253">
        <v>2</v>
      </c>
      <c r="Z1253">
        <v>0</v>
      </c>
      <c r="AA1253">
        <v>524</v>
      </c>
      <c r="AB1253">
        <v>32</v>
      </c>
      <c r="AC1253">
        <v>1456</v>
      </c>
      <c r="AD1253">
        <v>7</v>
      </c>
      <c r="AE1253">
        <v>164</v>
      </c>
      <c r="AF1253">
        <v>4</v>
      </c>
      <c r="AG1253">
        <v>469</v>
      </c>
      <c r="AH1253">
        <v>252</v>
      </c>
      <c r="AI1253">
        <v>236</v>
      </c>
      <c r="AJ1253">
        <v>1350</v>
      </c>
      <c r="AK1253">
        <v>1503</v>
      </c>
      <c r="AL1253">
        <v>55</v>
      </c>
      <c r="AM1253">
        <v>586</v>
      </c>
      <c r="AN1253">
        <v>433</v>
      </c>
      <c r="AO1253">
        <v>937</v>
      </c>
      <c r="AP1253">
        <v>22</v>
      </c>
      <c r="AQ1253">
        <v>280</v>
      </c>
      <c r="AR1253">
        <v>172</v>
      </c>
      <c r="AS1253">
        <v>554</v>
      </c>
      <c r="AT1253">
        <v>246</v>
      </c>
      <c r="AU1253">
        <v>548</v>
      </c>
      <c r="AV1253">
        <v>673</v>
      </c>
      <c r="AW1253">
        <v>504</v>
      </c>
      <c r="AX1253">
        <v>885</v>
      </c>
      <c r="AY1253">
        <v>16</v>
      </c>
      <c r="AZ1253">
        <v>237</v>
      </c>
      <c r="BA1253">
        <v>7</v>
      </c>
      <c r="BB1253">
        <v>2349</v>
      </c>
      <c r="BC1253">
        <v>325</v>
      </c>
      <c r="BD1253">
        <v>11</v>
      </c>
      <c r="BE1253">
        <v>146</v>
      </c>
      <c r="BF1253">
        <v>504</v>
      </c>
      <c r="BG1253">
        <v>26</v>
      </c>
      <c r="BH1253">
        <v>57</v>
      </c>
      <c r="BI1253">
        <v>8</v>
      </c>
      <c r="BJ1253">
        <v>728</v>
      </c>
      <c r="BK1253">
        <v>1102</v>
      </c>
      <c r="BL1253">
        <v>0</v>
      </c>
      <c r="BM1253">
        <v>45</v>
      </c>
      <c r="BN1253">
        <v>289</v>
      </c>
      <c r="BO1253">
        <v>158</v>
      </c>
      <c r="BP1253">
        <v>84</v>
      </c>
      <c r="BQ1253">
        <v>535</v>
      </c>
      <c r="BR1253">
        <v>119</v>
      </c>
      <c r="BS1253">
        <v>1256</v>
      </c>
      <c r="BT1253">
        <v>332</v>
      </c>
      <c r="BU1253">
        <v>92</v>
      </c>
      <c r="BV1253">
        <v>1290</v>
      </c>
      <c r="BW1253">
        <v>2200</v>
      </c>
      <c r="BX1253">
        <v>2110</v>
      </c>
      <c r="BY1253">
        <v>34</v>
      </c>
      <c r="BZ1253">
        <v>36</v>
      </c>
      <c r="CA1253">
        <v>2385</v>
      </c>
      <c r="CB1253">
        <v>99</v>
      </c>
      <c r="CC1253">
        <v>3</v>
      </c>
      <c r="CD1253">
        <v>71</v>
      </c>
      <c r="CE1253">
        <v>18</v>
      </c>
      <c r="CF1253">
        <v>168</v>
      </c>
      <c r="CG1253">
        <v>147</v>
      </c>
      <c r="CH1253">
        <v>68</v>
      </c>
      <c r="CI1253">
        <v>466</v>
      </c>
      <c r="CJ1253">
        <v>798</v>
      </c>
      <c r="CK1253">
        <v>266</v>
      </c>
      <c r="CL1253">
        <v>2</v>
      </c>
      <c r="CM1253">
        <v>108</v>
      </c>
      <c r="CN1253">
        <v>889</v>
      </c>
      <c r="CO1253">
        <v>130</v>
      </c>
      <c r="CP1253">
        <v>72</v>
      </c>
      <c r="CQ1253">
        <v>6</v>
      </c>
      <c r="CR1253">
        <v>201</v>
      </c>
      <c r="CS1253">
        <v>195</v>
      </c>
      <c r="CT1253">
        <v>289</v>
      </c>
      <c r="CU1253">
        <v>55</v>
      </c>
      <c r="CV1253">
        <v>716</v>
      </c>
      <c r="CW1253">
        <v>287</v>
      </c>
      <c r="CY1253" s="7"/>
    </row>
    <row r="1254" spans="1:103" x14ac:dyDescent="0.25">
      <c r="A1254" t="s">
        <v>147</v>
      </c>
      <c r="B1254" s="5" t="s">
        <v>148</v>
      </c>
      <c r="C1254">
        <v>2023</v>
      </c>
      <c r="D1254">
        <v>61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2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58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1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Y1254" s="7"/>
    </row>
    <row r="1255" spans="1:103" x14ac:dyDescent="0.25">
      <c r="A1255" t="s">
        <v>149</v>
      </c>
      <c r="B1255" s="5" t="s">
        <v>150</v>
      </c>
      <c r="C1255">
        <v>2023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Y1255" s="7"/>
    </row>
    <row r="1256" spans="1:103" x14ac:dyDescent="0.25">
      <c r="A1256" t="s">
        <v>151</v>
      </c>
      <c r="B1256" s="5" t="s">
        <v>152</v>
      </c>
      <c r="C1256">
        <v>2023</v>
      </c>
      <c r="D1256">
        <v>31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2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3</v>
      </c>
      <c r="X1256">
        <v>0</v>
      </c>
      <c r="Y1256">
        <v>7</v>
      </c>
      <c r="Z1256">
        <v>0</v>
      </c>
      <c r="AA1256">
        <v>9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1</v>
      </c>
      <c r="AI1256">
        <v>0</v>
      </c>
      <c r="AJ1256">
        <v>1</v>
      </c>
      <c r="AK1256">
        <v>0</v>
      </c>
      <c r="AL1256">
        <v>3</v>
      </c>
      <c r="AM1256">
        <v>0</v>
      </c>
      <c r="AN1256">
        <v>0</v>
      </c>
      <c r="AO1256">
        <v>0</v>
      </c>
      <c r="AP1256">
        <v>0</v>
      </c>
      <c r="AQ1256">
        <v>2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2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Y1256" s="7"/>
    </row>
    <row r="1257" spans="1:103" x14ac:dyDescent="0.25">
      <c r="A1257" t="s">
        <v>153</v>
      </c>
      <c r="B1257" s="5" t="s">
        <v>154</v>
      </c>
      <c r="C1257">
        <v>2023</v>
      </c>
      <c r="D1257">
        <v>137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4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1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1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1</v>
      </c>
      <c r="BO1257">
        <v>0</v>
      </c>
      <c r="BP1257">
        <v>0</v>
      </c>
      <c r="BQ1257">
        <v>1</v>
      </c>
      <c r="BR1257">
        <v>0</v>
      </c>
      <c r="BS1257">
        <v>1</v>
      </c>
      <c r="BT1257">
        <v>0</v>
      </c>
      <c r="BU1257">
        <v>0</v>
      </c>
      <c r="BV1257">
        <v>0</v>
      </c>
      <c r="BW1257">
        <v>0</v>
      </c>
      <c r="BX1257">
        <v>23</v>
      </c>
      <c r="BY1257">
        <v>0</v>
      </c>
      <c r="BZ1257">
        <v>0</v>
      </c>
      <c r="CA1257">
        <v>8</v>
      </c>
      <c r="CB1257">
        <v>61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1</v>
      </c>
      <c r="CK1257">
        <v>0</v>
      </c>
      <c r="CL1257">
        <v>0</v>
      </c>
      <c r="CM1257">
        <v>0</v>
      </c>
      <c r="CN1257">
        <v>1</v>
      </c>
      <c r="CO1257">
        <v>1</v>
      </c>
      <c r="CP1257">
        <v>15</v>
      </c>
      <c r="CQ1257">
        <v>0</v>
      </c>
      <c r="CR1257">
        <v>1</v>
      </c>
      <c r="CS1257">
        <v>1</v>
      </c>
      <c r="CT1257">
        <v>2</v>
      </c>
      <c r="CU1257">
        <v>0</v>
      </c>
      <c r="CV1257">
        <v>1</v>
      </c>
      <c r="CW1257">
        <v>0</v>
      </c>
      <c r="CY1257" s="7"/>
    </row>
    <row r="1258" spans="1:103" x14ac:dyDescent="0.25">
      <c r="A1258" t="s">
        <v>155</v>
      </c>
      <c r="B1258" s="5" t="s">
        <v>156</v>
      </c>
      <c r="C1258">
        <v>2023</v>
      </c>
      <c r="D1258">
        <v>290</v>
      </c>
      <c r="E1258">
        <v>0</v>
      </c>
      <c r="F1258">
        <v>0</v>
      </c>
      <c r="G1258">
        <v>0</v>
      </c>
      <c r="H1258">
        <v>42</v>
      </c>
      <c r="I1258">
        <v>0</v>
      </c>
      <c r="J1258">
        <v>62</v>
      </c>
      <c r="K1258">
        <v>0</v>
      </c>
      <c r="L1258">
        <v>19</v>
      </c>
      <c r="M1258">
        <v>0</v>
      </c>
      <c r="N1258">
        <v>5</v>
      </c>
      <c r="O1258">
        <v>0</v>
      </c>
      <c r="P1258">
        <v>0</v>
      </c>
      <c r="Q1258">
        <v>1</v>
      </c>
      <c r="R1258">
        <v>0</v>
      </c>
      <c r="S1258">
        <v>3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143</v>
      </c>
      <c r="AA1258">
        <v>0</v>
      </c>
      <c r="AB1258">
        <v>0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1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1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7</v>
      </c>
      <c r="CY1258" s="7"/>
    </row>
    <row r="1259" spans="1:103" x14ac:dyDescent="0.25">
      <c r="A1259" t="s">
        <v>157</v>
      </c>
      <c r="B1259" s="5" t="s">
        <v>158</v>
      </c>
      <c r="C1259">
        <v>2023</v>
      </c>
      <c r="D1259">
        <v>3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1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1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1</v>
      </c>
      <c r="CS1259">
        <v>0</v>
      </c>
      <c r="CT1259">
        <v>0</v>
      </c>
      <c r="CU1259">
        <v>0</v>
      </c>
      <c r="CV1259">
        <v>0</v>
      </c>
      <c r="CW1259">
        <v>0</v>
      </c>
      <c r="CY1259" s="7"/>
    </row>
    <row r="1260" spans="1:103" x14ac:dyDescent="0.25">
      <c r="A1260" t="s">
        <v>159</v>
      </c>
      <c r="B1260" s="5" t="s">
        <v>160</v>
      </c>
      <c r="C1260">
        <v>2023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Y1260" s="7"/>
    </row>
    <row r="1261" spans="1:103" x14ac:dyDescent="0.25">
      <c r="A1261" t="s">
        <v>161</v>
      </c>
      <c r="B1261" s="5" t="s">
        <v>162</v>
      </c>
      <c r="C1261">
        <v>2023</v>
      </c>
      <c r="D1261">
        <v>2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3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Y1261" s="7"/>
    </row>
    <row r="1262" spans="1:103" x14ac:dyDescent="0.25">
      <c r="A1262" t="s">
        <v>163</v>
      </c>
      <c r="B1262" s="5" t="s">
        <v>164</v>
      </c>
      <c r="C1262">
        <v>2023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Y1262" s="7"/>
    </row>
    <row r="1263" spans="1:103" x14ac:dyDescent="0.25">
      <c r="A1263" t="s">
        <v>165</v>
      </c>
      <c r="B1263" s="5" t="s">
        <v>166</v>
      </c>
      <c r="C1263">
        <v>2023</v>
      </c>
      <c r="D1263">
        <v>8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5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1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1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Y1263" s="7"/>
    </row>
    <row r="1264" spans="1:103" x14ac:dyDescent="0.25">
      <c r="A1264" t="s">
        <v>167</v>
      </c>
      <c r="B1264" s="5" t="s">
        <v>168</v>
      </c>
      <c r="C1264">
        <v>2023</v>
      </c>
      <c r="D1264">
        <v>1693</v>
      </c>
      <c r="E1264">
        <v>0</v>
      </c>
      <c r="F1264">
        <v>20</v>
      </c>
      <c r="G1264">
        <v>129</v>
      </c>
      <c r="H1264">
        <v>8</v>
      </c>
      <c r="I1264">
        <v>49</v>
      </c>
      <c r="J1264">
        <v>160</v>
      </c>
      <c r="K1264">
        <v>3</v>
      </c>
      <c r="L1264">
        <v>4</v>
      </c>
      <c r="M1264">
        <v>0</v>
      </c>
      <c r="N1264">
        <v>25</v>
      </c>
      <c r="O1264">
        <v>9</v>
      </c>
      <c r="P1264">
        <v>0</v>
      </c>
      <c r="Q1264">
        <v>9</v>
      </c>
      <c r="R1264">
        <v>0</v>
      </c>
      <c r="S1264">
        <v>0</v>
      </c>
      <c r="T1264">
        <v>0</v>
      </c>
      <c r="U1264">
        <v>4</v>
      </c>
      <c r="V1264">
        <v>18</v>
      </c>
      <c r="W1264">
        <v>55</v>
      </c>
      <c r="X1264">
        <v>1</v>
      </c>
      <c r="Y1264">
        <v>0</v>
      </c>
      <c r="Z1264">
        <v>0</v>
      </c>
      <c r="AA1264">
        <v>153</v>
      </c>
      <c r="AB1264">
        <v>0</v>
      </c>
      <c r="AC1264">
        <v>0</v>
      </c>
      <c r="AD1264">
        <v>0</v>
      </c>
      <c r="AE1264">
        <v>17</v>
      </c>
      <c r="AF1264">
        <v>0</v>
      </c>
      <c r="AG1264">
        <v>0</v>
      </c>
      <c r="AH1264">
        <v>0</v>
      </c>
      <c r="AI1264">
        <v>3</v>
      </c>
      <c r="AJ1264">
        <v>214</v>
      </c>
      <c r="AK1264">
        <v>39</v>
      </c>
      <c r="AL1264">
        <v>6</v>
      </c>
      <c r="AM1264">
        <v>9</v>
      </c>
      <c r="AN1264">
        <v>28</v>
      </c>
      <c r="AO1264">
        <v>5</v>
      </c>
      <c r="AP1264">
        <v>0</v>
      </c>
      <c r="AQ1264">
        <v>1</v>
      </c>
      <c r="AR1264">
        <v>0</v>
      </c>
      <c r="AS1264">
        <v>9</v>
      </c>
      <c r="AT1264">
        <v>9</v>
      </c>
      <c r="AU1264">
        <v>33</v>
      </c>
      <c r="AV1264">
        <v>38</v>
      </c>
      <c r="AW1264">
        <v>162</v>
      </c>
      <c r="AX1264">
        <v>26</v>
      </c>
      <c r="AY1264">
        <v>0</v>
      </c>
      <c r="AZ1264">
        <v>0</v>
      </c>
      <c r="BA1264">
        <v>0</v>
      </c>
      <c r="BB1264">
        <v>15</v>
      </c>
      <c r="BC1264">
        <v>0</v>
      </c>
      <c r="BD1264">
        <v>0</v>
      </c>
      <c r="BE1264">
        <v>2</v>
      </c>
      <c r="BF1264">
        <v>2</v>
      </c>
      <c r="BG1264">
        <v>0</v>
      </c>
      <c r="BH1264">
        <v>0</v>
      </c>
      <c r="BI1264">
        <v>0</v>
      </c>
      <c r="BJ1264">
        <v>17</v>
      </c>
      <c r="BK1264">
        <v>11</v>
      </c>
      <c r="BL1264">
        <v>0</v>
      </c>
      <c r="BM1264">
        <v>0</v>
      </c>
      <c r="BN1264">
        <v>4</v>
      </c>
      <c r="BO1264">
        <v>0</v>
      </c>
      <c r="BP1264">
        <v>0</v>
      </c>
      <c r="BQ1264">
        <v>8</v>
      </c>
      <c r="BR1264">
        <v>0</v>
      </c>
      <c r="BS1264">
        <v>93</v>
      </c>
      <c r="BT1264">
        <v>1</v>
      </c>
      <c r="BU1264">
        <v>0</v>
      </c>
      <c r="BV1264">
        <v>2</v>
      </c>
      <c r="BW1264">
        <v>0</v>
      </c>
      <c r="BX1264">
        <v>0</v>
      </c>
      <c r="BY1264">
        <v>0</v>
      </c>
      <c r="BZ1264">
        <v>0</v>
      </c>
      <c r="CA1264">
        <v>11</v>
      </c>
      <c r="CB1264">
        <v>151</v>
      </c>
      <c r="CC1264">
        <v>0</v>
      </c>
      <c r="CD1264">
        <v>3</v>
      </c>
      <c r="CE1264">
        <v>0</v>
      </c>
      <c r="CF1264">
        <v>2</v>
      </c>
      <c r="CG1264">
        <v>0</v>
      </c>
      <c r="CH1264">
        <v>0</v>
      </c>
      <c r="CI1264">
        <v>1</v>
      </c>
      <c r="CJ1264">
        <v>11</v>
      </c>
      <c r="CK1264">
        <v>2</v>
      </c>
      <c r="CL1264">
        <v>0</v>
      </c>
      <c r="CM1264">
        <v>1</v>
      </c>
      <c r="CN1264">
        <v>60</v>
      </c>
      <c r="CO1264">
        <v>1</v>
      </c>
      <c r="CP1264">
        <v>1</v>
      </c>
      <c r="CQ1264">
        <v>0</v>
      </c>
      <c r="CR1264">
        <v>8</v>
      </c>
      <c r="CS1264">
        <v>1</v>
      </c>
      <c r="CT1264">
        <v>10</v>
      </c>
      <c r="CU1264">
        <v>3</v>
      </c>
      <c r="CV1264">
        <v>13</v>
      </c>
      <c r="CW1264">
        <v>5</v>
      </c>
      <c r="CY1264" s="7"/>
    </row>
    <row r="1265" spans="1:103" x14ac:dyDescent="0.25">
      <c r="A1265" t="s">
        <v>169</v>
      </c>
      <c r="B1265" s="5" t="s">
        <v>170</v>
      </c>
      <c r="C1265">
        <v>2023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Y1265" s="7"/>
    </row>
    <row r="1266" spans="1:103" x14ac:dyDescent="0.25">
      <c r="A1266" t="s">
        <v>171</v>
      </c>
      <c r="B1266" s="5" t="s">
        <v>172</v>
      </c>
      <c r="C1266">
        <v>2023</v>
      </c>
      <c r="D1266">
        <v>94</v>
      </c>
      <c r="E1266">
        <v>0</v>
      </c>
      <c r="F1266">
        <v>0</v>
      </c>
      <c r="G1266">
        <v>0</v>
      </c>
      <c r="H1266">
        <v>1</v>
      </c>
      <c r="I1266">
        <v>0</v>
      </c>
      <c r="J1266">
        <v>45</v>
      </c>
      <c r="K1266">
        <v>16</v>
      </c>
      <c r="L1266">
        <v>12</v>
      </c>
      <c r="M1266">
        <v>0</v>
      </c>
      <c r="N1266">
        <v>0</v>
      </c>
      <c r="O1266">
        <v>12</v>
      </c>
      <c r="P1266">
        <v>0</v>
      </c>
      <c r="Q1266">
        <v>3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2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Y1266" s="7"/>
    </row>
    <row r="1267" spans="1:103" x14ac:dyDescent="0.25">
      <c r="A1267" t="s">
        <v>173</v>
      </c>
      <c r="B1267" s="5" t="s">
        <v>174</v>
      </c>
      <c r="C1267">
        <v>2023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Y1267" s="7"/>
    </row>
    <row r="1268" spans="1:103" x14ac:dyDescent="0.25">
      <c r="A1268" t="s">
        <v>175</v>
      </c>
      <c r="B1268" s="5" t="s">
        <v>176</v>
      </c>
      <c r="C1268">
        <v>2023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Y1268" s="7"/>
    </row>
    <row r="1269" spans="1:103" x14ac:dyDescent="0.25">
      <c r="A1269" t="s">
        <v>177</v>
      </c>
      <c r="B1269" s="5" t="s">
        <v>178</v>
      </c>
      <c r="C1269">
        <v>2023</v>
      </c>
      <c r="D1269">
        <v>422</v>
      </c>
      <c r="E1269">
        <v>0</v>
      </c>
      <c r="F1269">
        <v>0</v>
      </c>
      <c r="G1269">
        <v>0</v>
      </c>
      <c r="H1269">
        <v>0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8</v>
      </c>
      <c r="P1269">
        <v>0</v>
      </c>
      <c r="Q1269">
        <v>0</v>
      </c>
      <c r="R1269">
        <v>0</v>
      </c>
      <c r="S1269">
        <v>2</v>
      </c>
      <c r="T1269">
        <v>0</v>
      </c>
      <c r="U1269">
        <v>0</v>
      </c>
      <c r="V1269">
        <v>0</v>
      </c>
      <c r="W1269">
        <v>4</v>
      </c>
      <c r="X1269">
        <v>0</v>
      </c>
      <c r="Y1269">
        <v>0</v>
      </c>
      <c r="Z1269">
        <v>401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1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Y1269" s="7"/>
    </row>
    <row r="1270" spans="1:103" x14ac:dyDescent="0.25">
      <c r="A1270" t="s">
        <v>179</v>
      </c>
      <c r="B1270" s="5" t="s">
        <v>180</v>
      </c>
      <c r="C1270">
        <v>2023</v>
      </c>
      <c r="D1270">
        <v>4680</v>
      </c>
      <c r="E1270">
        <v>0</v>
      </c>
      <c r="F1270">
        <v>0</v>
      </c>
      <c r="G1270">
        <v>1</v>
      </c>
      <c r="H1270">
        <v>2</v>
      </c>
      <c r="I1270">
        <v>14</v>
      </c>
      <c r="J1270">
        <v>7</v>
      </c>
      <c r="K1270">
        <v>8</v>
      </c>
      <c r="L1270">
        <v>3</v>
      </c>
      <c r="M1270">
        <v>0</v>
      </c>
      <c r="N1270">
        <v>31</v>
      </c>
      <c r="O1270">
        <v>10</v>
      </c>
      <c r="P1270">
        <v>0</v>
      </c>
      <c r="Q1270">
        <v>0</v>
      </c>
      <c r="R1270">
        <v>0</v>
      </c>
      <c r="S1270">
        <v>0</v>
      </c>
      <c r="T1270">
        <v>4</v>
      </c>
      <c r="U1270">
        <v>1</v>
      </c>
      <c r="V1270">
        <v>0</v>
      </c>
      <c r="W1270">
        <v>3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1</v>
      </c>
      <c r="AF1270">
        <v>0</v>
      </c>
      <c r="AG1270">
        <v>11</v>
      </c>
      <c r="AH1270">
        <v>7</v>
      </c>
      <c r="AI1270">
        <v>2</v>
      </c>
      <c r="AJ1270">
        <v>3</v>
      </c>
      <c r="AK1270">
        <v>23</v>
      </c>
      <c r="AL1270">
        <v>0</v>
      </c>
      <c r="AM1270">
        <v>1</v>
      </c>
      <c r="AN1270">
        <v>4</v>
      </c>
      <c r="AO1270">
        <v>173</v>
      </c>
      <c r="AP1270">
        <v>4</v>
      </c>
      <c r="AQ1270">
        <v>7</v>
      </c>
      <c r="AR1270">
        <v>6</v>
      </c>
      <c r="AS1270">
        <v>16</v>
      </c>
      <c r="AT1270">
        <v>17</v>
      </c>
      <c r="AU1270">
        <v>85</v>
      </c>
      <c r="AV1270">
        <v>6</v>
      </c>
      <c r="AW1270">
        <v>171</v>
      </c>
      <c r="AX1270">
        <v>62</v>
      </c>
      <c r="AY1270">
        <v>0</v>
      </c>
      <c r="AZ1270">
        <v>18</v>
      </c>
      <c r="BA1270">
        <v>0</v>
      </c>
      <c r="BB1270">
        <v>388</v>
      </c>
      <c r="BC1270">
        <v>1</v>
      </c>
      <c r="BD1270">
        <v>4</v>
      </c>
      <c r="BE1270">
        <v>5</v>
      </c>
      <c r="BF1270">
        <v>14</v>
      </c>
      <c r="BG1270">
        <v>1</v>
      </c>
      <c r="BH1270">
        <v>2</v>
      </c>
      <c r="BI1270">
        <v>2</v>
      </c>
      <c r="BJ1270">
        <v>23</v>
      </c>
      <c r="BK1270">
        <v>39</v>
      </c>
      <c r="BL1270">
        <v>2</v>
      </c>
      <c r="BM1270">
        <v>39</v>
      </c>
      <c r="BN1270">
        <v>484</v>
      </c>
      <c r="BO1270">
        <v>18</v>
      </c>
      <c r="BP1270">
        <v>31</v>
      </c>
      <c r="BQ1270">
        <v>876</v>
      </c>
      <c r="BR1270">
        <v>51</v>
      </c>
      <c r="BS1270">
        <v>477</v>
      </c>
      <c r="BT1270">
        <v>167</v>
      </c>
      <c r="BU1270">
        <v>2</v>
      </c>
      <c r="BV1270">
        <v>6</v>
      </c>
      <c r="BW1270">
        <v>10</v>
      </c>
      <c r="BX1270">
        <v>35</v>
      </c>
      <c r="BY1270">
        <v>0</v>
      </c>
      <c r="BZ1270">
        <v>0</v>
      </c>
      <c r="CA1270">
        <v>12</v>
      </c>
      <c r="CB1270">
        <v>4</v>
      </c>
      <c r="CC1270">
        <v>1</v>
      </c>
      <c r="CD1270">
        <v>21</v>
      </c>
      <c r="CE1270">
        <v>0</v>
      </c>
      <c r="CF1270">
        <v>23</v>
      </c>
      <c r="CG1270">
        <v>1</v>
      </c>
      <c r="CH1270">
        <v>8</v>
      </c>
      <c r="CI1270">
        <v>31</v>
      </c>
      <c r="CJ1270">
        <v>220</v>
      </c>
      <c r="CK1270">
        <v>18</v>
      </c>
      <c r="CL1270">
        <v>0</v>
      </c>
      <c r="CM1270">
        <v>22</v>
      </c>
      <c r="CN1270">
        <v>92</v>
      </c>
      <c r="CO1270">
        <v>118</v>
      </c>
      <c r="CP1270">
        <v>40</v>
      </c>
      <c r="CQ1270">
        <v>1</v>
      </c>
      <c r="CR1270">
        <v>66</v>
      </c>
      <c r="CS1270">
        <v>207</v>
      </c>
      <c r="CT1270">
        <v>30</v>
      </c>
      <c r="CU1270">
        <v>14</v>
      </c>
      <c r="CV1270">
        <v>319</v>
      </c>
      <c r="CW1270">
        <v>54</v>
      </c>
      <c r="CY1270" s="7"/>
    </row>
    <row r="1271" spans="1:103" x14ac:dyDescent="0.25">
      <c r="A1271" t="s">
        <v>181</v>
      </c>
      <c r="B1271" s="5" t="s">
        <v>182</v>
      </c>
      <c r="C1271">
        <v>2023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Y1271" s="7"/>
    </row>
    <row r="1272" spans="1:103" x14ac:dyDescent="0.25">
      <c r="A1272" t="s">
        <v>183</v>
      </c>
      <c r="B1272" s="5" t="s">
        <v>184</v>
      </c>
      <c r="C1272">
        <v>2023</v>
      </c>
      <c r="D1272">
        <v>125</v>
      </c>
      <c r="E1272">
        <v>0</v>
      </c>
      <c r="F1272">
        <v>0</v>
      </c>
      <c r="G1272">
        <v>0</v>
      </c>
      <c r="H1272">
        <v>43</v>
      </c>
      <c r="I1272">
        <v>0</v>
      </c>
      <c r="J1272">
        <v>27</v>
      </c>
      <c r="K1272">
        <v>6</v>
      </c>
      <c r="L1272">
        <v>36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13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Y1272" s="7"/>
    </row>
    <row r="1273" spans="1:103" x14ac:dyDescent="0.25">
      <c r="A1273" t="s">
        <v>185</v>
      </c>
      <c r="B1273" s="5" t="s">
        <v>186</v>
      </c>
      <c r="C1273">
        <v>2023</v>
      </c>
      <c r="D1273">
        <v>396</v>
      </c>
      <c r="E1273">
        <v>0</v>
      </c>
      <c r="F1273">
        <v>4</v>
      </c>
      <c r="G1273">
        <v>0</v>
      </c>
      <c r="H1273">
        <v>0</v>
      </c>
      <c r="I1273">
        <v>3</v>
      </c>
      <c r="J1273">
        <v>4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</v>
      </c>
      <c r="S1273">
        <v>4</v>
      </c>
      <c r="T1273">
        <v>0</v>
      </c>
      <c r="U1273">
        <v>0</v>
      </c>
      <c r="V1273">
        <v>0</v>
      </c>
      <c r="W1273">
        <v>2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22</v>
      </c>
      <c r="AK1273">
        <v>1</v>
      </c>
      <c r="AL1273">
        <v>0</v>
      </c>
      <c r="AM1273">
        <v>2</v>
      </c>
      <c r="AN1273">
        <v>1</v>
      </c>
      <c r="AO1273">
        <v>1</v>
      </c>
      <c r="AP1273">
        <v>0</v>
      </c>
      <c r="AQ1273">
        <v>0</v>
      </c>
      <c r="AR1273">
        <v>2</v>
      </c>
      <c r="AS1273">
        <v>3</v>
      </c>
      <c r="AT1273">
        <v>3</v>
      </c>
      <c r="AU1273">
        <v>10</v>
      </c>
      <c r="AV1273">
        <v>1</v>
      </c>
      <c r="AW1273">
        <v>2</v>
      </c>
      <c r="AX1273">
        <v>12</v>
      </c>
      <c r="AY1273">
        <v>0</v>
      </c>
      <c r="AZ1273">
        <v>1</v>
      </c>
      <c r="BA1273">
        <v>0</v>
      </c>
      <c r="BB1273">
        <v>5</v>
      </c>
      <c r="BC1273">
        <v>0</v>
      </c>
      <c r="BD1273">
        <v>0</v>
      </c>
      <c r="BE1273">
        <v>2</v>
      </c>
      <c r="BF1273">
        <v>1</v>
      </c>
      <c r="BG1273">
        <v>1</v>
      </c>
      <c r="BH1273">
        <v>0</v>
      </c>
      <c r="BI1273">
        <v>1</v>
      </c>
      <c r="BJ1273">
        <v>3</v>
      </c>
      <c r="BK1273">
        <v>17</v>
      </c>
      <c r="BL1273">
        <v>0</v>
      </c>
      <c r="BM1273">
        <v>0</v>
      </c>
      <c r="BN1273">
        <v>1</v>
      </c>
      <c r="BO1273">
        <v>1</v>
      </c>
      <c r="BP1273">
        <v>0</v>
      </c>
      <c r="BQ1273">
        <v>3</v>
      </c>
      <c r="BR1273">
        <v>3</v>
      </c>
      <c r="BS1273">
        <v>14</v>
      </c>
      <c r="BT1273">
        <v>93</v>
      </c>
      <c r="BU1273">
        <v>0</v>
      </c>
      <c r="BV1273">
        <v>6</v>
      </c>
      <c r="BW1273">
        <v>3</v>
      </c>
      <c r="BX1273">
        <v>0</v>
      </c>
      <c r="BY1273">
        <v>0</v>
      </c>
      <c r="BZ1273">
        <v>0</v>
      </c>
      <c r="CA1273">
        <v>5</v>
      </c>
      <c r="CB1273">
        <v>131</v>
      </c>
      <c r="CC1273">
        <v>0</v>
      </c>
      <c r="CD1273">
        <v>3</v>
      </c>
      <c r="CE1273">
        <v>0</v>
      </c>
      <c r="CF1273">
        <v>3</v>
      </c>
      <c r="CG1273">
        <v>0</v>
      </c>
      <c r="CH1273">
        <v>1</v>
      </c>
      <c r="CI1273">
        <v>0</v>
      </c>
      <c r="CJ1273">
        <v>2</v>
      </c>
      <c r="CK1273">
        <v>1</v>
      </c>
      <c r="CL1273">
        <v>0</v>
      </c>
      <c r="CM1273">
        <v>0</v>
      </c>
      <c r="CN1273">
        <v>4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1</v>
      </c>
      <c r="CU1273">
        <v>0</v>
      </c>
      <c r="CV1273">
        <v>7</v>
      </c>
      <c r="CW1273">
        <v>3</v>
      </c>
      <c r="CY1273" s="7"/>
    </row>
    <row r="1274" spans="1:103" x14ac:dyDescent="0.25">
      <c r="A1274" t="s">
        <v>187</v>
      </c>
      <c r="B1274" s="5" t="s">
        <v>188</v>
      </c>
      <c r="C1274">
        <v>2023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Y1274" s="7"/>
    </row>
    <row r="1275" spans="1:103" x14ac:dyDescent="0.25">
      <c r="A1275" t="s">
        <v>189</v>
      </c>
      <c r="B1275" s="5" t="s">
        <v>190</v>
      </c>
      <c r="C1275">
        <v>2023</v>
      </c>
      <c r="D1275">
        <v>3308</v>
      </c>
      <c r="E1275">
        <v>0</v>
      </c>
      <c r="F1275">
        <v>50</v>
      </c>
      <c r="G1275">
        <v>19</v>
      </c>
      <c r="H1275">
        <v>2</v>
      </c>
      <c r="I1275">
        <v>4</v>
      </c>
      <c r="J1275">
        <v>39</v>
      </c>
      <c r="K1275">
        <v>5</v>
      </c>
      <c r="L1275">
        <v>20</v>
      </c>
      <c r="M1275">
        <v>44</v>
      </c>
      <c r="N1275">
        <v>42</v>
      </c>
      <c r="O1275">
        <v>14</v>
      </c>
      <c r="P1275">
        <v>0</v>
      </c>
      <c r="Q1275">
        <v>1</v>
      </c>
      <c r="R1275">
        <v>0</v>
      </c>
      <c r="S1275">
        <v>2</v>
      </c>
      <c r="T1275">
        <v>1</v>
      </c>
      <c r="U1275">
        <v>0</v>
      </c>
      <c r="V1275">
        <v>0</v>
      </c>
      <c r="W1275">
        <v>8</v>
      </c>
      <c r="X1275">
        <v>1</v>
      </c>
      <c r="Y1275">
        <v>0</v>
      </c>
      <c r="Z1275">
        <v>0</v>
      </c>
      <c r="AA1275">
        <v>1</v>
      </c>
      <c r="AB1275">
        <v>0</v>
      </c>
      <c r="AC1275">
        <v>0</v>
      </c>
      <c r="AD1275">
        <v>0</v>
      </c>
      <c r="AE1275">
        <v>1</v>
      </c>
      <c r="AF1275">
        <v>0</v>
      </c>
      <c r="AG1275">
        <v>25</v>
      </c>
      <c r="AH1275">
        <v>3</v>
      </c>
      <c r="AI1275">
        <v>4</v>
      </c>
      <c r="AJ1275">
        <v>338</v>
      </c>
      <c r="AK1275">
        <v>52</v>
      </c>
      <c r="AL1275">
        <v>0</v>
      </c>
      <c r="AM1275">
        <v>25</v>
      </c>
      <c r="AN1275">
        <v>23</v>
      </c>
      <c r="AO1275">
        <v>42</v>
      </c>
      <c r="AP1275">
        <v>3</v>
      </c>
      <c r="AQ1275">
        <v>86</v>
      </c>
      <c r="AR1275">
        <v>20</v>
      </c>
      <c r="AS1275">
        <v>50</v>
      </c>
      <c r="AT1275">
        <v>31</v>
      </c>
      <c r="AU1275">
        <v>37</v>
      </c>
      <c r="AV1275">
        <v>3</v>
      </c>
      <c r="AW1275">
        <v>34</v>
      </c>
      <c r="AX1275">
        <v>80</v>
      </c>
      <c r="AY1275">
        <v>2</v>
      </c>
      <c r="AZ1275">
        <v>8</v>
      </c>
      <c r="BA1275">
        <v>0</v>
      </c>
      <c r="BB1275">
        <v>211</v>
      </c>
      <c r="BC1275">
        <v>0</v>
      </c>
      <c r="BD1275">
        <v>6</v>
      </c>
      <c r="BE1275">
        <v>26</v>
      </c>
      <c r="BF1275">
        <v>11</v>
      </c>
      <c r="BG1275">
        <v>1</v>
      </c>
      <c r="BH1275">
        <v>1</v>
      </c>
      <c r="BI1275">
        <v>0</v>
      </c>
      <c r="BJ1275">
        <v>80</v>
      </c>
      <c r="BK1275">
        <v>102</v>
      </c>
      <c r="BL1275">
        <v>0</v>
      </c>
      <c r="BM1275">
        <v>2</v>
      </c>
      <c r="BN1275">
        <v>308</v>
      </c>
      <c r="BO1275">
        <v>179</v>
      </c>
      <c r="BP1275">
        <v>23</v>
      </c>
      <c r="BQ1275">
        <v>80</v>
      </c>
      <c r="BR1275">
        <v>97</v>
      </c>
      <c r="BS1275">
        <v>303</v>
      </c>
      <c r="BT1275">
        <v>55</v>
      </c>
      <c r="BU1275">
        <v>18</v>
      </c>
      <c r="BV1275">
        <v>353</v>
      </c>
      <c r="BW1275">
        <v>1</v>
      </c>
      <c r="BX1275">
        <v>0</v>
      </c>
      <c r="BY1275">
        <v>3</v>
      </c>
      <c r="BZ1275">
        <v>0</v>
      </c>
      <c r="CA1275">
        <v>46</v>
      </c>
      <c r="CB1275">
        <v>0</v>
      </c>
      <c r="CC1275">
        <v>0</v>
      </c>
      <c r="CD1275">
        <v>11</v>
      </c>
      <c r="CE1275">
        <v>0</v>
      </c>
      <c r="CF1275">
        <v>6</v>
      </c>
      <c r="CG1275">
        <v>5</v>
      </c>
      <c r="CH1275">
        <v>3</v>
      </c>
      <c r="CI1275">
        <v>1</v>
      </c>
      <c r="CJ1275">
        <v>7</v>
      </c>
      <c r="CK1275">
        <v>0</v>
      </c>
      <c r="CL1275">
        <v>0</v>
      </c>
      <c r="CM1275">
        <v>10</v>
      </c>
      <c r="CN1275">
        <v>83</v>
      </c>
      <c r="CO1275">
        <v>55</v>
      </c>
      <c r="CP1275">
        <v>19</v>
      </c>
      <c r="CQ1275">
        <v>0</v>
      </c>
      <c r="CR1275">
        <v>0</v>
      </c>
      <c r="CS1275">
        <v>0</v>
      </c>
      <c r="CT1275">
        <v>18</v>
      </c>
      <c r="CU1275">
        <v>3</v>
      </c>
      <c r="CV1275">
        <v>56</v>
      </c>
      <c r="CW1275">
        <v>7</v>
      </c>
      <c r="CY1275" s="7"/>
    </row>
    <row r="1276" spans="1:103" x14ac:dyDescent="0.25">
      <c r="A1276" t="s">
        <v>191</v>
      </c>
      <c r="B1276" s="5" t="s">
        <v>192</v>
      </c>
      <c r="C1276">
        <v>2023</v>
      </c>
      <c r="D1276">
        <v>1078</v>
      </c>
      <c r="E1276">
        <v>0</v>
      </c>
      <c r="F1276">
        <v>0</v>
      </c>
      <c r="G1276">
        <v>0</v>
      </c>
      <c r="H1276">
        <v>25</v>
      </c>
      <c r="I1276">
        <v>2</v>
      </c>
      <c r="J1276">
        <v>16</v>
      </c>
      <c r="K1276">
        <v>4</v>
      </c>
      <c r="L1276">
        <v>26</v>
      </c>
      <c r="M1276">
        <v>44</v>
      </c>
      <c r="N1276">
        <v>9</v>
      </c>
      <c r="O1276">
        <v>0</v>
      </c>
      <c r="P1276">
        <v>0</v>
      </c>
      <c r="Q1276">
        <v>0</v>
      </c>
      <c r="R1276">
        <v>9</v>
      </c>
      <c r="S1276">
        <v>10</v>
      </c>
      <c r="T1276">
        <v>0</v>
      </c>
      <c r="U1276">
        <v>15</v>
      </c>
      <c r="V1276">
        <v>0</v>
      </c>
      <c r="W1276">
        <v>2</v>
      </c>
      <c r="X1276">
        <v>10</v>
      </c>
      <c r="Y1276">
        <v>0</v>
      </c>
      <c r="Z1276">
        <v>0</v>
      </c>
      <c r="AA1276">
        <v>1</v>
      </c>
      <c r="AB1276">
        <v>0</v>
      </c>
      <c r="AC1276">
        <v>0</v>
      </c>
      <c r="AD1276">
        <v>0</v>
      </c>
      <c r="AE1276">
        <v>42</v>
      </c>
      <c r="AF1276">
        <v>43</v>
      </c>
      <c r="AG1276">
        <v>11</v>
      </c>
      <c r="AH1276">
        <v>0</v>
      </c>
      <c r="AI1276">
        <v>0</v>
      </c>
      <c r="AJ1276">
        <v>1</v>
      </c>
      <c r="AK1276">
        <v>9</v>
      </c>
      <c r="AL1276">
        <v>1</v>
      </c>
      <c r="AM1276">
        <v>8</v>
      </c>
      <c r="AN1276">
        <v>13</v>
      </c>
      <c r="AO1276">
        <v>2</v>
      </c>
      <c r="AP1276">
        <v>0</v>
      </c>
      <c r="AQ1276">
        <v>27</v>
      </c>
      <c r="AR1276">
        <v>119</v>
      </c>
      <c r="AS1276">
        <v>81</v>
      </c>
      <c r="AT1276">
        <v>9</v>
      </c>
      <c r="AU1276">
        <v>8</v>
      </c>
      <c r="AV1276">
        <v>6</v>
      </c>
      <c r="AW1276">
        <v>9</v>
      </c>
      <c r="AX1276">
        <v>26</v>
      </c>
      <c r="AY1276">
        <v>0</v>
      </c>
      <c r="AZ1276">
        <v>1</v>
      </c>
      <c r="BA1276">
        <v>0</v>
      </c>
      <c r="BB1276">
        <v>24</v>
      </c>
      <c r="BC1276">
        <v>0</v>
      </c>
      <c r="BD1276">
        <v>3</v>
      </c>
      <c r="BE1276">
        <v>2</v>
      </c>
      <c r="BF1276">
        <v>17</v>
      </c>
      <c r="BG1276">
        <v>0</v>
      </c>
      <c r="BH1276">
        <v>0</v>
      </c>
      <c r="BI1276">
        <v>0</v>
      </c>
      <c r="BJ1276">
        <v>3</v>
      </c>
      <c r="BK1276">
        <v>2</v>
      </c>
      <c r="BL1276">
        <v>0</v>
      </c>
      <c r="BM1276">
        <v>1</v>
      </c>
      <c r="BN1276">
        <v>12</v>
      </c>
      <c r="BO1276">
        <v>0</v>
      </c>
      <c r="BP1276">
        <v>0</v>
      </c>
      <c r="BQ1276">
        <v>4</v>
      </c>
      <c r="BR1276">
        <v>2</v>
      </c>
      <c r="BS1276">
        <v>8</v>
      </c>
      <c r="BT1276">
        <v>6</v>
      </c>
      <c r="BU1276">
        <v>4</v>
      </c>
      <c r="BV1276">
        <v>5</v>
      </c>
      <c r="BW1276">
        <v>0</v>
      </c>
      <c r="BX1276">
        <v>1</v>
      </c>
      <c r="BY1276">
        <v>0</v>
      </c>
      <c r="BZ1276">
        <v>0</v>
      </c>
      <c r="CA1276">
        <v>13</v>
      </c>
      <c r="CB1276">
        <v>0</v>
      </c>
      <c r="CC1276">
        <v>0</v>
      </c>
      <c r="CD1276">
        <v>0</v>
      </c>
      <c r="CE1276">
        <v>0</v>
      </c>
      <c r="CF1276">
        <v>40</v>
      </c>
      <c r="CG1276">
        <v>0</v>
      </c>
      <c r="CH1276">
        <v>2</v>
      </c>
      <c r="CI1276">
        <v>10</v>
      </c>
      <c r="CJ1276">
        <v>87</v>
      </c>
      <c r="CK1276">
        <v>133</v>
      </c>
      <c r="CL1276">
        <v>0</v>
      </c>
      <c r="CM1276">
        <v>1</v>
      </c>
      <c r="CN1276">
        <v>9</v>
      </c>
      <c r="CO1276">
        <v>0</v>
      </c>
      <c r="CP1276">
        <v>0</v>
      </c>
      <c r="CQ1276">
        <v>0</v>
      </c>
      <c r="CR1276">
        <v>1</v>
      </c>
      <c r="CS1276">
        <v>7</v>
      </c>
      <c r="CT1276">
        <v>9</v>
      </c>
      <c r="CU1276">
        <v>1</v>
      </c>
      <c r="CV1276">
        <v>79</v>
      </c>
      <c r="CW1276">
        <v>2</v>
      </c>
      <c r="CY1276" s="7"/>
    </row>
    <row r="1277" spans="1:103" x14ac:dyDescent="0.25">
      <c r="A1277" t="s">
        <v>193</v>
      </c>
      <c r="B1277" s="5" t="s">
        <v>194</v>
      </c>
      <c r="C1277">
        <v>2023</v>
      </c>
      <c r="D1277">
        <v>19548</v>
      </c>
      <c r="E1277">
        <v>464</v>
      </c>
      <c r="F1277">
        <v>1697</v>
      </c>
      <c r="G1277">
        <v>763</v>
      </c>
      <c r="H1277">
        <v>40</v>
      </c>
      <c r="I1277">
        <v>556</v>
      </c>
      <c r="J1277">
        <v>314</v>
      </c>
      <c r="K1277">
        <v>56</v>
      </c>
      <c r="L1277">
        <v>269</v>
      </c>
      <c r="M1277">
        <v>403</v>
      </c>
      <c r="N1277">
        <v>312</v>
      </c>
      <c r="O1277">
        <v>446</v>
      </c>
      <c r="P1277">
        <v>2</v>
      </c>
      <c r="Q1277">
        <v>23</v>
      </c>
      <c r="R1277">
        <v>1</v>
      </c>
      <c r="S1277">
        <v>182</v>
      </c>
      <c r="T1277">
        <v>8</v>
      </c>
      <c r="U1277">
        <v>21</v>
      </c>
      <c r="V1277">
        <v>42</v>
      </c>
      <c r="W1277">
        <v>136</v>
      </c>
      <c r="X1277">
        <v>51</v>
      </c>
      <c r="Y1277">
        <v>53</v>
      </c>
      <c r="Z1277">
        <v>0</v>
      </c>
      <c r="AA1277">
        <v>299</v>
      </c>
      <c r="AB1277">
        <v>2</v>
      </c>
      <c r="AC1277">
        <v>28</v>
      </c>
      <c r="AD1277">
        <v>23</v>
      </c>
      <c r="AE1277">
        <v>17</v>
      </c>
      <c r="AF1277">
        <v>4</v>
      </c>
      <c r="AG1277">
        <v>3894</v>
      </c>
      <c r="AH1277">
        <v>53</v>
      </c>
      <c r="AI1277">
        <v>40</v>
      </c>
      <c r="AJ1277">
        <v>1465</v>
      </c>
      <c r="AK1277">
        <v>717</v>
      </c>
      <c r="AL1277">
        <v>7</v>
      </c>
      <c r="AM1277">
        <v>117</v>
      </c>
      <c r="AN1277">
        <v>260</v>
      </c>
      <c r="AO1277">
        <v>385</v>
      </c>
      <c r="AP1277">
        <v>1</v>
      </c>
      <c r="AQ1277">
        <v>46</v>
      </c>
      <c r="AR1277">
        <v>254</v>
      </c>
      <c r="AS1277">
        <v>131</v>
      </c>
      <c r="AT1277">
        <v>42</v>
      </c>
      <c r="AU1277">
        <v>523</v>
      </c>
      <c r="AV1277">
        <v>109</v>
      </c>
      <c r="AW1277">
        <v>60</v>
      </c>
      <c r="AX1277">
        <v>263</v>
      </c>
      <c r="AY1277">
        <v>6</v>
      </c>
      <c r="AZ1277">
        <v>29</v>
      </c>
      <c r="BA1277">
        <v>0</v>
      </c>
      <c r="BB1277">
        <v>492</v>
      </c>
      <c r="BC1277">
        <v>17</v>
      </c>
      <c r="BD1277">
        <v>3</v>
      </c>
      <c r="BE1277">
        <v>71</v>
      </c>
      <c r="BF1277">
        <v>113</v>
      </c>
      <c r="BG1277">
        <v>3</v>
      </c>
      <c r="BH1277">
        <v>6</v>
      </c>
      <c r="BI1277">
        <v>14</v>
      </c>
      <c r="BJ1277">
        <v>85</v>
      </c>
      <c r="BK1277">
        <v>240</v>
      </c>
      <c r="BL1277">
        <v>0</v>
      </c>
      <c r="BM1277">
        <v>22</v>
      </c>
      <c r="BN1277">
        <v>483</v>
      </c>
      <c r="BO1277">
        <v>62</v>
      </c>
      <c r="BP1277">
        <v>9</v>
      </c>
      <c r="BQ1277">
        <v>297</v>
      </c>
      <c r="BR1277">
        <v>47</v>
      </c>
      <c r="BS1277">
        <v>273</v>
      </c>
      <c r="BT1277">
        <v>378</v>
      </c>
      <c r="BU1277">
        <v>6</v>
      </c>
      <c r="BV1277">
        <v>118</v>
      </c>
      <c r="BW1277">
        <v>124</v>
      </c>
      <c r="BX1277">
        <v>15</v>
      </c>
      <c r="BY1277">
        <v>2</v>
      </c>
      <c r="BZ1277">
        <v>0</v>
      </c>
      <c r="CA1277">
        <v>317</v>
      </c>
      <c r="CB1277">
        <v>4</v>
      </c>
      <c r="CC1277">
        <v>1</v>
      </c>
      <c r="CD1277">
        <v>36</v>
      </c>
      <c r="CE1277">
        <v>42</v>
      </c>
      <c r="CF1277">
        <v>75</v>
      </c>
      <c r="CG1277">
        <v>22</v>
      </c>
      <c r="CH1277">
        <v>20</v>
      </c>
      <c r="CI1277">
        <v>7</v>
      </c>
      <c r="CJ1277">
        <v>188</v>
      </c>
      <c r="CK1277">
        <v>24</v>
      </c>
      <c r="CL1277">
        <v>0</v>
      </c>
      <c r="CM1277">
        <v>36</v>
      </c>
      <c r="CN1277">
        <v>357</v>
      </c>
      <c r="CO1277">
        <v>19</v>
      </c>
      <c r="CP1277">
        <v>18</v>
      </c>
      <c r="CQ1277">
        <v>2</v>
      </c>
      <c r="CR1277">
        <v>8</v>
      </c>
      <c r="CS1277">
        <v>22</v>
      </c>
      <c r="CT1277">
        <v>135</v>
      </c>
      <c r="CU1277">
        <v>19</v>
      </c>
      <c r="CV1277">
        <v>600</v>
      </c>
      <c r="CW1277">
        <v>101</v>
      </c>
      <c r="CY1277" s="7"/>
    </row>
    <row r="1278" spans="1:103" x14ac:dyDescent="0.25">
      <c r="A1278" t="s">
        <v>195</v>
      </c>
      <c r="B1278" s="5" t="s">
        <v>196</v>
      </c>
      <c r="C1278">
        <v>2023</v>
      </c>
      <c r="D1278">
        <v>1651</v>
      </c>
      <c r="E1278">
        <v>0</v>
      </c>
      <c r="F1278">
        <v>1</v>
      </c>
      <c r="G1278">
        <v>0</v>
      </c>
      <c r="H1278">
        <v>2</v>
      </c>
      <c r="I1278">
        <v>8</v>
      </c>
      <c r="J1278">
        <v>118</v>
      </c>
      <c r="K1278">
        <v>2</v>
      </c>
      <c r="L1278">
        <v>3</v>
      </c>
      <c r="M1278">
        <v>0</v>
      </c>
      <c r="N1278">
        <v>14</v>
      </c>
      <c r="O1278">
        <v>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10</v>
      </c>
      <c r="W1278">
        <v>24</v>
      </c>
      <c r="X1278">
        <v>11</v>
      </c>
      <c r="Y1278">
        <v>0</v>
      </c>
      <c r="Z1278">
        <v>0</v>
      </c>
      <c r="AA1278">
        <v>4</v>
      </c>
      <c r="AB1278">
        <v>0</v>
      </c>
      <c r="AC1278">
        <v>0</v>
      </c>
      <c r="AD1278">
        <v>0</v>
      </c>
      <c r="AE1278">
        <v>1</v>
      </c>
      <c r="AF1278">
        <v>0</v>
      </c>
      <c r="AG1278">
        <v>31</v>
      </c>
      <c r="AH1278">
        <v>17</v>
      </c>
      <c r="AI1278">
        <v>3</v>
      </c>
      <c r="AJ1278">
        <v>96</v>
      </c>
      <c r="AK1278">
        <v>85</v>
      </c>
      <c r="AL1278">
        <v>63</v>
      </c>
      <c r="AM1278">
        <v>32</v>
      </c>
      <c r="AN1278">
        <v>46</v>
      </c>
      <c r="AO1278">
        <v>33</v>
      </c>
      <c r="AP1278">
        <v>0</v>
      </c>
      <c r="AQ1278">
        <v>3</v>
      </c>
      <c r="AR1278">
        <v>0</v>
      </c>
      <c r="AS1278">
        <v>1</v>
      </c>
      <c r="AT1278">
        <v>25</v>
      </c>
      <c r="AU1278">
        <v>60</v>
      </c>
      <c r="AV1278">
        <v>6</v>
      </c>
      <c r="AW1278">
        <v>2</v>
      </c>
      <c r="AX1278">
        <v>19</v>
      </c>
      <c r="AY1278">
        <v>0</v>
      </c>
      <c r="AZ1278">
        <v>1</v>
      </c>
      <c r="BA1278">
        <v>0</v>
      </c>
      <c r="BB1278">
        <v>360</v>
      </c>
      <c r="BC1278">
        <v>2</v>
      </c>
      <c r="BD1278">
        <v>0</v>
      </c>
      <c r="BE1278">
        <v>6</v>
      </c>
      <c r="BF1278">
        <v>9</v>
      </c>
      <c r="BG1278">
        <v>1</v>
      </c>
      <c r="BH1278">
        <v>1</v>
      </c>
      <c r="BI1278">
        <v>0</v>
      </c>
      <c r="BJ1278">
        <v>28</v>
      </c>
      <c r="BK1278">
        <v>18</v>
      </c>
      <c r="BL1278">
        <v>0</v>
      </c>
      <c r="BM1278">
        <v>4</v>
      </c>
      <c r="BN1278">
        <v>21</v>
      </c>
      <c r="BO1278">
        <v>0</v>
      </c>
      <c r="BP1278">
        <v>4</v>
      </c>
      <c r="BQ1278">
        <v>57</v>
      </c>
      <c r="BR1278">
        <v>1</v>
      </c>
      <c r="BS1278">
        <v>58</v>
      </c>
      <c r="BT1278">
        <v>42</v>
      </c>
      <c r="BU1278">
        <v>0</v>
      </c>
      <c r="BV1278">
        <v>1</v>
      </c>
      <c r="BW1278">
        <v>2</v>
      </c>
      <c r="BX1278">
        <v>2</v>
      </c>
      <c r="BY1278">
        <v>0</v>
      </c>
      <c r="BZ1278">
        <v>0</v>
      </c>
      <c r="CA1278">
        <v>23</v>
      </c>
      <c r="CB1278">
        <v>0</v>
      </c>
      <c r="CC1278">
        <v>0</v>
      </c>
      <c r="CD1278">
        <v>30</v>
      </c>
      <c r="CE1278">
        <v>0</v>
      </c>
      <c r="CF1278">
        <v>14</v>
      </c>
      <c r="CG1278">
        <v>0</v>
      </c>
      <c r="CH1278">
        <v>2</v>
      </c>
      <c r="CI1278">
        <v>1</v>
      </c>
      <c r="CJ1278">
        <v>15</v>
      </c>
      <c r="CK1278">
        <v>1</v>
      </c>
      <c r="CL1278">
        <v>0</v>
      </c>
      <c r="CM1278">
        <v>39</v>
      </c>
      <c r="CN1278">
        <v>66</v>
      </c>
      <c r="CO1278">
        <v>1</v>
      </c>
      <c r="CP1278">
        <v>5</v>
      </c>
      <c r="CQ1278">
        <v>0</v>
      </c>
      <c r="CR1278">
        <v>3</v>
      </c>
      <c r="CS1278">
        <v>10</v>
      </c>
      <c r="CT1278">
        <v>35</v>
      </c>
      <c r="CU1278">
        <v>3</v>
      </c>
      <c r="CV1278">
        <v>57</v>
      </c>
      <c r="CW1278">
        <v>8</v>
      </c>
      <c r="CY1278" s="7"/>
    </row>
    <row r="1279" spans="1:103" x14ac:dyDescent="0.25">
      <c r="A1279" t="s">
        <v>197</v>
      </c>
      <c r="B1279" s="5" t="s">
        <v>198</v>
      </c>
      <c r="C1279">
        <v>2023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Y1279" s="7"/>
    </row>
    <row r="1280" spans="1:103" x14ac:dyDescent="0.25">
      <c r="A1280" t="s">
        <v>199</v>
      </c>
      <c r="B1280" s="5" t="s">
        <v>200</v>
      </c>
      <c r="C1280">
        <v>2023</v>
      </c>
      <c r="D1280">
        <v>9729</v>
      </c>
      <c r="E1280">
        <v>0</v>
      </c>
      <c r="F1280">
        <v>0</v>
      </c>
      <c r="G1280">
        <v>0</v>
      </c>
      <c r="H1280">
        <v>113</v>
      </c>
      <c r="I1280">
        <v>218</v>
      </c>
      <c r="J1280">
        <v>205</v>
      </c>
      <c r="K1280">
        <v>51</v>
      </c>
      <c r="L1280">
        <v>125</v>
      </c>
      <c r="M1280">
        <v>20</v>
      </c>
      <c r="N1280">
        <v>62</v>
      </c>
      <c r="O1280">
        <v>124</v>
      </c>
      <c r="P1280">
        <v>0</v>
      </c>
      <c r="Q1280">
        <v>8</v>
      </c>
      <c r="R1280">
        <v>1</v>
      </c>
      <c r="S1280">
        <v>1</v>
      </c>
      <c r="T1280">
        <v>0</v>
      </c>
      <c r="U1280">
        <v>15</v>
      </c>
      <c r="V1280">
        <v>74</v>
      </c>
      <c r="W1280">
        <v>30</v>
      </c>
      <c r="X1280">
        <v>32</v>
      </c>
      <c r="Y1280">
        <v>0</v>
      </c>
      <c r="Z1280">
        <v>0</v>
      </c>
      <c r="AA1280">
        <v>1479</v>
      </c>
      <c r="AB1280">
        <v>0</v>
      </c>
      <c r="AC1280">
        <v>0</v>
      </c>
      <c r="AD1280">
        <v>0</v>
      </c>
      <c r="AE1280">
        <v>13</v>
      </c>
      <c r="AF1280">
        <v>1</v>
      </c>
      <c r="AG1280">
        <v>287</v>
      </c>
      <c r="AH1280">
        <v>26</v>
      </c>
      <c r="AI1280">
        <v>27</v>
      </c>
      <c r="AJ1280">
        <v>585</v>
      </c>
      <c r="AK1280">
        <v>57</v>
      </c>
      <c r="AL1280">
        <v>1</v>
      </c>
      <c r="AM1280">
        <v>24</v>
      </c>
      <c r="AN1280">
        <v>91</v>
      </c>
      <c r="AO1280">
        <v>50</v>
      </c>
      <c r="AP1280">
        <v>22</v>
      </c>
      <c r="AQ1280">
        <v>118</v>
      </c>
      <c r="AR1280">
        <v>13</v>
      </c>
      <c r="AS1280">
        <v>79</v>
      </c>
      <c r="AT1280">
        <v>379</v>
      </c>
      <c r="AU1280">
        <v>340</v>
      </c>
      <c r="AV1280">
        <v>294</v>
      </c>
      <c r="AW1280">
        <v>131</v>
      </c>
      <c r="AX1280">
        <v>364</v>
      </c>
      <c r="AY1280">
        <v>30</v>
      </c>
      <c r="AZ1280">
        <v>58</v>
      </c>
      <c r="BA1280">
        <v>0</v>
      </c>
      <c r="BB1280">
        <v>538</v>
      </c>
      <c r="BC1280">
        <v>56</v>
      </c>
      <c r="BD1280">
        <v>0</v>
      </c>
      <c r="BE1280">
        <v>216</v>
      </c>
      <c r="BF1280">
        <v>57</v>
      </c>
      <c r="BG1280">
        <v>6</v>
      </c>
      <c r="BH1280">
        <v>5</v>
      </c>
      <c r="BI1280">
        <v>0</v>
      </c>
      <c r="BJ1280">
        <v>245</v>
      </c>
      <c r="BK1280">
        <v>88</v>
      </c>
      <c r="BL1280">
        <v>0</v>
      </c>
      <c r="BM1280">
        <v>2</v>
      </c>
      <c r="BN1280">
        <v>15</v>
      </c>
      <c r="BO1280">
        <v>0</v>
      </c>
      <c r="BP1280">
        <v>13</v>
      </c>
      <c r="BQ1280">
        <v>279</v>
      </c>
      <c r="BR1280">
        <v>6</v>
      </c>
      <c r="BS1280">
        <v>338</v>
      </c>
      <c r="BT1280">
        <v>141</v>
      </c>
      <c r="BU1280">
        <v>38</v>
      </c>
      <c r="BV1280">
        <v>155</v>
      </c>
      <c r="BW1280">
        <v>1</v>
      </c>
      <c r="BX1280">
        <v>0</v>
      </c>
      <c r="BY1280">
        <v>4</v>
      </c>
      <c r="BZ1280">
        <v>0</v>
      </c>
      <c r="CA1280">
        <v>92</v>
      </c>
      <c r="CB1280">
        <v>1</v>
      </c>
      <c r="CC1280">
        <v>4</v>
      </c>
      <c r="CD1280">
        <v>15</v>
      </c>
      <c r="CE1280">
        <v>0</v>
      </c>
      <c r="CF1280">
        <v>64</v>
      </c>
      <c r="CG1280">
        <v>3</v>
      </c>
      <c r="CH1280">
        <v>11</v>
      </c>
      <c r="CI1280">
        <v>101</v>
      </c>
      <c r="CJ1280">
        <v>811</v>
      </c>
      <c r="CK1280">
        <v>111</v>
      </c>
      <c r="CL1280">
        <v>0</v>
      </c>
      <c r="CM1280">
        <v>15</v>
      </c>
      <c r="CN1280">
        <v>71</v>
      </c>
      <c r="CO1280">
        <v>18</v>
      </c>
      <c r="CP1280">
        <v>38</v>
      </c>
      <c r="CQ1280">
        <v>0</v>
      </c>
      <c r="CR1280">
        <v>4</v>
      </c>
      <c r="CS1280">
        <v>304</v>
      </c>
      <c r="CT1280">
        <v>71</v>
      </c>
      <c r="CU1280">
        <v>4</v>
      </c>
      <c r="CV1280">
        <v>173</v>
      </c>
      <c r="CW1280">
        <v>63</v>
      </c>
      <c r="CY1280" s="7"/>
    </row>
    <row r="1281" spans="1:103" x14ac:dyDescent="0.25">
      <c r="A1281" t="s">
        <v>201</v>
      </c>
      <c r="B1281" s="5" t="s">
        <v>202</v>
      </c>
      <c r="C1281">
        <v>2023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Y1281" s="7"/>
    </row>
    <row r="1282" spans="1:103" x14ac:dyDescent="0.25">
      <c r="A1282" t="s">
        <v>203</v>
      </c>
      <c r="B1282" s="5" t="s">
        <v>204</v>
      </c>
      <c r="C1282">
        <v>2023</v>
      </c>
      <c r="D1282">
        <v>5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3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1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1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Y1282" s="7"/>
    </row>
    <row r="1283" spans="1:103" x14ac:dyDescent="0.25">
      <c r="A1283" t="s">
        <v>205</v>
      </c>
      <c r="B1283" s="5" t="s">
        <v>206</v>
      </c>
      <c r="C1283">
        <v>2023</v>
      </c>
      <c r="D1283">
        <v>16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4</v>
      </c>
      <c r="K1283">
        <v>0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1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1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2</v>
      </c>
      <c r="CW1283">
        <v>4</v>
      </c>
      <c r="CY1283" s="7"/>
    </row>
    <row r="1284" spans="1:103" x14ac:dyDescent="0.25">
      <c r="A1284" t="s">
        <v>207</v>
      </c>
      <c r="B1284" s="5" t="s">
        <v>208</v>
      </c>
      <c r="C1284">
        <v>2023</v>
      </c>
      <c r="D1284">
        <v>534</v>
      </c>
      <c r="E1284">
        <v>0</v>
      </c>
      <c r="F1284">
        <v>2</v>
      </c>
      <c r="G1284">
        <v>0</v>
      </c>
      <c r="H1284">
        <v>281</v>
      </c>
      <c r="I1284">
        <v>0</v>
      </c>
      <c r="J1284">
        <v>0</v>
      </c>
      <c r="K1284">
        <v>0</v>
      </c>
      <c r="L1284">
        <v>0</v>
      </c>
      <c r="M1284">
        <v>58</v>
      </c>
      <c r="N1284">
        <v>0</v>
      </c>
      <c r="O1284">
        <v>2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8</v>
      </c>
      <c r="X1284">
        <v>9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33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17</v>
      </c>
      <c r="AK1284">
        <v>1</v>
      </c>
      <c r="AL1284">
        <v>0</v>
      </c>
      <c r="AM1284">
        <v>1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1</v>
      </c>
      <c r="AV1284">
        <v>4</v>
      </c>
      <c r="AW1284">
        <v>51</v>
      </c>
      <c r="AX1284">
        <v>1</v>
      </c>
      <c r="AY1284">
        <v>0</v>
      </c>
      <c r="AZ1284">
        <v>0</v>
      </c>
      <c r="BA1284">
        <v>0</v>
      </c>
      <c r="BB1284">
        <v>2</v>
      </c>
      <c r="BC1284">
        <v>0</v>
      </c>
      <c r="BD1284">
        <v>0</v>
      </c>
      <c r="BE1284">
        <v>0</v>
      </c>
      <c r="BF1284">
        <v>2</v>
      </c>
      <c r="BG1284">
        <v>0</v>
      </c>
      <c r="BH1284">
        <v>3</v>
      </c>
      <c r="BI1284">
        <v>0</v>
      </c>
      <c r="BJ1284">
        <v>7</v>
      </c>
      <c r="BK1284">
        <v>3</v>
      </c>
      <c r="BL1284">
        <v>0</v>
      </c>
      <c r="BM1284">
        <v>0</v>
      </c>
      <c r="BN1284">
        <v>1</v>
      </c>
      <c r="BO1284">
        <v>0</v>
      </c>
      <c r="BP1284">
        <v>0</v>
      </c>
      <c r="BQ1284">
        <v>1</v>
      </c>
      <c r="BR1284">
        <v>0</v>
      </c>
      <c r="BS1284">
        <v>1</v>
      </c>
      <c r="BT1284">
        <v>1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20</v>
      </c>
      <c r="CB1284">
        <v>16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2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1</v>
      </c>
      <c r="CU1284">
        <v>0</v>
      </c>
      <c r="CV1284">
        <v>1</v>
      </c>
      <c r="CW1284">
        <v>2</v>
      </c>
      <c r="CY1284" s="7"/>
    </row>
    <row r="1285" spans="1:103" x14ac:dyDescent="0.25">
      <c r="A1285" t="s">
        <v>209</v>
      </c>
      <c r="B1285" s="5" t="s">
        <v>210</v>
      </c>
      <c r="C1285">
        <v>2023</v>
      </c>
      <c r="D1285">
        <v>22965</v>
      </c>
      <c r="E1285">
        <v>2</v>
      </c>
      <c r="F1285">
        <v>188</v>
      </c>
      <c r="G1285">
        <v>365</v>
      </c>
      <c r="H1285">
        <v>9</v>
      </c>
      <c r="I1285">
        <v>668</v>
      </c>
      <c r="J1285">
        <v>855</v>
      </c>
      <c r="K1285">
        <v>35</v>
      </c>
      <c r="L1285">
        <v>305</v>
      </c>
      <c r="M1285">
        <v>24</v>
      </c>
      <c r="N1285">
        <v>376</v>
      </c>
      <c r="O1285">
        <v>1140</v>
      </c>
      <c r="P1285">
        <v>0</v>
      </c>
      <c r="Q1285">
        <v>1</v>
      </c>
      <c r="R1285">
        <v>8</v>
      </c>
      <c r="S1285">
        <v>47</v>
      </c>
      <c r="T1285">
        <v>2</v>
      </c>
      <c r="U1285">
        <v>13</v>
      </c>
      <c r="V1285">
        <v>18</v>
      </c>
      <c r="W1285">
        <v>14</v>
      </c>
      <c r="X1285">
        <v>62</v>
      </c>
      <c r="Y1285">
        <v>3</v>
      </c>
      <c r="Z1285">
        <v>0</v>
      </c>
      <c r="AA1285">
        <v>188</v>
      </c>
      <c r="AB1285">
        <v>1</v>
      </c>
      <c r="AC1285">
        <v>0</v>
      </c>
      <c r="AD1285">
        <v>8</v>
      </c>
      <c r="AE1285">
        <v>97</v>
      </c>
      <c r="AF1285">
        <v>0</v>
      </c>
      <c r="AG1285">
        <v>203</v>
      </c>
      <c r="AH1285">
        <v>37</v>
      </c>
      <c r="AI1285">
        <v>96</v>
      </c>
      <c r="AJ1285">
        <v>1146</v>
      </c>
      <c r="AK1285">
        <v>549</v>
      </c>
      <c r="AL1285">
        <v>1</v>
      </c>
      <c r="AM1285">
        <v>158</v>
      </c>
      <c r="AN1285">
        <v>258</v>
      </c>
      <c r="AO1285">
        <v>166</v>
      </c>
      <c r="AP1285">
        <v>70</v>
      </c>
      <c r="AQ1285">
        <v>167</v>
      </c>
      <c r="AR1285">
        <v>48</v>
      </c>
      <c r="AS1285">
        <v>329</v>
      </c>
      <c r="AT1285">
        <v>341</v>
      </c>
      <c r="AU1285">
        <v>400</v>
      </c>
      <c r="AV1285">
        <v>445</v>
      </c>
      <c r="AW1285">
        <v>275</v>
      </c>
      <c r="AX1285">
        <v>683</v>
      </c>
      <c r="AY1285">
        <v>14</v>
      </c>
      <c r="AZ1285">
        <v>101</v>
      </c>
      <c r="BA1285">
        <v>1</v>
      </c>
      <c r="BB1285">
        <v>653</v>
      </c>
      <c r="BC1285">
        <v>103</v>
      </c>
      <c r="BD1285">
        <v>20</v>
      </c>
      <c r="BE1285">
        <v>208</v>
      </c>
      <c r="BF1285">
        <v>503</v>
      </c>
      <c r="BG1285">
        <v>32</v>
      </c>
      <c r="BH1285">
        <v>75</v>
      </c>
      <c r="BI1285">
        <v>28</v>
      </c>
      <c r="BJ1285">
        <v>851</v>
      </c>
      <c r="BK1285">
        <v>1321</v>
      </c>
      <c r="BL1285">
        <v>0</v>
      </c>
      <c r="BM1285">
        <v>12</v>
      </c>
      <c r="BN1285">
        <v>79</v>
      </c>
      <c r="BO1285">
        <v>3</v>
      </c>
      <c r="BP1285">
        <v>47</v>
      </c>
      <c r="BQ1285">
        <v>206</v>
      </c>
      <c r="BR1285">
        <v>238</v>
      </c>
      <c r="BS1285">
        <v>526</v>
      </c>
      <c r="BT1285">
        <v>303</v>
      </c>
      <c r="BU1285">
        <v>88</v>
      </c>
      <c r="BV1285">
        <v>898</v>
      </c>
      <c r="BW1285">
        <v>475</v>
      </c>
      <c r="BX1285">
        <v>940</v>
      </c>
      <c r="BY1285">
        <v>75</v>
      </c>
      <c r="BZ1285">
        <v>0</v>
      </c>
      <c r="CA1285">
        <v>348</v>
      </c>
      <c r="CB1285">
        <v>538</v>
      </c>
      <c r="CC1285">
        <v>4</v>
      </c>
      <c r="CD1285">
        <v>142</v>
      </c>
      <c r="CE1285">
        <v>33</v>
      </c>
      <c r="CF1285">
        <v>717</v>
      </c>
      <c r="CG1285">
        <v>72</v>
      </c>
      <c r="CH1285">
        <v>66</v>
      </c>
      <c r="CI1285">
        <v>359</v>
      </c>
      <c r="CJ1285">
        <v>1236</v>
      </c>
      <c r="CK1285">
        <v>404</v>
      </c>
      <c r="CL1285">
        <v>0</v>
      </c>
      <c r="CM1285">
        <v>36</v>
      </c>
      <c r="CN1285">
        <v>331</v>
      </c>
      <c r="CO1285">
        <v>130</v>
      </c>
      <c r="CP1285">
        <v>43</v>
      </c>
      <c r="CQ1285">
        <v>3</v>
      </c>
      <c r="CR1285">
        <v>72</v>
      </c>
      <c r="CS1285">
        <v>215</v>
      </c>
      <c r="CT1285">
        <v>169</v>
      </c>
      <c r="CU1285">
        <v>16</v>
      </c>
      <c r="CV1285">
        <v>330</v>
      </c>
      <c r="CW1285">
        <v>99</v>
      </c>
      <c r="CY1285" s="7"/>
    </row>
    <row r="1286" spans="1:103" x14ac:dyDescent="0.25">
      <c r="A1286" t="s">
        <v>211</v>
      </c>
      <c r="B1286" s="5" t="s">
        <v>212</v>
      </c>
      <c r="C1286">
        <v>2023</v>
      </c>
      <c r="D1286">
        <v>28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1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1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1</v>
      </c>
      <c r="BC1286">
        <v>0</v>
      </c>
      <c r="BD1286">
        <v>0</v>
      </c>
      <c r="BE1286">
        <v>0</v>
      </c>
      <c r="BF1286">
        <v>1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1</v>
      </c>
      <c r="BX1286">
        <v>2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12</v>
      </c>
      <c r="CS1286">
        <v>0</v>
      </c>
      <c r="CT1286">
        <v>3</v>
      </c>
      <c r="CU1286">
        <v>0</v>
      </c>
      <c r="CV1286">
        <v>0</v>
      </c>
      <c r="CW1286">
        <v>0</v>
      </c>
      <c r="CY1286" s="7"/>
    </row>
    <row r="1287" spans="1:103" x14ac:dyDescent="0.25">
      <c r="A1287" t="s">
        <v>213</v>
      </c>
      <c r="B1287" s="5" t="s">
        <v>214</v>
      </c>
      <c r="C1287">
        <v>2023</v>
      </c>
      <c r="D1287">
        <v>54</v>
      </c>
      <c r="E1287">
        <v>0</v>
      </c>
      <c r="F1287">
        <v>0</v>
      </c>
      <c r="G1287">
        <v>0</v>
      </c>
      <c r="H1287">
        <v>0</v>
      </c>
      <c r="I1287">
        <v>3</v>
      </c>
      <c r="J1287">
        <v>8</v>
      </c>
      <c r="K1287">
        <v>0</v>
      </c>
      <c r="L1287">
        <v>1</v>
      </c>
      <c r="M1287">
        <v>0</v>
      </c>
      <c r="N1287">
        <v>4</v>
      </c>
      <c r="O1287">
        <v>36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1</v>
      </c>
      <c r="CY1287" s="7"/>
    </row>
    <row r="1288" spans="1:103" x14ac:dyDescent="0.25">
      <c r="A1288" t="s">
        <v>215</v>
      </c>
      <c r="B1288" s="5" t="s">
        <v>216</v>
      </c>
      <c r="C1288">
        <v>2023</v>
      </c>
      <c r="D1288">
        <v>206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13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15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1</v>
      </c>
      <c r="AI1288">
        <v>0</v>
      </c>
      <c r="AJ1288">
        <v>0</v>
      </c>
      <c r="AK1288">
        <v>1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2</v>
      </c>
      <c r="AR1288">
        <v>0</v>
      </c>
      <c r="AS1288">
        <v>1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1</v>
      </c>
      <c r="BA1288">
        <v>0</v>
      </c>
      <c r="BB1288">
        <v>133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2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1</v>
      </c>
      <c r="BT1288">
        <v>0</v>
      </c>
      <c r="BU1288">
        <v>0</v>
      </c>
      <c r="BV1288">
        <v>0</v>
      </c>
      <c r="BW1288">
        <v>1</v>
      </c>
      <c r="BX1288">
        <v>2</v>
      </c>
      <c r="BY1288">
        <v>0</v>
      </c>
      <c r="BZ1288">
        <v>0</v>
      </c>
      <c r="CA1288">
        <v>4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24</v>
      </c>
      <c r="CK1288">
        <v>0</v>
      </c>
      <c r="CL1288">
        <v>0</v>
      </c>
      <c r="CM1288">
        <v>0</v>
      </c>
      <c r="CN1288">
        <v>1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1</v>
      </c>
      <c r="CY1288" s="7"/>
    </row>
    <row r="1289" spans="1:103" x14ac:dyDescent="0.25">
      <c r="A1289" t="s">
        <v>217</v>
      </c>
      <c r="B1289" s="5" t="s">
        <v>218</v>
      </c>
      <c r="C1289">
        <v>2023</v>
      </c>
      <c r="D1289">
        <v>7640</v>
      </c>
      <c r="E1289">
        <v>0</v>
      </c>
      <c r="F1289">
        <v>7</v>
      </c>
      <c r="G1289">
        <v>0</v>
      </c>
      <c r="H1289">
        <v>7</v>
      </c>
      <c r="I1289">
        <v>3</v>
      </c>
      <c r="J1289">
        <v>4</v>
      </c>
      <c r="K1289">
        <v>1</v>
      </c>
      <c r="L1289">
        <v>4</v>
      </c>
      <c r="M1289">
        <v>1</v>
      </c>
      <c r="N1289">
        <v>29</v>
      </c>
      <c r="O1289">
        <v>19</v>
      </c>
      <c r="P1289">
        <v>0</v>
      </c>
      <c r="Q1289">
        <v>0</v>
      </c>
      <c r="R1289">
        <v>5</v>
      </c>
      <c r="S1289">
        <v>0</v>
      </c>
      <c r="T1289">
        <v>0</v>
      </c>
      <c r="U1289">
        <v>21</v>
      </c>
      <c r="V1289">
        <v>10</v>
      </c>
      <c r="W1289">
        <v>341</v>
      </c>
      <c r="X1289">
        <v>1</v>
      </c>
      <c r="Y1289">
        <v>205</v>
      </c>
      <c r="Z1289">
        <v>0</v>
      </c>
      <c r="AA1289">
        <v>3</v>
      </c>
      <c r="AB1289">
        <v>0</v>
      </c>
      <c r="AC1289">
        <v>0</v>
      </c>
      <c r="AD1289">
        <v>0</v>
      </c>
      <c r="AE1289">
        <v>0</v>
      </c>
      <c r="AF1289">
        <v>2</v>
      </c>
      <c r="AG1289">
        <v>119</v>
      </c>
      <c r="AH1289">
        <v>49</v>
      </c>
      <c r="AI1289">
        <v>24</v>
      </c>
      <c r="AJ1289">
        <v>194</v>
      </c>
      <c r="AK1289">
        <v>14</v>
      </c>
      <c r="AL1289">
        <v>0</v>
      </c>
      <c r="AM1289">
        <v>84</v>
      </c>
      <c r="AN1289">
        <v>48</v>
      </c>
      <c r="AO1289">
        <v>39</v>
      </c>
      <c r="AP1289">
        <v>0</v>
      </c>
      <c r="AQ1289">
        <v>120</v>
      </c>
      <c r="AR1289">
        <v>2</v>
      </c>
      <c r="AS1289">
        <v>3</v>
      </c>
      <c r="AT1289">
        <v>21</v>
      </c>
      <c r="AU1289">
        <v>44</v>
      </c>
      <c r="AV1289">
        <v>127</v>
      </c>
      <c r="AW1289">
        <v>486</v>
      </c>
      <c r="AX1289">
        <v>132</v>
      </c>
      <c r="AY1289">
        <v>1</v>
      </c>
      <c r="AZ1289">
        <v>70</v>
      </c>
      <c r="BA1289">
        <v>8</v>
      </c>
      <c r="BB1289">
        <v>1069</v>
      </c>
      <c r="BC1289">
        <v>64</v>
      </c>
      <c r="BD1289">
        <v>18</v>
      </c>
      <c r="BE1289">
        <v>38</v>
      </c>
      <c r="BF1289">
        <v>362</v>
      </c>
      <c r="BG1289">
        <v>32</v>
      </c>
      <c r="BH1289">
        <v>50</v>
      </c>
      <c r="BI1289">
        <v>1</v>
      </c>
      <c r="BJ1289">
        <v>266</v>
      </c>
      <c r="BK1289">
        <v>267</v>
      </c>
      <c r="BL1289">
        <v>0</v>
      </c>
      <c r="BM1289">
        <v>9</v>
      </c>
      <c r="BN1289">
        <v>70</v>
      </c>
      <c r="BO1289">
        <v>1</v>
      </c>
      <c r="BP1289">
        <v>33</v>
      </c>
      <c r="BQ1289">
        <v>168</v>
      </c>
      <c r="BR1289">
        <v>4</v>
      </c>
      <c r="BS1289">
        <v>635</v>
      </c>
      <c r="BT1289">
        <v>196</v>
      </c>
      <c r="BU1289">
        <v>22</v>
      </c>
      <c r="BV1289">
        <v>412</v>
      </c>
      <c r="BW1289">
        <v>50</v>
      </c>
      <c r="BX1289">
        <v>778</v>
      </c>
      <c r="BY1289">
        <v>3</v>
      </c>
      <c r="BZ1289">
        <v>0</v>
      </c>
      <c r="CA1289">
        <v>47</v>
      </c>
      <c r="CB1289">
        <v>84</v>
      </c>
      <c r="CC1289">
        <v>0</v>
      </c>
      <c r="CD1289">
        <v>1</v>
      </c>
      <c r="CE1289">
        <v>0</v>
      </c>
      <c r="CF1289">
        <v>1</v>
      </c>
      <c r="CG1289">
        <v>2</v>
      </c>
      <c r="CH1289">
        <v>1</v>
      </c>
      <c r="CI1289">
        <v>7</v>
      </c>
      <c r="CJ1289">
        <v>44</v>
      </c>
      <c r="CK1289">
        <v>2</v>
      </c>
      <c r="CL1289">
        <v>0</v>
      </c>
      <c r="CM1289">
        <v>57</v>
      </c>
      <c r="CN1289">
        <v>250</v>
      </c>
      <c r="CO1289">
        <v>17</v>
      </c>
      <c r="CP1289">
        <v>39</v>
      </c>
      <c r="CQ1289">
        <v>0</v>
      </c>
      <c r="CR1289">
        <v>24</v>
      </c>
      <c r="CS1289">
        <v>7</v>
      </c>
      <c r="CT1289">
        <v>27</v>
      </c>
      <c r="CU1289">
        <v>5</v>
      </c>
      <c r="CV1289">
        <v>116</v>
      </c>
      <c r="CW1289">
        <v>116</v>
      </c>
      <c r="CY1289" s="7"/>
    </row>
    <row r="1290" spans="1:103" x14ac:dyDescent="0.25">
      <c r="A1290" t="s">
        <v>219</v>
      </c>
      <c r="B1290" s="5" t="s">
        <v>220</v>
      </c>
      <c r="C1290">
        <v>2023</v>
      </c>
      <c r="D1290">
        <v>386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119</v>
      </c>
      <c r="K1290">
        <v>0</v>
      </c>
      <c r="L1290">
        <v>78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</v>
      </c>
      <c r="X1290">
        <v>138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1</v>
      </c>
      <c r="AN1290">
        <v>0</v>
      </c>
      <c r="AO1290">
        <v>0</v>
      </c>
      <c r="AP1290">
        <v>0</v>
      </c>
      <c r="AQ1290">
        <v>1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18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2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2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11</v>
      </c>
      <c r="CV1290">
        <v>4</v>
      </c>
      <c r="CW1290">
        <v>2</v>
      </c>
      <c r="CY1290" s="7"/>
    </row>
    <row r="1291" spans="1:103" x14ac:dyDescent="0.25">
      <c r="A1291" t="s">
        <v>221</v>
      </c>
      <c r="B1291" s="5" t="s">
        <v>222</v>
      </c>
      <c r="C1291">
        <v>2023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Y1291" s="7"/>
    </row>
    <row r="1292" spans="1:103" x14ac:dyDescent="0.25">
      <c r="A1292" t="s">
        <v>223</v>
      </c>
      <c r="B1292" s="5" t="s">
        <v>224</v>
      </c>
      <c r="C1292">
        <v>2023</v>
      </c>
      <c r="D1292">
        <v>568</v>
      </c>
      <c r="E1292">
        <v>0</v>
      </c>
      <c r="F1292">
        <v>0</v>
      </c>
      <c r="G1292">
        <v>0</v>
      </c>
      <c r="H1292">
        <v>0</v>
      </c>
      <c r="I1292">
        <v>13</v>
      </c>
      <c r="J1292">
        <v>0</v>
      </c>
      <c r="K1292">
        <v>0</v>
      </c>
      <c r="L1292">
        <v>0</v>
      </c>
      <c r="M1292">
        <v>0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1</v>
      </c>
      <c r="AS1292">
        <v>0</v>
      </c>
      <c r="AT1292">
        <v>6</v>
      </c>
      <c r="AU1292">
        <v>0</v>
      </c>
      <c r="AV1292">
        <v>0</v>
      </c>
      <c r="AW1292">
        <v>0</v>
      </c>
      <c r="AX1292">
        <v>0</v>
      </c>
      <c r="AY1292">
        <v>3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1</v>
      </c>
      <c r="BR1292">
        <v>0</v>
      </c>
      <c r="BS1292">
        <v>1</v>
      </c>
      <c r="BT1292">
        <v>6</v>
      </c>
      <c r="BU1292">
        <v>2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5</v>
      </c>
      <c r="CJ1292">
        <v>454</v>
      </c>
      <c r="CK1292">
        <v>61</v>
      </c>
      <c r="CL1292">
        <v>0</v>
      </c>
      <c r="CM1292">
        <v>1</v>
      </c>
      <c r="CN1292">
        <v>2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1</v>
      </c>
      <c r="CU1292">
        <v>0</v>
      </c>
      <c r="CV1292">
        <v>8</v>
      </c>
      <c r="CW1292">
        <v>0</v>
      </c>
      <c r="CY1292" s="7"/>
    </row>
    <row r="1293" spans="1:103" x14ac:dyDescent="0.25">
      <c r="A1293" t="s">
        <v>225</v>
      </c>
      <c r="B1293" s="5" t="s">
        <v>226</v>
      </c>
      <c r="C1293">
        <v>2023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Y1293" s="7"/>
    </row>
    <row r="1294" spans="1:103" x14ac:dyDescent="0.25">
      <c r="A1294" t="s">
        <v>227</v>
      </c>
      <c r="B1294" s="5" t="s">
        <v>228</v>
      </c>
      <c r="C1294">
        <v>2023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Y1294" s="7"/>
    </row>
    <row r="1295" spans="1:103" x14ac:dyDescent="0.25">
      <c r="A1295" t="s">
        <v>229</v>
      </c>
      <c r="B1295" s="5" t="s">
        <v>230</v>
      </c>
      <c r="C1295">
        <v>2023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Y1295" s="7"/>
    </row>
    <row r="1296" spans="1:103" x14ac:dyDescent="0.25">
      <c r="A1296" t="s">
        <v>231</v>
      </c>
      <c r="B1296" s="5" t="s">
        <v>232</v>
      </c>
      <c r="C1296">
        <v>2023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Y1296" s="7"/>
    </row>
    <row r="1297" spans="1:103" x14ac:dyDescent="0.25">
      <c r="A1297" t="s">
        <v>233</v>
      </c>
      <c r="B1297" s="5" t="s">
        <v>234</v>
      </c>
      <c r="C1297">
        <v>2023</v>
      </c>
      <c r="D1297">
        <v>5767</v>
      </c>
      <c r="E1297">
        <v>0</v>
      </c>
      <c r="F1297">
        <v>0</v>
      </c>
      <c r="G1297">
        <v>0</v>
      </c>
      <c r="H1297">
        <v>4</v>
      </c>
      <c r="I1297">
        <v>12</v>
      </c>
      <c r="J1297">
        <v>13</v>
      </c>
      <c r="K1297">
        <v>1</v>
      </c>
      <c r="L1297">
        <v>1</v>
      </c>
      <c r="M1297">
        <v>0</v>
      </c>
      <c r="N1297">
        <v>55</v>
      </c>
      <c r="O1297">
        <v>7</v>
      </c>
      <c r="P1297">
        <v>0</v>
      </c>
      <c r="Q1297">
        <v>0</v>
      </c>
      <c r="R1297">
        <v>6</v>
      </c>
      <c r="S1297">
        <v>0</v>
      </c>
      <c r="T1297">
        <v>0</v>
      </c>
      <c r="U1297">
        <v>23</v>
      </c>
      <c r="V1297">
        <v>0</v>
      </c>
      <c r="W1297">
        <v>33</v>
      </c>
      <c r="X1297">
        <v>3</v>
      </c>
      <c r="Y1297">
        <v>0</v>
      </c>
      <c r="Z1297">
        <v>0</v>
      </c>
      <c r="AA1297">
        <v>710</v>
      </c>
      <c r="AB1297">
        <v>6</v>
      </c>
      <c r="AC1297">
        <v>0</v>
      </c>
      <c r="AD1297">
        <v>0</v>
      </c>
      <c r="AE1297">
        <v>0</v>
      </c>
      <c r="AF1297">
        <v>0</v>
      </c>
      <c r="AG1297">
        <v>81</v>
      </c>
      <c r="AH1297">
        <v>14</v>
      </c>
      <c r="AI1297">
        <v>7</v>
      </c>
      <c r="AJ1297">
        <v>56</v>
      </c>
      <c r="AK1297">
        <v>68</v>
      </c>
      <c r="AL1297">
        <v>0</v>
      </c>
      <c r="AM1297">
        <v>118</v>
      </c>
      <c r="AN1297">
        <v>26</v>
      </c>
      <c r="AO1297">
        <v>63</v>
      </c>
      <c r="AP1297">
        <v>0</v>
      </c>
      <c r="AQ1297">
        <v>123</v>
      </c>
      <c r="AR1297">
        <v>0</v>
      </c>
      <c r="AS1297">
        <v>37</v>
      </c>
      <c r="AT1297">
        <v>40</v>
      </c>
      <c r="AU1297">
        <v>15</v>
      </c>
      <c r="AV1297">
        <v>193</v>
      </c>
      <c r="AW1297">
        <v>149</v>
      </c>
      <c r="AX1297">
        <v>38</v>
      </c>
      <c r="AY1297">
        <v>3</v>
      </c>
      <c r="AZ1297">
        <v>43</v>
      </c>
      <c r="BA1297">
        <v>0</v>
      </c>
      <c r="BB1297">
        <v>409</v>
      </c>
      <c r="BC1297">
        <v>12</v>
      </c>
      <c r="BD1297">
        <v>0</v>
      </c>
      <c r="BE1297">
        <v>60</v>
      </c>
      <c r="BF1297">
        <v>115</v>
      </c>
      <c r="BG1297">
        <v>3</v>
      </c>
      <c r="BH1297">
        <v>42</v>
      </c>
      <c r="BI1297">
        <v>0</v>
      </c>
      <c r="BJ1297">
        <v>46</v>
      </c>
      <c r="BK1297">
        <v>69</v>
      </c>
      <c r="BL1297">
        <v>0</v>
      </c>
      <c r="BM1297">
        <v>13</v>
      </c>
      <c r="BN1297">
        <v>41</v>
      </c>
      <c r="BO1297">
        <v>3</v>
      </c>
      <c r="BP1297">
        <v>11</v>
      </c>
      <c r="BQ1297">
        <v>297</v>
      </c>
      <c r="BR1297">
        <v>22</v>
      </c>
      <c r="BS1297">
        <v>418</v>
      </c>
      <c r="BT1297">
        <v>61</v>
      </c>
      <c r="BU1297">
        <v>0</v>
      </c>
      <c r="BV1297">
        <v>120</v>
      </c>
      <c r="BW1297">
        <v>6</v>
      </c>
      <c r="BX1297">
        <v>1068</v>
      </c>
      <c r="BY1297">
        <v>0</v>
      </c>
      <c r="BZ1297">
        <v>0</v>
      </c>
      <c r="CA1297">
        <v>181</v>
      </c>
      <c r="CB1297">
        <v>497</v>
      </c>
      <c r="CC1297">
        <v>0</v>
      </c>
      <c r="CD1297">
        <v>4</v>
      </c>
      <c r="CE1297">
        <v>8</v>
      </c>
      <c r="CF1297">
        <v>2</v>
      </c>
      <c r="CG1297">
        <v>1</v>
      </c>
      <c r="CH1297">
        <v>1</v>
      </c>
      <c r="CI1297">
        <v>2</v>
      </c>
      <c r="CJ1297">
        <v>18</v>
      </c>
      <c r="CK1297">
        <v>2</v>
      </c>
      <c r="CL1297">
        <v>0</v>
      </c>
      <c r="CM1297">
        <v>14</v>
      </c>
      <c r="CN1297">
        <v>82</v>
      </c>
      <c r="CO1297">
        <v>3</v>
      </c>
      <c r="CP1297">
        <v>4</v>
      </c>
      <c r="CQ1297">
        <v>0</v>
      </c>
      <c r="CR1297">
        <v>36</v>
      </c>
      <c r="CS1297">
        <v>5</v>
      </c>
      <c r="CT1297">
        <v>31</v>
      </c>
      <c r="CU1297">
        <v>6</v>
      </c>
      <c r="CV1297">
        <v>69</v>
      </c>
      <c r="CW1297">
        <v>34</v>
      </c>
      <c r="CY1297" s="7"/>
    </row>
    <row r="1298" spans="1:103" x14ac:dyDescent="0.25">
      <c r="A1298" t="s">
        <v>235</v>
      </c>
      <c r="B1298" s="5" t="s">
        <v>236</v>
      </c>
      <c r="C1298">
        <v>2023</v>
      </c>
      <c r="D1298">
        <v>3606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3546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1</v>
      </c>
      <c r="AL1298">
        <v>0</v>
      </c>
      <c r="AM1298">
        <v>11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1</v>
      </c>
      <c r="AY1298">
        <v>0</v>
      </c>
      <c r="AZ1298">
        <v>0</v>
      </c>
      <c r="BA1298">
        <v>0</v>
      </c>
      <c r="BB1298">
        <v>23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0</v>
      </c>
      <c r="BL1298">
        <v>0</v>
      </c>
      <c r="BM1298">
        <v>0</v>
      </c>
      <c r="BN1298">
        <v>1</v>
      </c>
      <c r="BO1298">
        <v>0</v>
      </c>
      <c r="BP1298">
        <v>0</v>
      </c>
      <c r="BQ1298">
        <v>0</v>
      </c>
      <c r="BR1298">
        <v>0</v>
      </c>
      <c r="BS1298">
        <v>1</v>
      </c>
      <c r="BT1298">
        <v>6</v>
      </c>
      <c r="BU1298">
        <v>0</v>
      </c>
      <c r="BV1298">
        <v>0</v>
      </c>
      <c r="BW1298">
        <v>0</v>
      </c>
      <c r="BX1298">
        <v>1</v>
      </c>
      <c r="BY1298">
        <v>0</v>
      </c>
      <c r="BZ1298">
        <v>0</v>
      </c>
      <c r="CA1298">
        <v>3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1</v>
      </c>
      <c r="CK1298">
        <v>0</v>
      </c>
      <c r="CL1298">
        <v>0</v>
      </c>
      <c r="CM1298">
        <v>0</v>
      </c>
      <c r="CN1298">
        <v>2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Y1298" s="7"/>
    </row>
    <row r="1299" spans="1:103" x14ac:dyDescent="0.25">
      <c r="A1299" t="s">
        <v>237</v>
      </c>
      <c r="B1299" s="5" t="s">
        <v>238</v>
      </c>
      <c r="C1299">
        <v>2023</v>
      </c>
      <c r="D1299">
        <v>308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2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262</v>
      </c>
      <c r="CB1299">
        <v>42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2</v>
      </c>
      <c r="CY1299" s="7"/>
    </row>
    <row r="1300" spans="1:103" x14ac:dyDescent="0.25">
      <c r="A1300" t="s">
        <v>239</v>
      </c>
      <c r="B1300" s="5" t="s">
        <v>240</v>
      </c>
      <c r="C1300">
        <v>2023</v>
      </c>
      <c r="D1300">
        <v>464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94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37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10</v>
      </c>
      <c r="AW1300">
        <v>297</v>
      </c>
      <c r="AX1300">
        <v>0</v>
      </c>
      <c r="AY1300">
        <v>0</v>
      </c>
      <c r="AZ1300">
        <v>0</v>
      </c>
      <c r="BA1300">
        <v>0</v>
      </c>
      <c r="BB1300">
        <v>11</v>
      </c>
      <c r="BC1300">
        <v>0</v>
      </c>
      <c r="BD1300">
        <v>0</v>
      </c>
      <c r="BE1300">
        <v>1</v>
      </c>
      <c r="BF1300">
        <v>0</v>
      </c>
      <c r="BG1300">
        <v>0</v>
      </c>
      <c r="BH1300">
        <v>0</v>
      </c>
      <c r="BI1300">
        <v>0</v>
      </c>
      <c r="BJ1300">
        <v>2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5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1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2</v>
      </c>
      <c r="CY1300" s="7"/>
    </row>
    <row r="1301" spans="1:103" x14ac:dyDescent="0.25">
      <c r="A1301" t="s">
        <v>241</v>
      </c>
      <c r="B1301" s="5" t="s">
        <v>242</v>
      </c>
      <c r="C1301">
        <v>2023</v>
      </c>
      <c r="D1301">
        <v>2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1</v>
      </c>
      <c r="CK1301">
        <v>2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Y1301" s="7"/>
    </row>
    <row r="1302" spans="1:103" x14ac:dyDescent="0.25">
      <c r="A1302" t="s">
        <v>243</v>
      </c>
      <c r="B1302" s="5" t="s">
        <v>244</v>
      </c>
      <c r="C1302">
        <v>2023</v>
      </c>
      <c r="D1302">
        <v>43</v>
      </c>
      <c r="E1302">
        <v>0</v>
      </c>
      <c r="F1302">
        <v>0</v>
      </c>
      <c r="G1302">
        <v>0</v>
      </c>
      <c r="H1302">
        <v>0</v>
      </c>
      <c r="I1302">
        <v>1</v>
      </c>
      <c r="J1302">
        <v>4</v>
      </c>
      <c r="K1302">
        <v>2</v>
      </c>
      <c r="L1302">
        <v>3</v>
      </c>
      <c r="M1302">
        <v>0</v>
      </c>
      <c r="N1302">
        <v>2</v>
      </c>
      <c r="O1302">
        <v>3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</v>
      </c>
      <c r="AJ1302">
        <v>0</v>
      </c>
      <c r="AK1302">
        <v>1</v>
      </c>
      <c r="AL1302">
        <v>0</v>
      </c>
      <c r="AM1302">
        <v>0</v>
      </c>
      <c r="AN1302">
        <v>1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1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1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3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1</v>
      </c>
      <c r="BT1302">
        <v>1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1</v>
      </c>
      <c r="CE1302">
        <v>0</v>
      </c>
      <c r="CF1302">
        <v>0</v>
      </c>
      <c r="CG1302">
        <v>0</v>
      </c>
      <c r="CH1302">
        <v>0</v>
      </c>
      <c r="CI1302">
        <v>1</v>
      </c>
      <c r="CJ1302">
        <v>3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1</v>
      </c>
      <c r="CS1302">
        <v>2</v>
      </c>
      <c r="CT1302">
        <v>0</v>
      </c>
      <c r="CU1302">
        <v>0</v>
      </c>
      <c r="CV1302">
        <v>4</v>
      </c>
      <c r="CW1302">
        <v>0</v>
      </c>
      <c r="CY1302" s="7"/>
    </row>
    <row r="1303" spans="1:103" x14ac:dyDescent="0.25">
      <c r="A1303" t="s">
        <v>245</v>
      </c>
      <c r="B1303" s="5" t="s">
        <v>246</v>
      </c>
      <c r="C1303">
        <v>2023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Y1303" s="7"/>
    </row>
    <row r="1304" spans="1:103" x14ac:dyDescent="0.25">
      <c r="A1304" t="s">
        <v>247</v>
      </c>
      <c r="B1304" s="5" t="s">
        <v>248</v>
      </c>
      <c r="C1304">
        <v>2023</v>
      </c>
      <c r="D1304">
        <v>14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1</v>
      </c>
      <c r="AV1304">
        <v>0</v>
      </c>
      <c r="AW1304">
        <v>0</v>
      </c>
      <c r="AX1304">
        <v>2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5</v>
      </c>
      <c r="BT1304">
        <v>0</v>
      </c>
      <c r="BU1304">
        <v>0</v>
      </c>
      <c r="BV1304">
        <v>1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1</v>
      </c>
      <c r="CV1304">
        <v>0</v>
      </c>
      <c r="CW1304">
        <v>0</v>
      </c>
      <c r="CY1304" s="7"/>
    </row>
    <row r="1305" spans="1:103" x14ac:dyDescent="0.25">
      <c r="A1305" t="s">
        <v>249</v>
      </c>
      <c r="B1305" s="5" t="s">
        <v>250</v>
      </c>
      <c r="C1305">
        <v>2023</v>
      </c>
      <c r="D1305">
        <v>554</v>
      </c>
      <c r="E1305">
        <v>0</v>
      </c>
      <c r="F1305">
        <v>0</v>
      </c>
      <c r="G1305">
        <v>0</v>
      </c>
      <c r="H1305">
        <v>18</v>
      </c>
      <c r="I1305">
        <v>3</v>
      </c>
      <c r="J1305">
        <v>14</v>
      </c>
      <c r="K1305">
        <v>0</v>
      </c>
      <c r="L1305">
        <v>14</v>
      </c>
      <c r="M1305">
        <v>0</v>
      </c>
      <c r="N1305">
        <v>12</v>
      </c>
      <c r="O1305">
        <v>1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4</v>
      </c>
      <c r="V1305">
        <v>0</v>
      </c>
      <c r="W1305">
        <v>0</v>
      </c>
      <c r="X1305">
        <v>6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2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1</v>
      </c>
      <c r="AL1305">
        <v>0</v>
      </c>
      <c r="AM1305">
        <v>0</v>
      </c>
      <c r="AN1305">
        <v>0</v>
      </c>
      <c r="AO1305">
        <v>4</v>
      </c>
      <c r="AP1305">
        <v>0</v>
      </c>
      <c r="AQ1305">
        <v>20</v>
      </c>
      <c r="AR1305">
        <v>1</v>
      </c>
      <c r="AS1305">
        <v>1</v>
      </c>
      <c r="AT1305">
        <v>16</v>
      </c>
      <c r="AU1305">
        <v>5</v>
      </c>
      <c r="AV1305">
        <v>0</v>
      </c>
      <c r="AW1305">
        <v>0</v>
      </c>
      <c r="AX1305">
        <v>3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3</v>
      </c>
      <c r="BF1305">
        <v>4</v>
      </c>
      <c r="BG1305">
        <v>0</v>
      </c>
      <c r="BH1305">
        <v>0</v>
      </c>
      <c r="BI1305">
        <v>0</v>
      </c>
      <c r="BJ1305">
        <v>12</v>
      </c>
      <c r="BK1305">
        <v>1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3</v>
      </c>
      <c r="BT1305">
        <v>3</v>
      </c>
      <c r="BU1305">
        <v>4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1</v>
      </c>
      <c r="CJ1305">
        <v>338</v>
      </c>
      <c r="CK1305">
        <v>5</v>
      </c>
      <c r="CL1305">
        <v>0</v>
      </c>
      <c r="CM1305">
        <v>0</v>
      </c>
      <c r="CN1305">
        <v>19</v>
      </c>
      <c r="CO1305">
        <v>0</v>
      </c>
      <c r="CP1305">
        <v>0</v>
      </c>
      <c r="CQ1305">
        <v>0</v>
      </c>
      <c r="CR1305">
        <v>0</v>
      </c>
      <c r="CS1305">
        <v>1</v>
      </c>
      <c r="CT1305">
        <v>25</v>
      </c>
      <c r="CU1305">
        <v>0</v>
      </c>
      <c r="CV1305">
        <v>4</v>
      </c>
      <c r="CW1305">
        <v>2</v>
      </c>
      <c r="CY1305" s="7"/>
    </row>
    <row r="1306" spans="1:103" x14ac:dyDescent="0.25">
      <c r="A1306" t="s">
        <v>251</v>
      </c>
      <c r="B1306" s="5" t="s">
        <v>252</v>
      </c>
      <c r="C1306">
        <v>2023</v>
      </c>
      <c r="D1306">
        <v>34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28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2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1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1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Y1306" s="7"/>
    </row>
    <row r="1307" spans="1:103" x14ac:dyDescent="0.25">
      <c r="A1307" t="s">
        <v>253</v>
      </c>
      <c r="B1307" s="5" t="s">
        <v>254</v>
      </c>
      <c r="C1307">
        <v>2023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Y1307" s="7"/>
    </row>
    <row r="1308" spans="1:103" x14ac:dyDescent="0.25">
      <c r="A1308" t="s">
        <v>255</v>
      </c>
      <c r="B1308" s="5" t="s">
        <v>256</v>
      </c>
      <c r="C1308">
        <v>2023</v>
      </c>
      <c r="D1308">
        <v>1317</v>
      </c>
      <c r="E1308">
        <v>0</v>
      </c>
      <c r="F1308">
        <v>7</v>
      </c>
      <c r="G1308">
        <v>13</v>
      </c>
      <c r="H1308">
        <v>34</v>
      </c>
      <c r="I1308">
        <v>50</v>
      </c>
      <c r="J1308">
        <v>15</v>
      </c>
      <c r="K1308">
        <v>8</v>
      </c>
      <c r="L1308">
        <v>30</v>
      </c>
      <c r="M1308">
        <v>57</v>
      </c>
      <c r="N1308">
        <v>39</v>
      </c>
      <c r="O1308">
        <v>85</v>
      </c>
      <c r="P1308">
        <v>0</v>
      </c>
      <c r="Q1308">
        <v>44</v>
      </c>
      <c r="R1308">
        <v>0</v>
      </c>
      <c r="S1308">
        <v>33</v>
      </c>
      <c r="T1308">
        <v>0</v>
      </c>
      <c r="U1308">
        <v>1</v>
      </c>
      <c r="V1308">
        <v>0</v>
      </c>
      <c r="W1308">
        <v>8</v>
      </c>
      <c r="X1308">
        <v>1</v>
      </c>
      <c r="Y1308">
        <v>0</v>
      </c>
      <c r="Z1308">
        <v>0</v>
      </c>
      <c r="AA1308">
        <v>47</v>
      </c>
      <c r="AB1308">
        <v>0</v>
      </c>
      <c r="AC1308">
        <v>0</v>
      </c>
      <c r="AD1308">
        <v>0</v>
      </c>
      <c r="AE1308">
        <v>1</v>
      </c>
      <c r="AF1308">
        <v>0</v>
      </c>
      <c r="AG1308">
        <v>5</v>
      </c>
      <c r="AH1308">
        <v>0</v>
      </c>
      <c r="AI1308">
        <v>2</v>
      </c>
      <c r="AJ1308">
        <v>39</v>
      </c>
      <c r="AK1308">
        <v>7</v>
      </c>
      <c r="AL1308">
        <v>52</v>
      </c>
      <c r="AM1308">
        <v>38</v>
      </c>
      <c r="AN1308">
        <v>23</v>
      </c>
      <c r="AO1308">
        <v>7</v>
      </c>
      <c r="AP1308">
        <v>5</v>
      </c>
      <c r="AQ1308">
        <v>2</v>
      </c>
      <c r="AR1308">
        <v>43</v>
      </c>
      <c r="AS1308">
        <v>6</v>
      </c>
      <c r="AT1308">
        <v>30</v>
      </c>
      <c r="AU1308">
        <v>9</v>
      </c>
      <c r="AV1308">
        <v>6</v>
      </c>
      <c r="AW1308">
        <v>1</v>
      </c>
      <c r="AX1308">
        <v>55</v>
      </c>
      <c r="AY1308">
        <v>0</v>
      </c>
      <c r="AZ1308">
        <v>1</v>
      </c>
      <c r="BA1308">
        <v>0</v>
      </c>
      <c r="BB1308">
        <v>16</v>
      </c>
      <c r="BC1308">
        <v>0</v>
      </c>
      <c r="BD1308">
        <v>0</v>
      </c>
      <c r="BE1308">
        <v>4</v>
      </c>
      <c r="BF1308">
        <v>3</v>
      </c>
      <c r="BG1308">
        <v>0</v>
      </c>
      <c r="BH1308">
        <v>1</v>
      </c>
      <c r="BI1308">
        <v>0</v>
      </c>
      <c r="BJ1308">
        <v>8</v>
      </c>
      <c r="BK1308">
        <v>8</v>
      </c>
      <c r="BL1308">
        <v>0</v>
      </c>
      <c r="BM1308">
        <v>1</v>
      </c>
      <c r="BN1308">
        <v>3</v>
      </c>
      <c r="BO1308">
        <v>1</v>
      </c>
      <c r="BP1308">
        <v>2</v>
      </c>
      <c r="BQ1308">
        <v>30</v>
      </c>
      <c r="BR1308">
        <v>5</v>
      </c>
      <c r="BS1308">
        <v>25</v>
      </c>
      <c r="BT1308">
        <v>3</v>
      </c>
      <c r="BU1308">
        <v>0</v>
      </c>
      <c r="BV1308">
        <v>5</v>
      </c>
      <c r="BW1308">
        <v>14</v>
      </c>
      <c r="BX1308">
        <v>0</v>
      </c>
      <c r="BY1308">
        <v>0</v>
      </c>
      <c r="BZ1308">
        <v>0</v>
      </c>
      <c r="CA1308">
        <v>19</v>
      </c>
      <c r="CB1308">
        <v>3</v>
      </c>
      <c r="CC1308">
        <v>0</v>
      </c>
      <c r="CD1308">
        <v>21</v>
      </c>
      <c r="CE1308">
        <v>0</v>
      </c>
      <c r="CF1308">
        <v>199</v>
      </c>
      <c r="CG1308">
        <v>5</v>
      </c>
      <c r="CH1308">
        <v>24</v>
      </c>
      <c r="CI1308">
        <v>0</v>
      </c>
      <c r="CJ1308">
        <v>16</v>
      </c>
      <c r="CK1308">
        <v>1</v>
      </c>
      <c r="CL1308">
        <v>3</v>
      </c>
      <c r="CM1308">
        <v>1</v>
      </c>
      <c r="CN1308">
        <v>48</v>
      </c>
      <c r="CO1308">
        <v>1</v>
      </c>
      <c r="CP1308">
        <v>3</v>
      </c>
      <c r="CQ1308">
        <v>0</v>
      </c>
      <c r="CR1308">
        <v>0</v>
      </c>
      <c r="CS1308">
        <v>0</v>
      </c>
      <c r="CT1308">
        <v>16</v>
      </c>
      <c r="CU1308">
        <v>4</v>
      </c>
      <c r="CV1308">
        <v>14</v>
      </c>
      <c r="CW1308">
        <v>6</v>
      </c>
      <c r="CY1308" s="7"/>
    </row>
    <row r="1309" spans="1:103" x14ac:dyDescent="0.25">
      <c r="A1309" t="s">
        <v>257</v>
      </c>
      <c r="B1309" s="5" t="s">
        <v>258</v>
      </c>
      <c r="C1309">
        <v>2023</v>
      </c>
      <c r="D1309">
        <v>733</v>
      </c>
      <c r="E1309">
        <v>0</v>
      </c>
      <c r="F1309">
        <v>1</v>
      </c>
      <c r="G1309">
        <v>6</v>
      </c>
      <c r="H1309">
        <v>0</v>
      </c>
      <c r="I1309">
        <v>8</v>
      </c>
      <c r="J1309">
        <v>0</v>
      </c>
      <c r="K1309">
        <v>1</v>
      </c>
      <c r="L1309">
        <v>0</v>
      </c>
      <c r="M1309">
        <v>0</v>
      </c>
      <c r="N1309">
        <v>0</v>
      </c>
      <c r="O1309">
        <v>11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1</v>
      </c>
      <c r="AH1309">
        <v>1</v>
      </c>
      <c r="AI1309">
        <v>13</v>
      </c>
      <c r="AJ1309">
        <v>21</v>
      </c>
      <c r="AK1309">
        <v>9</v>
      </c>
      <c r="AL1309">
        <v>0</v>
      </c>
      <c r="AM1309">
        <v>4</v>
      </c>
      <c r="AN1309">
        <v>14</v>
      </c>
      <c r="AO1309">
        <v>2</v>
      </c>
      <c r="AP1309">
        <v>0</v>
      </c>
      <c r="AQ1309">
        <v>17</v>
      </c>
      <c r="AR1309">
        <v>15</v>
      </c>
      <c r="AS1309">
        <v>11</v>
      </c>
      <c r="AT1309">
        <v>68</v>
      </c>
      <c r="AU1309">
        <v>5</v>
      </c>
      <c r="AV1309">
        <v>88</v>
      </c>
      <c r="AW1309">
        <v>8</v>
      </c>
      <c r="AX1309">
        <v>9</v>
      </c>
      <c r="AY1309">
        <v>0</v>
      </c>
      <c r="AZ1309">
        <v>1</v>
      </c>
      <c r="BA1309">
        <v>0</v>
      </c>
      <c r="BB1309">
        <v>181</v>
      </c>
      <c r="BC1309">
        <v>0</v>
      </c>
      <c r="BD1309">
        <v>0</v>
      </c>
      <c r="BE1309">
        <v>12</v>
      </c>
      <c r="BF1309">
        <v>8</v>
      </c>
      <c r="BG1309">
        <v>0</v>
      </c>
      <c r="BH1309">
        <v>2</v>
      </c>
      <c r="BI1309">
        <v>0</v>
      </c>
      <c r="BJ1309">
        <v>10</v>
      </c>
      <c r="BK1309">
        <v>30</v>
      </c>
      <c r="BL1309">
        <v>0</v>
      </c>
      <c r="BM1309">
        <v>0</v>
      </c>
      <c r="BN1309">
        <v>2</v>
      </c>
      <c r="BO1309">
        <v>0</v>
      </c>
      <c r="BP1309">
        <v>2</v>
      </c>
      <c r="BQ1309">
        <v>12</v>
      </c>
      <c r="BR1309">
        <v>0</v>
      </c>
      <c r="BS1309">
        <v>31</v>
      </c>
      <c r="BT1309">
        <v>12</v>
      </c>
      <c r="BU1309">
        <v>0</v>
      </c>
      <c r="BV1309">
        <v>21</v>
      </c>
      <c r="BW1309">
        <v>13</v>
      </c>
      <c r="BX1309">
        <v>0</v>
      </c>
      <c r="BY1309">
        <v>0</v>
      </c>
      <c r="BZ1309">
        <v>0</v>
      </c>
      <c r="CA1309">
        <v>22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5</v>
      </c>
      <c r="CK1309">
        <v>0</v>
      </c>
      <c r="CL1309">
        <v>0</v>
      </c>
      <c r="CM1309">
        <v>1</v>
      </c>
      <c r="CN1309">
        <v>16</v>
      </c>
      <c r="CO1309">
        <v>8</v>
      </c>
      <c r="CP1309">
        <v>0</v>
      </c>
      <c r="CQ1309">
        <v>0</v>
      </c>
      <c r="CR1309">
        <v>13</v>
      </c>
      <c r="CS1309">
        <v>0</v>
      </c>
      <c r="CT1309">
        <v>9</v>
      </c>
      <c r="CU1309">
        <v>0</v>
      </c>
      <c r="CV1309">
        <v>6</v>
      </c>
      <c r="CW1309">
        <v>2</v>
      </c>
      <c r="CY1309" s="7"/>
    </row>
    <row r="1310" spans="1:103" x14ac:dyDescent="0.25">
      <c r="A1310" t="s">
        <v>259</v>
      </c>
      <c r="B1310" s="5" t="s">
        <v>260</v>
      </c>
      <c r="C1310">
        <v>2023</v>
      </c>
      <c r="D1310">
        <v>858</v>
      </c>
      <c r="E1310">
        <v>0</v>
      </c>
      <c r="F1310">
        <v>4</v>
      </c>
      <c r="G1310">
        <v>1</v>
      </c>
      <c r="H1310">
        <v>5</v>
      </c>
      <c r="I1310">
        <v>2</v>
      </c>
      <c r="J1310">
        <v>1</v>
      </c>
      <c r="K1310">
        <v>1</v>
      </c>
      <c r="L1310">
        <v>1</v>
      </c>
      <c r="M1310">
        <v>7</v>
      </c>
      <c r="N1310">
        <v>1</v>
      </c>
      <c r="O1310">
        <v>10</v>
      </c>
      <c r="P1310">
        <v>0</v>
      </c>
      <c r="Q1310">
        <v>18</v>
      </c>
      <c r="R1310">
        <v>0</v>
      </c>
      <c r="S1310">
        <v>464</v>
      </c>
      <c r="T1310">
        <v>0</v>
      </c>
      <c r="U1310">
        <v>0</v>
      </c>
      <c r="V1310">
        <v>0</v>
      </c>
      <c r="W1310">
        <v>0</v>
      </c>
      <c r="X1310">
        <v>1</v>
      </c>
      <c r="Y1310">
        <v>2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14</v>
      </c>
      <c r="AH1310">
        <v>0</v>
      </c>
      <c r="AI1310">
        <v>0</v>
      </c>
      <c r="AJ1310">
        <v>9</v>
      </c>
      <c r="AK1310">
        <v>2</v>
      </c>
      <c r="AL1310">
        <v>1</v>
      </c>
      <c r="AM1310">
        <v>0</v>
      </c>
      <c r="AN1310">
        <v>1</v>
      </c>
      <c r="AO1310">
        <v>7</v>
      </c>
      <c r="AP1310">
        <v>0</v>
      </c>
      <c r="AQ1310">
        <v>1</v>
      </c>
      <c r="AR1310">
        <v>106</v>
      </c>
      <c r="AS1310">
        <v>1</v>
      </c>
      <c r="AT1310">
        <v>11</v>
      </c>
      <c r="AU1310">
        <v>12</v>
      </c>
      <c r="AV1310">
        <v>3</v>
      </c>
      <c r="AW1310">
        <v>0</v>
      </c>
      <c r="AX1310">
        <v>25</v>
      </c>
      <c r="AY1310">
        <v>0</v>
      </c>
      <c r="AZ1310">
        <v>0</v>
      </c>
      <c r="BA1310">
        <v>0</v>
      </c>
      <c r="BB1310">
        <v>10</v>
      </c>
      <c r="BC1310">
        <v>0</v>
      </c>
      <c r="BD1310">
        <v>0</v>
      </c>
      <c r="BE1310">
        <v>3</v>
      </c>
      <c r="BF1310">
        <v>4</v>
      </c>
      <c r="BG1310">
        <v>0</v>
      </c>
      <c r="BH1310">
        <v>0</v>
      </c>
      <c r="BI1310">
        <v>0</v>
      </c>
      <c r="BJ1310">
        <v>2</v>
      </c>
      <c r="BK1310">
        <v>13</v>
      </c>
      <c r="BL1310">
        <v>0</v>
      </c>
      <c r="BM1310">
        <v>0</v>
      </c>
      <c r="BN1310">
        <v>2</v>
      </c>
      <c r="BO1310">
        <v>1</v>
      </c>
      <c r="BP1310">
        <v>1</v>
      </c>
      <c r="BQ1310">
        <v>11</v>
      </c>
      <c r="BR1310">
        <v>0</v>
      </c>
      <c r="BS1310">
        <v>14</v>
      </c>
      <c r="BT1310">
        <v>5</v>
      </c>
      <c r="BU1310">
        <v>1</v>
      </c>
      <c r="BV1310">
        <v>3</v>
      </c>
      <c r="BW1310">
        <v>7</v>
      </c>
      <c r="BX1310">
        <v>0</v>
      </c>
      <c r="BY1310">
        <v>0</v>
      </c>
      <c r="BZ1310">
        <v>0</v>
      </c>
      <c r="CA1310">
        <v>23</v>
      </c>
      <c r="CB1310">
        <v>0</v>
      </c>
      <c r="CC1310">
        <v>0</v>
      </c>
      <c r="CD1310">
        <v>2</v>
      </c>
      <c r="CE1310">
        <v>1</v>
      </c>
      <c r="CF1310">
        <v>9</v>
      </c>
      <c r="CG1310">
        <v>0</v>
      </c>
      <c r="CH1310">
        <v>1</v>
      </c>
      <c r="CI1310">
        <v>0</v>
      </c>
      <c r="CJ1310">
        <v>2</v>
      </c>
      <c r="CK1310">
        <v>3</v>
      </c>
      <c r="CL1310">
        <v>0</v>
      </c>
      <c r="CM1310">
        <v>3</v>
      </c>
      <c r="CN1310">
        <v>6</v>
      </c>
      <c r="CO1310">
        <v>1</v>
      </c>
      <c r="CP1310">
        <v>2</v>
      </c>
      <c r="CQ1310">
        <v>0</v>
      </c>
      <c r="CR1310">
        <v>0</v>
      </c>
      <c r="CS1310">
        <v>0</v>
      </c>
      <c r="CT1310">
        <v>2</v>
      </c>
      <c r="CU1310">
        <v>0</v>
      </c>
      <c r="CV1310">
        <v>11</v>
      </c>
      <c r="CW1310">
        <v>5</v>
      </c>
      <c r="CY1310" s="7"/>
    </row>
    <row r="1311" spans="1:103" x14ac:dyDescent="0.25">
      <c r="A1311" t="s">
        <v>261</v>
      </c>
      <c r="B1311" s="5" t="s">
        <v>262</v>
      </c>
      <c r="C1311">
        <v>2023</v>
      </c>
      <c r="D1311">
        <v>1272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</v>
      </c>
      <c r="W1311">
        <v>4</v>
      </c>
      <c r="X1311">
        <v>0</v>
      </c>
      <c r="Y1311">
        <v>0</v>
      </c>
      <c r="Z1311">
        <v>1261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5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Y1311" s="7"/>
    </row>
    <row r="1312" spans="1:103" x14ac:dyDescent="0.25">
      <c r="A1312" t="s">
        <v>263</v>
      </c>
      <c r="B1312" s="5" t="s">
        <v>264</v>
      </c>
      <c r="C1312">
        <v>2023</v>
      </c>
      <c r="D1312">
        <v>1428</v>
      </c>
      <c r="E1312">
        <v>0</v>
      </c>
      <c r="F1312">
        <v>0</v>
      </c>
      <c r="G1312">
        <v>0</v>
      </c>
      <c r="H1312">
        <v>38</v>
      </c>
      <c r="I1312">
        <v>1</v>
      </c>
      <c r="J1312">
        <v>414</v>
      </c>
      <c r="K1312">
        <v>0</v>
      </c>
      <c r="L1312">
        <v>1</v>
      </c>
      <c r="M1312">
        <v>0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3</v>
      </c>
      <c r="W1312">
        <v>0</v>
      </c>
      <c r="X1312">
        <v>8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  <c r="AE1312">
        <v>1</v>
      </c>
      <c r="AF1312">
        <v>0</v>
      </c>
      <c r="AG1312">
        <v>1</v>
      </c>
      <c r="AH1312">
        <v>12</v>
      </c>
      <c r="AI1312">
        <v>0</v>
      </c>
      <c r="AJ1312">
        <v>0</v>
      </c>
      <c r="AK1312">
        <v>3</v>
      </c>
      <c r="AL1312">
        <v>53</v>
      </c>
      <c r="AM1312">
        <v>0</v>
      </c>
      <c r="AN1312">
        <v>0</v>
      </c>
      <c r="AO1312">
        <v>0</v>
      </c>
      <c r="AP1312">
        <v>0</v>
      </c>
      <c r="AQ1312">
        <v>1</v>
      </c>
      <c r="AR1312">
        <v>0</v>
      </c>
      <c r="AS1312">
        <v>2</v>
      </c>
      <c r="AT1312">
        <v>3</v>
      </c>
      <c r="AU1312">
        <v>3</v>
      </c>
      <c r="AV1312">
        <v>1</v>
      </c>
      <c r="AW1312">
        <v>0</v>
      </c>
      <c r="AX1312">
        <v>8</v>
      </c>
      <c r="AY1312">
        <v>0</v>
      </c>
      <c r="AZ1312">
        <v>2</v>
      </c>
      <c r="BA1312">
        <v>0</v>
      </c>
      <c r="BB1312">
        <v>17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3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1</v>
      </c>
      <c r="BQ1312">
        <v>1</v>
      </c>
      <c r="BR1312">
        <v>0</v>
      </c>
      <c r="BS1312">
        <v>368</v>
      </c>
      <c r="BT1312">
        <v>1</v>
      </c>
      <c r="BU1312">
        <v>0</v>
      </c>
      <c r="BV1312">
        <v>26</v>
      </c>
      <c r="BW1312">
        <v>0</v>
      </c>
      <c r="BX1312">
        <v>161</v>
      </c>
      <c r="BY1312">
        <v>0</v>
      </c>
      <c r="BZ1312">
        <v>0</v>
      </c>
      <c r="CA1312">
        <v>26</v>
      </c>
      <c r="CB1312">
        <v>0</v>
      </c>
      <c r="CC1312">
        <v>0</v>
      </c>
      <c r="CD1312">
        <v>3</v>
      </c>
      <c r="CE1312">
        <v>0</v>
      </c>
      <c r="CF1312">
        <v>5</v>
      </c>
      <c r="CG1312">
        <v>100</v>
      </c>
      <c r="CH1312">
        <v>0</v>
      </c>
      <c r="CI1312">
        <v>0</v>
      </c>
      <c r="CJ1312">
        <v>137</v>
      </c>
      <c r="CK1312">
        <v>8</v>
      </c>
      <c r="CL1312">
        <v>0</v>
      </c>
      <c r="CM1312">
        <v>0</v>
      </c>
      <c r="CN1312">
        <v>2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3</v>
      </c>
      <c r="CU1312">
        <v>0</v>
      </c>
      <c r="CV1312">
        <v>2</v>
      </c>
      <c r="CW1312">
        <v>2</v>
      </c>
      <c r="CY1312" s="7"/>
    </row>
    <row r="1313" spans="1:103" x14ac:dyDescent="0.25">
      <c r="A1313" t="s">
        <v>265</v>
      </c>
      <c r="B1313" s="5" t="s">
        <v>266</v>
      </c>
      <c r="C1313">
        <v>2023</v>
      </c>
      <c r="D1313">
        <v>40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3</v>
      </c>
      <c r="K1313">
        <v>0</v>
      </c>
      <c r="L1313">
        <v>0</v>
      </c>
      <c r="M1313">
        <v>0</v>
      </c>
      <c r="N1313">
        <v>0</v>
      </c>
      <c r="O1313">
        <v>4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2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10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18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1</v>
      </c>
      <c r="CW1313">
        <v>0</v>
      </c>
      <c r="CY1313" s="7"/>
    </row>
    <row r="1314" spans="1:103" x14ac:dyDescent="0.25">
      <c r="A1314" t="s">
        <v>267</v>
      </c>
      <c r="B1314" s="5" t="s">
        <v>268</v>
      </c>
      <c r="C1314">
        <v>2023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2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Y1314" s="7"/>
    </row>
    <row r="1315" spans="1:103" x14ac:dyDescent="0.25">
      <c r="A1315" t="s">
        <v>269</v>
      </c>
      <c r="B1315" s="5" t="s">
        <v>270</v>
      </c>
      <c r="C1315">
        <v>2023</v>
      </c>
      <c r="D1315">
        <v>34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0</v>
      </c>
      <c r="K1315">
        <v>0</v>
      </c>
      <c r="L1315">
        <v>9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21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Y1315" s="7"/>
    </row>
    <row r="1316" spans="1:103" x14ac:dyDescent="0.25">
      <c r="A1316" t="s">
        <v>271</v>
      </c>
      <c r="B1316" s="5" t="s">
        <v>272</v>
      </c>
      <c r="C1316">
        <v>2023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Y1316" s="7"/>
    </row>
    <row r="1317" spans="1:103" x14ac:dyDescent="0.25">
      <c r="A1317" t="s">
        <v>273</v>
      </c>
      <c r="B1317" s="5" t="s">
        <v>274</v>
      </c>
      <c r="C1317">
        <v>2023</v>
      </c>
      <c r="D1317">
        <v>68</v>
      </c>
      <c r="E1317">
        <v>0</v>
      </c>
      <c r="F1317">
        <v>0</v>
      </c>
      <c r="G1317">
        <v>2</v>
      </c>
      <c r="H1317">
        <v>0</v>
      </c>
      <c r="I1317">
        <v>1</v>
      </c>
      <c r="J1317">
        <v>1</v>
      </c>
      <c r="K1317">
        <v>0</v>
      </c>
      <c r="L1317">
        <v>1</v>
      </c>
      <c r="M1317">
        <v>0</v>
      </c>
      <c r="N1317">
        <v>2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3</v>
      </c>
      <c r="AK1317">
        <v>0</v>
      </c>
      <c r="AL1317">
        <v>0</v>
      </c>
      <c r="AM1317">
        <v>0</v>
      </c>
      <c r="AN1317">
        <v>0</v>
      </c>
      <c r="AO1317">
        <v>2</v>
      </c>
      <c r="AP1317">
        <v>0</v>
      </c>
      <c r="AQ1317">
        <v>0</v>
      </c>
      <c r="AR1317">
        <v>0</v>
      </c>
      <c r="AS1317">
        <v>0</v>
      </c>
      <c r="AT1317">
        <v>1</v>
      </c>
      <c r="AU1317">
        <v>0</v>
      </c>
      <c r="AV1317">
        <v>0</v>
      </c>
      <c r="AW1317">
        <v>0</v>
      </c>
      <c r="AX1317">
        <v>1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2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9</v>
      </c>
      <c r="BT1317">
        <v>0</v>
      </c>
      <c r="BU1317">
        <v>0</v>
      </c>
      <c r="BV1317">
        <v>6</v>
      </c>
      <c r="BW1317">
        <v>1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28</v>
      </c>
      <c r="CG1317">
        <v>0</v>
      </c>
      <c r="CH1317">
        <v>1</v>
      </c>
      <c r="CI1317">
        <v>0</v>
      </c>
      <c r="CJ1317">
        <v>4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Y1317" s="7"/>
    </row>
    <row r="1318" spans="1:103" x14ac:dyDescent="0.25">
      <c r="A1318" t="s">
        <v>275</v>
      </c>
      <c r="B1318" s="5" t="s">
        <v>276</v>
      </c>
      <c r="C1318">
        <v>2023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Y1318" s="7"/>
    </row>
    <row r="1319" spans="1:103" x14ac:dyDescent="0.25">
      <c r="A1319" t="s">
        <v>277</v>
      </c>
      <c r="B1319" s="5" t="s">
        <v>278</v>
      </c>
      <c r="C1319">
        <v>2023</v>
      </c>
      <c r="D1319">
        <v>270</v>
      </c>
      <c r="E1319">
        <v>0</v>
      </c>
      <c r="F1319">
        <v>0</v>
      </c>
      <c r="G1319">
        <v>0</v>
      </c>
      <c r="H1319">
        <v>25</v>
      </c>
      <c r="I1319">
        <v>19</v>
      </c>
      <c r="J1319">
        <v>6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5</v>
      </c>
      <c r="CJ1319">
        <v>202</v>
      </c>
      <c r="CK1319">
        <v>9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2</v>
      </c>
      <c r="CW1319">
        <v>0</v>
      </c>
      <c r="CY1319" s="7"/>
    </row>
    <row r="1320" spans="1:103" x14ac:dyDescent="0.25">
      <c r="A1320" t="s">
        <v>279</v>
      </c>
      <c r="B1320" s="5" t="s">
        <v>280</v>
      </c>
      <c r="C1320">
        <v>2023</v>
      </c>
      <c r="D1320">
        <v>8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2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Y1320" s="7"/>
    </row>
    <row r="1321" spans="1:103" x14ac:dyDescent="0.25">
      <c r="A1321" t="s">
        <v>281</v>
      </c>
      <c r="B1321" s="5" t="s">
        <v>282</v>
      </c>
      <c r="C1321">
        <v>2023</v>
      </c>
      <c r="D1321">
        <v>13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1</v>
      </c>
      <c r="AV1321">
        <v>0</v>
      </c>
      <c r="AW1321">
        <v>0</v>
      </c>
      <c r="AX1321">
        <v>1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1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1</v>
      </c>
      <c r="BT1321">
        <v>2</v>
      </c>
      <c r="BU1321">
        <v>0</v>
      </c>
      <c r="BV1321">
        <v>3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1</v>
      </c>
      <c r="CK1321">
        <v>1</v>
      </c>
      <c r="CL1321">
        <v>0</v>
      </c>
      <c r="CM1321">
        <v>0</v>
      </c>
      <c r="CN1321">
        <v>1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Y1321" s="7"/>
    </row>
    <row r="1322" spans="1:103" x14ac:dyDescent="0.25">
      <c r="A1322" t="s">
        <v>283</v>
      </c>
      <c r="B1322" s="5" t="s">
        <v>284</v>
      </c>
      <c r="C1322">
        <v>2023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Y1322" s="7"/>
    </row>
    <row r="1323" spans="1:103" x14ac:dyDescent="0.25">
      <c r="A1323" t="s">
        <v>285</v>
      </c>
      <c r="B1323" s="5" t="s">
        <v>286</v>
      </c>
      <c r="C1323">
        <v>2023</v>
      </c>
      <c r="D1323">
        <v>29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21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1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1</v>
      </c>
      <c r="BF1323">
        <v>3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2</v>
      </c>
      <c r="CN1323">
        <v>1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Y1323" s="7"/>
    </row>
    <row r="1324" spans="1:103" x14ac:dyDescent="0.25">
      <c r="A1324" t="s">
        <v>287</v>
      </c>
      <c r="B1324" s="5" t="s">
        <v>288</v>
      </c>
      <c r="C1324">
        <v>2023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Y1324" s="7"/>
    </row>
    <row r="1325" spans="1:103" x14ac:dyDescent="0.25">
      <c r="A1325" t="s">
        <v>289</v>
      </c>
      <c r="B1325" s="5" t="s">
        <v>290</v>
      </c>
      <c r="C1325">
        <v>2023</v>
      </c>
      <c r="D1325">
        <v>166</v>
      </c>
      <c r="E1325">
        <v>0</v>
      </c>
      <c r="F1325">
        <v>0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7</v>
      </c>
      <c r="O1325">
        <v>2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2</v>
      </c>
      <c r="X1325">
        <v>0</v>
      </c>
      <c r="Y1325">
        <v>0</v>
      </c>
      <c r="Z1325">
        <v>0</v>
      </c>
      <c r="AA1325">
        <v>19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79</v>
      </c>
      <c r="AK1325">
        <v>2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0</v>
      </c>
      <c r="AS1325">
        <v>0</v>
      </c>
      <c r="AT1325">
        <v>1</v>
      </c>
      <c r="AU1325">
        <v>0</v>
      </c>
      <c r="AV1325">
        <v>3</v>
      </c>
      <c r="AW1325">
        <v>0</v>
      </c>
      <c r="AX1325">
        <v>1</v>
      </c>
      <c r="AY1325">
        <v>0</v>
      </c>
      <c r="AZ1325">
        <v>0</v>
      </c>
      <c r="BA1325">
        <v>0</v>
      </c>
      <c r="BB1325">
        <v>5</v>
      </c>
      <c r="BC1325">
        <v>0</v>
      </c>
      <c r="BD1325">
        <v>0</v>
      </c>
      <c r="BE1325">
        <v>2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2</v>
      </c>
      <c r="BR1325">
        <v>0</v>
      </c>
      <c r="BS1325">
        <v>7</v>
      </c>
      <c r="BT1325">
        <v>1</v>
      </c>
      <c r="BU1325">
        <v>0</v>
      </c>
      <c r="BV1325">
        <v>0</v>
      </c>
      <c r="BW1325">
        <v>0</v>
      </c>
      <c r="BX1325">
        <v>1</v>
      </c>
      <c r="BY1325">
        <v>0</v>
      </c>
      <c r="BZ1325">
        <v>0</v>
      </c>
      <c r="CA1325">
        <v>3</v>
      </c>
      <c r="CB1325">
        <v>1</v>
      </c>
      <c r="CC1325">
        <v>0</v>
      </c>
      <c r="CD1325">
        <v>1</v>
      </c>
      <c r="CE1325">
        <v>0</v>
      </c>
      <c r="CF1325">
        <v>0</v>
      </c>
      <c r="CG1325">
        <v>1</v>
      </c>
      <c r="CH1325">
        <v>0</v>
      </c>
      <c r="CI1325">
        <v>0</v>
      </c>
      <c r="CJ1325">
        <v>1</v>
      </c>
      <c r="CK1325">
        <v>0</v>
      </c>
      <c r="CL1325">
        <v>0</v>
      </c>
      <c r="CM1325">
        <v>0</v>
      </c>
      <c r="CN1325">
        <v>2</v>
      </c>
      <c r="CO1325">
        <v>1</v>
      </c>
      <c r="CP1325">
        <v>0</v>
      </c>
      <c r="CQ1325">
        <v>0</v>
      </c>
      <c r="CR1325">
        <v>0</v>
      </c>
      <c r="CS1325">
        <v>0</v>
      </c>
      <c r="CT1325">
        <v>9</v>
      </c>
      <c r="CU1325">
        <v>0</v>
      </c>
      <c r="CV1325">
        <v>2</v>
      </c>
      <c r="CW1325">
        <v>2</v>
      </c>
      <c r="CY1325" s="7"/>
    </row>
    <row r="1326" spans="1:103" x14ac:dyDescent="0.25">
      <c r="A1326" t="s">
        <v>291</v>
      </c>
      <c r="B1326" s="5" t="s">
        <v>292</v>
      </c>
      <c r="C1326">
        <v>2023</v>
      </c>
      <c r="D1326">
        <v>109</v>
      </c>
      <c r="E1326">
        <v>1</v>
      </c>
      <c r="F1326">
        <v>0</v>
      </c>
      <c r="G1326">
        <v>0</v>
      </c>
      <c r="H1326">
        <v>64</v>
      </c>
      <c r="I1326">
        <v>0</v>
      </c>
      <c r="J1326">
        <v>1</v>
      </c>
      <c r="K1326">
        <v>21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1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1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12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2</v>
      </c>
      <c r="CW1326">
        <v>0</v>
      </c>
      <c r="CY1326" s="7"/>
    </row>
    <row r="1327" spans="1:103" x14ac:dyDescent="0.25">
      <c r="A1327" t="s">
        <v>293</v>
      </c>
      <c r="B1327" s="5" t="s">
        <v>294</v>
      </c>
      <c r="C1327">
        <v>2023</v>
      </c>
      <c r="D1327">
        <v>13</v>
      </c>
      <c r="E1327">
        <v>0</v>
      </c>
      <c r="F1327">
        <v>0</v>
      </c>
      <c r="G1327">
        <v>0</v>
      </c>
      <c r="H1327">
        <v>12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Y1327" s="7"/>
    </row>
    <row r="1328" spans="1:103" x14ac:dyDescent="0.25">
      <c r="A1328" t="s">
        <v>295</v>
      </c>
      <c r="B1328" s="5" t="s">
        <v>296</v>
      </c>
      <c r="C1328">
        <v>2023</v>
      </c>
      <c r="D1328">
        <v>2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Y1328" s="7"/>
    </row>
    <row r="1329" spans="1:103" x14ac:dyDescent="0.25">
      <c r="A1329" t="s">
        <v>297</v>
      </c>
      <c r="B1329" s="5" t="s">
        <v>298</v>
      </c>
      <c r="C1329">
        <v>2023</v>
      </c>
      <c r="D1329">
        <v>1304</v>
      </c>
      <c r="E1329">
        <v>0</v>
      </c>
      <c r="F1329">
        <v>0</v>
      </c>
      <c r="G1329">
        <v>0</v>
      </c>
      <c r="H1329">
        <v>1</v>
      </c>
      <c r="I1329">
        <v>1</v>
      </c>
      <c r="J1329">
        <v>43</v>
      </c>
      <c r="K1329">
        <v>4</v>
      </c>
      <c r="L1329">
        <v>11</v>
      </c>
      <c r="M1329">
        <v>0</v>
      </c>
      <c r="N1329">
        <v>10</v>
      </c>
      <c r="O1329">
        <v>77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2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9</v>
      </c>
      <c r="AF1329">
        <v>1</v>
      </c>
      <c r="AG1329">
        <v>8</v>
      </c>
      <c r="AH1329">
        <v>6</v>
      </c>
      <c r="AI1329">
        <v>1</v>
      </c>
      <c r="AJ1329">
        <v>11</v>
      </c>
      <c r="AK1329">
        <v>18</v>
      </c>
      <c r="AL1329">
        <v>0</v>
      </c>
      <c r="AM1329">
        <v>36</v>
      </c>
      <c r="AN1329">
        <v>1</v>
      </c>
      <c r="AO1329">
        <v>4</v>
      </c>
      <c r="AP1329">
        <v>1</v>
      </c>
      <c r="AQ1329">
        <v>8</v>
      </c>
      <c r="AR1329">
        <v>2</v>
      </c>
      <c r="AS1329">
        <v>0</v>
      </c>
      <c r="AT1329">
        <v>2</v>
      </c>
      <c r="AU1329">
        <v>8</v>
      </c>
      <c r="AV1329">
        <v>2</v>
      </c>
      <c r="AW1329">
        <v>4</v>
      </c>
      <c r="AX1329">
        <v>14</v>
      </c>
      <c r="AY1329">
        <v>1</v>
      </c>
      <c r="AZ1329">
        <v>1</v>
      </c>
      <c r="BA1329">
        <v>0</v>
      </c>
      <c r="BB1329">
        <v>98</v>
      </c>
      <c r="BC1329">
        <v>8</v>
      </c>
      <c r="BD1329">
        <v>0</v>
      </c>
      <c r="BE1329">
        <v>4</v>
      </c>
      <c r="BF1329">
        <v>7</v>
      </c>
      <c r="BG1329">
        <v>0</v>
      </c>
      <c r="BH1329">
        <v>0</v>
      </c>
      <c r="BI1329">
        <v>0</v>
      </c>
      <c r="BJ1329">
        <v>16</v>
      </c>
      <c r="BK1329">
        <v>10</v>
      </c>
      <c r="BL1329">
        <v>0</v>
      </c>
      <c r="BM1329">
        <v>2</v>
      </c>
      <c r="BN1329">
        <v>52</v>
      </c>
      <c r="BO1329">
        <v>0</v>
      </c>
      <c r="BP1329">
        <v>3</v>
      </c>
      <c r="BQ1329">
        <v>124</v>
      </c>
      <c r="BR1329">
        <v>1</v>
      </c>
      <c r="BS1329">
        <v>81</v>
      </c>
      <c r="BT1329">
        <v>3</v>
      </c>
      <c r="BU1329">
        <v>0</v>
      </c>
      <c r="BV1329">
        <v>28</v>
      </c>
      <c r="BW1329">
        <v>0</v>
      </c>
      <c r="BX1329">
        <v>440</v>
      </c>
      <c r="BY1329">
        <v>0</v>
      </c>
      <c r="BZ1329">
        <v>0</v>
      </c>
      <c r="CA1329">
        <v>46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2</v>
      </c>
      <c r="CH1329">
        <v>1</v>
      </c>
      <c r="CI1329">
        <v>1</v>
      </c>
      <c r="CJ1329">
        <v>3</v>
      </c>
      <c r="CK1329">
        <v>1</v>
      </c>
      <c r="CL1329">
        <v>0</v>
      </c>
      <c r="CM1329">
        <v>7</v>
      </c>
      <c r="CN1329">
        <v>41</v>
      </c>
      <c r="CO1329">
        <v>0</v>
      </c>
      <c r="CP1329">
        <v>0</v>
      </c>
      <c r="CQ1329">
        <v>0</v>
      </c>
      <c r="CR1329">
        <v>2</v>
      </c>
      <c r="CS1329">
        <v>11</v>
      </c>
      <c r="CT1329">
        <v>6</v>
      </c>
      <c r="CU1329">
        <v>1</v>
      </c>
      <c r="CV1329">
        <v>15</v>
      </c>
      <c r="CW1329">
        <v>2</v>
      </c>
      <c r="CY1329" s="7"/>
    </row>
    <row r="1330" spans="1:103" x14ac:dyDescent="0.25">
      <c r="A1330" t="s">
        <v>299</v>
      </c>
      <c r="B1330" s="5" t="s">
        <v>300</v>
      </c>
      <c r="C1330">
        <v>2023</v>
      </c>
      <c r="D1330">
        <v>1779</v>
      </c>
      <c r="E1330">
        <v>0</v>
      </c>
      <c r="F1330">
        <v>1</v>
      </c>
      <c r="G1330">
        <v>0</v>
      </c>
      <c r="H1330">
        <v>9</v>
      </c>
      <c r="I1330">
        <v>7</v>
      </c>
      <c r="J1330">
        <v>6</v>
      </c>
      <c r="K1330">
        <v>0</v>
      </c>
      <c r="L1330">
        <v>7</v>
      </c>
      <c r="M1330">
        <v>1</v>
      </c>
      <c r="N1330">
        <v>22</v>
      </c>
      <c r="O1330">
        <v>1</v>
      </c>
      <c r="P1330">
        <v>0</v>
      </c>
      <c r="Q1330">
        <v>0</v>
      </c>
      <c r="R1330">
        <v>11</v>
      </c>
      <c r="S1330">
        <v>16</v>
      </c>
      <c r="T1330">
        <v>0</v>
      </c>
      <c r="U1330">
        <v>1</v>
      </c>
      <c r="V1330">
        <v>0</v>
      </c>
      <c r="W1330">
        <v>1</v>
      </c>
      <c r="X1330">
        <v>2</v>
      </c>
      <c r="Y1330">
        <v>0</v>
      </c>
      <c r="Z1330">
        <v>0</v>
      </c>
      <c r="AA1330">
        <v>3</v>
      </c>
      <c r="AB1330">
        <v>0</v>
      </c>
      <c r="AC1330">
        <v>0</v>
      </c>
      <c r="AD1330">
        <v>0</v>
      </c>
      <c r="AE1330">
        <v>22</v>
      </c>
      <c r="AF1330">
        <v>97</v>
      </c>
      <c r="AG1330">
        <v>17</v>
      </c>
      <c r="AH1330">
        <v>0</v>
      </c>
      <c r="AI1330">
        <v>3</v>
      </c>
      <c r="AJ1330">
        <v>3</v>
      </c>
      <c r="AK1330">
        <v>5</v>
      </c>
      <c r="AL1330">
        <v>0</v>
      </c>
      <c r="AM1330">
        <v>5</v>
      </c>
      <c r="AN1330">
        <v>16</v>
      </c>
      <c r="AO1330">
        <v>5</v>
      </c>
      <c r="AP1330">
        <v>1</v>
      </c>
      <c r="AQ1330">
        <v>15</v>
      </c>
      <c r="AR1330">
        <v>38</v>
      </c>
      <c r="AS1330">
        <v>14</v>
      </c>
      <c r="AT1330">
        <v>5</v>
      </c>
      <c r="AU1330">
        <v>9</v>
      </c>
      <c r="AV1330">
        <v>13</v>
      </c>
      <c r="AW1330">
        <v>49</v>
      </c>
      <c r="AX1330">
        <v>28</v>
      </c>
      <c r="AY1330">
        <v>2</v>
      </c>
      <c r="AZ1330">
        <v>2</v>
      </c>
      <c r="BA1330">
        <v>0</v>
      </c>
      <c r="BB1330">
        <v>223</v>
      </c>
      <c r="BC1330">
        <v>5</v>
      </c>
      <c r="BD1330">
        <v>1</v>
      </c>
      <c r="BE1330">
        <v>14</v>
      </c>
      <c r="BF1330">
        <v>16</v>
      </c>
      <c r="BG1330">
        <v>0</v>
      </c>
      <c r="BH1330">
        <v>1</v>
      </c>
      <c r="BI1330">
        <v>4</v>
      </c>
      <c r="BJ1330">
        <v>35</v>
      </c>
      <c r="BK1330">
        <v>49</v>
      </c>
      <c r="BL1330">
        <v>0</v>
      </c>
      <c r="BM1330">
        <v>5</v>
      </c>
      <c r="BN1330">
        <v>19</v>
      </c>
      <c r="BO1330">
        <v>3</v>
      </c>
      <c r="BP1330">
        <v>14</v>
      </c>
      <c r="BQ1330">
        <v>100</v>
      </c>
      <c r="BR1330">
        <v>104</v>
      </c>
      <c r="BS1330">
        <v>149</v>
      </c>
      <c r="BT1330">
        <v>39</v>
      </c>
      <c r="BU1330">
        <v>0</v>
      </c>
      <c r="BV1330">
        <v>6</v>
      </c>
      <c r="BW1330">
        <v>0</v>
      </c>
      <c r="BX1330">
        <v>1</v>
      </c>
      <c r="BY1330">
        <v>0</v>
      </c>
      <c r="BZ1330">
        <v>0</v>
      </c>
      <c r="CA1330">
        <v>113</v>
      </c>
      <c r="CB1330">
        <v>0</v>
      </c>
      <c r="CC1330">
        <v>1</v>
      </c>
      <c r="CD1330">
        <v>3</v>
      </c>
      <c r="CE1330">
        <v>0</v>
      </c>
      <c r="CF1330">
        <v>68</v>
      </c>
      <c r="CG1330">
        <v>1</v>
      </c>
      <c r="CH1330">
        <v>8</v>
      </c>
      <c r="CI1330">
        <v>2</v>
      </c>
      <c r="CJ1330">
        <v>102</v>
      </c>
      <c r="CK1330">
        <v>6</v>
      </c>
      <c r="CL1330">
        <v>0</v>
      </c>
      <c r="CM1330">
        <v>23</v>
      </c>
      <c r="CN1330">
        <v>86</v>
      </c>
      <c r="CO1330">
        <v>6</v>
      </c>
      <c r="CP1330">
        <v>4</v>
      </c>
      <c r="CQ1330">
        <v>0</v>
      </c>
      <c r="CR1330">
        <v>1</v>
      </c>
      <c r="CS1330">
        <v>2</v>
      </c>
      <c r="CT1330">
        <v>23</v>
      </c>
      <c r="CU1330">
        <v>1</v>
      </c>
      <c r="CV1330">
        <v>99</v>
      </c>
      <c r="CW1330">
        <v>5</v>
      </c>
      <c r="CY1330" s="7"/>
    </row>
    <row r="1331" spans="1:103" x14ac:dyDescent="0.25">
      <c r="A1331" t="s">
        <v>301</v>
      </c>
      <c r="B1331" s="5" t="s">
        <v>302</v>
      </c>
      <c r="C1331">
        <v>2023</v>
      </c>
      <c r="D1331">
        <v>14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1</v>
      </c>
      <c r="L1331">
        <v>1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9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Y1331" s="7"/>
    </row>
    <row r="1332" spans="1:103" x14ac:dyDescent="0.25">
      <c r="A1332" t="s">
        <v>303</v>
      </c>
      <c r="B1332" s="5" t="s">
        <v>304</v>
      </c>
      <c r="C1332">
        <v>2023</v>
      </c>
      <c r="D1332">
        <v>18</v>
      </c>
      <c r="E1332">
        <v>0</v>
      </c>
      <c r="F1332">
        <v>1</v>
      </c>
      <c r="G1332">
        <v>0</v>
      </c>
      <c r="H1332">
        <v>2</v>
      </c>
      <c r="I1332">
        <v>0</v>
      </c>
      <c r="J1332">
        <v>4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7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1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1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Y1332" s="7"/>
    </row>
    <row r="1333" spans="1:103" x14ac:dyDescent="0.25">
      <c r="A1333" t="s">
        <v>305</v>
      </c>
      <c r="B1333" s="5" t="s">
        <v>306</v>
      </c>
      <c r="C1333">
        <v>2023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Y1333" s="7"/>
    </row>
    <row r="1334" spans="1:103" x14ac:dyDescent="0.25">
      <c r="A1334" t="s">
        <v>307</v>
      </c>
      <c r="B1334" s="5" t="s">
        <v>308</v>
      </c>
      <c r="C1334">
        <v>2023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Y1334" s="7"/>
    </row>
    <row r="1335" spans="1:103" x14ac:dyDescent="0.25">
      <c r="A1335" t="s">
        <v>309</v>
      </c>
      <c r="B1335" s="5" t="s">
        <v>310</v>
      </c>
      <c r="C1335">
        <v>2023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Y1335" s="7"/>
    </row>
    <row r="1336" spans="1:103" x14ac:dyDescent="0.25">
      <c r="A1336" t="s">
        <v>311</v>
      </c>
      <c r="B1336" s="5" t="s">
        <v>312</v>
      </c>
      <c r="C1336">
        <v>2023</v>
      </c>
      <c r="D1336">
        <v>2021</v>
      </c>
      <c r="E1336">
        <v>0</v>
      </c>
      <c r="F1336">
        <v>0</v>
      </c>
      <c r="G1336">
        <v>0</v>
      </c>
      <c r="H1336">
        <v>1</v>
      </c>
      <c r="I1336">
        <v>2</v>
      </c>
      <c r="J1336">
        <v>3</v>
      </c>
      <c r="K1336">
        <v>0</v>
      </c>
      <c r="L1336">
        <v>2</v>
      </c>
      <c r="M1336">
        <v>0</v>
      </c>
      <c r="N1336">
        <v>2</v>
      </c>
      <c r="O1336">
        <v>4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9</v>
      </c>
      <c r="X1336">
        <v>1</v>
      </c>
      <c r="Y1336">
        <v>0</v>
      </c>
      <c r="Z1336">
        <v>1536</v>
      </c>
      <c r="AA1336">
        <v>200</v>
      </c>
      <c r="AB1336">
        <v>217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4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1</v>
      </c>
      <c r="AX1336">
        <v>0</v>
      </c>
      <c r="AY1336">
        <v>0</v>
      </c>
      <c r="AZ1336">
        <v>0</v>
      </c>
      <c r="BA1336">
        <v>0</v>
      </c>
      <c r="BB1336">
        <v>2</v>
      </c>
      <c r="BC1336">
        <v>0</v>
      </c>
      <c r="BD1336">
        <v>0</v>
      </c>
      <c r="BE1336">
        <v>0</v>
      </c>
      <c r="BF1336">
        <v>1</v>
      </c>
      <c r="BG1336">
        <v>0</v>
      </c>
      <c r="BH1336">
        <v>0</v>
      </c>
      <c r="BI1336">
        <v>0</v>
      </c>
      <c r="BJ1336">
        <v>2</v>
      </c>
      <c r="BK1336">
        <v>1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2</v>
      </c>
      <c r="BR1336">
        <v>0</v>
      </c>
      <c r="BS1336">
        <v>1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22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2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1</v>
      </c>
      <c r="CW1336">
        <v>1</v>
      </c>
      <c r="CY1336" s="7"/>
    </row>
    <row r="1337" spans="1:103" x14ac:dyDescent="0.25">
      <c r="A1337" t="s">
        <v>313</v>
      </c>
      <c r="B1337" s="5" t="s">
        <v>314</v>
      </c>
      <c r="C1337">
        <v>2023</v>
      </c>
      <c r="D1337">
        <v>78</v>
      </c>
      <c r="E1337">
        <v>0</v>
      </c>
      <c r="F1337">
        <v>0</v>
      </c>
      <c r="G1337">
        <v>0</v>
      </c>
      <c r="H1337">
        <v>7</v>
      </c>
      <c r="I1337">
        <v>0</v>
      </c>
      <c r="J1337">
        <v>33</v>
      </c>
      <c r="K1337">
        <v>4</v>
      </c>
      <c r="L1337">
        <v>10</v>
      </c>
      <c r="M1337">
        <v>0</v>
      </c>
      <c r="N1337">
        <v>0</v>
      </c>
      <c r="O1337">
        <v>2</v>
      </c>
      <c r="P1337">
        <v>0</v>
      </c>
      <c r="Q1337">
        <v>20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2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Y1337" s="7"/>
    </row>
    <row r="1338" spans="1:103" x14ac:dyDescent="0.25">
      <c r="A1338" t="s">
        <v>315</v>
      </c>
      <c r="B1338" s="5" t="s">
        <v>316</v>
      </c>
      <c r="C1338">
        <v>2023</v>
      </c>
      <c r="D1338">
        <v>53183</v>
      </c>
      <c r="E1338">
        <v>26</v>
      </c>
      <c r="F1338">
        <v>1352</v>
      </c>
      <c r="G1338">
        <v>520</v>
      </c>
      <c r="H1338">
        <v>150</v>
      </c>
      <c r="I1338">
        <v>426</v>
      </c>
      <c r="J1338">
        <v>1995</v>
      </c>
      <c r="K1338">
        <v>133</v>
      </c>
      <c r="L1338">
        <v>699</v>
      </c>
      <c r="M1338">
        <v>452</v>
      </c>
      <c r="N1338">
        <v>738</v>
      </c>
      <c r="O1338">
        <v>790</v>
      </c>
      <c r="P1338">
        <v>0</v>
      </c>
      <c r="Q1338">
        <v>68</v>
      </c>
      <c r="R1338">
        <v>42</v>
      </c>
      <c r="S1338">
        <v>132</v>
      </c>
      <c r="T1338">
        <v>29</v>
      </c>
      <c r="U1338">
        <v>13</v>
      </c>
      <c r="V1338">
        <v>108</v>
      </c>
      <c r="W1338">
        <v>348</v>
      </c>
      <c r="X1338">
        <v>1215</v>
      </c>
      <c r="Y1338">
        <v>167</v>
      </c>
      <c r="Z1338">
        <v>13</v>
      </c>
      <c r="AA1338">
        <v>6535</v>
      </c>
      <c r="AB1338">
        <v>64</v>
      </c>
      <c r="AC1338">
        <v>430</v>
      </c>
      <c r="AD1338">
        <v>38</v>
      </c>
      <c r="AE1338">
        <v>399</v>
      </c>
      <c r="AF1338">
        <v>241</v>
      </c>
      <c r="AG1338">
        <v>1473</v>
      </c>
      <c r="AH1338">
        <v>336</v>
      </c>
      <c r="AI1338">
        <v>274</v>
      </c>
      <c r="AJ1338">
        <v>2915</v>
      </c>
      <c r="AK1338">
        <v>646</v>
      </c>
      <c r="AL1338">
        <v>202</v>
      </c>
      <c r="AM1338">
        <v>1091</v>
      </c>
      <c r="AN1338">
        <v>264</v>
      </c>
      <c r="AO1338">
        <v>1996</v>
      </c>
      <c r="AP1338">
        <v>11</v>
      </c>
      <c r="AQ1338">
        <v>230</v>
      </c>
      <c r="AR1338">
        <v>99</v>
      </c>
      <c r="AS1338">
        <v>620</v>
      </c>
      <c r="AT1338">
        <v>430</v>
      </c>
      <c r="AU1338">
        <v>374</v>
      </c>
      <c r="AV1338">
        <v>759</v>
      </c>
      <c r="AW1338">
        <v>517</v>
      </c>
      <c r="AX1338">
        <v>735</v>
      </c>
      <c r="AY1338">
        <v>35</v>
      </c>
      <c r="AZ1338">
        <v>141</v>
      </c>
      <c r="BA1338">
        <v>0</v>
      </c>
      <c r="BB1338">
        <v>1089</v>
      </c>
      <c r="BC1338">
        <v>51</v>
      </c>
      <c r="BD1338">
        <v>41</v>
      </c>
      <c r="BE1338">
        <v>259</v>
      </c>
      <c r="BF1338">
        <v>747</v>
      </c>
      <c r="BG1338">
        <v>35</v>
      </c>
      <c r="BH1338">
        <v>79</v>
      </c>
      <c r="BI1338">
        <v>14</v>
      </c>
      <c r="BJ1338">
        <v>515</v>
      </c>
      <c r="BK1338">
        <v>1018</v>
      </c>
      <c r="BL1338">
        <v>0</v>
      </c>
      <c r="BM1338">
        <v>491</v>
      </c>
      <c r="BN1338">
        <v>2912</v>
      </c>
      <c r="BO1338">
        <v>94</v>
      </c>
      <c r="BP1338">
        <v>174</v>
      </c>
      <c r="BQ1338">
        <v>3802</v>
      </c>
      <c r="BR1338">
        <v>281</v>
      </c>
      <c r="BS1338">
        <v>1757</v>
      </c>
      <c r="BT1338">
        <v>985</v>
      </c>
      <c r="BU1338">
        <v>143</v>
      </c>
      <c r="BV1338">
        <v>1008</v>
      </c>
      <c r="BW1338">
        <v>585</v>
      </c>
      <c r="BX1338">
        <v>408</v>
      </c>
      <c r="BY1338">
        <v>3</v>
      </c>
      <c r="BZ1338">
        <v>1</v>
      </c>
      <c r="CA1338">
        <v>176</v>
      </c>
      <c r="CB1338">
        <v>105</v>
      </c>
      <c r="CC1338">
        <v>4</v>
      </c>
      <c r="CD1338">
        <v>125</v>
      </c>
      <c r="CE1338">
        <v>33</v>
      </c>
      <c r="CF1338">
        <v>106</v>
      </c>
      <c r="CG1338">
        <v>15</v>
      </c>
      <c r="CH1338">
        <v>53</v>
      </c>
      <c r="CI1338">
        <v>116</v>
      </c>
      <c r="CJ1338">
        <v>823</v>
      </c>
      <c r="CK1338">
        <v>205</v>
      </c>
      <c r="CL1338">
        <v>4</v>
      </c>
      <c r="CM1338">
        <v>124</v>
      </c>
      <c r="CN1338">
        <v>1892</v>
      </c>
      <c r="CO1338">
        <v>45</v>
      </c>
      <c r="CP1338">
        <v>175</v>
      </c>
      <c r="CQ1338">
        <v>3</v>
      </c>
      <c r="CR1338">
        <v>169</v>
      </c>
      <c r="CS1338">
        <v>45</v>
      </c>
      <c r="CT1338">
        <v>401</v>
      </c>
      <c r="CU1338">
        <v>18</v>
      </c>
      <c r="CV1338">
        <v>1605</v>
      </c>
      <c r="CW1338">
        <v>183</v>
      </c>
      <c r="CY1338" s="7"/>
    </row>
    <row r="1339" spans="1:103" x14ac:dyDescent="0.25">
      <c r="A1339" t="s">
        <v>317</v>
      </c>
      <c r="B1339" s="5" t="s">
        <v>318</v>
      </c>
      <c r="C1339">
        <v>2023</v>
      </c>
      <c r="D1339">
        <v>27246</v>
      </c>
      <c r="E1339">
        <v>0</v>
      </c>
      <c r="F1339">
        <v>0</v>
      </c>
      <c r="G1339">
        <v>1</v>
      </c>
      <c r="H1339">
        <v>643</v>
      </c>
      <c r="I1339">
        <v>0</v>
      </c>
      <c r="J1339">
        <v>0</v>
      </c>
      <c r="K1339">
        <v>0</v>
      </c>
      <c r="L1339">
        <v>5</v>
      </c>
      <c r="M1339">
        <v>57</v>
      </c>
      <c r="N1339">
        <v>33</v>
      </c>
      <c r="O1339">
        <v>8</v>
      </c>
      <c r="P1339">
        <v>0</v>
      </c>
      <c r="Q1339">
        <v>0</v>
      </c>
      <c r="R1339">
        <v>0</v>
      </c>
      <c r="S1339">
        <v>34</v>
      </c>
      <c r="T1339">
        <v>0</v>
      </c>
      <c r="U1339">
        <v>2</v>
      </c>
      <c r="V1339">
        <v>85</v>
      </c>
      <c r="W1339">
        <v>269</v>
      </c>
      <c r="X1339">
        <v>2</v>
      </c>
      <c r="Y1339">
        <v>0</v>
      </c>
      <c r="Z1339">
        <v>11190</v>
      </c>
      <c r="AA1339">
        <v>863</v>
      </c>
      <c r="AB1339">
        <v>11027</v>
      </c>
      <c r="AC1339">
        <v>838</v>
      </c>
      <c r="AD1339">
        <v>16</v>
      </c>
      <c r="AE1339">
        <v>0</v>
      </c>
      <c r="AF1339">
        <v>3</v>
      </c>
      <c r="AG1339">
        <v>109</v>
      </c>
      <c r="AH1339">
        <v>28</v>
      </c>
      <c r="AI1339">
        <v>5</v>
      </c>
      <c r="AJ1339">
        <v>37</v>
      </c>
      <c r="AK1339">
        <v>4</v>
      </c>
      <c r="AL1339">
        <v>88</v>
      </c>
      <c r="AM1339">
        <v>100</v>
      </c>
      <c r="AN1339">
        <v>24</v>
      </c>
      <c r="AO1339">
        <v>30</v>
      </c>
      <c r="AP1339">
        <v>1</v>
      </c>
      <c r="AQ1339">
        <v>9</v>
      </c>
      <c r="AR1339">
        <v>13</v>
      </c>
      <c r="AS1339">
        <v>116</v>
      </c>
      <c r="AT1339">
        <v>5</v>
      </c>
      <c r="AU1339">
        <v>6</v>
      </c>
      <c r="AV1339">
        <v>62</v>
      </c>
      <c r="AW1339">
        <v>368</v>
      </c>
      <c r="AX1339">
        <v>58</v>
      </c>
      <c r="AY1339">
        <v>1</v>
      </c>
      <c r="AZ1339">
        <v>4</v>
      </c>
      <c r="BA1339">
        <v>0</v>
      </c>
      <c r="BB1339">
        <v>51</v>
      </c>
      <c r="BC1339">
        <v>7</v>
      </c>
      <c r="BD1339">
        <v>0</v>
      </c>
      <c r="BE1339">
        <v>70</v>
      </c>
      <c r="BF1339">
        <v>45</v>
      </c>
      <c r="BG1339">
        <v>1</v>
      </c>
      <c r="BH1339">
        <v>1</v>
      </c>
      <c r="BI1339">
        <v>1</v>
      </c>
      <c r="BJ1339">
        <v>92</v>
      </c>
      <c r="BK1339">
        <v>46</v>
      </c>
      <c r="BL1339">
        <v>0</v>
      </c>
      <c r="BM1339">
        <v>1</v>
      </c>
      <c r="BN1339">
        <v>19</v>
      </c>
      <c r="BO1339">
        <v>0</v>
      </c>
      <c r="BP1339">
        <v>11</v>
      </c>
      <c r="BQ1339">
        <v>56</v>
      </c>
      <c r="BR1339">
        <v>2</v>
      </c>
      <c r="BS1339">
        <v>96</v>
      </c>
      <c r="BT1339">
        <v>32</v>
      </c>
      <c r="BU1339">
        <v>1</v>
      </c>
      <c r="BV1339">
        <v>10</v>
      </c>
      <c r="BW1339">
        <v>16</v>
      </c>
      <c r="BX1339">
        <v>1</v>
      </c>
      <c r="BY1339">
        <v>0</v>
      </c>
      <c r="BZ1339">
        <v>1</v>
      </c>
      <c r="CA1339">
        <v>153</v>
      </c>
      <c r="CB1339">
        <v>147</v>
      </c>
      <c r="CC1339">
        <v>1</v>
      </c>
      <c r="CD1339">
        <v>10</v>
      </c>
      <c r="CE1339">
        <v>1</v>
      </c>
      <c r="CF1339">
        <v>14</v>
      </c>
      <c r="CG1339">
        <v>1</v>
      </c>
      <c r="CH1339">
        <v>2</v>
      </c>
      <c r="CI1339">
        <v>1</v>
      </c>
      <c r="CJ1339">
        <v>3</v>
      </c>
      <c r="CK1339">
        <v>0</v>
      </c>
      <c r="CL1339">
        <v>0</v>
      </c>
      <c r="CM1339">
        <v>41</v>
      </c>
      <c r="CN1339">
        <v>89</v>
      </c>
      <c r="CO1339">
        <v>1</v>
      </c>
      <c r="CP1339">
        <v>5</v>
      </c>
      <c r="CQ1339">
        <v>1</v>
      </c>
      <c r="CR1339">
        <v>8</v>
      </c>
      <c r="CS1339">
        <v>1</v>
      </c>
      <c r="CT1339">
        <v>11</v>
      </c>
      <c r="CU1339">
        <v>1</v>
      </c>
      <c r="CV1339">
        <v>39</v>
      </c>
      <c r="CW1339">
        <v>10</v>
      </c>
      <c r="CY1339" s="7"/>
    </row>
    <row r="1340" spans="1:103" x14ac:dyDescent="0.25">
      <c r="A1340" t="s">
        <v>319</v>
      </c>
      <c r="B1340" s="5" t="s">
        <v>320</v>
      </c>
      <c r="C1340">
        <v>2023</v>
      </c>
      <c r="D1340">
        <v>16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7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9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Y1340" s="7"/>
    </row>
    <row r="1341" spans="1:103" x14ac:dyDescent="0.25">
      <c r="A1341" t="s">
        <v>321</v>
      </c>
      <c r="B1341" s="5" t="s">
        <v>322</v>
      </c>
      <c r="C1341">
        <v>2023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Y1341" s="7"/>
    </row>
    <row r="1342" spans="1:103" x14ac:dyDescent="0.25">
      <c r="A1342" t="s">
        <v>323</v>
      </c>
      <c r="B1342" s="5" t="s">
        <v>324</v>
      </c>
      <c r="C1342">
        <v>2023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Y1342" s="7"/>
    </row>
    <row r="1343" spans="1:103" x14ac:dyDescent="0.25">
      <c r="A1343" t="s">
        <v>325</v>
      </c>
      <c r="B1343" s="5" t="s">
        <v>326</v>
      </c>
      <c r="C1343">
        <v>2023</v>
      </c>
      <c r="D1343">
        <v>794</v>
      </c>
      <c r="E1343">
        <v>0</v>
      </c>
      <c r="F1343">
        <v>164</v>
      </c>
      <c r="G1343">
        <v>1</v>
      </c>
      <c r="H1343">
        <v>5</v>
      </c>
      <c r="I1343">
        <v>3</v>
      </c>
      <c r="J1343">
        <v>29</v>
      </c>
      <c r="K1343">
        <v>22</v>
      </c>
      <c r="L1343">
        <v>1</v>
      </c>
      <c r="M1343">
        <v>0</v>
      </c>
      <c r="N1343">
        <v>6</v>
      </c>
      <c r="O1343">
        <v>250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13</v>
      </c>
      <c r="V1343">
        <v>0</v>
      </c>
      <c r="W1343">
        <v>1</v>
      </c>
      <c r="X1343">
        <v>5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4</v>
      </c>
      <c r="AE1343">
        <v>0</v>
      </c>
      <c r="AF1343">
        <v>0</v>
      </c>
      <c r="AG1343">
        <v>1</v>
      </c>
      <c r="AH1343">
        <v>0</v>
      </c>
      <c r="AI1343">
        <v>1</v>
      </c>
      <c r="AJ1343">
        <v>11</v>
      </c>
      <c r="AK1343">
        <v>6</v>
      </c>
      <c r="AL1343">
        <v>0</v>
      </c>
      <c r="AM1343">
        <v>0</v>
      </c>
      <c r="AN1343">
        <v>1</v>
      </c>
      <c r="AO1343">
        <v>1</v>
      </c>
      <c r="AP1343">
        <v>0</v>
      </c>
      <c r="AQ1343">
        <v>0</v>
      </c>
      <c r="AR1343">
        <v>1</v>
      </c>
      <c r="AS1343">
        <v>0</v>
      </c>
      <c r="AT1343">
        <v>6</v>
      </c>
      <c r="AU1343">
        <v>1</v>
      </c>
      <c r="AV1343">
        <v>1</v>
      </c>
      <c r="AW1343">
        <v>1</v>
      </c>
      <c r="AX1343">
        <v>8</v>
      </c>
      <c r="AY1343">
        <v>0</v>
      </c>
      <c r="AZ1343">
        <v>1</v>
      </c>
      <c r="BA1343">
        <v>0</v>
      </c>
      <c r="BB1343">
        <v>43</v>
      </c>
      <c r="BC1343">
        <v>1</v>
      </c>
      <c r="BD1343">
        <v>0</v>
      </c>
      <c r="BE1343">
        <v>9</v>
      </c>
      <c r="BF1343">
        <v>10</v>
      </c>
      <c r="BG1343">
        <v>0</v>
      </c>
      <c r="BH1343">
        <v>3</v>
      </c>
      <c r="BI1343">
        <v>0</v>
      </c>
      <c r="BJ1343">
        <v>6</v>
      </c>
      <c r="BK1343">
        <v>15</v>
      </c>
      <c r="BL1343">
        <v>0</v>
      </c>
      <c r="BM1343">
        <v>0</v>
      </c>
      <c r="BN1343">
        <v>3</v>
      </c>
      <c r="BO1343">
        <v>0</v>
      </c>
      <c r="BP1343">
        <v>2</v>
      </c>
      <c r="BQ1343">
        <v>9</v>
      </c>
      <c r="BR1343">
        <v>0</v>
      </c>
      <c r="BS1343">
        <v>5</v>
      </c>
      <c r="BT1343">
        <v>5</v>
      </c>
      <c r="BU1343">
        <v>1</v>
      </c>
      <c r="BV1343">
        <v>3</v>
      </c>
      <c r="BW1343">
        <v>20</v>
      </c>
      <c r="BX1343">
        <v>2</v>
      </c>
      <c r="BY1343">
        <v>0</v>
      </c>
      <c r="BZ1343">
        <v>0</v>
      </c>
      <c r="CA1343">
        <v>5</v>
      </c>
      <c r="CB1343">
        <v>25</v>
      </c>
      <c r="CC1343">
        <v>0</v>
      </c>
      <c r="CD1343">
        <v>2</v>
      </c>
      <c r="CE1343">
        <v>0</v>
      </c>
      <c r="CF1343">
        <v>1</v>
      </c>
      <c r="CG1343">
        <v>0</v>
      </c>
      <c r="CH1343">
        <v>0</v>
      </c>
      <c r="CI1343">
        <v>0</v>
      </c>
      <c r="CJ1343">
        <v>3</v>
      </c>
      <c r="CK1343">
        <v>0</v>
      </c>
      <c r="CL1343">
        <v>0</v>
      </c>
      <c r="CM1343">
        <v>9</v>
      </c>
      <c r="CN1343">
        <v>26</v>
      </c>
      <c r="CO1343">
        <v>0</v>
      </c>
      <c r="CP1343">
        <v>0</v>
      </c>
      <c r="CQ1343">
        <v>0</v>
      </c>
      <c r="CR1343">
        <v>3</v>
      </c>
      <c r="CS1343">
        <v>0</v>
      </c>
      <c r="CT1343">
        <v>7</v>
      </c>
      <c r="CU1343">
        <v>1</v>
      </c>
      <c r="CV1343">
        <v>13</v>
      </c>
      <c r="CW1343">
        <v>12</v>
      </c>
      <c r="CY1343" s="7"/>
    </row>
    <row r="1344" spans="1:103" x14ac:dyDescent="0.25">
      <c r="A1344" t="s">
        <v>327</v>
      </c>
      <c r="B1344" s="5" t="s">
        <v>328</v>
      </c>
      <c r="C1344">
        <v>2023</v>
      </c>
      <c r="D1344">
        <v>232</v>
      </c>
      <c r="E1344">
        <v>0</v>
      </c>
      <c r="F1344">
        <v>0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13</v>
      </c>
      <c r="AK1344">
        <v>0</v>
      </c>
      <c r="AL1344">
        <v>0</v>
      </c>
      <c r="AM1344">
        <v>4</v>
      </c>
      <c r="AN1344">
        <v>7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4</v>
      </c>
      <c r="AV1344">
        <v>2</v>
      </c>
      <c r="AW1344">
        <v>4</v>
      </c>
      <c r="AX1344">
        <v>3</v>
      </c>
      <c r="AY1344">
        <v>0</v>
      </c>
      <c r="AZ1344">
        <v>0</v>
      </c>
      <c r="BA1344">
        <v>0</v>
      </c>
      <c r="BB1344">
        <v>136</v>
      </c>
      <c r="BC1344">
        <v>1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3</v>
      </c>
      <c r="BK1344">
        <v>5</v>
      </c>
      <c r="BL1344">
        <v>0</v>
      </c>
      <c r="BM1344">
        <v>0</v>
      </c>
      <c r="BN1344">
        <v>4</v>
      </c>
      <c r="BO1344">
        <v>0</v>
      </c>
      <c r="BP1344">
        <v>0</v>
      </c>
      <c r="BQ1344">
        <v>4</v>
      </c>
      <c r="BR1344">
        <v>0</v>
      </c>
      <c r="BS1344">
        <v>8</v>
      </c>
      <c r="BT1344">
        <v>3</v>
      </c>
      <c r="BU1344">
        <v>0</v>
      </c>
      <c r="BV1344">
        <v>7</v>
      </c>
      <c r="BW1344">
        <v>1</v>
      </c>
      <c r="BX1344">
        <v>0</v>
      </c>
      <c r="BY1344">
        <v>0</v>
      </c>
      <c r="BZ1344">
        <v>0</v>
      </c>
      <c r="CA1344">
        <v>3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5</v>
      </c>
      <c r="CN1344">
        <v>8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1</v>
      </c>
      <c r="CY1344" s="7"/>
    </row>
    <row r="1345" spans="1:103" x14ac:dyDescent="0.25">
      <c r="A1345" t="s">
        <v>329</v>
      </c>
      <c r="B1345" s="5" t="s">
        <v>330</v>
      </c>
      <c r="C1345">
        <v>2023</v>
      </c>
      <c r="D1345">
        <v>33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20</v>
      </c>
      <c r="K1345">
        <v>0</v>
      </c>
      <c r="L1345">
        <v>1</v>
      </c>
      <c r="M1345">
        <v>0</v>
      </c>
      <c r="N1345">
        <v>0</v>
      </c>
      <c r="O1345">
        <v>4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2</v>
      </c>
      <c r="CK1345">
        <v>2</v>
      </c>
      <c r="CL1345">
        <v>0</v>
      </c>
      <c r="CM1345">
        <v>0</v>
      </c>
      <c r="CN1345">
        <v>1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1</v>
      </c>
      <c r="CW1345">
        <v>0</v>
      </c>
      <c r="CY1345" s="7"/>
    </row>
    <row r="1346" spans="1:103" x14ac:dyDescent="0.25">
      <c r="A1346" t="s">
        <v>331</v>
      </c>
      <c r="B1346" s="5" t="s">
        <v>332</v>
      </c>
      <c r="C1346">
        <v>2023</v>
      </c>
      <c r="D1346">
        <v>1321</v>
      </c>
      <c r="E1346">
        <v>0</v>
      </c>
      <c r="F1346">
        <v>0</v>
      </c>
      <c r="G1346">
        <v>0</v>
      </c>
      <c r="H1346">
        <v>9</v>
      </c>
      <c r="I1346">
        <v>4</v>
      </c>
      <c r="J1346">
        <v>300</v>
      </c>
      <c r="K1346">
        <v>0</v>
      </c>
      <c r="L1346">
        <v>42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2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891</v>
      </c>
      <c r="AC1346">
        <v>0</v>
      </c>
      <c r="AD1346">
        <v>0</v>
      </c>
      <c r="AE1346">
        <v>0</v>
      </c>
      <c r="AF1346">
        <v>3</v>
      </c>
      <c r="AG1346">
        <v>0</v>
      </c>
      <c r="AH1346">
        <v>9</v>
      </c>
      <c r="AI1346">
        <v>4</v>
      </c>
      <c r="AJ1346">
        <v>0</v>
      </c>
      <c r="AK1346">
        <v>12</v>
      </c>
      <c r="AL1346">
        <v>0</v>
      </c>
      <c r="AM1346">
        <v>1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10</v>
      </c>
      <c r="AU1346">
        <v>0</v>
      </c>
      <c r="AV1346">
        <v>0</v>
      </c>
      <c r="AW1346">
        <v>14</v>
      </c>
      <c r="AX1346">
        <v>0</v>
      </c>
      <c r="AY1346">
        <v>0</v>
      </c>
      <c r="AZ1346">
        <v>0</v>
      </c>
      <c r="BA1346">
        <v>0</v>
      </c>
      <c r="BB1346">
        <v>8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5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1</v>
      </c>
      <c r="CY1346" s="7"/>
    </row>
    <row r="1347" spans="1:103" x14ac:dyDescent="0.25">
      <c r="A1347" t="s">
        <v>333</v>
      </c>
      <c r="B1347" s="5" t="s">
        <v>334</v>
      </c>
      <c r="C1347">
        <v>2023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Y1347" s="7"/>
    </row>
    <row r="1348" spans="1:103" x14ac:dyDescent="0.25">
      <c r="A1348" t="s">
        <v>335</v>
      </c>
      <c r="B1348" s="5" t="s">
        <v>336</v>
      </c>
      <c r="C1348">
        <v>2023</v>
      </c>
      <c r="D1348">
        <v>172</v>
      </c>
      <c r="E1348">
        <v>0</v>
      </c>
      <c r="F1348">
        <v>0</v>
      </c>
      <c r="G1348">
        <v>0</v>
      </c>
      <c r="H1348">
        <v>6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161</v>
      </c>
      <c r="AF1348">
        <v>0</v>
      </c>
      <c r="AG1348">
        <v>1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1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Y1348" s="7"/>
    </row>
    <row r="1349" spans="1:103" x14ac:dyDescent="0.25">
      <c r="A1349" t="s">
        <v>337</v>
      </c>
      <c r="B1349" s="5" t="s">
        <v>338</v>
      </c>
      <c r="C1349">
        <v>2023</v>
      </c>
      <c r="D1349">
        <v>585</v>
      </c>
      <c r="E1349">
        <v>0</v>
      </c>
      <c r="F1349">
        <v>0</v>
      </c>
      <c r="G1349">
        <v>0</v>
      </c>
      <c r="H1349">
        <v>33</v>
      </c>
      <c r="I1349">
        <v>4</v>
      </c>
      <c r="J1349">
        <v>33</v>
      </c>
      <c r="K1349">
        <v>2</v>
      </c>
      <c r="L1349">
        <v>0</v>
      </c>
      <c r="M1349">
        <v>0</v>
      </c>
      <c r="N1349">
        <v>10</v>
      </c>
      <c r="O1349">
        <v>23</v>
      </c>
      <c r="P1349">
        <v>0</v>
      </c>
      <c r="Q1349">
        <v>0</v>
      </c>
      <c r="R1349">
        <v>0</v>
      </c>
      <c r="S1349">
        <v>0</v>
      </c>
      <c r="T1349">
        <v>30</v>
      </c>
      <c r="U1349">
        <v>6</v>
      </c>
      <c r="V1349">
        <v>0</v>
      </c>
      <c r="W1349">
        <v>0</v>
      </c>
      <c r="X1349">
        <v>9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3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</v>
      </c>
      <c r="AL1349">
        <v>0</v>
      </c>
      <c r="AM1349">
        <v>0</v>
      </c>
      <c r="AN1349">
        <v>0</v>
      </c>
      <c r="AO1349">
        <v>1</v>
      </c>
      <c r="AP1349">
        <v>0</v>
      </c>
      <c r="AQ1349">
        <v>9</v>
      </c>
      <c r="AR1349">
        <v>0</v>
      </c>
      <c r="AS1349">
        <v>1</v>
      </c>
      <c r="AT1349">
        <v>3</v>
      </c>
      <c r="AU1349">
        <v>0</v>
      </c>
      <c r="AV1349">
        <v>0</v>
      </c>
      <c r="AW1349">
        <v>0</v>
      </c>
      <c r="AX1349">
        <v>3</v>
      </c>
      <c r="AY1349">
        <v>0</v>
      </c>
      <c r="AZ1349">
        <v>2</v>
      </c>
      <c r="BA1349">
        <v>0</v>
      </c>
      <c r="BB1349">
        <v>1</v>
      </c>
      <c r="BC1349">
        <v>1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34</v>
      </c>
      <c r="BK1349">
        <v>4</v>
      </c>
      <c r="BL1349">
        <v>0</v>
      </c>
      <c r="BM1349">
        <v>5</v>
      </c>
      <c r="BN1349">
        <v>20</v>
      </c>
      <c r="BO1349">
        <v>23</v>
      </c>
      <c r="BP1349">
        <v>0</v>
      </c>
      <c r="BQ1349">
        <v>14</v>
      </c>
      <c r="BR1349">
        <v>76</v>
      </c>
      <c r="BS1349">
        <v>123</v>
      </c>
      <c r="BT1349">
        <v>19</v>
      </c>
      <c r="BU1349">
        <v>0</v>
      </c>
      <c r="BV1349">
        <v>1</v>
      </c>
      <c r="BW1349">
        <v>0</v>
      </c>
      <c r="BX1349">
        <v>0</v>
      </c>
      <c r="BY1349">
        <v>0</v>
      </c>
      <c r="BZ1349">
        <v>0</v>
      </c>
      <c r="CA1349">
        <v>4</v>
      </c>
      <c r="CB1349">
        <v>0</v>
      </c>
      <c r="CC1349">
        <v>0</v>
      </c>
      <c r="CD1349">
        <v>0</v>
      </c>
      <c r="CE1349">
        <v>0</v>
      </c>
      <c r="CF1349">
        <v>2</v>
      </c>
      <c r="CG1349">
        <v>3</v>
      </c>
      <c r="CH1349">
        <v>0</v>
      </c>
      <c r="CI1349">
        <v>3</v>
      </c>
      <c r="CJ1349">
        <v>23</v>
      </c>
      <c r="CK1349">
        <v>2</v>
      </c>
      <c r="CL1349">
        <v>0</v>
      </c>
      <c r="CM1349">
        <v>0</v>
      </c>
      <c r="CN1349">
        <v>3</v>
      </c>
      <c r="CO1349">
        <v>4</v>
      </c>
      <c r="CP1349">
        <v>13</v>
      </c>
      <c r="CQ1349">
        <v>0</v>
      </c>
      <c r="CR1349">
        <v>1</v>
      </c>
      <c r="CS1349">
        <v>0</v>
      </c>
      <c r="CT1349">
        <v>18</v>
      </c>
      <c r="CU1349">
        <v>0</v>
      </c>
      <c r="CV1349">
        <v>9</v>
      </c>
      <c r="CW1349">
        <v>1</v>
      </c>
      <c r="CY1349" s="7"/>
    </row>
    <row r="1350" spans="1:103" x14ac:dyDescent="0.25">
      <c r="A1350" t="s">
        <v>339</v>
      </c>
      <c r="B1350" s="5" t="s">
        <v>340</v>
      </c>
      <c r="C1350">
        <v>2023</v>
      </c>
      <c r="D1350">
        <v>1516</v>
      </c>
      <c r="E1350">
        <v>0</v>
      </c>
      <c r="F1350">
        <v>0</v>
      </c>
      <c r="G1350">
        <v>0</v>
      </c>
      <c r="H1350">
        <v>2</v>
      </c>
      <c r="I1350">
        <v>103</v>
      </c>
      <c r="J1350">
        <v>36</v>
      </c>
      <c r="K1350">
        <v>23</v>
      </c>
      <c r="L1350">
        <v>9</v>
      </c>
      <c r="M1350">
        <v>1</v>
      </c>
      <c r="N1350">
        <v>7</v>
      </c>
      <c r="O1350">
        <v>11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5</v>
      </c>
      <c r="V1350">
        <v>3</v>
      </c>
      <c r="W1350">
        <v>3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15</v>
      </c>
      <c r="AH1350">
        <v>0</v>
      </c>
      <c r="AI1350">
        <v>0</v>
      </c>
      <c r="AJ1350">
        <v>1</v>
      </c>
      <c r="AK1350">
        <v>1</v>
      </c>
      <c r="AL1350">
        <v>0</v>
      </c>
      <c r="AM1350">
        <v>4</v>
      </c>
      <c r="AN1350">
        <v>2</v>
      </c>
      <c r="AO1350">
        <v>3</v>
      </c>
      <c r="AP1350">
        <v>1</v>
      </c>
      <c r="AQ1350">
        <v>1</v>
      </c>
      <c r="AR1350">
        <v>0</v>
      </c>
      <c r="AS1350">
        <v>4</v>
      </c>
      <c r="AT1350">
        <v>486</v>
      </c>
      <c r="AU1350">
        <v>7</v>
      </c>
      <c r="AV1350">
        <v>1</v>
      </c>
      <c r="AW1350">
        <v>0</v>
      </c>
      <c r="AX1350">
        <v>7</v>
      </c>
      <c r="AY1350">
        <v>0</v>
      </c>
      <c r="AZ1350">
        <v>0</v>
      </c>
      <c r="BA1350">
        <v>0</v>
      </c>
      <c r="BB1350">
        <v>19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1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1</v>
      </c>
      <c r="BR1350">
        <v>0</v>
      </c>
      <c r="BS1350">
        <v>0</v>
      </c>
      <c r="BT1350">
        <v>1</v>
      </c>
      <c r="BU1350">
        <v>0</v>
      </c>
      <c r="BV1350">
        <v>1</v>
      </c>
      <c r="BW1350">
        <v>0</v>
      </c>
      <c r="BX1350">
        <v>0</v>
      </c>
      <c r="BY1350">
        <v>0</v>
      </c>
      <c r="BZ1350">
        <v>0</v>
      </c>
      <c r="CA1350">
        <v>1</v>
      </c>
      <c r="CB1350">
        <v>0</v>
      </c>
      <c r="CC1350">
        <v>0</v>
      </c>
      <c r="CD1350">
        <v>0</v>
      </c>
      <c r="CE1350">
        <v>0</v>
      </c>
      <c r="CF1350">
        <v>26</v>
      </c>
      <c r="CG1350">
        <v>0</v>
      </c>
      <c r="CH1350">
        <v>0</v>
      </c>
      <c r="CI1350">
        <v>3</v>
      </c>
      <c r="CJ1350">
        <v>648</v>
      </c>
      <c r="CK1350">
        <v>7</v>
      </c>
      <c r="CL1350">
        <v>0</v>
      </c>
      <c r="CM1350">
        <v>0</v>
      </c>
      <c r="CN1350">
        <v>31</v>
      </c>
      <c r="CO1350">
        <v>1</v>
      </c>
      <c r="CP1350">
        <v>0</v>
      </c>
      <c r="CQ1350">
        <v>0</v>
      </c>
      <c r="CR1350">
        <v>0</v>
      </c>
      <c r="CS1350">
        <v>3</v>
      </c>
      <c r="CT1350">
        <v>3</v>
      </c>
      <c r="CU1350">
        <v>0</v>
      </c>
      <c r="CV1350">
        <v>29</v>
      </c>
      <c r="CW1350">
        <v>3</v>
      </c>
      <c r="CY1350" s="7"/>
    </row>
    <row r="1351" spans="1:103" x14ac:dyDescent="0.25">
      <c r="A1351" t="s">
        <v>341</v>
      </c>
      <c r="B1351" s="5" t="s">
        <v>342</v>
      </c>
      <c r="C1351">
        <v>2023</v>
      </c>
      <c r="D1351">
        <v>13798</v>
      </c>
      <c r="E1351">
        <v>0</v>
      </c>
      <c r="F1351">
        <v>1157</v>
      </c>
      <c r="G1351">
        <v>175</v>
      </c>
      <c r="H1351">
        <v>100</v>
      </c>
      <c r="I1351">
        <v>596</v>
      </c>
      <c r="J1351">
        <v>359</v>
      </c>
      <c r="K1351">
        <v>165</v>
      </c>
      <c r="L1351">
        <v>385</v>
      </c>
      <c r="M1351">
        <v>180</v>
      </c>
      <c r="N1351">
        <v>264</v>
      </c>
      <c r="O1351">
        <v>650</v>
      </c>
      <c r="P1351">
        <v>0</v>
      </c>
      <c r="Q1351">
        <v>17</v>
      </c>
      <c r="R1351">
        <v>4</v>
      </c>
      <c r="S1351">
        <v>49</v>
      </c>
      <c r="T1351">
        <v>10</v>
      </c>
      <c r="U1351">
        <v>2</v>
      </c>
      <c r="V1351">
        <v>9</v>
      </c>
      <c r="W1351">
        <v>42</v>
      </c>
      <c r="X1351">
        <v>12</v>
      </c>
      <c r="Y1351">
        <v>35</v>
      </c>
      <c r="Z1351">
        <v>0</v>
      </c>
      <c r="AA1351">
        <v>15</v>
      </c>
      <c r="AB1351">
        <v>1</v>
      </c>
      <c r="AC1351">
        <v>0</v>
      </c>
      <c r="AD1351">
        <v>9</v>
      </c>
      <c r="AE1351">
        <v>3</v>
      </c>
      <c r="AF1351">
        <v>0</v>
      </c>
      <c r="AG1351">
        <v>13</v>
      </c>
      <c r="AH1351">
        <v>50</v>
      </c>
      <c r="AI1351">
        <v>48</v>
      </c>
      <c r="AJ1351">
        <v>234</v>
      </c>
      <c r="AK1351">
        <v>523</v>
      </c>
      <c r="AL1351">
        <v>47</v>
      </c>
      <c r="AM1351">
        <v>45</v>
      </c>
      <c r="AN1351">
        <v>179</v>
      </c>
      <c r="AO1351">
        <v>79</v>
      </c>
      <c r="AP1351">
        <v>6</v>
      </c>
      <c r="AQ1351">
        <v>184</v>
      </c>
      <c r="AR1351">
        <v>337</v>
      </c>
      <c r="AS1351">
        <v>201</v>
      </c>
      <c r="AT1351">
        <v>94</v>
      </c>
      <c r="AU1351">
        <v>210</v>
      </c>
      <c r="AV1351">
        <v>157</v>
      </c>
      <c r="AW1351">
        <v>172</v>
      </c>
      <c r="AX1351">
        <v>502</v>
      </c>
      <c r="AY1351">
        <v>5</v>
      </c>
      <c r="AZ1351">
        <v>14</v>
      </c>
      <c r="BA1351">
        <v>0</v>
      </c>
      <c r="BB1351">
        <v>229</v>
      </c>
      <c r="BC1351">
        <v>11</v>
      </c>
      <c r="BD1351">
        <v>1</v>
      </c>
      <c r="BE1351">
        <v>88</v>
      </c>
      <c r="BF1351">
        <v>109</v>
      </c>
      <c r="BG1351">
        <v>7</v>
      </c>
      <c r="BH1351">
        <v>13</v>
      </c>
      <c r="BI1351">
        <v>9</v>
      </c>
      <c r="BJ1351">
        <v>179</v>
      </c>
      <c r="BK1351">
        <v>260</v>
      </c>
      <c r="BL1351">
        <v>0</v>
      </c>
      <c r="BM1351">
        <v>8</v>
      </c>
      <c r="BN1351">
        <v>681</v>
      </c>
      <c r="BO1351">
        <v>236</v>
      </c>
      <c r="BP1351">
        <v>19</v>
      </c>
      <c r="BQ1351">
        <v>221</v>
      </c>
      <c r="BR1351">
        <v>439</v>
      </c>
      <c r="BS1351">
        <v>487</v>
      </c>
      <c r="BT1351">
        <v>149</v>
      </c>
      <c r="BU1351">
        <v>9</v>
      </c>
      <c r="BV1351">
        <v>740</v>
      </c>
      <c r="BW1351">
        <v>306</v>
      </c>
      <c r="BX1351">
        <v>130</v>
      </c>
      <c r="BY1351">
        <v>16</v>
      </c>
      <c r="BZ1351">
        <v>132</v>
      </c>
      <c r="CA1351">
        <v>100</v>
      </c>
      <c r="CB1351">
        <v>46</v>
      </c>
      <c r="CC1351">
        <v>4</v>
      </c>
      <c r="CD1351">
        <v>102</v>
      </c>
      <c r="CE1351">
        <v>18</v>
      </c>
      <c r="CF1351">
        <v>619</v>
      </c>
      <c r="CG1351">
        <v>123</v>
      </c>
      <c r="CH1351">
        <v>32</v>
      </c>
      <c r="CI1351">
        <v>6</v>
      </c>
      <c r="CJ1351">
        <v>49</v>
      </c>
      <c r="CK1351">
        <v>16</v>
      </c>
      <c r="CL1351">
        <v>0</v>
      </c>
      <c r="CM1351">
        <v>9</v>
      </c>
      <c r="CN1351">
        <v>127</v>
      </c>
      <c r="CO1351">
        <v>23</v>
      </c>
      <c r="CP1351">
        <v>14</v>
      </c>
      <c r="CQ1351">
        <v>1</v>
      </c>
      <c r="CR1351">
        <v>1</v>
      </c>
      <c r="CS1351">
        <v>5</v>
      </c>
      <c r="CT1351">
        <v>157</v>
      </c>
      <c r="CU1351">
        <v>27</v>
      </c>
      <c r="CV1351">
        <v>431</v>
      </c>
      <c r="CW1351">
        <v>71</v>
      </c>
      <c r="CY1351" s="7"/>
    </row>
    <row r="1352" spans="1:103" x14ac:dyDescent="0.25">
      <c r="A1352" t="s">
        <v>343</v>
      </c>
      <c r="B1352" s="5" t="s">
        <v>344</v>
      </c>
      <c r="C1352">
        <v>2023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Y1352" s="7"/>
    </row>
    <row r="1353" spans="1:103" x14ac:dyDescent="0.25">
      <c r="A1353" t="s">
        <v>345</v>
      </c>
      <c r="B1353" s="5" t="s">
        <v>346</v>
      </c>
      <c r="C1353">
        <v>2023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Y1353" s="7"/>
    </row>
    <row r="1354" spans="1:103" x14ac:dyDescent="0.25">
      <c r="A1354" t="s">
        <v>347</v>
      </c>
      <c r="B1354" s="5" t="s">
        <v>348</v>
      </c>
      <c r="C1354">
        <v>2023</v>
      </c>
      <c r="D1354">
        <v>3263</v>
      </c>
      <c r="E1354">
        <v>2</v>
      </c>
      <c r="F1354">
        <v>12</v>
      </c>
      <c r="G1354">
        <v>10</v>
      </c>
      <c r="H1354">
        <v>16</v>
      </c>
      <c r="I1354">
        <v>56</v>
      </c>
      <c r="J1354">
        <v>174</v>
      </c>
      <c r="K1354">
        <v>2</v>
      </c>
      <c r="L1354">
        <v>13</v>
      </c>
      <c r="M1354">
        <v>1</v>
      </c>
      <c r="N1354">
        <v>70</v>
      </c>
      <c r="O1354">
        <v>102</v>
      </c>
      <c r="P1354">
        <v>0</v>
      </c>
      <c r="Q1354">
        <v>0</v>
      </c>
      <c r="R1354">
        <v>0</v>
      </c>
      <c r="S1354">
        <v>22</v>
      </c>
      <c r="T1354">
        <v>0</v>
      </c>
      <c r="U1354">
        <v>14</v>
      </c>
      <c r="V1354">
        <v>5</v>
      </c>
      <c r="W1354">
        <v>5</v>
      </c>
      <c r="X1354">
        <v>8</v>
      </c>
      <c r="Y1354">
        <v>0</v>
      </c>
      <c r="Z1354">
        <v>0</v>
      </c>
      <c r="AA1354">
        <v>0</v>
      </c>
      <c r="AB1354">
        <v>4</v>
      </c>
      <c r="AC1354">
        <v>0</v>
      </c>
      <c r="AD1354">
        <v>0</v>
      </c>
      <c r="AE1354">
        <v>2</v>
      </c>
      <c r="AF1354">
        <v>0</v>
      </c>
      <c r="AG1354">
        <v>7</v>
      </c>
      <c r="AH1354">
        <v>5</v>
      </c>
      <c r="AI1354">
        <v>6</v>
      </c>
      <c r="AJ1354">
        <v>75</v>
      </c>
      <c r="AK1354">
        <v>15</v>
      </c>
      <c r="AL1354">
        <v>4</v>
      </c>
      <c r="AM1354">
        <v>8</v>
      </c>
      <c r="AN1354">
        <v>43</v>
      </c>
      <c r="AO1354">
        <v>20</v>
      </c>
      <c r="AP1354">
        <v>3</v>
      </c>
      <c r="AQ1354">
        <v>55</v>
      </c>
      <c r="AR1354">
        <v>87</v>
      </c>
      <c r="AS1354">
        <v>184</v>
      </c>
      <c r="AT1354">
        <v>72</v>
      </c>
      <c r="AU1354">
        <v>155</v>
      </c>
      <c r="AV1354">
        <v>122</v>
      </c>
      <c r="AW1354">
        <v>12</v>
      </c>
      <c r="AX1354">
        <v>132</v>
      </c>
      <c r="AY1354">
        <v>0</v>
      </c>
      <c r="AZ1354">
        <v>5</v>
      </c>
      <c r="BA1354">
        <v>0</v>
      </c>
      <c r="BB1354">
        <v>107</v>
      </c>
      <c r="BC1354">
        <v>11</v>
      </c>
      <c r="BD1354">
        <v>0</v>
      </c>
      <c r="BE1354">
        <v>8</v>
      </c>
      <c r="BF1354">
        <v>15</v>
      </c>
      <c r="BG1354">
        <v>1</v>
      </c>
      <c r="BH1354">
        <v>2</v>
      </c>
      <c r="BI1354">
        <v>0</v>
      </c>
      <c r="BJ1354">
        <v>28</v>
      </c>
      <c r="BK1354">
        <v>125</v>
      </c>
      <c r="BL1354">
        <v>0</v>
      </c>
      <c r="BM1354">
        <v>0</v>
      </c>
      <c r="BN1354">
        <v>5</v>
      </c>
      <c r="BO1354">
        <v>0</v>
      </c>
      <c r="BP1354">
        <v>2</v>
      </c>
      <c r="BQ1354">
        <v>65</v>
      </c>
      <c r="BR1354">
        <v>4</v>
      </c>
      <c r="BS1354">
        <v>184</v>
      </c>
      <c r="BT1354">
        <v>12</v>
      </c>
      <c r="BU1354">
        <v>23</v>
      </c>
      <c r="BV1354">
        <v>69</v>
      </c>
      <c r="BW1354">
        <v>56</v>
      </c>
      <c r="BX1354">
        <v>454</v>
      </c>
      <c r="BY1354">
        <v>0</v>
      </c>
      <c r="BZ1354">
        <v>0</v>
      </c>
      <c r="CA1354">
        <v>63</v>
      </c>
      <c r="CB1354">
        <v>3</v>
      </c>
      <c r="CC1354">
        <v>0</v>
      </c>
      <c r="CD1354">
        <v>21</v>
      </c>
      <c r="CE1354">
        <v>23</v>
      </c>
      <c r="CF1354">
        <v>59</v>
      </c>
      <c r="CG1354">
        <v>11</v>
      </c>
      <c r="CH1354">
        <v>5</v>
      </c>
      <c r="CI1354">
        <v>3</v>
      </c>
      <c r="CJ1354">
        <v>153</v>
      </c>
      <c r="CK1354">
        <v>84</v>
      </c>
      <c r="CL1354">
        <v>0</v>
      </c>
      <c r="CM1354">
        <v>9</v>
      </c>
      <c r="CN1354">
        <v>37</v>
      </c>
      <c r="CO1354">
        <v>2</v>
      </c>
      <c r="CP1354">
        <v>15</v>
      </c>
      <c r="CQ1354">
        <v>0</v>
      </c>
      <c r="CR1354">
        <v>5</v>
      </c>
      <c r="CS1354">
        <v>2</v>
      </c>
      <c r="CT1354">
        <v>24</v>
      </c>
      <c r="CU1354">
        <v>0</v>
      </c>
      <c r="CV1354">
        <v>30</v>
      </c>
      <c r="CW1354">
        <v>15</v>
      </c>
      <c r="CY1354" s="7"/>
    </row>
    <row r="1355" spans="1:103" x14ac:dyDescent="0.25">
      <c r="A1355" t="s">
        <v>349</v>
      </c>
      <c r="B1355" s="5" t="s">
        <v>350</v>
      </c>
      <c r="C1355">
        <v>2023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Y1355" s="7"/>
    </row>
    <row r="1356" spans="1:103" x14ac:dyDescent="0.25">
      <c r="A1356" t="s">
        <v>351</v>
      </c>
      <c r="B1356" s="5" t="s">
        <v>352</v>
      </c>
      <c r="C1356">
        <v>2023</v>
      </c>
      <c r="D1356">
        <v>24</v>
      </c>
      <c r="E1356">
        <v>0</v>
      </c>
      <c r="F1356">
        <v>1</v>
      </c>
      <c r="G1356">
        <v>0</v>
      </c>
      <c r="H1356">
        <v>0</v>
      </c>
      <c r="I1356">
        <v>6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4</v>
      </c>
      <c r="R1356">
        <v>0</v>
      </c>
      <c r="S1356">
        <v>8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1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Y1356" s="7"/>
    </row>
    <row r="1357" spans="1:103" x14ac:dyDescent="0.25">
      <c r="A1357" t="s">
        <v>353</v>
      </c>
      <c r="B1357" s="5" t="s">
        <v>354</v>
      </c>
      <c r="C1357">
        <v>2023</v>
      </c>
      <c r="D1357">
        <v>2294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391</v>
      </c>
      <c r="AB1357">
        <v>1189</v>
      </c>
      <c r="AC1357">
        <v>0</v>
      </c>
      <c r="AD1357">
        <v>0</v>
      </c>
      <c r="AE1357">
        <v>0</v>
      </c>
      <c r="AF1357">
        <v>5</v>
      </c>
      <c r="AG1357">
        <v>0</v>
      </c>
      <c r="AH1357">
        <v>4</v>
      </c>
      <c r="AI1357">
        <v>0</v>
      </c>
      <c r="AJ1357">
        <v>1</v>
      </c>
      <c r="AK1357">
        <v>0</v>
      </c>
      <c r="AL1357">
        <v>0</v>
      </c>
      <c r="AM1357">
        <v>8</v>
      </c>
      <c r="AN1357">
        <v>1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1</v>
      </c>
      <c r="AV1357">
        <v>0</v>
      </c>
      <c r="AW1357">
        <v>4</v>
      </c>
      <c r="AX1357">
        <v>1</v>
      </c>
      <c r="AY1357">
        <v>0</v>
      </c>
      <c r="AZ1357">
        <v>1</v>
      </c>
      <c r="BA1357">
        <v>0</v>
      </c>
      <c r="BB1357">
        <v>530</v>
      </c>
      <c r="BC1357">
        <v>2</v>
      </c>
      <c r="BD1357">
        <v>0</v>
      </c>
      <c r="BE1357">
        <v>0</v>
      </c>
      <c r="BF1357">
        <v>1</v>
      </c>
      <c r="BG1357">
        <v>0</v>
      </c>
      <c r="BH1357">
        <v>0</v>
      </c>
      <c r="BI1357">
        <v>0</v>
      </c>
      <c r="BJ1357">
        <v>5</v>
      </c>
      <c r="BK1357">
        <v>4</v>
      </c>
      <c r="BL1357">
        <v>0</v>
      </c>
      <c r="BM1357">
        <v>0</v>
      </c>
      <c r="BN1357">
        <v>17</v>
      </c>
      <c r="BO1357">
        <v>0</v>
      </c>
      <c r="BP1357">
        <v>2</v>
      </c>
      <c r="BQ1357">
        <v>13</v>
      </c>
      <c r="BR1357">
        <v>0</v>
      </c>
      <c r="BS1357">
        <v>9</v>
      </c>
      <c r="BT1357">
        <v>6</v>
      </c>
      <c r="BU1357">
        <v>0</v>
      </c>
      <c r="BV1357">
        <v>0</v>
      </c>
      <c r="BW1357">
        <v>3</v>
      </c>
      <c r="BX1357">
        <v>0</v>
      </c>
      <c r="BY1357">
        <v>0</v>
      </c>
      <c r="BZ1357">
        <v>0</v>
      </c>
      <c r="CA1357">
        <v>9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2</v>
      </c>
      <c r="CK1357">
        <v>0</v>
      </c>
      <c r="CL1357">
        <v>0</v>
      </c>
      <c r="CM1357">
        <v>11</v>
      </c>
      <c r="CN1357">
        <v>38</v>
      </c>
      <c r="CO1357">
        <v>0</v>
      </c>
      <c r="CP1357">
        <v>0</v>
      </c>
      <c r="CQ1357">
        <v>0</v>
      </c>
      <c r="CR1357">
        <v>9</v>
      </c>
      <c r="CS1357">
        <v>14</v>
      </c>
      <c r="CT1357">
        <v>1</v>
      </c>
      <c r="CU1357">
        <v>0</v>
      </c>
      <c r="CV1357">
        <v>1</v>
      </c>
      <c r="CW1357">
        <v>5</v>
      </c>
      <c r="CY1357" s="7"/>
    </row>
    <row r="1358" spans="1:103" x14ac:dyDescent="0.25">
      <c r="A1358" t="s">
        <v>355</v>
      </c>
      <c r="B1358" s="5" t="s">
        <v>356</v>
      </c>
      <c r="C1358">
        <v>2023</v>
      </c>
      <c r="D1358">
        <v>3901</v>
      </c>
      <c r="E1358">
        <v>1</v>
      </c>
      <c r="F1358">
        <v>72</v>
      </c>
      <c r="G1358">
        <v>16</v>
      </c>
      <c r="H1358">
        <v>1</v>
      </c>
      <c r="I1358">
        <v>63</v>
      </c>
      <c r="J1358">
        <v>15</v>
      </c>
      <c r="K1358">
        <v>5</v>
      </c>
      <c r="L1358">
        <v>6</v>
      </c>
      <c r="M1358">
        <v>7</v>
      </c>
      <c r="N1358">
        <v>36</v>
      </c>
      <c r="O1358">
        <v>513</v>
      </c>
      <c r="P1358">
        <v>0</v>
      </c>
      <c r="Q1358">
        <v>45</v>
      </c>
      <c r="R1358">
        <v>2</v>
      </c>
      <c r="S1358">
        <v>14</v>
      </c>
      <c r="T1358">
        <v>0</v>
      </c>
      <c r="U1358">
        <v>0</v>
      </c>
      <c r="V1358">
        <v>1</v>
      </c>
      <c r="W1358">
        <v>1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  <c r="AE1358">
        <v>3</v>
      </c>
      <c r="AF1358">
        <v>0</v>
      </c>
      <c r="AG1358">
        <v>2</v>
      </c>
      <c r="AH1358">
        <v>1</v>
      </c>
      <c r="AI1358">
        <v>1</v>
      </c>
      <c r="AJ1358">
        <v>23</v>
      </c>
      <c r="AK1358">
        <v>9</v>
      </c>
      <c r="AL1358">
        <v>0</v>
      </c>
      <c r="AM1358">
        <v>10</v>
      </c>
      <c r="AN1358">
        <v>5</v>
      </c>
      <c r="AO1358">
        <v>4</v>
      </c>
      <c r="AP1358">
        <v>1</v>
      </c>
      <c r="AQ1358">
        <v>103</v>
      </c>
      <c r="AR1358">
        <v>21</v>
      </c>
      <c r="AS1358">
        <v>4</v>
      </c>
      <c r="AT1358">
        <v>18</v>
      </c>
      <c r="AU1358">
        <v>5</v>
      </c>
      <c r="AV1358">
        <v>49</v>
      </c>
      <c r="AW1358">
        <v>18</v>
      </c>
      <c r="AX1358">
        <v>35</v>
      </c>
      <c r="AY1358">
        <v>8</v>
      </c>
      <c r="AZ1358">
        <v>28</v>
      </c>
      <c r="BA1358">
        <v>0</v>
      </c>
      <c r="BB1358">
        <v>106</v>
      </c>
      <c r="BC1358">
        <v>9</v>
      </c>
      <c r="BD1358">
        <v>3</v>
      </c>
      <c r="BE1358">
        <v>22</v>
      </c>
      <c r="BF1358">
        <v>16</v>
      </c>
      <c r="BG1358">
        <v>1</v>
      </c>
      <c r="BH1358">
        <v>0</v>
      </c>
      <c r="BI1358">
        <v>1</v>
      </c>
      <c r="BJ1358">
        <v>69</v>
      </c>
      <c r="BK1358">
        <v>236</v>
      </c>
      <c r="BL1358">
        <v>0</v>
      </c>
      <c r="BM1358">
        <v>1</v>
      </c>
      <c r="BN1358">
        <v>7</v>
      </c>
      <c r="BO1358">
        <v>0</v>
      </c>
      <c r="BP1358">
        <v>8</v>
      </c>
      <c r="BQ1358">
        <v>76</v>
      </c>
      <c r="BR1358">
        <v>65</v>
      </c>
      <c r="BS1358">
        <v>186</v>
      </c>
      <c r="BT1358">
        <v>79</v>
      </c>
      <c r="BU1358">
        <v>2</v>
      </c>
      <c r="BV1358">
        <v>208</v>
      </c>
      <c r="BW1358">
        <v>12</v>
      </c>
      <c r="BX1358">
        <v>1284</v>
      </c>
      <c r="BY1358">
        <v>0</v>
      </c>
      <c r="BZ1358">
        <v>19</v>
      </c>
      <c r="CA1358">
        <v>14</v>
      </c>
      <c r="CB1358">
        <v>0</v>
      </c>
      <c r="CC1358">
        <v>0</v>
      </c>
      <c r="CD1358">
        <v>7</v>
      </c>
      <c r="CE1358">
        <v>1</v>
      </c>
      <c r="CF1358">
        <v>92</v>
      </c>
      <c r="CG1358">
        <v>39</v>
      </c>
      <c r="CH1358">
        <v>1</v>
      </c>
      <c r="CI1358">
        <v>4</v>
      </c>
      <c r="CJ1358">
        <v>60</v>
      </c>
      <c r="CK1358">
        <v>4</v>
      </c>
      <c r="CL1358">
        <v>0</v>
      </c>
      <c r="CM1358">
        <v>15</v>
      </c>
      <c r="CN1358">
        <v>59</v>
      </c>
      <c r="CO1358">
        <v>0</v>
      </c>
      <c r="CP1358">
        <v>2</v>
      </c>
      <c r="CQ1358">
        <v>0</v>
      </c>
      <c r="CR1358">
        <v>0</v>
      </c>
      <c r="CS1358">
        <v>0</v>
      </c>
      <c r="CT1358">
        <v>11</v>
      </c>
      <c r="CU1358">
        <v>7</v>
      </c>
      <c r="CV1358">
        <v>22</v>
      </c>
      <c r="CW1358">
        <v>5</v>
      </c>
      <c r="CY1358" s="7"/>
    </row>
    <row r="1359" spans="1:103" x14ac:dyDescent="0.25">
      <c r="A1359" t="s">
        <v>357</v>
      </c>
      <c r="B1359" s="5" t="s">
        <v>358</v>
      </c>
      <c r="C1359">
        <v>2023</v>
      </c>
      <c r="D1359">
        <v>363</v>
      </c>
      <c r="E1359">
        <v>0</v>
      </c>
      <c r="F1359">
        <v>0</v>
      </c>
      <c r="G1359">
        <v>2</v>
      </c>
      <c r="H1359">
        <v>0</v>
      </c>
      <c r="I1359">
        <v>1</v>
      </c>
      <c r="J1359">
        <v>35</v>
      </c>
      <c r="K1359">
        <v>0</v>
      </c>
      <c r="L1359">
        <v>1</v>
      </c>
      <c r="M1359">
        <v>1</v>
      </c>
      <c r="N1359">
        <v>14</v>
      </c>
      <c r="O1359">
        <v>3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2</v>
      </c>
      <c r="AI1359">
        <v>0</v>
      </c>
      <c r="AJ1359">
        <v>0</v>
      </c>
      <c r="AK1359">
        <v>11</v>
      </c>
      <c r="AL1359">
        <v>0</v>
      </c>
      <c r="AM1359">
        <v>0</v>
      </c>
      <c r="AN1359">
        <v>4</v>
      </c>
      <c r="AO1359">
        <v>2</v>
      </c>
      <c r="AP1359">
        <v>13</v>
      </c>
      <c r="AQ1359">
        <v>61</v>
      </c>
      <c r="AR1359">
        <v>1</v>
      </c>
      <c r="AS1359">
        <v>15</v>
      </c>
      <c r="AT1359">
        <v>0</v>
      </c>
      <c r="AU1359">
        <v>1</v>
      </c>
      <c r="AV1359">
        <v>0</v>
      </c>
      <c r="AW1359">
        <v>7</v>
      </c>
      <c r="AX1359">
        <v>6</v>
      </c>
      <c r="AY1359">
        <v>1</v>
      </c>
      <c r="AZ1359">
        <v>1</v>
      </c>
      <c r="BA1359">
        <v>0</v>
      </c>
      <c r="BB1359">
        <v>16</v>
      </c>
      <c r="BC1359">
        <v>0</v>
      </c>
      <c r="BD1359">
        <v>0</v>
      </c>
      <c r="BE1359">
        <v>1</v>
      </c>
      <c r="BF1359">
        <v>2</v>
      </c>
      <c r="BG1359">
        <v>0</v>
      </c>
      <c r="BH1359">
        <v>0</v>
      </c>
      <c r="BI1359">
        <v>0</v>
      </c>
      <c r="BJ1359">
        <v>1</v>
      </c>
      <c r="BK1359">
        <v>32</v>
      </c>
      <c r="BL1359">
        <v>0</v>
      </c>
      <c r="BM1359">
        <v>0</v>
      </c>
      <c r="BN1359">
        <v>2</v>
      </c>
      <c r="BO1359">
        <v>0</v>
      </c>
      <c r="BP1359">
        <v>0</v>
      </c>
      <c r="BQ1359">
        <v>1</v>
      </c>
      <c r="BR1359">
        <v>1</v>
      </c>
      <c r="BS1359">
        <v>46</v>
      </c>
      <c r="BT1359">
        <v>1</v>
      </c>
      <c r="BU1359">
        <v>0</v>
      </c>
      <c r="BV1359">
        <v>17</v>
      </c>
      <c r="BW1359">
        <v>0</v>
      </c>
      <c r="BX1359">
        <v>0</v>
      </c>
      <c r="BY1359">
        <v>0</v>
      </c>
      <c r="BZ1359">
        <v>0</v>
      </c>
      <c r="CA1359">
        <v>24</v>
      </c>
      <c r="CB1359">
        <v>1</v>
      </c>
      <c r="CC1359">
        <v>0</v>
      </c>
      <c r="CD1359">
        <v>1</v>
      </c>
      <c r="CE1359">
        <v>0</v>
      </c>
      <c r="CF1359">
        <v>4</v>
      </c>
      <c r="CG1359">
        <v>10</v>
      </c>
      <c r="CH1359">
        <v>1</v>
      </c>
      <c r="CI1359">
        <v>0</v>
      </c>
      <c r="CJ1359">
        <v>3</v>
      </c>
      <c r="CK1359">
        <v>0</v>
      </c>
      <c r="CL1359">
        <v>0</v>
      </c>
      <c r="CM1359">
        <v>1</v>
      </c>
      <c r="CN1359">
        <v>2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4</v>
      </c>
      <c r="CU1359">
        <v>0</v>
      </c>
      <c r="CV1359">
        <v>6</v>
      </c>
      <c r="CW1359">
        <v>2</v>
      </c>
      <c r="CY1359" s="7"/>
    </row>
    <row r="1360" spans="1:103" x14ac:dyDescent="0.25">
      <c r="A1360" t="s">
        <v>359</v>
      </c>
      <c r="B1360" s="5" t="s">
        <v>360</v>
      </c>
      <c r="C1360">
        <v>2023</v>
      </c>
      <c r="D1360">
        <v>56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5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31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8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1</v>
      </c>
      <c r="CK1360">
        <v>0</v>
      </c>
      <c r="CL1360">
        <v>0</v>
      </c>
      <c r="CM1360">
        <v>0</v>
      </c>
      <c r="CN1360">
        <v>1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1</v>
      </c>
      <c r="CU1360">
        <v>0</v>
      </c>
      <c r="CV1360">
        <v>0</v>
      </c>
      <c r="CW1360">
        <v>6</v>
      </c>
      <c r="CY1360" s="7"/>
    </row>
    <row r="1361" spans="1:103" x14ac:dyDescent="0.25">
      <c r="A1361" t="s">
        <v>361</v>
      </c>
      <c r="B1361" s="5" t="s">
        <v>362</v>
      </c>
      <c r="C1361">
        <v>2023</v>
      </c>
      <c r="D1361">
        <v>8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3</v>
      </c>
      <c r="K1361">
        <v>0</v>
      </c>
      <c r="L1361">
        <v>2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2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Y1361" s="7"/>
    </row>
    <row r="1362" spans="1:103" x14ac:dyDescent="0.25">
      <c r="A1362" t="s">
        <v>363</v>
      </c>
      <c r="B1362" s="5" t="s">
        <v>364</v>
      </c>
      <c r="C1362">
        <v>2023</v>
      </c>
      <c r="D1362">
        <v>3129</v>
      </c>
      <c r="E1362">
        <v>0</v>
      </c>
      <c r="F1362">
        <v>0</v>
      </c>
      <c r="G1362">
        <v>0</v>
      </c>
      <c r="H1362">
        <v>0</v>
      </c>
      <c r="I1362">
        <v>1</v>
      </c>
      <c r="J1362">
        <v>4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5</v>
      </c>
      <c r="S1362">
        <v>0</v>
      </c>
      <c r="T1362">
        <v>0</v>
      </c>
      <c r="U1362">
        <v>1</v>
      </c>
      <c r="V1362">
        <v>0</v>
      </c>
      <c r="W1362">
        <v>4</v>
      </c>
      <c r="X1362">
        <v>0</v>
      </c>
      <c r="Y1362">
        <v>0</v>
      </c>
      <c r="Z1362">
        <v>20</v>
      </c>
      <c r="AA1362">
        <v>2015</v>
      </c>
      <c r="AB1362">
        <v>0</v>
      </c>
      <c r="AC1362">
        <v>0</v>
      </c>
      <c r="AD1362">
        <v>0</v>
      </c>
      <c r="AE1362">
        <v>0</v>
      </c>
      <c r="AF1362">
        <v>6</v>
      </c>
      <c r="AG1362">
        <v>3</v>
      </c>
      <c r="AH1362">
        <v>2</v>
      </c>
      <c r="AI1362">
        <v>1</v>
      </c>
      <c r="AJ1362">
        <v>0</v>
      </c>
      <c r="AK1362">
        <v>1</v>
      </c>
      <c r="AL1362">
        <v>0</v>
      </c>
      <c r="AM1362">
        <v>16</v>
      </c>
      <c r="AN1362">
        <v>12</v>
      </c>
      <c r="AO1362">
        <v>4</v>
      </c>
      <c r="AP1362">
        <v>0</v>
      </c>
      <c r="AQ1362">
        <v>0</v>
      </c>
      <c r="AR1362">
        <v>0</v>
      </c>
      <c r="AS1362">
        <v>0</v>
      </c>
      <c r="AT1362">
        <v>5</v>
      </c>
      <c r="AU1362">
        <v>1</v>
      </c>
      <c r="AV1362">
        <v>0</v>
      </c>
      <c r="AW1362">
        <v>38</v>
      </c>
      <c r="AX1362">
        <v>5</v>
      </c>
      <c r="AY1362">
        <v>1</v>
      </c>
      <c r="AZ1362">
        <v>10</v>
      </c>
      <c r="BA1362">
        <v>0</v>
      </c>
      <c r="BB1362">
        <v>619</v>
      </c>
      <c r="BC1362">
        <v>1</v>
      </c>
      <c r="BD1362">
        <v>0</v>
      </c>
      <c r="BE1362">
        <v>1</v>
      </c>
      <c r="BF1362">
        <v>9</v>
      </c>
      <c r="BG1362">
        <v>0</v>
      </c>
      <c r="BH1362">
        <v>0</v>
      </c>
      <c r="BI1362">
        <v>0</v>
      </c>
      <c r="BJ1362">
        <v>14</v>
      </c>
      <c r="BK1362">
        <v>9</v>
      </c>
      <c r="BL1362">
        <v>0</v>
      </c>
      <c r="BM1362">
        <v>4</v>
      </c>
      <c r="BN1362">
        <v>19</v>
      </c>
      <c r="BO1362">
        <v>0</v>
      </c>
      <c r="BP1362">
        <v>10</v>
      </c>
      <c r="BQ1362">
        <v>51</v>
      </c>
      <c r="BR1362">
        <v>0</v>
      </c>
      <c r="BS1362">
        <v>33</v>
      </c>
      <c r="BT1362">
        <v>23</v>
      </c>
      <c r="BU1362">
        <v>0</v>
      </c>
      <c r="BV1362">
        <v>1</v>
      </c>
      <c r="BW1362">
        <v>3</v>
      </c>
      <c r="BX1362">
        <v>1</v>
      </c>
      <c r="BY1362">
        <v>0</v>
      </c>
      <c r="BZ1362">
        <v>0</v>
      </c>
      <c r="CA1362">
        <v>25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1</v>
      </c>
      <c r="CH1362">
        <v>0</v>
      </c>
      <c r="CI1362">
        <v>0</v>
      </c>
      <c r="CJ1362">
        <v>16</v>
      </c>
      <c r="CK1362">
        <v>0</v>
      </c>
      <c r="CL1362">
        <v>0</v>
      </c>
      <c r="CM1362">
        <v>39</v>
      </c>
      <c r="CN1362">
        <v>61</v>
      </c>
      <c r="CO1362">
        <v>0</v>
      </c>
      <c r="CP1362">
        <v>1</v>
      </c>
      <c r="CQ1362">
        <v>1</v>
      </c>
      <c r="CR1362">
        <v>7</v>
      </c>
      <c r="CS1362">
        <v>0</v>
      </c>
      <c r="CT1362">
        <v>1</v>
      </c>
      <c r="CU1362">
        <v>1</v>
      </c>
      <c r="CV1362">
        <v>13</v>
      </c>
      <c r="CW1362">
        <v>8</v>
      </c>
      <c r="CY1362" s="7"/>
    </row>
    <row r="1363" spans="1:103" x14ac:dyDescent="0.25">
      <c r="A1363" t="s">
        <v>365</v>
      </c>
      <c r="B1363" s="5" t="s">
        <v>366</v>
      </c>
      <c r="C1363">
        <v>2023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Y1363" s="7"/>
    </row>
    <row r="1364" spans="1:103" x14ac:dyDescent="0.25">
      <c r="A1364" t="s">
        <v>367</v>
      </c>
      <c r="B1364" s="5" t="s">
        <v>368</v>
      </c>
      <c r="C1364">
        <v>2023</v>
      </c>
      <c r="D1364">
        <v>55</v>
      </c>
      <c r="E1364">
        <v>0</v>
      </c>
      <c r="F1364">
        <v>0</v>
      </c>
      <c r="G1364">
        <v>0</v>
      </c>
      <c r="H1364">
        <v>47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1</v>
      </c>
      <c r="BC1364">
        <v>0</v>
      </c>
      <c r="BD1364">
        <v>0</v>
      </c>
      <c r="BE1364">
        <v>0</v>
      </c>
      <c r="BF1364">
        <v>4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1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Y1364" s="7"/>
    </row>
    <row r="1365" spans="1:103" x14ac:dyDescent="0.25">
      <c r="A1365" t="s">
        <v>369</v>
      </c>
      <c r="B1365" s="5" t="s">
        <v>370</v>
      </c>
      <c r="C1365">
        <v>2023</v>
      </c>
      <c r="D1365">
        <v>7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6</v>
      </c>
      <c r="Y1365">
        <v>0</v>
      </c>
      <c r="Z1365">
        <v>0</v>
      </c>
      <c r="AA1365">
        <v>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Y1365" s="7"/>
    </row>
    <row r="1366" spans="1:103" x14ac:dyDescent="0.25">
      <c r="A1366" t="s">
        <v>371</v>
      </c>
      <c r="B1366" s="5" t="s">
        <v>372</v>
      </c>
      <c r="C1366">
        <v>2023</v>
      </c>
      <c r="D1366">
        <v>7666</v>
      </c>
      <c r="E1366">
        <v>0</v>
      </c>
      <c r="F1366">
        <v>22</v>
      </c>
      <c r="G1366">
        <v>13</v>
      </c>
      <c r="H1366">
        <v>14</v>
      </c>
      <c r="I1366">
        <v>52</v>
      </c>
      <c r="J1366">
        <v>4</v>
      </c>
      <c r="K1366">
        <v>2</v>
      </c>
      <c r="L1366">
        <v>29</v>
      </c>
      <c r="M1366">
        <v>8</v>
      </c>
      <c r="N1366">
        <v>42</v>
      </c>
      <c r="O1366">
        <v>156</v>
      </c>
      <c r="P1366">
        <v>0</v>
      </c>
      <c r="Q1366">
        <v>0</v>
      </c>
      <c r="R1366">
        <v>0</v>
      </c>
      <c r="S1366">
        <v>686</v>
      </c>
      <c r="T1366">
        <v>129</v>
      </c>
      <c r="U1366">
        <v>0</v>
      </c>
      <c r="V1366">
        <v>3</v>
      </c>
      <c r="W1366">
        <v>94</v>
      </c>
      <c r="X1366">
        <v>5</v>
      </c>
      <c r="Y1366">
        <v>1</v>
      </c>
      <c r="Z1366">
        <v>0</v>
      </c>
      <c r="AA1366">
        <v>912</v>
      </c>
      <c r="AB1366">
        <v>8</v>
      </c>
      <c r="AC1366">
        <v>0</v>
      </c>
      <c r="AD1366">
        <v>4</v>
      </c>
      <c r="AE1366">
        <v>3</v>
      </c>
      <c r="AF1366">
        <v>3</v>
      </c>
      <c r="AG1366">
        <v>66</v>
      </c>
      <c r="AH1366">
        <v>26</v>
      </c>
      <c r="AI1366">
        <v>30</v>
      </c>
      <c r="AJ1366">
        <v>445</v>
      </c>
      <c r="AK1366">
        <v>33</v>
      </c>
      <c r="AL1366">
        <v>2</v>
      </c>
      <c r="AM1366">
        <v>76</v>
      </c>
      <c r="AN1366">
        <v>33</v>
      </c>
      <c r="AO1366">
        <v>90</v>
      </c>
      <c r="AP1366">
        <v>1</v>
      </c>
      <c r="AQ1366">
        <v>24</v>
      </c>
      <c r="AR1366">
        <v>33</v>
      </c>
      <c r="AS1366">
        <v>633</v>
      </c>
      <c r="AT1366">
        <v>31</v>
      </c>
      <c r="AU1366">
        <v>30</v>
      </c>
      <c r="AV1366">
        <v>324</v>
      </c>
      <c r="AW1366">
        <v>77</v>
      </c>
      <c r="AX1366">
        <v>129</v>
      </c>
      <c r="AY1366">
        <v>4</v>
      </c>
      <c r="AZ1366">
        <v>14</v>
      </c>
      <c r="BA1366">
        <v>0</v>
      </c>
      <c r="BB1366">
        <v>311</v>
      </c>
      <c r="BC1366">
        <v>45</v>
      </c>
      <c r="BD1366">
        <v>8</v>
      </c>
      <c r="BE1366">
        <v>55</v>
      </c>
      <c r="BF1366">
        <v>217</v>
      </c>
      <c r="BG1366">
        <v>12</v>
      </c>
      <c r="BH1366">
        <v>7</v>
      </c>
      <c r="BI1366">
        <v>2</v>
      </c>
      <c r="BJ1366">
        <v>148</v>
      </c>
      <c r="BK1366">
        <v>332</v>
      </c>
      <c r="BL1366">
        <v>0</v>
      </c>
      <c r="BM1366">
        <v>6</v>
      </c>
      <c r="BN1366">
        <v>39</v>
      </c>
      <c r="BO1366">
        <v>2</v>
      </c>
      <c r="BP1366">
        <v>21</v>
      </c>
      <c r="BQ1366">
        <v>226</v>
      </c>
      <c r="BR1366">
        <v>12</v>
      </c>
      <c r="BS1366">
        <v>186</v>
      </c>
      <c r="BT1366">
        <v>104</v>
      </c>
      <c r="BU1366">
        <v>3</v>
      </c>
      <c r="BV1366">
        <v>115</v>
      </c>
      <c r="BW1366">
        <v>578</v>
      </c>
      <c r="BX1366">
        <v>368</v>
      </c>
      <c r="BY1366">
        <v>10</v>
      </c>
      <c r="BZ1366">
        <v>2</v>
      </c>
      <c r="CA1366">
        <v>36</v>
      </c>
      <c r="CB1366">
        <v>5</v>
      </c>
      <c r="CC1366">
        <v>0</v>
      </c>
      <c r="CD1366">
        <v>20</v>
      </c>
      <c r="CE1366">
        <v>6</v>
      </c>
      <c r="CF1366">
        <v>73</v>
      </c>
      <c r="CG1366">
        <v>1</v>
      </c>
      <c r="CH1366">
        <v>26</v>
      </c>
      <c r="CI1366">
        <v>4</v>
      </c>
      <c r="CJ1366">
        <v>76</v>
      </c>
      <c r="CK1366">
        <v>14</v>
      </c>
      <c r="CL1366">
        <v>0</v>
      </c>
      <c r="CM1366">
        <v>10</v>
      </c>
      <c r="CN1366">
        <v>139</v>
      </c>
      <c r="CO1366">
        <v>2</v>
      </c>
      <c r="CP1366">
        <v>6</v>
      </c>
      <c r="CQ1366">
        <v>0</v>
      </c>
      <c r="CR1366">
        <v>5</v>
      </c>
      <c r="CS1366">
        <v>2</v>
      </c>
      <c r="CT1366">
        <v>48</v>
      </c>
      <c r="CU1366">
        <v>2</v>
      </c>
      <c r="CV1366">
        <v>75</v>
      </c>
      <c r="CW1366">
        <v>16</v>
      </c>
      <c r="CY1366" s="7"/>
    </row>
    <row r="1367" spans="1:103" x14ac:dyDescent="0.25">
      <c r="A1367" t="s">
        <v>373</v>
      </c>
      <c r="B1367" s="5" t="s">
        <v>374</v>
      </c>
      <c r="C1367">
        <v>2023</v>
      </c>
      <c r="D1367">
        <v>2884</v>
      </c>
      <c r="E1367">
        <v>0</v>
      </c>
      <c r="F1367">
        <v>3</v>
      </c>
      <c r="G1367">
        <v>0</v>
      </c>
      <c r="H1367">
        <v>6</v>
      </c>
      <c r="I1367">
        <v>11</v>
      </c>
      <c r="J1367">
        <v>2</v>
      </c>
      <c r="K1367">
        <v>0</v>
      </c>
      <c r="L1367">
        <v>3</v>
      </c>
      <c r="M1367">
        <v>8</v>
      </c>
      <c r="N1367">
        <v>35</v>
      </c>
      <c r="O1367">
        <v>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87</v>
      </c>
      <c r="X1367">
        <v>1</v>
      </c>
      <c r="Y1367">
        <v>0</v>
      </c>
      <c r="Z1367">
        <v>0</v>
      </c>
      <c r="AA1367">
        <v>114</v>
      </c>
      <c r="AB1367">
        <v>0</v>
      </c>
      <c r="AC1367">
        <v>0</v>
      </c>
      <c r="AD1367">
        <v>0</v>
      </c>
      <c r="AE1367">
        <v>8</v>
      </c>
      <c r="AF1367">
        <v>0</v>
      </c>
      <c r="AG1367">
        <v>171</v>
      </c>
      <c r="AH1367">
        <v>1</v>
      </c>
      <c r="AI1367">
        <v>1</v>
      </c>
      <c r="AJ1367">
        <v>179</v>
      </c>
      <c r="AK1367">
        <v>21</v>
      </c>
      <c r="AL1367">
        <v>0</v>
      </c>
      <c r="AM1367">
        <v>9</v>
      </c>
      <c r="AN1367">
        <v>3</v>
      </c>
      <c r="AO1367">
        <v>8</v>
      </c>
      <c r="AP1367">
        <v>0</v>
      </c>
      <c r="AQ1367">
        <v>6</v>
      </c>
      <c r="AR1367">
        <v>0</v>
      </c>
      <c r="AS1367">
        <v>12</v>
      </c>
      <c r="AT1367">
        <v>2</v>
      </c>
      <c r="AU1367">
        <v>5</v>
      </c>
      <c r="AV1367">
        <v>6</v>
      </c>
      <c r="AW1367">
        <v>4</v>
      </c>
      <c r="AX1367">
        <v>24</v>
      </c>
      <c r="AY1367">
        <v>6</v>
      </c>
      <c r="AZ1367">
        <v>14</v>
      </c>
      <c r="BA1367">
        <v>0</v>
      </c>
      <c r="BB1367">
        <v>1137</v>
      </c>
      <c r="BC1367">
        <v>9</v>
      </c>
      <c r="BD1367">
        <v>0</v>
      </c>
      <c r="BE1367">
        <v>9</v>
      </c>
      <c r="BF1367">
        <v>31</v>
      </c>
      <c r="BG1367">
        <v>2</v>
      </c>
      <c r="BH1367">
        <v>4</v>
      </c>
      <c r="BI1367">
        <v>1</v>
      </c>
      <c r="BJ1367">
        <v>49</v>
      </c>
      <c r="BK1367">
        <v>33</v>
      </c>
      <c r="BL1367">
        <v>0</v>
      </c>
      <c r="BM1367">
        <v>8</v>
      </c>
      <c r="BN1367">
        <v>71</v>
      </c>
      <c r="BO1367">
        <v>4</v>
      </c>
      <c r="BP1367">
        <v>3</v>
      </c>
      <c r="BQ1367">
        <v>138</v>
      </c>
      <c r="BR1367">
        <v>11</v>
      </c>
      <c r="BS1367">
        <v>176</v>
      </c>
      <c r="BT1367">
        <v>31</v>
      </c>
      <c r="BU1367">
        <v>0</v>
      </c>
      <c r="BV1367">
        <v>9</v>
      </c>
      <c r="BW1367">
        <v>5</v>
      </c>
      <c r="BX1367">
        <v>2</v>
      </c>
      <c r="BY1367">
        <v>0</v>
      </c>
      <c r="BZ1367">
        <v>0</v>
      </c>
      <c r="CA1367">
        <v>47</v>
      </c>
      <c r="CB1367">
        <v>90</v>
      </c>
      <c r="CC1367">
        <v>0</v>
      </c>
      <c r="CD1367">
        <v>1</v>
      </c>
      <c r="CE1367">
        <v>0</v>
      </c>
      <c r="CF1367">
        <v>6</v>
      </c>
      <c r="CG1367">
        <v>1</v>
      </c>
      <c r="CH1367">
        <v>2</v>
      </c>
      <c r="CI1367">
        <v>16</v>
      </c>
      <c r="CJ1367">
        <v>21</v>
      </c>
      <c r="CK1367">
        <v>3</v>
      </c>
      <c r="CL1367">
        <v>0</v>
      </c>
      <c r="CM1367">
        <v>9</v>
      </c>
      <c r="CN1367">
        <v>88</v>
      </c>
      <c r="CO1367">
        <v>4</v>
      </c>
      <c r="CP1367">
        <v>12</v>
      </c>
      <c r="CQ1367">
        <v>0</v>
      </c>
      <c r="CR1367">
        <v>2</v>
      </c>
      <c r="CS1367">
        <v>16</v>
      </c>
      <c r="CT1367">
        <v>9</v>
      </c>
      <c r="CU1367">
        <v>4</v>
      </c>
      <c r="CV1367">
        <v>54</v>
      </c>
      <c r="CW1367">
        <v>11</v>
      </c>
      <c r="CY1367" s="7"/>
    </row>
    <row r="1368" spans="1:103" x14ac:dyDescent="0.25">
      <c r="A1368" t="s">
        <v>375</v>
      </c>
      <c r="B1368" s="5" t="s">
        <v>376</v>
      </c>
      <c r="C1368">
        <v>2023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Y1368" s="7"/>
    </row>
    <row r="1369" spans="1:103" x14ac:dyDescent="0.25">
      <c r="A1369" t="s">
        <v>377</v>
      </c>
      <c r="B1369" s="5" t="s">
        <v>378</v>
      </c>
      <c r="C1369">
        <v>2023</v>
      </c>
      <c r="D1369">
        <v>697</v>
      </c>
      <c r="E1369">
        <v>0</v>
      </c>
      <c r="F1369">
        <v>3</v>
      </c>
      <c r="G1369">
        <v>25</v>
      </c>
      <c r="H1369">
        <v>0</v>
      </c>
      <c r="I1369">
        <v>1</v>
      </c>
      <c r="J1369">
        <v>2</v>
      </c>
      <c r="K1369">
        <v>0</v>
      </c>
      <c r="L1369">
        <v>0</v>
      </c>
      <c r="M1369">
        <v>1</v>
      </c>
      <c r="N1369">
        <v>4</v>
      </c>
      <c r="O1369">
        <v>3</v>
      </c>
      <c r="P1369">
        <v>0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1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2</v>
      </c>
      <c r="AH1369">
        <v>1</v>
      </c>
      <c r="AI1369">
        <v>4</v>
      </c>
      <c r="AJ1369">
        <v>104</v>
      </c>
      <c r="AK1369">
        <v>2</v>
      </c>
      <c r="AL1369">
        <v>0</v>
      </c>
      <c r="AM1369">
        <v>4</v>
      </c>
      <c r="AN1369">
        <v>1</v>
      </c>
      <c r="AO1369">
        <v>10</v>
      </c>
      <c r="AP1369">
        <v>0</v>
      </c>
      <c r="AQ1369">
        <v>20</v>
      </c>
      <c r="AR1369">
        <v>6</v>
      </c>
      <c r="AS1369">
        <v>20</v>
      </c>
      <c r="AT1369">
        <v>5</v>
      </c>
      <c r="AU1369">
        <v>13</v>
      </c>
      <c r="AV1369">
        <v>7</v>
      </c>
      <c r="AW1369">
        <v>15</v>
      </c>
      <c r="AX1369">
        <v>45</v>
      </c>
      <c r="AY1369">
        <v>0</v>
      </c>
      <c r="AZ1369">
        <v>6</v>
      </c>
      <c r="BA1369">
        <v>0</v>
      </c>
      <c r="BB1369">
        <v>9</v>
      </c>
      <c r="BC1369">
        <v>2</v>
      </c>
      <c r="BD1369">
        <v>0</v>
      </c>
      <c r="BE1369">
        <v>13</v>
      </c>
      <c r="BF1369">
        <v>10</v>
      </c>
      <c r="BG1369">
        <v>1</v>
      </c>
      <c r="BH1369">
        <v>1</v>
      </c>
      <c r="BI1369">
        <v>0</v>
      </c>
      <c r="BJ1369">
        <v>15</v>
      </c>
      <c r="BK1369">
        <v>20</v>
      </c>
      <c r="BL1369">
        <v>0</v>
      </c>
      <c r="BM1369">
        <v>1</v>
      </c>
      <c r="BN1369">
        <v>1</v>
      </c>
      <c r="BO1369">
        <v>35</v>
      </c>
      <c r="BP1369">
        <v>1</v>
      </c>
      <c r="BQ1369">
        <v>11</v>
      </c>
      <c r="BR1369">
        <v>13</v>
      </c>
      <c r="BS1369">
        <v>44</v>
      </c>
      <c r="BT1369">
        <v>26</v>
      </c>
      <c r="BU1369">
        <v>16</v>
      </c>
      <c r="BV1369">
        <v>25</v>
      </c>
      <c r="BW1369">
        <v>0</v>
      </c>
      <c r="BX1369">
        <v>42</v>
      </c>
      <c r="BY1369">
        <v>0</v>
      </c>
      <c r="BZ1369">
        <v>0</v>
      </c>
      <c r="CA1369">
        <v>0</v>
      </c>
      <c r="CB1369">
        <v>2</v>
      </c>
      <c r="CC1369">
        <v>0</v>
      </c>
      <c r="CD1369">
        <v>25</v>
      </c>
      <c r="CE1369">
        <v>0</v>
      </c>
      <c r="CF1369">
        <v>10</v>
      </c>
      <c r="CG1369">
        <v>1</v>
      </c>
      <c r="CH1369">
        <v>1</v>
      </c>
      <c r="CI1369">
        <v>0</v>
      </c>
      <c r="CJ1369">
        <v>2</v>
      </c>
      <c r="CK1369">
        <v>0</v>
      </c>
      <c r="CL1369">
        <v>0</v>
      </c>
      <c r="CM1369">
        <v>2</v>
      </c>
      <c r="CN1369">
        <v>8</v>
      </c>
      <c r="CO1369">
        <v>0</v>
      </c>
      <c r="CP1369">
        <v>0</v>
      </c>
      <c r="CQ1369">
        <v>0</v>
      </c>
      <c r="CR1369">
        <v>0</v>
      </c>
      <c r="CS1369">
        <v>1</v>
      </c>
      <c r="CT1369">
        <v>27</v>
      </c>
      <c r="CU1369">
        <v>2</v>
      </c>
      <c r="CV1369">
        <v>18</v>
      </c>
      <c r="CW1369">
        <v>4</v>
      </c>
      <c r="CY1369" s="7"/>
    </row>
    <row r="1370" spans="1:103" x14ac:dyDescent="0.25">
      <c r="A1370" t="s">
        <v>379</v>
      </c>
      <c r="B1370" s="5" t="s">
        <v>380</v>
      </c>
      <c r="C1370">
        <v>2023</v>
      </c>
      <c r="D1370">
        <v>1547</v>
      </c>
      <c r="E1370">
        <v>0</v>
      </c>
      <c r="F1370">
        <v>1</v>
      </c>
      <c r="G1370">
        <v>38</v>
      </c>
      <c r="H1370">
        <v>0</v>
      </c>
      <c r="I1370">
        <v>2</v>
      </c>
      <c r="J1370">
        <v>1</v>
      </c>
      <c r="K1370">
        <v>10</v>
      </c>
      <c r="L1370">
        <v>15</v>
      </c>
      <c r="M1370">
        <v>1</v>
      </c>
      <c r="N1370">
        <v>16</v>
      </c>
      <c r="O1370">
        <v>3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1</v>
      </c>
      <c r="X1370">
        <v>2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3</v>
      </c>
      <c r="AH1370">
        <v>0</v>
      </c>
      <c r="AI1370">
        <v>0</v>
      </c>
      <c r="AJ1370">
        <v>21</v>
      </c>
      <c r="AK1370">
        <v>39</v>
      </c>
      <c r="AL1370">
        <v>0</v>
      </c>
      <c r="AM1370">
        <v>5</v>
      </c>
      <c r="AN1370">
        <v>8</v>
      </c>
      <c r="AO1370">
        <v>12</v>
      </c>
      <c r="AP1370">
        <v>1</v>
      </c>
      <c r="AQ1370">
        <v>76</v>
      </c>
      <c r="AR1370">
        <v>6</v>
      </c>
      <c r="AS1370">
        <v>48</v>
      </c>
      <c r="AT1370">
        <v>16</v>
      </c>
      <c r="AU1370">
        <v>15</v>
      </c>
      <c r="AV1370">
        <v>16</v>
      </c>
      <c r="AW1370">
        <v>11</v>
      </c>
      <c r="AX1370">
        <v>45</v>
      </c>
      <c r="AY1370">
        <v>0</v>
      </c>
      <c r="AZ1370">
        <v>2</v>
      </c>
      <c r="BA1370">
        <v>0</v>
      </c>
      <c r="BB1370">
        <v>7</v>
      </c>
      <c r="BC1370">
        <v>1</v>
      </c>
      <c r="BD1370">
        <v>1</v>
      </c>
      <c r="BE1370">
        <v>9</v>
      </c>
      <c r="BF1370">
        <v>12</v>
      </c>
      <c r="BG1370">
        <v>2</v>
      </c>
      <c r="BH1370">
        <v>2</v>
      </c>
      <c r="BI1370">
        <v>0</v>
      </c>
      <c r="BJ1370">
        <v>41</v>
      </c>
      <c r="BK1370">
        <v>115</v>
      </c>
      <c r="BL1370">
        <v>0</v>
      </c>
      <c r="BM1370">
        <v>2</v>
      </c>
      <c r="BN1370">
        <v>8</v>
      </c>
      <c r="BO1370">
        <v>290</v>
      </c>
      <c r="BP1370">
        <v>5</v>
      </c>
      <c r="BQ1370">
        <v>26</v>
      </c>
      <c r="BR1370">
        <v>4</v>
      </c>
      <c r="BS1370">
        <v>99</v>
      </c>
      <c r="BT1370">
        <v>29</v>
      </c>
      <c r="BU1370">
        <v>0</v>
      </c>
      <c r="BV1370">
        <v>210</v>
      </c>
      <c r="BW1370">
        <v>4</v>
      </c>
      <c r="BX1370">
        <v>4</v>
      </c>
      <c r="BY1370">
        <v>0</v>
      </c>
      <c r="BZ1370">
        <v>0</v>
      </c>
      <c r="CA1370">
        <v>3</v>
      </c>
      <c r="CB1370">
        <v>0</v>
      </c>
      <c r="CC1370">
        <v>0</v>
      </c>
      <c r="CD1370">
        <v>66</v>
      </c>
      <c r="CE1370">
        <v>6</v>
      </c>
      <c r="CF1370">
        <v>16</v>
      </c>
      <c r="CG1370">
        <v>57</v>
      </c>
      <c r="CH1370">
        <v>2</v>
      </c>
      <c r="CI1370">
        <v>1</v>
      </c>
      <c r="CJ1370">
        <v>8</v>
      </c>
      <c r="CK1370">
        <v>2</v>
      </c>
      <c r="CL1370">
        <v>0</v>
      </c>
      <c r="CM1370">
        <v>6</v>
      </c>
      <c r="CN1370">
        <v>38</v>
      </c>
      <c r="CO1370">
        <v>2</v>
      </c>
      <c r="CP1370">
        <v>1</v>
      </c>
      <c r="CQ1370">
        <v>0</v>
      </c>
      <c r="CR1370">
        <v>0</v>
      </c>
      <c r="CS1370">
        <v>0</v>
      </c>
      <c r="CT1370">
        <v>13</v>
      </c>
      <c r="CU1370">
        <v>4</v>
      </c>
      <c r="CV1370">
        <v>27</v>
      </c>
      <c r="CW1370">
        <v>9</v>
      </c>
      <c r="CY1370" s="7"/>
    </row>
    <row r="1371" spans="1:103" x14ac:dyDescent="0.25">
      <c r="A1371" t="s">
        <v>381</v>
      </c>
      <c r="B1371" s="5" t="s">
        <v>382</v>
      </c>
      <c r="C1371">
        <v>2023</v>
      </c>
      <c r="D1371">
        <v>5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1</v>
      </c>
      <c r="AV1371">
        <v>2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1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Y1371" s="7"/>
    </row>
    <row r="1372" spans="1:103" x14ac:dyDescent="0.25">
      <c r="A1372" t="s">
        <v>383</v>
      </c>
      <c r="B1372" s="5" t="s">
        <v>384</v>
      </c>
      <c r="C1372">
        <v>2023</v>
      </c>
      <c r="D1372">
        <v>8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</v>
      </c>
      <c r="AK1372">
        <v>0</v>
      </c>
      <c r="AL1372">
        <v>0</v>
      </c>
      <c r="AM1372">
        <v>0</v>
      </c>
      <c r="AN1372">
        <v>3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2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Y1372" s="7"/>
    </row>
    <row r="1373" spans="1:103" x14ac:dyDescent="0.25">
      <c r="A1373" t="s">
        <v>385</v>
      </c>
      <c r="B1373" s="5" t="s">
        <v>386</v>
      </c>
      <c r="C1373">
        <v>2023</v>
      </c>
      <c r="D1373">
        <v>63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41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8</v>
      </c>
      <c r="W1373">
        <v>2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1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1</v>
      </c>
      <c r="CN1373">
        <v>2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3</v>
      </c>
      <c r="CW1373">
        <v>0</v>
      </c>
      <c r="CY1373" s="7"/>
    </row>
    <row r="1374" spans="1:103" x14ac:dyDescent="0.25">
      <c r="A1374" t="s">
        <v>387</v>
      </c>
      <c r="B1374" s="5" t="s">
        <v>388</v>
      </c>
      <c r="C1374">
        <v>2023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Y1374" s="7"/>
    </row>
    <row r="1375" spans="1:103" x14ac:dyDescent="0.25">
      <c r="A1375" t="s">
        <v>389</v>
      </c>
      <c r="B1375" s="5" t="s">
        <v>390</v>
      </c>
      <c r="C1375">
        <v>2023</v>
      </c>
      <c r="D1375">
        <v>1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Y1375" s="7"/>
    </row>
    <row r="1376" spans="1:103" x14ac:dyDescent="0.25">
      <c r="A1376" t="s">
        <v>391</v>
      </c>
      <c r="B1376" s="5" t="s">
        <v>392</v>
      </c>
      <c r="C1376">
        <v>2023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Y1376" s="7"/>
    </row>
    <row r="1377" spans="1:103" x14ac:dyDescent="0.25">
      <c r="A1377" t="s">
        <v>393</v>
      </c>
      <c r="B1377" s="5" t="s">
        <v>394</v>
      </c>
      <c r="C1377">
        <v>2023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Y1377" s="7"/>
    </row>
    <row r="1378" spans="1:103" x14ac:dyDescent="0.25">
      <c r="A1378" t="s">
        <v>395</v>
      </c>
      <c r="B1378" s="5" t="s">
        <v>396</v>
      </c>
      <c r="C1378">
        <v>2023</v>
      </c>
      <c r="D1378">
        <v>22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8</v>
      </c>
      <c r="L1378">
        <v>4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4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4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Y1378" s="7"/>
    </row>
    <row r="1379" spans="1:103" x14ac:dyDescent="0.25">
      <c r="A1379" t="s">
        <v>397</v>
      </c>
      <c r="B1379" s="5" t="s">
        <v>398</v>
      </c>
      <c r="C1379">
        <v>2023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Y1379" s="7"/>
    </row>
    <row r="1380" spans="1:103" x14ac:dyDescent="0.25">
      <c r="A1380" t="s">
        <v>399</v>
      </c>
      <c r="B1380" s="5" t="s">
        <v>400</v>
      </c>
      <c r="C1380">
        <v>2023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Y1380" s="7"/>
    </row>
    <row r="1381" spans="1:103" x14ac:dyDescent="0.25">
      <c r="A1381" t="s">
        <v>401</v>
      </c>
      <c r="B1381" s="5" t="s">
        <v>402</v>
      </c>
      <c r="C1381">
        <v>2023</v>
      </c>
      <c r="D1381">
        <v>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1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Y1381" s="7"/>
    </row>
    <row r="1382" spans="1:103" x14ac:dyDescent="0.25">
      <c r="A1382" t="s">
        <v>403</v>
      </c>
      <c r="B1382" s="5" t="s">
        <v>404</v>
      </c>
      <c r="C1382">
        <v>2023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Y1382" s="7"/>
    </row>
    <row r="1383" spans="1:103" x14ac:dyDescent="0.25">
      <c r="A1383" t="s">
        <v>405</v>
      </c>
      <c r="B1383" s="5" t="s">
        <v>406</v>
      </c>
      <c r="C1383">
        <v>2023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Y1383" s="7"/>
    </row>
    <row r="1384" spans="1:103" x14ac:dyDescent="0.25">
      <c r="A1384" t="s">
        <v>407</v>
      </c>
      <c r="B1384" s="5" t="s">
        <v>408</v>
      </c>
      <c r="C1384">
        <v>2023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Y1384" s="7"/>
    </row>
    <row r="1385" spans="1:103" x14ac:dyDescent="0.25">
      <c r="A1385" t="s">
        <v>409</v>
      </c>
      <c r="B1385" s="5" t="s">
        <v>410</v>
      </c>
      <c r="C1385">
        <v>2023</v>
      </c>
      <c r="D1385">
        <v>30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3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27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Y1385" s="7"/>
    </row>
    <row r="1386" spans="1:103" x14ac:dyDescent="0.25">
      <c r="A1386" t="s">
        <v>411</v>
      </c>
      <c r="B1386" s="5" t="s">
        <v>412</v>
      </c>
      <c r="C1386">
        <v>2023</v>
      </c>
      <c r="D1386">
        <v>2471</v>
      </c>
      <c r="E1386">
        <v>0</v>
      </c>
      <c r="F1386">
        <v>435</v>
      </c>
      <c r="G1386">
        <v>0</v>
      </c>
      <c r="H1386">
        <v>26</v>
      </c>
      <c r="I1386">
        <v>51</v>
      </c>
      <c r="J1386">
        <v>30</v>
      </c>
      <c r="K1386">
        <v>6</v>
      </c>
      <c r="L1386">
        <v>3</v>
      </c>
      <c r="M1386">
        <v>28</v>
      </c>
      <c r="N1386">
        <v>114</v>
      </c>
      <c r="O1386">
        <v>20</v>
      </c>
      <c r="P1386">
        <v>0</v>
      </c>
      <c r="Q1386">
        <v>0</v>
      </c>
      <c r="R1386">
        <v>5</v>
      </c>
      <c r="S1386">
        <v>0</v>
      </c>
      <c r="T1386">
        <v>0</v>
      </c>
      <c r="U1386">
        <v>3</v>
      </c>
      <c r="V1386">
        <v>0</v>
      </c>
      <c r="W1386">
        <v>3</v>
      </c>
      <c r="X1386">
        <v>2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  <c r="AE1386">
        <v>1</v>
      </c>
      <c r="AF1386">
        <v>2</v>
      </c>
      <c r="AG1386">
        <v>4</v>
      </c>
      <c r="AH1386">
        <v>2</v>
      </c>
      <c r="AI1386">
        <v>1</v>
      </c>
      <c r="AJ1386">
        <v>6</v>
      </c>
      <c r="AK1386">
        <v>60</v>
      </c>
      <c r="AL1386">
        <v>0</v>
      </c>
      <c r="AM1386">
        <v>10</v>
      </c>
      <c r="AN1386">
        <v>12</v>
      </c>
      <c r="AO1386">
        <v>9</v>
      </c>
      <c r="AP1386">
        <v>1</v>
      </c>
      <c r="AQ1386">
        <v>109</v>
      </c>
      <c r="AR1386">
        <v>6</v>
      </c>
      <c r="AS1386">
        <v>4</v>
      </c>
      <c r="AT1386">
        <v>15</v>
      </c>
      <c r="AU1386">
        <v>47</v>
      </c>
      <c r="AV1386">
        <v>11</v>
      </c>
      <c r="AW1386">
        <v>30</v>
      </c>
      <c r="AX1386">
        <v>53</v>
      </c>
      <c r="AY1386">
        <v>11</v>
      </c>
      <c r="AZ1386">
        <v>3</v>
      </c>
      <c r="BA1386">
        <v>0</v>
      </c>
      <c r="BB1386">
        <v>58</v>
      </c>
      <c r="BC1386">
        <v>0</v>
      </c>
      <c r="BD1386">
        <v>3</v>
      </c>
      <c r="BE1386">
        <v>5</v>
      </c>
      <c r="BF1386">
        <v>16</v>
      </c>
      <c r="BG1386">
        <v>2</v>
      </c>
      <c r="BH1386">
        <v>3</v>
      </c>
      <c r="BI1386">
        <v>3</v>
      </c>
      <c r="BJ1386">
        <v>78</v>
      </c>
      <c r="BK1386">
        <v>93</v>
      </c>
      <c r="BL1386">
        <v>9</v>
      </c>
      <c r="BM1386">
        <v>2</v>
      </c>
      <c r="BN1386">
        <v>74</v>
      </c>
      <c r="BO1386">
        <v>0</v>
      </c>
      <c r="BP1386">
        <v>7</v>
      </c>
      <c r="BQ1386">
        <v>49</v>
      </c>
      <c r="BR1386">
        <v>17</v>
      </c>
      <c r="BS1386">
        <v>192</v>
      </c>
      <c r="BT1386">
        <v>69</v>
      </c>
      <c r="BU1386">
        <v>4</v>
      </c>
      <c r="BV1386">
        <v>37</v>
      </c>
      <c r="BW1386">
        <v>4</v>
      </c>
      <c r="BX1386">
        <v>45</v>
      </c>
      <c r="BY1386">
        <v>0</v>
      </c>
      <c r="BZ1386">
        <v>0</v>
      </c>
      <c r="CA1386">
        <v>11</v>
      </c>
      <c r="CB1386">
        <v>0</v>
      </c>
      <c r="CC1386">
        <v>0</v>
      </c>
      <c r="CD1386">
        <v>1</v>
      </c>
      <c r="CE1386">
        <v>0</v>
      </c>
      <c r="CF1386">
        <v>10</v>
      </c>
      <c r="CG1386">
        <v>8</v>
      </c>
      <c r="CH1386">
        <v>2</v>
      </c>
      <c r="CI1386">
        <v>3</v>
      </c>
      <c r="CJ1386">
        <v>51</v>
      </c>
      <c r="CK1386">
        <v>29</v>
      </c>
      <c r="CL1386">
        <v>0</v>
      </c>
      <c r="CM1386">
        <v>5</v>
      </c>
      <c r="CN1386">
        <v>58</v>
      </c>
      <c r="CO1386">
        <v>29</v>
      </c>
      <c r="CP1386">
        <v>63</v>
      </c>
      <c r="CQ1386">
        <v>0</v>
      </c>
      <c r="CR1386">
        <v>3</v>
      </c>
      <c r="CS1386">
        <v>213</v>
      </c>
      <c r="CT1386">
        <v>39</v>
      </c>
      <c r="CU1386">
        <v>2</v>
      </c>
      <c r="CV1386">
        <v>34</v>
      </c>
      <c r="CW1386">
        <v>14</v>
      </c>
      <c r="CY1386" s="7"/>
    </row>
    <row r="1387" spans="1:103" x14ac:dyDescent="0.25">
      <c r="A1387" t="s">
        <v>413</v>
      </c>
      <c r="B1387" s="5" t="s">
        <v>414</v>
      </c>
      <c r="C1387">
        <v>2023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Y1387" s="7"/>
    </row>
    <row r="1388" spans="1:103" x14ac:dyDescent="0.25">
      <c r="A1388" t="s">
        <v>415</v>
      </c>
      <c r="B1388" s="5" t="s">
        <v>416</v>
      </c>
      <c r="C1388">
        <v>2023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Y1388" s="7"/>
    </row>
    <row r="1389" spans="1:103" x14ac:dyDescent="0.25">
      <c r="A1389" t="s">
        <v>417</v>
      </c>
      <c r="B1389" s="5" t="s">
        <v>418</v>
      </c>
      <c r="C1389">
        <v>2023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Y1389" s="7"/>
    </row>
    <row r="1390" spans="1:103" x14ac:dyDescent="0.25">
      <c r="A1390" t="s">
        <v>419</v>
      </c>
      <c r="B1390" s="5" t="s">
        <v>420</v>
      </c>
      <c r="C1390">
        <v>2023</v>
      </c>
      <c r="D1390">
        <v>13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2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11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Y1390" s="7"/>
    </row>
    <row r="1391" spans="1:103" x14ac:dyDescent="0.25">
      <c r="A1391" t="s">
        <v>421</v>
      </c>
      <c r="B1391" s="5" t="s">
        <v>422</v>
      </c>
      <c r="C1391">
        <v>2023</v>
      </c>
      <c r="D1391">
        <v>243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6</v>
      </c>
      <c r="K1391">
        <v>0</v>
      </c>
      <c r="L1391">
        <v>0</v>
      </c>
      <c r="M1391">
        <v>0</v>
      </c>
      <c r="N1391">
        <v>1</v>
      </c>
      <c r="O1391">
        <v>1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9</v>
      </c>
      <c r="W1391">
        <v>0</v>
      </c>
      <c r="X1391">
        <v>0</v>
      </c>
      <c r="Y1391">
        <v>0</v>
      </c>
      <c r="Z1391">
        <v>0</v>
      </c>
      <c r="AA1391">
        <v>38</v>
      </c>
      <c r="AB1391">
        <v>0</v>
      </c>
      <c r="AC1391">
        <v>0</v>
      </c>
      <c r="AD1391">
        <v>0</v>
      </c>
      <c r="AE1391">
        <v>2</v>
      </c>
      <c r="AF1391">
        <v>0</v>
      </c>
      <c r="AG1391">
        <v>3</v>
      </c>
      <c r="AH1391">
        <v>1</v>
      </c>
      <c r="AI1391">
        <v>0</v>
      </c>
      <c r="AJ1391">
        <v>0</v>
      </c>
      <c r="AK1391">
        <v>1</v>
      </c>
      <c r="AL1391">
        <v>2</v>
      </c>
      <c r="AM1391">
        <v>0</v>
      </c>
      <c r="AN1391">
        <v>4</v>
      </c>
      <c r="AO1391">
        <v>0</v>
      </c>
      <c r="AP1391">
        <v>0</v>
      </c>
      <c r="AQ1391">
        <v>0</v>
      </c>
      <c r="AR1391">
        <v>1</v>
      </c>
      <c r="AS1391">
        <v>8</v>
      </c>
      <c r="AT1391">
        <v>1</v>
      </c>
      <c r="AU1391">
        <v>1</v>
      </c>
      <c r="AV1391">
        <v>12</v>
      </c>
      <c r="AW1391">
        <v>3</v>
      </c>
      <c r="AX1391">
        <v>0</v>
      </c>
      <c r="AY1391">
        <v>0</v>
      </c>
      <c r="AZ1391">
        <v>2</v>
      </c>
      <c r="BA1391">
        <v>0</v>
      </c>
      <c r="BB1391">
        <v>6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2</v>
      </c>
      <c r="BK1391">
        <v>1</v>
      </c>
      <c r="BL1391">
        <v>0</v>
      </c>
      <c r="BM1391">
        <v>0</v>
      </c>
      <c r="BN1391">
        <v>0</v>
      </c>
      <c r="BO1391">
        <v>40</v>
      </c>
      <c r="BP1391">
        <v>0</v>
      </c>
      <c r="BQ1391">
        <v>16</v>
      </c>
      <c r="BR1391">
        <v>0</v>
      </c>
      <c r="BS1391">
        <v>14</v>
      </c>
      <c r="BT1391">
        <v>1</v>
      </c>
      <c r="BU1391">
        <v>2</v>
      </c>
      <c r="BV1391">
        <v>1</v>
      </c>
      <c r="BW1391">
        <v>0</v>
      </c>
      <c r="BX1391">
        <v>0</v>
      </c>
      <c r="BY1391">
        <v>0</v>
      </c>
      <c r="BZ1391">
        <v>0</v>
      </c>
      <c r="CA1391">
        <v>6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18</v>
      </c>
      <c r="CH1391">
        <v>0</v>
      </c>
      <c r="CI1391">
        <v>0</v>
      </c>
      <c r="CJ1391">
        <v>30</v>
      </c>
      <c r="CK1391">
        <v>6</v>
      </c>
      <c r="CL1391">
        <v>0</v>
      </c>
      <c r="CM1391">
        <v>0</v>
      </c>
      <c r="CN1391">
        <v>3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1</v>
      </c>
      <c r="CY1391" s="7"/>
    </row>
    <row r="1392" spans="1:103" x14ac:dyDescent="0.25">
      <c r="A1392" t="s">
        <v>423</v>
      </c>
      <c r="B1392" s="5" t="s">
        <v>424</v>
      </c>
      <c r="C1392">
        <v>2023</v>
      </c>
      <c r="D1392">
        <v>2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2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Y1392" s="7"/>
    </row>
    <row r="1393" spans="1:103" x14ac:dyDescent="0.25">
      <c r="A1393" t="s">
        <v>425</v>
      </c>
      <c r="B1393" s="5" t="s">
        <v>426</v>
      </c>
      <c r="C1393">
        <v>2023</v>
      </c>
      <c r="D1393">
        <v>11253</v>
      </c>
      <c r="E1393">
        <v>0</v>
      </c>
      <c r="F1393">
        <v>0</v>
      </c>
      <c r="G1393">
        <v>1</v>
      </c>
      <c r="H1393">
        <v>136</v>
      </c>
      <c r="I1393">
        <v>50</v>
      </c>
      <c r="J1393">
        <v>365</v>
      </c>
      <c r="K1393">
        <v>95</v>
      </c>
      <c r="L1393">
        <v>21</v>
      </c>
      <c r="M1393">
        <v>20</v>
      </c>
      <c r="N1393">
        <v>47</v>
      </c>
      <c r="O1393">
        <v>34</v>
      </c>
      <c r="P1393">
        <v>0</v>
      </c>
      <c r="Q1393">
        <v>5</v>
      </c>
      <c r="R1393">
        <v>2</v>
      </c>
      <c r="S1393">
        <v>2</v>
      </c>
      <c r="T1393">
        <v>0</v>
      </c>
      <c r="U1393">
        <v>7</v>
      </c>
      <c r="V1393">
        <v>32</v>
      </c>
      <c r="W1393">
        <v>15</v>
      </c>
      <c r="X1393">
        <v>15</v>
      </c>
      <c r="Y1393">
        <v>14</v>
      </c>
      <c r="Z1393">
        <v>245</v>
      </c>
      <c r="AA1393">
        <v>59</v>
      </c>
      <c r="AB1393">
        <v>0</v>
      </c>
      <c r="AC1393">
        <v>0</v>
      </c>
      <c r="AD1393">
        <v>0</v>
      </c>
      <c r="AE1393">
        <v>4</v>
      </c>
      <c r="AF1393">
        <v>0</v>
      </c>
      <c r="AG1393">
        <v>28</v>
      </c>
      <c r="AH1393">
        <v>97</v>
      </c>
      <c r="AI1393">
        <v>16</v>
      </c>
      <c r="AJ1393">
        <v>16</v>
      </c>
      <c r="AK1393">
        <v>55</v>
      </c>
      <c r="AL1393">
        <v>4</v>
      </c>
      <c r="AM1393">
        <v>32</v>
      </c>
      <c r="AN1393">
        <v>209</v>
      </c>
      <c r="AO1393">
        <v>19</v>
      </c>
      <c r="AP1393">
        <v>4</v>
      </c>
      <c r="AQ1393">
        <v>149</v>
      </c>
      <c r="AR1393">
        <v>24</v>
      </c>
      <c r="AS1393">
        <v>256</v>
      </c>
      <c r="AT1393">
        <v>553</v>
      </c>
      <c r="AU1393">
        <v>188</v>
      </c>
      <c r="AV1393">
        <v>277</v>
      </c>
      <c r="AW1393">
        <v>240</v>
      </c>
      <c r="AX1393">
        <v>453</v>
      </c>
      <c r="AY1393">
        <v>12</v>
      </c>
      <c r="AZ1393">
        <v>14</v>
      </c>
      <c r="BA1393">
        <v>0</v>
      </c>
      <c r="BB1393">
        <v>478</v>
      </c>
      <c r="BC1393">
        <v>12</v>
      </c>
      <c r="BD1393">
        <v>0</v>
      </c>
      <c r="BE1393">
        <v>34</v>
      </c>
      <c r="BF1393">
        <v>37</v>
      </c>
      <c r="BG1393">
        <v>2</v>
      </c>
      <c r="BH1393">
        <v>21</v>
      </c>
      <c r="BI1393">
        <v>3</v>
      </c>
      <c r="BJ1393">
        <v>99</v>
      </c>
      <c r="BK1393">
        <v>133</v>
      </c>
      <c r="BL1393">
        <v>0</v>
      </c>
      <c r="BM1393">
        <v>1</v>
      </c>
      <c r="BN1393">
        <v>5</v>
      </c>
      <c r="BO1393">
        <v>234</v>
      </c>
      <c r="BP1393">
        <v>1</v>
      </c>
      <c r="BQ1393">
        <v>26</v>
      </c>
      <c r="BR1393">
        <v>624</v>
      </c>
      <c r="BS1393">
        <v>643</v>
      </c>
      <c r="BT1393">
        <v>88</v>
      </c>
      <c r="BU1393">
        <v>7</v>
      </c>
      <c r="BV1393">
        <v>336</v>
      </c>
      <c r="BW1393">
        <v>2186</v>
      </c>
      <c r="BX1393">
        <v>470</v>
      </c>
      <c r="BY1393">
        <v>0</v>
      </c>
      <c r="BZ1393">
        <v>0</v>
      </c>
      <c r="CA1393">
        <v>132</v>
      </c>
      <c r="CB1393">
        <v>1</v>
      </c>
      <c r="CC1393">
        <v>0</v>
      </c>
      <c r="CD1393">
        <v>37</v>
      </c>
      <c r="CE1393">
        <v>262</v>
      </c>
      <c r="CF1393">
        <v>107</v>
      </c>
      <c r="CG1393">
        <v>30</v>
      </c>
      <c r="CH1393">
        <v>27</v>
      </c>
      <c r="CI1393">
        <v>16</v>
      </c>
      <c r="CJ1393">
        <v>902</v>
      </c>
      <c r="CK1393">
        <v>31</v>
      </c>
      <c r="CL1393">
        <v>0</v>
      </c>
      <c r="CM1393">
        <v>9</v>
      </c>
      <c r="CN1393">
        <v>70</v>
      </c>
      <c r="CO1393">
        <v>2</v>
      </c>
      <c r="CP1393">
        <v>0</v>
      </c>
      <c r="CQ1393">
        <v>0</v>
      </c>
      <c r="CR1393">
        <v>3</v>
      </c>
      <c r="CS1393">
        <v>48</v>
      </c>
      <c r="CT1393">
        <v>182</v>
      </c>
      <c r="CU1393">
        <v>2</v>
      </c>
      <c r="CV1393">
        <v>79</v>
      </c>
      <c r="CW1393">
        <v>54</v>
      </c>
      <c r="CY1393" s="7"/>
    </row>
    <row r="1394" spans="1:103" x14ac:dyDescent="0.25">
      <c r="A1394" t="s">
        <v>427</v>
      </c>
      <c r="B1394" s="5" t="s">
        <v>428</v>
      </c>
      <c r="C1394">
        <v>2023</v>
      </c>
      <c r="D1394">
        <v>343</v>
      </c>
      <c r="E1394">
        <v>0</v>
      </c>
      <c r="F1394">
        <v>0</v>
      </c>
      <c r="G1394">
        <v>0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3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221</v>
      </c>
      <c r="AC1394">
        <v>0</v>
      </c>
      <c r="AD1394">
        <v>0</v>
      </c>
      <c r="AE1394">
        <v>0</v>
      </c>
      <c r="AF1394">
        <v>0</v>
      </c>
      <c r="AG1394">
        <v>48</v>
      </c>
      <c r="AH1394">
        <v>46</v>
      </c>
      <c r="AI1394">
        <v>0</v>
      </c>
      <c r="AJ1394">
        <v>0</v>
      </c>
      <c r="AK1394">
        <v>0</v>
      </c>
      <c r="AL1394">
        <v>19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1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Y1394" s="7"/>
    </row>
    <row r="1395" spans="1:103" x14ac:dyDescent="0.25">
      <c r="A1395" t="s">
        <v>429</v>
      </c>
      <c r="B1395" s="5" t="s">
        <v>430</v>
      </c>
      <c r="C1395">
        <v>2023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Y1395" s="7"/>
    </row>
    <row r="1396" spans="1:103" x14ac:dyDescent="0.25">
      <c r="A1396" t="s">
        <v>431</v>
      </c>
      <c r="B1396" s="5" t="s">
        <v>432</v>
      </c>
      <c r="C1396">
        <v>2023</v>
      </c>
      <c r="D1396">
        <v>2907</v>
      </c>
      <c r="E1396">
        <v>0</v>
      </c>
      <c r="F1396">
        <v>0</v>
      </c>
      <c r="G1396">
        <v>0</v>
      </c>
      <c r="H1396">
        <v>2</v>
      </c>
      <c r="I1396">
        <v>5</v>
      </c>
      <c r="J1396">
        <v>5</v>
      </c>
      <c r="K1396">
        <v>3</v>
      </c>
      <c r="L1396">
        <v>2</v>
      </c>
      <c r="M1396">
        <v>0</v>
      </c>
      <c r="N1396">
        <v>18</v>
      </c>
      <c r="O1396">
        <v>12</v>
      </c>
      <c r="P1396">
        <v>0</v>
      </c>
      <c r="Q1396">
        <v>0</v>
      </c>
      <c r="R1396">
        <v>3</v>
      </c>
      <c r="S1396">
        <v>0</v>
      </c>
      <c r="T1396">
        <v>0</v>
      </c>
      <c r="U1396">
        <v>16</v>
      </c>
      <c r="V1396">
        <v>0</v>
      </c>
      <c r="W1396">
        <v>28</v>
      </c>
      <c r="X1396">
        <v>2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13</v>
      </c>
      <c r="AH1396">
        <v>5</v>
      </c>
      <c r="AI1396">
        <v>6</v>
      </c>
      <c r="AJ1396">
        <v>7</v>
      </c>
      <c r="AK1396">
        <v>25</v>
      </c>
      <c r="AL1396">
        <v>0</v>
      </c>
      <c r="AM1396">
        <v>42</v>
      </c>
      <c r="AN1396">
        <v>22</v>
      </c>
      <c r="AO1396">
        <v>18</v>
      </c>
      <c r="AP1396">
        <v>2</v>
      </c>
      <c r="AQ1396">
        <v>26</v>
      </c>
      <c r="AR1396">
        <v>2</v>
      </c>
      <c r="AS1396">
        <v>10</v>
      </c>
      <c r="AT1396">
        <v>24</v>
      </c>
      <c r="AU1396">
        <v>22</v>
      </c>
      <c r="AV1396">
        <v>162</v>
      </c>
      <c r="AW1396">
        <v>23</v>
      </c>
      <c r="AX1396">
        <v>324</v>
      </c>
      <c r="AY1396">
        <v>1</v>
      </c>
      <c r="AZ1396">
        <v>8</v>
      </c>
      <c r="BA1396">
        <v>0</v>
      </c>
      <c r="BB1396">
        <v>284</v>
      </c>
      <c r="BC1396">
        <v>0</v>
      </c>
      <c r="BD1396">
        <v>5</v>
      </c>
      <c r="BE1396">
        <v>18</v>
      </c>
      <c r="BF1396">
        <v>25</v>
      </c>
      <c r="BG1396">
        <v>11</v>
      </c>
      <c r="BH1396">
        <v>36</v>
      </c>
      <c r="BI1396">
        <v>0</v>
      </c>
      <c r="BJ1396">
        <v>81</v>
      </c>
      <c r="BK1396">
        <v>57</v>
      </c>
      <c r="BL1396">
        <v>0</v>
      </c>
      <c r="BM1396">
        <v>36</v>
      </c>
      <c r="BN1396">
        <v>427</v>
      </c>
      <c r="BO1396">
        <v>0</v>
      </c>
      <c r="BP1396">
        <v>19</v>
      </c>
      <c r="BQ1396">
        <v>215</v>
      </c>
      <c r="BR1396">
        <v>5</v>
      </c>
      <c r="BS1396">
        <v>190</v>
      </c>
      <c r="BT1396">
        <v>63</v>
      </c>
      <c r="BU1396">
        <v>37</v>
      </c>
      <c r="BV1396">
        <v>142</v>
      </c>
      <c r="BW1396">
        <v>2</v>
      </c>
      <c r="BX1396">
        <v>16</v>
      </c>
      <c r="BY1396">
        <v>0</v>
      </c>
      <c r="BZ1396">
        <v>0</v>
      </c>
      <c r="CA1396">
        <v>4</v>
      </c>
      <c r="CB1396">
        <v>0</v>
      </c>
      <c r="CC1396">
        <v>0</v>
      </c>
      <c r="CD1396">
        <v>3</v>
      </c>
      <c r="CE1396">
        <v>0</v>
      </c>
      <c r="CF1396">
        <v>10</v>
      </c>
      <c r="CG1396">
        <v>3</v>
      </c>
      <c r="CH1396">
        <v>7</v>
      </c>
      <c r="CI1396">
        <v>3</v>
      </c>
      <c r="CJ1396">
        <v>13</v>
      </c>
      <c r="CK1396">
        <v>9</v>
      </c>
      <c r="CL1396">
        <v>0</v>
      </c>
      <c r="CM1396">
        <v>10</v>
      </c>
      <c r="CN1396">
        <v>88</v>
      </c>
      <c r="CO1396">
        <v>17</v>
      </c>
      <c r="CP1396">
        <v>2</v>
      </c>
      <c r="CQ1396">
        <v>1</v>
      </c>
      <c r="CR1396">
        <v>1</v>
      </c>
      <c r="CS1396">
        <v>4</v>
      </c>
      <c r="CT1396">
        <v>23</v>
      </c>
      <c r="CU1396">
        <v>7</v>
      </c>
      <c r="CV1396">
        <v>165</v>
      </c>
      <c r="CW1396">
        <v>32</v>
      </c>
      <c r="CY1396" s="7"/>
    </row>
    <row r="1397" spans="1:103" x14ac:dyDescent="0.25">
      <c r="A1397" t="s">
        <v>433</v>
      </c>
      <c r="B1397" s="5" t="s">
        <v>434</v>
      </c>
      <c r="C1397">
        <v>2023</v>
      </c>
      <c r="D1397">
        <v>17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0</v>
      </c>
      <c r="L1397">
        <v>11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1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Y1397" s="7"/>
    </row>
    <row r="1398" spans="1:103" x14ac:dyDescent="0.25">
      <c r="A1398" t="s">
        <v>435</v>
      </c>
      <c r="B1398" s="5" t="s">
        <v>436</v>
      </c>
      <c r="C1398">
        <v>2023</v>
      </c>
      <c r="D1398">
        <v>325</v>
      </c>
      <c r="E1398">
        <v>0</v>
      </c>
      <c r="F1398">
        <v>24</v>
      </c>
      <c r="G1398">
        <v>1</v>
      </c>
      <c r="H1398">
        <v>0</v>
      </c>
      <c r="I1398">
        <v>18</v>
      </c>
      <c r="J1398">
        <v>5</v>
      </c>
      <c r="K1398">
        <v>1</v>
      </c>
      <c r="L1398">
        <v>0</v>
      </c>
      <c r="M1398">
        <v>3</v>
      </c>
      <c r="N1398">
        <v>5</v>
      </c>
      <c r="O1398">
        <v>7</v>
      </c>
      <c r="P1398">
        <v>0</v>
      </c>
      <c r="Q1398">
        <v>77</v>
      </c>
      <c r="R1398">
        <v>0</v>
      </c>
      <c r="S1398">
        <v>3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29</v>
      </c>
      <c r="AF1398">
        <v>0</v>
      </c>
      <c r="AG1398">
        <v>0</v>
      </c>
      <c r="AH1398">
        <v>0</v>
      </c>
      <c r="AI1398">
        <v>0</v>
      </c>
      <c r="AJ1398">
        <v>6</v>
      </c>
      <c r="AK1398">
        <v>0</v>
      </c>
      <c r="AL1398">
        <v>0</v>
      </c>
      <c r="AM1398">
        <v>0</v>
      </c>
      <c r="AN1398">
        <v>1</v>
      </c>
      <c r="AO1398">
        <v>1</v>
      </c>
      <c r="AP1398">
        <v>0</v>
      </c>
      <c r="AQ1398">
        <v>1</v>
      </c>
      <c r="AR1398">
        <v>10</v>
      </c>
      <c r="AS1398">
        <v>6</v>
      </c>
      <c r="AT1398">
        <v>0</v>
      </c>
      <c r="AU1398">
        <v>3</v>
      </c>
      <c r="AV1398">
        <v>10</v>
      </c>
      <c r="AW1398">
        <v>0</v>
      </c>
      <c r="AX1398">
        <v>9</v>
      </c>
      <c r="AY1398">
        <v>0</v>
      </c>
      <c r="AZ1398">
        <v>0</v>
      </c>
      <c r="BA1398">
        <v>0</v>
      </c>
      <c r="BB1398">
        <v>38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6</v>
      </c>
      <c r="BJ1398">
        <v>0</v>
      </c>
      <c r="BK1398">
        <v>2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1</v>
      </c>
      <c r="BR1398">
        <v>1</v>
      </c>
      <c r="BS1398">
        <v>11</v>
      </c>
      <c r="BT1398">
        <v>0</v>
      </c>
      <c r="BU1398">
        <v>0</v>
      </c>
      <c r="BV1398">
        <v>2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2</v>
      </c>
      <c r="CC1398">
        <v>0</v>
      </c>
      <c r="CD1398">
        <v>4</v>
      </c>
      <c r="CE1398">
        <v>0</v>
      </c>
      <c r="CF1398">
        <v>13</v>
      </c>
      <c r="CG1398">
        <v>0</v>
      </c>
      <c r="CH1398">
        <v>1</v>
      </c>
      <c r="CI1398">
        <v>0</v>
      </c>
      <c r="CJ1398">
        <v>7</v>
      </c>
      <c r="CK1398">
        <v>0</v>
      </c>
      <c r="CL1398">
        <v>0</v>
      </c>
      <c r="CM1398">
        <v>0</v>
      </c>
      <c r="CN1398">
        <v>2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2</v>
      </c>
      <c r="CU1398">
        <v>0</v>
      </c>
      <c r="CV1398">
        <v>2</v>
      </c>
      <c r="CW1398">
        <v>8</v>
      </c>
      <c r="CY1398" s="7"/>
    </row>
    <row r="1399" spans="1:103" x14ac:dyDescent="0.25">
      <c r="A1399" t="s">
        <v>437</v>
      </c>
      <c r="B1399" s="5" t="s">
        <v>438</v>
      </c>
      <c r="C1399">
        <v>2023</v>
      </c>
      <c r="D1399">
        <v>13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7</v>
      </c>
      <c r="K1399">
        <v>0</v>
      </c>
      <c r="L1399">
        <v>3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Y1399" s="7"/>
    </row>
    <row r="1400" spans="1:103" x14ac:dyDescent="0.25">
      <c r="A1400" t="s">
        <v>439</v>
      </c>
      <c r="B1400" s="5" t="s">
        <v>440</v>
      </c>
      <c r="C1400">
        <v>2023</v>
      </c>
      <c r="D1400">
        <v>39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39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Y1400" s="7"/>
    </row>
    <row r="1401" spans="1:103" x14ac:dyDescent="0.25">
      <c r="A1401" t="s">
        <v>441</v>
      </c>
      <c r="B1401" s="5" t="s">
        <v>442</v>
      </c>
      <c r="C1401">
        <v>2023</v>
      </c>
      <c r="D1401">
        <v>57948</v>
      </c>
      <c r="E1401">
        <v>10</v>
      </c>
      <c r="F1401">
        <v>4</v>
      </c>
      <c r="G1401">
        <v>18</v>
      </c>
      <c r="H1401">
        <v>31</v>
      </c>
      <c r="I1401">
        <v>67</v>
      </c>
      <c r="J1401">
        <v>245</v>
      </c>
      <c r="K1401">
        <v>46</v>
      </c>
      <c r="L1401">
        <v>50</v>
      </c>
      <c r="M1401">
        <v>261</v>
      </c>
      <c r="N1401">
        <v>197</v>
      </c>
      <c r="O1401">
        <v>346</v>
      </c>
      <c r="P1401">
        <v>2</v>
      </c>
      <c r="Q1401">
        <v>124</v>
      </c>
      <c r="R1401">
        <v>51</v>
      </c>
      <c r="S1401">
        <v>984</v>
      </c>
      <c r="T1401">
        <v>5</v>
      </c>
      <c r="U1401">
        <v>21</v>
      </c>
      <c r="V1401">
        <v>48</v>
      </c>
      <c r="W1401">
        <v>576</v>
      </c>
      <c r="X1401">
        <v>51</v>
      </c>
      <c r="Y1401">
        <v>190</v>
      </c>
      <c r="Z1401">
        <v>8501</v>
      </c>
      <c r="AA1401">
        <v>3462</v>
      </c>
      <c r="AB1401">
        <v>6635</v>
      </c>
      <c r="AC1401">
        <v>0</v>
      </c>
      <c r="AD1401">
        <v>11</v>
      </c>
      <c r="AE1401">
        <v>4</v>
      </c>
      <c r="AF1401">
        <v>2</v>
      </c>
      <c r="AG1401">
        <v>1588</v>
      </c>
      <c r="AH1401">
        <v>327</v>
      </c>
      <c r="AI1401">
        <v>105</v>
      </c>
      <c r="AJ1401">
        <v>3801</v>
      </c>
      <c r="AK1401">
        <v>775</v>
      </c>
      <c r="AL1401">
        <v>38</v>
      </c>
      <c r="AM1401">
        <v>381</v>
      </c>
      <c r="AN1401">
        <v>313</v>
      </c>
      <c r="AO1401">
        <v>419</v>
      </c>
      <c r="AP1401">
        <v>10</v>
      </c>
      <c r="AQ1401">
        <v>166</v>
      </c>
      <c r="AR1401">
        <v>138</v>
      </c>
      <c r="AS1401">
        <v>208</v>
      </c>
      <c r="AT1401">
        <v>179</v>
      </c>
      <c r="AU1401">
        <v>645</v>
      </c>
      <c r="AV1401">
        <v>170</v>
      </c>
      <c r="AW1401">
        <v>553</v>
      </c>
      <c r="AX1401">
        <v>1093</v>
      </c>
      <c r="AY1401">
        <v>49</v>
      </c>
      <c r="AZ1401">
        <v>279</v>
      </c>
      <c r="BA1401">
        <v>0</v>
      </c>
      <c r="BB1401">
        <v>5510</v>
      </c>
      <c r="BC1401">
        <v>219</v>
      </c>
      <c r="BD1401">
        <v>25</v>
      </c>
      <c r="BE1401">
        <v>278</v>
      </c>
      <c r="BF1401">
        <v>373</v>
      </c>
      <c r="BG1401">
        <v>83</v>
      </c>
      <c r="BH1401">
        <v>64</v>
      </c>
      <c r="BI1401">
        <v>2</v>
      </c>
      <c r="BJ1401">
        <v>1295</v>
      </c>
      <c r="BK1401">
        <v>1332</v>
      </c>
      <c r="BL1401">
        <v>0</v>
      </c>
      <c r="BM1401">
        <v>83</v>
      </c>
      <c r="BN1401">
        <v>1034</v>
      </c>
      <c r="BO1401">
        <v>2</v>
      </c>
      <c r="BP1401">
        <v>273</v>
      </c>
      <c r="BQ1401">
        <v>1599</v>
      </c>
      <c r="BR1401">
        <v>50</v>
      </c>
      <c r="BS1401">
        <v>2195</v>
      </c>
      <c r="BT1401">
        <v>728</v>
      </c>
      <c r="BU1401">
        <v>18</v>
      </c>
      <c r="BV1401">
        <v>224</v>
      </c>
      <c r="BW1401">
        <v>65</v>
      </c>
      <c r="BX1401">
        <v>821</v>
      </c>
      <c r="BY1401">
        <v>11</v>
      </c>
      <c r="BZ1401">
        <v>23</v>
      </c>
      <c r="CA1401">
        <v>3118</v>
      </c>
      <c r="CB1401">
        <v>125</v>
      </c>
      <c r="CC1401">
        <v>1</v>
      </c>
      <c r="CD1401">
        <v>54</v>
      </c>
      <c r="CE1401">
        <v>2</v>
      </c>
      <c r="CF1401">
        <v>49</v>
      </c>
      <c r="CG1401">
        <v>158</v>
      </c>
      <c r="CH1401">
        <v>42</v>
      </c>
      <c r="CI1401">
        <v>38</v>
      </c>
      <c r="CJ1401">
        <v>228</v>
      </c>
      <c r="CK1401">
        <v>26</v>
      </c>
      <c r="CL1401">
        <v>2</v>
      </c>
      <c r="CM1401">
        <v>295</v>
      </c>
      <c r="CN1401">
        <v>1742</v>
      </c>
      <c r="CO1401">
        <v>47</v>
      </c>
      <c r="CP1401">
        <v>128</v>
      </c>
      <c r="CQ1401">
        <v>8</v>
      </c>
      <c r="CR1401">
        <v>526</v>
      </c>
      <c r="CS1401">
        <v>199</v>
      </c>
      <c r="CT1401">
        <v>160</v>
      </c>
      <c r="CU1401">
        <v>86</v>
      </c>
      <c r="CV1401">
        <v>1180</v>
      </c>
      <c r="CW1401">
        <v>244</v>
      </c>
      <c r="CY1401" s="7"/>
    </row>
    <row r="1402" spans="1:103" x14ac:dyDescent="0.25">
      <c r="A1402" t="s">
        <v>443</v>
      </c>
      <c r="B1402" s="5" t="s">
        <v>444</v>
      </c>
      <c r="C1402">
        <v>2023</v>
      </c>
      <c r="D1402">
        <v>159</v>
      </c>
      <c r="E1402">
        <v>0</v>
      </c>
      <c r="F1402">
        <v>18</v>
      </c>
      <c r="G1402">
        <v>0</v>
      </c>
      <c r="H1402">
        <v>2</v>
      </c>
      <c r="I1402">
        <v>21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1</v>
      </c>
      <c r="P1402">
        <v>0</v>
      </c>
      <c r="Q1402">
        <v>66</v>
      </c>
      <c r="R1402">
        <v>0</v>
      </c>
      <c r="S1402">
        <v>2</v>
      </c>
      <c r="T1402">
        <v>10</v>
      </c>
      <c r="U1402">
        <v>2</v>
      </c>
      <c r="V1402">
        <v>0</v>
      </c>
      <c r="W1402">
        <v>12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0</v>
      </c>
      <c r="AM1402">
        <v>0</v>
      </c>
      <c r="AN1402">
        <v>0</v>
      </c>
      <c r="AO1402">
        <v>0</v>
      </c>
      <c r="AP1402">
        <v>1</v>
      </c>
      <c r="AQ1402">
        <v>0</v>
      </c>
      <c r="AR1402">
        <v>7</v>
      </c>
      <c r="AS1402">
        <v>0</v>
      </c>
      <c r="AT1402">
        <v>0</v>
      </c>
      <c r="AU1402">
        <v>0</v>
      </c>
      <c r="AV1402">
        <v>8</v>
      </c>
      <c r="AW1402">
        <v>0</v>
      </c>
      <c r="AX1402">
        <v>1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2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4</v>
      </c>
      <c r="CW1402">
        <v>0</v>
      </c>
      <c r="CY1402" s="7"/>
    </row>
    <row r="1403" spans="1:103" x14ac:dyDescent="0.25">
      <c r="A1403" t="s">
        <v>445</v>
      </c>
      <c r="B1403" s="5" t="s">
        <v>446</v>
      </c>
      <c r="C1403">
        <v>2023</v>
      </c>
      <c r="D1403">
        <v>54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2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4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45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1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Y1403" s="7"/>
    </row>
    <row r="1404" spans="1:103" x14ac:dyDescent="0.25">
      <c r="A1404" t="s">
        <v>447</v>
      </c>
      <c r="B1404" s="5" t="s">
        <v>448</v>
      </c>
      <c r="C1404">
        <v>2023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Y1404" s="7"/>
    </row>
    <row r="1405" spans="1:103" x14ac:dyDescent="0.25">
      <c r="A1405" t="s">
        <v>449</v>
      </c>
      <c r="B1405" s="5" t="s">
        <v>450</v>
      </c>
      <c r="C1405">
        <v>2023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Y1405" s="7"/>
    </row>
    <row r="1406" spans="1:103" x14ac:dyDescent="0.25">
      <c r="A1406" t="s">
        <v>451</v>
      </c>
      <c r="B1406" s="5" t="s">
        <v>452</v>
      </c>
      <c r="C1406">
        <v>2023</v>
      </c>
      <c r="D1406">
        <v>35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33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2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Y1406" s="7"/>
    </row>
    <row r="1407" spans="1:103" x14ac:dyDescent="0.25">
      <c r="A1407" t="s">
        <v>453</v>
      </c>
      <c r="B1407" s="5" t="s">
        <v>454</v>
      </c>
      <c r="C1407">
        <v>2023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Y1407" s="7"/>
    </row>
    <row r="1408" spans="1:103" x14ac:dyDescent="0.25">
      <c r="A1408" t="s">
        <v>455</v>
      </c>
      <c r="B1408" s="5" t="s">
        <v>456</v>
      </c>
      <c r="C1408">
        <v>2023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Y1408" s="7"/>
    </row>
    <row r="1409" spans="1:103" x14ac:dyDescent="0.25">
      <c r="A1409" t="s">
        <v>457</v>
      </c>
      <c r="B1409" s="5" t="s">
        <v>458</v>
      </c>
      <c r="C1409">
        <v>2023</v>
      </c>
      <c r="D1409">
        <v>4520</v>
      </c>
      <c r="E1409">
        <v>0</v>
      </c>
      <c r="F1409">
        <v>0</v>
      </c>
      <c r="G1409">
        <v>0</v>
      </c>
      <c r="H1409">
        <v>215</v>
      </c>
      <c r="I1409">
        <v>25</v>
      </c>
      <c r="J1409">
        <v>106</v>
      </c>
      <c r="K1409">
        <v>2</v>
      </c>
      <c r="L1409">
        <v>119</v>
      </c>
      <c r="M1409">
        <v>0</v>
      </c>
      <c r="N1409">
        <v>24</v>
      </c>
      <c r="O1409">
        <v>2</v>
      </c>
      <c r="P1409">
        <v>0</v>
      </c>
      <c r="Q1409">
        <v>0</v>
      </c>
      <c r="R1409">
        <v>1</v>
      </c>
      <c r="S1409">
        <v>3</v>
      </c>
      <c r="T1409">
        <v>0</v>
      </c>
      <c r="U1409">
        <v>21</v>
      </c>
      <c r="V1409">
        <v>1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30</v>
      </c>
      <c r="AI1409">
        <v>1</v>
      </c>
      <c r="AJ1409">
        <v>0</v>
      </c>
      <c r="AK1409">
        <v>7</v>
      </c>
      <c r="AL1409">
        <v>0</v>
      </c>
      <c r="AM1409">
        <v>16</v>
      </c>
      <c r="AN1409">
        <v>10</v>
      </c>
      <c r="AO1409">
        <v>4</v>
      </c>
      <c r="AP1409">
        <v>3</v>
      </c>
      <c r="AQ1409">
        <v>45</v>
      </c>
      <c r="AR1409">
        <v>13</v>
      </c>
      <c r="AS1409">
        <v>14</v>
      </c>
      <c r="AT1409">
        <v>68</v>
      </c>
      <c r="AU1409">
        <v>28</v>
      </c>
      <c r="AV1409">
        <v>150</v>
      </c>
      <c r="AW1409">
        <v>43</v>
      </c>
      <c r="AX1409">
        <v>40</v>
      </c>
      <c r="AY1409">
        <v>0</v>
      </c>
      <c r="AZ1409">
        <v>2</v>
      </c>
      <c r="BA1409">
        <v>0</v>
      </c>
      <c r="BB1409">
        <v>34</v>
      </c>
      <c r="BC1409">
        <v>0</v>
      </c>
      <c r="BD1409">
        <v>11</v>
      </c>
      <c r="BE1409">
        <v>5</v>
      </c>
      <c r="BF1409">
        <v>4</v>
      </c>
      <c r="BG1409">
        <v>0</v>
      </c>
      <c r="BH1409">
        <v>0</v>
      </c>
      <c r="BI1409">
        <v>0</v>
      </c>
      <c r="BJ1409">
        <v>5</v>
      </c>
      <c r="BK1409">
        <v>9</v>
      </c>
      <c r="BL1409">
        <v>0</v>
      </c>
      <c r="BM1409">
        <v>16</v>
      </c>
      <c r="BN1409">
        <v>218</v>
      </c>
      <c r="BO1409">
        <v>7</v>
      </c>
      <c r="BP1409">
        <v>30</v>
      </c>
      <c r="BQ1409">
        <v>1583</v>
      </c>
      <c r="BR1409">
        <v>25</v>
      </c>
      <c r="BS1409">
        <v>81</v>
      </c>
      <c r="BT1409">
        <v>56</v>
      </c>
      <c r="BU1409">
        <v>14</v>
      </c>
      <c r="BV1409">
        <v>5</v>
      </c>
      <c r="BW1409">
        <v>1</v>
      </c>
      <c r="BX1409">
        <v>5</v>
      </c>
      <c r="BY1409">
        <v>1</v>
      </c>
      <c r="BZ1409">
        <v>0</v>
      </c>
      <c r="CA1409">
        <v>1</v>
      </c>
      <c r="CB1409">
        <v>12</v>
      </c>
      <c r="CC1409">
        <v>0</v>
      </c>
      <c r="CD1409">
        <v>3</v>
      </c>
      <c r="CE1409">
        <v>0</v>
      </c>
      <c r="CF1409">
        <v>200</v>
      </c>
      <c r="CG1409">
        <v>1</v>
      </c>
      <c r="CH1409">
        <v>10</v>
      </c>
      <c r="CI1409">
        <v>70</v>
      </c>
      <c r="CJ1409">
        <v>313</v>
      </c>
      <c r="CK1409">
        <v>407</v>
      </c>
      <c r="CL1409">
        <v>0</v>
      </c>
      <c r="CM1409">
        <v>11</v>
      </c>
      <c r="CN1409">
        <v>22</v>
      </c>
      <c r="CO1409">
        <v>1</v>
      </c>
      <c r="CP1409">
        <v>1</v>
      </c>
      <c r="CQ1409">
        <v>0</v>
      </c>
      <c r="CR1409">
        <v>0</v>
      </c>
      <c r="CS1409">
        <v>3</v>
      </c>
      <c r="CT1409">
        <v>76</v>
      </c>
      <c r="CU1409">
        <v>6</v>
      </c>
      <c r="CV1409">
        <v>272</v>
      </c>
      <c r="CW1409">
        <v>4</v>
      </c>
      <c r="CY1409" s="7"/>
    </row>
    <row r="1410" spans="1:103" x14ac:dyDescent="0.25">
      <c r="A1410" t="s">
        <v>459</v>
      </c>
      <c r="B1410" s="5" t="s">
        <v>460</v>
      </c>
      <c r="C1410">
        <v>2023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Y1410" s="7"/>
    </row>
    <row r="1411" spans="1:103" x14ac:dyDescent="0.25">
      <c r="A1411" t="s">
        <v>461</v>
      </c>
      <c r="B1411" s="5" t="s">
        <v>462</v>
      </c>
      <c r="C1411">
        <v>2023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Y1411" s="7"/>
    </row>
    <row r="1412" spans="1:103" x14ac:dyDescent="0.25">
      <c r="A1412" t="s">
        <v>463</v>
      </c>
      <c r="B1412" s="5" t="s">
        <v>464</v>
      </c>
      <c r="C1412">
        <v>2023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1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Y1412" s="7"/>
    </row>
    <row r="1413" spans="1:103" x14ac:dyDescent="0.25">
      <c r="A1413" t="s">
        <v>465</v>
      </c>
      <c r="B1413" s="5" t="s">
        <v>466</v>
      </c>
      <c r="C1413">
        <v>2023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Y1413" s="7"/>
    </row>
    <row r="1414" spans="1:103" x14ac:dyDescent="0.25">
      <c r="A1414" t="s">
        <v>467</v>
      </c>
      <c r="B1414" s="5" t="s">
        <v>468</v>
      </c>
      <c r="C1414">
        <v>2023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Y1414" s="7"/>
    </row>
    <row r="1415" spans="1:103" x14ac:dyDescent="0.25">
      <c r="A1415" t="s">
        <v>469</v>
      </c>
      <c r="B1415" s="5" t="s">
        <v>470</v>
      </c>
      <c r="C1415">
        <v>2023</v>
      </c>
      <c r="D1415">
        <v>4324</v>
      </c>
      <c r="E1415">
        <v>0</v>
      </c>
      <c r="F1415">
        <v>5</v>
      </c>
      <c r="G1415">
        <v>0</v>
      </c>
      <c r="H1415">
        <v>8</v>
      </c>
      <c r="I1415">
        <v>5</v>
      </c>
      <c r="J1415">
        <v>601</v>
      </c>
      <c r="K1415">
        <v>35</v>
      </c>
      <c r="L1415">
        <v>17</v>
      </c>
      <c r="M1415">
        <v>2</v>
      </c>
      <c r="N1415">
        <v>14</v>
      </c>
      <c r="O1415">
        <v>132</v>
      </c>
      <c r="P1415">
        <v>0</v>
      </c>
      <c r="Q1415">
        <v>0</v>
      </c>
      <c r="R1415">
        <v>0</v>
      </c>
      <c r="S1415">
        <v>11</v>
      </c>
      <c r="T1415">
        <v>22</v>
      </c>
      <c r="U1415">
        <v>4</v>
      </c>
      <c r="V1415">
        <v>4</v>
      </c>
      <c r="W1415">
        <v>561</v>
      </c>
      <c r="X1415">
        <v>6</v>
      </c>
      <c r="Y1415">
        <v>20</v>
      </c>
      <c r="Z1415">
        <v>0</v>
      </c>
      <c r="AA1415">
        <v>4</v>
      </c>
      <c r="AB1415">
        <v>0</v>
      </c>
      <c r="AC1415">
        <v>0</v>
      </c>
      <c r="AD1415">
        <v>7</v>
      </c>
      <c r="AE1415">
        <v>0</v>
      </c>
      <c r="AF1415">
        <v>1</v>
      </c>
      <c r="AG1415">
        <v>9</v>
      </c>
      <c r="AH1415">
        <v>5</v>
      </c>
      <c r="AI1415">
        <v>2</v>
      </c>
      <c r="AJ1415">
        <v>12</v>
      </c>
      <c r="AK1415">
        <v>18</v>
      </c>
      <c r="AL1415">
        <v>0</v>
      </c>
      <c r="AM1415">
        <v>21</v>
      </c>
      <c r="AN1415">
        <v>2</v>
      </c>
      <c r="AO1415">
        <v>8</v>
      </c>
      <c r="AP1415">
        <v>0</v>
      </c>
      <c r="AQ1415">
        <v>10</v>
      </c>
      <c r="AR1415">
        <v>9</v>
      </c>
      <c r="AS1415">
        <v>6</v>
      </c>
      <c r="AT1415">
        <v>11</v>
      </c>
      <c r="AU1415">
        <v>17</v>
      </c>
      <c r="AV1415">
        <v>27</v>
      </c>
      <c r="AW1415">
        <v>1936</v>
      </c>
      <c r="AX1415">
        <v>13</v>
      </c>
      <c r="AY1415">
        <v>0</v>
      </c>
      <c r="AZ1415">
        <v>0</v>
      </c>
      <c r="BA1415">
        <v>0</v>
      </c>
      <c r="BB1415">
        <v>19</v>
      </c>
      <c r="BC1415">
        <v>0</v>
      </c>
      <c r="BD1415">
        <v>0</v>
      </c>
      <c r="BE1415">
        <v>5</v>
      </c>
      <c r="BF1415">
        <v>5</v>
      </c>
      <c r="BG1415">
        <v>0</v>
      </c>
      <c r="BH1415">
        <v>0</v>
      </c>
      <c r="BI1415">
        <v>0</v>
      </c>
      <c r="BJ1415">
        <v>6</v>
      </c>
      <c r="BK1415">
        <v>32</v>
      </c>
      <c r="BL1415">
        <v>0</v>
      </c>
      <c r="BM1415">
        <v>0</v>
      </c>
      <c r="BN1415">
        <v>5</v>
      </c>
      <c r="BO1415">
        <v>0</v>
      </c>
      <c r="BP1415">
        <v>2</v>
      </c>
      <c r="BQ1415">
        <v>8</v>
      </c>
      <c r="BR1415">
        <v>0</v>
      </c>
      <c r="BS1415">
        <v>20</v>
      </c>
      <c r="BT1415">
        <v>5</v>
      </c>
      <c r="BU1415">
        <v>0</v>
      </c>
      <c r="BV1415">
        <v>14</v>
      </c>
      <c r="BW1415">
        <v>81</v>
      </c>
      <c r="BX1415">
        <v>480</v>
      </c>
      <c r="BY1415">
        <v>1</v>
      </c>
      <c r="BZ1415">
        <v>0</v>
      </c>
      <c r="CA1415">
        <v>6</v>
      </c>
      <c r="CB1415">
        <v>2</v>
      </c>
      <c r="CC1415">
        <v>0</v>
      </c>
      <c r="CD1415">
        <v>1</v>
      </c>
      <c r="CE1415">
        <v>2</v>
      </c>
      <c r="CF1415">
        <v>2</v>
      </c>
      <c r="CG1415">
        <v>0</v>
      </c>
      <c r="CH1415">
        <v>1</v>
      </c>
      <c r="CI1415">
        <v>0</v>
      </c>
      <c r="CJ1415">
        <v>5</v>
      </c>
      <c r="CK1415">
        <v>0</v>
      </c>
      <c r="CL1415">
        <v>0</v>
      </c>
      <c r="CM1415">
        <v>1</v>
      </c>
      <c r="CN1415">
        <v>9</v>
      </c>
      <c r="CO1415">
        <v>0</v>
      </c>
      <c r="CP1415">
        <v>4</v>
      </c>
      <c r="CQ1415">
        <v>0</v>
      </c>
      <c r="CR1415">
        <v>15</v>
      </c>
      <c r="CS1415">
        <v>4</v>
      </c>
      <c r="CT1415">
        <v>3</v>
      </c>
      <c r="CU1415">
        <v>0</v>
      </c>
      <c r="CV1415">
        <v>13</v>
      </c>
      <c r="CW1415">
        <v>1</v>
      </c>
      <c r="CY1415" s="7"/>
    </row>
    <row r="1416" spans="1:103" x14ac:dyDescent="0.25">
      <c r="A1416" t="s">
        <v>471</v>
      </c>
      <c r="B1416" s="5" t="s">
        <v>472</v>
      </c>
      <c r="C1416">
        <v>2023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1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Y1416" s="7"/>
    </row>
    <row r="1417" spans="1:103" x14ac:dyDescent="0.25">
      <c r="A1417" t="s">
        <v>473</v>
      </c>
      <c r="B1417" s="5" t="s">
        <v>474</v>
      </c>
      <c r="C1417">
        <v>2023</v>
      </c>
      <c r="D1417">
        <v>4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2</v>
      </c>
      <c r="K1417">
        <v>0</v>
      </c>
      <c r="L1417">
        <v>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1</v>
      </c>
      <c r="CT1417">
        <v>0</v>
      </c>
      <c r="CU1417">
        <v>0</v>
      </c>
      <c r="CV1417">
        <v>0</v>
      </c>
      <c r="CW1417">
        <v>0</v>
      </c>
      <c r="CY1417" s="7"/>
    </row>
    <row r="1418" spans="1:103" x14ac:dyDescent="0.25">
      <c r="A1418" t="s">
        <v>475</v>
      </c>
      <c r="B1418" s="5" t="s">
        <v>476</v>
      </c>
      <c r="C1418">
        <v>2018</v>
      </c>
      <c r="D1418">
        <v>495294</v>
      </c>
      <c r="E1418">
        <v>541</v>
      </c>
      <c r="F1418">
        <v>6748</v>
      </c>
      <c r="G1418">
        <v>3471</v>
      </c>
      <c r="H1418">
        <v>3228</v>
      </c>
      <c r="I1418">
        <v>4085</v>
      </c>
      <c r="J1418">
        <v>11121</v>
      </c>
      <c r="K1418">
        <v>1168</v>
      </c>
      <c r="L1418">
        <v>3733</v>
      </c>
      <c r="M1418">
        <v>2367</v>
      </c>
      <c r="N1418">
        <v>3893</v>
      </c>
      <c r="O1418">
        <v>9231</v>
      </c>
      <c r="P1418">
        <v>18</v>
      </c>
      <c r="Q1418">
        <v>518</v>
      </c>
      <c r="R1418">
        <v>273</v>
      </c>
      <c r="S1418">
        <v>3172</v>
      </c>
      <c r="T1418">
        <v>674</v>
      </c>
      <c r="U1418">
        <v>485</v>
      </c>
      <c r="V1418">
        <v>731</v>
      </c>
      <c r="W1418">
        <v>3102</v>
      </c>
      <c r="X1418">
        <v>1812</v>
      </c>
      <c r="Y1418">
        <v>1240</v>
      </c>
      <c r="Z1418">
        <v>20033</v>
      </c>
      <c r="AA1418">
        <v>21089</v>
      </c>
      <c r="AB1418">
        <v>10829</v>
      </c>
      <c r="AC1418">
        <v>1203</v>
      </c>
      <c r="AD1418">
        <v>110</v>
      </c>
      <c r="AE1418">
        <v>983</v>
      </c>
      <c r="AF1418">
        <v>247</v>
      </c>
      <c r="AG1418">
        <v>8274</v>
      </c>
      <c r="AH1418">
        <v>2411</v>
      </c>
      <c r="AI1418">
        <v>1737</v>
      </c>
      <c r="AJ1418">
        <v>24767</v>
      </c>
      <c r="AK1418">
        <v>6742</v>
      </c>
      <c r="AL1418">
        <v>840</v>
      </c>
      <c r="AM1418">
        <v>5775</v>
      </c>
      <c r="AN1418">
        <v>3484</v>
      </c>
      <c r="AO1418">
        <v>5276</v>
      </c>
      <c r="AP1418">
        <v>269</v>
      </c>
      <c r="AQ1418">
        <v>3797</v>
      </c>
      <c r="AR1418">
        <v>2631</v>
      </c>
      <c r="AS1418">
        <v>6508</v>
      </c>
      <c r="AT1418">
        <v>5592</v>
      </c>
      <c r="AU1418">
        <v>6828</v>
      </c>
      <c r="AV1418">
        <v>6909</v>
      </c>
      <c r="AW1418">
        <v>10289</v>
      </c>
      <c r="AX1418">
        <v>12689</v>
      </c>
      <c r="AY1418">
        <v>387</v>
      </c>
      <c r="AZ1418">
        <v>1257</v>
      </c>
      <c r="BA1418">
        <v>17</v>
      </c>
      <c r="BB1418">
        <v>20704</v>
      </c>
      <c r="BC1418">
        <v>1661</v>
      </c>
      <c r="BD1418">
        <v>239</v>
      </c>
      <c r="BE1418">
        <v>2803</v>
      </c>
      <c r="BF1418">
        <v>4916</v>
      </c>
      <c r="BG1418">
        <v>498</v>
      </c>
      <c r="BH1418">
        <v>791</v>
      </c>
      <c r="BI1418">
        <v>233</v>
      </c>
      <c r="BJ1418">
        <v>7820</v>
      </c>
      <c r="BK1418">
        <v>8699</v>
      </c>
      <c r="BL1418">
        <v>18</v>
      </c>
      <c r="BM1418">
        <v>1989</v>
      </c>
      <c r="BN1418">
        <v>13259</v>
      </c>
      <c r="BO1418">
        <v>2377</v>
      </c>
      <c r="BP1418">
        <v>1489</v>
      </c>
      <c r="BQ1418">
        <v>19389</v>
      </c>
      <c r="BR1418">
        <v>4400</v>
      </c>
      <c r="BS1418">
        <v>16207</v>
      </c>
      <c r="BT1418">
        <v>4914</v>
      </c>
      <c r="BU1418">
        <v>1123</v>
      </c>
      <c r="BV1418">
        <v>14251</v>
      </c>
      <c r="BW1418">
        <v>7011</v>
      </c>
      <c r="BX1418">
        <v>33851</v>
      </c>
      <c r="BY1418">
        <v>649</v>
      </c>
      <c r="BZ1418">
        <v>742</v>
      </c>
      <c r="CA1418">
        <v>8614</v>
      </c>
      <c r="CB1418">
        <v>3912</v>
      </c>
      <c r="CC1418">
        <v>149</v>
      </c>
      <c r="CD1418">
        <v>2075</v>
      </c>
      <c r="CE1418">
        <v>596</v>
      </c>
      <c r="CF1418">
        <v>4634</v>
      </c>
      <c r="CG1418">
        <v>1284</v>
      </c>
      <c r="CH1418">
        <v>1108</v>
      </c>
      <c r="CI1418">
        <v>2481</v>
      </c>
      <c r="CJ1418">
        <v>20059</v>
      </c>
      <c r="CK1418">
        <v>5175</v>
      </c>
      <c r="CL1418">
        <v>19</v>
      </c>
      <c r="CM1418">
        <v>1379</v>
      </c>
      <c r="CN1418">
        <v>8412</v>
      </c>
      <c r="CO1418">
        <v>2260</v>
      </c>
      <c r="CP1418">
        <v>1392</v>
      </c>
      <c r="CQ1418">
        <v>72</v>
      </c>
      <c r="CR1418">
        <v>2493</v>
      </c>
      <c r="CS1418">
        <v>2683</v>
      </c>
      <c r="CT1418">
        <v>4250</v>
      </c>
      <c r="CU1418">
        <v>584</v>
      </c>
      <c r="CV1418">
        <v>13249</v>
      </c>
      <c r="CW1418">
        <v>5797</v>
      </c>
      <c r="CY1418" s="7"/>
    </row>
    <row r="1419" spans="1:103" x14ac:dyDescent="0.25">
      <c r="A1419" t="s">
        <v>475</v>
      </c>
      <c r="B1419" s="5" t="s">
        <v>476</v>
      </c>
      <c r="C1419">
        <v>2019</v>
      </c>
      <c r="D1419">
        <v>513200</v>
      </c>
      <c r="E1419">
        <v>531</v>
      </c>
      <c r="F1419">
        <v>6646</v>
      </c>
      <c r="G1419">
        <v>3396</v>
      </c>
      <c r="H1419">
        <v>3506</v>
      </c>
      <c r="I1419">
        <v>4260</v>
      </c>
      <c r="J1419">
        <v>11634</v>
      </c>
      <c r="K1419">
        <v>1207</v>
      </c>
      <c r="L1419">
        <v>3824</v>
      </c>
      <c r="M1419">
        <v>2451</v>
      </c>
      <c r="N1419">
        <v>3977</v>
      </c>
      <c r="O1419">
        <v>9459</v>
      </c>
      <c r="P1419">
        <v>11</v>
      </c>
      <c r="Q1419">
        <v>527</v>
      </c>
      <c r="R1419">
        <v>237</v>
      </c>
      <c r="S1419">
        <v>3290</v>
      </c>
      <c r="T1419">
        <v>542</v>
      </c>
      <c r="U1419">
        <v>468</v>
      </c>
      <c r="V1419">
        <v>768</v>
      </c>
      <c r="W1419">
        <v>3277</v>
      </c>
      <c r="X1419">
        <v>1885</v>
      </c>
      <c r="Y1419">
        <v>913</v>
      </c>
      <c r="Z1419">
        <v>19557</v>
      </c>
      <c r="AA1419">
        <v>19987</v>
      </c>
      <c r="AB1419">
        <v>6650</v>
      </c>
      <c r="AC1419">
        <v>993</v>
      </c>
      <c r="AD1419">
        <v>103</v>
      </c>
      <c r="AE1419">
        <v>990</v>
      </c>
      <c r="AF1419">
        <v>298</v>
      </c>
      <c r="AG1419">
        <v>8136</v>
      </c>
      <c r="AH1419">
        <v>2257</v>
      </c>
      <c r="AI1419">
        <v>1723</v>
      </c>
      <c r="AJ1419">
        <v>23876</v>
      </c>
      <c r="AK1419">
        <v>6853</v>
      </c>
      <c r="AL1419">
        <v>832</v>
      </c>
      <c r="AM1419">
        <v>5669</v>
      </c>
      <c r="AN1419">
        <v>3592</v>
      </c>
      <c r="AO1419">
        <v>5919</v>
      </c>
      <c r="AP1419">
        <v>284</v>
      </c>
      <c r="AQ1419">
        <v>3641</v>
      </c>
      <c r="AR1419">
        <v>2631</v>
      </c>
      <c r="AS1419">
        <v>6529</v>
      </c>
      <c r="AT1419">
        <v>5758</v>
      </c>
      <c r="AU1419">
        <v>6640</v>
      </c>
      <c r="AV1419">
        <v>6415</v>
      </c>
      <c r="AW1419">
        <v>12224</v>
      </c>
      <c r="AX1419">
        <v>12684</v>
      </c>
      <c r="AY1419">
        <v>314</v>
      </c>
      <c r="AZ1419">
        <v>1516</v>
      </c>
      <c r="BA1419">
        <v>23</v>
      </c>
      <c r="BB1419">
        <v>21049</v>
      </c>
      <c r="BC1419">
        <v>1401</v>
      </c>
      <c r="BD1419">
        <v>230</v>
      </c>
      <c r="BE1419">
        <v>2843</v>
      </c>
      <c r="BF1419">
        <v>5113</v>
      </c>
      <c r="BG1419">
        <v>552</v>
      </c>
      <c r="BH1419">
        <v>841</v>
      </c>
      <c r="BI1419">
        <v>256</v>
      </c>
      <c r="BJ1419">
        <v>8267</v>
      </c>
      <c r="BK1419">
        <v>9130</v>
      </c>
      <c r="BL1419">
        <v>16</v>
      </c>
      <c r="BM1419">
        <v>2078</v>
      </c>
      <c r="BN1419">
        <v>13583</v>
      </c>
      <c r="BO1419">
        <v>2176</v>
      </c>
      <c r="BP1419">
        <v>1563</v>
      </c>
      <c r="BQ1419">
        <v>19762</v>
      </c>
      <c r="BR1419">
        <v>4476</v>
      </c>
      <c r="BS1419">
        <v>16252</v>
      </c>
      <c r="BT1419">
        <v>5421</v>
      </c>
      <c r="BU1419">
        <v>1136</v>
      </c>
      <c r="BV1419">
        <v>13710</v>
      </c>
      <c r="BW1419">
        <v>8347</v>
      </c>
      <c r="BX1419">
        <v>34532</v>
      </c>
      <c r="BY1419">
        <v>583</v>
      </c>
      <c r="BZ1419">
        <v>1175</v>
      </c>
      <c r="CA1419">
        <v>8580</v>
      </c>
      <c r="CB1419">
        <v>5200</v>
      </c>
      <c r="CC1419">
        <v>174</v>
      </c>
      <c r="CD1419">
        <v>2119</v>
      </c>
      <c r="CE1419">
        <v>615</v>
      </c>
      <c r="CF1419">
        <v>4989</v>
      </c>
      <c r="CG1419">
        <v>1353</v>
      </c>
      <c r="CH1419">
        <v>1199</v>
      </c>
      <c r="CI1419">
        <v>2550</v>
      </c>
      <c r="CJ1419">
        <v>20949</v>
      </c>
      <c r="CK1419">
        <v>5471</v>
      </c>
      <c r="CL1419">
        <v>21</v>
      </c>
      <c r="CM1419">
        <v>1381</v>
      </c>
      <c r="CN1419">
        <v>9078</v>
      </c>
      <c r="CO1419">
        <v>2341</v>
      </c>
      <c r="CP1419">
        <v>1330</v>
      </c>
      <c r="CQ1419">
        <v>47</v>
      </c>
      <c r="CR1419">
        <v>2549</v>
      </c>
      <c r="CS1419">
        <v>3972</v>
      </c>
      <c r="CT1419">
        <v>4340</v>
      </c>
      <c r="CU1419">
        <v>606</v>
      </c>
      <c r="CV1419">
        <v>13741</v>
      </c>
      <c r="CW1419">
        <v>17200</v>
      </c>
      <c r="CY1419" s="7"/>
    </row>
    <row r="1420" spans="1:103" x14ac:dyDescent="0.25">
      <c r="A1420" t="s">
        <v>475</v>
      </c>
      <c r="B1420" s="5" t="s">
        <v>476</v>
      </c>
      <c r="C1420">
        <v>2020</v>
      </c>
      <c r="D1420">
        <v>441755</v>
      </c>
      <c r="E1420">
        <v>519</v>
      </c>
      <c r="F1420">
        <v>6305</v>
      </c>
      <c r="G1420">
        <v>3317</v>
      </c>
      <c r="H1420">
        <v>3314</v>
      </c>
      <c r="I1420">
        <v>4486</v>
      </c>
      <c r="J1420">
        <v>11589</v>
      </c>
      <c r="K1420">
        <v>1133</v>
      </c>
      <c r="L1420">
        <v>3963</v>
      </c>
      <c r="M1420">
        <v>2566</v>
      </c>
      <c r="N1420">
        <v>4072</v>
      </c>
      <c r="O1420">
        <v>9824</v>
      </c>
      <c r="P1420">
        <v>2</v>
      </c>
      <c r="Q1420">
        <v>736</v>
      </c>
      <c r="R1420">
        <v>171</v>
      </c>
      <c r="S1420">
        <v>3307</v>
      </c>
      <c r="T1420">
        <v>490</v>
      </c>
      <c r="U1420">
        <v>335</v>
      </c>
      <c r="V1420">
        <v>657</v>
      </c>
      <c r="W1420">
        <v>4131</v>
      </c>
      <c r="X1420">
        <v>1954</v>
      </c>
      <c r="Y1420">
        <v>590</v>
      </c>
      <c r="Z1420">
        <v>12340</v>
      </c>
      <c r="AA1420">
        <v>9916</v>
      </c>
      <c r="AB1420">
        <v>4814</v>
      </c>
      <c r="AC1420">
        <v>653</v>
      </c>
      <c r="AD1420">
        <v>102</v>
      </c>
      <c r="AE1420">
        <v>1074</v>
      </c>
      <c r="AF1420">
        <v>319</v>
      </c>
      <c r="AG1420">
        <v>7639</v>
      </c>
      <c r="AH1420">
        <v>1675</v>
      </c>
      <c r="AI1420">
        <v>1542</v>
      </c>
      <c r="AJ1420">
        <v>22247</v>
      </c>
      <c r="AK1420">
        <v>6653</v>
      </c>
      <c r="AL1420">
        <v>723</v>
      </c>
      <c r="AM1420">
        <v>4694</v>
      </c>
      <c r="AN1420">
        <v>3405</v>
      </c>
      <c r="AO1420">
        <v>6768</v>
      </c>
      <c r="AP1420">
        <v>226</v>
      </c>
      <c r="AQ1420">
        <v>3351</v>
      </c>
      <c r="AR1420">
        <v>2333</v>
      </c>
      <c r="AS1420">
        <v>5949</v>
      </c>
      <c r="AT1420">
        <v>8737</v>
      </c>
      <c r="AU1420">
        <v>4834</v>
      </c>
      <c r="AV1420">
        <v>4640</v>
      </c>
      <c r="AW1420">
        <v>14200</v>
      </c>
      <c r="AX1420">
        <v>10195</v>
      </c>
      <c r="AY1420">
        <v>237</v>
      </c>
      <c r="AZ1420">
        <v>1072</v>
      </c>
      <c r="BA1420">
        <v>16</v>
      </c>
      <c r="BB1420">
        <v>14396</v>
      </c>
      <c r="BC1420">
        <v>1210</v>
      </c>
      <c r="BD1420">
        <v>249</v>
      </c>
      <c r="BE1420">
        <v>2305</v>
      </c>
      <c r="BF1420">
        <v>4326</v>
      </c>
      <c r="BG1420">
        <v>396</v>
      </c>
      <c r="BH1420">
        <v>610</v>
      </c>
      <c r="BI1420">
        <v>239</v>
      </c>
      <c r="BJ1420">
        <v>6703</v>
      </c>
      <c r="BK1420">
        <v>7775</v>
      </c>
      <c r="BL1420">
        <v>12</v>
      </c>
      <c r="BM1420">
        <v>1809</v>
      </c>
      <c r="BN1420">
        <v>14329</v>
      </c>
      <c r="BO1420">
        <v>2187</v>
      </c>
      <c r="BP1420">
        <v>1356</v>
      </c>
      <c r="BQ1420">
        <v>18611</v>
      </c>
      <c r="BR1420">
        <v>4685</v>
      </c>
      <c r="BS1420">
        <v>13573</v>
      </c>
      <c r="BT1420">
        <v>5163</v>
      </c>
      <c r="BU1420">
        <v>1117</v>
      </c>
      <c r="BV1420">
        <v>10195</v>
      </c>
      <c r="BW1420">
        <v>6056</v>
      </c>
      <c r="BX1420">
        <v>27061</v>
      </c>
      <c r="BY1420">
        <v>474</v>
      </c>
      <c r="BZ1420">
        <v>285</v>
      </c>
      <c r="CA1420">
        <v>6421</v>
      </c>
      <c r="CB1420">
        <v>3960</v>
      </c>
      <c r="CC1420">
        <v>132</v>
      </c>
      <c r="CD1420">
        <v>1876</v>
      </c>
      <c r="CE1420">
        <v>555</v>
      </c>
      <c r="CF1420">
        <v>4459</v>
      </c>
      <c r="CG1420">
        <v>877</v>
      </c>
      <c r="CH1420">
        <v>1184</v>
      </c>
      <c r="CI1420">
        <v>1875</v>
      </c>
      <c r="CJ1420">
        <v>20791</v>
      </c>
      <c r="CK1420">
        <v>4557</v>
      </c>
      <c r="CL1420">
        <v>17</v>
      </c>
      <c r="CM1420">
        <v>1083</v>
      </c>
      <c r="CN1420">
        <v>9345</v>
      </c>
      <c r="CO1420">
        <v>2294</v>
      </c>
      <c r="CP1420">
        <v>1031</v>
      </c>
      <c r="CQ1420">
        <v>30</v>
      </c>
      <c r="CR1420">
        <v>1699</v>
      </c>
      <c r="CS1420">
        <v>2330</v>
      </c>
      <c r="CT1420">
        <v>3873</v>
      </c>
      <c r="CU1420">
        <v>568</v>
      </c>
      <c r="CV1420">
        <v>13173</v>
      </c>
      <c r="CW1420">
        <v>10688</v>
      </c>
      <c r="CY1420" s="7"/>
    </row>
    <row r="1421" spans="1:103" x14ac:dyDescent="0.25">
      <c r="A1421" t="s">
        <v>475</v>
      </c>
      <c r="B1421" s="5" t="s">
        <v>476</v>
      </c>
      <c r="C1421">
        <v>2021</v>
      </c>
      <c r="D1421">
        <v>494340</v>
      </c>
      <c r="E1421">
        <v>520</v>
      </c>
      <c r="F1421">
        <v>6395</v>
      </c>
      <c r="G1421">
        <v>3206</v>
      </c>
      <c r="H1421">
        <v>3351</v>
      </c>
      <c r="I1421">
        <v>4513</v>
      </c>
      <c r="J1421">
        <v>11508</v>
      </c>
      <c r="K1421">
        <v>1245</v>
      </c>
      <c r="L1421">
        <v>3644</v>
      </c>
      <c r="M1421">
        <v>2751</v>
      </c>
      <c r="N1421">
        <v>3814</v>
      </c>
      <c r="O1421">
        <v>9847</v>
      </c>
      <c r="P1421">
        <v>18</v>
      </c>
      <c r="Q1421">
        <v>919</v>
      </c>
      <c r="R1421">
        <v>243</v>
      </c>
      <c r="S1421">
        <v>4600</v>
      </c>
      <c r="T1421">
        <v>480</v>
      </c>
      <c r="U1421">
        <v>458</v>
      </c>
      <c r="V1421">
        <v>783</v>
      </c>
      <c r="W1421">
        <v>5730</v>
      </c>
      <c r="X1421">
        <v>2378</v>
      </c>
      <c r="Y1421">
        <v>967</v>
      </c>
      <c r="Z1421">
        <v>17594</v>
      </c>
      <c r="AA1421">
        <v>12160</v>
      </c>
      <c r="AB1421">
        <v>19954</v>
      </c>
      <c r="AC1421">
        <v>3054</v>
      </c>
      <c r="AD1421">
        <v>127</v>
      </c>
      <c r="AE1421">
        <v>1244</v>
      </c>
      <c r="AF1421">
        <v>273</v>
      </c>
      <c r="AG1421">
        <v>9156</v>
      </c>
      <c r="AH1421">
        <v>2235</v>
      </c>
      <c r="AI1421">
        <v>1616</v>
      </c>
      <c r="AJ1421">
        <v>21835</v>
      </c>
      <c r="AK1421">
        <v>6597</v>
      </c>
      <c r="AL1421">
        <v>920</v>
      </c>
      <c r="AM1421">
        <v>6303</v>
      </c>
      <c r="AN1421">
        <v>3763</v>
      </c>
      <c r="AO1421">
        <v>10525</v>
      </c>
      <c r="AP1421">
        <v>285</v>
      </c>
      <c r="AQ1421">
        <v>3554</v>
      </c>
      <c r="AR1421">
        <v>3074</v>
      </c>
      <c r="AS1421">
        <v>6073</v>
      </c>
      <c r="AT1421">
        <v>5996</v>
      </c>
      <c r="AU1421">
        <v>6764</v>
      </c>
      <c r="AV1421">
        <v>6847</v>
      </c>
      <c r="AW1421">
        <v>18149</v>
      </c>
      <c r="AX1421">
        <v>11992</v>
      </c>
      <c r="AY1421">
        <v>252</v>
      </c>
      <c r="AZ1421">
        <v>1152</v>
      </c>
      <c r="BA1421">
        <v>16</v>
      </c>
      <c r="BB1421">
        <v>14826</v>
      </c>
      <c r="BC1421">
        <v>2373</v>
      </c>
      <c r="BD1421">
        <v>303</v>
      </c>
      <c r="BE1421">
        <v>2743</v>
      </c>
      <c r="BF1421">
        <v>5232</v>
      </c>
      <c r="BG1421">
        <v>489</v>
      </c>
      <c r="BH1421">
        <v>702</v>
      </c>
      <c r="BI1421">
        <v>286</v>
      </c>
      <c r="BJ1421">
        <v>7429</v>
      </c>
      <c r="BK1421">
        <v>9211</v>
      </c>
      <c r="BL1421">
        <v>13</v>
      </c>
      <c r="BM1421">
        <v>1578</v>
      </c>
      <c r="BN1421">
        <v>13802</v>
      </c>
      <c r="BO1421">
        <v>1837</v>
      </c>
      <c r="BP1421">
        <v>1343</v>
      </c>
      <c r="BQ1421">
        <v>16758</v>
      </c>
      <c r="BR1421">
        <v>5344</v>
      </c>
      <c r="BS1421">
        <v>16721</v>
      </c>
      <c r="BT1421">
        <v>5858</v>
      </c>
      <c r="BU1421">
        <v>1081</v>
      </c>
      <c r="BV1421">
        <v>10855</v>
      </c>
      <c r="BW1421">
        <v>8141</v>
      </c>
      <c r="BX1421">
        <v>25147</v>
      </c>
      <c r="BY1421">
        <v>456</v>
      </c>
      <c r="BZ1421">
        <v>162</v>
      </c>
      <c r="CA1421">
        <v>4796</v>
      </c>
      <c r="CB1421">
        <v>3174</v>
      </c>
      <c r="CC1421">
        <v>198</v>
      </c>
      <c r="CD1421">
        <v>2387</v>
      </c>
      <c r="CE1421">
        <v>750</v>
      </c>
      <c r="CF1421">
        <v>6133</v>
      </c>
      <c r="CG1421">
        <v>1085</v>
      </c>
      <c r="CH1421">
        <v>1621</v>
      </c>
      <c r="CI1421">
        <v>1808</v>
      </c>
      <c r="CJ1421">
        <v>17034</v>
      </c>
      <c r="CK1421">
        <v>3785</v>
      </c>
      <c r="CL1421">
        <v>24</v>
      </c>
      <c r="CM1421">
        <v>1150</v>
      </c>
      <c r="CN1421">
        <v>8798</v>
      </c>
      <c r="CO1421">
        <v>2019</v>
      </c>
      <c r="CP1421">
        <v>1177</v>
      </c>
      <c r="CQ1421">
        <v>32</v>
      </c>
      <c r="CR1421">
        <v>1517</v>
      </c>
      <c r="CS1421">
        <v>2313</v>
      </c>
      <c r="CT1421">
        <v>4221</v>
      </c>
      <c r="CU1421">
        <v>536</v>
      </c>
      <c r="CV1421">
        <v>14383</v>
      </c>
      <c r="CW1421">
        <v>13829</v>
      </c>
      <c r="CY1421" s="7"/>
    </row>
    <row r="1422" spans="1:103" x14ac:dyDescent="0.25">
      <c r="A1422" t="s">
        <v>475</v>
      </c>
      <c r="B1422" s="5" t="s">
        <v>476</v>
      </c>
      <c r="C1422">
        <v>2022</v>
      </c>
      <c r="D1422">
        <v>640659</v>
      </c>
      <c r="E1422">
        <v>829</v>
      </c>
      <c r="F1422">
        <v>7829</v>
      </c>
      <c r="G1422">
        <v>3641</v>
      </c>
      <c r="H1422">
        <v>3689</v>
      </c>
      <c r="I1422">
        <v>6014</v>
      </c>
      <c r="J1422">
        <v>12397</v>
      </c>
      <c r="K1422">
        <v>1498</v>
      </c>
      <c r="L1422">
        <v>4681</v>
      </c>
      <c r="M1422">
        <v>3381</v>
      </c>
      <c r="N1422">
        <v>4500</v>
      </c>
      <c r="O1422">
        <v>11321</v>
      </c>
      <c r="P1422">
        <v>6</v>
      </c>
      <c r="Q1422">
        <v>1301</v>
      </c>
      <c r="R1422">
        <v>305</v>
      </c>
      <c r="S1422">
        <v>4333</v>
      </c>
      <c r="T1422">
        <v>642</v>
      </c>
      <c r="U1422">
        <v>546</v>
      </c>
      <c r="V1422">
        <v>959</v>
      </c>
      <c r="W1422">
        <v>5221</v>
      </c>
      <c r="X1422">
        <v>2289</v>
      </c>
      <c r="Y1422">
        <v>2308</v>
      </c>
      <c r="Z1422">
        <v>32280</v>
      </c>
      <c r="AA1422">
        <v>30283</v>
      </c>
      <c r="AB1422">
        <v>49043</v>
      </c>
      <c r="AC1422">
        <v>3075</v>
      </c>
      <c r="AD1422">
        <v>219</v>
      </c>
      <c r="AE1422">
        <v>1685</v>
      </c>
      <c r="AF1422">
        <v>594</v>
      </c>
      <c r="AG1422">
        <v>12801</v>
      </c>
      <c r="AH1422">
        <v>3449</v>
      </c>
      <c r="AI1422">
        <v>1788</v>
      </c>
      <c r="AJ1422">
        <v>30693</v>
      </c>
      <c r="AK1422">
        <v>7739</v>
      </c>
      <c r="AL1422">
        <v>2112</v>
      </c>
      <c r="AM1422">
        <v>7548</v>
      </c>
      <c r="AN1422">
        <v>4640</v>
      </c>
      <c r="AO1422">
        <v>7877</v>
      </c>
      <c r="AP1422">
        <v>363</v>
      </c>
      <c r="AQ1422">
        <v>3996</v>
      </c>
      <c r="AR1422">
        <v>3683</v>
      </c>
      <c r="AS1422">
        <v>8348</v>
      </c>
      <c r="AT1422">
        <v>6363</v>
      </c>
      <c r="AU1422">
        <v>8023</v>
      </c>
      <c r="AV1422">
        <v>8093</v>
      </c>
      <c r="AW1422">
        <v>14050</v>
      </c>
      <c r="AX1422">
        <v>13809</v>
      </c>
      <c r="AY1422">
        <v>298</v>
      </c>
      <c r="AZ1422">
        <v>1708</v>
      </c>
      <c r="BA1422">
        <v>37</v>
      </c>
      <c r="BB1422">
        <v>22097</v>
      </c>
      <c r="BC1422">
        <v>1465</v>
      </c>
      <c r="BD1422">
        <v>314</v>
      </c>
      <c r="BE1422">
        <v>2983</v>
      </c>
      <c r="BF1422">
        <v>6992</v>
      </c>
      <c r="BG1422">
        <v>482</v>
      </c>
      <c r="BH1422">
        <v>892</v>
      </c>
      <c r="BI1422">
        <v>285</v>
      </c>
      <c r="BJ1422">
        <v>8770</v>
      </c>
      <c r="BK1422">
        <v>12370</v>
      </c>
      <c r="BL1422">
        <v>17</v>
      </c>
      <c r="BM1422">
        <v>1707</v>
      </c>
      <c r="BN1422">
        <v>16050</v>
      </c>
      <c r="BO1422">
        <v>2350</v>
      </c>
      <c r="BP1422">
        <v>1682</v>
      </c>
      <c r="BQ1422">
        <v>22525</v>
      </c>
      <c r="BR1422">
        <v>5377</v>
      </c>
      <c r="BS1422">
        <v>19659</v>
      </c>
      <c r="BT1422">
        <v>7734</v>
      </c>
      <c r="BU1422">
        <v>1535</v>
      </c>
      <c r="BV1422">
        <v>11060</v>
      </c>
      <c r="BW1422">
        <v>9898</v>
      </c>
      <c r="BX1422">
        <v>33011</v>
      </c>
      <c r="BY1422">
        <v>562</v>
      </c>
      <c r="BZ1422">
        <v>208</v>
      </c>
      <c r="CA1422">
        <v>7025</v>
      </c>
      <c r="CB1422">
        <v>5142</v>
      </c>
      <c r="CC1422">
        <v>149</v>
      </c>
      <c r="CD1422">
        <v>2605</v>
      </c>
      <c r="CE1422">
        <v>629</v>
      </c>
      <c r="CF1422">
        <v>6712</v>
      </c>
      <c r="CG1422">
        <v>950</v>
      </c>
      <c r="CH1422">
        <v>1706</v>
      </c>
      <c r="CI1422">
        <v>2493</v>
      </c>
      <c r="CJ1422">
        <v>21201</v>
      </c>
      <c r="CK1422">
        <v>5243</v>
      </c>
      <c r="CL1422">
        <v>26</v>
      </c>
      <c r="CM1422">
        <v>1309</v>
      </c>
      <c r="CN1422">
        <v>11381</v>
      </c>
      <c r="CO1422">
        <v>2240</v>
      </c>
      <c r="CP1422">
        <v>1339</v>
      </c>
      <c r="CQ1422">
        <v>53</v>
      </c>
      <c r="CR1422">
        <v>2308</v>
      </c>
      <c r="CS1422">
        <v>2549</v>
      </c>
      <c r="CT1422">
        <v>4688</v>
      </c>
      <c r="CU1422">
        <v>771</v>
      </c>
      <c r="CV1422">
        <v>15855</v>
      </c>
      <c r="CW1422">
        <v>11973</v>
      </c>
      <c r="CY1422" s="7"/>
    </row>
    <row r="1423" spans="1:103" x14ac:dyDescent="0.25">
      <c r="A1423" t="s">
        <v>475</v>
      </c>
      <c r="B1423" s="5" t="s">
        <v>476</v>
      </c>
      <c r="C1423">
        <v>2023</v>
      </c>
      <c r="D1423">
        <v>581193</v>
      </c>
      <c r="E1423">
        <v>670</v>
      </c>
      <c r="F1423">
        <v>8054</v>
      </c>
      <c r="G1423">
        <v>4101</v>
      </c>
      <c r="H1423">
        <v>3424</v>
      </c>
      <c r="I1423">
        <v>6684</v>
      </c>
      <c r="J1423">
        <v>13472</v>
      </c>
      <c r="K1423">
        <v>2020</v>
      </c>
      <c r="L1423">
        <v>5176</v>
      </c>
      <c r="M1423">
        <v>3528</v>
      </c>
      <c r="N1423">
        <v>4848</v>
      </c>
      <c r="O1423">
        <v>11674</v>
      </c>
      <c r="P1423">
        <v>5</v>
      </c>
      <c r="Q1423">
        <v>1069</v>
      </c>
      <c r="R1423">
        <v>260</v>
      </c>
      <c r="S1423">
        <v>3593</v>
      </c>
      <c r="T1423">
        <v>356</v>
      </c>
      <c r="U1423">
        <v>412</v>
      </c>
      <c r="V1423">
        <v>902</v>
      </c>
      <c r="W1423">
        <v>4275</v>
      </c>
      <c r="X1423">
        <v>2203</v>
      </c>
      <c r="Y1423">
        <v>1138</v>
      </c>
      <c r="Z1423">
        <v>26632</v>
      </c>
      <c r="AA1423">
        <v>27991</v>
      </c>
      <c r="AB1423">
        <v>21245</v>
      </c>
      <c r="AC1423">
        <v>3136</v>
      </c>
      <c r="AD1423">
        <v>256</v>
      </c>
      <c r="AE1423">
        <v>1526</v>
      </c>
      <c r="AF1423">
        <v>466</v>
      </c>
      <c r="AG1423">
        <v>11398</v>
      </c>
      <c r="AH1423">
        <v>3311</v>
      </c>
      <c r="AI1423">
        <v>1724</v>
      </c>
      <c r="AJ1423">
        <v>25595</v>
      </c>
      <c r="AK1423">
        <v>8352</v>
      </c>
      <c r="AL1423">
        <v>1101</v>
      </c>
      <c r="AM1423">
        <v>5785</v>
      </c>
      <c r="AN1423">
        <v>4209</v>
      </c>
      <c r="AO1423">
        <v>7593</v>
      </c>
      <c r="AP1423">
        <v>295</v>
      </c>
      <c r="AQ1423">
        <v>4171</v>
      </c>
      <c r="AR1423">
        <v>3100</v>
      </c>
      <c r="AS1423">
        <v>7273</v>
      </c>
      <c r="AT1423">
        <v>5577</v>
      </c>
      <c r="AU1423">
        <v>6872</v>
      </c>
      <c r="AV1423">
        <v>7323</v>
      </c>
      <c r="AW1423">
        <v>12647</v>
      </c>
      <c r="AX1423">
        <v>13135</v>
      </c>
      <c r="AY1423">
        <v>320</v>
      </c>
      <c r="AZ1423">
        <v>2060</v>
      </c>
      <c r="BA1423">
        <v>23</v>
      </c>
      <c r="BB1423">
        <v>26410</v>
      </c>
      <c r="BC1423">
        <v>1618</v>
      </c>
      <c r="BD1423">
        <v>278</v>
      </c>
      <c r="BE1423">
        <v>2918</v>
      </c>
      <c r="BF1423">
        <v>7366</v>
      </c>
      <c r="BG1423">
        <v>503</v>
      </c>
      <c r="BH1423">
        <v>994</v>
      </c>
      <c r="BI1423">
        <v>294</v>
      </c>
      <c r="BJ1423">
        <v>9534</v>
      </c>
      <c r="BK1423">
        <v>12978</v>
      </c>
      <c r="BL1423">
        <v>19</v>
      </c>
      <c r="BM1423">
        <v>1449</v>
      </c>
      <c r="BN1423">
        <v>11709</v>
      </c>
      <c r="BO1423">
        <v>1701</v>
      </c>
      <c r="BP1423">
        <v>1306</v>
      </c>
      <c r="BQ1423">
        <v>16922</v>
      </c>
      <c r="BR1423">
        <v>5208</v>
      </c>
      <c r="BS1423">
        <v>21329</v>
      </c>
      <c r="BT1423">
        <v>7709</v>
      </c>
      <c r="BU1423">
        <v>1079</v>
      </c>
      <c r="BV1423">
        <v>12839</v>
      </c>
      <c r="BW1423">
        <v>11972</v>
      </c>
      <c r="BX1423">
        <v>39694</v>
      </c>
      <c r="BY1423">
        <v>574</v>
      </c>
      <c r="BZ1423">
        <v>633</v>
      </c>
      <c r="CA1423">
        <v>11765</v>
      </c>
      <c r="CB1423">
        <v>5107</v>
      </c>
      <c r="CC1423">
        <v>124</v>
      </c>
      <c r="CD1423">
        <v>2259</v>
      </c>
      <c r="CE1423">
        <v>608</v>
      </c>
      <c r="CF1423">
        <v>5435</v>
      </c>
      <c r="CG1423">
        <v>1198</v>
      </c>
      <c r="CH1423">
        <v>1371</v>
      </c>
      <c r="CI1423">
        <v>2268</v>
      </c>
      <c r="CJ1423">
        <v>15722</v>
      </c>
      <c r="CK1423">
        <v>4023</v>
      </c>
      <c r="CL1423">
        <v>26</v>
      </c>
      <c r="CM1423">
        <v>1518</v>
      </c>
      <c r="CN1423">
        <v>11993</v>
      </c>
      <c r="CO1423">
        <v>2396</v>
      </c>
      <c r="CP1423">
        <v>1129</v>
      </c>
      <c r="CQ1423">
        <v>40</v>
      </c>
      <c r="CR1423">
        <v>1626</v>
      </c>
      <c r="CS1423">
        <v>2367</v>
      </c>
      <c r="CT1423">
        <v>4163</v>
      </c>
      <c r="CU1423">
        <v>714</v>
      </c>
      <c r="CV1423">
        <v>14353</v>
      </c>
      <c r="CW1423">
        <v>2972</v>
      </c>
      <c r="CY1423" s="7"/>
    </row>
    <row r="1424" spans="1:103" x14ac:dyDescent="0.25">
      <c r="CY1424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62F9-AA45-4690-97E7-F86C64533492}">
  <dimension ref="A1:AA276"/>
  <sheetViews>
    <sheetView zoomScaleNormal="100" workbookViewId="0">
      <pane xSplit="2" ySplit="6" topLeftCell="K250" activePane="bottomRight" state="frozen"/>
      <selection pane="topRight" activeCell="C1" sqref="C1"/>
      <selection pane="bottomLeft" activeCell="A7" sqref="A7"/>
      <selection pane="bottomRight" activeCell="G17" sqref="G17"/>
    </sheetView>
  </sheetViews>
  <sheetFormatPr defaultColWidth="11.140625" defaultRowHeight="15" x14ac:dyDescent="0.2"/>
  <cols>
    <col min="1" max="1" width="62" style="17" customWidth="1"/>
    <col min="2" max="2" width="11.140625" style="17"/>
    <col min="3" max="3" width="11.5703125" style="18" customWidth="1"/>
    <col min="4" max="24" width="11.140625" style="18"/>
    <col min="25" max="16384" width="11.140625" style="17"/>
  </cols>
  <sheetData>
    <row r="1" spans="1:27" ht="23.25" x14ac:dyDescent="0.35">
      <c r="A1" s="16" t="s">
        <v>945</v>
      </c>
    </row>
    <row r="2" spans="1:27" x14ac:dyDescent="0.2">
      <c r="A2" s="19" t="s">
        <v>946</v>
      </c>
      <c r="B2" s="19"/>
      <c r="C2" s="20"/>
    </row>
    <row r="3" spans="1:27" x14ac:dyDescent="0.2">
      <c r="A3" s="17" t="s">
        <v>947</v>
      </c>
    </row>
    <row r="4" spans="1:27" x14ac:dyDescent="0.2">
      <c r="A4" s="17" t="s">
        <v>948</v>
      </c>
    </row>
    <row r="5" spans="1:27" ht="18" x14ac:dyDescent="0.25">
      <c r="A5" s="21" t="s">
        <v>949</v>
      </c>
    </row>
    <row r="6" spans="1:27" ht="15.75" x14ac:dyDescent="0.25">
      <c r="A6" s="22" t="s">
        <v>950</v>
      </c>
      <c r="B6" s="23" t="s">
        <v>951</v>
      </c>
      <c r="C6" s="24" t="s">
        <v>952</v>
      </c>
      <c r="D6" s="24" t="s">
        <v>953</v>
      </c>
      <c r="E6" s="24" t="s">
        <v>954</v>
      </c>
      <c r="F6" s="24" t="s">
        <v>955</v>
      </c>
      <c r="G6" s="24" t="s">
        <v>956</v>
      </c>
      <c r="H6" s="24" t="s">
        <v>957</v>
      </c>
      <c r="I6" s="24" t="s">
        <v>958</v>
      </c>
      <c r="J6" s="24" t="s">
        <v>959</v>
      </c>
      <c r="K6" s="24" t="s">
        <v>960</v>
      </c>
      <c r="L6" s="24" t="s">
        <v>961</v>
      </c>
      <c r="M6" s="24" t="s">
        <v>962</v>
      </c>
      <c r="N6" s="24" t="s">
        <v>963</v>
      </c>
      <c r="O6" s="24" t="s">
        <v>964</v>
      </c>
      <c r="P6" s="24" t="s">
        <v>965</v>
      </c>
      <c r="Q6" s="24" t="s">
        <v>966</v>
      </c>
      <c r="R6" s="24" t="s">
        <v>967</v>
      </c>
      <c r="S6" s="24" t="s">
        <v>968</v>
      </c>
      <c r="T6" s="24" t="s">
        <v>969</v>
      </c>
      <c r="U6" s="24" t="s">
        <v>970</v>
      </c>
      <c r="V6" s="24" t="s">
        <v>971</v>
      </c>
      <c r="W6" s="24" t="s">
        <v>972</v>
      </c>
      <c r="X6" s="24" t="s">
        <v>973</v>
      </c>
      <c r="Y6" s="24" t="s">
        <v>921</v>
      </c>
      <c r="Z6" s="24" t="s">
        <v>974</v>
      </c>
      <c r="AA6" s="24" t="s">
        <v>626</v>
      </c>
    </row>
    <row r="7" spans="1:27" ht="15.75" x14ac:dyDescent="0.25">
      <c r="A7" s="23" t="s">
        <v>975</v>
      </c>
      <c r="B7" s="23" t="s">
        <v>976</v>
      </c>
      <c r="C7" s="17">
        <v>1618</v>
      </c>
      <c r="D7" s="17">
        <v>1608</v>
      </c>
      <c r="E7" s="17">
        <v>1724</v>
      </c>
      <c r="F7" s="17">
        <v>1796</v>
      </c>
      <c r="G7" s="17">
        <v>1822</v>
      </c>
      <c r="H7" s="17">
        <v>1681</v>
      </c>
      <c r="I7" s="17">
        <v>1943</v>
      </c>
      <c r="J7" s="17">
        <v>2343</v>
      </c>
      <c r="K7" s="17">
        <v>2301</v>
      </c>
      <c r="L7" s="17">
        <v>2371</v>
      </c>
      <c r="M7" s="17">
        <v>1996</v>
      </c>
      <c r="N7" s="17">
        <v>2122</v>
      </c>
      <c r="O7" s="17">
        <v>2512</v>
      </c>
      <c r="P7" s="17">
        <v>2423</v>
      </c>
      <c r="Q7" s="17">
        <v>2530</v>
      </c>
      <c r="R7" s="17">
        <v>2518</v>
      </c>
      <c r="S7" s="17">
        <v>2485</v>
      </c>
      <c r="T7" s="17">
        <v>2876</v>
      </c>
      <c r="U7" s="17">
        <v>3098</v>
      </c>
      <c r="V7" s="17">
        <v>3449</v>
      </c>
      <c r="W7" s="17">
        <v>3515</v>
      </c>
      <c r="X7" s="17">
        <v>2992</v>
      </c>
      <c r="Y7" s="17">
        <v>2706</v>
      </c>
      <c r="Z7" s="18">
        <v>3340</v>
      </c>
      <c r="AA7" s="18">
        <v>3437</v>
      </c>
    </row>
    <row r="8" spans="1:27" ht="15.75" x14ac:dyDescent="0.25">
      <c r="A8" s="23" t="s">
        <v>977</v>
      </c>
      <c r="B8" s="23" t="s">
        <v>978</v>
      </c>
      <c r="C8" s="17">
        <v>10688</v>
      </c>
      <c r="D8" s="17">
        <v>11711</v>
      </c>
      <c r="E8" s="17">
        <v>11463</v>
      </c>
      <c r="F8" s="17">
        <v>12290</v>
      </c>
      <c r="G8" s="17">
        <v>13271</v>
      </c>
      <c r="H8" s="17">
        <v>13043</v>
      </c>
      <c r="I8" s="17">
        <v>14005</v>
      </c>
      <c r="J8" s="17">
        <v>15871</v>
      </c>
      <c r="K8" s="17">
        <v>14992</v>
      </c>
      <c r="L8" s="17">
        <v>16477</v>
      </c>
      <c r="M8" s="17">
        <v>14545</v>
      </c>
      <c r="N8" s="17">
        <v>16764</v>
      </c>
      <c r="O8" s="17">
        <v>19387</v>
      </c>
      <c r="P8" s="17">
        <v>18381</v>
      </c>
      <c r="Q8" s="17">
        <v>17612</v>
      </c>
      <c r="R8" s="17">
        <v>15762</v>
      </c>
      <c r="S8" s="17">
        <v>15587</v>
      </c>
      <c r="T8" s="17">
        <v>16209</v>
      </c>
      <c r="U8" s="17">
        <v>19551</v>
      </c>
      <c r="V8" s="17">
        <v>19759</v>
      </c>
      <c r="W8" s="17">
        <v>18545</v>
      </c>
      <c r="X8" s="17">
        <v>15840</v>
      </c>
      <c r="Y8" s="17">
        <v>21726</v>
      </c>
      <c r="Z8" s="18">
        <v>35303</v>
      </c>
      <c r="AA8" s="18">
        <v>25681</v>
      </c>
    </row>
    <row r="9" spans="1:27" ht="15.75" x14ac:dyDescent="0.25">
      <c r="A9" s="23" t="s">
        <v>979</v>
      </c>
      <c r="B9" s="23" t="s">
        <v>980</v>
      </c>
      <c r="C9" s="17">
        <v>166</v>
      </c>
      <c r="D9" s="17">
        <v>185</v>
      </c>
      <c r="E9" s="17">
        <v>177</v>
      </c>
      <c r="F9" s="17">
        <v>227</v>
      </c>
      <c r="G9" s="17">
        <v>260</v>
      </c>
      <c r="H9" s="17">
        <v>288</v>
      </c>
      <c r="I9" s="17">
        <v>357</v>
      </c>
      <c r="J9" s="17">
        <v>392</v>
      </c>
      <c r="K9" s="17">
        <v>474</v>
      </c>
      <c r="L9" s="17">
        <v>543</v>
      </c>
      <c r="M9" s="17">
        <v>511</v>
      </c>
      <c r="N9" s="17">
        <v>564</v>
      </c>
      <c r="O9" s="17">
        <v>616</v>
      </c>
      <c r="P9" s="17">
        <v>691</v>
      </c>
      <c r="Q9" s="17">
        <v>834</v>
      </c>
      <c r="R9" s="17">
        <v>872</v>
      </c>
      <c r="S9" s="17">
        <v>861</v>
      </c>
      <c r="T9" s="17">
        <v>993</v>
      </c>
      <c r="U9" s="17">
        <v>1027</v>
      </c>
      <c r="V9" s="17">
        <v>1091</v>
      </c>
      <c r="W9" s="17">
        <v>1177</v>
      </c>
      <c r="X9" s="17">
        <v>854</v>
      </c>
      <c r="Y9" s="17">
        <v>744</v>
      </c>
      <c r="Z9" s="18">
        <v>953</v>
      </c>
      <c r="AA9" s="18">
        <v>918</v>
      </c>
    </row>
    <row r="10" spans="1:27" ht="15.75" x14ac:dyDescent="0.25">
      <c r="A10" s="23" t="s">
        <v>981</v>
      </c>
      <c r="B10" s="23" t="s">
        <v>982</v>
      </c>
      <c r="C10" s="17">
        <v>93</v>
      </c>
      <c r="D10" s="17">
        <v>94</v>
      </c>
      <c r="E10" s="17">
        <v>109</v>
      </c>
      <c r="F10" s="17">
        <v>156</v>
      </c>
      <c r="G10" s="17">
        <v>226</v>
      </c>
      <c r="H10" s="17">
        <v>146</v>
      </c>
      <c r="I10" s="17">
        <v>139</v>
      </c>
      <c r="J10" s="17">
        <v>248</v>
      </c>
      <c r="K10" s="17">
        <v>255</v>
      </c>
      <c r="L10" s="17">
        <v>289</v>
      </c>
      <c r="M10" s="17">
        <v>366</v>
      </c>
      <c r="N10" s="17">
        <v>302</v>
      </c>
      <c r="O10" s="17">
        <v>249</v>
      </c>
      <c r="P10" s="17">
        <v>269</v>
      </c>
      <c r="Q10" s="17">
        <v>276</v>
      </c>
      <c r="R10" s="17">
        <v>310</v>
      </c>
      <c r="S10" s="17">
        <v>317</v>
      </c>
      <c r="T10" s="17">
        <v>340</v>
      </c>
      <c r="U10" s="17">
        <v>459</v>
      </c>
      <c r="V10" s="17">
        <v>572</v>
      </c>
      <c r="W10" s="17">
        <v>480</v>
      </c>
      <c r="X10" s="17">
        <v>436</v>
      </c>
      <c r="Y10" s="17">
        <v>339</v>
      </c>
      <c r="Z10" s="18">
        <v>433</v>
      </c>
      <c r="AA10" s="18">
        <v>598</v>
      </c>
    </row>
    <row r="11" spans="1:27" ht="15.75" x14ac:dyDescent="0.25">
      <c r="A11" s="23" t="s">
        <v>983</v>
      </c>
      <c r="B11" s="23" t="s">
        <v>984</v>
      </c>
      <c r="C11" s="17">
        <v>559</v>
      </c>
      <c r="D11" s="17">
        <v>654</v>
      </c>
      <c r="E11" s="17">
        <v>657</v>
      </c>
      <c r="F11" s="17">
        <v>683</v>
      </c>
      <c r="G11" s="17">
        <v>697</v>
      </c>
      <c r="H11" s="17">
        <v>817</v>
      </c>
      <c r="I11" s="17">
        <v>934</v>
      </c>
      <c r="J11" s="17">
        <v>1732</v>
      </c>
      <c r="K11" s="17">
        <v>1289</v>
      </c>
      <c r="L11" s="17">
        <v>1430</v>
      </c>
      <c r="M11" s="17">
        <v>1422</v>
      </c>
      <c r="N11" s="17">
        <v>1374</v>
      </c>
      <c r="O11" s="17">
        <v>1693</v>
      </c>
      <c r="P11" s="17">
        <v>1478</v>
      </c>
      <c r="Q11" s="17">
        <v>1826</v>
      </c>
      <c r="R11" s="17">
        <v>1468</v>
      </c>
      <c r="S11" s="17">
        <v>1376</v>
      </c>
      <c r="T11" s="17">
        <v>1605</v>
      </c>
      <c r="U11" s="17">
        <v>1659</v>
      </c>
      <c r="V11" s="17">
        <v>1554</v>
      </c>
      <c r="W11" s="17">
        <v>1812</v>
      </c>
      <c r="X11" s="17">
        <v>1537</v>
      </c>
      <c r="Y11" s="17">
        <v>1426</v>
      </c>
      <c r="Z11" s="18">
        <v>1666</v>
      </c>
      <c r="AA11" s="18">
        <v>1915</v>
      </c>
    </row>
    <row r="12" spans="1:27" ht="15.75" x14ac:dyDescent="0.25">
      <c r="A12" s="25" t="s">
        <v>985</v>
      </c>
      <c r="B12" s="23" t="s">
        <v>986</v>
      </c>
      <c r="C12" s="17">
        <v>919</v>
      </c>
      <c r="D12" s="17">
        <v>1165</v>
      </c>
      <c r="E12" s="17">
        <v>1319</v>
      </c>
      <c r="F12" s="17">
        <v>1237</v>
      </c>
      <c r="G12" s="17">
        <v>1277</v>
      </c>
      <c r="H12" s="17">
        <v>1370</v>
      </c>
      <c r="I12" s="17">
        <v>1549</v>
      </c>
      <c r="J12" s="17">
        <v>2077</v>
      </c>
      <c r="K12" s="17">
        <v>2016</v>
      </c>
      <c r="L12" s="17">
        <v>2041</v>
      </c>
      <c r="M12" s="17">
        <v>1954</v>
      </c>
      <c r="N12" s="17">
        <v>2317</v>
      </c>
      <c r="O12" s="17">
        <v>2538</v>
      </c>
      <c r="P12" s="17">
        <v>2389</v>
      </c>
      <c r="Q12" s="17">
        <v>2682</v>
      </c>
      <c r="R12" s="17">
        <v>2844</v>
      </c>
      <c r="S12" s="17">
        <v>2784</v>
      </c>
      <c r="T12" s="17">
        <v>3061</v>
      </c>
      <c r="U12" s="17">
        <v>3243</v>
      </c>
      <c r="V12" s="17">
        <v>3314</v>
      </c>
      <c r="W12" s="17">
        <v>3497</v>
      </c>
      <c r="X12" s="17">
        <v>2940</v>
      </c>
      <c r="Y12" s="17">
        <v>2691</v>
      </c>
      <c r="Z12" s="18">
        <v>3275</v>
      </c>
      <c r="AA12" s="18">
        <v>3633</v>
      </c>
    </row>
    <row r="13" spans="1:27" ht="15.75" x14ac:dyDescent="0.25">
      <c r="A13" s="25" t="s">
        <v>987</v>
      </c>
      <c r="B13" s="23" t="s">
        <v>988</v>
      </c>
      <c r="C13" s="17">
        <v>3199</v>
      </c>
      <c r="D13" s="17">
        <v>3650</v>
      </c>
      <c r="E13" s="17">
        <v>4057</v>
      </c>
      <c r="F13" s="17">
        <v>4448</v>
      </c>
      <c r="G13" s="17">
        <v>4051</v>
      </c>
      <c r="H13" s="17">
        <v>3795</v>
      </c>
      <c r="I13" s="17">
        <v>4105</v>
      </c>
      <c r="J13" s="17">
        <v>6470</v>
      </c>
      <c r="K13" s="17">
        <v>4305</v>
      </c>
      <c r="L13" s="17">
        <v>4926</v>
      </c>
      <c r="M13" s="17">
        <v>5159</v>
      </c>
      <c r="N13" s="17">
        <v>5643</v>
      </c>
      <c r="O13" s="17">
        <v>6304</v>
      </c>
      <c r="P13" s="17">
        <v>6120</v>
      </c>
      <c r="Q13" s="17">
        <v>6253</v>
      </c>
      <c r="R13" s="17">
        <v>5842</v>
      </c>
      <c r="S13" s="17">
        <v>5216</v>
      </c>
      <c r="T13" s="17">
        <v>5881</v>
      </c>
      <c r="U13" s="17">
        <v>6443</v>
      </c>
      <c r="V13" s="17">
        <v>6756</v>
      </c>
      <c r="W13" s="17">
        <v>6715</v>
      </c>
      <c r="X13" s="17">
        <v>6453</v>
      </c>
      <c r="Y13" s="17">
        <v>7000</v>
      </c>
      <c r="Z13" s="18">
        <v>8257</v>
      </c>
      <c r="AA13" s="18">
        <v>8284</v>
      </c>
    </row>
    <row r="14" spans="1:27" ht="15.75" x14ac:dyDescent="0.25">
      <c r="A14" s="25" t="s">
        <v>989</v>
      </c>
      <c r="B14" s="23" t="s">
        <v>990</v>
      </c>
      <c r="C14" s="17">
        <v>59</v>
      </c>
      <c r="D14" s="17">
        <v>76</v>
      </c>
      <c r="E14" s="17">
        <v>88</v>
      </c>
      <c r="F14" s="17">
        <v>101</v>
      </c>
      <c r="G14" s="17">
        <v>101</v>
      </c>
      <c r="H14" s="17">
        <v>109</v>
      </c>
      <c r="I14" s="17">
        <v>123</v>
      </c>
      <c r="J14" s="17">
        <v>499</v>
      </c>
      <c r="K14" s="17">
        <v>271</v>
      </c>
      <c r="L14" s="17">
        <v>280</v>
      </c>
      <c r="M14" s="17">
        <v>174</v>
      </c>
      <c r="N14" s="17">
        <v>247</v>
      </c>
      <c r="O14" s="17">
        <v>373</v>
      </c>
      <c r="P14" s="17">
        <v>415</v>
      </c>
      <c r="Q14" s="17">
        <v>459</v>
      </c>
      <c r="R14" s="17">
        <v>397</v>
      </c>
      <c r="S14" s="17">
        <v>356</v>
      </c>
      <c r="T14" s="17">
        <v>357</v>
      </c>
      <c r="U14" s="17">
        <v>398</v>
      </c>
      <c r="V14" s="17">
        <v>383</v>
      </c>
      <c r="W14" s="17">
        <v>405</v>
      </c>
      <c r="X14" s="17">
        <v>420</v>
      </c>
      <c r="Y14" s="17">
        <v>374</v>
      </c>
      <c r="Z14" s="18">
        <v>448</v>
      </c>
      <c r="AA14" s="18">
        <v>503</v>
      </c>
    </row>
    <row r="15" spans="1:27" ht="15.75" x14ac:dyDescent="0.25">
      <c r="A15" s="25" t="s">
        <v>991</v>
      </c>
      <c r="B15" s="23" t="s">
        <v>992</v>
      </c>
      <c r="C15" s="17">
        <v>2003</v>
      </c>
      <c r="D15" s="17">
        <v>2303</v>
      </c>
      <c r="E15" s="17">
        <v>2392</v>
      </c>
      <c r="F15" s="17">
        <v>2177</v>
      </c>
      <c r="G15" s="17">
        <v>2294</v>
      </c>
      <c r="H15" s="17">
        <v>2227</v>
      </c>
      <c r="I15" s="17">
        <v>2389</v>
      </c>
      <c r="J15" s="17">
        <v>2918</v>
      </c>
      <c r="K15" s="17">
        <v>3324</v>
      </c>
      <c r="L15" s="17">
        <v>3194</v>
      </c>
      <c r="M15" s="17">
        <v>2676</v>
      </c>
      <c r="N15" s="17">
        <v>2892</v>
      </c>
      <c r="O15" s="17">
        <v>3162</v>
      </c>
      <c r="P15" s="17">
        <v>3062</v>
      </c>
      <c r="Q15" s="17">
        <v>2912</v>
      </c>
      <c r="R15" s="17">
        <v>3071</v>
      </c>
      <c r="S15" s="17">
        <v>2637</v>
      </c>
      <c r="T15" s="17">
        <v>2546</v>
      </c>
      <c r="U15" s="17">
        <v>2732</v>
      </c>
      <c r="V15" s="17">
        <v>2955</v>
      </c>
      <c r="W15" s="17">
        <v>3243</v>
      </c>
      <c r="X15" s="17">
        <v>2736</v>
      </c>
      <c r="Y15" s="17">
        <v>2480</v>
      </c>
      <c r="Z15" s="18">
        <v>3056</v>
      </c>
      <c r="AA15" s="18">
        <v>3125</v>
      </c>
    </row>
    <row r="16" spans="1:27" ht="15.75" x14ac:dyDescent="0.25">
      <c r="A16" s="25" t="s">
        <v>993</v>
      </c>
      <c r="B16" s="23" t="s">
        <v>994</v>
      </c>
      <c r="C16" s="17">
        <v>22101</v>
      </c>
      <c r="D16" s="17">
        <v>24161</v>
      </c>
      <c r="E16" s="17">
        <v>25997</v>
      </c>
      <c r="F16" s="17">
        <v>25747</v>
      </c>
      <c r="G16" s="17">
        <v>26380</v>
      </c>
      <c r="H16" s="17">
        <v>26369</v>
      </c>
      <c r="I16" s="17">
        <v>28288</v>
      </c>
      <c r="J16" s="17">
        <v>38538</v>
      </c>
      <c r="K16" s="17">
        <v>27111</v>
      </c>
      <c r="L16" s="17">
        <v>28084</v>
      </c>
      <c r="M16" s="17">
        <v>27019</v>
      </c>
      <c r="N16" s="17">
        <v>29037</v>
      </c>
      <c r="O16" s="17">
        <v>32778</v>
      </c>
      <c r="P16" s="17">
        <v>32223</v>
      </c>
      <c r="Q16" s="17">
        <v>32675</v>
      </c>
      <c r="R16" s="17">
        <v>30215</v>
      </c>
      <c r="S16" s="17">
        <v>30136</v>
      </c>
      <c r="T16" s="17">
        <v>33196</v>
      </c>
      <c r="U16" s="17">
        <v>38687</v>
      </c>
      <c r="V16" s="17">
        <v>40056</v>
      </c>
      <c r="W16" s="17">
        <v>40279</v>
      </c>
      <c r="X16" s="17">
        <v>31789</v>
      </c>
      <c r="Y16" s="17">
        <v>32662</v>
      </c>
      <c r="Z16" s="18">
        <v>44259</v>
      </c>
      <c r="AA16" s="18">
        <v>44647</v>
      </c>
    </row>
    <row r="17" spans="1:27" ht="15.75" x14ac:dyDescent="0.25">
      <c r="A17" s="25" t="s">
        <v>995</v>
      </c>
      <c r="B17" s="23" t="s">
        <v>996</v>
      </c>
      <c r="C17" s="17">
        <v>26254</v>
      </c>
      <c r="D17" s="17">
        <v>29321</v>
      </c>
      <c r="E17" s="17">
        <v>30059</v>
      </c>
      <c r="F17" s="17">
        <v>28604</v>
      </c>
      <c r="G17" s="17">
        <v>27925</v>
      </c>
      <c r="H17" s="17">
        <v>29718</v>
      </c>
      <c r="I17" s="17">
        <v>31934</v>
      </c>
      <c r="J17" s="17">
        <v>37300</v>
      </c>
      <c r="K17" s="17">
        <v>34997</v>
      </c>
      <c r="L17" s="17">
        <v>40002</v>
      </c>
      <c r="M17" s="17">
        <v>35898</v>
      </c>
      <c r="N17" s="17">
        <v>39684</v>
      </c>
      <c r="O17" s="17">
        <v>46594</v>
      </c>
      <c r="P17" s="17">
        <v>45509</v>
      </c>
      <c r="Q17" s="17">
        <v>44069</v>
      </c>
      <c r="R17" s="17">
        <v>45068</v>
      </c>
      <c r="S17" s="17">
        <v>44919</v>
      </c>
      <c r="T17" s="17">
        <v>49453</v>
      </c>
      <c r="U17" s="17">
        <v>56889</v>
      </c>
      <c r="V17" s="17">
        <v>56430</v>
      </c>
      <c r="W17" s="17">
        <v>56518</v>
      </c>
      <c r="X17" s="17">
        <v>50275</v>
      </c>
      <c r="Y17" s="17">
        <v>49589</v>
      </c>
      <c r="Z17" s="18">
        <v>57491</v>
      </c>
      <c r="AA17" s="18">
        <v>62982</v>
      </c>
    </row>
    <row r="18" spans="1:27" ht="15.75" x14ac:dyDescent="0.25">
      <c r="A18" s="25" t="s">
        <v>997</v>
      </c>
      <c r="B18" s="23" t="s">
        <v>998</v>
      </c>
      <c r="C18" s="17">
        <v>2868</v>
      </c>
      <c r="D18" s="17">
        <v>3045</v>
      </c>
      <c r="E18" s="17">
        <v>2910</v>
      </c>
      <c r="F18" s="17">
        <v>3022</v>
      </c>
      <c r="G18" s="17">
        <v>3041</v>
      </c>
      <c r="H18" s="17">
        <v>3074</v>
      </c>
      <c r="I18" s="17">
        <v>3037</v>
      </c>
      <c r="J18" s="17">
        <v>3052</v>
      </c>
      <c r="K18" s="17">
        <v>3108</v>
      </c>
      <c r="L18" s="17">
        <v>3403</v>
      </c>
      <c r="M18" s="17">
        <v>3202</v>
      </c>
      <c r="N18" s="17">
        <v>2937</v>
      </c>
      <c r="O18" s="17">
        <v>2702</v>
      </c>
      <c r="P18" s="17">
        <v>2428</v>
      </c>
      <c r="Q18" s="17">
        <v>2846</v>
      </c>
      <c r="R18" s="17">
        <v>3652</v>
      </c>
      <c r="S18" s="17">
        <v>2649</v>
      </c>
      <c r="T18" s="17">
        <v>2782</v>
      </c>
      <c r="U18" s="17">
        <v>3197</v>
      </c>
      <c r="V18" s="17">
        <v>3773</v>
      </c>
      <c r="W18" s="17">
        <v>3274</v>
      </c>
      <c r="X18" s="17">
        <v>2473</v>
      </c>
      <c r="Y18" s="17">
        <v>2460</v>
      </c>
      <c r="Z18" s="18">
        <v>3235</v>
      </c>
      <c r="AA18" s="18">
        <v>3822</v>
      </c>
    </row>
    <row r="19" spans="1:27" ht="15.75" x14ac:dyDescent="0.25">
      <c r="A19" s="25" t="s">
        <v>999</v>
      </c>
      <c r="B19" s="23" t="s">
        <v>1000</v>
      </c>
      <c r="C19" s="17">
        <v>677</v>
      </c>
      <c r="D19" s="17">
        <v>878</v>
      </c>
      <c r="E19" s="17">
        <v>842</v>
      </c>
      <c r="F19" s="17">
        <v>986</v>
      </c>
      <c r="G19" s="17">
        <v>1093</v>
      </c>
      <c r="H19" s="17">
        <v>1301</v>
      </c>
      <c r="I19" s="17">
        <v>1438</v>
      </c>
      <c r="J19" s="17">
        <v>1287</v>
      </c>
      <c r="K19" s="17">
        <v>1376</v>
      </c>
      <c r="L19" s="17">
        <v>1523</v>
      </c>
      <c r="M19" s="17">
        <v>1415</v>
      </c>
      <c r="N19" s="17">
        <v>1568</v>
      </c>
      <c r="O19" s="17">
        <v>1730</v>
      </c>
      <c r="P19" s="17">
        <v>1827</v>
      </c>
      <c r="Q19" s="17">
        <v>1785</v>
      </c>
      <c r="R19" s="17">
        <v>1819</v>
      </c>
      <c r="S19" s="17">
        <v>1908</v>
      </c>
      <c r="T19" s="17">
        <v>2078</v>
      </c>
      <c r="U19" s="17">
        <v>2289</v>
      </c>
      <c r="V19" s="17">
        <v>2277</v>
      </c>
      <c r="W19" s="17">
        <v>2362</v>
      </c>
      <c r="X19" s="17">
        <v>2484</v>
      </c>
      <c r="Y19" s="17">
        <v>2480</v>
      </c>
      <c r="Z19" s="18">
        <v>2856</v>
      </c>
      <c r="AA19" s="18">
        <v>3379</v>
      </c>
    </row>
    <row r="20" spans="1:27" ht="15.75" x14ac:dyDescent="0.25">
      <c r="A20" s="25" t="s">
        <v>1001</v>
      </c>
      <c r="B20" s="23" t="s">
        <v>1002</v>
      </c>
      <c r="C20" s="17">
        <v>14406</v>
      </c>
      <c r="D20" s="17">
        <v>16185</v>
      </c>
      <c r="E20" s="17">
        <v>18597</v>
      </c>
      <c r="F20" s="17">
        <v>20637</v>
      </c>
      <c r="G20" s="17">
        <v>18295</v>
      </c>
      <c r="H20" s="17">
        <v>20516</v>
      </c>
      <c r="I20" s="17">
        <v>23851</v>
      </c>
      <c r="J20" s="17">
        <v>25748</v>
      </c>
      <c r="K20" s="17">
        <v>28087</v>
      </c>
      <c r="L20" s="17">
        <v>30167</v>
      </c>
      <c r="M20" s="17">
        <v>26128</v>
      </c>
      <c r="N20" s="17">
        <v>27939</v>
      </c>
      <c r="O20" s="17">
        <v>31750</v>
      </c>
      <c r="P20" s="17">
        <v>30871</v>
      </c>
      <c r="Q20" s="17">
        <v>30663</v>
      </c>
      <c r="R20" s="17">
        <v>29306</v>
      </c>
      <c r="S20" s="17">
        <v>28320</v>
      </c>
      <c r="T20" s="17">
        <v>30902</v>
      </c>
      <c r="U20" s="17">
        <v>36541</v>
      </c>
      <c r="V20" s="17">
        <v>41851</v>
      </c>
      <c r="W20" s="17">
        <v>40476</v>
      </c>
      <c r="X20" s="17">
        <v>40355</v>
      </c>
      <c r="Y20" s="17">
        <v>41586</v>
      </c>
      <c r="Z20" s="18">
        <v>52532</v>
      </c>
      <c r="AA20" s="18">
        <v>57732</v>
      </c>
    </row>
    <row r="21" spans="1:27" ht="15.75" x14ac:dyDescent="0.25">
      <c r="A21" s="25" t="s">
        <v>1003</v>
      </c>
      <c r="B21" s="23" t="s">
        <v>1004</v>
      </c>
      <c r="C21" s="17">
        <v>10813</v>
      </c>
      <c r="D21" s="17">
        <v>11452</v>
      </c>
      <c r="E21" s="17">
        <v>11661</v>
      </c>
      <c r="F21" s="17">
        <v>11720</v>
      </c>
      <c r="G21" s="17">
        <v>12201</v>
      </c>
      <c r="H21" s="17">
        <v>12277</v>
      </c>
      <c r="I21" s="17">
        <v>12958</v>
      </c>
      <c r="J21" s="17">
        <v>13880</v>
      </c>
      <c r="K21" s="17">
        <v>13750</v>
      </c>
      <c r="L21" s="17">
        <v>13918</v>
      </c>
      <c r="M21" s="17">
        <v>12769</v>
      </c>
      <c r="N21" s="17">
        <v>13103</v>
      </c>
      <c r="O21" s="17">
        <v>14638</v>
      </c>
      <c r="P21" s="17">
        <v>12777</v>
      </c>
      <c r="Q21" s="17">
        <v>13882</v>
      </c>
      <c r="R21" s="17">
        <v>14461</v>
      </c>
      <c r="S21" s="17">
        <v>14509</v>
      </c>
      <c r="T21" s="17">
        <v>16017</v>
      </c>
      <c r="U21" s="17">
        <v>16615</v>
      </c>
      <c r="V21" s="17">
        <v>17396</v>
      </c>
      <c r="W21" s="17">
        <v>18000</v>
      </c>
      <c r="X21" s="17">
        <v>14572</v>
      </c>
      <c r="Y21" s="17">
        <v>14792</v>
      </c>
      <c r="Z21" s="18">
        <v>16317</v>
      </c>
      <c r="AA21" s="18">
        <v>18866</v>
      </c>
    </row>
    <row r="22" spans="1:27" ht="15.75" x14ac:dyDescent="0.25">
      <c r="A22" s="25" t="s">
        <v>1005</v>
      </c>
      <c r="B22" s="23" t="s">
        <v>1006</v>
      </c>
      <c r="C22" s="17">
        <v>94</v>
      </c>
      <c r="D22" s="17">
        <v>121</v>
      </c>
      <c r="E22" s="17">
        <v>124</v>
      </c>
      <c r="F22" s="17">
        <v>108</v>
      </c>
      <c r="G22" s="17">
        <v>131</v>
      </c>
      <c r="H22" s="17">
        <v>126</v>
      </c>
      <c r="I22" s="17">
        <v>225</v>
      </c>
      <c r="J22" s="17">
        <v>641</v>
      </c>
      <c r="K22" s="17">
        <v>251</v>
      </c>
      <c r="L22" s="17">
        <v>274</v>
      </c>
      <c r="M22" s="17">
        <v>218</v>
      </c>
      <c r="N22" s="17">
        <v>289</v>
      </c>
      <c r="O22" s="17">
        <v>394</v>
      </c>
      <c r="P22" s="17">
        <v>398</v>
      </c>
      <c r="Q22" s="17">
        <v>464</v>
      </c>
      <c r="R22" s="17">
        <v>457</v>
      </c>
      <c r="S22" s="17">
        <v>371</v>
      </c>
      <c r="T22" s="17">
        <v>420</v>
      </c>
      <c r="U22" s="17">
        <v>544</v>
      </c>
      <c r="V22" s="17">
        <v>611</v>
      </c>
      <c r="W22" s="17">
        <v>591</v>
      </c>
      <c r="X22" s="17">
        <v>561</v>
      </c>
      <c r="Y22" s="17">
        <v>585</v>
      </c>
      <c r="Z22" s="18">
        <v>525</v>
      </c>
      <c r="AA22" s="18">
        <v>574</v>
      </c>
    </row>
    <row r="23" spans="1:27" ht="15.75" x14ac:dyDescent="0.25">
      <c r="A23" s="25" t="s">
        <v>1007</v>
      </c>
      <c r="B23" s="23" t="s">
        <v>1008</v>
      </c>
      <c r="C23" s="17">
        <v>106</v>
      </c>
      <c r="D23" s="17">
        <v>150</v>
      </c>
      <c r="E23" s="17">
        <v>208</v>
      </c>
      <c r="F23" s="17">
        <v>163</v>
      </c>
      <c r="G23" s="17">
        <v>212</v>
      </c>
      <c r="H23" s="17">
        <v>167</v>
      </c>
      <c r="I23" s="17">
        <v>305</v>
      </c>
      <c r="J23" s="17">
        <v>396</v>
      </c>
      <c r="K23" s="17">
        <v>465</v>
      </c>
      <c r="L23" s="17">
        <v>558</v>
      </c>
      <c r="M23" s="17">
        <v>299</v>
      </c>
      <c r="N23" s="17">
        <v>387</v>
      </c>
      <c r="O23" s="17">
        <v>506</v>
      </c>
      <c r="P23" s="17">
        <v>638</v>
      </c>
      <c r="Q23" s="17">
        <v>628</v>
      </c>
      <c r="R23" s="17">
        <v>607</v>
      </c>
      <c r="S23" s="17">
        <v>554</v>
      </c>
      <c r="T23" s="17">
        <v>651</v>
      </c>
      <c r="U23" s="17">
        <v>890</v>
      </c>
      <c r="V23" s="17">
        <v>909</v>
      </c>
      <c r="W23" s="17">
        <v>1043</v>
      </c>
      <c r="X23" s="17">
        <v>754</v>
      </c>
      <c r="Y23" s="17">
        <v>862</v>
      </c>
      <c r="Z23" s="18">
        <v>1646</v>
      </c>
      <c r="AA23" s="18">
        <v>1206</v>
      </c>
    </row>
    <row r="24" spans="1:27" ht="15.75" x14ac:dyDescent="0.25">
      <c r="A24" s="23" t="s">
        <v>1009</v>
      </c>
      <c r="B24" s="23" t="s">
        <v>1010</v>
      </c>
      <c r="C24" s="17">
        <v>1422</v>
      </c>
      <c r="D24" s="17">
        <v>1284</v>
      </c>
      <c r="E24" s="17">
        <v>1940</v>
      </c>
      <c r="F24" s="17">
        <v>1973</v>
      </c>
      <c r="G24" s="17">
        <v>2509</v>
      </c>
      <c r="H24" s="17">
        <v>2304</v>
      </c>
      <c r="I24" s="17">
        <v>2382</v>
      </c>
      <c r="J24" s="17">
        <v>4032</v>
      </c>
      <c r="K24" s="17">
        <v>3985</v>
      </c>
      <c r="L24" s="17">
        <v>3586</v>
      </c>
      <c r="M24" s="17">
        <v>3751</v>
      </c>
      <c r="N24" s="17">
        <v>3769</v>
      </c>
      <c r="O24" s="17">
        <v>4408</v>
      </c>
      <c r="P24" s="17">
        <v>3951</v>
      </c>
      <c r="Q24" s="17">
        <v>4466</v>
      </c>
      <c r="R24" s="17">
        <v>4447</v>
      </c>
      <c r="S24" s="17">
        <v>4240</v>
      </c>
      <c r="T24" s="17">
        <v>4687</v>
      </c>
      <c r="U24" s="17">
        <v>5119</v>
      </c>
      <c r="V24" s="17">
        <v>5696</v>
      </c>
      <c r="W24" s="17">
        <v>6982</v>
      </c>
      <c r="X24" s="17">
        <v>6947</v>
      </c>
      <c r="Y24" s="17">
        <v>10201</v>
      </c>
      <c r="Z24" s="18">
        <v>10989</v>
      </c>
      <c r="AA24" s="18">
        <v>11663</v>
      </c>
    </row>
    <row r="25" spans="1:27" ht="15.75" x14ac:dyDescent="0.25">
      <c r="A25" s="23" t="s">
        <v>1011</v>
      </c>
      <c r="B25" s="23" t="s">
        <v>1012</v>
      </c>
      <c r="C25" s="17">
        <v>296</v>
      </c>
      <c r="D25" s="17">
        <v>304</v>
      </c>
      <c r="E25" s="17">
        <v>315</v>
      </c>
      <c r="F25" s="17">
        <v>333</v>
      </c>
      <c r="G25" s="17">
        <v>352</v>
      </c>
      <c r="H25" s="17">
        <v>379</v>
      </c>
      <c r="I25" s="17">
        <v>368</v>
      </c>
      <c r="J25" s="17">
        <v>471</v>
      </c>
      <c r="K25" s="17">
        <v>527</v>
      </c>
      <c r="L25" s="17">
        <v>626</v>
      </c>
      <c r="M25" s="17">
        <v>682</v>
      </c>
      <c r="N25" s="17">
        <v>622</v>
      </c>
      <c r="O25" s="17">
        <v>816</v>
      </c>
      <c r="P25" s="17">
        <v>739</v>
      </c>
      <c r="Q25" s="17">
        <v>870</v>
      </c>
      <c r="R25" s="17">
        <v>757</v>
      </c>
      <c r="S25" s="17">
        <v>769</v>
      </c>
      <c r="T25" s="17">
        <v>996</v>
      </c>
      <c r="U25" s="17">
        <v>1105</v>
      </c>
      <c r="V25" s="17">
        <v>1297</v>
      </c>
      <c r="W25" s="17">
        <v>1627</v>
      </c>
      <c r="X25" s="17">
        <v>1057</v>
      </c>
      <c r="Y25" s="17">
        <v>2875</v>
      </c>
      <c r="Z25" s="18">
        <v>1233</v>
      </c>
      <c r="AA25" s="18">
        <v>1519</v>
      </c>
    </row>
    <row r="26" spans="1:27" ht="15.75" x14ac:dyDescent="0.25">
      <c r="A26" s="23" t="s">
        <v>1013</v>
      </c>
      <c r="B26" s="23" t="s">
        <v>1014</v>
      </c>
      <c r="C26" s="17">
        <v>17298</v>
      </c>
      <c r="D26" s="17">
        <v>18997</v>
      </c>
      <c r="E26" s="17">
        <v>19521</v>
      </c>
      <c r="F26" s="17">
        <v>18700</v>
      </c>
      <c r="G26" s="17">
        <v>18864</v>
      </c>
      <c r="H26" s="17">
        <v>18443</v>
      </c>
      <c r="I26" s="17">
        <v>19698</v>
      </c>
      <c r="J26" s="17">
        <v>24469</v>
      </c>
      <c r="K26" s="17">
        <v>23824</v>
      </c>
      <c r="L26" s="17">
        <v>28717</v>
      </c>
      <c r="M26" s="17">
        <v>27751</v>
      </c>
      <c r="N26" s="17">
        <v>33181</v>
      </c>
      <c r="O26" s="17">
        <v>35961</v>
      </c>
      <c r="P26" s="17">
        <v>36394</v>
      </c>
      <c r="Q26" s="17">
        <v>36279</v>
      </c>
      <c r="R26" s="17">
        <v>36349</v>
      </c>
      <c r="S26" s="17">
        <v>30542</v>
      </c>
      <c r="T26" s="17">
        <v>33009</v>
      </c>
      <c r="U26" s="17">
        <v>38837</v>
      </c>
      <c r="V26" s="17">
        <v>44850</v>
      </c>
      <c r="W26" s="17">
        <v>42472</v>
      </c>
      <c r="X26" s="17">
        <v>36321</v>
      </c>
      <c r="Y26" s="17">
        <v>43012</v>
      </c>
      <c r="Z26" s="18">
        <v>55709</v>
      </c>
      <c r="AA26" s="18">
        <v>52541</v>
      </c>
    </row>
    <row r="27" spans="1:27" ht="15.75" x14ac:dyDescent="0.25">
      <c r="A27" s="23" t="s">
        <v>1015</v>
      </c>
      <c r="B27" s="23" t="s">
        <v>1016</v>
      </c>
      <c r="C27" s="17">
        <v>1535</v>
      </c>
      <c r="D27" s="17">
        <v>1627</v>
      </c>
      <c r="E27" s="17">
        <v>1705</v>
      </c>
      <c r="F27" s="17">
        <v>1712</v>
      </c>
      <c r="G27" s="17">
        <v>1906</v>
      </c>
      <c r="H27" s="17">
        <v>2006</v>
      </c>
      <c r="I27" s="17">
        <v>2703</v>
      </c>
      <c r="J27" s="17">
        <v>4236</v>
      </c>
      <c r="K27" s="17">
        <v>3539</v>
      </c>
      <c r="L27" s="17">
        <v>4410</v>
      </c>
      <c r="M27" s="17">
        <v>4143</v>
      </c>
      <c r="N27" s="17">
        <v>4951</v>
      </c>
      <c r="O27" s="17">
        <v>5930</v>
      </c>
      <c r="P27" s="17">
        <v>5013</v>
      </c>
      <c r="Q27" s="17">
        <v>5666</v>
      </c>
      <c r="R27" s="17">
        <v>6245</v>
      </c>
      <c r="S27" s="17">
        <v>6119</v>
      </c>
      <c r="T27" s="17">
        <v>6954</v>
      </c>
      <c r="U27" s="17">
        <v>7560</v>
      </c>
      <c r="V27" s="17">
        <v>8048</v>
      </c>
      <c r="W27" s="17">
        <v>8388</v>
      </c>
      <c r="X27" s="17">
        <v>7004</v>
      </c>
      <c r="Y27" s="17">
        <v>6543</v>
      </c>
      <c r="Z27" s="18">
        <v>9079</v>
      </c>
      <c r="AA27" s="18">
        <v>10487</v>
      </c>
    </row>
    <row r="28" spans="1:27" ht="15.75" x14ac:dyDescent="0.25">
      <c r="A28" s="23" t="s">
        <v>1017</v>
      </c>
      <c r="B28" s="23" t="s">
        <v>1018</v>
      </c>
      <c r="C28" s="17">
        <v>2428</v>
      </c>
      <c r="D28" s="17">
        <v>2234</v>
      </c>
      <c r="E28" s="17">
        <v>2300</v>
      </c>
      <c r="F28" s="17">
        <v>2238</v>
      </c>
      <c r="G28" s="17">
        <v>2152</v>
      </c>
      <c r="H28" s="17">
        <v>2423</v>
      </c>
      <c r="I28" s="17">
        <v>2541</v>
      </c>
      <c r="J28" s="17">
        <v>3140</v>
      </c>
      <c r="K28" s="17">
        <v>2463</v>
      </c>
      <c r="L28" s="17">
        <v>2655</v>
      </c>
      <c r="M28" s="17">
        <v>2614</v>
      </c>
      <c r="N28" s="17">
        <v>2939</v>
      </c>
      <c r="O28" s="17">
        <v>2881</v>
      </c>
      <c r="P28" s="17">
        <v>2618</v>
      </c>
      <c r="Q28" s="17">
        <v>2617</v>
      </c>
      <c r="R28" s="17">
        <v>2632</v>
      </c>
      <c r="S28" s="17">
        <v>2537</v>
      </c>
      <c r="T28" s="17">
        <v>2820</v>
      </c>
      <c r="U28" s="17">
        <v>3073</v>
      </c>
      <c r="V28" s="17">
        <v>3340</v>
      </c>
      <c r="W28" s="17">
        <v>3542</v>
      </c>
      <c r="X28" s="17">
        <v>2647</v>
      </c>
      <c r="Y28" s="17">
        <v>2593</v>
      </c>
      <c r="Z28" s="18">
        <v>3197</v>
      </c>
      <c r="AA28" s="18">
        <v>3349</v>
      </c>
    </row>
    <row r="29" spans="1:27" ht="15.75" x14ac:dyDescent="0.25">
      <c r="A29" s="23" t="s">
        <v>1019</v>
      </c>
      <c r="B29" s="23" t="s">
        <v>1020</v>
      </c>
      <c r="C29" s="17">
        <v>299</v>
      </c>
      <c r="D29" s="17">
        <v>452</v>
      </c>
      <c r="E29" s="17">
        <v>408</v>
      </c>
      <c r="F29" s="17">
        <v>517</v>
      </c>
      <c r="G29" s="17">
        <v>591</v>
      </c>
      <c r="H29" s="17">
        <v>648</v>
      </c>
      <c r="I29" s="17">
        <v>683</v>
      </c>
      <c r="J29" s="17">
        <v>737</v>
      </c>
      <c r="K29" s="17">
        <v>957</v>
      </c>
      <c r="L29" s="17">
        <v>1107</v>
      </c>
      <c r="M29" s="17">
        <v>1064</v>
      </c>
      <c r="N29" s="17">
        <v>1277</v>
      </c>
      <c r="O29" s="17">
        <v>1465</v>
      </c>
      <c r="P29" s="17">
        <v>1522</v>
      </c>
      <c r="Q29" s="17">
        <v>1697</v>
      </c>
      <c r="R29" s="17">
        <v>1691</v>
      </c>
      <c r="S29" s="17">
        <v>1904</v>
      </c>
      <c r="T29" s="17">
        <v>2048</v>
      </c>
      <c r="U29" s="17">
        <v>2403</v>
      </c>
      <c r="V29" s="17">
        <v>2853</v>
      </c>
      <c r="W29" s="17">
        <v>2924</v>
      </c>
      <c r="X29" s="17">
        <v>2247</v>
      </c>
      <c r="Y29" s="17">
        <v>2163</v>
      </c>
      <c r="Z29" s="18">
        <v>2564</v>
      </c>
      <c r="AA29" s="18">
        <v>2518</v>
      </c>
    </row>
    <row r="30" spans="1:27" ht="15.75" x14ac:dyDescent="0.25">
      <c r="A30" s="23" t="s">
        <v>1021</v>
      </c>
      <c r="B30" s="23" t="s">
        <v>1022</v>
      </c>
      <c r="C30" s="17">
        <v>123</v>
      </c>
      <c r="D30" s="17">
        <v>174</v>
      </c>
      <c r="E30" s="17">
        <v>217</v>
      </c>
      <c r="F30" s="17">
        <v>217</v>
      </c>
      <c r="G30" s="17">
        <v>258</v>
      </c>
      <c r="H30" s="17">
        <v>258</v>
      </c>
      <c r="I30" s="17">
        <v>385</v>
      </c>
      <c r="J30" s="17">
        <v>427</v>
      </c>
      <c r="K30" s="17">
        <v>535</v>
      </c>
      <c r="L30" s="17">
        <v>784</v>
      </c>
      <c r="M30" s="17">
        <v>585</v>
      </c>
      <c r="N30" s="17">
        <v>779</v>
      </c>
      <c r="O30" s="17">
        <v>999</v>
      </c>
      <c r="P30" s="17">
        <v>838</v>
      </c>
      <c r="Q30" s="17">
        <v>723</v>
      </c>
      <c r="R30" s="17">
        <v>741</v>
      </c>
      <c r="S30" s="17">
        <v>703</v>
      </c>
      <c r="T30" s="17">
        <v>828</v>
      </c>
      <c r="U30" s="17">
        <v>934</v>
      </c>
      <c r="V30" s="17">
        <v>1016</v>
      </c>
      <c r="W30" s="17">
        <v>1251</v>
      </c>
      <c r="X30" s="17">
        <v>1059</v>
      </c>
      <c r="Y30" s="17">
        <v>1296</v>
      </c>
      <c r="Z30" s="18">
        <v>1182</v>
      </c>
      <c r="AA30" s="18">
        <v>1336</v>
      </c>
    </row>
    <row r="31" spans="1:27" ht="15.75" x14ac:dyDescent="0.25">
      <c r="A31" s="23" t="s">
        <v>1023</v>
      </c>
      <c r="B31" s="23" t="s">
        <v>1024</v>
      </c>
      <c r="C31" s="17">
        <v>148</v>
      </c>
      <c r="D31" s="17">
        <v>169</v>
      </c>
      <c r="E31" s="17">
        <v>170</v>
      </c>
      <c r="F31" s="17">
        <v>236</v>
      </c>
      <c r="G31" s="17">
        <v>162</v>
      </c>
      <c r="H31" s="17">
        <v>182</v>
      </c>
      <c r="I31" s="17">
        <v>257</v>
      </c>
      <c r="J31" s="17">
        <v>308</v>
      </c>
      <c r="K31" s="17">
        <v>254</v>
      </c>
      <c r="L31" s="17">
        <v>273</v>
      </c>
      <c r="M31" s="17">
        <v>234</v>
      </c>
      <c r="N31" s="17">
        <v>276</v>
      </c>
      <c r="O31" s="17">
        <v>285</v>
      </c>
      <c r="P31" s="17">
        <v>296</v>
      </c>
      <c r="Q31" s="17">
        <v>319</v>
      </c>
      <c r="R31" s="17">
        <v>358</v>
      </c>
      <c r="S31" s="17">
        <v>301</v>
      </c>
      <c r="T31" s="17">
        <v>368</v>
      </c>
      <c r="U31" s="17">
        <v>436</v>
      </c>
      <c r="V31" s="17">
        <v>471</v>
      </c>
      <c r="W31" s="17">
        <v>450</v>
      </c>
      <c r="X31" s="17">
        <v>388</v>
      </c>
      <c r="Y31" s="17">
        <v>372</v>
      </c>
      <c r="Z31" s="18">
        <v>408</v>
      </c>
      <c r="AA31" s="18">
        <v>460</v>
      </c>
    </row>
    <row r="32" spans="1:27" ht="15.75" x14ac:dyDescent="0.25">
      <c r="A32" s="23" t="s">
        <v>1025</v>
      </c>
      <c r="B32" s="23" t="s">
        <v>1026</v>
      </c>
      <c r="C32" s="17">
        <v>10982</v>
      </c>
      <c r="D32" s="17">
        <v>12021</v>
      </c>
      <c r="E32" s="17">
        <v>12657</v>
      </c>
      <c r="F32" s="17">
        <v>12749</v>
      </c>
      <c r="G32" s="17">
        <v>13440</v>
      </c>
      <c r="H32" s="17">
        <v>13833</v>
      </c>
      <c r="I32" s="17">
        <v>16489</v>
      </c>
      <c r="J32" s="17">
        <v>19221</v>
      </c>
      <c r="K32" s="17">
        <v>15639</v>
      </c>
      <c r="L32" s="17">
        <v>16055</v>
      </c>
      <c r="M32" s="17">
        <v>15230</v>
      </c>
      <c r="N32" s="17">
        <v>15371</v>
      </c>
      <c r="O32" s="17">
        <v>15861</v>
      </c>
      <c r="P32" s="17">
        <v>15011</v>
      </c>
      <c r="Q32" s="17">
        <v>15355</v>
      </c>
      <c r="R32" s="17">
        <v>15748</v>
      </c>
      <c r="S32" s="17">
        <v>15781</v>
      </c>
      <c r="T32" s="17">
        <v>17180</v>
      </c>
      <c r="U32" s="17">
        <v>18791</v>
      </c>
      <c r="V32" s="17">
        <v>18749</v>
      </c>
      <c r="W32" s="17">
        <v>19400</v>
      </c>
      <c r="X32" s="17">
        <v>14390</v>
      </c>
      <c r="Y32" s="17">
        <v>13669</v>
      </c>
      <c r="Z32" s="18">
        <v>19063</v>
      </c>
      <c r="AA32" s="18">
        <v>19723</v>
      </c>
    </row>
    <row r="33" spans="1:27" ht="15.75" x14ac:dyDescent="0.25">
      <c r="A33" s="23" t="s">
        <v>1027</v>
      </c>
      <c r="B33" s="23" t="s">
        <v>1028</v>
      </c>
      <c r="C33" s="17">
        <v>5388</v>
      </c>
      <c r="D33" s="17">
        <v>5686</v>
      </c>
      <c r="E33" s="17">
        <v>5577</v>
      </c>
      <c r="F33" s="17">
        <v>5314</v>
      </c>
      <c r="G33" s="17">
        <v>5398</v>
      </c>
      <c r="H33" s="17">
        <v>6066</v>
      </c>
      <c r="I33" s="17">
        <v>6434</v>
      </c>
      <c r="J33" s="17">
        <v>7308</v>
      </c>
      <c r="K33" s="17">
        <v>7320</v>
      </c>
      <c r="L33" s="17">
        <v>8595</v>
      </c>
      <c r="M33" s="17">
        <v>6920</v>
      </c>
      <c r="N33" s="17">
        <v>8617</v>
      </c>
      <c r="O33" s="17">
        <v>9980</v>
      </c>
      <c r="P33" s="17">
        <v>9364</v>
      </c>
      <c r="Q33" s="17">
        <v>9369</v>
      </c>
      <c r="R33" s="17">
        <v>9149</v>
      </c>
      <c r="S33" s="17">
        <v>8100</v>
      </c>
      <c r="T33" s="17">
        <v>8665</v>
      </c>
      <c r="U33" s="17">
        <v>9509</v>
      </c>
      <c r="V33" s="17">
        <v>10937</v>
      </c>
      <c r="W33" s="17">
        <v>9903</v>
      </c>
      <c r="X33" s="17">
        <v>9368</v>
      </c>
      <c r="Y33" s="17">
        <v>9595</v>
      </c>
      <c r="Z33" s="18">
        <v>13030</v>
      </c>
      <c r="AA33" s="18">
        <v>11240</v>
      </c>
    </row>
    <row r="34" spans="1:27" ht="15.75" x14ac:dyDescent="0.25">
      <c r="A34" s="23" t="s">
        <v>1029</v>
      </c>
      <c r="B34" s="23" t="s">
        <v>1030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8">
        <v>0</v>
      </c>
      <c r="AA34" s="18">
        <v>0</v>
      </c>
    </row>
    <row r="35" spans="1:27" ht="15.75" x14ac:dyDescent="0.25">
      <c r="A35" s="23" t="s">
        <v>1031</v>
      </c>
      <c r="B35" s="23" t="s">
        <v>1032</v>
      </c>
      <c r="C35" s="17">
        <v>128</v>
      </c>
      <c r="D35" s="17">
        <v>171</v>
      </c>
      <c r="E35" s="17">
        <v>346</v>
      </c>
      <c r="F35" s="17">
        <v>360</v>
      </c>
      <c r="G35" s="17">
        <v>350</v>
      </c>
      <c r="H35" s="17">
        <v>373</v>
      </c>
      <c r="I35" s="17">
        <v>419</v>
      </c>
      <c r="J35" s="17">
        <v>384</v>
      </c>
      <c r="K35" s="17">
        <v>82</v>
      </c>
      <c r="L35" s="17">
        <v>151</v>
      </c>
      <c r="M35" s="17">
        <v>63</v>
      </c>
      <c r="N35" s="17">
        <v>69</v>
      </c>
      <c r="O35" s="17">
        <v>138</v>
      </c>
      <c r="P35" s="17">
        <v>154</v>
      </c>
      <c r="Q35" s="17">
        <v>57</v>
      </c>
      <c r="R35" s="17">
        <v>111</v>
      </c>
      <c r="S35" s="17">
        <v>125</v>
      </c>
      <c r="T35" s="17">
        <v>162</v>
      </c>
      <c r="U35" s="17">
        <v>261</v>
      </c>
      <c r="V35" s="17">
        <v>188</v>
      </c>
      <c r="W35" s="17">
        <v>158</v>
      </c>
      <c r="X35" s="17">
        <v>128</v>
      </c>
      <c r="Y35" s="17">
        <v>69</v>
      </c>
      <c r="Z35" s="18">
        <v>117</v>
      </c>
      <c r="AA35" s="18">
        <v>128</v>
      </c>
    </row>
    <row r="36" spans="1:27" ht="15.75" x14ac:dyDescent="0.25">
      <c r="A36" s="23" t="s">
        <v>1033</v>
      </c>
      <c r="B36" s="23" t="s">
        <v>1034</v>
      </c>
      <c r="C36" s="17">
        <v>136670</v>
      </c>
      <c r="D36" s="17">
        <v>149878</v>
      </c>
      <c r="E36" s="17">
        <v>157540</v>
      </c>
      <c r="F36" s="17">
        <v>158451</v>
      </c>
      <c r="G36" s="17">
        <v>159259</v>
      </c>
      <c r="H36" s="17">
        <v>163939</v>
      </c>
      <c r="I36" s="17">
        <v>179939</v>
      </c>
      <c r="J36" s="17">
        <v>218125</v>
      </c>
      <c r="K36" s="17">
        <v>197497</v>
      </c>
      <c r="L36" s="17">
        <v>216439</v>
      </c>
      <c r="M36" s="17">
        <v>198788</v>
      </c>
      <c r="N36" s="17">
        <v>219020</v>
      </c>
      <c r="O36" s="17">
        <v>246650</v>
      </c>
      <c r="P36" s="17">
        <v>237799</v>
      </c>
      <c r="Q36" s="17">
        <v>239814</v>
      </c>
      <c r="R36" s="17">
        <v>236897</v>
      </c>
      <c r="S36" s="17">
        <v>226106</v>
      </c>
      <c r="T36" s="17">
        <v>247084</v>
      </c>
      <c r="U36" s="17">
        <v>282290</v>
      </c>
      <c r="V36" s="17">
        <v>300581</v>
      </c>
      <c r="W36" s="17">
        <v>299029</v>
      </c>
      <c r="X36" s="17">
        <v>259027</v>
      </c>
      <c r="Y36" s="17">
        <v>276890</v>
      </c>
      <c r="Z36" s="18">
        <v>352163</v>
      </c>
      <c r="AA36" s="18">
        <v>356266</v>
      </c>
    </row>
    <row r="37" spans="1:27" ht="15.75" x14ac:dyDescent="0.25">
      <c r="A37" s="23" t="s">
        <v>1035</v>
      </c>
      <c r="B37" s="23" t="s">
        <v>1036</v>
      </c>
      <c r="C37" s="17">
        <v>189</v>
      </c>
      <c r="D37" s="17">
        <v>258</v>
      </c>
      <c r="E37" s="17">
        <v>234</v>
      </c>
      <c r="F37" s="17">
        <v>238</v>
      </c>
      <c r="G37" s="17">
        <v>245</v>
      </c>
      <c r="H37" s="17">
        <v>286</v>
      </c>
      <c r="I37" s="17">
        <v>316</v>
      </c>
      <c r="J37" s="17">
        <v>336</v>
      </c>
      <c r="K37" s="17">
        <v>381</v>
      </c>
      <c r="L37" s="17">
        <v>409</v>
      </c>
      <c r="M37" s="17">
        <v>271</v>
      </c>
      <c r="N37" s="17">
        <v>288</v>
      </c>
      <c r="O37" s="17">
        <v>292</v>
      </c>
      <c r="P37" s="17">
        <v>427</v>
      </c>
      <c r="Q37" s="17">
        <v>361</v>
      </c>
      <c r="R37" s="17">
        <v>369</v>
      </c>
      <c r="S37" s="17">
        <v>481</v>
      </c>
      <c r="T37" s="17">
        <v>877</v>
      </c>
      <c r="U37" s="17">
        <v>926</v>
      </c>
      <c r="V37" s="17">
        <v>784</v>
      </c>
      <c r="W37" s="17">
        <v>679</v>
      </c>
      <c r="X37" s="17">
        <v>527</v>
      </c>
      <c r="Y37" s="17">
        <v>490</v>
      </c>
      <c r="Z37" s="18">
        <v>666</v>
      </c>
      <c r="AA37" s="18">
        <v>680</v>
      </c>
    </row>
    <row r="38" spans="1:27" ht="15.75" x14ac:dyDescent="0.25">
      <c r="A38" s="23" t="s">
        <v>1037</v>
      </c>
      <c r="B38" s="23" t="s">
        <v>1038</v>
      </c>
      <c r="C38" s="17">
        <v>3</v>
      </c>
      <c r="D38" s="17">
        <v>7</v>
      </c>
      <c r="E38" s="17">
        <v>2</v>
      </c>
      <c r="F38" s="17">
        <v>4</v>
      </c>
      <c r="G38" s="17">
        <v>7</v>
      </c>
      <c r="H38" s="17">
        <v>18</v>
      </c>
      <c r="I38" s="17">
        <v>12</v>
      </c>
      <c r="J38" s="17">
        <v>32</v>
      </c>
      <c r="K38" s="17">
        <v>193</v>
      </c>
      <c r="L38" s="17">
        <v>71</v>
      </c>
      <c r="M38" s="17">
        <v>67</v>
      </c>
      <c r="N38" s="17">
        <v>60</v>
      </c>
      <c r="O38" s="17">
        <v>68</v>
      </c>
      <c r="P38" s="17">
        <v>64</v>
      </c>
      <c r="Q38" s="17">
        <v>28</v>
      </c>
      <c r="R38" s="17">
        <v>51</v>
      </c>
      <c r="S38" s="17">
        <v>83</v>
      </c>
      <c r="T38" s="17">
        <v>89</v>
      </c>
      <c r="U38" s="17">
        <v>130</v>
      </c>
      <c r="V38" s="17">
        <v>110</v>
      </c>
      <c r="W38" s="17">
        <v>81</v>
      </c>
      <c r="X38" s="17">
        <v>156</v>
      </c>
      <c r="Y38" s="17">
        <v>101</v>
      </c>
      <c r="Z38" s="18">
        <v>185</v>
      </c>
      <c r="AA38" s="18">
        <v>116</v>
      </c>
    </row>
    <row r="39" spans="1:27" ht="15.75" x14ac:dyDescent="0.25">
      <c r="A39" s="23" t="s">
        <v>1039</v>
      </c>
      <c r="B39" s="23" t="s">
        <v>1040</v>
      </c>
      <c r="C39" s="17">
        <v>3633</v>
      </c>
      <c r="D39" s="17">
        <v>3602</v>
      </c>
      <c r="E39" s="17">
        <v>3441</v>
      </c>
      <c r="F39" s="17">
        <v>3525</v>
      </c>
      <c r="G39" s="17">
        <v>3700</v>
      </c>
      <c r="H39" s="17">
        <v>3856</v>
      </c>
      <c r="I39" s="17">
        <v>4393</v>
      </c>
      <c r="J39" s="17">
        <v>4804</v>
      </c>
      <c r="K39" s="17">
        <v>5443</v>
      </c>
      <c r="L39" s="17">
        <v>5296</v>
      </c>
      <c r="M39" s="17">
        <v>5566</v>
      </c>
      <c r="N39" s="17">
        <v>6132</v>
      </c>
      <c r="O39" s="17">
        <v>6474</v>
      </c>
      <c r="P39" s="17">
        <v>7130</v>
      </c>
      <c r="Q39" s="17">
        <v>7392</v>
      </c>
      <c r="R39" s="17">
        <v>7520</v>
      </c>
      <c r="S39" s="17">
        <v>6523</v>
      </c>
      <c r="T39" s="17">
        <v>6084</v>
      </c>
      <c r="U39" s="17">
        <v>6849</v>
      </c>
      <c r="V39" s="17">
        <v>7380</v>
      </c>
      <c r="W39" s="17">
        <v>7967</v>
      </c>
      <c r="X39" s="17">
        <v>7455</v>
      </c>
      <c r="Y39" s="17">
        <v>7051</v>
      </c>
      <c r="Z39" s="18">
        <v>8802</v>
      </c>
      <c r="AA39" s="18">
        <v>9252</v>
      </c>
    </row>
    <row r="40" spans="1:27" ht="15.75" x14ac:dyDescent="0.25">
      <c r="A40" s="23" t="s">
        <v>1041</v>
      </c>
      <c r="B40" s="23" t="s">
        <v>1042</v>
      </c>
      <c r="C40" s="17">
        <v>5089</v>
      </c>
      <c r="D40" s="17">
        <v>5808</v>
      </c>
      <c r="E40" s="17">
        <v>6842</v>
      </c>
      <c r="F40" s="17">
        <v>6532</v>
      </c>
      <c r="G40" s="17">
        <v>6682</v>
      </c>
      <c r="H40" s="17">
        <v>6656</v>
      </c>
      <c r="I40" s="17">
        <v>9367</v>
      </c>
      <c r="J40" s="17">
        <v>9154</v>
      </c>
      <c r="K40" s="17">
        <v>9491</v>
      </c>
      <c r="L40" s="17">
        <v>11021</v>
      </c>
      <c r="M40" s="17">
        <v>13354</v>
      </c>
      <c r="N40" s="17">
        <v>14049</v>
      </c>
      <c r="O40" s="17">
        <v>14088</v>
      </c>
      <c r="P40" s="17">
        <v>14070</v>
      </c>
      <c r="Q40" s="17">
        <v>17909</v>
      </c>
      <c r="R40" s="17">
        <v>17335</v>
      </c>
      <c r="S40" s="17">
        <v>18448</v>
      </c>
      <c r="T40" s="17">
        <v>20591</v>
      </c>
      <c r="U40" s="17">
        <v>19698</v>
      </c>
      <c r="V40" s="17">
        <v>21583</v>
      </c>
      <c r="W40" s="17">
        <v>22281</v>
      </c>
      <c r="X40" s="17">
        <v>24761</v>
      </c>
      <c r="Y40" s="17">
        <v>23288</v>
      </c>
      <c r="Z40" s="18">
        <v>33474</v>
      </c>
      <c r="AA40" s="18">
        <v>30232</v>
      </c>
    </row>
    <row r="41" spans="1:27" ht="15.75" x14ac:dyDescent="0.25">
      <c r="A41" s="23" t="s">
        <v>1043</v>
      </c>
      <c r="B41" s="23" t="s">
        <v>1044</v>
      </c>
      <c r="C41" s="17">
        <v>8914</v>
      </c>
      <c r="D41" s="17">
        <v>9675</v>
      </c>
      <c r="E41" s="17">
        <v>10519</v>
      </c>
      <c r="F41" s="17">
        <v>10299</v>
      </c>
      <c r="G41" s="17">
        <v>10634</v>
      </c>
      <c r="H41" s="17">
        <v>10816</v>
      </c>
      <c r="I41" s="17">
        <v>14088</v>
      </c>
      <c r="J41" s="17">
        <v>14326</v>
      </c>
      <c r="K41" s="17">
        <v>15508</v>
      </c>
      <c r="L41" s="17">
        <v>16797</v>
      </c>
      <c r="M41" s="17">
        <v>19258</v>
      </c>
      <c r="N41" s="17">
        <v>20529</v>
      </c>
      <c r="O41" s="17">
        <v>20922</v>
      </c>
      <c r="P41" s="17">
        <v>21691</v>
      </c>
      <c r="Q41" s="17">
        <v>25690</v>
      </c>
      <c r="R41" s="17">
        <v>25275</v>
      </c>
      <c r="S41" s="17">
        <v>25535</v>
      </c>
      <c r="T41" s="17">
        <v>27641</v>
      </c>
      <c r="U41" s="17">
        <v>27603</v>
      </c>
      <c r="V41" s="17">
        <v>29857</v>
      </c>
      <c r="W41" s="17">
        <v>31008</v>
      </c>
      <c r="X41" s="17">
        <v>32899</v>
      </c>
      <c r="Y41" s="17">
        <v>30930</v>
      </c>
      <c r="Z41" s="18">
        <v>43127</v>
      </c>
      <c r="AA41" s="18">
        <v>40280</v>
      </c>
    </row>
    <row r="42" spans="1:27" ht="15.75" x14ac:dyDescent="0.25">
      <c r="A42" s="23" t="s">
        <v>1045</v>
      </c>
      <c r="B42" s="23" t="s">
        <v>1046</v>
      </c>
      <c r="C42" s="17">
        <v>12</v>
      </c>
      <c r="D42" s="17">
        <v>7</v>
      </c>
      <c r="E42" s="17">
        <v>17</v>
      </c>
      <c r="F42" s="17">
        <v>19</v>
      </c>
      <c r="G42" s="17">
        <v>11</v>
      </c>
      <c r="H42" s="17">
        <v>18</v>
      </c>
      <c r="I42" s="17">
        <v>21</v>
      </c>
      <c r="J42" s="17">
        <v>31</v>
      </c>
      <c r="K42" s="17">
        <v>39</v>
      </c>
      <c r="L42" s="17">
        <v>42</v>
      </c>
      <c r="M42" s="17">
        <v>46</v>
      </c>
      <c r="N42" s="17">
        <v>41</v>
      </c>
      <c r="O42" s="17">
        <v>33</v>
      </c>
      <c r="P42" s="17">
        <v>42</v>
      </c>
      <c r="Q42" s="17">
        <v>45</v>
      </c>
      <c r="R42" s="17">
        <v>44</v>
      </c>
      <c r="S42" s="17">
        <v>39</v>
      </c>
      <c r="T42" s="17">
        <v>43</v>
      </c>
      <c r="U42" s="17">
        <v>54</v>
      </c>
      <c r="V42" s="17">
        <v>53</v>
      </c>
      <c r="W42" s="17">
        <v>79</v>
      </c>
      <c r="X42" s="17">
        <v>44</v>
      </c>
      <c r="Y42" s="17">
        <v>82</v>
      </c>
      <c r="Z42" s="18">
        <v>142</v>
      </c>
      <c r="AA42" s="18">
        <v>191</v>
      </c>
    </row>
    <row r="43" spans="1:27" ht="15.75" x14ac:dyDescent="0.25">
      <c r="A43" s="23" t="s">
        <v>1047</v>
      </c>
      <c r="B43" s="23" t="s">
        <v>1048</v>
      </c>
      <c r="C43" s="17">
        <v>27</v>
      </c>
      <c r="D43" s="17">
        <v>38</v>
      </c>
      <c r="E43" s="17">
        <v>33</v>
      </c>
      <c r="F43" s="17">
        <v>33</v>
      </c>
      <c r="G43" s="17">
        <v>39</v>
      </c>
      <c r="H43" s="17">
        <v>54</v>
      </c>
      <c r="I43" s="17">
        <v>57</v>
      </c>
      <c r="J43" s="17">
        <v>62</v>
      </c>
      <c r="K43" s="17">
        <v>82</v>
      </c>
      <c r="L43" s="17">
        <v>93</v>
      </c>
      <c r="M43" s="17">
        <v>74</v>
      </c>
      <c r="N43" s="17">
        <v>115</v>
      </c>
      <c r="O43" s="17">
        <v>131</v>
      </c>
      <c r="P43" s="17">
        <v>134</v>
      </c>
      <c r="Q43" s="17">
        <v>101</v>
      </c>
      <c r="R43" s="17">
        <v>96</v>
      </c>
      <c r="S43" s="17">
        <v>81</v>
      </c>
      <c r="T43" s="17">
        <v>66</v>
      </c>
      <c r="U43" s="17">
        <v>151</v>
      </c>
      <c r="V43" s="17">
        <v>193</v>
      </c>
      <c r="W43" s="17">
        <v>187</v>
      </c>
      <c r="X43" s="17">
        <v>106</v>
      </c>
      <c r="Y43" s="17">
        <v>134</v>
      </c>
      <c r="Z43" s="18">
        <v>68</v>
      </c>
      <c r="AA43" s="18">
        <v>32</v>
      </c>
    </row>
    <row r="44" spans="1:27" ht="15.75" x14ac:dyDescent="0.25">
      <c r="A44" s="23" t="s">
        <v>1049</v>
      </c>
      <c r="B44" s="23" t="s">
        <v>1050</v>
      </c>
      <c r="C44" s="17">
        <v>1083</v>
      </c>
      <c r="D44" s="17">
        <v>1408</v>
      </c>
      <c r="E44" s="17">
        <v>1599</v>
      </c>
      <c r="F44" s="17">
        <v>1810</v>
      </c>
      <c r="G44" s="17">
        <v>2284</v>
      </c>
      <c r="H44" s="17">
        <v>2511</v>
      </c>
      <c r="I44" s="17">
        <v>3025</v>
      </c>
      <c r="J44" s="17">
        <v>3650</v>
      </c>
      <c r="K44" s="17">
        <v>4406</v>
      </c>
      <c r="L44" s="17">
        <v>5712</v>
      </c>
      <c r="M44" s="17">
        <v>3866</v>
      </c>
      <c r="N44" s="17">
        <v>4845</v>
      </c>
      <c r="O44" s="17">
        <v>6393</v>
      </c>
      <c r="P44" s="17">
        <v>6602</v>
      </c>
      <c r="Q44" s="17">
        <v>6489</v>
      </c>
      <c r="R44" s="17">
        <v>5944</v>
      </c>
      <c r="S44" s="17">
        <v>4493</v>
      </c>
      <c r="T44" s="17">
        <v>4426</v>
      </c>
      <c r="U44" s="17">
        <v>5064</v>
      </c>
      <c r="V44" s="17">
        <v>4794</v>
      </c>
      <c r="W44" s="17">
        <v>4835</v>
      </c>
      <c r="X44" s="17">
        <v>4420</v>
      </c>
      <c r="Y44" s="17">
        <v>4969</v>
      </c>
      <c r="Z44" s="18">
        <v>2565</v>
      </c>
      <c r="AA44" s="18">
        <v>1685</v>
      </c>
    </row>
    <row r="45" spans="1:27" ht="15.75" x14ac:dyDescent="0.25">
      <c r="A45" s="23" t="s">
        <v>1051</v>
      </c>
      <c r="B45" s="23" t="s">
        <v>1052</v>
      </c>
      <c r="C45" s="17">
        <v>1820</v>
      </c>
      <c r="D45" s="17">
        <v>2476</v>
      </c>
      <c r="E45" s="17">
        <v>1847</v>
      </c>
      <c r="F45" s="17">
        <v>1897</v>
      </c>
      <c r="G45" s="17">
        <v>2289</v>
      </c>
      <c r="H45" s="17">
        <v>2520</v>
      </c>
      <c r="I45" s="17">
        <v>2900</v>
      </c>
      <c r="J45" s="17">
        <v>3296</v>
      </c>
      <c r="K45" s="17">
        <v>3487</v>
      </c>
      <c r="L45" s="17">
        <v>3706</v>
      </c>
      <c r="M45" s="17">
        <v>3693</v>
      </c>
      <c r="N45" s="17">
        <v>4919</v>
      </c>
      <c r="O45" s="17">
        <v>5654</v>
      </c>
      <c r="P45" s="17">
        <v>5469</v>
      </c>
      <c r="Q45" s="17">
        <v>5752</v>
      </c>
      <c r="R45" s="17">
        <v>5368</v>
      </c>
      <c r="S45" s="17">
        <v>5580</v>
      </c>
      <c r="T45" s="17">
        <v>6115</v>
      </c>
      <c r="U45" s="17">
        <v>7872</v>
      </c>
      <c r="V45" s="17">
        <v>6878</v>
      </c>
      <c r="W45" s="17">
        <v>7286</v>
      </c>
      <c r="X45" s="17">
        <v>6208</v>
      </c>
      <c r="Y45" s="17">
        <v>6540</v>
      </c>
      <c r="Z45" s="18">
        <v>9128</v>
      </c>
      <c r="AA45" s="18">
        <v>9822</v>
      </c>
    </row>
    <row r="46" spans="1:27" ht="15.75" x14ac:dyDescent="0.25">
      <c r="A46" s="23" t="s">
        <v>1053</v>
      </c>
      <c r="B46" s="23" t="s">
        <v>1054</v>
      </c>
      <c r="C46" s="17">
        <v>168</v>
      </c>
      <c r="D46" s="17">
        <v>229</v>
      </c>
      <c r="E46" s="17">
        <v>229</v>
      </c>
      <c r="F46" s="17">
        <v>376</v>
      </c>
      <c r="G46" s="17">
        <v>366</v>
      </c>
      <c r="H46" s="17">
        <v>257</v>
      </c>
      <c r="I46" s="17">
        <v>368</v>
      </c>
      <c r="J46" s="17">
        <v>449</v>
      </c>
      <c r="K46" s="17">
        <v>721</v>
      </c>
      <c r="L46" s="17">
        <v>832</v>
      </c>
      <c r="M46" s="17">
        <v>863</v>
      </c>
      <c r="N46" s="17">
        <v>750</v>
      </c>
      <c r="O46" s="17">
        <v>890</v>
      </c>
      <c r="P46" s="17">
        <v>808</v>
      </c>
      <c r="Q46" s="17">
        <v>764</v>
      </c>
      <c r="R46" s="17">
        <v>566</v>
      </c>
      <c r="S46" s="17">
        <v>806</v>
      </c>
      <c r="T46" s="17">
        <v>571</v>
      </c>
      <c r="U46" s="17">
        <v>677</v>
      </c>
      <c r="V46" s="17">
        <v>822</v>
      </c>
      <c r="W46" s="17">
        <v>949</v>
      </c>
      <c r="X46" s="17">
        <v>767</v>
      </c>
      <c r="Y46" s="17">
        <v>1155</v>
      </c>
      <c r="Z46" s="18">
        <v>821</v>
      </c>
      <c r="AA46" s="18">
        <v>961</v>
      </c>
    </row>
    <row r="47" spans="1:27" ht="15.75" x14ac:dyDescent="0.25">
      <c r="A47" s="23" t="s">
        <v>1055</v>
      </c>
      <c r="B47" s="23" t="s">
        <v>1056</v>
      </c>
      <c r="C47" s="17">
        <v>24</v>
      </c>
      <c r="D47" s="17">
        <v>94</v>
      </c>
      <c r="E47" s="17">
        <v>54</v>
      </c>
      <c r="F47" s="17">
        <v>65</v>
      </c>
      <c r="G47" s="17">
        <v>69</v>
      </c>
      <c r="H47" s="17">
        <v>71</v>
      </c>
      <c r="I47" s="17">
        <v>64</v>
      </c>
      <c r="J47" s="17">
        <v>84</v>
      </c>
      <c r="K47" s="17">
        <v>178</v>
      </c>
      <c r="L47" s="17">
        <v>176</v>
      </c>
      <c r="M47" s="17">
        <v>188</v>
      </c>
      <c r="N47" s="17">
        <v>301</v>
      </c>
      <c r="O47" s="17">
        <v>313</v>
      </c>
      <c r="P47" s="17">
        <v>354</v>
      </c>
      <c r="Q47" s="17">
        <v>231</v>
      </c>
      <c r="R47" s="17">
        <v>238</v>
      </c>
      <c r="S47" s="17">
        <v>218</v>
      </c>
      <c r="T47" s="17">
        <v>283</v>
      </c>
      <c r="U47" s="17">
        <v>310</v>
      </c>
      <c r="V47" s="17">
        <v>363</v>
      </c>
      <c r="W47" s="17">
        <v>387</v>
      </c>
      <c r="X47" s="17">
        <v>398</v>
      </c>
      <c r="Y47" s="17">
        <v>400</v>
      </c>
      <c r="Z47" s="18">
        <v>445</v>
      </c>
      <c r="AA47" s="18">
        <v>524</v>
      </c>
    </row>
    <row r="48" spans="1:27" ht="15.75" x14ac:dyDescent="0.25">
      <c r="A48" s="23" t="s">
        <v>1057</v>
      </c>
      <c r="B48" s="23" t="s">
        <v>1058</v>
      </c>
      <c r="C48" s="17">
        <v>24</v>
      </c>
      <c r="D48" s="17">
        <v>88</v>
      </c>
      <c r="E48" s="17">
        <v>54</v>
      </c>
      <c r="F48" s="17">
        <v>65</v>
      </c>
      <c r="G48" s="17">
        <v>69</v>
      </c>
      <c r="H48" s="17">
        <v>71</v>
      </c>
      <c r="I48" s="17">
        <v>64</v>
      </c>
      <c r="J48" s="17">
        <v>84</v>
      </c>
      <c r="K48" s="17">
        <v>147</v>
      </c>
      <c r="L48" s="17">
        <v>159</v>
      </c>
      <c r="M48" s="17">
        <v>169</v>
      </c>
      <c r="N48" s="17">
        <v>243</v>
      </c>
      <c r="O48" s="17">
        <v>216</v>
      </c>
      <c r="P48" s="17">
        <v>207</v>
      </c>
      <c r="Q48" s="17">
        <v>202</v>
      </c>
      <c r="R48" s="17">
        <v>227</v>
      </c>
      <c r="S48" s="17">
        <v>211</v>
      </c>
      <c r="T48" s="17">
        <v>259</v>
      </c>
      <c r="U48" s="17">
        <v>290</v>
      </c>
      <c r="V48" s="17">
        <v>336</v>
      </c>
      <c r="W48" s="17">
        <v>333</v>
      </c>
      <c r="X48" s="17">
        <v>377</v>
      </c>
      <c r="Y48" s="17">
        <v>359</v>
      </c>
      <c r="Z48" s="18">
        <v>426</v>
      </c>
      <c r="AA48" s="18">
        <v>471</v>
      </c>
    </row>
    <row r="49" spans="1:27" ht="15.75" x14ac:dyDescent="0.25">
      <c r="A49" s="23" t="s">
        <v>1059</v>
      </c>
      <c r="B49" s="23" t="s">
        <v>1060</v>
      </c>
      <c r="C49" s="17">
        <v>0</v>
      </c>
      <c r="D49" s="17">
        <v>6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31</v>
      </c>
      <c r="L49" s="17">
        <v>17</v>
      </c>
      <c r="M49" s="17">
        <v>19</v>
      </c>
      <c r="N49" s="17">
        <v>58</v>
      </c>
      <c r="O49" s="17">
        <v>97</v>
      </c>
      <c r="P49" s="17">
        <v>147</v>
      </c>
      <c r="Q49" s="17">
        <v>29</v>
      </c>
      <c r="R49" s="17">
        <v>11</v>
      </c>
      <c r="S49" s="17">
        <v>7</v>
      </c>
      <c r="T49" s="17">
        <v>24</v>
      </c>
      <c r="U49" s="17">
        <v>20</v>
      </c>
      <c r="V49" s="17">
        <v>27</v>
      </c>
      <c r="W49" s="17">
        <v>54</v>
      </c>
      <c r="X49" s="17">
        <v>21</v>
      </c>
      <c r="Y49" s="17">
        <v>41</v>
      </c>
      <c r="Z49" s="18">
        <v>19</v>
      </c>
      <c r="AA49" s="18">
        <v>53</v>
      </c>
    </row>
    <row r="50" spans="1:27" ht="15.75" x14ac:dyDescent="0.25">
      <c r="A50" s="23" t="s">
        <v>1061</v>
      </c>
      <c r="B50" s="23" t="s">
        <v>1062</v>
      </c>
      <c r="C50" s="17">
        <v>2131</v>
      </c>
      <c r="D50" s="17">
        <v>2278</v>
      </c>
      <c r="E50" s="17">
        <v>2355</v>
      </c>
      <c r="F50" s="17">
        <v>2778</v>
      </c>
      <c r="G50" s="17">
        <v>3330</v>
      </c>
      <c r="H50" s="17">
        <v>3500</v>
      </c>
      <c r="I50" s="17">
        <v>4029</v>
      </c>
      <c r="J50" s="17">
        <v>4736</v>
      </c>
      <c r="K50" s="17">
        <v>5913</v>
      </c>
      <c r="L50" s="17">
        <v>7129</v>
      </c>
      <c r="M50" s="17">
        <v>6661</v>
      </c>
      <c r="N50" s="17">
        <v>6414</v>
      </c>
      <c r="O50" s="17">
        <v>6558</v>
      </c>
      <c r="P50" s="17">
        <v>7511</v>
      </c>
      <c r="Q50" s="17">
        <v>8706</v>
      </c>
      <c r="R50" s="17">
        <v>9210</v>
      </c>
      <c r="S50" s="17">
        <v>9169</v>
      </c>
      <c r="T50" s="17">
        <v>9936</v>
      </c>
      <c r="U50" s="17">
        <v>10071</v>
      </c>
      <c r="V50" s="17">
        <v>10212</v>
      </c>
      <c r="W50" s="17">
        <v>12164</v>
      </c>
      <c r="X50" s="17">
        <v>10855</v>
      </c>
      <c r="Y50" s="17">
        <v>12252</v>
      </c>
      <c r="Z50" s="18">
        <v>13783</v>
      </c>
      <c r="AA50" s="18">
        <v>14866</v>
      </c>
    </row>
    <row r="51" spans="1:27" ht="15.75" x14ac:dyDescent="0.25">
      <c r="A51" s="23" t="s">
        <v>1063</v>
      </c>
      <c r="B51" s="23" t="s">
        <v>1064</v>
      </c>
      <c r="C51" s="17">
        <v>150849</v>
      </c>
      <c r="D51" s="17">
        <v>166083</v>
      </c>
      <c r="E51" s="17">
        <v>174193</v>
      </c>
      <c r="F51" s="17">
        <v>175728</v>
      </c>
      <c r="G51" s="17">
        <v>178281</v>
      </c>
      <c r="H51" s="17">
        <v>183686</v>
      </c>
      <c r="I51" s="17">
        <v>204491</v>
      </c>
      <c r="J51" s="17">
        <v>244759</v>
      </c>
      <c r="K51" s="17">
        <v>227831</v>
      </c>
      <c r="L51" s="17">
        <v>250926</v>
      </c>
      <c r="M51" s="17">
        <v>233437</v>
      </c>
      <c r="N51" s="17">
        <v>256934</v>
      </c>
      <c r="O51" s="17">
        <v>287544</v>
      </c>
      <c r="P51" s="17">
        <v>280410</v>
      </c>
      <c r="Q51" s="17">
        <v>287592</v>
      </c>
      <c r="R51" s="17">
        <v>283638</v>
      </c>
      <c r="S51" s="17">
        <v>272027</v>
      </c>
      <c r="T51" s="17">
        <v>296165</v>
      </c>
      <c r="U51" s="17">
        <v>334092</v>
      </c>
      <c r="V51" s="17">
        <v>353753</v>
      </c>
      <c r="W51" s="17">
        <v>355924</v>
      </c>
      <c r="X51" s="17">
        <v>314724</v>
      </c>
      <c r="Y51" s="17">
        <v>333352</v>
      </c>
      <c r="Z51" s="18">
        <v>422242</v>
      </c>
      <c r="AA51" s="18">
        <v>424627</v>
      </c>
    </row>
    <row r="52" spans="1:27" ht="15.75" x14ac:dyDescent="0.25">
      <c r="A52" s="23" t="s">
        <v>1065</v>
      </c>
      <c r="B52" s="23" t="s">
        <v>1066</v>
      </c>
      <c r="C52" s="17">
        <v>434</v>
      </c>
      <c r="D52" s="17">
        <v>441</v>
      </c>
      <c r="E52" s="17">
        <v>441</v>
      </c>
      <c r="F52" s="17">
        <v>219</v>
      </c>
      <c r="G52" s="17">
        <v>230</v>
      </c>
      <c r="H52" s="17">
        <v>316</v>
      </c>
      <c r="I52" s="17">
        <v>306</v>
      </c>
      <c r="J52" s="17">
        <v>339</v>
      </c>
      <c r="K52" s="17">
        <v>396</v>
      </c>
      <c r="L52" s="17">
        <v>476</v>
      </c>
      <c r="M52" s="17">
        <v>408</v>
      </c>
      <c r="N52" s="17">
        <v>594</v>
      </c>
      <c r="O52" s="17">
        <v>586</v>
      </c>
      <c r="P52" s="17">
        <v>602</v>
      </c>
      <c r="Q52" s="17">
        <v>590</v>
      </c>
      <c r="R52" s="17">
        <v>581</v>
      </c>
      <c r="S52" s="17">
        <v>647</v>
      </c>
      <c r="T52" s="17">
        <v>651</v>
      </c>
      <c r="U52" s="17">
        <v>857</v>
      </c>
      <c r="V52" s="17">
        <v>765</v>
      </c>
      <c r="W52" s="17">
        <v>732</v>
      </c>
      <c r="X52" s="17">
        <v>549</v>
      </c>
      <c r="Y52" s="17">
        <v>570</v>
      </c>
      <c r="Z52" s="18">
        <v>900</v>
      </c>
      <c r="AA52" s="18">
        <v>810</v>
      </c>
    </row>
    <row r="53" spans="1:27" ht="15.75" x14ac:dyDescent="0.25">
      <c r="A53" s="23" t="s">
        <v>1067</v>
      </c>
      <c r="B53" s="23" t="s">
        <v>1068</v>
      </c>
      <c r="C53" s="17">
        <v>1259</v>
      </c>
      <c r="D53" s="17">
        <v>1295</v>
      </c>
      <c r="E53" s="17">
        <v>1302</v>
      </c>
      <c r="F53" s="17">
        <v>1302</v>
      </c>
      <c r="G53" s="17">
        <v>1261</v>
      </c>
      <c r="H53" s="17">
        <v>1229</v>
      </c>
      <c r="I53" s="17">
        <v>1326</v>
      </c>
      <c r="J53" s="17">
        <v>1618</v>
      </c>
      <c r="K53" s="17">
        <v>2104</v>
      </c>
      <c r="L53" s="17">
        <v>2757</v>
      </c>
      <c r="M53" s="17">
        <v>2657</v>
      </c>
      <c r="N53" s="17">
        <v>3464</v>
      </c>
      <c r="O53" s="17">
        <v>4669</v>
      </c>
      <c r="P53" s="17">
        <v>4477</v>
      </c>
      <c r="Q53" s="17">
        <v>4447</v>
      </c>
      <c r="R53" s="17">
        <v>4085</v>
      </c>
      <c r="S53" s="17">
        <v>4019</v>
      </c>
      <c r="T53" s="17">
        <v>3370</v>
      </c>
      <c r="U53" s="17">
        <v>3287</v>
      </c>
      <c r="V53" s="17">
        <v>3572</v>
      </c>
      <c r="W53" s="17">
        <v>3897</v>
      </c>
      <c r="X53" s="17">
        <v>3279</v>
      </c>
      <c r="Y53" s="17">
        <v>3228</v>
      </c>
      <c r="Z53" s="18">
        <v>4915</v>
      </c>
      <c r="AA53" s="18">
        <v>6185</v>
      </c>
    </row>
    <row r="54" spans="1:27" ht="15.75" x14ac:dyDescent="0.25">
      <c r="A54" s="23" t="s">
        <v>1069</v>
      </c>
      <c r="B54" s="23" t="s">
        <v>1070</v>
      </c>
      <c r="C54" s="17">
        <v>3863</v>
      </c>
      <c r="D54" s="17">
        <v>4724</v>
      </c>
      <c r="E54" s="17">
        <v>4526</v>
      </c>
      <c r="F54" s="17">
        <v>4461</v>
      </c>
      <c r="G54" s="17">
        <v>4663</v>
      </c>
      <c r="H54" s="17">
        <v>4950</v>
      </c>
      <c r="I54" s="17">
        <v>5153</v>
      </c>
      <c r="J54" s="17">
        <v>6020</v>
      </c>
      <c r="K54" s="17">
        <v>5964</v>
      </c>
      <c r="L54" s="17">
        <v>6662</v>
      </c>
      <c r="M54" s="17">
        <v>6747</v>
      </c>
      <c r="N54" s="17">
        <v>7980</v>
      </c>
      <c r="O54" s="17">
        <v>9001</v>
      </c>
      <c r="P54" s="17">
        <v>8293</v>
      </c>
      <c r="Q54" s="17">
        <v>8453</v>
      </c>
      <c r="R54" s="17">
        <v>8248</v>
      </c>
      <c r="S54" s="17">
        <v>8365</v>
      </c>
      <c r="T54" s="17">
        <v>10029</v>
      </c>
      <c r="U54" s="17">
        <v>10776</v>
      </c>
      <c r="V54" s="17">
        <v>11966</v>
      </c>
      <c r="W54" s="17">
        <v>11628</v>
      </c>
      <c r="X54" s="17">
        <v>11845</v>
      </c>
      <c r="Y54" s="17">
        <v>12682</v>
      </c>
      <c r="Z54" s="18">
        <v>14589</v>
      </c>
      <c r="AA54" s="18">
        <v>15782</v>
      </c>
    </row>
    <row r="55" spans="1:27" ht="15.75" x14ac:dyDescent="0.25">
      <c r="A55" s="23" t="s">
        <v>1071</v>
      </c>
      <c r="B55" s="23" t="s">
        <v>1072</v>
      </c>
      <c r="C55" s="17">
        <v>185</v>
      </c>
      <c r="D55" s="17">
        <v>185</v>
      </c>
      <c r="E55" s="17">
        <v>218</v>
      </c>
      <c r="F55" s="17">
        <v>199</v>
      </c>
      <c r="G55" s="17">
        <v>216</v>
      </c>
      <c r="H55" s="17">
        <v>229</v>
      </c>
      <c r="I55" s="17">
        <v>265</v>
      </c>
      <c r="J55" s="17">
        <v>300</v>
      </c>
      <c r="K55" s="17">
        <v>454</v>
      </c>
      <c r="L55" s="17">
        <v>514</v>
      </c>
      <c r="M55" s="17">
        <v>738</v>
      </c>
      <c r="N55" s="17">
        <v>800</v>
      </c>
      <c r="O55" s="17">
        <v>1040</v>
      </c>
      <c r="P55" s="17">
        <v>931</v>
      </c>
      <c r="Q55" s="17">
        <v>1423</v>
      </c>
      <c r="R55" s="17">
        <v>829</v>
      </c>
      <c r="S55" s="17">
        <v>756</v>
      </c>
      <c r="T55" s="17">
        <v>872</v>
      </c>
      <c r="U55" s="17">
        <v>1016</v>
      </c>
      <c r="V55" s="17">
        <v>1060</v>
      </c>
      <c r="W55" s="17">
        <v>1171</v>
      </c>
      <c r="X55" s="17">
        <v>843</v>
      </c>
      <c r="Y55" s="17">
        <v>993</v>
      </c>
      <c r="Z55" s="18">
        <v>1081</v>
      </c>
      <c r="AA55" s="18">
        <v>1114</v>
      </c>
    </row>
    <row r="56" spans="1:27" ht="15.75" x14ac:dyDescent="0.25">
      <c r="A56" s="23" t="s">
        <v>1073</v>
      </c>
      <c r="B56" s="23" t="s">
        <v>1074</v>
      </c>
      <c r="C56" s="17">
        <v>181</v>
      </c>
      <c r="D56" s="17">
        <v>178</v>
      </c>
      <c r="E56" s="17">
        <v>272</v>
      </c>
      <c r="F56" s="17">
        <v>171</v>
      </c>
      <c r="G56" s="17">
        <v>214</v>
      </c>
      <c r="H56" s="17">
        <v>224</v>
      </c>
      <c r="I56" s="17">
        <v>219</v>
      </c>
      <c r="J56" s="17">
        <v>225</v>
      </c>
      <c r="K56" s="17">
        <v>239</v>
      </c>
      <c r="L56" s="17">
        <v>266</v>
      </c>
      <c r="M56" s="17">
        <v>279</v>
      </c>
      <c r="N56" s="17">
        <v>439</v>
      </c>
      <c r="O56" s="17">
        <v>670</v>
      </c>
      <c r="P56" s="17">
        <v>694</v>
      </c>
      <c r="Q56" s="17">
        <v>572</v>
      </c>
      <c r="R56" s="17">
        <v>553</v>
      </c>
      <c r="S56" s="17">
        <v>695</v>
      </c>
      <c r="T56" s="17">
        <v>579</v>
      </c>
      <c r="U56" s="17">
        <v>885</v>
      </c>
      <c r="V56" s="17">
        <v>625</v>
      </c>
      <c r="W56" s="17">
        <v>1061</v>
      </c>
      <c r="X56" s="17">
        <v>644</v>
      </c>
      <c r="Y56" s="17">
        <v>621</v>
      </c>
      <c r="Z56" s="18">
        <v>1019</v>
      </c>
      <c r="AA56" s="18">
        <v>985</v>
      </c>
    </row>
    <row r="57" spans="1:27" ht="15.75" x14ac:dyDescent="0.25">
      <c r="A57" s="23" t="s">
        <v>1075</v>
      </c>
      <c r="B57" s="23" t="s">
        <v>1076</v>
      </c>
      <c r="C57" s="17">
        <v>784</v>
      </c>
      <c r="D57" s="17">
        <v>844</v>
      </c>
      <c r="E57" s="17">
        <v>950</v>
      </c>
      <c r="F57" s="17">
        <v>1006</v>
      </c>
      <c r="G57" s="17">
        <v>1047</v>
      </c>
      <c r="H57" s="17">
        <v>1028</v>
      </c>
      <c r="I57" s="17">
        <v>1036</v>
      </c>
      <c r="J57" s="17">
        <v>1199</v>
      </c>
      <c r="K57" s="17">
        <v>1251</v>
      </c>
      <c r="L57" s="17">
        <v>1367</v>
      </c>
      <c r="M57" s="17">
        <v>1241</v>
      </c>
      <c r="N57" s="17">
        <v>1512</v>
      </c>
      <c r="O57" s="17">
        <v>1572</v>
      </c>
      <c r="P57" s="17">
        <v>1696</v>
      </c>
      <c r="Q57" s="17">
        <v>1826</v>
      </c>
      <c r="R57" s="17">
        <v>1765</v>
      </c>
      <c r="S57" s="17">
        <v>2159</v>
      </c>
      <c r="T57" s="17">
        <v>2204</v>
      </c>
      <c r="U57" s="17">
        <v>2622</v>
      </c>
      <c r="V57" s="17">
        <v>2679</v>
      </c>
      <c r="W57" s="17">
        <v>2563</v>
      </c>
      <c r="X57" s="17">
        <v>2065</v>
      </c>
      <c r="Y57" s="17">
        <v>2100</v>
      </c>
      <c r="Z57" s="18">
        <v>2793</v>
      </c>
      <c r="AA57" s="18">
        <v>3172</v>
      </c>
    </row>
    <row r="58" spans="1:27" ht="15.75" x14ac:dyDescent="0.25">
      <c r="A58" s="23" t="s">
        <v>1077</v>
      </c>
      <c r="B58" s="23" t="s">
        <v>1078</v>
      </c>
      <c r="C58" s="17">
        <v>44391</v>
      </c>
      <c r="D58" s="17">
        <v>51378</v>
      </c>
      <c r="E58" s="17">
        <v>51997</v>
      </c>
      <c r="F58" s="17">
        <v>51660</v>
      </c>
      <c r="G58" s="17">
        <v>53273</v>
      </c>
      <c r="H58" s="17">
        <v>55742</v>
      </c>
      <c r="I58" s="17">
        <v>59507</v>
      </c>
      <c r="J58" s="17">
        <v>65681</v>
      </c>
      <c r="K58" s="17">
        <v>67675</v>
      </c>
      <c r="L58" s="17">
        <v>73209</v>
      </c>
      <c r="M58" s="17">
        <v>70420</v>
      </c>
      <c r="N58" s="17">
        <v>75822</v>
      </c>
      <c r="O58" s="17">
        <v>85664</v>
      </c>
      <c r="P58" s="17">
        <v>88240</v>
      </c>
      <c r="Q58" s="17">
        <v>91379</v>
      </c>
      <c r="R58" s="17">
        <v>92615</v>
      </c>
      <c r="S58" s="17">
        <v>102233</v>
      </c>
      <c r="T58" s="17">
        <v>110131</v>
      </c>
      <c r="U58" s="17">
        <v>119491</v>
      </c>
      <c r="V58" s="17">
        <v>130984</v>
      </c>
      <c r="W58" s="17">
        <v>142637</v>
      </c>
      <c r="X58" s="17">
        <v>128711</v>
      </c>
      <c r="Y58" s="17">
        <v>142298</v>
      </c>
      <c r="Z58" s="18">
        <v>176483</v>
      </c>
      <c r="AA58" s="18">
        <v>186735</v>
      </c>
    </row>
    <row r="59" spans="1:27" ht="15.75" x14ac:dyDescent="0.25">
      <c r="A59" s="23" t="s">
        <v>1079</v>
      </c>
      <c r="B59" s="23" t="s">
        <v>1080</v>
      </c>
      <c r="C59" s="17">
        <v>69</v>
      </c>
      <c r="D59" s="17">
        <v>67</v>
      </c>
      <c r="E59" s="17">
        <v>53</v>
      </c>
      <c r="F59" s="17">
        <v>30</v>
      </c>
      <c r="G59" s="17">
        <v>81</v>
      </c>
      <c r="H59" s="17">
        <v>34</v>
      </c>
      <c r="I59" s="17">
        <v>42</v>
      </c>
      <c r="J59" s="17">
        <v>42</v>
      </c>
      <c r="K59" s="17">
        <v>38</v>
      </c>
      <c r="L59" s="17">
        <v>71</v>
      </c>
      <c r="M59" s="17">
        <v>63</v>
      </c>
      <c r="N59" s="17">
        <v>106</v>
      </c>
      <c r="O59" s="17">
        <v>151</v>
      </c>
      <c r="P59" s="17">
        <v>139</v>
      </c>
      <c r="Q59" s="17">
        <v>186</v>
      </c>
      <c r="R59" s="17">
        <v>153</v>
      </c>
      <c r="S59" s="17">
        <v>294</v>
      </c>
      <c r="T59" s="17">
        <v>174</v>
      </c>
      <c r="U59" s="17">
        <v>207</v>
      </c>
      <c r="V59" s="17">
        <v>160</v>
      </c>
      <c r="W59" s="17">
        <v>168</v>
      </c>
      <c r="X59" s="17">
        <v>141</v>
      </c>
      <c r="Y59" s="17">
        <v>141</v>
      </c>
      <c r="Z59" s="18">
        <v>174</v>
      </c>
      <c r="AA59" s="18">
        <v>197</v>
      </c>
    </row>
    <row r="60" spans="1:27" ht="15.75" x14ac:dyDescent="0.25">
      <c r="A60" s="23" t="s">
        <v>1081</v>
      </c>
      <c r="B60" s="23" t="s">
        <v>1082</v>
      </c>
      <c r="C60" s="17">
        <v>275</v>
      </c>
      <c r="D60" s="17">
        <v>300</v>
      </c>
      <c r="E60" s="17">
        <v>399</v>
      </c>
      <c r="F60" s="17">
        <v>319</v>
      </c>
      <c r="G60" s="17">
        <v>226</v>
      </c>
      <c r="H60" s="17">
        <v>279</v>
      </c>
      <c r="I60" s="17">
        <v>336</v>
      </c>
      <c r="J60" s="17">
        <v>330</v>
      </c>
      <c r="K60" s="17">
        <v>328</v>
      </c>
      <c r="L60" s="17">
        <v>362</v>
      </c>
      <c r="M60" s="17">
        <v>406</v>
      </c>
      <c r="N60" s="17">
        <v>397</v>
      </c>
      <c r="O60" s="17">
        <v>437</v>
      </c>
      <c r="P60" s="17">
        <v>537</v>
      </c>
      <c r="Q60" s="17">
        <v>498</v>
      </c>
      <c r="R60" s="17">
        <v>402</v>
      </c>
      <c r="S60" s="17">
        <v>382</v>
      </c>
      <c r="T60" s="17">
        <v>225</v>
      </c>
      <c r="U60" s="17">
        <v>195</v>
      </c>
      <c r="V60" s="17">
        <v>177</v>
      </c>
      <c r="W60" s="17">
        <v>102</v>
      </c>
      <c r="X60" s="17">
        <v>76</v>
      </c>
      <c r="Y60" s="17">
        <v>85</v>
      </c>
      <c r="Z60" s="18">
        <v>118</v>
      </c>
      <c r="AA60" s="18">
        <v>110</v>
      </c>
    </row>
    <row r="61" spans="1:27" ht="15.75" x14ac:dyDescent="0.25">
      <c r="A61" s="23" t="s">
        <v>1083</v>
      </c>
      <c r="B61" s="23" t="s">
        <v>1084</v>
      </c>
      <c r="C61" s="17">
        <v>3162</v>
      </c>
      <c r="D61" s="17">
        <v>3536</v>
      </c>
      <c r="E61" s="17">
        <v>3398</v>
      </c>
      <c r="F61" s="17">
        <v>3756</v>
      </c>
      <c r="G61" s="17">
        <v>4044</v>
      </c>
      <c r="H61" s="17">
        <v>4692</v>
      </c>
      <c r="I61" s="17">
        <v>6405</v>
      </c>
      <c r="J61" s="17">
        <v>7067</v>
      </c>
      <c r="K61" s="17">
        <v>8221</v>
      </c>
      <c r="L61" s="17">
        <v>8149</v>
      </c>
      <c r="M61" s="17">
        <v>7442</v>
      </c>
      <c r="N61" s="17">
        <v>7627</v>
      </c>
      <c r="O61" s="17">
        <v>7309</v>
      </c>
      <c r="P61" s="17">
        <v>8017</v>
      </c>
      <c r="Q61" s="17">
        <v>7252</v>
      </c>
      <c r="R61" s="17">
        <v>6646</v>
      </c>
      <c r="S61" s="17">
        <v>6888</v>
      </c>
      <c r="T61" s="17">
        <v>7966</v>
      </c>
      <c r="U61" s="17">
        <v>7947</v>
      </c>
      <c r="V61" s="17">
        <v>7710</v>
      </c>
      <c r="W61" s="17">
        <v>7703</v>
      </c>
      <c r="X61" s="17">
        <v>7333</v>
      </c>
      <c r="Y61" s="17">
        <v>8623</v>
      </c>
      <c r="Z61" s="18">
        <v>12294</v>
      </c>
      <c r="AA61" s="18">
        <v>9792</v>
      </c>
    </row>
    <row r="62" spans="1:27" ht="15.75" x14ac:dyDescent="0.25">
      <c r="A62" s="23" t="s">
        <v>1085</v>
      </c>
      <c r="B62" s="23" t="s">
        <v>1086</v>
      </c>
      <c r="C62" s="17">
        <v>331</v>
      </c>
      <c r="D62" s="17">
        <v>355</v>
      </c>
      <c r="E62" s="17">
        <v>304</v>
      </c>
      <c r="F62" s="17">
        <v>304</v>
      </c>
      <c r="G62" s="17">
        <v>316</v>
      </c>
      <c r="H62" s="17">
        <v>241</v>
      </c>
      <c r="I62" s="17">
        <v>339</v>
      </c>
      <c r="J62" s="17">
        <v>364</v>
      </c>
      <c r="K62" s="17">
        <v>362</v>
      </c>
      <c r="L62" s="17">
        <v>395</v>
      </c>
      <c r="M62" s="17">
        <v>378</v>
      </c>
      <c r="N62" s="17">
        <v>499</v>
      </c>
      <c r="O62" s="17">
        <v>609</v>
      </c>
      <c r="P62" s="17">
        <v>766</v>
      </c>
      <c r="Q62" s="17">
        <v>722</v>
      </c>
      <c r="R62" s="17">
        <v>621</v>
      </c>
      <c r="S62" s="17">
        <v>763</v>
      </c>
      <c r="T62" s="17">
        <v>687</v>
      </c>
      <c r="U62" s="17">
        <v>786</v>
      </c>
      <c r="V62" s="17">
        <v>918</v>
      </c>
      <c r="W62" s="17">
        <v>1122</v>
      </c>
      <c r="X62" s="17">
        <v>1001</v>
      </c>
      <c r="Y62" s="17">
        <v>904</v>
      </c>
      <c r="Z62" s="18">
        <v>1174</v>
      </c>
      <c r="AA62" s="18">
        <v>1725</v>
      </c>
    </row>
    <row r="63" spans="1:27" ht="15.75" x14ac:dyDescent="0.25">
      <c r="A63" s="23" t="s">
        <v>1087</v>
      </c>
      <c r="B63" s="23" t="s">
        <v>1088</v>
      </c>
      <c r="C63" s="17">
        <v>54934</v>
      </c>
      <c r="D63" s="17">
        <v>63303</v>
      </c>
      <c r="E63" s="17">
        <v>63860</v>
      </c>
      <c r="F63" s="17">
        <v>63427</v>
      </c>
      <c r="G63" s="17">
        <v>65571</v>
      </c>
      <c r="H63" s="17">
        <v>68964</v>
      </c>
      <c r="I63" s="17">
        <v>74934</v>
      </c>
      <c r="J63" s="17">
        <v>83185</v>
      </c>
      <c r="K63" s="17">
        <v>87032</v>
      </c>
      <c r="L63" s="17">
        <v>94228</v>
      </c>
      <c r="M63" s="17">
        <v>90779</v>
      </c>
      <c r="N63" s="17">
        <v>99240</v>
      </c>
      <c r="O63" s="17">
        <v>111708</v>
      </c>
      <c r="P63" s="17">
        <v>114392</v>
      </c>
      <c r="Q63" s="17">
        <v>117348</v>
      </c>
      <c r="R63" s="17">
        <v>116498</v>
      </c>
      <c r="S63" s="17">
        <v>127201</v>
      </c>
      <c r="T63" s="17">
        <v>136888</v>
      </c>
      <c r="U63" s="17">
        <v>148069</v>
      </c>
      <c r="V63" s="17">
        <v>160616</v>
      </c>
      <c r="W63" s="17">
        <v>172784</v>
      </c>
      <c r="X63" s="17">
        <v>156487</v>
      </c>
      <c r="Y63" s="17">
        <v>172245</v>
      </c>
      <c r="Z63" s="18">
        <v>215540</v>
      </c>
      <c r="AA63" s="18">
        <v>226607</v>
      </c>
    </row>
    <row r="64" spans="1:27" ht="15.75" x14ac:dyDescent="0.25">
      <c r="A64" s="23" t="s">
        <v>1089</v>
      </c>
      <c r="B64" s="23" t="s">
        <v>1090</v>
      </c>
      <c r="C64" s="17">
        <v>2176</v>
      </c>
      <c r="D64" s="17">
        <v>2618</v>
      </c>
      <c r="E64" s="17">
        <v>2989</v>
      </c>
      <c r="F64" s="17">
        <v>3053</v>
      </c>
      <c r="G64" s="17">
        <v>3979</v>
      </c>
      <c r="H64" s="17">
        <v>5602</v>
      </c>
      <c r="I64" s="17">
        <v>6061</v>
      </c>
      <c r="J64" s="17">
        <v>7136</v>
      </c>
      <c r="K64" s="17">
        <v>8524</v>
      </c>
      <c r="L64" s="17">
        <v>11475</v>
      </c>
      <c r="M64" s="17">
        <v>9608</v>
      </c>
      <c r="N64" s="17">
        <v>12196</v>
      </c>
      <c r="O64" s="17">
        <v>15630</v>
      </c>
      <c r="P64" s="17">
        <v>16506</v>
      </c>
      <c r="Q64" s="17">
        <v>17895</v>
      </c>
      <c r="R64" s="17">
        <v>20050</v>
      </c>
      <c r="S64" s="17">
        <v>19295</v>
      </c>
      <c r="T64" s="17">
        <v>20522</v>
      </c>
      <c r="U64" s="17">
        <v>26016</v>
      </c>
      <c r="V64" s="17">
        <v>27681</v>
      </c>
      <c r="W64" s="17">
        <v>36799</v>
      </c>
      <c r="X64" s="17">
        <v>28591</v>
      </c>
      <c r="Y64" s="17">
        <v>29586</v>
      </c>
      <c r="Z64" s="18">
        <v>40540</v>
      </c>
      <c r="AA64" s="18">
        <v>33300</v>
      </c>
    </row>
    <row r="65" spans="1:27" ht="15.75" x14ac:dyDescent="0.25">
      <c r="A65" s="23" t="s">
        <v>1091</v>
      </c>
      <c r="B65" s="23" t="s">
        <v>1092</v>
      </c>
      <c r="C65" s="17">
        <v>3789</v>
      </c>
      <c r="D65" s="17">
        <v>4285</v>
      </c>
      <c r="E65" s="17">
        <v>4352</v>
      </c>
      <c r="F65" s="17">
        <v>4036</v>
      </c>
      <c r="G65" s="17">
        <v>4301</v>
      </c>
      <c r="H65" s="17">
        <v>4365</v>
      </c>
      <c r="I65" s="17">
        <v>5123</v>
      </c>
      <c r="J65" s="17">
        <v>4919</v>
      </c>
      <c r="K65" s="17">
        <v>4655</v>
      </c>
      <c r="L65" s="17">
        <v>5989</v>
      </c>
      <c r="M65" s="17">
        <v>5564</v>
      </c>
      <c r="N65" s="17">
        <v>6536</v>
      </c>
      <c r="O65" s="17">
        <v>7718</v>
      </c>
      <c r="P65" s="17">
        <v>7829</v>
      </c>
      <c r="Q65" s="17">
        <v>8601</v>
      </c>
      <c r="R65" s="17">
        <v>7924</v>
      </c>
      <c r="S65" s="17">
        <v>8868</v>
      </c>
      <c r="T65" s="17">
        <v>10209</v>
      </c>
      <c r="U65" s="17">
        <v>11763</v>
      </c>
      <c r="V65" s="17">
        <v>12664</v>
      </c>
      <c r="W65" s="17">
        <v>13299</v>
      </c>
      <c r="X65" s="17">
        <v>13034</v>
      </c>
      <c r="Y65" s="17">
        <v>13434</v>
      </c>
      <c r="Z65" s="18">
        <v>19100</v>
      </c>
      <c r="AA65" s="18">
        <v>16923</v>
      </c>
    </row>
    <row r="66" spans="1:27" ht="15.75" x14ac:dyDescent="0.25">
      <c r="A66" s="23" t="s">
        <v>1093</v>
      </c>
      <c r="B66" s="23" t="s">
        <v>1094</v>
      </c>
      <c r="C66" s="17">
        <v>2183</v>
      </c>
      <c r="D66" s="17">
        <v>2847</v>
      </c>
      <c r="E66" s="17">
        <v>2608</v>
      </c>
      <c r="F66" s="17">
        <v>2494</v>
      </c>
      <c r="G66" s="17">
        <v>3232</v>
      </c>
      <c r="H66" s="17">
        <v>3795</v>
      </c>
      <c r="I66" s="17">
        <v>4362</v>
      </c>
      <c r="J66" s="17">
        <v>4934</v>
      </c>
      <c r="K66" s="17">
        <v>5572</v>
      </c>
      <c r="L66" s="17">
        <v>6978</v>
      </c>
      <c r="M66" s="17">
        <v>5237</v>
      </c>
      <c r="N66" s="17">
        <v>7279</v>
      </c>
      <c r="O66" s="17">
        <v>9150</v>
      </c>
      <c r="P66" s="17">
        <v>7803</v>
      </c>
      <c r="Q66" s="17">
        <v>7699</v>
      </c>
      <c r="R66" s="17">
        <v>6873</v>
      </c>
      <c r="S66" s="17">
        <v>7103</v>
      </c>
      <c r="T66" s="17">
        <v>6216</v>
      </c>
      <c r="U66" s="17">
        <v>6950</v>
      </c>
      <c r="V66" s="17">
        <v>9573</v>
      </c>
      <c r="W66" s="17">
        <v>9270</v>
      </c>
      <c r="X66" s="17">
        <v>8434</v>
      </c>
      <c r="Y66" s="17">
        <v>10330</v>
      </c>
      <c r="Z66" s="18">
        <v>14566</v>
      </c>
      <c r="AA66" s="18">
        <v>16141</v>
      </c>
    </row>
    <row r="67" spans="1:27" ht="15.75" x14ac:dyDescent="0.25">
      <c r="A67" s="23" t="s">
        <v>1095</v>
      </c>
      <c r="B67" s="23" t="s">
        <v>1096</v>
      </c>
      <c r="C67" s="17">
        <v>405</v>
      </c>
      <c r="D67" s="17">
        <v>478</v>
      </c>
      <c r="E67" s="17">
        <v>504</v>
      </c>
      <c r="F67" s="17">
        <v>482</v>
      </c>
      <c r="G67" s="17">
        <v>643</v>
      </c>
      <c r="H67" s="17">
        <v>606</v>
      </c>
      <c r="I67" s="17">
        <v>586</v>
      </c>
      <c r="J67" s="17">
        <v>552</v>
      </c>
      <c r="K67" s="17">
        <v>481</v>
      </c>
      <c r="L67" s="17">
        <v>599</v>
      </c>
      <c r="M67" s="17">
        <v>588</v>
      </c>
      <c r="N67" s="17">
        <v>814</v>
      </c>
      <c r="O67" s="17">
        <v>945</v>
      </c>
      <c r="P67" s="17">
        <v>1040</v>
      </c>
      <c r="Q67" s="17">
        <v>1088</v>
      </c>
      <c r="R67" s="17">
        <v>1016</v>
      </c>
      <c r="S67" s="17">
        <v>1017</v>
      </c>
      <c r="T67" s="17">
        <v>1091</v>
      </c>
      <c r="U67" s="17">
        <v>1567</v>
      </c>
      <c r="V67" s="17">
        <v>1537</v>
      </c>
      <c r="W67" s="17">
        <v>1471</v>
      </c>
      <c r="X67" s="17">
        <v>1405</v>
      </c>
      <c r="Y67" s="17">
        <v>1363</v>
      </c>
      <c r="Z67" s="18">
        <v>1575</v>
      </c>
      <c r="AA67" s="18">
        <v>1746</v>
      </c>
    </row>
    <row r="68" spans="1:27" ht="15.75" x14ac:dyDescent="0.25">
      <c r="A68" s="23" t="s">
        <v>1097</v>
      </c>
      <c r="B68" s="23" t="s">
        <v>1098</v>
      </c>
      <c r="C68" s="17">
        <v>347</v>
      </c>
      <c r="D68" s="17">
        <v>466</v>
      </c>
      <c r="E68" s="17">
        <v>608</v>
      </c>
      <c r="F68" s="17">
        <v>609</v>
      </c>
      <c r="G68" s="17">
        <v>699</v>
      </c>
      <c r="H68" s="17">
        <v>688</v>
      </c>
      <c r="I68" s="17">
        <v>743</v>
      </c>
      <c r="J68" s="17">
        <v>744</v>
      </c>
      <c r="K68" s="17">
        <v>582</v>
      </c>
      <c r="L68" s="17">
        <v>703</v>
      </c>
      <c r="M68" s="17">
        <v>608</v>
      </c>
      <c r="N68" s="17">
        <v>472</v>
      </c>
      <c r="O68" s="17">
        <v>364</v>
      </c>
      <c r="P68" s="17">
        <v>304</v>
      </c>
      <c r="Q68" s="17">
        <v>215</v>
      </c>
      <c r="R68" s="17">
        <v>211</v>
      </c>
      <c r="S68" s="17">
        <v>223</v>
      </c>
      <c r="T68" s="17">
        <v>302</v>
      </c>
      <c r="U68" s="17">
        <v>414</v>
      </c>
      <c r="V68" s="17">
        <v>331</v>
      </c>
      <c r="W68" s="17">
        <v>188</v>
      </c>
      <c r="X68" s="17">
        <v>147</v>
      </c>
      <c r="Y68" s="17">
        <v>260</v>
      </c>
      <c r="Z68" s="18">
        <v>216</v>
      </c>
      <c r="AA68" s="18">
        <v>217</v>
      </c>
    </row>
    <row r="69" spans="1:27" ht="15.75" x14ac:dyDescent="0.25">
      <c r="A69" s="23" t="s">
        <v>1099</v>
      </c>
      <c r="B69" s="23" t="s">
        <v>1100</v>
      </c>
      <c r="C69" s="17">
        <v>1835</v>
      </c>
      <c r="D69" s="17">
        <v>2039</v>
      </c>
      <c r="E69" s="17">
        <v>1935</v>
      </c>
      <c r="F69" s="17">
        <v>1940</v>
      </c>
      <c r="G69" s="17">
        <v>1744</v>
      </c>
      <c r="H69" s="17">
        <v>1846</v>
      </c>
      <c r="I69" s="17">
        <v>1938</v>
      </c>
      <c r="J69" s="17">
        <v>1765</v>
      </c>
      <c r="K69" s="17">
        <v>1773</v>
      </c>
      <c r="L69" s="17">
        <v>1794</v>
      </c>
      <c r="M69" s="17">
        <v>1712</v>
      </c>
      <c r="N69" s="17">
        <v>1923</v>
      </c>
      <c r="O69" s="17">
        <v>2358</v>
      </c>
      <c r="P69" s="17">
        <v>2130</v>
      </c>
      <c r="Q69" s="17">
        <v>2004</v>
      </c>
      <c r="R69" s="17">
        <v>1808</v>
      </c>
      <c r="S69" s="17">
        <v>2035</v>
      </c>
      <c r="T69" s="17">
        <v>2156</v>
      </c>
      <c r="U69" s="17">
        <v>2399</v>
      </c>
      <c r="V69" s="17">
        <v>2637</v>
      </c>
      <c r="W69" s="17">
        <v>2941</v>
      </c>
      <c r="X69" s="17">
        <v>2756</v>
      </c>
      <c r="Y69" s="17">
        <v>2623</v>
      </c>
      <c r="Z69" s="18">
        <v>3481</v>
      </c>
      <c r="AA69" s="18">
        <v>3246</v>
      </c>
    </row>
    <row r="70" spans="1:27" ht="15.75" x14ac:dyDescent="0.25">
      <c r="A70" s="23" t="s">
        <v>1101</v>
      </c>
      <c r="B70" s="23" t="s">
        <v>1102</v>
      </c>
      <c r="C70" s="17">
        <v>6860</v>
      </c>
      <c r="D70" s="17">
        <v>7767</v>
      </c>
      <c r="E70" s="17">
        <v>7954</v>
      </c>
      <c r="F70" s="17">
        <v>7760</v>
      </c>
      <c r="G70" s="17">
        <v>7815</v>
      </c>
      <c r="H70" s="17">
        <v>8342</v>
      </c>
      <c r="I70" s="17">
        <v>8656</v>
      </c>
      <c r="J70" s="17">
        <v>8894</v>
      </c>
      <c r="K70" s="17">
        <v>7802</v>
      </c>
      <c r="L70" s="17">
        <v>7711</v>
      </c>
      <c r="M70" s="17">
        <v>8269</v>
      </c>
      <c r="N70" s="17">
        <v>8513</v>
      </c>
      <c r="O70" s="17">
        <v>9447</v>
      </c>
      <c r="P70" s="17">
        <v>9269</v>
      </c>
      <c r="Q70" s="17">
        <v>9528</v>
      </c>
      <c r="R70" s="17">
        <v>9689</v>
      </c>
      <c r="S70" s="17">
        <v>9672</v>
      </c>
      <c r="T70" s="17">
        <v>10562</v>
      </c>
      <c r="U70" s="17">
        <v>11656</v>
      </c>
      <c r="V70" s="17">
        <v>13425</v>
      </c>
      <c r="W70" s="17">
        <v>13936</v>
      </c>
      <c r="X70" s="17">
        <v>12806</v>
      </c>
      <c r="Y70" s="17">
        <v>13068</v>
      </c>
      <c r="Z70" s="18">
        <v>13628</v>
      </c>
      <c r="AA70" s="18">
        <v>14181</v>
      </c>
    </row>
    <row r="71" spans="1:27" ht="15.75" x14ac:dyDescent="0.25">
      <c r="A71" s="23" t="s">
        <v>1103</v>
      </c>
      <c r="B71" s="23" t="s">
        <v>1104</v>
      </c>
      <c r="C71" s="17">
        <v>1398</v>
      </c>
      <c r="D71" s="17">
        <v>1560</v>
      </c>
      <c r="E71" s="17">
        <v>1633</v>
      </c>
      <c r="F71" s="17">
        <v>1500</v>
      </c>
      <c r="G71" s="17">
        <v>1601</v>
      </c>
      <c r="H71" s="17">
        <v>1716</v>
      </c>
      <c r="I71" s="17">
        <v>1579</v>
      </c>
      <c r="J71" s="17">
        <v>1647</v>
      </c>
      <c r="K71" s="17">
        <v>1664</v>
      </c>
      <c r="L71" s="17">
        <v>1963</v>
      </c>
      <c r="M71" s="17">
        <v>1954</v>
      </c>
      <c r="N71" s="17">
        <v>2339</v>
      </c>
      <c r="O71" s="17">
        <v>2568</v>
      </c>
      <c r="P71" s="17">
        <v>2766</v>
      </c>
      <c r="Q71" s="17">
        <v>3063</v>
      </c>
      <c r="R71" s="17">
        <v>2886</v>
      </c>
      <c r="S71" s="17">
        <v>2930</v>
      </c>
      <c r="T71" s="17">
        <v>3153</v>
      </c>
      <c r="U71" s="17">
        <v>3109</v>
      </c>
      <c r="V71" s="17">
        <v>2892</v>
      </c>
      <c r="W71" s="17">
        <v>3070</v>
      </c>
      <c r="X71" s="17">
        <v>2801</v>
      </c>
      <c r="Y71" s="17">
        <v>2989</v>
      </c>
      <c r="Z71" s="18">
        <v>3295</v>
      </c>
      <c r="AA71" s="18">
        <v>3321</v>
      </c>
    </row>
    <row r="72" spans="1:27" ht="15.75" x14ac:dyDescent="0.25">
      <c r="A72" s="23" t="s">
        <v>1105</v>
      </c>
      <c r="B72" s="23" t="s">
        <v>1106</v>
      </c>
      <c r="C72" s="17">
        <v>561</v>
      </c>
      <c r="D72" s="17">
        <v>421</v>
      </c>
      <c r="E72" s="17">
        <v>559</v>
      </c>
      <c r="F72" s="17">
        <v>491</v>
      </c>
      <c r="G72" s="17">
        <v>544</v>
      </c>
      <c r="H72" s="17">
        <v>665</v>
      </c>
      <c r="I72" s="17">
        <v>1106</v>
      </c>
      <c r="J72" s="17">
        <v>1057</v>
      </c>
      <c r="K72" s="17">
        <v>917</v>
      </c>
      <c r="L72" s="17">
        <v>1026</v>
      </c>
      <c r="M72" s="17">
        <v>932</v>
      </c>
      <c r="N72" s="17">
        <v>924</v>
      </c>
      <c r="O72" s="17">
        <v>1053</v>
      </c>
      <c r="P72" s="17">
        <v>1129</v>
      </c>
      <c r="Q72" s="17">
        <v>1022</v>
      </c>
      <c r="R72" s="17">
        <v>1082</v>
      </c>
      <c r="S72" s="17">
        <v>1086</v>
      </c>
      <c r="T72" s="17">
        <v>1266</v>
      </c>
      <c r="U72" s="17">
        <v>1347</v>
      </c>
      <c r="V72" s="17">
        <v>1418</v>
      </c>
      <c r="W72" s="17">
        <v>1450</v>
      </c>
      <c r="X72" s="17">
        <v>1081</v>
      </c>
      <c r="Y72" s="17">
        <v>1446</v>
      </c>
      <c r="Z72" s="18">
        <v>1942</v>
      </c>
      <c r="AA72" s="18">
        <v>1963</v>
      </c>
    </row>
    <row r="73" spans="1:27" ht="15.75" x14ac:dyDescent="0.25">
      <c r="A73" s="23" t="s">
        <v>1107</v>
      </c>
      <c r="B73" s="23" t="s">
        <v>1108</v>
      </c>
      <c r="C73" s="17">
        <v>368</v>
      </c>
      <c r="D73" s="17">
        <v>434</v>
      </c>
      <c r="E73" s="17">
        <v>556</v>
      </c>
      <c r="F73" s="17">
        <v>450</v>
      </c>
      <c r="G73" s="17">
        <v>499</v>
      </c>
      <c r="H73" s="17">
        <v>453</v>
      </c>
      <c r="I73" s="17">
        <v>422</v>
      </c>
      <c r="J73" s="17">
        <v>381</v>
      </c>
      <c r="K73" s="17">
        <v>365</v>
      </c>
      <c r="L73" s="17">
        <v>465</v>
      </c>
      <c r="M73" s="17">
        <v>411</v>
      </c>
      <c r="N73" s="17">
        <v>477</v>
      </c>
      <c r="O73" s="17">
        <v>461</v>
      </c>
      <c r="P73" s="17">
        <v>576</v>
      </c>
      <c r="Q73" s="17">
        <v>561</v>
      </c>
      <c r="R73" s="17">
        <v>564</v>
      </c>
      <c r="S73" s="17">
        <v>644</v>
      </c>
      <c r="T73" s="17">
        <v>670</v>
      </c>
      <c r="U73" s="17">
        <v>849</v>
      </c>
      <c r="V73" s="17">
        <v>892</v>
      </c>
      <c r="W73" s="17">
        <v>1149</v>
      </c>
      <c r="X73" s="17">
        <v>943</v>
      </c>
      <c r="Y73" s="17">
        <v>909</v>
      </c>
      <c r="Z73" s="18">
        <v>1152</v>
      </c>
      <c r="AA73" s="18">
        <v>1216</v>
      </c>
    </row>
    <row r="74" spans="1:27" ht="15.75" x14ac:dyDescent="0.25">
      <c r="A74" s="23" t="s">
        <v>1109</v>
      </c>
      <c r="B74" s="23" t="s">
        <v>1110</v>
      </c>
      <c r="C74" s="17">
        <v>3077</v>
      </c>
      <c r="D74" s="17">
        <v>3285</v>
      </c>
      <c r="E74" s="17">
        <v>3086</v>
      </c>
      <c r="F74" s="17">
        <v>2927</v>
      </c>
      <c r="G74" s="17">
        <v>3506</v>
      </c>
      <c r="H74" s="17">
        <v>3491</v>
      </c>
      <c r="I74" s="17">
        <v>3596</v>
      </c>
      <c r="J74" s="17">
        <v>3937</v>
      </c>
      <c r="K74" s="17">
        <v>3185</v>
      </c>
      <c r="L74" s="17">
        <v>3625</v>
      </c>
      <c r="M74" s="17">
        <v>4799</v>
      </c>
      <c r="N74" s="17">
        <v>6179</v>
      </c>
      <c r="O74" s="17">
        <v>5624</v>
      </c>
      <c r="P74" s="17">
        <v>7634</v>
      </c>
      <c r="Q74" s="17">
        <v>9662</v>
      </c>
      <c r="R74" s="17">
        <v>9228</v>
      </c>
      <c r="S74" s="17">
        <v>10873</v>
      </c>
      <c r="T74" s="17">
        <v>10586</v>
      </c>
      <c r="U74" s="17">
        <v>10013</v>
      </c>
      <c r="V74" s="17">
        <v>8358</v>
      </c>
      <c r="W74" s="17">
        <v>8429</v>
      </c>
      <c r="X74" s="17">
        <v>8428</v>
      </c>
      <c r="Y74" s="17">
        <v>8377</v>
      </c>
      <c r="Z74" s="18">
        <v>10822</v>
      </c>
      <c r="AA74" s="18">
        <v>12785</v>
      </c>
    </row>
    <row r="75" spans="1:27" ht="15.75" x14ac:dyDescent="0.25">
      <c r="A75" s="23" t="s">
        <v>1111</v>
      </c>
      <c r="B75" s="23" t="s">
        <v>1112</v>
      </c>
      <c r="C75" s="17">
        <v>3158</v>
      </c>
      <c r="D75" s="17">
        <v>3195</v>
      </c>
      <c r="E75" s="17">
        <v>3390</v>
      </c>
      <c r="F75" s="17">
        <v>3027</v>
      </c>
      <c r="G75" s="17">
        <v>3521</v>
      </c>
      <c r="H75" s="17">
        <v>4135</v>
      </c>
      <c r="I75" s="17">
        <v>4962</v>
      </c>
      <c r="J75" s="17">
        <v>5872</v>
      </c>
      <c r="K75" s="17">
        <v>6691</v>
      </c>
      <c r="L75" s="17">
        <v>6896</v>
      </c>
      <c r="M75" s="17">
        <v>7108</v>
      </c>
      <c r="N75" s="17">
        <v>7426</v>
      </c>
      <c r="O75" s="17">
        <v>8384</v>
      </c>
      <c r="P75" s="17">
        <v>8291</v>
      </c>
      <c r="Q75" s="17">
        <v>8539</v>
      </c>
      <c r="R75" s="17">
        <v>8725</v>
      </c>
      <c r="S75" s="17">
        <v>8844</v>
      </c>
      <c r="T75" s="17">
        <v>8999</v>
      </c>
      <c r="U75" s="17">
        <v>10370</v>
      </c>
      <c r="V75" s="17">
        <v>10038</v>
      </c>
      <c r="W75" s="17">
        <v>12136</v>
      </c>
      <c r="X75" s="17">
        <v>10301</v>
      </c>
      <c r="Y75" s="17">
        <v>11116</v>
      </c>
      <c r="Z75" s="18">
        <v>13739</v>
      </c>
      <c r="AA75" s="18">
        <v>14818</v>
      </c>
    </row>
    <row r="76" spans="1:27" ht="15.75" x14ac:dyDescent="0.25">
      <c r="A76" s="23" t="s">
        <v>1113</v>
      </c>
      <c r="B76" s="23" t="s">
        <v>1114</v>
      </c>
      <c r="C76" s="17">
        <v>1420</v>
      </c>
      <c r="D76" s="17">
        <v>1818</v>
      </c>
      <c r="E76" s="17">
        <v>1905</v>
      </c>
      <c r="F76" s="17">
        <v>2084</v>
      </c>
      <c r="G76" s="17">
        <v>2109</v>
      </c>
      <c r="H76" s="17">
        <v>2713</v>
      </c>
      <c r="I76" s="17">
        <v>2645</v>
      </c>
      <c r="J76" s="17">
        <v>2909</v>
      </c>
      <c r="K76" s="17">
        <v>2998</v>
      </c>
      <c r="L76" s="17">
        <v>3536</v>
      </c>
      <c r="M76" s="17">
        <v>3041</v>
      </c>
      <c r="N76" s="17">
        <v>3274</v>
      </c>
      <c r="O76" s="17">
        <v>4056</v>
      </c>
      <c r="P76" s="17">
        <v>6122</v>
      </c>
      <c r="Q76" s="17">
        <v>6659</v>
      </c>
      <c r="R76" s="17">
        <v>6367</v>
      </c>
      <c r="S76" s="17">
        <v>7020</v>
      </c>
      <c r="T76" s="17">
        <v>7041</v>
      </c>
      <c r="U76" s="17">
        <v>9051</v>
      </c>
      <c r="V76" s="17">
        <v>9238</v>
      </c>
      <c r="W76" s="17">
        <v>7022</v>
      </c>
      <c r="X76" s="17">
        <v>7354</v>
      </c>
      <c r="Y76" s="17">
        <v>8276</v>
      </c>
      <c r="Z76" s="18">
        <v>11383</v>
      </c>
      <c r="AA76" s="18">
        <v>9884</v>
      </c>
    </row>
    <row r="77" spans="1:27" ht="15.75" x14ac:dyDescent="0.25">
      <c r="A77" s="23" t="s">
        <v>1115</v>
      </c>
      <c r="B77" s="23" t="s">
        <v>1116</v>
      </c>
      <c r="C77" s="17">
        <v>1289</v>
      </c>
      <c r="D77" s="17">
        <v>1516</v>
      </c>
      <c r="E77" s="17">
        <v>1355</v>
      </c>
      <c r="F77" s="17">
        <v>1432</v>
      </c>
      <c r="G77" s="17">
        <v>1458</v>
      </c>
      <c r="H77" s="17">
        <v>1692</v>
      </c>
      <c r="I77" s="17">
        <v>1736</v>
      </c>
      <c r="J77" s="17">
        <v>1771</v>
      </c>
      <c r="K77" s="17">
        <v>1660</v>
      </c>
      <c r="L77" s="17">
        <v>1467</v>
      </c>
      <c r="M77" s="17">
        <v>1345</v>
      </c>
      <c r="N77" s="17">
        <v>2235</v>
      </c>
      <c r="O77" s="17">
        <v>2152</v>
      </c>
      <c r="P77" s="17">
        <v>1800</v>
      </c>
      <c r="Q77" s="17">
        <v>1947</v>
      </c>
      <c r="R77" s="17">
        <v>1887</v>
      </c>
      <c r="S77" s="17">
        <v>2063</v>
      </c>
      <c r="T77" s="17">
        <v>2444</v>
      </c>
      <c r="U77" s="17">
        <v>2461</v>
      </c>
      <c r="V77" s="17">
        <v>2989</v>
      </c>
      <c r="W77" s="17">
        <v>3061</v>
      </c>
      <c r="X77" s="17">
        <v>3276</v>
      </c>
      <c r="Y77" s="17">
        <v>4405</v>
      </c>
      <c r="Z77" s="18">
        <v>3984</v>
      </c>
      <c r="AA77" s="18">
        <v>4388</v>
      </c>
    </row>
    <row r="78" spans="1:27" ht="15.75" x14ac:dyDescent="0.25">
      <c r="A78" s="23" t="s">
        <v>1117</v>
      </c>
      <c r="B78" s="23" t="s">
        <v>1118</v>
      </c>
      <c r="C78" s="17">
        <v>734</v>
      </c>
      <c r="D78" s="17">
        <v>830</v>
      </c>
      <c r="E78" s="17">
        <v>861</v>
      </c>
      <c r="F78" s="17">
        <v>796</v>
      </c>
      <c r="G78" s="17">
        <v>928</v>
      </c>
      <c r="H78" s="17">
        <v>1016</v>
      </c>
      <c r="I78" s="17">
        <v>964</v>
      </c>
      <c r="J78" s="17">
        <v>934</v>
      </c>
      <c r="K78" s="17">
        <v>919</v>
      </c>
      <c r="L78" s="17">
        <v>1101</v>
      </c>
      <c r="M78" s="17">
        <v>1269</v>
      </c>
      <c r="N78" s="17">
        <v>1482</v>
      </c>
      <c r="O78" s="17">
        <v>1913</v>
      </c>
      <c r="P78" s="17">
        <v>2539</v>
      </c>
      <c r="Q78" s="17">
        <v>2636</v>
      </c>
      <c r="R78" s="17">
        <v>2164</v>
      </c>
      <c r="S78" s="17">
        <v>2072</v>
      </c>
      <c r="T78" s="17">
        <v>1826</v>
      </c>
      <c r="U78" s="17">
        <v>2264</v>
      </c>
      <c r="V78" s="17">
        <v>2653</v>
      </c>
      <c r="W78" s="17">
        <v>2345</v>
      </c>
      <c r="X78" s="17">
        <v>2177</v>
      </c>
      <c r="Y78" s="17">
        <v>2036</v>
      </c>
      <c r="Z78" s="18">
        <v>2564</v>
      </c>
      <c r="AA78" s="18">
        <v>2577</v>
      </c>
    </row>
    <row r="79" spans="1:27" ht="15.75" x14ac:dyDescent="0.25">
      <c r="A79" s="23" t="s">
        <v>1119</v>
      </c>
      <c r="B79" s="23" t="s">
        <v>1120</v>
      </c>
      <c r="C79" s="17">
        <v>3458</v>
      </c>
      <c r="D79" s="17">
        <v>3780</v>
      </c>
      <c r="E79" s="17">
        <v>3941</v>
      </c>
      <c r="F79" s="17">
        <v>4005</v>
      </c>
      <c r="G79" s="17">
        <v>4853</v>
      </c>
      <c r="H79" s="17">
        <v>5953</v>
      </c>
      <c r="I79" s="17">
        <v>9219</v>
      </c>
      <c r="J79" s="17">
        <v>7615</v>
      </c>
      <c r="K79" s="17">
        <v>7768</v>
      </c>
      <c r="L79" s="17">
        <v>10073</v>
      </c>
      <c r="M79" s="17">
        <v>10491</v>
      </c>
      <c r="N79" s="17">
        <v>11998</v>
      </c>
      <c r="O79" s="17">
        <v>13163</v>
      </c>
      <c r="P79" s="17">
        <v>14574</v>
      </c>
      <c r="Q79" s="17">
        <v>16940</v>
      </c>
      <c r="R79" s="17">
        <v>16049</v>
      </c>
      <c r="S79" s="17">
        <v>16449</v>
      </c>
      <c r="T79" s="17">
        <v>19144</v>
      </c>
      <c r="U79" s="17">
        <v>22546</v>
      </c>
      <c r="V79" s="17">
        <v>20523</v>
      </c>
      <c r="W79" s="17">
        <v>21807</v>
      </c>
      <c r="X79" s="17">
        <v>16279</v>
      </c>
      <c r="Y79" s="17">
        <v>15267</v>
      </c>
      <c r="Z79" s="18">
        <v>23133</v>
      </c>
      <c r="AA79" s="18">
        <v>23753</v>
      </c>
    </row>
    <row r="80" spans="1:27" ht="15.75" x14ac:dyDescent="0.25">
      <c r="A80" s="23" t="s">
        <v>1121</v>
      </c>
      <c r="B80" s="23" t="s">
        <v>1122</v>
      </c>
      <c r="C80" s="17">
        <v>700</v>
      </c>
      <c r="D80" s="17">
        <v>751</v>
      </c>
      <c r="E80" s="17">
        <v>875</v>
      </c>
      <c r="F80" s="17">
        <v>817</v>
      </c>
      <c r="G80" s="17">
        <v>974</v>
      </c>
      <c r="H80" s="17">
        <v>1149</v>
      </c>
      <c r="I80" s="17">
        <v>1268</v>
      </c>
      <c r="J80" s="17">
        <v>1442</v>
      </c>
      <c r="K80" s="17">
        <v>1329</v>
      </c>
      <c r="L80" s="17">
        <v>1645</v>
      </c>
      <c r="M80" s="17">
        <v>1699</v>
      </c>
      <c r="N80" s="17">
        <v>1926</v>
      </c>
      <c r="O80" s="17">
        <v>1922</v>
      </c>
      <c r="P80" s="17">
        <v>1928</v>
      </c>
      <c r="Q80" s="17">
        <v>2343</v>
      </c>
      <c r="R80" s="17">
        <v>2217</v>
      </c>
      <c r="S80" s="17">
        <v>2370</v>
      </c>
      <c r="T80" s="17">
        <v>2087</v>
      </c>
      <c r="U80" s="17">
        <v>2237</v>
      </c>
      <c r="V80" s="17">
        <v>2088</v>
      </c>
      <c r="W80" s="17">
        <v>2233</v>
      </c>
      <c r="X80" s="17">
        <v>1915</v>
      </c>
      <c r="Y80" s="17">
        <v>1773</v>
      </c>
      <c r="Z80" s="18">
        <v>2300</v>
      </c>
      <c r="AA80" s="18">
        <v>3135</v>
      </c>
    </row>
    <row r="81" spans="1:27" ht="15.75" x14ac:dyDescent="0.25">
      <c r="A81" s="23" t="s">
        <v>1061</v>
      </c>
      <c r="B81" s="23" t="s">
        <v>1123</v>
      </c>
      <c r="C81" s="17">
        <v>1289</v>
      </c>
      <c r="D81" s="17">
        <v>1489</v>
      </c>
      <c r="E81" s="17">
        <v>1492</v>
      </c>
      <c r="F81" s="17">
        <v>1300</v>
      </c>
      <c r="G81" s="17">
        <v>1431</v>
      </c>
      <c r="H81" s="17">
        <v>1607</v>
      </c>
      <c r="I81" s="17">
        <v>1791</v>
      </c>
      <c r="J81" s="17">
        <v>2218</v>
      </c>
      <c r="K81" s="17">
        <v>2287</v>
      </c>
      <c r="L81" s="17">
        <v>2350</v>
      </c>
      <c r="M81" s="17">
        <v>2632</v>
      </c>
      <c r="N81" s="17">
        <v>2967</v>
      </c>
      <c r="O81" s="17">
        <v>3600</v>
      </c>
      <c r="P81" s="17">
        <v>3611</v>
      </c>
      <c r="Q81" s="17">
        <v>4105</v>
      </c>
      <c r="R81" s="17">
        <v>3729</v>
      </c>
      <c r="S81" s="17">
        <v>3742</v>
      </c>
      <c r="T81" s="17">
        <v>5098</v>
      </c>
      <c r="U81" s="17">
        <v>4788</v>
      </c>
      <c r="V81" s="17">
        <v>5176</v>
      </c>
      <c r="W81" s="17">
        <v>5762</v>
      </c>
      <c r="X81" s="17">
        <v>4588</v>
      </c>
      <c r="Y81" s="17">
        <v>4442</v>
      </c>
      <c r="Z81" s="18">
        <v>5218</v>
      </c>
      <c r="AA81" s="18">
        <v>5453</v>
      </c>
    </row>
    <row r="82" spans="1:27" ht="15.75" x14ac:dyDescent="0.25">
      <c r="A82" s="23" t="s">
        <v>1124</v>
      </c>
      <c r="B82" s="23" t="s">
        <v>1125</v>
      </c>
      <c r="C82" s="17">
        <v>35047</v>
      </c>
      <c r="D82" s="17">
        <v>39579</v>
      </c>
      <c r="E82" s="17">
        <v>40603</v>
      </c>
      <c r="F82" s="17">
        <v>39203</v>
      </c>
      <c r="G82" s="17">
        <v>43837</v>
      </c>
      <c r="H82" s="17">
        <v>49834</v>
      </c>
      <c r="I82" s="17">
        <v>56757</v>
      </c>
      <c r="J82" s="17">
        <v>58727</v>
      </c>
      <c r="K82" s="17">
        <v>59172</v>
      </c>
      <c r="L82" s="17">
        <v>69396</v>
      </c>
      <c r="M82" s="17">
        <v>67267</v>
      </c>
      <c r="N82" s="17">
        <v>78960</v>
      </c>
      <c r="O82" s="17">
        <v>90508</v>
      </c>
      <c r="P82" s="17">
        <v>95851</v>
      </c>
      <c r="Q82" s="17">
        <v>104507</v>
      </c>
      <c r="R82" s="17">
        <v>102469</v>
      </c>
      <c r="S82" s="17">
        <v>106306</v>
      </c>
      <c r="T82" s="17">
        <v>113372</v>
      </c>
      <c r="U82" s="17">
        <v>129800</v>
      </c>
      <c r="V82" s="17">
        <v>134113</v>
      </c>
      <c r="W82" s="17">
        <v>146368</v>
      </c>
      <c r="X82" s="17">
        <v>126316</v>
      </c>
      <c r="Y82" s="17">
        <v>131700</v>
      </c>
      <c r="Z82" s="18">
        <v>172638</v>
      </c>
      <c r="AA82" s="18">
        <v>169047</v>
      </c>
    </row>
    <row r="83" spans="1:27" ht="15.75" x14ac:dyDescent="0.25">
      <c r="A83" s="23" t="s">
        <v>1126</v>
      </c>
      <c r="B83" s="23" t="s">
        <v>1127</v>
      </c>
      <c r="C83" s="17">
        <v>4028</v>
      </c>
      <c r="D83" s="17">
        <v>4287</v>
      </c>
      <c r="E83" s="17">
        <v>4535</v>
      </c>
      <c r="F83" s="17">
        <v>4225</v>
      </c>
      <c r="G83" s="17">
        <v>4673</v>
      </c>
      <c r="H83" s="17">
        <v>5040</v>
      </c>
      <c r="I83" s="17">
        <v>5734</v>
      </c>
      <c r="J83" s="17">
        <v>5681</v>
      </c>
      <c r="K83" s="17">
        <v>5637</v>
      </c>
      <c r="L83" s="17">
        <v>6758</v>
      </c>
      <c r="M83" s="17">
        <v>6887</v>
      </c>
      <c r="N83" s="17">
        <v>8235</v>
      </c>
      <c r="O83" s="17">
        <v>9598</v>
      </c>
      <c r="P83" s="17">
        <v>9798</v>
      </c>
      <c r="Q83" s="17">
        <v>9391</v>
      </c>
      <c r="R83" s="17">
        <v>8913</v>
      </c>
      <c r="S83" s="17">
        <v>8940</v>
      </c>
      <c r="T83" s="17">
        <v>9561</v>
      </c>
      <c r="U83" s="17">
        <v>10851</v>
      </c>
      <c r="V83" s="17">
        <v>11380</v>
      </c>
      <c r="W83" s="17">
        <v>11059</v>
      </c>
      <c r="X83" s="17">
        <v>9190</v>
      </c>
      <c r="Y83" s="17">
        <v>10221</v>
      </c>
      <c r="Z83" s="18">
        <v>12965</v>
      </c>
      <c r="AA83" s="18">
        <v>14897</v>
      </c>
    </row>
    <row r="84" spans="1:27" ht="15.75" x14ac:dyDescent="0.25">
      <c r="A84" s="23" t="s">
        <v>1128</v>
      </c>
      <c r="B84" s="23" t="s">
        <v>1129</v>
      </c>
      <c r="C84" s="17">
        <v>760</v>
      </c>
      <c r="D84" s="17">
        <v>702</v>
      </c>
      <c r="E84" s="17">
        <v>637</v>
      </c>
      <c r="F84" s="17">
        <v>625</v>
      </c>
      <c r="G84" s="17">
        <v>695</v>
      </c>
      <c r="H84" s="17">
        <v>837</v>
      </c>
      <c r="I84" s="17">
        <v>855</v>
      </c>
      <c r="J84" s="17">
        <v>807</v>
      </c>
      <c r="K84" s="17">
        <v>781</v>
      </c>
      <c r="L84" s="17">
        <v>802</v>
      </c>
      <c r="M84" s="17">
        <v>789</v>
      </c>
      <c r="N84" s="17">
        <v>899</v>
      </c>
      <c r="O84" s="17">
        <v>1018</v>
      </c>
      <c r="P84" s="17">
        <v>1130</v>
      </c>
      <c r="Q84" s="17">
        <v>1135</v>
      </c>
      <c r="R84" s="17">
        <v>1220</v>
      </c>
      <c r="S84" s="17">
        <v>1162</v>
      </c>
      <c r="T84" s="17">
        <v>1355</v>
      </c>
      <c r="U84" s="17">
        <v>1535</v>
      </c>
      <c r="V84" s="17">
        <v>1769</v>
      </c>
      <c r="W84" s="17">
        <v>1547</v>
      </c>
      <c r="X84" s="17">
        <v>1263</v>
      </c>
      <c r="Y84" s="17">
        <v>1396</v>
      </c>
      <c r="Z84" s="18">
        <v>1906</v>
      </c>
      <c r="AA84" s="18">
        <v>2134</v>
      </c>
    </row>
    <row r="85" spans="1:27" ht="15.75" x14ac:dyDescent="0.25">
      <c r="A85" s="23" t="s">
        <v>1061</v>
      </c>
      <c r="B85" s="23" t="s">
        <v>1130</v>
      </c>
      <c r="C85" s="17">
        <v>102</v>
      </c>
      <c r="D85" s="17">
        <v>127</v>
      </c>
      <c r="E85" s="17">
        <v>114</v>
      </c>
      <c r="F85" s="17">
        <v>132</v>
      </c>
      <c r="G85" s="17">
        <v>159</v>
      </c>
      <c r="H85" s="17">
        <v>146</v>
      </c>
      <c r="I85" s="17">
        <v>182</v>
      </c>
      <c r="J85" s="17">
        <v>173</v>
      </c>
      <c r="K85" s="17">
        <v>168</v>
      </c>
      <c r="L85" s="17">
        <v>225</v>
      </c>
      <c r="M85" s="17">
        <v>279</v>
      </c>
      <c r="N85" s="17">
        <v>384</v>
      </c>
      <c r="O85" s="17">
        <v>342</v>
      </c>
      <c r="P85" s="17">
        <v>333</v>
      </c>
      <c r="Q85" s="17">
        <v>344</v>
      </c>
      <c r="R85" s="17">
        <v>224</v>
      </c>
      <c r="S85" s="17">
        <v>187</v>
      </c>
      <c r="T85" s="17">
        <v>215</v>
      </c>
      <c r="U85" s="17">
        <v>222</v>
      </c>
      <c r="V85" s="17">
        <v>258</v>
      </c>
      <c r="W85" s="17">
        <v>273</v>
      </c>
      <c r="X85" s="17">
        <v>289</v>
      </c>
      <c r="Y85" s="17">
        <v>302</v>
      </c>
      <c r="Z85" s="18">
        <v>470</v>
      </c>
      <c r="AA85" s="18">
        <v>471</v>
      </c>
    </row>
    <row r="86" spans="1:27" ht="15.75" x14ac:dyDescent="0.25">
      <c r="A86" s="23" t="s">
        <v>1131</v>
      </c>
      <c r="B86" s="23" t="s">
        <v>1132</v>
      </c>
      <c r="C86" s="17">
        <v>4890</v>
      </c>
      <c r="D86" s="17">
        <v>5116</v>
      </c>
      <c r="E86" s="17">
        <v>5286</v>
      </c>
      <c r="F86" s="17">
        <v>4982</v>
      </c>
      <c r="G86" s="17">
        <v>5527</v>
      </c>
      <c r="H86" s="17">
        <v>6023</v>
      </c>
      <c r="I86" s="17">
        <v>6771</v>
      </c>
      <c r="J86" s="17">
        <v>6661</v>
      </c>
      <c r="K86" s="17">
        <v>6586</v>
      </c>
      <c r="L86" s="17">
        <v>7785</v>
      </c>
      <c r="M86" s="17">
        <v>7955</v>
      </c>
      <c r="N86" s="17">
        <v>9518</v>
      </c>
      <c r="O86" s="17">
        <v>10958</v>
      </c>
      <c r="P86" s="17">
        <v>11261</v>
      </c>
      <c r="Q86" s="17">
        <v>10870</v>
      </c>
      <c r="R86" s="17">
        <v>10357</v>
      </c>
      <c r="S86" s="17">
        <v>10289</v>
      </c>
      <c r="T86" s="17">
        <v>11131</v>
      </c>
      <c r="U86" s="17">
        <v>12608</v>
      </c>
      <c r="V86" s="17">
        <v>13407</v>
      </c>
      <c r="W86" s="17">
        <v>12879</v>
      </c>
      <c r="X86" s="17">
        <v>10742</v>
      </c>
      <c r="Y86" s="17">
        <v>11919</v>
      </c>
      <c r="Z86" s="18">
        <v>15341</v>
      </c>
      <c r="AA86" s="18">
        <v>17502</v>
      </c>
    </row>
    <row r="87" spans="1:27" ht="15.75" x14ac:dyDescent="0.25">
      <c r="A87" s="23" t="s">
        <v>1133</v>
      </c>
      <c r="B87" s="23" t="s">
        <v>1134</v>
      </c>
      <c r="C87" s="17">
        <v>935</v>
      </c>
      <c r="D87" s="17">
        <v>895</v>
      </c>
      <c r="E87" s="17">
        <v>899</v>
      </c>
      <c r="F87" s="17">
        <v>725</v>
      </c>
      <c r="G87" s="17">
        <v>761</v>
      </c>
      <c r="H87" s="17">
        <v>983</v>
      </c>
      <c r="I87" s="17">
        <v>1012</v>
      </c>
      <c r="J87" s="17">
        <v>1092</v>
      </c>
      <c r="K87" s="17">
        <v>1883</v>
      </c>
      <c r="L87" s="17">
        <v>2164</v>
      </c>
      <c r="M87" s="17">
        <v>2220</v>
      </c>
      <c r="N87" s="17">
        <v>2033</v>
      </c>
      <c r="O87" s="17">
        <v>1740</v>
      </c>
      <c r="P87" s="17">
        <v>1801</v>
      </c>
      <c r="Q87" s="17">
        <v>1597</v>
      </c>
      <c r="R87" s="17">
        <v>1893</v>
      </c>
      <c r="S87" s="17">
        <v>1735</v>
      </c>
      <c r="T87" s="17">
        <v>1942</v>
      </c>
      <c r="U87" s="17">
        <v>2004</v>
      </c>
      <c r="V87" s="17">
        <v>2008</v>
      </c>
      <c r="W87" s="17">
        <v>2293</v>
      </c>
      <c r="X87" s="17">
        <v>1811</v>
      </c>
      <c r="Y87" s="17">
        <v>2273</v>
      </c>
      <c r="Z87" s="18">
        <v>2631</v>
      </c>
      <c r="AA87" s="18">
        <v>2670</v>
      </c>
    </row>
    <row r="88" spans="1:27" ht="15.75" x14ac:dyDescent="0.25">
      <c r="A88" s="23" t="s">
        <v>1135</v>
      </c>
      <c r="B88" s="23" t="s">
        <v>1136</v>
      </c>
      <c r="C88" s="17">
        <v>422</v>
      </c>
      <c r="D88" s="17">
        <v>473</v>
      </c>
      <c r="E88" s="17">
        <v>449</v>
      </c>
      <c r="F88" s="17">
        <v>412</v>
      </c>
      <c r="G88" s="17">
        <v>385</v>
      </c>
      <c r="H88" s="17">
        <v>433</v>
      </c>
      <c r="I88" s="17">
        <v>286</v>
      </c>
      <c r="J88" s="17">
        <v>444</v>
      </c>
      <c r="K88" s="17">
        <v>443</v>
      </c>
      <c r="L88" s="17">
        <v>587</v>
      </c>
      <c r="M88" s="17">
        <v>418</v>
      </c>
      <c r="N88" s="17">
        <v>667</v>
      </c>
      <c r="O88" s="17">
        <v>704</v>
      </c>
      <c r="P88" s="17">
        <v>852</v>
      </c>
      <c r="Q88" s="17">
        <v>687</v>
      </c>
      <c r="R88" s="17">
        <v>834</v>
      </c>
      <c r="S88" s="17">
        <v>709</v>
      </c>
      <c r="T88" s="17">
        <v>1105</v>
      </c>
      <c r="U88" s="17">
        <v>1145</v>
      </c>
      <c r="V88" s="17">
        <v>1000</v>
      </c>
      <c r="W88" s="17">
        <v>1017</v>
      </c>
      <c r="X88" s="17">
        <v>757</v>
      </c>
      <c r="Y88" s="17">
        <v>876</v>
      </c>
      <c r="Z88" s="18">
        <v>1470</v>
      </c>
      <c r="AA88" s="18">
        <v>1464</v>
      </c>
    </row>
    <row r="89" spans="1:27" ht="15.75" x14ac:dyDescent="0.25">
      <c r="A89" s="23" t="s">
        <v>1137</v>
      </c>
      <c r="B89" s="23" t="s">
        <v>1138</v>
      </c>
      <c r="C89" s="17">
        <v>2503</v>
      </c>
      <c r="D89" s="17">
        <v>2607</v>
      </c>
      <c r="E89" s="17">
        <v>2816</v>
      </c>
      <c r="F89" s="17">
        <v>2716</v>
      </c>
      <c r="G89" s="17">
        <v>3071</v>
      </c>
      <c r="H89" s="17">
        <v>3157</v>
      </c>
      <c r="I89" s="17">
        <v>3399</v>
      </c>
      <c r="J89" s="17">
        <v>3736</v>
      </c>
      <c r="K89" s="17">
        <v>3917</v>
      </c>
      <c r="L89" s="17">
        <v>3891</v>
      </c>
      <c r="M89" s="17">
        <v>3579</v>
      </c>
      <c r="N89" s="17">
        <v>4350</v>
      </c>
      <c r="O89" s="17">
        <v>4954</v>
      </c>
      <c r="P89" s="17">
        <v>4967</v>
      </c>
      <c r="Q89" s="17">
        <v>4481</v>
      </c>
      <c r="R89" s="17">
        <v>4618</v>
      </c>
      <c r="S89" s="17">
        <v>4279</v>
      </c>
      <c r="T89" s="17">
        <v>4299</v>
      </c>
      <c r="U89" s="17">
        <v>4604</v>
      </c>
      <c r="V89" s="17">
        <v>4414</v>
      </c>
      <c r="W89" s="17">
        <v>4291</v>
      </c>
      <c r="X89" s="17">
        <v>3737</v>
      </c>
      <c r="Y89" s="17">
        <v>3675</v>
      </c>
      <c r="Z89" s="18">
        <v>4673</v>
      </c>
      <c r="AA89" s="18">
        <v>4495</v>
      </c>
    </row>
    <row r="90" spans="1:27" ht="15.75" x14ac:dyDescent="0.25">
      <c r="A90" s="23" t="s">
        <v>1139</v>
      </c>
      <c r="B90" s="23" t="s">
        <v>1140</v>
      </c>
      <c r="C90" s="17">
        <v>521</v>
      </c>
      <c r="D90" s="17">
        <v>651</v>
      </c>
      <c r="E90" s="17">
        <v>636</v>
      </c>
      <c r="F90" s="17">
        <v>704</v>
      </c>
      <c r="G90" s="17">
        <v>876</v>
      </c>
      <c r="H90" s="17">
        <v>850</v>
      </c>
      <c r="I90" s="17">
        <v>866</v>
      </c>
      <c r="J90" s="17">
        <v>920</v>
      </c>
      <c r="K90" s="17">
        <v>936</v>
      </c>
      <c r="L90" s="17">
        <v>1259</v>
      </c>
      <c r="M90" s="17">
        <v>1788</v>
      </c>
      <c r="N90" s="17">
        <v>1939</v>
      </c>
      <c r="O90" s="17">
        <v>1503</v>
      </c>
      <c r="P90" s="17">
        <v>1380</v>
      </c>
      <c r="Q90" s="17">
        <v>1793</v>
      </c>
      <c r="R90" s="17">
        <v>1325</v>
      </c>
      <c r="S90" s="17">
        <v>934</v>
      </c>
      <c r="T90" s="17">
        <v>1103</v>
      </c>
      <c r="U90" s="17">
        <v>1047</v>
      </c>
      <c r="V90" s="17">
        <v>1082</v>
      </c>
      <c r="W90" s="17">
        <v>1163</v>
      </c>
      <c r="X90" s="17">
        <v>897</v>
      </c>
      <c r="Y90" s="17">
        <v>994</v>
      </c>
      <c r="Z90" s="18">
        <v>1009</v>
      </c>
      <c r="AA90" s="18">
        <v>1242</v>
      </c>
    </row>
    <row r="91" spans="1:27" ht="15.75" x14ac:dyDescent="0.25">
      <c r="A91" s="23" t="s">
        <v>1061</v>
      </c>
      <c r="B91" s="23" t="s">
        <v>1141</v>
      </c>
      <c r="C91" s="17">
        <v>3433</v>
      </c>
      <c r="D91" s="17">
        <v>3711</v>
      </c>
      <c r="E91" s="17">
        <v>4028</v>
      </c>
      <c r="F91" s="17">
        <v>4090</v>
      </c>
      <c r="G91" s="17">
        <v>4358</v>
      </c>
      <c r="H91" s="17">
        <v>4457</v>
      </c>
      <c r="I91" s="17">
        <v>4905</v>
      </c>
      <c r="J91" s="17">
        <v>5459</v>
      </c>
      <c r="K91" s="17">
        <v>6197</v>
      </c>
      <c r="L91" s="17">
        <v>8033</v>
      </c>
      <c r="M91" s="17">
        <v>8780</v>
      </c>
      <c r="N91" s="17">
        <v>10459</v>
      </c>
      <c r="O91" s="17">
        <v>12134</v>
      </c>
      <c r="P91" s="17">
        <v>13716</v>
      </c>
      <c r="Q91" s="17">
        <v>10685</v>
      </c>
      <c r="R91" s="17">
        <v>10578</v>
      </c>
      <c r="S91" s="17">
        <v>10120</v>
      </c>
      <c r="T91" s="17">
        <v>9524</v>
      </c>
      <c r="U91" s="17">
        <v>9788</v>
      </c>
      <c r="V91" s="17">
        <v>9161</v>
      </c>
      <c r="W91" s="17">
        <v>9832</v>
      </c>
      <c r="X91" s="17">
        <v>8468</v>
      </c>
      <c r="Y91" s="17">
        <v>9669</v>
      </c>
      <c r="Z91" s="18">
        <v>12388</v>
      </c>
      <c r="AA91" s="18">
        <v>13302</v>
      </c>
    </row>
    <row r="92" spans="1:27" ht="15.75" x14ac:dyDescent="0.25">
      <c r="A92" s="23" t="s">
        <v>1142</v>
      </c>
      <c r="B92" s="23" t="s">
        <v>1143</v>
      </c>
      <c r="C92" s="17">
        <v>7814</v>
      </c>
      <c r="D92" s="17">
        <v>8337</v>
      </c>
      <c r="E92" s="17">
        <v>8828</v>
      </c>
      <c r="F92" s="17">
        <v>8647</v>
      </c>
      <c r="G92" s="17">
        <v>9451</v>
      </c>
      <c r="H92" s="17">
        <v>9880</v>
      </c>
      <c r="I92" s="17">
        <v>10468</v>
      </c>
      <c r="J92" s="17">
        <v>11651</v>
      </c>
      <c r="K92" s="17">
        <v>13376</v>
      </c>
      <c r="L92" s="17">
        <v>15934</v>
      </c>
      <c r="M92" s="17">
        <v>16785</v>
      </c>
      <c r="N92" s="17">
        <v>19448</v>
      </c>
      <c r="O92" s="17">
        <v>21035</v>
      </c>
      <c r="P92" s="17">
        <v>22716</v>
      </c>
      <c r="Q92" s="17">
        <v>19243</v>
      </c>
      <c r="R92" s="17">
        <v>19248</v>
      </c>
      <c r="S92" s="17">
        <v>17777</v>
      </c>
      <c r="T92" s="17">
        <v>17973</v>
      </c>
      <c r="U92" s="17">
        <v>18588</v>
      </c>
      <c r="V92" s="17">
        <v>17665</v>
      </c>
      <c r="W92" s="17">
        <v>18596</v>
      </c>
      <c r="X92" s="17">
        <v>15670</v>
      </c>
      <c r="Y92" s="17">
        <v>17487</v>
      </c>
      <c r="Z92" s="18">
        <v>22171</v>
      </c>
      <c r="AA92" s="18">
        <v>23173</v>
      </c>
    </row>
    <row r="93" spans="1:27" ht="15.75" x14ac:dyDescent="0.25">
      <c r="A93" s="23" t="s">
        <v>1144</v>
      </c>
      <c r="B93" s="23" t="s">
        <v>1145</v>
      </c>
      <c r="C93" s="17">
        <v>31</v>
      </c>
      <c r="D93" s="17">
        <v>33</v>
      </c>
      <c r="E93" s="17">
        <v>35</v>
      </c>
      <c r="F93" s="17">
        <v>39</v>
      </c>
      <c r="G93" s="17">
        <v>44</v>
      </c>
      <c r="H93" s="17">
        <v>2</v>
      </c>
      <c r="I93" s="17">
        <v>64</v>
      </c>
      <c r="J93" s="17">
        <v>6</v>
      </c>
      <c r="K93" s="17">
        <v>64</v>
      </c>
      <c r="L93" s="17">
        <v>66</v>
      </c>
      <c r="M93" s="17">
        <v>119</v>
      </c>
      <c r="N93" s="17">
        <v>76</v>
      </c>
      <c r="O93" s="17">
        <v>94</v>
      </c>
      <c r="P93" s="17">
        <v>85</v>
      </c>
      <c r="Q93" s="17">
        <v>4</v>
      </c>
      <c r="R93" s="17">
        <v>26</v>
      </c>
      <c r="S93" s="17">
        <v>54</v>
      </c>
      <c r="T93" s="17">
        <v>103</v>
      </c>
      <c r="U93" s="17">
        <v>129</v>
      </c>
      <c r="V93" s="17">
        <v>146</v>
      </c>
      <c r="W93" s="17">
        <v>145</v>
      </c>
      <c r="X93" s="17">
        <v>161</v>
      </c>
      <c r="Y93" s="17">
        <v>183</v>
      </c>
      <c r="Z93" s="18">
        <v>119</v>
      </c>
      <c r="AA93" s="18">
        <v>278</v>
      </c>
    </row>
    <row r="94" spans="1:27" ht="15.75" x14ac:dyDescent="0.25">
      <c r="A94" s="23" t="s">
        <v>1146</v>
      </c>
      <c r="B94" s="23" t="s">
        <v>1147</v>
      </c>
      <c r="C94" s="17">
        <v>253565</v>
      </c>
      <c r="D94" s="17">
        <v>282451</v>
      </c>
      <c r="E94" s="17">
        <v>292805</v>
      </c>
      <c r="F94" s="17">
        <v>292026</v>
      </c>
      <c r="G94" s="17">
        <v>302711</v>
      </c>
      <c r="H94" s="17">
        <v>318389</v>
      </c>
      <c r="I94" s="17">
        <v>353485</v>
      </c>
      <c r="J94" s="17">
        <v>404989</v>
      </c>
      <c r="K94" s="17">
        <v>394061</v>
      </c>
      <c r="L94" s="17">
        <v>438335</v>
      </c>
      <c r="M94" s="17">
        <v>416342</v>
      </c>
      <c r="N94" s="17">
        <v>464176</v>
      </c>
      <c r="O94" s="17">
        <v>521847</v>
      </c>
      <c r="P94" s="17">
        <v>524715</v>
      </c>
      <c r="Q94" s="17">
        <v>539564</v>
      </c>
      <c r="R94" s="17">
        <v>532236</v>
      </c>
      <c r="S94" s="17">
        <v>533654</v>
      </c>
      <c r="T94" s="17">
        <v>575632</v>
      </c>
      <c r="U94" s="17">
        <v>643286</v>
      </c>
      <c r="V94" s="17">
        <v>679700</v>
      </c>
      <c r="W94" s="17">
        <v>706696</v>
      </c>
      <c r="X94" s="17">
        <v>624100</v>
      </c>
      <c r="Y94" s="17">
        <v>666886</v>
      </c>
      <c r="Z94" s="18">
        <v>848051</v>
      </c>
      <c r="AA94" s="18">
        <v>861234</v>
      </c>
    </row>
    <row r="95" spans="1:27" ht="15.75" x14ac:dyDescent="0.25">
      <c r="A95" s="23"/>
      <c r="B95" s="23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 spans="1:27" ht="18" x14ac:dyDescent="0.25">
      <c r="A96" s="21" t="s">
        <v>1148</v>
      </c>
      <c r="AA96" s="18"/>
    </row>
    <row r="97" spans="1:27" ht="15.75" x14ac:dyDescent="0.25">
      <c r="A97" s="22" t="s">
        <v>950</v>
      </c>
      <c r="B97" s="22" t="s">
        <v>951</v>
      </c>
      <c r="C97" s="24" t="s">
        <v>952</v>
      </c>
      <c r="D97" s="24" t="s">
        <v>953</v>
      </c>
      <c r="E97" s="24" t="s">
        <v>954</v>
      </c>
      <c r="F97" s="24" t="s">
        <v>955</v>
      </c>
      <c r="G97" s="24" t="s">
        <v>956</v>
      </c>
      <c r="H97" s="24" t="s">
        <v>957</v>
      </c>
      <c r="I97" s="24" t="s">
        <v>958</v>
      </c>
      <c r="J97" s="24" t="s">
        <v>959</v>
      </c>
      <c r="K97" s="24" t="s">
        <v>960</v>
      </c>
      <c r="L97" s="24" t="s">
        <v>961</v>
      </c>
      <c r="M97" s="24" t="s">
        <v>962</v>
      </c>
      <c r="N97" s="24" t="s">
        <v>963</v>
      </c>
      <c r="O97" s="24" t="s">
        <v>964</v>
      </c>
      <c r="P97" s="24" t="s">
        <v>965</v>
      </c>
      <c r="Q97" s="24" t="s">
        <v>966</v>
      </c>
      <c r="R97" s="24" t="s">
        <v>967</v>
      </c>
      <c r="S97" s="24" t="s">
        <v>968</v>
      </c>
      <c r="T97" s="24" t="s">
        <v>969</v>
      </c>
      <c r="U97" s="24" t="s">
        <v>970</v>
      </c>
      <c r="V97" s="24" t="s">
        <v>971</v>
      </c>
      <c r="W97" s="24" t="s">
        <v>972</v>
      </c>
      <c r="X97" s="24" t="s">
        <v>973</v>
      </c>
      <c r="Y97" s="24" t="s">
        <v>921</v>
      </c>
      <c r="Z97" s="24" t="s">
        <v>974</v>
      </c>
      <c r="AA97" s="24" t="s">
        <v>626</v>
      </c>
    </row>
    <row r="98" spans="1:27" ht="15.75" x14ac:dyDescent="0.25">
      <c r="A98" s="23" t="s">
        <v>975</v>
      </c>
      <c r="B98" s="23" t="s">
        <v>1149</v>
      </c>
      <c r="C98" s="17">
        <v>1987</v>
      </c>
      <c r="D98" s="17">
        <v>1971</v>
      </c>
      <c r="E98" s="17">
        <v>2798</v>
      </c>
      <c r="F98" s="17">
        <v>3978</v>
      </c>
      <c r="G98" s="17">
        <v>4044</v>
      </c>
      <c r="H98" s="17">
        <v>3301</v>
      </c>
      <c r="I98" s="17">
        <v>3144</v>
      </c>
      <c r="J98" s="17">
        <v>3541</v>
      </c>
      <c r="K98" s="17">
        <v>3334</v>
      </c>
      <c r="L98" s="17">
        <v>3280</v>
      </c>
      <c r="M98" s="17">
        <v>3320</v>
      </c>
      <c r="N98" s="17">
        <v>3734</v>
      </c>
      <c r="O98" s="17">
        <v>3802</v>
      </c>
      <c r="P98" s="17">
        <v>3472</v>
      </c>
      <c r="Q98" s="17">
        <v>3841</v>
      </c>
      <c r="R98" s="17">
        <v>4007</v>
      </c>
      <c r="S98" s="17">
        <v>3997</v>
      </c>
      <c r="T98" s="17">
        <v>4526</v>
      </c>
      <c r="U98" s="17">
        <v>4401</v>
      </c>
      <c r="V98" s="17">
        <v>5611</v>
      </c>
      <c r="W98" s="17">
        <v>6018</v>
      </c>
      <c r="X98" s="17">
        <v>4797</v>
      </c>
      <c r="Y98" s="17">
        <v>4807</v>
      </c>
      <c r="Z98" s="18">
        <v>5710</v>
      </c>
      <c r="AA98" s="18">
        <v>6277</v>
      </c>
    </row>
    <row r="99" spans="1:27" ht="15.75" x14ac:dyDescent="0.25">
      <c r="A99" s="23" t="s">
        <v>977</v>
      </c>
      <c r="B99" s="23" t="s">
        <v>1150</v>
      </c>
      <c r="C99" s="17">
        <v>11259</v>
      </c>
      <c r="D99" s="17">
        <v>11867</v>
      </c>
      <c r="E99" s="17">
        <v>13592</v>
      </c>
      <c r="F99" s="17">
        <v>14315</v>
      </c>
      <c r="G99" s="17">
        <v>14688</v>
      </c>
      <c r="H99" s="17">
        <v>14973</v>
      </c>
      <c r="I99" s="17">
        <v>15514</v>
      </c>
      <c r="J99" s="17">
        <v>16598</v>
      </c>
      <c r="K99" s="17">
        <v>17013</v>
      </c>
      <c r="L99" s="17">
        <v>18445</v>
      </c>
      <c r="M99" s="17">
        <v>17027</v>
      </c>
      <c r="N99" s="17">
        <v>18887</v>
      </c>
      <c r="O99" s="17">
        <v>20865</v>
      </c>
      <c r="P99" s="17">
        <v>20299</v>
      </c>
      <c r="Q99" s="17">
        <v>22959</v>
      </c>
      <c r="R99" s="17">
        <v>23370</v>
      </c>
      <c r="S99" s="17">
        <v>23357</v>
      </c>
      <c r="T99" s="17">
        <v>25969</v>
      </c>
      <c r="U99" s="17">
        <v>27935</v>
      </c>
      <c r="V99" s="17">
        <v>28634</v>
      </c>
      <c r="W99" s="17">
        <v>28172</v>
      </c>
      <c r="X99" s="17">
        <v>24893</v>
      </c>
      <c r="Y99" s="17">
        <v>26141</v>
      </c>
      <c r="Z99" s="18">
        <v>32441</v>
      </c>
      <c r="AA99" s="18">
        <v>31713</v>
      </c>
    </row>
    <row r="100" spans="1:27" ht="15.75" x14ac:dyDescent="0.25">
      <c r="A100" s="23" t="s">
        <v>979</v>
      </c>
      <c r="B100" s="23" t="s">
        <v>1151</v>
      </c>
      <c r="C100" s="17">
        <v>124</v>
      </c>
      <c r="D100" s="17">
        <v>147</v>
      </c>
      <c r="E100" s="17">
        <v>165</v>
      </c>
      <c r="F100" s="17">
        <v>208</v>
      </c>
      <c r="G100" s="17">
        <v>228</v>
      </c>
      <c r="H100" s="17">
        <v>366</v>
      </c>
      <c r="I100" s="17">
        <v>501</v>
      </c>
      <c r="J100" s="17">
        <v>498</v>
      </c>
      <c r="K100" s="17">
        <v>524</v>
      </c>
      <c r="L100" s="17">
        <v>585</v>
      </c>
      <c r="M100" s="17">
        <v>453</v>
      </c>
      <c r="N100" s="17">
        <v>524</v>
      </c>
      <c r="O100" s="17">
        <v>721</v>
      </c>
      <c r="P100" s="17">
        <v>656</v>
      </c>
      <c r="Q100" s="17">
        <v>798</v>
      </c>
      <c r="R100" s="17">
        <v>814</v>
      </c>
      <c r="S100" s="17">
        <v>821</v>
      </c>
      <c r="T100" s="17">
        <v>1039</v>
      </c>
      <c r="U100" s="17">
        <v>1238</v>
      </c>
      <c r="V100" s="17">
        <v>1491</v>
      </c>
      <c r="W100" s="17">
        <v>1634</v>
      </c>
      <c r="X100" s="17">
        <v>1144</v>
      </c>
      <c r="Y100" s="17">
        <v>1350</v>
      </c>
      <c r="Z100" s="18">
        <v>1955</v>
      </c>
      <c r="AA100" s="18">
        <v>2137</v>
      </c>
    </row>
    <row r="101" spans="1:27" ht="15.75" x14ac:dyDescent="0.25">
      <c r="A101" s="23" t="s">
        <v>981</v>
      </c>
      <c r="B101" s="23" t="s">
        <v>1152</v>
      </c>
      <c r="C101" s="17">
        <v>53</v>
      </c>
      <c r="D101" s="17">
        <v>75</v>
      </c>
      <c r="E101" s="17">
        <v>95</v>
      </c>
      <c r="F101" s="17">
        <v>93</v>
      </c>
      <c r="G101" s="17">
        <v>138</v>
      </c>
      <c r="H101" s="17">
        <v>138</v>
      </c>
      <c r="I101" s="17">
        <v>179</v>
      </c>
      <c r="J101" s="17">
        <v>293</v>
      </c>
      <c r="K101" s="17">
        <v>231</v>
      </c>
      <c r="L101" s="17">
        <v>476</v>
      </c>
      <c r="M101" s="17">
        <v>304</v>
      </c>
      <c r="N101" s="17">
        <v>363</v>
      </c>
      <c r="O101" s="17">
        <v>412</v>
      </c>
      <c r="P101" s="17">
        <v>362</v>
      </c>
      <c r="Q101" s="17">
        <v>534</v>
      </c>
      <c r="R101" s="17">
        <v>423</v>
      </c>
      <c r="S101" s="17">
        <v>555</v>
      </c>
      <c r="T101" s="17">
        <v>615</v>
      </c>
      <c r="U101" s="17">
        <v>918</v>
      </c>
      <c r="V101" s="17">
        <v>964</v>
      </c>
      <c r="W101" s="17">
        <v>1227</v>
      </c>
      <c r="X101" s="17">
        <v>567</v>
      </c>
      <c r="Y101" s="17">
        <v>676</v>
      </c>
      <c r="Z101" s="18">
        <v>1286</v>
      </c>
      <c r="AA101" s="18">
        <v>1313</v>
      </c>
    </row>
    <row r="102" spans="1:27" ht="15.75" x14ac:dyDescent="0.25">
      <c r="A102" s="25" t="s">
        <v>983</v>
      </c>
      <c r="B102" s="23" t="s">
        <v>1153</v>
      </c>
      <c r="C102" s="17">
        <v>1110</v>
      </c>
      <c r="D102" s="17">
        <v>1262</v>
      </c>
      <c r="E102" s="17">
        <v>1485</v>
      </c>
      <c r="F102" s="17">
        <v>1403</v>
      </c>
      <c r="G102" s="17">
        <v>1570</v>
      </c>
      <c r="H102" s="17">
        <v>1504</v>
      </c>
      <c r="I102" s="17">
        <v>1646</v>
      </c>
      <c r="J102" s="17">
        <v>4021</v>
      </c>
      <c r="K102" s="17">
        <v>1533</v>
      </c>
      <c r="L102" s="17">
        <v>1316</v>
      </c>
      <c r="M102" s="17">
        <v>1126</v>
      </c>
      <c r="N102" s="17">
        <v>1144</v>
      </c>
      <c r="O102" s="17">
        <v>1313</v>
      </c>
      <c r="P102" s="17">
        <v>1298</v>
      </c>
      <c r="Q102" s="17">
        <v>1189</v>
      </c>
      <c r="R102" s="17">
        <v>1007</v>
      </c>
      <c r="S102" s="17">
        <v>1167</v>
      </c>
      <c r="T102" s="17">
        <v>1242</v>
      </c>
      <c r="U102" s="17">
        <v>1393</v>
      </c>
      <c r="V102" s="17">
        <v>1326</v>
      </c>
      <c r="W102" s="17">
        <v>1923</v>
      </c>
      <c r="X102" s="17">
        <v>1141</v>
      </c>
      <c r="Y102" s="17">
        <v>1268</v>
      </c>
      <c r="Z102" s="18">
        <v>1373</v>
      </c>
      <c r="AA102" s="18">
        <v>1545</v>
      </c>
    </row>
    <row r="103" spans="1:27" ht="15.75" x14ac:dyDescent="0.25">
      <c r="A103" s="25" t="s">
        <v>985</v>
      </c>
      <c r="B103" s="23" t="s">
        <v>1154</v>
      </c>
      <c r="C103" s="17">
        <v>801</v>
      </c>
      <c r="D103" s="17">
        <v>1128</v>
      </c>
      <c r="E103" s="17">
        <v>1502</v>
      </c>
      <c r="F103" s="17">
        <v>1804</v>
      </c>
      <c r="G103" s="17">
        <v>2042</v>
      </c>
      <c r="H103" s="17">
        <v>1912</v>
      </c>
      <c r="I103" s="17">
        <v>2590</v>
      </c>
      <c r="J103" s="17">
        <v>3135</v>
      </c>
      <c r="K103" s="17">
        <v>3614</v>
      </c>
      <c r="L103" s="17">
        <v>4127</v>
      </c>
      <c r="M103" s="17">
        <v>3963</v>
      </c>
      <c r="N103" s="17">
        <v>4675</v>
      </c>
      <c r="O103" s="17">
        <v>5056</v>
      </c>
      <c r="P103" s="17">
        <v>5182</v>
      </c>
      <c r="Q103" s="17">
        <v>5218</v>
      </c>
      <c r="R103" s="17">
        <v>5248</v>
      </c>
      <c r="S103" s="17">
        <v>5444</v>
      </c>
      <c r="T103" s="17">
        <v>6073</v>
      </c>
      <c r="U103" s="17">
        <v>6463</v>
      </c>
      <c r="V103" s="17">
        <v>6885</v>
      </c>
      <c r="W103" s="17">
        <v>7271</v>
      </c>
      <c r="X103" s="17">
        <v>5336</v>
      </c>
      <c r="Y103" s="17">
        <v>5576</v>
      </c>
      <c r="Z103" s="18">
        <v>6140</v>
      </c>
      <c r="AA103" s="18">
        <v>6075</v>
      </c>
    </row>
    <row r="104" spans="1:27" ht="15.75" x14ac:dyDescent="0.25">
      <c r="A104" s="25" t="s">
        <v>987</v>
      </c>
      <c r="B104" s="23" t="s">
        <v>1155</v>
      </c>
      <c r="C104" s="17">
        <v>2975</v>
      </c>
      <c r="D104" s="17">
        <v>3168</v>
      </c>
      <c r="E104" s="17">
        <v>3608</v>
      </c>
      <c r="F104" s="17">
        <v>3747</v>
      </c>
      <c r="G104" s="17">
        <v>3822</v>
      </c>
      <c r="H104" s="17">
        <v>3936</v>
      </c>
      <c r="I104" s="17">
        <v>5445</v>
      </c>
      <c r="J104" s="17">
        <v>7443</v>
      </c>
      <c r="K104" s="17">
        <v>4344</v>
      </c>
      <c r="L104" s="17">
        <v>4955</v>
      </c>
      <c r="M104" s="17">
        <v>4886</v>
      </c>
      <c r="N104" s="17">
        <v>5281</v>
      </c>
      <c r="O104" s="17">
        <v>7262</v>
      </c>
      <c r="P104" s="17">
        <v>7042</v>
      </c>
      <c r="Q104" s="17">
        <v>6906</v>
      </c>
      <c r="R104" s="17">
        <v>5891</v>
      </c>
      <c r="S104" s="17">
        <v>4764</v>
      </c>
      <c r="T104" s="17">
        <v>5394</v>
      </c>
      <c r="U104" s="17">
        <v>6523</v>
      </c>
      <c r="V104" s="17">
        <v>8341</v>
      </c>
      <c r="W104" s="17">
        <v>8277</v>
      </c>
      <c r="X104" s="17">
        <v>6483</v>
      </c>
      <c r="Y104" s="17">
        <v>7423</v>
      </c>
      <c r="Z104" s="18">
        <v>7635</v>
      </c>
      <c r="AA104" s="18">
        <v>8603</v>
      </c>
    </row>
    <row r="105" spans="1:27" ht="15.75" x14ac:dyDescent="0.25">
      <c r="A105" s="25" t="s">
        <v>989</v>
      </c>
      <c r="B105" s="23" t="s">
        <v>1156</v>
      </c>
      <c r="C105" s="17">
        <v>210</v>
      </c>
      <c r="D105" s="17">
        <v>371</v>
      </c>
      <c r="E105" s="17">
        <v>314</v>
      </c>
      <c r="F105" s="17">
        <v>409</v>
      </c>
      <c r="G105" s="17">
        <v>320</v>
      </c>
      <c r="H105" s="17">
        <v>456</v>
      </c>
      <c r="I105" s="17">
        <v>448</v>
      </c>
      <c r="J105" s="17">
        <v>649</v>
      </c>
      <c r="K105" s="17">
        <v>300</v>
      </c>
      <c r="L105" s="17">
        <v>209</v>
      </c>
      <c r="M105" s="17">
        <v>152</v>
      </c>
      <c r="N105" s="17">
        <v>193</v>
      </c>
      <c r="O105" s="17">
        <v>292</v>
      </c>
      <c r="P105" s="17">
        <v>264</v>
      </c>
      <c r="Q105" s="17">
        <v>216</v>
      </c>
      <c r="R105" s="17">
        <v>216</v>
      </c>
      <c r="S105" s="17">
        <v>250</v>
      </c>
      <c r="T105" s="17">
        <v>298</v>
      </c>
      <c r="U105" s="17">
        <v>296</v>
      </c>
      <c r="V105" s="17">
        <v>296</v>
      </c>
      <c r="W105" s="17">
        <v>344</v>
      </c>
      <c r="X105" s="17">
        <v>274</v>
      </c>
      <c r="Y105" s="17">
        <v>469</v>
      </c>
      <c r="Z105" s="18">
        <v>615</v>
      </c>
      <c r="AA105" s="18">
        <v>522</v>
      </c>
    </row>
    <row r="106" spans="1:27" ht="15.75" x14ac:dyDescent="0.25">
      <c r="A106" s="25" t="s">
        <v>991</v>
      </c>
      <c r="B106" s="23" t="s">
        <v>1157</v>
      </c>
      <c r="C106" s="17">
        <v>2665</v>
      </c>
      <c r="D106" s="17">
        <v>3238</v>
      </c>
      <c r="E106" s="17">
        <v>4357</v>
      </c>
      <c r="F106" s="17">
        <v>4997</v>
      </c>
      <c r="G106" s="17">
        <v>3688</v>
      </c>
      <c r="H106" s="17">
        <v>3065</v>
      </c>
      <c r="I106" s="17">
        <v>3428</v>
      </c>
      <c r="J106" s="17">
        <v>3869</v>
      </c>
      <c r="K106" s="17">
        <v>3017</v>
      </c>
      <c r="L106" s="17">
        <v>3083</v>
      </c>
      <c r="M106" s="17">
        <v>2518</v>
      </c>
      <c r="N106" s="17">
        <v>2611</v>
      </c>
      <c r="O106" s="17">
        <v>3000</v>
      </c>
      <c r="P106" s="17">
        <v>2791</v>
      </c>
      <c r="Q106" s="17">
        <v>3065</v>
      </c>
      <c r="R106" s="17">
        <v>2920</v>
      </c>
      <c r="S106" s="17">
        <v>2563</v>
      </c>
      <c r="T106" s="17">
        <v>2695</v>
      </c>
      <c r="U106" s="17">
        <v>2856</v>
      </c>
      <c r="V106" s="17">
        <v>3098</v>
      </c>
      <c r="W106" s="17">
        <v>3048</v>
      </c>
      <c r="X106" s="17">
        <v>3242</v>
      </c>
      <c r="Y106" s="17">
        <v>2806</v>
      </c>
      <c r="Z106" s="18">
        <v>4227</v>
      </c>
      <c r="AA106" s="18">
        <v>3135</v>
      </c>
    </row>
    <row r="107" spans="1:27" ht="15.75" x14ac:dyDescent="0.25">
      <c r="A107" s="25" t="s">
        <v>993</v>
      </c>
      <c r="B107" s="23" t="s">
        <v>1158</v>
      </c>
      <c r="C107" s="17">
        <v>26339</v>
      </c>
      <c r="D107" s="17">
        <v>27191</v>
      </c>
      <c r="E107" s="17">
        <v>29019</v>
      </c>
      <c r="F107" s="17">
        <v>29976</v>
      </c>
      <c r="G107" s="17">
        <v>30918</v>
      </c>
      <c r="H107" s="17">
        <v>30480</v>
      </c>
      <c r="I107" s="17">
        <v>31045</v>
      </c>
      <c r="J107" s="17">
        <v>33472</v>
      </c>
      <c r="K107" s="17">
        <v>33159</v>
      </c>
      <c r="L107" s="17">
        <v>34085</v>
      </c>
      <c r="M107" s="17">
        <v>31293</v>
      </c>
      <c r="N107" s="17">
        <v>32084</v>
      </c>
      <c r="O107" s="17">
        <v>33729</v>
      </c>
      <c r="P107" s="17">
        <v>33997</v>
      </c>
      <c r="Q107" s="17">
        <v>34751</v>
      </c>
      <c r="R107" s="17">
        <v>35423</v>
      </c>
      <c r="S107" s="17">
        <v>34824</v>
      </c>
      <c r="T107" s="17">
        <v>36708</v>
      </c>
      <c r="U107" s="17">
        <v>39990</v>
      </c>
      <c r="V107" s="17">
        <v>43714</v>
      </c>
      <c r="W107" s="17">
        <v>44919</v>
      </c>
      <c r="X107" s="17">
        <v>34502</v>
      </c>
      <c r="Y107" s="17">
        <v>33201</v>
      </c>
      <c r="Z107" s="18">
        <v>50831</v>
      </c>
      <c r="AA107" s="18">
        <v>60230</v>
      </c>
    </row>
    <row r="108" spans="1:27" ht="15.75" x14ac:dyDescent="0.25">
      <c r="A108" s="25" t="s">
        <v>995</v>
      </c>
      <c r="B108" s="23" t="s">
        <v>1159</v>
      </c>
      <c r="C108" s="17">
        <v>31155</v>
      </c>
      <c r="D108" s="17">
        <v>32253</v>
      </c>
      <c r="E108" s="17">
        <v>35868</v>
      </c>
      <c r="F108" s="17">
        <v>38869</v>
      </c>
      <c r="G108" s="17">
        <v>39547</v>
      </c>
      <c r="H108" s="17">
        <v>41368</v>
      </c>
      <c r="I108" s="17">
        <v>46068</v>
      </c>
      <c r="J108" s="17">
        <v>50753</v>
      </c>
      <c r="K108" s="17">
        <v>53024</v>
      </c>
      <c r="L108" s="17">
        <v>55509</v>
      </c>
      <c r="M108" s="17">
        <v>50131</v>
      </c>
      <c r="N108" s="17">
        <v>56084</v>
      </c>
      <c r="O108" s="17">
        <v>60041</v>
      </c>
      <c r="P108" s="17">
        <v>62378</v>
      </c>
      <c r="Q108" s="17">
        <v>65588</v>
      </c>
      <c r="R108" s="17">
        <v>69958</v>
      </c>
      <c r="S108" s="17">
        <v>70324</v>
      </c>
      <c r="T108" s="17">
        <v>74643</v>
      </c>
      <c r="U108" s="17">
        <v>80837</v>
      </c>
      <c r="V108" s="17">
        <v>80874</v>
      </c>
      <c r="W108" s="17">
        <v>78095</v>
      </c>
      <c r="X108" s="17">
        <v>67188</v>
      </c>
      <c r="Y108" s="17">
        <v>68084</v>
      </c>
      <c r="Z108" s="18">
        <v>79878</v>
      </c>
      <c r="AA108" s="18">
        <v>87621</v>
      </c>
    </row>
    <row r="109" spans="1:27" ht="15.75" x14ac:dyDescent="0.25">
      <c r="A109" s="25" t="s">
        <v>997</v>
      </c>
      <c r="B109" s="23" t="s">
        <v>1160</v>
      </c>
      <c r="C109" s="17">
        <v>2170</v>
      </c>
      <c r="D109" s="17">
        <v>2352</v>
      </c>
      <c r="E109" s="17">
        <v>2722</v>
      </c>
      <c r="F109" s="17">
        <v>2925</v>
      </c>
      <c r="G109" s="17">
        <v>3094</v>
      </c>
      <c r="H109" s="17">
        <v>3093</v>
      </c>
      <c r="I109" s="17">
        <v>3040</v>
      </c>
      <c r="J109" s="17">
        <v>3087</v>
      </c>
      <c r="K109" s="17">
        <v>2786</v>
      </c>
      <c r="L109" s="17">
        <v>2766</v>
      </c>
      <c r="M109" s="17">
        <v>2731</v>
      </c>
      <c r="N109" s="17">
        <v>2713</v>
      </c>
      <c r="O109" s="17">
        <v>2909</v>
      </c>
      <c r="P109" s="17">
        <v>2816</v>
      </c>
      <c r="Q109" s="17">
        <v>2884</v>
      </c>
      <c r="R109" s="17">
        <v>3000</v>
      </c>
      <c r="S109" s="17">
        <v>3271</v>
      </c>
      <c r="T109" s="17">
        <v>3785</v>
      </c>
      <c r="U109" s="17">
        <v>3940</v>
      </c>
      <c r="V109" s="17">
        <v>4377</v>
      </c>
      <c r="W109" s="17">
        <v>4629</v>
      </c>
      <c r="X109" s="17">
        <v>2443</v>
      </c>
      <c r="Y109" s="17">
        <v>3424</v>
      </c>
      <c r="Z109" s="18">
        <v>6566</v>
      </c>
      <c r="AA109" s="18">
        <v>7333</v>
      </c>
    </row>
    <row r="110" spans="1:27" ht="15.75" x14ac:dyDescent="0.25">
      <c r="A110" s="25" t="s">
        <v>999</v>
      </c>
      <c r="B110" s="23" t="s">
        <v>1161</v>
      </c>
      <c r="C110" s="17">
        <v>758</v>
      </c>
      <c r="D110" s="17">
        <v>831</v>
      </c>
      <c r="E110" s="17">
        <v>956</v>
      </c>
      <c r="F110" s="17">
        <v>1194</v>
      </c>
      <c r="G110" s="17">
        <v>1499</v>
      </c>
      <c r="H110" s="17">
        <v>2084</v>
      </c>
      <c r="I110" s="17">
        <v>2882</v>
      </c>
      <c r="J110" s="17">
        <v>2956</v>
      </c>
      <c r="K110" s="17">
        <v>2800</v>
      </c>
      <c r="L110" s="17">
        <v>2909</v>
      </c>
      <c r="M110" s="17">
        <v>2989</v>
      </c>
      <c r="N110" s="17">
        <v>3793</v>
      </c>
      <c r="O110" s="17">
        <v>3668</v>
      </c>
      <c r="P110" s="17">
        <v>3226</v>
      </c>
      <c r="Q110" s="17">
        <v>3294</v>
      </c>
      <c r="R110" s="17">
        <v>3142</v>
      </c>
      <c r="S110" s="17">
        <v>3250</v>
      </c>
      <c r="T110" s="17">
        <v>3577</v>
      </c>
      <c r="U110" s="17">
        <v>3864</v>
      </c>
      <c r="V110" s="17">
        <v>3838</v>
      </c>
      <c r="W110" s="17">
        <v>4159</v>
      </c>
      <c r="X110" s="17">
        <v>3344</v>
      </c>
      <c r="Y110" s="17">
        <v>3145</v>
      </c>
      <c r="Z110" s="18">
        <v>3950</v>
      </c>
      <c r="AA110" s="18">
        <v>4717</v>
      </c>
    </row>
    <row r="111" spans="1:27" ht="15.75" x14ac:dyDescent="0.25">
      <c r="A111" s="25" t="s">
        <v>1001</v>
      </c>
      <c r="B111" s="23" t="s">
        <v>1162</v>
      </c>
      <c r="C111" s="17">
        <v>11754</v>
      </c>
      <c r="D111" s="17">
        <v>12988</v>
      </c>
      <c r="E111" s="17">
        <v>13125</v>
      </c>
      <c r="F111" s="17">
        <v>13707</v>
      </c>
      <c r="G111" s="17">
        <v>13785</v>
      </c>
      <c r="H111" s="17">
        <v>14120</v>
      </c>
      <c r="I111" s="17">
        <v>14647</v>
      </c>
      <c r="J111" s="17">
        <v>15741</v>
      </c>
      <c r="K111" s="17">
        <v>15993</v>
      </c>
      <c r="L111" s="17">
        <v>16898</v>
      </c>
      <c r="M111" s="17">
        <v>17559</v>
      </c>
      <c r="N111" s="17">
        <v>17942</v>
      </c>
      <c r="O111" s="17">
        <v>18569</v>
      </c>
      <c r="P111" s="17">
        <v>18460</v>
      </c>
      <c r="Q111" s="17">
        <v>18818</v>
      </c>
      <c r="R111" s="17">
        <v>18765</v>
      </c>
      <c r="S111" s="17">
        <v>19826</v>
      </c>
      <c r="T111" s="17">
        <v>21423</v>
      </c>
      <c r="U111" s="17">
        <v>23300</v>
      </c>
      <c r="V111" s="17">
        <v>26201</v>
      </c>
      <c r="W111" s="17">
        <v>25202</v>
      </c>
      <c r="X111" s="17">
        <v>21934</v>
      </c>
      <c r="Y111" s="17">
        <v>23258</v>
      </c>
      <c r="Z111" s="18">
        <v>29447</v>
      </c>
      <c r="AA111" s="18">
        <v>30261</v>
      </c>
    </row>
    <row r="112" spans="1:27" ht="15.75" x14ac:dyDescent="0.25">
      <c r="A112" s="25" t="s">
        <v>1003</v>
      </c>
      <c r="B112" s="23" t="s">
        <v>1163</v>
      </c>
      <c r="C112" s="17">
        <v>12402</v>
      </c>
      <c r="D112" s="17">
        <v>12652</v>
      </c>
      <c r="E112" s="17">
        <v>13646</v>
      </c>
      <c r="F112" s="17">
        <v>14678</v>
      </c>
      <c r="G112" s="17">
        <v>15737</v>
      </c>
      <c r="H112" s="17">
        <v>16540</v>
      </c>
      <c r="I112" s="17">
        <v>17374</v>
      </c>
      <c r="J112" s="17">
        <v>17467</v>
      </c>
      <c r="K112" s="17">
        <v>18313</v>
      </c>
      <c r="L112" s="17">
        <v>19300</v>
      </c>
      <c r="M112" s="17">
        <v>16600</v>
      </c>
      <c r="N112" s="17">
        <v>17947</v>
      </c>
      <c r="O112" s="17">
        <v>18966</v>
      </c>
      <c r="P112" s="17">
        <v>19605</v>
      </c>
      <c r="Q112" s="17">
        <v>20268</v>
      </c>
      <c r="R112" s="17">
        <v>21638</v>
      </c>
      <c r="S112" s="17">
        <v>21647</v>
      </c>
      <c r="T112" s="17">
        <v>23418</v>
      </c>
      <c r="U112" s="17">
        <v>24540</v>
      </c>
      <c r="V112" s="17">
        <v>26858</v>
      </c>
      <c r="W112" s="17">
        <v>27305</v>
      </c>
      <c r="X112" s="17">
        <v>21432</v>
      </c>
      <c r="Y112" s="17">
        <v>22222</v>
      </c>
      <c r="Z112" s="18">
        <v>30697</v>
      </c>
      <c r="AA112" s="18">
        <v>31569</v>
      </c>
    </row>
    <row r="113" spans="1:27" ht="15.75" x14ac:dyDescent="0.25">
      <c r="A113" s="25" t="s">
        <v>1005</v>
      </c>
      <c r="B113" s="23" t="s">
        <v>1164</v>
      </c>
      <c r="C113" s="17">
        <v>298</v>
      </c>
      <c r="D113" s="17">
        <v>466</v>
      </c>
      <c r="E113" s="17">
        <v>496</v>
      </c>
      <c r="F113" s="17">
        <v>540</v>
      </c>
      <c r="G113" s="17">
        <v>578</v>
      </c>
      <c r="H113" s="17">
        <v>761</v>
      </c>
      <c r="I113" s="17">
        <v>841</v>
      </c>
      <c r="J113" s="17">
        <v>984</v>
      </c>
      <c r="K113" s="17">
        <v>740</v>
      </c>
      <c r="L113" s="17">
        <v>454</v>
      </c>
      <c r="M113" s="17">
        <v>389</v>
      </c>
      <c r="N113" s="17">
        <v>547</v>
      </c>
      <c r="O113" s="17">
        <v>585</v>
      </c>
      <c r="P113" s="17">
        <v>495</v>
      </c>
      <c r="Q113" s="17">
        <v>695</v>
      </c>
      <c r="R113" s="17">
        <v>554</v>
      </c>
      <c r="S113" s="17">
        <v>665</v>
      </c>
      <c r="T113" s="17">
        <v>894</v>
      </c>
      <c r="U113" s="17">
        <v>843</v>
      </c>
      <c r="V113" s="17">
        <v>1027</v>
      </c>
      <c r="W113" s="17">
        <v>1179</v>
      </c>
      <c r="X113" s="17">
        <v>950</v>
      </c>
      <c r="Y113" s="17">
        <v>1363</v>
      </c>
      <c r="Z113" s="18">
        <v>1458</v>
      </c>
      <c r="AA113" s="18">
        <v>1215</v>
      </c>
    </row>
    <row r="114" spans="1:27" ht="15.75" x14ac:dyDescent="0.25">
      <c r="A114" s="25" t="s">
        <v>1007</v>
      </c>
      <c r="B114" s="23" t="s">
        <v>1165</v>
      </c>
      <c r="C114" s="17">
        <v>193</v>
      </c>
      <c r="D114" s="17">
        <v>277</v>
      </c>
      <c r="E114" s="17">
        <v>282</v>
      </c>
      <c r="F114" s="17">
        <v>329</v>
      </c>
      <c r="G114" s="17">
        <v>334</v>
      </c>
      <c r="H114" s="17">
        <v>296</v>
      </c>
      <c r="I114" s="17">
        <v>359</v>
      </c>
      <c r="J114" s="17">
        <v>460</v>
      </c>
      <c r="K114" s="17">
        <v>537</v>
      </c>
      <c r="L114" s="17">
        <v>543</v>
      </c>
      <c r="M114" s="17">
        <v>583</v>
      </c>
      <c r="N114" s="17">
        <v>804</v>
      </c>
      <c r="O114" s="17">
        <v>955</v>
      </c>
      <c r="P114" s="17">
        <v>1215</v>
      </c>
      <c r="Q114" s="17">
        <v>1269</v>
      </c>
      <c r="R114" s="17">
        <v>1395</v>
      </c>
      <c r="S114" s="17">
        <v>1174</v>
      </c>
      <c r="T114" s="17">
        <v>1259</v>
      </c>
      <c r="U114" s="17">
        <v>1261</v>
      </c>
      <c r="V114" s="17">
        <v>1518</v>
      </c>
      <c r="W114" s="17">
        <v>1528</v>
      </c>
      <c r="X114" s="17">
        <v>1329</v>
      </c>
      <c r="Y114" s="17">
        <v>1526</v>
      </c>
      <c r="Z114" s="18">
        <v>1956</v>
      </c>
      <c r="AA114" s="18">
        <v>1958</v>
      </c>
    </row>
    <row r="115" spans="1:27" ht="15.75" x14ac:dyDescent="0.25">
      <c r="A115" s="23" t="s">
        <v>1009</v>
      </c>
      <c r="B115" s="23" t="s">
        <v>1166</v>
      </c>
      <c r="C115" s="17">
        <v>420</v>
      </c>
      <c r="D115" s="17">
        <v>390</v>
      </c>
      <c r="E115" s="17">
        <v>685</v>
      </c>
      <c r="F115" s="17">
        <v>939</v>
      </c>
      <c r="G115" s="17">
        <v>1160</v>
      </c>
      <c r="H115" s="17">
        <v>1512</v>
      </c>
      <c r="I115" s="17">
        <v>1526</v>
      </c>
      <c r="J115" s="17">
        <v>3197</v>
      </c>
      <c r="K115" s="17">
        <v>1449</v>
      </c>
      <c r="L115" s="17">
        <v>1656</v>
      </c>
      <c r="M115" s="17">
        <v>1259</v>
      </c>
      <c r="N115" s="17">
        <v>2462</v>
      </c>
      <c r="O115" s="17">
        <v>2520</v>
      </c>
      <c r="P115" s="17">
        <v>2203</v>
      </c>
      <c r="Q115" s="17">
        <v>2054</v>
      </c>
      <c r="R115" s="17">
        <v>2404</v>
      </c>
      <c r="S115" s="17">
        <v>2619</v>
      </c>
      <c r="T115" s="17">
        <v>2662</v>
      </c>
      <c r="U115" s="17">
        <v>2931</v>
      </c>
      <c r="V115" s="17">
        <v>2845</v>
      </c>
      <c r="W115" s="17">
        <v>3361</v>
      </c>
      <c r="X115" s="17">
        <v>5014</v>
      </c>
      <c r="Y115" s="17">
        <v>3920</v>
      </c>
      <c r="Z115" s="18">
        <v>4145</v>
      </c>
      <c r="AA115" s="18">
        <v>5884</v>
      </c>
    </row>
    <row r="116" spans="1:27" ht="15.75" x14ac:dyDescent="0.25">
      <c r="A116" s="23" t="s">
        <v>1011</v>
      </c>
      <c r="B116" s="23" t="s">
        <v>1167</v>
      </c>
      <c r="C116" s="17">
        <v>363</v>
      </c>
      <c r="D116" s="17">
        <v>371</v>
      </c>
      <c r="E116" s="17">
        <v>465</v>
      </c>
      <c r="F116" s="17">
        <v>449</v>
      </c>
      <c r="G116" s="17">
        <v>495</v>
      </c>
      <c r="H116" s="17">
        <v>570</v>
      </c>
      <c r="I116" s="17">
        <v>566</v>
      </c>
      <c r="J116" s="17">
        <v>501</v>
      </c>
      <c r="K116" s="17">
        <v>478</v>
      </c>
      <c r="L116" s="17">
        <v>504</v>
      </c>
      <c r="M116" s="17">
        <v>448</v>
      </c>
      <c r="N116" s="17">
        <v>557</v>
      </c>
      <c r="O116" s="17">
        <v>607</v>
      </c>
      <c r="P116" s="17">
        <v>570</v>
      </c>
      <c r="Q116" s="17">
        <v>594</v>
      </c>
      <c r="R116" s="17">
        <v>594</v>
      </c>
      <c r="S116" s="17">
        <v>625</v>
      </c>
      <c r="T116" s="17">
        <v>995</v>
      </c>
      <c r="U116" s="17">
        <v>807</v>
      </c>
      <c r="V116" s="17">
        <v>842</v>
      </c>
      <c r="W116" s="17">
        <v>784</v>
      </c>
      <c r="X116" s="17">
        <v>441</v>
      </c>
      <c r="Y116" s="17">
        <v>664</v>
      </c>
      <c r="Z116" s="18">
        <v>1029</v>
      </c>
      <c r="AA116" s="18">
        <v>1245</v>
      </c>
    </row>
    <row r="117" spans="1:27" ht="15.75" x14ac:dyDescent="0.25">
      <c r="A117" s="23" t="s">
        <v>1013</v>
      </c>
      <c r="B117" s="23" t="s">
        <v>1168</v>
      </c>
      <c r="C117" s="17">
        <v>16357</v>
      </c>
      <c r="D117" s="17">
        <v>18414</v>
      </c>
      <c r="E117" s="17">
        <v>19729</v>
      </c>
      <c r="F117" s="17">
        <v>20892</v>
      </c>
      <c r="G117" s="17">
        <v>19659</v>
      </c>
      <c r="H117" s="17">
        <v>22096</v>
      </c>
      <c r="I117" s="17">
        <v>25167</v>
      </c>
      <c r="J117" s="17">
        <v>28022</v>
      </c>
      <c r="K117" s="17">
        <v>27263</v>
      </c>
      <c r="L117" s="17">
        <v>29868</v>
      </c>
      <c r="M117" s="17">
        <v>26227</v>
      </c>
      <c r="N117" s="17">
        <v>30233</v>
      </c>
      <c r="O117" s="17">
        <v>33078</v>
      </c>
      <c r="P117" s="17">
        <v>36260</v>
      </c>
      <c r="Q117" s="17">
        <v>40159</v>
      </c>
      <c r="R117" s="17">
        <v>37935</v>
      </c>
      <c r="S117" s="17">
        <v>36682</v>
      </c>
      <c r="T117" s="17">
        <v>42005</v>
      </c>
      <c r="U117" s="17">
        <v>47411</v>
      </c>
      <c r="V117" s="17">
        <v>51854</v>
      </c>
      <c r="W117" s="17">
        <v>51926</v>
      </c>
      <c r="X117" s="17">
        <v>42552</v>
      </c>
      <c r="Y117" s="17">
        <v>39357</v>
      </c>
      <c r="Z117" s="18">
        <v>64685</v>
      </c>
      <c r="AA117" s="18">
        <v>64322</v>
      </c>
    </row>
    <row r="118" spans="1:27" ht="15.75" x14ac:dyDescent="0.25">
      <c r="A118" s="23" t="s">
        <v>1015</v>
      </c>
      <c r="B118" s="23" t="s">
        <v>1169</v>
      </c>
      <c r="C118" s="17">
        <v>950</v>
      </c>
      <c r="D118" s="17">
        <v>1209</v>
      </c>
      <c r="E118" s="17">
        <v>1548</v>
      </c>
      <c r="F118" s="17">
        <v>1628</v>
      </c>
      <c r="G118" s="17">
        <v>1895</v>
      </c>
      <c r="H118" s="17">
        <v>2561</v>
      </c>
      <c r="I118" s="17">
        <v>3770</v>
      </c>
      <c r="J118" s="17">
        <v>6361</v>
      </c>
      <c r="K118" s="17">
        <v>6273</v>
      </c>
      <c r="L118" s="17">
        <v>7159</v>
      </c>
      <c r="M118" s="17">
        <v>7356</v>
      </c>
      <c r="N118" s="17">
        <v>8552</v>
      </c>
      <c r="O118" s="17">
        <v>9902</v>
      </c>
      <c r="P118" s="17">
        <v>10202</v>
      </c>
      <c r="Q118" s="17">
        <v>10955</v>
      </c>
      <c r="R118" s="17">
        <v>10867</v>
      </c>
      <c r="S118" s="17">
        <v>11262</v>
      </c>
      <c r="T118" s="17">
        <v>12670</v>
      </c>
      <c r="U118" s="17">
        <v>14438</v>
      </c>
      <c r="V118" s="17">
        <v>14909</v>
      </c>
      <c r="W118" s="17">
        <v>15824</v>
      </c>
      <c r="X118" s="17">
        <v>14367</v>
      </c>
      <c r="Y118" s="17">
        <v>14753</v>
      </c>
      <c r="Z118" s="18">
        <v>17535</v>
      </c>
      <c r="AA118" s="18">
        <v>19566</v>
      </c>
    </row>
    <row r="119" spans="1:27" ht="15.75" x14ac:dyDescent="0.25">
      <c r="A119" s="23" t="s">
        <v>1017</v>
      </c>
      <c r="B119" s="23" t="s">
        <v>1170</v>
      </c>
      <c r="C119" s="17">
        <v>2937</v>
      </c>
      <c r="D119" s="17">
        <v>2809</v>
      </c>
      <c r="E119" s="17">
        <v>2872</v>
      </c>
      <c r="F119" s="17">
        <v>3070</v>
      </c>
      <c r="G119" s="17">
        <v>3464</v>
      </c>
      <c r="H119" s="17">
        <v>3528</v>
      </c>
      <c r="I119" s="17">
        <v>3633</v>
      </c>
      <c r="J119" s="17">
        <v>5835</v>
      </c>
      <c r="K119" s="17">
        <v>3069</v>
      </c>
      <c r="L119" s="17">
        <v>3545</v>
      </c>
      <c r="M119" s="17">
        <v>2977</v>
      </c>
      <c r="N119" s="17">
        <v>3424</v>
      </c>
      <c r="O119" s="17">
        <v>3627</v>
      </c>
      <c r="P119" s="17">
        <v>3682</v>
      </c>
      <c r="Q119" s="17">
        <v>3988</v>
      </c>
      <c r="R119" s="17">
        <v>4477</v>
      </c>
      <c r="S119" s="17">
        <v>5140</v>
      </c>
      <c r="T119" s="17">
        <v>5420</v>
      </c>
      <c r="U119" s="17">
        <v>5937</v>
      </c>
      <c r="V119" s="17">
        <v>6233</v>
      </c>
      <c r="W119" s="17">
        <v>6572</v>
      </c>
      <c r="X119" s="17">
        <v>3802</v>
      </c>
      <c r="Y119" s="17">
        <v>4877</v>
      </c>
      <c r="Z119" s="18">
        <v>7456</v>
      </c>
      <c r="AA119" s="18">
        <v>7622</v>
      </c>
    </row>
    <row r="120" spans="1:27" ht="15.75" x14ac:dyDescent="0.25">
      <c r="A120" s="23" t="s">
        <v>1019</v>
      </c>
      <c r="B120" s="23" t="s">
        <v>1171</v>
      </c>
      <c r="C120" s="17">
        <v>314</v>
      </c>
      <c r="D120" s="17">
        <v>409</v>
      </c>
      <c r="E120" s="17">
        <v>567</v>
      </c>
      <c r="F120" s="17">
        <v>627</v>
      </c>
      <c r="G120" s="17">
        <v>836</v>
      </c>
      <c r="H120" s="17">
        <v>1023</v>
      </c>
      <c r="I120" s="17">
        <v>1122</v>
      </c>
      <c r="J120" s="17">
        <v>1243</v>
      </c>
      <c r="K120" s="17">
        <v>1262</v>
      </c>
      <c r="L120" s="17">
        <v>1351</v>
      </c>
      <c r="M120" s="17">
        <v>1377</v>
      </c>
      <c r="N120" s="17">
        <v>1849</v>
      </c>
      <c r="O120" s="17">
        <v>1896</v>
      </c>
      <c r="P120" s="17">
        <v>1836</v>
      </c>
      <c r="Q120" s="17">
        <v>2001</v>
      </c>
      <c r="R120" s="17">
        <v>2347</v>
      </c>
      <c r="S120" s="17">
        <v>2654</v>
      </c>
      <c r="T120" s="17">
        <v>3215</v>
      </c>
      <c r="U120" s="17">
        <v>3868</v>
      </c>
      <c r="V120" s="17">
        <v>4655</v>
      </c>
      <c r="W120" s="17">
        <v>4388</v>
      </c>
      <c r="X120" s="17">
        <v>3089</v>
      </c>
      <c r="Y120" s="17">
        <v>4502</v>
      </c>
      <c r="Z120" s="18">
        <v>5886</v>
      </c>
      <c r="AA120" s="18">
        <v>6815</v>
      </c>
    </row>
    <row r="121" spans="1:27" ht="15.75" x14ac:dyDescent="0.25">
      <c r="A121" s="23" t="s">
        <v>1021</v>
      </c>
      <c r="B121" s="23" t="s">
        <v>1172</v>
      </c>
      <c r="C121" s="17">
        <v>124</v>
      </c>
      <c r="D121" s="17">
        <v>167</v>
      </c>
      <c r="E121" s="17">
        <v>229</v>
      </c>
      <c r="F121" s="17">
        <v>298</v>
      </c>
      <c r="G121" s="17">
        <v>302</v>
      </c>
      <c r="H121" s="17">
        <v>305</v>
      </c>
      <c r="I121" s="17">
        <v>474</v>
      </c>
      <c r="J121" s="17">
        <v>858</v>
      </c>
      <c r="K121" s="17">
        <v>1457</v>
      </c>
      <c r="L121" s="17">
        <v>1833</v>
      </c>
      <c r="M121" s="17">
        <v>1824</v>
      </c>
      <c r="N121" s="17">
        <v>1802</v>
      </c>
      <c r="O121" s="17">
        <v>1719</v>
      </c>
      <c r="P121" s="17">
        <v>1777</v>
      </c>
      <c r="Q121" s="17">
        <v>2046</v>
      </c>
      <c r="R121" s="17">
        <v>2203</v>
      </c>
      <c r="S121" s="17">
        <v>2297</v>
      </c>
      <c r="T121" s="17">
        <v>2793</v>
      </c>
      <c r="U121" s="17">
        <v>2874</v>
      </c>
      <c r="V121" s="17">
        <v>2921</v>
      </c>
      <c r="W121" s="17">
        <v>2869</v>
      </c>
      <c r="X121" s="17">
        <v>2860</v>
      </c>
      <c r="Y121" s="17">
        <v>2427</v>
      </c>
      <c r="Z121" s="18">
        <v>2039</v>
      </c>
      <c r="AA121" s="18">
        <v>2642</v>
      </c>
    </row>
    <row r="122" spans="1:27" ht="15.75" x14ac:dyDescent="0.25">
      <c r="A122" s="23" t="s">
        <v>1023</v>
      </c>
      <c r="B122" s="23" t="s">
        <v>1173</v>
      </c>
      <c r="C122" s="17">
        <v>118</v>
      </c>
      <c r="D122" s="17">
        <v>145</v>
      </c>
      <c r="E122" s="17">
        <v>179</v>
      </c>
      <c r="F122" s="17">
        <v>206</v>
      </c>
      <c r="G122" s="17">
        <v>201</v>
      </c>
      <c r="H122" s="17">
        <v>223</v>
      </c>
      <c r="I122" s="17">
        <v>276</v>
      </c>
      <c r="J122" s="17">
        <v>386</v>
      </c>
      <c r="K122" s="17">
        <v>413</v>
      </c>
      <c r="L122" s="17">
        <v>405</v>
      </c>
      <c r="M122" s="17">
        <v>318</v>
      </c>
      <c r="N122" s="17">
        <v>425</v>
      </c>
      <c r="O122" s="17">
        <v>425</v>
      </c>
      <c r="P122" s="17">
        <v>406</v>
      </c>
      <c r="Q122" s="17">
        <v>398</v>
      </c>
      <c r="R122" s="17">
        <v>399</v>
      </c>
      <c r="S122" s="17">
        <v>403</v>
      </c>
      <c r="T122" s="17">
        <v>477</v>
      </c>
      <c r="U122" s="17">
        <v>514</v>
      </c>
      <c r="V122" s="17">
        <v>515</v>
      </c>
      <c r="W122" s="17">
        <v>562</v>
      </c>
      <c r="X122" s="17">
        <v>449</v>
      </c>
      <c r="Y122" s="17">
        <v>546</v>
      </c>
      <c r="Z122" s="18">
        <v>833</v>
      </c>
      <c r="AA122" s="18">
        <v>794</v>
      </c>
    </row>
    <row r="123" spans="1:27" ht="15.75" x14ac:dyDescent="0.25">
      <c r="A123" s="23" t="s">
        <v>1025</v>
      </c>
      <c r="B123" s="23" t="s">
        <v>1174</v>
      </c>
      <c r="C123" s="17">
        <v>14387</v>
      </c>
      <c r="D123" s="17">
        <v>15087</v>
      </c>
      <c r="E123" s="17">
        <v>17115</v>
      </c>
      <c r="F123" s="17">
        <v>19436</v>
      </c>
      <c r="G123" s="17">
        <v>21301</v>
      </c>
      <c r="H123" s="17">
        <v>21326</v>
      </c>
      <c r="I123" s="17">
        <v>23227</v>
      </c>
      <c r="J123" s="17">
        <v>26076</v>
      </c>
      <c r="K123" s="17">
        <v>21433</v>
      </c>
      <c r="L123" s="17">
        <v>22206</v>
      </c>
      <c r="M123" s="17">
        <v>21784</v>
      </c>
      <c r="N123" s="17">
        <v>22346</v>
      </c>
      <c r="O123" s="17">
        <v>23119</v>
      </c>
      <c r="P123" s="17">
        <v>22538</v>
      </c>
      <c r="Q123" s="17">
        <v>25511</v>
      </c>
      <c r="R123" s="17">
        <v>26435</v>
      </c>
      <c r="S123" s="17">
        <v>27277</v>
      </c>
      <c r="T123" s="17">
        <v>30746</v>
      </c>
      <c r="U123" s="17">
        <v>33152</v>
      </c>
      <c r="V123" s="17">
        <v>34044</v>
      </c>
      <c r="W123" s="17">
        <v>36556</v>
      </c>
      <c r="X123" s="17">
        <v>23302</v>
      </c>
      <c r="Y123" s="17">
        <v>24259</v>
      </c>
      <c r="Z123" s="18">
        <v>37379</v>
      </c>
      <c r="AA123" s="18">
        <v>41173</v>
      </c>
    </row>
    <row r="124" spans="1:27" ht="15.75" x14ac:dyDescent="0.25">
      <c r="A124" s="23" t="s">
        <v>1027</v>
      </c>
      <c r="B124" s="23" t="s">
        <v>1175</v>
      </c>
      <c r="C124" s="17">
        <v>5410</v>
      </c>
      <c r="D124" s="17">
        <v>5836</v>
      </c>
      <c r="E124" s="17">
        <v>5642</v>
      </c>
      <c r="F124" s="17">
        <v>5296</v>
      </c>
      <c r="G124" s="17">
        <v>5523</v>
      </c>
      <c r="H124" s="17">
        <v>6154</v>
      </c>
      <c r="I124" s="17">
        <v>6439</v>
      </c>
      <c r="J124" s="17">
        <v>7483</v>
      </c>
      <c r="K124" s="17">
        <v>6633</v>
      </c>
      <c r="L124" s="17">
        <v>8471</v>
      </c>
      <c r="M124" s="17">
        <v>7452</v>
      </c>
      <c r="N124" s="17">
        <v>8397</v>
      </c>
      <c r="O124" s="17">
        <v>9921</v>
      </c>
      <c r="P124" s="17">
        <v>11348</v>
      </c>
      <c r="Q124" s="17">
        <v>9355</v>
      </c>
      <c r="R124" s="17">
        <v>9594</v>
      </c>
      <c r="S124" s="17">
        <v>9373</v>
      </c>
      <c r="T124" s="17">
        <v>8565</v>
      </c>
      <c r="U124" s="17">
        <v>9624</v>
      </c>
      <c r="V124" s="17">
        <v>11333</v>
      </c>
      <c r="W124" s="17">
        <v>11358</v>
      </c>
      <c r="X124" s="17">
        <v>10040</v>
      </c>
      <c r="Y124" s="17">
        <v>10987</v>
      </c>
      <c r="Z124" s="18">
        <v>12344</v>
      </c>
      <c r="AA124" s="18">
        <v>14084</v>
      </c>
    </row>
    <row r="125" spans="1:27" ht="15.75" x14ac:dyDescent="0.25">
      <c r="A125" s="23" t="s">
        <v>1029</v>
      </c>
      <c r="B125" s="23" t="s">
        <v>1176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2</v>
      </c>
      <c r="M125" s="17">
        <v>3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8">
        <v>0</v>
      </c>
      <c r="AA125" s="18">
        <v>0</v>
      </c>
    </row>
    <row r="126" spans="1:27" ht="15.75" x14ac:dyDescent="0.25">
      <c r="A126" s="23" t="s">
        <v>1177</v>
      </c>
      <c r="B126" s="23" t="s">
        <v>1178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2</v>
      </c>
      <c r="M126" s="17">
        <v>3</v>
      </c>
      <c r="N126" s="17">
        <v>0</v>
      </c>
      <c r="O126" s="17">
        <v>122</v>
      </c>
      <c r="P126" s="17">
        <v>156</v>
      </c>
      <c r="Q126" s="17">
        <v>4</v>
      </c>
      <c r="R126" s="17">
        <v>8</v>
      </c>
      <c r="S126" s="17">
        <v>0</v>
      </c>
      <c r="T126" s="17">
        <v>3</v>
      </c>
      <c r="U126" s="17">
        <v>2</v>
      </c>
      <c r="V126" s="17">
        <v>31</v>
      </c>
      <c r="W126" s="17">
        <v>4</v>
      </c>
      <c r="X126" s="17">
        <v>0</v>
      </c>
      <c r="Y126" s="17">
        <v>34</v>
      </c>
      <c r="Z126" s="18">
        <v>216</v>
      </c>
      <c r="AA126" s="18">
        <v>518</v>
      </c>
    </row>
    <row r="127" spans="1:27" ht="15.75" x14ac:dyDescent="0.25">
      <c r="A127" s="23" t="s">
        <v>1033</v>
      </c>
      <c r="B127" s="23" t="s">
        <v>1179</v>
      </c>
      <c r="C127" s="17">
        <v>147633</v>
      </c>
      <c r="D127" s="17">
        <v>157074</v>
      </c>
      <c r="E127" s="17">
        <v>173061</v>
      </c>
      <c r="F127" s="17">
        <v>186013</v>
      </c>
      <c r="G127" s="17">
        <v>190868</v>
      </c>
      <c r="H127" s="17">
        <v>197691</v>
      </c>
      <c r="I127" s="17">
        <v>215351</v>
      </c>
      <c r="J127" s="17">
        <v>244929</v>
      </c>
      <c r="K127" s="17">
        <v>230992</v>
      </c>
      <c r="L127" s="17">
        <v>245942</v>
      </c>
      <c r="M127" s="17">
        <v>227052</v>
      </c>
      <c r="N127" s="17">
        <v>249373</v>
      </c>
      <c r="O127" s="17">
        <v>269081</v>
      </c>
      <c r="P127" s="17">
        <v>274536</v>
      </c>
      <c r="Q127" s="17">
        <v>289358</v>
      </c>
      <c r="R127" s="17">
        <v>295034</v>
      </c>
      <c r="S127" s="17">
        <v>296231</v>
      </c>
      <c r="T127" s="17">
        <v>323109</v>
      </c>
      <c r="U127" s="17">
        <v>352156</v>
      </c>
      <c r="V127" s="17">
        <v>375235</v>
      </c>
      <c r="W127" s="17">
        <v>379134</v>
      </c>
      <c r="X127" s="17">
        <v>306915</v>
      </c>
      <c r="Y127" s="17">
        <v>313065</v>
      </c>
      <c r="Z127" s="18">
        <v>419712</v>
      </c>
      <c r="AA127" s="18">
        <v>450889</v>
      </c>
    </row>
    <row r="128" spans="1:27" ht="15.75" x14ac:dyDescent="0.25">
      <c r="A128" s="23" t="s">
        <v>1035</v>
      </c>
      <c r="B128" s="23" t="s">
        <v>1180</v>
      </c>
      <c r="C128" s="17">
        <v>311</v>
      </c>
      <c r="D128" s="17">
        <v>372</v>
      </c>
      <c r="E128" s="17">
        <v>360</v>
      </c>
      <c r="F128" s="17">
        <v>364</v>
      </c>
      <c r="G128" s="17">
        <v>368</v>
      </c>
      <c r="H128" s="17">
        <v>398</v>
      </c>
      <c r="I128" s="17">
        <v>432</v>
      </c>
      <c r="J128" s="17">
        <v>503</v>
      </c>
      <c r="K128" s="17">
        <v>503</v>
      </c>
      <c r="L128" s="17">
        <v>522</v>
      </c>
      <c r="M128" s="17">
        <v>554</v>
      </c>
      <c r="N128" s="17">
        <v>529</v>
      </c>
      <c r="O128" s="17">
        <v>519</v>
      </c>
      <c r="P128" s="17">
        <v>503</v>
      </c>
      <c r="Q128" s="17">
        <v>505</v>
      </c>
      <c r="R128" s="17">
        <v>654</v>
      </c>
      <c r="S128" s="17">
        <v>756</v>
      </c>
      <c r="T128" s="17">
        <v>874</v>
      </c>
      <c r="U128" s="17">
        <v>1208</v>
      </c>
      <c r="V128" s="17">
        <v>834</v>
      </c>
      <c r="W128" s="17">
        <v>929</v>
      </c>
      <c r="X128" s="17">
        <v>606</v>
      </c>
      <c r="Y128" s="17">
        <v>634</v>
      </c>
      <c r="Z128" s="18">
        <v>943</v>
      </c>
      <c r="AA128" s="18">
        <v>1130</v>
      </c>
    </row>
    <row r="129" spans="1:27" ht="15.75" x14ac:dyDescent="0.25">
      <c r="A129" s="23" t="s">
        <v>1037</v>
      </c>
      <c r="B129" s="23" t="s">
        <v>1181</v>
      </c>
      <c r="C129" s="17">
        <v>23</v>
      </c>
      <c r="D129" s="17">
        <v>24</v>
      </c>
      <c r="E129" s="17">
        <v>28</v>
      </c>
      <c r="F129" s="17">
        <v>27</v>
      </c>
      <c r="G129" s="17">
        <v>27</v>
      </c>
      <c r="H129" s="17">
        <v>19</v>
      </c>
      <c r="I129" s="17">
        <v>15</v>
      </c>
      <c r="J129" s="17">
        <v>41</v>
      </c>
      <c r="K129" s="17">
        <v>215</v>
      </c>
      <c r="L129" s="17">
        <v>102</v>
      </c>
      <c r="M129" s="17">
        <v>68</v>
      </c>
      <c r="N129" s="17">
        <v>18</v>
      </c>
      <c r="O129" s="17">
        <v>18</v>
      </c>
      <c r="P129" s="17">
        <v>1</v>
      </c>
      <c r="Q129" s="17">
        <v>1</v>
      </c>
      <c r="R129" s="17">
        <v>7</v>
      </c>
      <c r="S129" s="17">
        <v>27</v>
      </c>
      <c r="T129" s="17">
        <v>44</v>
      </c>
      <c r="U129" s="17">
        <v>64</v>
      </c>
      <c r="V129" s="17">
        <v>30</v>
      </c>
      <c r="W129" s="17">
        <v>11</v>
      </c>
      <c r="X129" s="17">
        <v>15</v>
      </c>
      <c r="Y129" s="17">
        <v>23</v>
      </c>
      <c r="Z129" s="18">
        <v>32</v>
      </c>
      <c r="AA129" s="18">
        <v>31</v>
      </c>
    </row>
    <row r="130" spans="1:27" ht="15.75" x14ac:dyDescent="0.25">
      <c r="A130" s="23" t="s">
        <v>1039</v>
      </c>
      <c r="B130" s="23" t="s">
        <v>1182</v>
      </c>
      <c r="C130" s="17">
        <v>4613</v>
      </c>
      <c r="D130" s="17">
        <v>6894</v>
      </c>
      <c r="E130" s="17">
        <v>6978</v>
      </c>
      <c r="F130" s="17">
        <v>6851</v>
      </c>
      <c r="G130" s="17">
        <v>7617</v>
      </c>
      <c r="H130" s="17">
        <v>9773</v>
      </c>
      <c r="I130" s="17">
        <v>13571</v>
      </c>
      <c r="J130" s="17">
        <v>16114</v>
      </c>
      <c r="K130" s="17">
        <v>15778</v>
      </c>
      <c r="L130" s="17">
        <v>22261</v>
      </c>
      <c r="M130" s="17">
        <v>16490</v>
      </c>
      <c r="N130" s="17">
        <v>20820</v>
      </c>
      <c r="O130" s="17">
        <v>27496</v>
      </c>
      <c r="P130" s="17">
        <v>25900</v>
      </c>
      <c r="Q130" s="17">
        <v>22237</v>
      </c>
      <c r="R130" s="17">
        <v>19088</v>
      </c>
      <c r="S130" s="17">
        <v>14764</v>
      </c>
      <c r="T130" s="17">
        <v>15787</v>
      </c>
      <c r="U130" s="17">
        <v>21787</v>
      </c>
      <c r="V130" s="17">
        <v>22326</v>
      </c>
      <c r="W130" s="17">
        <v>18445</v>
      </c>
      <c r="X130" s="17">
        <v>12712</v>
      </c>
      <c r="Y130" s="17">
        <v>28483</v>
      </c>
      <c r="Z130" s="18">
        <v>47022</v>
      </c>
      <c r="AA130" s="18">
        <v>30205</v>
      </c>
    </row>
    <row r="131" spans="1:27" ht="15.75" x14ac:dyDescent="0.25">
      <c r="A131" s="23" t="s">
        <v>1041</v>
      </c>
      <c r="B131" s="23" t="s">
        <v>1183</v>
      </c>
      <c r="C131" s="17">
        <v>6699</v>
      </c>
      <c r="D131" s="17">
        <v>6779</v>
      </c>
      <c r="E131" s="17">
        <v>5818</v>
      </c>
      <c r="F131" s="17">
        <v>5298</v>
      </c>
      <c r="G131" s="17">
        <v>4791</v>
      </c>
      <c r="H131" s="17">
        <v>4680</v>
      </c>
      <c r="I131" s="17">
        <v>5143</v>
      </c>
      <c r="J131" s="17">
        <v>5654</v>
      </c>
      <c r="K131" s="17">
        <v>6824</v>
      </c>
      <c r="L131" s="17">
        <v>7124</v>
      </c>
      <c r="M131" s="17">
        <v>7521</v>
      </c>
      <c r="N131" s="17">
        <v>9689</v>
      </c>
      <c r="O131" s="17">
        <v>9701</v>
      </c>
      <c r="P131" s="17">
        <v>9348</v>
      </c>
      <c r="Q131" s="17">
        <v>11983</v>
      </c>
      <c r="R131" s="17">
        <v>11373</v>
      </c>
      <c r="S131" s="17">
        <v>11861</v>
      </c>
      <c r="T131" s="17">
        <v>14374</v>
      </c>
      <c r="U131" s="17">
        <v>12358</v>
      </c>
      <c r="V131" s="17">
        <v>12378</v>
      </c>
      <c r="W131" s="17">
        <v>14492</v>
      </c>
      <c r="X131" s="17">
        <v>10286</v>
      </c>
      <c r="Y131" s="17">
        <v>15584</v>
      </c>
      <c r="Z131" s="18">
        <v>18009</v>
      </c>
      <c r="AA131" s="18">
        <v>18863</v>
      </c>
    </row>
    <row r="132" spans="1:27" ht="15.75" x14ac:dyDescent="0.25">
      <c r="A132" s="23" t="s">
        <v>1043</v>
      </c>
      <c r="B132" s="23" t="s">
        <v>1184</v>
      </c>
      <c r="C132" s="17">
        <v>11646</v>
      </c>
      <c r="D132" s="17">
        <v>14069</v>
      </c>
      <c r="E132" s="17">
        <v>13184</v>
      </c>
      <c r="F132" s="17">
        <v>12540</v>
      </c>
      <c r="G132" s="17">
        <v>12803</v>
      </c>
      <c r="H132" s="17">
        <v>14870</v>
      </c>
      <c r="I132" s="17">
        <v>19161</v>
      </c>
      <c r="J132" s="17">
        <v>22312</v>
      </c>
      <c r="K132" s="17">
        <v>23320</v>
      </c>
      <c r="L132" s="17">
        <v>30009</v>
      </c>
      <c r="M132" s="17">
        <v>24633</v>
      </c>
      <c r="N132" s="17">
        <v>31056</v>
      </c>
      <c r="O132" s="17">
        <v>37734</v>
      </c>
      <c r="P132" s="17">
        <v>35752</v>
      </c>
      <c r="Q132" s="17">
        <v>34726</v>
      </c>
      <c r="R132" s="17">
        <v>31122</v>
      </c>
      <c r="S132" s="17">
        <v>27408</v>
      </c>
      <c r="T132" s="17">
        <v>31079</v>
      </c>
      <c r="U132" s="17">
        <v>35417</v>
      </c>
      <c r="V132" s="17">
        <v>35568</v>
      </c>
      <c r="W132" s="17">
        <v>33877</v>
      </c>
      <c r="X132" s="17">
        <v>23619</v>
      </c>
      <c r="Y132" s="17">
        <v>44724</v>
      </c>
      <c r="Z132" s="18">
        <v>66006</v>
      </c>
      <c r="AA132" s="18">
        <v>50229</v>
      </c>
    </row>
    <row r="133" spans="1:27" ht="15.75" x14ac:dyDescent="0.25">
      <c r="A133" s="23" t="s">
        <v>1045</v>
      </c>
      <c r="B133" s="23" t="s">
        <v>1185</v>
      </c>
      <c r="C133" s="17">
        <v>1</v>
      </c>
      <c r="D133" s="17">
        <v>2</v>
      </c>
      <c r="E133" s="17">
        <v>0</v>
      </c>
      <c r="F133" s="17">
        <v>2</v>
      </c>
      <c r="G133" s="17">
        <v>3</v>
      </c>
      <c r="H133" s="17">
        <v>0</v>
      </c>
      <c r="I133" s="17">
        <v>0</v>
      </c>
      <c r="J133" s="17">
        <v>0</v>
      </c>
      <c r="K133" s="17">
        <v>10</v>
      </c>
      <c r="L133" s="17">
        <v>17</v>
      </c>
      <c r="M133" s="17">
        <v>28</v>
      </c>
      <c r="N133" s="17">
        <v>14</v>
      </c>
      <c r="O133" s="17">
        <v>43</v>
      </c>
      <c r="P133" s="17">
        <v>30</v>
      </c>
      <c r="Q133" s="17">
        <v>44</v>
      </c>
      <c r="R133" s="17">
        <v>29</v>
      </c>
      <c r="S133" s="17">
        <v>33</v>
      </c>
      <c r="T133" s="17">
        <v>33</v>
      </c>
      <c r="U133" s="17">
        <v>30</v>
      </c>
      <c r="V133" s="17">
        <v>65</v>
      </c>
      <c r="W133" s="17">
        <v>72</v>
      </c>
      <c r="X133" s="17">
        <v>35</v>
      </c>
      <c r="Y133" s="17">
        <v>116</v>
      </c>
      <c r="Z133" s="18">
        <v>135</v>
      </c>
      <c r="AA133" s="18">
        <v>163</v>
      </c>
    </row>
    <row r="134" spans="1:27" ht="15.75" x14ac:dyDescent="0.25">
      <c r="A134" s="23" t="s">
        <v>1047</v>
      </c>
      <c r="B134" s="23" t="s">
        <v>1186</v>
      </c>
      <c r="C134" s="17">
        <v>23</v>
      </c>
      <c r="D134" s="17">
        <v>39</v>
      </c>
      <c r="E134" s="17">
        <v>21</v>
      </c>
      <c r="F134" s="17">
        <v>46</v>
      </c>
      <c r="G134" s="17">
        <v>24</v>
      </c>
      <c r="H134" s="17">
        <v>103</v>
      </c>
      <c r="I134" s="17">
        <v>391</v>
      </c>
      <c r="J134" s="17">
        <v>1007</v>
      </c>
      <c r="K134" s="17">
        <v>918</v>
      </c>
      <c r="L134" s="17">
        <v>181</v>
      </c>
      <c r="M134" s="17">
        <v>52</v>
      </c>
      <c r="N134" s="17">
        <v>78</v>
      </c>
      <c r="O134" s="17">
        <v>78</v>
      </c>
      <c r="P134" s="17">
        <v>137</v>
      </c>
      <c r="Q134" s="17">
        <v>243</v>
      </c>
      <c r="R134" s="17">
        <v>325</v>
      </c>
      <c r="S134" s="17">
        <v>201</v>
      </c>
      <c r="T134" s="17">
        <v>254</v>
      </c>
      <c r="U134" s="17">
        <v>279</v>
      </c>
      <c r="V134" s="17">
        <v>284</v>
      </c>
      <c r="W134" s="17">
        <v>242</v>
      </c>
      <c r="X134" s="17">
        <v>548</v>
      </c>
      <c r="Y134" s="17">
        <v>603</v>
      </c>
      <c r="Z134" s="18">
        <v>199</v>
      </c>
      <c r="AA134" s="18">
        <v>193</v>
      </c>
    </row>
    <row r="135" spans="1:27" ht="15.75" x14ac:dyDescent="0.25">
      <c r="A135" s="23" t="s">
        <v>1049</v>
      </c>
      <c r="B135" s="23" t="s">
        <v>1187</v>
      </c>
      <c r="C135" s="17">
        <v>1478</v>
      </c>
      <c r="D135" s="17">
        <v>2020</v>
      </c>
      <c r="E135" s="17">
        <v>2436</v>
      </c>
      <c r="F135" s="17">
        <v>2395</v>
      </c>
      <c r="G135" s="17">
        <v>2997</v>
      </c>
      <c r="H135" s="17">
        <v>4369</v>
      </c>
      <c r="I135" s="17">
        <v>5955</v>
      </c>
      <c r="J135" s="17">
        <v>6976</v>
      </c>
      <c r="K135" s="17">
        <v>6628</v>
      </c>
      <c r="L135" s="17">
        <v>8086</v>
      </c>
      <c r="M135" s="17">
        <v>5711</v>
      </c>
      <c r="N135" s="17">
        <v>6704</v>
      </c>
      <c r="O135" s="17">
        <v>9147</v>
      </c>
      <c r="P135" s="17">
        <v>9779</v>
      </c>
      <c r="Q135" s="17">
        <v>8711</v>
      </c>
      <c r="R135" s="17">
        <v>7936</v>
      </c>
      <c r="S135" s="17">
        <v>5602</v>
      </c>
      <c r="T135" s="17">
        <v>5224</v>
      </c>
      <c r="U135" s="17">
        <v>6255</v>
      </c>
      <c r="V135" s="17">
        <v>8913</v>
      </c>
      <c r="W135" s="17">
        <v>9268</v>
      </c>
      <c r="X135" s="17">
        <v>9157</v>
      </c>
      <c r="Y135" s="17">
        <v>11229</v>
      </c>
      <c r="Z135" s="18">
        <v>5661</v>
      </c>
      <c r="AA135" s="18">
        <v>542</v>
      </c>
    </row>
    <row r="136" spans="1:27" ht="15.75" x14ac:dyDescent="0.25">
      <c r="A136" s="23" t="s">
        <v>1051</v>
      </c>
      <c r="B136" s="23" t="s">
        <v>1188</v>
      </c>
      <c r="C136" s="17">
        <v>1953</v>
      </c>
      <c r="D136" s="17">
        <v>2190</v>
      </c>
      <c r="E136" s="17">
        <v>2546</v>
      </c>
      <c r="F136" s="17">
        <v>3333</v>
      </c>
      <c r="G136" s="17">
        <v>3747</v>
      </c>
      <c r="H136" s="17">
        <v>4419</v>
      </c>
      <c r="I136" s="17">
        <v>4866</v>
      </c>
      <c r="J136" s="17">
        <v>5476</v>
      </c>
      <c r="K136" s="17">
        <v>6049</v>
      </c>
      <c r="L136" s="17">
        <v>6339</v>
      </c>
      <c r="M136" s="17">
        <v>6014</v>
      </c>
      <c r="N136" s="17">
        <v>7077</v>
      </c>
      <c r="O136" s="17">
        <v>6900</v>
      </c>
      <c r="P136" s="17">
        <v>6968</v>
      </c>
      <c r="Q136" s="17">
        <v>7427</v>
      </c>
      <c r="R136" s="17">
        <v>8040</v>
      </c>
      <c r="S136" s="17">
        <v>8766</v>
      </c>
      <c r="T136" s="17">
        <v>8684</v>
      </c>
      <c r="U136" s="17">
        <v>9569</v>
      </c>
      <c r="V136" s="17">
        <v>10704</v>
      </c>
      <c r="W136" s="17">
        <v>11329</v>
      </c>
      <c r="X136" s="17">
        <v>9298</v>
      </c>
      <c r="Y136" s="17">
        <v>11806</v>
      </c>
      <c r="Z136" s="18">
        <v>16320</v>
      </c>
      <c r="AA136" s="18">
        <v>15619</v>
      </c>
    </row>
    <row r="137" spans="1:27" ht="15.75" x14ac:dyDescent="0.25">
      <c r="A137" s="23" t="s">
        <v>1053</v>
      </c>
      <c r="B137" s="23" t="s">
        <v>1189</v>
      </c>
      <c r="C137" s="17">
        <v>59</v>
      </c>
      <c r="D137" s="17">
        <v>85</v>
      </c>
      <c r="E137" s="17">
        <v>94</v>
      </c>
      <c r="F137" s="17">
        <v>145</v>
      </c>
      <c r="G137" s="17">
        <v>127</v>
      </c>
      <c r="H137" s="17">
        <v>150</v>
      </c>
      <c r="I137" s="17">
        <v>176</v>
      </c>
      <c r="J137" s="17">
        <v>219</v>
      </c>
      <c r="K137" s="17">
        <v>256</v>
      </c>
      <c r="L137" s="17">
        <v>276</v>
      </c>
      <c r="M137" s="17">
        <v>237</v>
      </c>
      <c r="N137" s="17">
        <v>385</v>
      </c>
      <c r="O137" s="17">
        <v>490</v>
      </c>
      <c r="P137" s="17">
        <v>458</v>
      </c>
      <c r="Q137" s="17">
        <v>541</v>
      </c>
      <c r="R137" s="17">
        <v>524</v>
      </c>
      <c r="S137" s="17">
        <v>425</v>
      </c>
      <c r="T137" s="17">
        <v>574</v>
      </c>
      <c r="U137" s="17">
        <v>856</v>
      </c>
      <c r="V137" s="17">
        <v>1139</v>
      </c>
      <c r="W137" s="17">
        <v>1170</v>
      </c>
      <c r="X137" s="17">
        <v>808</v>
      </c>
      <c r="Y137" s="17">
        <v>1121</v>
      </c>
      <c r="Z137" s="18">
        <v>595</v>
      </c>
      <c r="AA137" s="18">
        <v>568</v>
      </c>
    </row>
    <row r="138" spans="1:27" ht="15.75" x14ac:dyDescent="0.25">
      <c r="A138" s="23" t="s">
        <v>1055</v>
      </c>
      <c r="B138" s="23" t="s">
        <v>1190</v>
      </c>
      <c r="C138" s="17">
        <v>37</v>
      </c>
      <c r="D138" s="17">
        <v>15</v>
      </c>
      <c r="E138" s="17">
        <v>47</v>
      </c>
      <c r="F138" s="17">
        <v>54</v>
      </c>
      <c r="G138" s="17">
        <v>62</v>
      </c>
      <c r="H138" s="17">
        <v>70</v>
      </c>
      <c r="I138" s="17">
        <v>73</v>
      </c>
      <c r="J138" s="17">
        <v>126</v>
      </c>
      <c r="K138" s="17">
        <v>119</v>
      </c>
      <c r="L138" s="17">
        <v>136</v>
      </c>
      <c r="M138" s="17">
        <v>110</v>
      </c>
      <c r="N138" s="17">
        <v>140</v>
      </c>
      <c r="O138" s="17">
        <v>163</v>
      </c>
      <c r="P138" s="17">
        <v>141</v>
      </c>
      <c r="Q138" s="17">
        <v>163</v>
      </c>
      <c r="R138" s="17">
        <v>170</v>
      </c>
      <c r="S138" s="17">
        <v>220</v>
      </c>
      <c r="T138" s="17">
        <v>298</v>
      </c>
      <c r="U138" s="17">
        <v>362</v>
      </c>
      <c r="V138" s="17">
        <v>436</v>
      </c>
      <c r="W138" s="17">
        <v>418</v>
      </c>
      <c r="X138" s="17">
        <v>351</v>
      </c>
      <c r="Y138" s="17">
        <v>417</v>
      </c>
      <c r="Z138" s="18">
        <v>527</v>
      </c>
      <c r="AA138" s="18">
        <v>641</v>
      </c>
    </row>
    <row r="139" spans="1:27" ht="15.75" x14ac:dyDescent="0.25">
      <c r="A139" s="23" t="s">
        <v>1057</v>
      </c>
      <c r="B139" s="23" t="s">
        <v>1191</v>
      </c>
      <c r="C139" s="17">
        <v>37</v>
      </c>
      <c r="D139" s="17">
        <v>15</v>
      </c>
      <c r="E139" s="17">
        <v>47</v>
      </c>
      <c r="F139" s="17">
        <v>54</v>
      </c>
      <c r="G139" s="17">
        <v>62</v>
      </c>
      <c r="H139" s="17">
        <v>70</v>
      </c>
      <c r="I139" s="17">
        <v>73</v>
      </c>
      <c r="J139" s="17">
        <v>126</v>
      </c>
      <c r="K139" s="17">
        <v>119</v>
      </c>
      <c r="L139" s="17">
        <v>131</v>
      </c>
      <c r="M139" s="17">
        <v>99</v>
      </c>
      <c r="N139" s="17">
        <v>121</v>
      </c>
      <c r="O139" s="17">
        <v>135</v>
      </c>
      <c r="P139" s="17">
        <v>122</v>
      </c>
      <c r="Q139" s="17">
        <v>146</v>
      </c>
      <c r="R139" s="17">
        <v>160</v>
      </c>
      <c r="S139" s="17">
        <v>208</v>
      </c>
      <c r="T139" s="17">
        <v>258</v>
      </c>
      <c r="U139" s="17">
        <v>320</v>
      </c>
      <c r="V139" s="17">
        <v>377</v>
      </c>
      <c r="W139" s="17">
        <v>372</v>
      </c>
      <c r="X139" s="17">
        <v>339</v>
      </c>
      <c r="Y139" s="17">
        <v>413</v>
      </c>
      <c r="Z139" s="18">
        <v>457</v>
      </c>
      <c r="AA139" s="18">
        <v>552</v>
      </c>
    </row>
    <row r="140" spans="1:27" ht="15.75" x14ac:dyDescent="0.25">
      <c r="A140" s="23" t="s">
        <v>1059</v>
      </c>
      <c r="B140" s="23" t="s">
        <v>1192</v>
      </c>
      <c r="C140" s="17">
        <v>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5</v>
      </c>
      <c r="M140" s="17">
        <v>11</v>
      </c>
      <c r="N140" s="17">
        <v>19</v>
      </c>
      <c r="O140" s="17">
        <v>28</v>
      </c>
      <c r="P140" s="17">
        <v>19</v>
      </c>
      <c r="Q140" s="17">
        <v>17</v>
      </c>
      <c r="R140" s="17">
        <v>10</v>
      </c>
      <c r="S140" s="17">
        <v>12</v>
      </c>
      <c r="T140" s="17">
        <v>40</v>
      </c>
      <c r="U140" s="17">
        <v>42</v>
      </c>
      <c r="V140" s="17">
        <v>59</v>
      </c>
      <c r="W140" s="17">
        <v>46</v>
      </c>
      <c r="X140" s="17">
        <v>12</v>
      </c>
      <c r="Y140" s="17">
        <v>4</v>
      </c>
      <c r="Z140" s="18">
        <v>70</v>
      </c>
      <c r="AA140" s="18">
        <v>89</v>
      </c>
    </row>
    <row r="141" spans="1:27" ht="15.75" x14ac:dyDescent="0.25">
      <c r="A141" s="23" t="s">
        <v>1061</v>
      </c>
      <c r="B141" s="23" t="s">
        <v>1193</v>
      </c>
      <c r="C141" s="17">
        <v>1244</v>
      </c>
      <c r="D141" s="17">
        <v>1959</v>
      </c>
      <c r="E141" s="17">
        <v>2037</v>
      </c>
      <c r="F141" s="17">
        <v>2051</v>
      </c>
      <c r="G141" s="17">
        <v>2290</v>
      </c>
      <c r="H141" s="17">
        <v>2525</v>
      </c>
      <c r="I141" s="17">
        <v>2502</v>
      </c>
      <c r="J141" s="17">
        <v>2938</v>
      </c>
      <c r="K141" s="17">
        <v>3071</v>
      </c>
      <c r="L141" s="17">
        <v>3253</v>
      </c>
      <c r="M141" s="17">
        <v>3717</v>
      </c>
      <c r="N141" s="17">
        <v>4054</v>
      </c>
      <c r="O141" s="17">
        <v>4440</v>
      </c>
      <c r="P141" s="17">
        <v>4711</v>
      </c>
      <c r="Q141" s="17">
        <v>6106</v>
      </c>
      <c r="R141" s="17">
        <v>6974</v>
      </c>
      <c r="S141" s="17">
        <v>7338</v>
      </c>
      <c r="T141" s="17">
        <v>7876</v>
      </c>
      <c r="U141" s="17">
        <v>8674</v>
      </c>
      <c r="V141" s="17">
        <v>9382</v>
      </c>
      <c r="W141" s="17">
        <v>9166</v>
      </c>
      <c r="X141" s="17">
        <v>9407</v>
      </c>
      <c r="Y141" s="17">
        <v>10645</v>
      </c>
      <c r="Z141" s="18">
        <v>10952</v>
      </c>
      <c r="AA141" s="18">
        <v>10665</v>
      </c>
    </row>
    <row r="142" spans="1:27" ht="15.75" x14ac:dyDescent="0.25">
      <c r="A142" s="23" t="s">
        <v>1063</v>
      </c>
      <c r="B142" s="23" t="s">
        <v>1194</v>
      </c>
      <c r="C142" s="17">
        <v>164074</v>
      </c>
      <c r="D142" s="17">
        <v>177453</v>
      </c>
      <c r="E142" s="17">
        <v>193426</v>
      </c>
      <c r="F142" s="17">
        <v>206579</v>
      </c>
      <c r="G142" s="17">
        <v>212921</v>
      </c>
      <c r="H142" s="17">
        <v>224197</v>
      </c>
      <c r="I142" s="17">
        <v>248475</v>
      </c>
      <c r="J142" s="17">
        <v>283983</v>
      </c>
      <c r="K142" s="17">
        <v>271363</v>
      </c>
      <c r="L142" s="17">
        <v>294239</v>
      </c>
      <c r="M142" s="17">
        <v>267554</v>
      </c>
      <c r="N142" s="17">
        <v>298881</v>
      </c>
      <c r="O142" s="17">
        <v>328076</v>
      </c>
      <c r="P142" s="17">
        <v>332512</v>
      </c>
      <c r="Q142" s="17">
        <v>347319</v>
      </c>
      <c r="R142" s="17">
        <v>350154</v>
      </c>
      <c r="S142" s="17">
        <v>346224</v>
      </c>
      <c r="T142" s="17">
        <v>377131</v>
      </c>
      <c r="U142" s="17">
        <v>413598</v>
      </c>
      <c r="V142" s="17">
        <v>441726</v>
      </c>
      <c r="W142" s="17">
        <v>444676</v>
      </c>
      <c r="X142" s="17">
        <v>360138</v>
      </c>
      <c r="Y142" s="17">
        <v>393726</v>
      </c>
      <c r="Z142" s="18">
        <v>520107</v>
      </c>
      <c r="AA142" s="18">
        <v>529509</v>
      </c>
    </row>
    <row r="143" spans="1:27" ht="15.75" x14ac:dyDescent="0.25">
      <c r="A143" s="23" t="s">
        <v>1065</v>
      </c>
      <c r="B143" s="23" t="s">
        <v>1195</v>
      </c>
      <c r="C143" s="17">
        <v>231</v>
      </c>
      <c r="D143" s="17">
        <v>244</v>
      </c>
      <c r="E143" s="17">
        <v>281</v>
      </c>
      <c r="F143" s="17">
        <v>304</v>
      </c>
      <c r="G143" s="17">
        <v>329</v>
      </c>
      <c r="H143" s="17">
        <v>343</v>
      </c>
      <c r="I143" s="17">
        <v>353</v>
      </c>
      <c r="J143" s="17">
        <v>473</v>
      </c>
      <c r="K143" s="17">
        <v>558</v>
      </c>
      <c r="L143" s="17">
        <v>685</v>
      </c>
      <c r="M143" s="17">
        <v>777</v>
      </c>
      <c r="N143" s="17">
        <v>793</v>
      </c>
      <c r="O143" s="17">
        <v>744</v>
      </c>
      <c r="P143" s="17">
        <v>745</v>
      </c>
      <c r="Q143" s="17">
        <v>741</v>
      </c>
      <c r="R143" s="17">
        <v>716</v>
      </c>
      <c r="S143" s="17">
        <v>725</v>
      </c>
      <c r="T143" s="17">
        <v>896</v>
      </c>
      <c r="U143" s="17">
        <v>915</v>
      </c>
      <c r="V143" s="17">
        <v>868</v>
      </c>
      <c r="W143" s="17">
        <v>941</v>
      </c>
      <c r="X143" s="17">
        <v>996</v>
      </c>
      <c r="Y143" s="17">
        <v>964</v>
      </c>
      <c r="Z143" s="18">
        <v>1220</v>
      </c>
      <c r="AA143" s="18">
        <v>1223</v>
      </c>
    </row>
    <row r="144" spans="1:27" ht="15.75" x14ac:dyDescent="0.25">
      <c r="A144" s="23" t="s">
        <v>1067</v>
      </c>
      <c r="B144" s="23" t="s">
        <v>1196</v>
      </c>
      <c r="C144" s="17">
        <v>1049</v>
      </c>
      <c r="D144" s="17">
        <v>1233</v>
      </c>
      <c r="E144" s="17">
        <v>1492</v>
      </c>
      <c r="F144" s="17">
        <v>1604</v>
      </c>
      <c r="G144" s="17">
        <v>1742</v>
      </c>
      <c r="H144" s="17">
        <v>1850</v>
      </c>
      <c r="I144" s="17">
        <v>2033</v>
      </c>
      <c r="J144" s="17">
        <v>2214</v>
      </c>
      <c r="K144" s="17">
        <v>2273</v>
      </c>
      <c r="L144" s="17">
        <v>3454</v>
      </c>
      <c r="M144" s="17">
        <v>3124</v>
      </c>
      <c r="N144" s="17">
        <v>3762</v>
      </c>
      <c r="O144" s="17">
        <v>3353</v>
      </c>
      <c r="P144" s="17">
        <v>3271</v>
      </c>
      <c r="Q144" s="17">
        <v>3836</v>
      </c>
      <c r="R144" s="17">
        <v>3614</v>
      </c>
      <c r="S144" s="17">
        <v>3463</v>
      </c>
      <c r="T144" s="17">
        <v>3264</v>
      </c>
      <c r="U144" s="17">
        <v>3237</v>
      </c>
      <c r="V144" s="17">
        <v>3261</v>
      </c>
      <c r="W144" s="17">
        <v>3398</v>
      </c>
      <c r="X144" s="17">
        <v>2908</v>
      </c>
      <c r="Y144" s="17">
        <v>3291</v>
      </c>
      <c r="Z144" s="18">
        <v>4472</v>
      </c>
      <c r="AA144" s="18">
        <v>4902</v>
      </c>
    </row>
    <row r="145" spans="1:27" ht="15.75" x14ac:dyDescent="0.25">
      <c r="A145" s="23" t="s">
        <v>1069</v>
      </c>
      <c r="B145" s="23" t="s">
        <v>1197</v>
      </c>
      <c r="C145" s="17">
        <v>3870</v>
      </c>
      <c r="D145" s="17">
        <v>4850</v>
      </c>
      <c r="E145" s="17">
        <v>4563</v>
      </c>
      <c r="F145" s="17">
        <v>4383</v>
      </c>
      <c r="G145" s="17">
        <v>4476</v>
      </c>
      <c r="H145" s="17">
        <v>5088</v>
      </c>
      <c r="I145" s="17">
        <v>5318</v>
      </c>
      <c r="J145" s="17">
        <v>6010</v>
      </c>
      <c r="K145" s="17">
        <v>7003</v>
      </c>
      <c r="L145" s="17">
        <v>7322</v>
      </c>
      <c r="M145" s="17">
        <v>5781</v>
      </c>
      <c r="N145" s="17">
        <v>7391</v>
      </c>
      <c r="O145" s="17">
        <v>8073</v>
      </c>
      <c r="P145" s="17">
        <v>7127</v>
      </c>
      <c r="Q145" s="17">
        <v>11104</v>
      </c>
      <c r="R145" s="17">
        <v>10570</v>
      </c>
      <c r="S145" s="17">
        <v>7627</v>
      </c>
      <c r="T145" s="17">
        <v>7193</v>
      </c>
      <c r="U145" s="17">
        <v>8470</v>
      </c>
      <c r="V145" s="17">
        <v>9064</v>
      </c>
      <c r="W145" s="17">
        <v>11677</v>
      </c>
      <c r="X145" s="17">
        <v>7426</v>
      </c>
      <c r="Y145" s="17">
        <v>8943</v>
      </c>
      <c r="Z145" s="18">
        <v>11307</v>
      </c>
      <c r="AA145" s="18">
        <v>9267</v>
      </c>
    </row>
    <row r="146" spans="1:27" ht="15.75" x14ac:dyDescent="0.25">
      <c r="A146" s="23" t="s">
        <v>1071</v>
      </c>
      <c r="B146" s="23" t="s">
        <v>1198</v>
      </c>
      <c r="C146" s="17">
        <v>378</v>
      </c>
      <c r="D146" s="17">
        <v>520</v>
      </c>
      <c r="E146" s="17">
        <v>541</v>
      </c>
      <c r="F146" s="17">
        <v>504</v>
      </c>
      <c r="G146" s="17">
        <v>448</v>
      </c>
      <c r="H146" s="17">
        <v>608</v>
      </c>
      <c r="I146" s="17">
        <v>576</v>
      </c>
      <c r="J146" s="17">
        <v>551</v>
      </c>
      <c r="K146" s="17">
        <v>601</v>
      </c>
      <c r="L146" s="17">
        <v>638</v>
      </c>
      <c r="M146" s="17">
        <v>681</v>
      </c>
      <c r="N146" s="17">
        <v>625</v>
      </c>
      <c r="O146" s="17">
        <v>656</v>
      </c>
      <c r="P146" s="17">
        <v>635</v>
      </c>
      <c r="Q146" s="17">
        <v>728</v>
      </c>
      <c r="R146" s="17">
        <v>741</v>
      </c>
      <c r="S146" s="17">
        <v>685</v>
      </c>
      <c r="T146" s="17">
        <v>760</v>
      </c>
      <c r="U146" s="17">
        <v>817</v>
      </c>
      <c r="V146" s="17">
        <v>1076</v>
      </c>
      <c r="W146" s="17">
        <v>1014</v>
      </c>
      <c r="X146" s="17">
        <v>623</v>
      </c>
      <c r="Y146" s="17">
        <v>576</v>
      </c>
      <c r="Z146" s="18">
        <v>802</v>
      </c>
      <c r="AA146" s="18">
        <v>608</v>
      </c>
    </row>
    <row r="147" spans="1:27" ht="15.75" x14ac:dyDescent="0.25">
      <c r="A147" s="23" t="s">
        <v>1073</v>
      </c>
      <c r="B147" s="23" t="s">
        <v>1199</v>
      </c>
      <c r="C147" s="17">
        <v>213</v>
      </c>
      <c r="D147" s="17">
        <v>243</v>
      </c>
      <c r="E147" s="17">
        <v>311</v>
      </c>
      <c r="F147" s="17">
        <v>242</v>
      </c>
      <c r="G147" s="17">
        <v>234</v>
      </c>
      <c r="H147" s="17">
        <v>297</v>
      </c>
      <c r="I147" s="17">
        <v>314</v>
      </c>
      <c r="J147" s="17">
        <v>349</v>
      </c>
      <c r="K147" s="17">
        <v>430</v>
      </c>
      <c r="L147" s="17">
        <v>666</v>
      </c>
      <c r="M147" s="17">
        <v>554</v>
      </c>
      <c r="N147" s="17">
        <v>737</v>
      </c>
      <c r="O147" s="17">
        <v>1013</v>
      </c>
      <c r="P147" s="17">
        <v>1072</v>
      </c>
      <c r="Q147" s="17">
        <v>942</v>
      </c>
      <c r="R147" s="17">
        <v>842</v>
      </c>
      <c r="S147" s="17">
        <v>724</v>
      </c>
      <c r="T147" s="17">
        <v>613</v>
      </c>
      <c r="U147" s="17">
        <v>666</v>
      </c>
      <c r="V147" s="17">
        <v>617</v>
      </c>
      <c r="W147" s="17">
        <v>616</v>
      </c>
      <c r="X147" s="17">
        <v>493</v>
      </c>
      <c r="Y147" s="17">
        <v>537</v>
      </c>
      <c r="Z147" s="18">
        <v>832</v>
      </c>
      <c r="AA147" s="18">
        <v>805</v>
      </c>
    </row>
    <row r="148" spans="1:27" ht="15.75" x14ac:dyDescent="0.25">
      <c r="A148" s="23" t="s">
        <v>1075</v>
      </c>
      <c r="B148" s="23" t="s">
        <v>1200</v>
      </c>
      <c r="C148" s="17">
        <v>616</v>
      </c>
      <c r="D148" s="17">
        <v>928</v>
      </c>
      <c r="E148" s="17">
        <v>1090</v>
      </c>
      <c r="F148" s="17">
        <v>852</v>
      </c>
      <c r="G148" s="17">
        <v>813</v>
      </c>
      <c r="H148" s="17">
        <v>774</v>
      </c>
      <c r="I148" s="17">
        <v>739</v>
      </c>
      <c r="J148" s="17">
        <v>747</v>
      </c>
      <c r="K148" s="17">
        <v>918</v>
      </c>
      <c r="L148" s="17">
        <v>1222</v>
      </c>
      <c r="M148" s="17">
        <v>1046</v>
      </c>
      <c r="N148" s="17">
        <v>1434</v>
      </c>
      <c r="O148" s="17">
        <v>1460</v>
      </c>
      <c r="P148" s="17">
        <v>1174</v>
      </c>
      <c r="Q148" s="17">
        <v>1375</v>
      </c>
      <c r="R148" s="17">
        <v>1520</v>
      </c>
      <c r="S148" s="17">
        <v>1683</v>
      </c>
      <c r="T148" s="17">
        <v>1883</v>
      </c>
      <c r="U148" s="17">
        <v>2296</v>
      </c>
      <c r="V148" s="17">
        <v>2381</v>
      </c>
      <c r="W148" s="17">
        <v>2829</v>
      </c>
      <c r="X148" s="17">
        <v>1831</v>
      </c>
      <c r="Y148" s="17">
        <v>1880</v>
      </c>
      <c r="Z148" s="18">
        <v>2934</v>
      </c>
      <c r="AA148" s="18">
        <v>2661</v>
      </c>
    </row>
    <row r="149" spans="1:27" ht="15.75" x14ac:dyDescent="0.25">
      <c r="A149" s="23" t="s">
        <v>1077</v>
      </c>
      <c r="B149" s="23" t="s">
        <v>1201</v>
      </c>
      <c r="C149" s="17">
        <v>35174</v>
      </c>
      <c r="D149" s="17">
        <v>39920</v>
      </c>
      <c r="E149" s="17">
        <v>40391</v>
      </c>
      <c r="F149" s="17">
        <v>35238</v>
      </c>
      <c r="G149" s="17">
        <v>34435</v>
      </c>
      <c r="H149" s="17">
        <v>34854</v>
      </c>
      <c r="I149" s="17">
        <v>36541</v>
      </c>
      <c r="J149" s="17">
        <v>39229</v>
      </c>
      <c r="K149" s="17">
        <v>40204</v>
      </c>
      <c r="L149" s="17">
        <v>43855</v>
      </c>
      <c r="M149" s="17">
        <v>44358</v>
      </c>
      <c r="N149" s="17">
        <v>47686</v>
      </c>
      <c r="O149" s="17">
        <v>54314</v>
      </c>
      <c r="P149" s="17">
        <v>52057</v>
      </c>
      <c r="Q149" s="17">
        <v>52502</v>
      </c>
      <c r="R149" s="17">
        <v>57023</v>
      </c>
      <c r="S149" s="17">
        <v>60831</v>
      </c>
      <c r="T149" s="17">
        <v>68755</v>
      </c>
      <c r="U149" s="17">
        <v>73833</v>
      </c>
      <c r="V149" s="17">
        <v>79785</v>
      </c>
      <c r="W149" s="17">
        <v>89039</v>
      </c>
      <c r="X149" s="17">
        <v>76379</v>
      </c>
      <c r="Y149" s="17">
        <v>80212</v>
      </c>
      <c r="Z149" s="18">
        <v>113543</v>
      </c>
      <c r="AA149" s="18">
        <v>115356</v>
      </c>
    </row>
    <row r="150" spans="1:27" ht="15.75" x14ac:dyDescent="0.25">
      <c r="A150" s="23" t="s">
        <v>1079</v>
      </c>
      <c r="B150" s="23" t="s">
        <v>1202</v>
      </c>
      <c r="C150" s="17">
        <v>43</v>
      </c>
      <c r="D150" s="17">
        <v>38</v>
      </c>
      <c r="E150" s="17">
        <v>38</v>
      </c>
      <c r="F150" s="17">
        <v>48</v>
      </c>
      <c r="G150" s="17">
        <v>44</v>
      </c>
      <c r="H150" s="17">
        <v>44</v>
      </c>
      <c r="I150" s="17">
        <v>58</v>
      </c>
      <c r="J150" s="17">
        <v>70</v>
      </c>
      <c r="K150" s="17">
        <v>71</v>
      </c>
      <c r="L150" s="17">
        <v>106</v>
      </c>
      <c r="M150" s="17">
        <v>202</v>
      </c>
      <c r="N150" s="17">
        <v>137</v>
      </c>
      <c r="O150" s="17">
        <v>143</v>
      </c>
      <c r="P150" s="17">
        <v>256</v>
      </c>
      <c r="Q150" s="17">
        <v>113</v>
      </c>
      <c r="R150" s="17">
        <v>91</v>
      </c>
      <c r="S150" s="17">
        <v>93</v>
      </c>
      <c r="T150" s="17">
        <v>84</v>
      </c>
      <c r="U150" s="17">
        <v>74</v>
      </c>
      <c r="V150" s="17">
        <v>92</v>
      </c>
      <c r="W150" s="17">
        <v>59</v>
      </c>
      <c r="X150" s="17">
        <v>60</v>
      </c>
      <c r="Y150" s="17">
        <v>109</v>
      </c>
      <c r="Z150" s="18">
        <v>290</v>
      </c>
      <c r="AA150" s="18">
        <v>209</v>
      </c>
    </row>
    <row r="151" spans="1:27" ht="15.75" x14ac:dyDescent="0.25">
      <c r="A151" s="23" t="s">
        <v>1081</v>
      </c>
      <c r="B151" s="23" t="s">
        <v>1203</v>
      </c>
      <c r="C151" s="17">
        <v>174</v>
      </c>
      <c r="D151" s="17">
        <v>291</v>
      </c>
      <c r="E151" s="17">
        <v>263</v>
      </c>
      <c r="F151" s="17">
        <v>267</v>
      </c>
      <c r="G151" s="17">
        <v>126</v>
      </c>
      <c r="H151" s="17">
        <v>226</v>
      </c>
      <c r="I151" s="17">
        <v>472</v>
      </c>
      <c r="J151" s="17">
        <v>693</v>
      </c>
      <c r="K151" s="17">
        <v>592</v>
      </c>
      <c r="L151" s="17">
        <v>806</v>
      </c>
      <c r="M151" s="17">
        <v>489</v>
      </c>
      <c r="N151" s="17">
        <v>505</v>
      </c>
      <c r="O151" s="17">
        <v>497</v>
      </c>
      <c r="P151" s="17">
        <v>561</v>
      </c>
      <c r="Q151" s="17">
        <v>275</v>
      </c>
      <c r="R151" s="17">
        <v>317</v>
      </c>
      <c r="S151" s="17">
        <v>253</v>
      </c>
      <c r="T151" s="17">
        <v>169</v>
      </c>
      <c r="U151" s="17">
        <v>123</v>
      </c>
      <c r="V151" s="17">
        <v>55</v>
      </c>
      <c r="W151" s="17">
        <v>55</v>
      </c>
      <c r="X151" s="17">
        <v>46</v>
      </c>
      <c r="Y151" s="17">
        <v>42</v>
      </c>
      <c r="Z151" s="18">
        <v>17</v>
      </c>
      <c r="AA151" s="18">
        <v>43</v>
      </c>
    </row>
    <row r="152" spans="1:27" ht="15.75" x14ac:dyDescent="0.25">
      <c r="A152" s="23" t="s">
        <v>1083</v>
      </c>
      <c r="B152" s="23" t="s">
        <v>1204</v>
      </c>
      <c r="C152" s="17">
        <v>2380</v>
      </c>
      <c r="D152" s="17">
        <v>2966</v>
      </c>
      <c r="E152" s="17">
        <v>2324</v>
      </c>
      <c r="F152" s="17">
        <v>2477</v>
      </c>
      <c r="G152" s="17">
        <v>2988</v>
      </c>
      <c r="H152" s="17">
        <v>3794</v>
      </c>
      <c r="I152" s="17">
        <v>3444</v>
      </c>
      <c r="J152" s="17">
        <v>4241</v>
      </c>
      <c r="K152" s="17">
        <v>4061</v>
      </c>
      <c r="L152" s="17">
        <v>4711</v>
      </c>
      <c r="M152" s="17">
        <v>4333</v>
      </c>
      <c r="N152" s="17">
        <v>4171</v>
      </c>
      <c r="O152" s="17">
        <v>4352</v>
      </c>
      <c r="P152" s="17">
        <v>4389</v>
      </c>
      <c r="Q152" s="17">
        <v>4558</v>
      </c>
      <c r="R152" s="17">
        <v>4955</v>
      </c>
      <c r="S152" s="17">
        <v>4827</v>
      </c>
      <c r="T152" s="17">
        <v>5451</v>
      </c>
      <c r="U152" s="17">
        <v>4640</v>
      </c>
      <c r="V152" s="17">
        <v>4807</v>
      </c>
      <c r="W152" s="17">
        <v>4741</v>
      </c>
      <c r="X152" s="17">
        <v>3273</v>
      </c>
      <c r="Y152" s="17">
        <v>2885</v>
      </c>
      <c r="Z152" s="18">
        <v>5365</v>
      </c>
      <c r="AA152" s="18">
        <v>5465</v>
      </c>
    </row>
    <row r="153" spans="1:27" ht="15.75" x14ac:dyDescent="0.25">
      <c r="A153" s="23" t="s">
        <v>1085</v>
      </c>
      <c r="B153" s="23" t="s">
        <v>1205</v>
      </c>
      <c r="C153" s="17">
        <v>414</v>
      </c>
      <c r="D153" s="17">
        <v>400</v>
      </c>
      <c r="E153" s="17">
        <v>374</v>
      </c>
      <c r="F153" s="17">
        <v>325</v>
      </c>
      <c r="G153" s="17">
        <v>286</v>
      </c>
      <c r="H153" s="17">
        <v>272</v>
      </c>
      <c r="I153" s="17">
        <v>304</v>
      </c>
      <c r="J153" s="17">
        <v>334</v>
      </c>
      <c r="K153" s="17">
        <v>262</v>
      </c>
      <c r="L153" s="17">
        <v>380</v>
      </c>
      <c r="M153" s="17">
        <v>468</v>
      </c>
      <c r="N153" s="17">
        <v>456</v>
      </c>
      <c r="O153" s="17">
        <v>567</v>
      </c>
      <c r="P153" s="17">
        <v>641</v>
      </c>
      <c r="Q153" s="17">
        <v>603</v>
      </c>
      <c r="R153" s="17">
        <v>663</v>
      </c>
      <c r="S153" s="17">
        <v>659</v>
      </c>
      <c r="T153" s="17">
        <v>859</v>
      </c>
      <c r="U153" s="17">
        <v>809</v>
      </c>
      <c r="V153" s="17">
        <v>975</v>
      </c>
      <c r="W153" s="17">
        <v>919</v>
      </c>
      <c r="X153" s="17">
        <v>708</v>
      </c>
      <c r="Y153" s="17">
        <v>951</v>
      </c>
      <c r="Z153" s="18">
        <v>4170</v>
      </c>
      <c r="AA153" s="18">
        <v>2406</v>
      </c>
    </row>
    <row r="154" spans="1:27" ht="15.75" x14ac:dyDescent="0.25">
      <c r="A154" s="23" t="s">
        <v>1087</v>
      </c>
      <c r="B154" s="23" t="s">
        <v>1206</v>
      </c>
      <c r="C154" s="17">
        <v>44542</v>
      </c>
      <c r="D154" s="17">
        <v>51633</v>
      </c>
      <c r="E154" s="17">
        <v>51668</v>
      </c>
      <c r="F154" s="17">
        <v>46244</v>
      </c>
      <c r="G154" s="17">
        <v>45921</v>
      </c>
      <c r="H154" s="17">
        <v>48150</v>
      </c>
      <c r="I154" s="17">
        <v>50152</v>
      </c>
      <c r="J154" s="17">
        <v>54911</v>
      </c>
      <c r="K154" s="17">
        <v>56973</v>
      </c>
      <c r="L154" s="17">
        <v>63845</v>
      </c>
      <c r="M154" s="17">
        <v>61813</v>
      </c>
      <c r="N154" s="17">
        <v>67697</v>
      </c>
      <c r="O154" s="17">
        <v>75172</v>
      </c>
      <c r="P154" s="17">
        <v>71928</v>
      </c>
      <c r="Q154" s="17">
        <v>76777</v>
      </c>
      <c r="R154" s="17">
        <v>81052</v>
      </c>
      <c r="S154" s="17">
        <v>81570</v>
      </c>
      <c r="T154" s="17">
        <v>89927</v>
      </c>
      <c r="U154" s="17">
        <v>95880</v>
      </c>
      <c r="V154" s="17">
        <v>102981</v>
      </c>
      <c r="W154" s="17">
        <v>115288</v>
      </c>
      <c r="X154" s="17">
        <v>94743</v>
      </c>
      <c r="Y154" s="17">
        <v>100390</v>
      </c>
      <c r="Z154" s="18">
        <v>144952</v>
      </c>
      <c r="AA154" s="18">
        <v>142945</v>
      </c>
    </row>
    <row r="155" spans="1:27" ht="15.75" x14ac:dyDescent="0.25">
      <c r="A155" s="23" t="s">
        <v>1089</v>
      </c>
      <c r="B155" s="23" t="s">
        <v>1207</v>
      </c>
      <c r="C155" s="17">
        <v>4341</v>
      </c>
      <c r="D155" s="17">
        <v>5832</v>
      </c>
      <c r="E155" s="17">
        <v>7130</v>
      </c>
      <c r="F155" s="17">
        <v>8711</v>
      </c>
      <c r="G155" s="17">
        <v>10113</v>
      </c>
      <c r="H155" s="17">
        <v>11716</v>
      </c>
      <c r="I155" s="17">
        <v>14588</v>
      </c>
      <c r="J155" s="17">
        <v>17708</v>
      </c>
      <c r="K155" s="17">
        <v>20429</v>
      </c>
      <c r="L155" s="17">
        <v>24244</v>
      </c>
      <c r="M155" s="17">
        <v>26603</v>
      </c>
      <c r="N155" s="17">
        <v>31814</v>
      </c>
      <c r="O155" s="17">
        <v>31958</v>
      </c>
      <c r="P155" s="17">
        <v>31578</v>
      </c>
      <c r="Q155" s="17">
        <v>32839</v>
      </c>
      <c r="R155" s="17">
        <v>35731</v>
      </c>
      <c r="S155" s="17">
        <v>38948</v>
      </c>
      <c r="T155" s="17">
        <v>42633</v>
      </c>
      <c r="U155" s="17">
        <v>45244</v>
      </c>
      <c r="V155" s="17">
        <v>46227</v>
      </c>
      <c r="W155" s="17">
        <v>50892</v>
      </c>
      <c r="X155" s="17">
        <v>57153</v>
      </c>
      <c r="Y155" s="17">
        <v>66453</v>
      </c>
      <c r="Z155" s="18">
        <v>74014</v>
      </c>
      <c r="AA155" s="18">
        <v>59376</v>
      </c>
    </row>
    <row r="156" spans="1:27" ht="15.75" x14ac:dyDescent="0.25">
      <c r="A156" s="23" t="s">
        <v>1091</v>
      </c>
      <c r="B156" s="23" t="s">
        <v>1208</v>
      </c>
      <c r="C156" s="17">
        <v>5792</v>
      </c>
      <c r="D156" s="17">
        <v>6833</v>
      </c>
      <c r="E156" s="17">
        <v>6780</v>
      </c>
      <c r="F156" s="17">
        <v>6556</v>
      </c>
      <c r="G156" s="17">
        <v>6382</v>
      </c>
      <c r="H156" s="17">
        <v>6711</v>
      </c>
      <c r="I156" s="17">
        <v>7445</v>
      </c>
      <c r="J156" s="17">
        <v>8424</v>
      </c>
      <c r="K156" s="17">
        <v>8836</v>
      </c>
      <c r="L156" s="17">
        <v>8979</v>
      </c>
      <c r="M156" s="17">
        <v>8514</v>
      </c>
      <c r="N156" s="17">
        <v>9492</v>
      </c>
      <c r="O156" s="17">
        <v>8752</v>
      </c>
      <c r="P156" s="17">
        <v>8368</v>
      </c>
      <c r="Q156" s="17">
        <v>8819</v>
      </c>
      <c r="R156" s="17">
        <v>8301</v>
      </c>
      <c r="S156" s="17">
        <v>8253</v>
      </c>
      <c r="T156" s="17">
        <v>9028</v>
      </c>
      <c r="U156" s="17">
        <v>9494</v>
      </c>
      <c r="V156" s="17">
        <v>9937</v>
      </c>
      <c r="W156" s="17">
        <v>10250</v>
      </c>
      <c r="X156" s="17">
        <v>10886</v>
      </c>
      <c r="Y156" s="17">
        <v>12075</v>
      </c>
      <c r="Z156" s="18">
        <v>10381</v>
      </c>
      <c r="AA156" s="18">
        <v>9660</v>
      </c>
    </row>
    <row r="157" spans="1:27" ht="15.75" x14ac:dyDescent="0.25">
      <c r="A157" s="23" t="s">
        <v>1093</v>
      </c>
      <c r="B157" s="23" t="s">
        <v>1209</v>
      </c>
      <c r="C157" s="17">
        <v>2421</v>
      </c>
      <c r="D157" s="17">
        <v>2573</v>
      </c>
      <c r="E157" s="17">
        <v>3005</v>
      </c>
      <c r="F157" s="17">
        <v>3391</v>
      </c>
      <c r="G157" s="17">
        <v>3609</v>
      </c>
      <c r="H157" s="17">
        <v>3728</v>
      </c>
      <c r="I157" s="17">
        <v>4602</v>
      </c>
      <c r="J157" s="17">
        <v>5712</v>
      </c>
      <c r="K157" s="17">
        <v>6071</v>
      </c>
      <c r="L157" s="17">
        <v>7365</v>
      </c>
      <c r="M157" s="17">
        <v>8262</v>
      </c>
      <c r="N157" s="17">
        <v>9480</v>
      </c>
      <c r="O157" s="17">
        <v>9666</v>
      </c>
      <c r="P157" s="17">
        <v>9277</v>
      </c>
      <c r="Q157" s="17">
        <v>9023</v>
      </c>
      <c r="R157" s="17">
        <v>9702</v>
      </c>
      <c r="S157" s="17">
        <v>9269</v>
      </c>
      <c r="T157" s="17">
        <v>10184</v>
      </c>
      <c r="U157" s="17">
        <v>11970</v>
      </c>
      <c r="V157" s="17">
        <v>12683</v>
      </c>
      <c r="W157" s="17">
        <v>14835</v>
      </c>
      <c r="X157" s="17">
        <v>11776</v>
      </c>
      <c r="Y157" s="17">
        <v>14829</v>
      </c>
      <c r="Z157" s="18">
        <v>20906</v>
      </c>
      <c r="AA157" s="18">
        <v>23740</v>
      </c>
    </row>
    <row r="158" spans="1:27" ht="15.75" x14ac:dyDescent="0.25">
      <c r="A158" s="23" t="s">
        <v>1095</v>
      </c>
      <c r="B158" s="23" t="s">
        <v>1210</v>
      </c>
      <c r="C158" s="17">
        <v>1174</v>
      </c>
      <c r="D158" s="17">
        <v>1317</v>
      </c>
      <c r="E158" s="17">
        <v>1350</v>
      </c>
      <c r="F158" s="17">
        <v>1242</v>
      </c>
      <c r="G158" s="17">
        <v>1120</v>
      </c>
      <c r="H158" s="17">
        <v>1032</v>
      </c>
      <c r="I158" s="17">
        <v>968</v>
      </c>
      <c r="J158" s="17">
        <v>1161</v>
      </c>
      <c r="K158" s="17">
        <v>1146</v>
      </c>
      <c r="L158" s="17">
        <v>1327</v>
      </c>
      <c r="M158" s="17">
        <v>1347</v>
      </c>
      <c r="N158" s="17">
        <v>1523</v>
      </c>
      <c r="O158" s="17">
        <v>1441</v>
      </c>
      <c r="P158" s="17">
        <v>1434</v>
      </c>
      <c r="Q158" s="17">
        <v>1367</v>
      </c>
      <c r="R158" s="17">
        <v>1346</v>
      </c>
      <c r="S158" s="17">
        <v>1285</v>
      </c>
      <c r="T158" s="17">
        <v>1600</v>
      </c>
      <c r="U158" s="17">
        <v>1439</v>
      </c>
      <c r="V158" s="17">
        <v>1490</v>
      </c>
      <c r="W158" s="17">
        <v>1531</v>
      </c>
      <c r="X158" s="17">
        <v>1237</v>
      </c>
      <c r="Y158" s="17">
        <v>1351</v>
      </c>
      <c r="Z158" s="18">
        <v>2047</v>
      </c>
      <c r="AA158" s="18">
        <v>1569</v>
      </c>
    </row>
    <row r="159" spans="1:27" ht="15.75" x14ac:dyDescent="0.25">
      <c r="A159" s="23" t="s">
        <v>1097</v>
      </c>
      <c r="B159" s="23" t="s">
        <v>1211</v>
      </c>
      <c r="C159" s="17">
        <v>47</v>
      </c>
      <c r="D159" s="17">
        <v>73</v>
      </c>
      <c r="E159" s="17">
        <v>72</v>
      </c>
      <c r="F159" s="17">
        <v>48</v>
      </c>
      <c r="G159" s="17">
        <v>86</v>
      </c>
      <c r="H159" s="17">
        <v>72</v>
      </c>
      <c r="I159" s="17">
        <v>59</v>
      </c>
      <c r="J159" s="17">
        <v>149</v>
      </c>
      <c r="K159" s="17">
        <v>85</v>
      </c>
      <c r="L159" s="17">
        <v>133</v>
      </c>
      <c r="M159" s="17">
        <v>268</v>
      </c>
      <c r="N159" s="17">
        <v>270</v>
      </c>
      <c r="O159" s="17">
        <v>394</v>
      </c>
      <c r="P159" s="17">
        <v>166</v>
      </c>
      <c r="Q159" s="17">
        <v>69</v>
      </c>
      <c r="R159" s="17">
        <v>100</v>
      </c>
      <c r="S159" s="17">
        <v>76</v>
      </c>
      <c r="T159" s="17">
        <v>95</v>
      </c>
      <c r="U159" s="17">
        <v>93</v>
      </c>
      <c r="V159" s="17">
        <v>74</v>
      </c>
      <c r="W159" s="17">
        <v>86</v>
      </c>
      <c r="X159" s="17">
        <v>39</v>
      </c>
      <c r="Y159" s="17">
        <v>74</v>
      </c>
      <c r="Z159" s="18">
        <v>159</v>
      </c>
      <c r="AA159" s="18">
        <v>134</v>
      </c>
    </row>
    <row r="160" spans="1:27" ht="15.75" x14ac:dyDescent="0.25">
      <c r="A160" s="23" t="s">
        <v>1099</v>
      </c>
      <c r="B160" s="23" t="s">
        <v>1212</v>
      </c>
      <c r="C160" s="17">
        <v>1277</v>
      </c>
      <c r="D160" s="17">
        <v>1332</v>
      </c>
      <c r="E160" s="17">
        <v>1201</v>
      </c>
      <c r="F160" s="17">
        <v>1055</v>
      </c>
      <c r="G160" s="17">
        <v>1070</v>
      </c>
      <c r="H160" s="17">
        <v>1132</v>
      </c>
      <c r="I160" s="17">
        <v>1247</v>
      </c>
      <c r="J160" s="17">
        <v>1242</v>
      </c>
      <c r="K160" s="17">
        <v>1346</v>
      </c>
      <c r="L160" s="17">
        <v>1441</v>
      </c>
      <c r="M160" s="17">
        <v>1383</v>
      </c>
      <c r="N160" s="17">
        <v>1884</v>
      </c>
      <c r="O160" s="17">
        <v>2593</v>
      </c>
      <c r="P160" s="17">
        <v>2720</v>
      </c>
      <c r="Q160" s="17">
        <v>2436</v>
      </c>
      <c r="R160" s="17">
        <v>1593</v>
      </c>
      <c r="S160" s="17">
        <v>1539</v>
      </c>
      <c r="T160" s="17">
        <v>1539</v>
      </c>
      <c r="U160" s="17">
        <v>1738</v>
      </c>
      <c r="V160" s="17">
        <v>1855</v>
      </c>
      <c r="W160" s="17">
        <v>2044</v>
      </c>
      <c r="X160" s="17">
        <v>2118</v>
      </c>
      <c r="Y160" s="17">
        <v>2380</v>
      </c>
      <c r="Z160" s="18">
        <v>3439</v>
      </c>
      <c r="AA160" s="18">
        <v>2691</v>
      </c>
    </row>
    <row r="161" spans="1:27" ht="15.75" x14ac:dyDescent="0.25">
      <c r="A161" s="23" t="s">
        <v>1101</v>
      </c>
      <c r="B161" s="23" t="s">
        <v>1213</v>
      </c>
      <c r="C161" s="17">
        <v>11015</v>
      </c>
      <c r="D161" s="17">
        <v>12571</v>
      </c>
      <c r="E161" s="17">
        <v>11628</v>
      </c>
      <c r="F161" s="17">
        <v>10486</v>
      </c>
      <c r="G161" s="17">
        <v>10590</v>
      </c>
      <c r="H161" s="17">
        <v>10520</v>
      </c>
      <c r="I161" s="17">
        <v>11267</v>
      </c>
      <c r="J161" s="17">
        <v>10883</v>
      </c>
      <c r="K161" s="17">
        <v>10379</v>
      </c>
      <c r="L161" s="17">
        <v>10959</v>
      </c>
      <c r="M161" s="17">
        <v>8833</v>
      </c>
      <c r="N161" s="17">
        <v>10151</v>
      </c>
      <c r="O161" s="17">
        <v>11125</v>
      </c>
      <c r="P161" s="17">
        <v>10956</v>
      </c>
      <c r="Q161" s="17">
        <v>10270</v>
      </c>
      <c r="R161" s="17">
        <v>10328</v>
      </c>
      <c r="S161" s="17">
        <v>10199</v>
      </c>
      <c r="T161" s="17">
        <v>12765</v>
      </c>
      <c r="U161" s="17">
        <v>14433</v>
      </c>
      <c r="V161" s="17">
        <v>15213</v>
      </c>
      <c r="W161" s="17">
        <v>15874</v>
      </c>
      <c r="X161" s="17">
        <v>12530</v>
      </c>
      <c r="Y161" s="17">
        <v>11778</v>
      </c>
      <c r="Z161" s="18">
        <v>13804</v>
      </c>
      <c r="AA161" s="18">
        <v>13860</v>
      </c>
    </row>
    <row r="162" spans="1:27" ht="15.75" x14ac:dyDescent="0.25">
      <c r="A162" s="23" t="s">
        <v>1103</v>
      </c>
      <c r="B162" s="23" t="s">
        <v>1214</v>
      </c>
      <c r="C162" s="17">
        <v>2535</v>
      </c>
      <c r="D162" s="17">
        <v>2809</v>
      </c>
      <c r="E162" s="17">
        <v>2461</v>
      </c>
      <c r="F162" s="17">
        <v>2190</v>
      </c>
      <c r="G162" s="17">
        <v>2147</v>
      </c>
      <c r="H162" s="17">
        <v>2253</v>
      </c>
      <c r="I162" s="17">
        <v>2171</v>
      </c>
      <c r="J162" s="17">
        <v>2401</v>
      </c>
      <c r="K162" s="17">
        <v>2174</v>
      </c>
      <c r="L162" s="17">
        <v>2295</v>
      </c>
      <c r="M162" s="17">
        <v>2169</v>
      </c>
      <c r="N162" s="17">
        <v>2353</v>
      </c>
      <c r="O162" s="17">
        <v>2172</v>
      </c>
      <c r="P162" s="17">
        <v>2053</v>
      </c>
      <c r="Q162" s="17">
        <v>2060</v>
      </c>
      <c r="R162" s="17">
        <v>2257</v>
      </c>
      <c r="S162" s="17">
        <v>2265</v>
      </c>
      <c r="T162" s="17">
        <v>2500</v>
      </c>
      <c r="U162" s="17">
        <v>2339</v>
      </c>
      <c r="V162" s="17">
        <v>2387</v>
      </c>
      <c r="W162" s="17">
        <v>2544</v>
      </c>
      <c r="X162" s="17">
        <v>2287</v>
      </c>
      <c r="Y162" s="17">
        <v>2415</v>
      </c>
      <c r="Z162" s="18">
        <v>2601</v>
      </c>
      <c r="AA162" s="18">
        <v>2378</v>
      </c>
    </row>
    <row r="163" spans="1:27" ht="15.75" x14ac:dyDescent="0.25">
      <c r="A163" s="23" t="s">
        <v>1105</v>
      </c>
      <c r="B163" s="23" t="s">
        <v>1215</v>
      </c>
      <c r="C163" s="17">
        <v>646</v>
      </c>
      <c r="D163" s="17">
        <v>663</v>
      </c>
      <c r="E163" s="17">
        <v>748</v>
      </c>
      <c r="F163" s="17">
        <v>943</v>
      </c>
      <c r="G163" s="17">
        <v>977</v>
      </c>
      <c r="H163" s="17">
        <v>1028</v>
      </c>
      <c r="I163" s="17">
        <v>1024</v>
      </c>
      <c r="J163" s="17">
        <v>1069</v>
      </c>
      <c r="K163" s="17">
        <v>895</v>
      </c>
      <c r="L163" s="17">
        <v>961</v>
      </c>
      <c r="M163" s="17">
        <v>1201</v>
      </c>
      <c r="N163" s="17">
        <v>1448</v>
      </c>
      <c r="O163" s="17">
        <v>1382</v>
      </c>
      <c r="P163" s="17">
        <v>1483</v>
      </c>
      <c r="Q163" s="17">
        <v>1775</v>
      </c>
      <c r="R163" s="17">
        <v>1882</v>
      </c>
      <c r="S163" s="17">
        <v>1746</v>
      </c>
      <c r="T163" s="17">
        <v>1900</v>
      </c>
      <c r="U163" s="17">
        <v>2104</v>
      </c>
      <c r="V163" s="17">
        <v>1946</v>
      </c>
      <c r="W163" s="17">
        <v>2000</v>
      </c>
      <c r="X163" s="17">
        <v>1509</v>
      </c>
      <c r="Y163" s="17">
        <v>1915</v>
      </c>
      <c r="Z163" s="18">
        <v>2372</v>
      </c>
      <c r="AA163" s="18">
        <v>2334</v>
      </c>
    </row>
    <row r="164" spans="1:27" ht="15.75" x14ac:dyDescent="0.25">
      <c r="A164" s="23" t="s">
        <v>1107</v>
      </c>
      <c r="B164" s="23" t="s">
        <v>1216</v>
      </c>
      <c r="C164" s="17">
        <v>1014</v>
      </c>
      <c r="D164" s="17">
        <v>1364</v>
      </c>
      <c r="E164" s="17">
        <v>1301</v>
      </c>
      <c r="F164" s="17">
        <v>1118</v>
      </c>
      <c r="G164" s="17">
        <v>908</v>
      </c>
      <c r="H164" s="17">
        <v>765</v>
      </c>
      <c r="I164" s="17">
        <v>871</v>
      </c>
      <c r="J164" s="17">
        <v>969</v>
      </c>
      <c r="K164" s="17">
        <v>887</v>
      </c>
      <c r="L164" s="17">
        <v>819</v>
      </c>
      <c r="M164" s="17">
        <v>764</v>
      </c>
      <c r="N164" s="17">
        <v>871</v>
      </c>
      <c r="O164" s="17">
        <v>814</v>
      </c>
      <c r="P164" s="17">
        <v>923</v>
      </c>
      <c r="Q164" s="17">
        <v>680</v>
      </c>
      <c r="R164" s="17">
        <v>824</v>
      </c>
      <c r="S164" s="17">
        <v>975</v>
      </c>
      <c r="T164" s="17">
        <v>1005</v>
      </c>
      <c r="U164" s="17">
        <v>1046</v>
      </c>
      <c r="V164" s="17">
        <v>1275</v>
      </c>
      <c r="W164" s="17">
        <v>1029</v>
      </c>
      <c r="X164" s="17">
        <v>831</v>
      </c>
      <c r="Y164" s="17">
        <v>881</v>
      </c>
      <c r="Z164" s="18">
        <v>1399</v>
      </c>
      <c r="AA164" s="18">
        <v>1706</v>
      </c>
    </row>
    <row r="165" spans="1:27" ht="15.75" x14ac:dyDescent="0.25">
      <c r="A165" s="23" t="s">
        <v>1109</v>
      </c>
      <c r="B165" s="23" t="s">
        <v>1217</v>
      </c>
      <c r="C165" s="17">
        <v>1193</v>
      </c>
      <c r="D165" s="17">
        <v>1437</v>
      </c>
      <c r="E165" s="17">
        <v>1537</v>
      </c>
      <c r="F165" s="17">
        <v>1503</v>
      </c>
      <c r="G165" s="17">
        <v>1509</v>
      </c>
      <c r="H165" s="17">
        <v>1802</v>
      </c>
      <c r="I165" s="17">
        <v>2291</v>
      </c>
      <c r="J165" s="17">
        <v>1745</v>
      </c>
      <c r="K165" s="17">
        <v>1237</v>
      </c>
      <c r="L165" s="17">
        <v>1098</v>
      </c>
      <c r="M165" s="17">
        <v>1148</v>
      </c>
      <c r="N165" s="17">
        <v>1162</v>
      </c>
      <c r="O165" s="17">
        <v>1535</v>
      </c>
      <c r="P165" s="17">
        <v>2549</v>
      </c>
      <c r="Q165" s="17">
        <v>3187</v>
      </c>
      <c r="R165" s="17">
        <v>2744</v>
      </c>
      <c r="S165" s="17">
        <v>2537</v>
      </c>
      <c r="T165" s="17">
        <v>2383</v>
      </c>
      <c r="U165" s="17">
        <v>2623</v>
      </c>
      <c r="V165" s="17">
        <v>3772</v>
      </c>
      <c r="W165" s="17">
        <v>3795</v>
      </c>
      <c r="X165" s="17">
        <v>2102</v>
      </c>
      <c r="Y165" s="17">
        <v>2026</v>
      </c>
      <c r="Z165" s="18">
        <v>5090</v>
      </c>
      <c r="AA165" s="18">
        <v>4387</v>
      </c>
    </row>
    <row r="166" spans="1:27" ht="15.75" x14ac:dyDescent="0.25">
      <c r="A166" s="23" t="s">
        <v>1111</v>
      </c>
      <c r="B166" s="23" t="s">
        <v>1218</v>
      </c>
      <c r="C166" s="17">
        <v>3056</v>
      </c>
      <c r="D166" s="17">
        <v>3199</v>
      </c>
      <c r="E166" s="17">
        <v>2866</v>
      </c>
      <c r="F166" s="17">
        <v>2907</v>
      </c>
      <c r="G166" s="17">
        <v>3444</v>
      </c>
      <c r="H166" s="17">
        <v>4322</v>
      </c>
      <c r="I166" s="17">
        <v>4931</v>
      </c>
      <c r="J166" s="17">
        <v>5137</v>
      </c>
      <c r="K166" s="17">
        <v>5383</v>
      </c>
      <c r="L166" s="17">
        <v>5722</v>
      </c>
      <c r="M166" s="17">
        <v>5348</v>
      </c>
      <c r="N166" s="17">
        <v>6438</v>
      </c>
      <c r="O166" s="17">
        <v>6679</v>
      </c>
      <c r="P166" s="17">
        <v>6859</v>
      </c>
      <c r="Q166" s="17">
        <v>5543</v>
      </c>
      <c r="R166" s="17">
        <v>5351</v>
      </c>
      <c r="S166" s="17">
        <v>4201</v>
      </c>
      <c r="T166" s="17">
        <v>5177</v>
      </c>
      <c r="U166" s="17">
        <v>5596</v>
      </c>
      <c r="V166" s="17">
        <v>5894</v>
      </c>
      <c r="W166" s="17">
        <v>7046</v>
      </c>
      <c r="X166" s="17">
        <v>5968</v>
      </c>
      <c r="Y166" s="17">
        <v>5945</v>
      </c>
      <c r="Z166" s="18">
        <v>6693</v>
      </c>
      <c r="AA166" s="18">
        <v>7372</v>
      </c>
    </row>
    <row r="167" spans="1:27" ht="15.75" x14ac:dyDescent="0.25">
      <c r="A167" s="23" t="s">
        <v>1113</v>
      </c>
      <c r="B167" s="23" t="s">
        <v>1219</v>
      </c>
      <c r="C167" s="17">
        <v>3186</v>
      </c>
      <c r="D167" s="17">
        <v>4008</v>
      </c>
      <c r="E167" s="17">
        <v>3404</v>
      </c>
      <c r="F167" s="17">
        <v>3316</v>
      </c>
      <c r="G167" s="17">
        <v>3256</v>
      </c>
      <c r="H167" s="17">
        <v>3513</v>
      </c>
      <c r="I167" s="17">
        <v>3507</v>
      </c>
      <c r="J167" s="17">
        <v>3923</v>
      </c>
      <c r="K167" s="17">
        <v>4018</v>
      </c>
      <c r="L167" s="17">
        <v>4558</v>
      </c>
      <c r="M167" s="17">
        <v>3849</v>
      </c>
      <c r="N167" s="17">
        <v>3159</v>
      </c>
      <c r="O167" s="17">
        <v>3337</v>
      </c>
      <c r="P167" s="17">
        <v>4671</v>
      </c>
      <c r="Q167" s="17">
        <v>4375</v>
      </c>
      <c r="R167" s="17">
        <v>5615</v>
      </c>
      <c r="S167" s="17">
        <v>7162</v>
      </c>
      <c r="T167" s="17">
        <v>6118</v>
      </c>
      <c r="U167" s="17">
        <v>7842</v>
      </c>
      <c r="V167" s="17">
        <v>5960</v>
      </c>
      <c r="W167" s="17">
        <v>6477</v>
      </c>
      <c r="X167" s="17">
        <v>5401</v>
      </c>
      <c r="Y167" s="17">
        <v>6116</v>
      </c>
      <c r="Z167" s="18">
        <v>8105</v>
      </c>
      <c r="AA167" s="18">
        <v>6998</v>
      </c>
    </row>
    <row r="168" spans="1:27" ht="15.75" x14ac:dyDescent="0.25">
      <c r="A168" s="23" t="s">
        <v>1115</v>
      </c>
      <c r="B168" s="23" t="s">
        <v>1220</v>
      </c>
      <c r="C168" s="17">
        <v>2900</v>
      </c>
      <c r="D168" s="17">
        <v>3859</v>
      </c>
      <c r="E168" s="17">
        <v>3252</v>
      </c>
      <c r="F168" s="17">
        <v>2720</v>
      </c>
      <c r="G168" s="17">
        <v>2533</v>
      </c>
      <c r="H168" s="17">
        <v>2628</v>
      </c>
      <c r="I168" s="17">
        <v>2644</v>
      </c>
      <c r="J168" s="17">
        <v>2797</v>
      </c>
      <c r="K168" s="17">
        <v>2798</v>
      </c>
      <c r="L168" s="17">
        <v>2982</v>
      </c>
      <c r="M168" s="17">
        <v>2495</v>
      </c>
      <c r="N168" s="17">
        <v>3425</v>
      </c>
      <c r="O168" s="17">
        <v>3605</v>
      </c>
      <c r="P168" s="17">
        <v>3757</v>
      </c>
      <c r="Q168" s="17">
        <v>3838</v>
      </c>
      <c r="R168" s="17">
        <v>3577</v>
      </c>
      <c r="S168" s="17">
        <v>3551</v>
      </c>
      <c r="T168" s="17">
        <v>3753</v>
      </c>
      <c r="U168" s="17">
        <v>3993</v>
      </c>
      <c r="V168" s="17">
        <v>4088</v>
      </c>
      <c r="W168" s="17">
        <v>4259</v>
      </c>
      <c r="X168" s="17">
        <v>4053</v>
      </c>
      <c r="Y168" s="17">
        <v>4168</v>
      </c>
      <c r="Z168" s="18">
        <v>4672</v>
      </c>
      <c r="AA168" s="18">
        <v>3943</v>
      </c>
    </row>
    <row r="169" spans="1:27" ht="15.75" x14ac:dyDescent="0.25">
      <c r="A169" s="23" t="s">
        <v>1117</v>
      </c>
      <c r="B169" s="23" t="s">
        <v>1221</v>
      </c>
      <c r="C169" s="17">
        <v>1720</v>
      </c>
      <c r="D169" s="17">
        <v>2093</v>
      </c>
      <c r="E169" s="17">
        <v>2101</v>
      </c>
      <c r="F169" s="17">
        <v>2108</v>
      </c>
      <c r="G169" s="17">
        <v>2135</v>
      </c>
      <c r="H169" s="17">
        <v>2450</v>
      </c>
      <c r="I169" s="17">
        <v>2364</v>
      </c>
      <c r="J169" s="17">
        <v>2718</v>
      </c>
      <c r="K169" s="17">
        <v>2743</v>
      </c>
      <c r="L169" s="17">
        <v>2946</v>
      </c>
      <c r="M169" s="17">
        <v>2969</v>
      </c>
      <c r="N169" s="17">
        <v>3172</v>
      </c>
      <c r="O169" s="17">
        <v>3219</v>
      </c>
      <c r="P169" s="17">
        <v>3179</v>
      </c>
      <c r="Q169" s="17">
        <v>3409</v>
      </c>
      <c r="R169" s="17">
        <v>3518</v>
      </c>
      <c r="S169" s="17">
        <v>3313</v>
      </c>
      <c r="T169" s="17">
        <v>4003</v>
      </c>
      <c r="U169" s="17">
        <v>4192</v>
      </c>
      <c r="V169" s="17">
        <v>4243</v>
      </c>
      <c r="W169" s="17">
        <v>4244</v>
      </c>
      <c r="X169" s="17">
        <v>3140</v>
      </c>
      <c r="Y169" s="17">
        <v>2723</v>
      </c>
      <c r="Z169" s="18">
        <v>3862</v>
      </c>
      <c r="AA169" s="18">
        <v>3620</v>
      </c>
    </row>
    <row r="170" spans="1:27" ht="15.75" x14ac:dyDescent="0.25">
      <c r="A170" s="23" t="s">
        <v>1119</v>
      </c>
      <c r="B170" s="23" t="s">
        <v>1222</v>
      </c>
      <c r="C170" s="17">
        <v>1583</v>
      </c>
      <c r="D170" s="17">
        <v>2084</v>
      </c>
      <c r="E170" s="17">
        <v>2294</v>
      </c>
      <c r="F170" s="17">
        <v>2338</v>
      </c>
      <c r="G170" s="17">
        <v>2939</v>
      </c>
      <c r="H170" s="17">
        <v>3376</v>
      </c>
      <c r="I170" s="17">
        <v>3687</v>
      </c>
      <c r="J170" s="17">
        <v>4282</v>
      </c>
      <c r="K170" s="17">
        <v>4569</v>
      </c>
      <c r="L170" s="17">
        <v>5498</v>
      </c>
      <c r="M170" s="17">
        <v>5593</v>
      </c>
      <c r="N170" s="17">
        <v>8606</v>
      </c>
      <c r="O170" s="17">
        <v>12457</v>
      </c>
      <c r="P170" s="17">
        <v>11327</v>
      </c>
      <c r="Q170" s="17">
        <v>12022</v>
      </c>
      <c r="R170" s="17">
        <v>10883</v>
      </c>
      <c r="S170" s="17">
        <v>9068</v>
      </c>
      <c r="T170" s="17">
        <v>9982</v>
      </c>
      <c r="U170" s="17">
        <v>12041</v>
      </c>
      <c r="V170" s="17">
        <v>10725</v>
      </c>
      <c r="W170" s="17">
        <v>11961</v>
      </c>
      <c r="X170" s="17">
        <v>7535</v>
      </c>
      <c r="Y170" s="17">
        <v>8792</v>
      </c>
      <c r="Z170" s="18">
        <v>20891</v>
      </c>
      <c r="AA170" s="18">
        <v>15647</v>
      </c>
    </row>
    <row r="171" spans="1:27" ht="15.75" x14ac:dyDescent="0.25">
      <c r="A171" s="23" t="s">
        <v>1121</v>
      </c>
      <c r="B171" s="23" t="s">
        <v>1223</v>
      </c>
      <c r="C171" s="17">
        <v>183</v>
      </c>
      <c r="D171" s="17">
        <v>229</v>
      </c>
      <c r="E171" s="17">
        <v>224</v>
      </c>
      <c r="F171" s="17">
        <v>326</v>
      </c>
      <c r="G171" s="17">
        <v>225</v>
      </c>
      <c r="H171" s="17">
        <v>224</v>
      </c>
      <c r="I171" s="17">
        <v>348</v>
      </c>
      <c r="J171" s="17">
        <v>955</v>
      </c>
      <c r="K171" s="17">
        <v>614</v>
      </c>
      <c r="L171" s="17">
        <v>665</v>
      </c>
      <c r="M171" s="17">
        <v>627</v>
      </c>
      <c r="N171" s="17">
        <v>626</v>
      </c>
      <c r="O171" s="17">
        <v>640</v>
      </c>
      <c r="P171" s="17">
        <v>1171</v>
      </c>
      <c r="Q171" s="17">
        <v>707</v>
      </c>
      <c r="R171" s="17">
        <v>468</v>
      </c>
      <c r="S171" s="17">
        <v>498</v>
      </c>
      <c r="T171" s="17">
        <v>625</v>
      </c>
      <c r="U171" s="17">
        <v>986</v>
      </c>
      <c r="V171" s="17">
        <v>730</v>
      </c>
      <c r="W171" s="17">
        <v>676</v>
      </c>
      <c r="X171" s="17">
        <v>575</v>
      </c>
      <c r="Y171" s="17">
        <v>718</v>
      </c>
      <c r="Z171" s="18">
        <v>1308</v>
      </c>
      <c r="AA171" s="18">
        <v>1161</v>
      </c>
    </row>
    <row r="172" spans="1:27" ht="15.75" x14ac:dyDescent="0.25">
      <c r="A172" s="23" t="s">
        <v>1061</v>
      </c>
      <c r="B172" s="23" t="s">
        <v>1224</v>
      </c>
      <c r="C172" s="17">
        <v>1650</v>
      </c>
      <c r="D172" s="17">
        <v>2163</v>
      </c>
      <c r="E172" s="17">
        <v>2237</v>
      </c>
      <c r="F172" s="17">
        <v>2323</v>
      </c>
      <c r="G172" s="17">
        <v>2600</v>
      </c>
      <c r="H172" s="17">
        <v>3128</v>
      </c>
      <c r="I172" s="17">
        <v>2820</v>
      </c>
      <c r="J172" s="17">
        <v>3460</v>
      </c>
      <c r="K172" s="17">
        <v>3444</v>
      </c>
      <c r="L172" s="17">
        <v>3936</v>
      </c>
      <c r="M172" s="17">
        <v>4681</v>
      </c>
      <c r="N172" s="17">
        <v>4853</v>
      </c>
      <c r="O172" s="17">
        <v>5684</v>
      </c>
      <c r="P172" s="17">
        <v>7094</v>
      </c>
      <c r="Q172" s="17">
        <v>8082</v>
      </c>
      <c r="R172" s="17">
        <v>7725</v>
      </c>
      <c r="S172" s="17">
        <v>8965</v>
      </c>
      <c r="T172" s="17">
        <v>10419</v>
      </c>
      <c r="U172" s="17">
        <v>10987</v>
      </c>
      <c r="V172" s="17">
        <v>11175</v>
      </c>
      <c r="W172" s="17">
        <v>11923</v>
      </c>
      <c r="X172" s="17">
        <v>9474</v>
      </c>
      <c r="Y172" s="17">
        <v>9743</v>
      </c>
      <c r="Z172" s="18">
        <v>14319</v>
      </c>
      <c r="AA172" s="18">
        <v>11470</v>
      </c>
    </row>
    <row r="173" spans="1:27" ht="15.75" x14ac:dyDescent="0.25">
      <c r="A173" s="23" t="s">
        <v>1124</v>
      </c>
      <c r="B173" s="23" t="s">
        <v>1225</v>
      </c>
      <c r="C173" s="17">
        <v>45733</v>
      </c>
      <c r="D173" s="17">
        <v>54439</v>
      </c>
      <c r="E173" s="17">
        <v>53591</v>
      </c>
      <c r="F173" s="17">
        <v>53281</v>
      </c>
      <c r="G173" s="17">
        <v>55643</v>
      </c>
      <c r="H173" s="17">
        <v>60400</v>
      </c>
      <c r="I173" s="17">
        <v>66834</v>
      </c>
      <c r="J173" s="17">
        <v>74735</v>
      </c>
      <c r="K173" s="17">
        <v>77054</v>
      </c>
      <c r="L173" s="17">
        <v>85928</v>
      </c>
      <c r="M173" s="17">
        <v>86054</v>
      </c>
      <c r="N173" s="17">
        <v>100727</v>
      </c>
      <c r="O173" s="17">
        <v>107453</v>
      </c>
      <c r="P173" s="17">
        <v>109565</v>
      </c>
      <c r="Q173" s="17">
        <v>110501</v>
      </c>
      <c r="R173" s="17">
        <v>111945</v>
      </c>
      <c r="S173" s="17">
        <v>113850</v>
      </c>
      <c r="T173" s="17">
        <v>125709</v>
      </c>
      <c r="U173" s="17">
        <v>138160</v>
      </c>
      <c r="V173" s="17">
        <v>139674</v>
      </c>
      <c r="W173" s="17">
        <v>151466</v>
      </c>
      <c r="X173" s="17">
        <v>138614</v>
      </c>
      <c r="Y173" s="17">
        <v>154382</v>
      </c>
      <c r="Z173" s="18">
        <v>196062</v>
      </c>
      <c r="AA173" s="18">
        <v>172046</v>
      </c>
    </row>
    <row r="174" spans="1:27" ht="15.75" x14ac:dyDescent="0.25">
      <c r="A174" s="23" t="s">
        <v>1126</v>
      </c>
      <c r="B174" s="23" t="s">
        <v>1226</v>
      </c>
      <c r="C174" s="17">
        <v>2633</v>
      </c>
      <c r="D174" s="17">
        <v>2990</v>
      </c>
      <c r="E174" s="17">
        <v>3417</v>
      </c>
      <c r="F174" s="17">
        <v>3339</v>
      </c>
      <c r="G174" s="17">
        <v>3587</v>
      </c>
      <c r="H174" s="17">
        <v>3670</v>
      </c>
      <c r="I174" s="17">
        <v>4284</v>
      </c>
      <c r="J174" s="17">
        <v>4299</v>
      </c>
      <c r="K174" s="17">
        <v>4086</v>
      </c>
      <c r="L174" s="17">
        <v>4154</v>
      </c>
      <c r="M174" s="17">
        <v>4220</v>
      </c>
      <c r="N174" s="17">
        <v>4625</v>
      </c>
      <c r="O174" s="17">
        <v>4832</v>
      </c>
      <c r="P174" s="17">
        <v>4721</v>
      </c>
      <c r="Q174" s="17">
        <v>5023</v>
      </c>
      <c r="R174" s="17">
        <v>4498</v>
      </c>
      <c r="S174" s="17">
        <v>4508</v>
      </c>
      <c r="T174" s="17">
        <v>4901</v>
      </c>
      <c r="U174" s="17">
        <v>5533</v>
      </c>
      <c r="V174" s="17">
        <v>4984</v>
      </c>
      <c r="W174" s="17">
        <v>6834</v>
      </c>
      <c r="X174" s="17">
        <v>4901</v>
      </c>
      <c r="Y174" s="17">
        <v>4394</v>
      </c>
      <c r="Z174" s="18">
        <v>4856</v>
      </c>
      <c r="AA174" s="18">
        <v>5944</v>
      </c>
    </row>
    <row r="175" spans="1:27" ht="15.75" x14ac:dyDescent="0.25">
      <c r="A175" s="23" t="s">
        <v>1128</v>
      </c>
      <c r="B175" s="23" t="s">
        <v>1227</v>
      </c>
      <c r="C175" s="17">
        <v>831</v>
      </c>
      <c r="D175" s="17">
        <v>835</v>
      </c>
      <c r="E175" s="17">
        <v>901</v>
      </c>
      <c r="F175" s="17">
        <v>994</v>
      </c>
      <c r="G175" s="17">
        <v>991</v>
      </c>
      <c r="H175" s="17">
        <v>1084</v>
      </c>
      <c r="I175" s="17">
        <v>1213</v>
      </c>
      <c r="J175" s="17">
        <v>1161</v>
      </c>
      <c r="K175" s="17">
        <v>1167</v>
      </c>
      <c r="L175" s="17">
        <v>1162</v>
      </c>
      <c r="M175" s="17">
        <v>1177</v>
      </c>
      <c r="N175" s="17">
        <v>1276</v>
      </c>
      <c r="O175" s="17">
        <v>1251</v>
      </c>
      <c r="P175" s="17">
        <v>1238</v>
      </c>
      <c r="Q175" s="17">
        <v>1206</v>
      </c>
      <c r="R175" s="17">
        <v>1288</v>
      </c>
      <c r="S175" s="17">
        <v>1272</v>
      </c>
      <c r="T175" s="17">
        <v>1259</v>
      </c>
      <c r="U175" s="17">
        <v>1538</v>
      </c>
      <c r="V175" s="17">
        <v>1345</v>
      </c>
      <c r="W175" s="17">
        <v>1284</v>
      </c>
      <c r="X175" s="17">
        <v>1047</v>
      </c>
      <c r="Y175" s="17">
        <v>911</v>
      </c>
      <c r="Z175" s="18">
        <v>990</v>
      </c>
      <c r="AA175" s="18">
        <v>1220</v>
      </c>
    </row>
    <row r="176" spans="1:27" ht="15.75" x14ac:dyDescent="0.25">
      <c r="A176" s="23" t="s">
        <v>1061</v>
      </c>
      <c r="B176" s="23" t="s">
        <v>1228</v>
      </c>
      <c r="C176" s="17">
        <v>133</v>
      </c>
      <c r="D176" s="17">
        <v>127</v>
      </c>
      <c r="E176" s="17">
        <v>105</v>
      </c>
      <c r="F176" s="17">
        <v>130</v>
      </c>
      <c r="G176" s="17">
        <v>137</v>
      </c>
      <c r="H176" s="17">
        <v>171</v>
      </c>
      <c r="I176" s="17">
        <v>202</v>
      </c>
      <c r="J176" s="17">
        <v>198</v>
      </c>
      <c r="K176" s="17">
        <v>131</v>
      </c>
      <c r="L176" s="17">
        <v>222</v>
      </c>
      <c r="M176" s="17">
        <v>336</v>
      </c>
      <c r="N176" s="17">
        <v>165</v>
      </c>
      <c r="O176" s="17">
        <v>288</v>
      </c>
      <c r="P176" s="17">
        <v>209</v>
      </c>
      <c r="Q176" s="17">
        <v>267</v>
      </c>
      <c r="R176" s="17">
        <v>310</v>
      </c>
      <c r="S176" s="17">
        <v>224</v>
      </c>
      <c r="T176" s="17">
        <v>246</v>
      </c>
      <c r="U176" s="17">
        <v>392</v>
      </c>
      <c r="V176" s="17">
        <v>402</v>
      </c>
      <c r="W176" s="17">
        <v>442</v>
      </c>
      <c r="X176" s="17">
        <v>575</v>
      </c>
      <c r="Y176" s="17">
        <v>571</v>
      </c>
      <c r="Z176" s="18">
        <v>785</v>
      </c>
      <c r="AA176" s="18">
        <v>796</v>
      </c>
    </row>
    <row r="177" spans="1:27" ht="15.75" x14ac:dyDescent="0.25">
      <c r="A177" s="23" t="s">
        <v>1131</v>
      </c>
      <c r="B177" s="23" t="s">
        <v>1229</v>
      </c>
      <c r="C177" s="17">
        <v>3597</v>
      </c>
      <c r="D177" s="17">
        <v>3952</v>
      </c>
      <c r="E177" s="17">
        <v>4423</v>
      </c>
      <c r="F177" s="17">
        <v>4463</v>
      </c>
      <c r="G177" s="17">
        <v>4715</v>
      </c>
      <c r="H177" s="17">
        <v>4925</v>
      </c>
      <c r="I177" s="17">
        <v>5699</v>
      </c>
      <c r="J177" s="17">
        <v>5658</v>
      </c>
      <c r="K177" s="17">
        <v>5384</v>
      </c>
      <c r="L177" s="17">
        <v>5538</v>
      </c>
      <c r="M177" s="17">
        <v>5733</v>
      </c>
      <c r="N177" s="17">
        <v>6066</v>
      </c>
      <c r="O177" s="17">
        <v>6371</v>
      </c>
      <c r="P177" s="17">
        <v>6168</v>
      </c>
      <c r="Q177" s="17">
        <v>6496</v>
      </c>
      <c r="R177" s="17">
        <v>6096</v>
      </c>
      <c r="S177" s="17">
        <v>6004</v>
      </c>
      <c r="T177" s="17">
        <v>6406</v>
      </c>
      <c r="U177" s="17">
        <v>7463</v>
      </c>
      <c r="V177" s="17">
        <v>6731</v>
      </c>
      <c r="W177" s="17">
        <v>8560</v>
      </c>
      <c r="X177" s="17">
        <v>6523</v>
      </c>
      <c r="Y177" s="17">
        <v>5876</v>
      </c>
      <c r="Z177" s="18">
        <v>6631</v>
      </c>
      <c r="AA177" s="18">
        <v>7960</v>
      </c>
    </row>
    <row r="178" spans="1:27" ht="15.75" x14ac:dyDescent="0.25">
      <c r="A178" s="23" t="s">
        <v>1133</v>
      </c>
      <c r="B178" s="23" t="s">
        <v>1230</v>
      </c>
      <c r="C178" s="17">
        <v>491</v>
      </c>
      <c r="D178" s="17">
        <v>715</v>
      </c>
      <c r="E178" s="17">
        <v>754</v>
      </c>
      <c r="F178" s="17">
        <v>787</v>
      </c>
      <c r="G178" s="17">
        <v>785</v>
      </c>
      <c r="H178" s="17">
        <v>890</v>
      </c>
      <c r="I178" s="17">
        <v>927</v>
      </c>
      <c r="J178" s="17">
        <v>1255</v>
      </c>
      <c r="K178" s="17">
        <v>1205</v>
      </c>
      <c r="L178" s="17">
        <v>1473</v>
      </c>
      <c r="M178" s="17">
        <v>1518</v>
      </c>
      <c r="N178" s="17">
        <v>1432</v>
      </c>
      <c r="O178" s="17">
        <v>1385</v>
      </c>
      <c r="P178" s="17">
        <v>1157</v>
      </c>
      <c r="Q178" s="17">
        <v>1244</v>
      </c>
      <c r="R178" s="17">
        <v>1285</v>
      </c>
      <c r="S178" s="17">
        <v>1121</v>
      </c>
      <c r="T178" s="17">
        <v>907</v>
      </c>
      <c r="U178" s="17">
        <v>1072</v>
      </c>
      <c r="V178" s="17">
        <v>1175</v>
      </c>
      <c r="W178" s="17">
        <v>1317</v>
      </c>
      <c r="X178" s="17">
        <v>1050</v>
      </c>
      <c r="Y178" s="17">
        <v>1255</v>
      </c>
      <c r="Z178" s="18">
        <v>2230</v>
      </c>
      <c r="AA178" s="18">
        <v>1824</v>
      </c>
    </row>
    <row r="179" spans="1:27" ht="15.75" x14ac:dyDescent="0.25">
      <c r="A179" s="23" t="s">
        <v>1135</v>
      </c>
      <c r="B179" s="23" t="s">
        <v>1231</v>
      </c>
      <c r="C179" s="17">
        <v>514</v>
      </c>
      <c r="D179" s="17">
        <v>564</v>
      </c>
      <c r="E179" s="17">
        <v>615</v>
      </c>
      <c r="F179" s="17">
        <v>629</v>
      </c>
      <c r="G179" s="17">
        <v>616</v>
      </c>
      <c r="H179" s="17">
        <v>678</v>
      </c>
      <c r="I179" s="17">
        <v>591</v>
      </c>
      <c r="J179" s="17">
        <v>605</v>
      </c>
      <c r="K179" s="17">
        <v>781</v>
      </c>
      <c r="L179" s="17">
        <v>746</v>
      </c>
      <c r="M179" s="17">
        <v>601</v>
      </c>
      <c r="N179" s="17">
        <v>623</v>
      </c>
      <c r="O179" s="17">
        <v>657</v>
      </c>
      <c r="P179" s="17">
        <v>759</v>
      </c>
      <c r="Q179" s="17">
        <v>887</v>
      </c>
      <c r="R179" s="17">
        <v>1032</v>
      </c>
      <c r="S179" s="17">
        <v>1025</v>
      </c>
      <c r="T179" s="17">
        <v>1509</v>
      </c>
      <c r="U179" s="17">
        <v>1186</v>
      </c>
      <c r="V179" s="17">
        <v>1230</v>
      </c>
      <c r="W179" s="17">
        <v>1367</v>
      </c>
      <c r="X179" s="17">
        <v>858</v>
      </c>
      <c r="Y179" s="17">
        <v>1217</v>
      </c>
      <c r="Z179" s="18">
        <v>1792</v>
      </c>
      <c r="AA179" s="18">
        <v>2255</v>
      </c>
    </row>
    <row r="180" spans="1:27" ht="15.75" x14ac:dyDescent="0.25">
      <c r="A180" s="23" t="s">
        <v>1137</v>
      </c>
      <c r="B180" s="23" t="s">
        <v>1232</v>
      </c>
      <c r="C180" s="17">
        <v>2212</v>
      </c>
      <c r="D180" s="17">
        <v>3245</v>
      </c>
      <c r="E180" s="17">
        <v>3594</v>
      </c>
      <c r="F180" s="17">
        <v>3496</v>
      </c>
      <c r="G180" s="17">
        <v>4062</v>
      </c>
      <c r="H180" s="17">
        <v>4381</v>
      </c>
      <c r="I180" s="17">
        <v>5116</v>
      </c>
      <c r="J180" s="17">
        <v>5137</v>
      </c>
      <c r="K180" s="17">
        <v>4050</v>
      </c>
      <c r="L180" s="17">
        <v>5440</v>
      </c>
      <c r="M180" s="17">
        <v>4628</v>
      </c>
      <c r="N180" s="17">
        <v>5283</v>
      </c>
      <c r="O180" s="17">
        <v>3899</v>
      </c>
      <c r="P180" s="17">
        <v>4298</v>
      </c>
      <c r="Q180" s="17">
        <v>4341</v>
      </c>
      <c r="R180" s="17">
        <v>3863</v>
      </c>
      <c r="S180" s="17">
        <v>4041</v>
      </c>
      <c r="T180" s="17">
        <v>4285</v>
      </c>
      <c r="U180" s="17">
        <v>4642</v>
      </c>
      <c r="V180" s="17">
        <v>5159</v>
      </c>
      <c r="W180" s="17">
        <v>5955</v>
      </c>
      <c r="X180" s="17">
        <v>4596</v>
      </c>
      <c r="Y180" s="17">
        <v>7356</v>
      </c>
      <c r="Z180" s="18">
        <v>6735</v>
      </c>
      <c r="AA180" s="18">
        <v>5722</v>
      </c>
    </row>
    <row r="181" spans="1:27" ht="15.75" x14ac:dyDescent="0.25">
      <c r="A181" s="23" t="s">
        <v>1139</v>
      </c>
      <c r="B181" s="23" t="s">
        <v>1233</v>
      </c>
      <c r="C181" s="17">
        <v>712</v>
      </c>
      <c r="D181" s="17">
        <v>1279</v>
      </c>
      <c r="E181" s="17">
        <v>965</v>
      </c>
      <c r="F181" s="17">
        <v>1042</v>
      </c>
      <c r="G181" s="17">
        <v>993</v>
      </c>
      <c r="H181" s="17">
        <v>1170</v>
      </c>
      <c r="I181" s="17">
        <v>1474</v>
      </c>
      <c r="J181" s="17">
        <v>2069</v>
      </c>
      <c r="K181" s="17">
        <v>2170</v>
      </c>
      <c r="L181" s="17">
        <v>2615</v>
      </c>
      <c r="M181" s="17">
        <v>2290</v>
      </c>
      <c r="N181" s="17">
        <v>3295</v>
      </c>
      <c r="O181" s="17">
        <v>2713</v>
      </c>
      <c r="P181" s="17">
        <v>4610</v>
      </c>
      <c r="Q181" s="17">
        <v>5423</v>
      </c>
      <c r="R181" s="17">
        <v>4389</v>
      </c>
      <c r="S181" s="17">
        <v>2297</v>
      </c>
      <c r="T181" s="17">
        <v>1218</v>
      </c>
      <c r="U181" s="17">
        <v>2533</v>
      </c>
      <c r="V181" s="17">
        <v>3219</v>
      </c>
      <c r="W181" s="17">
        <v>2746</v>
      </c>
      <c r="X181" s="17">
        <v>851</v>
      </c>
      <c r="Y181" s="17">
        <v>2514</v>
      </c>
      <c r="Z181" s="18">
        <v>3690</v>
      </c>
      <c r="AA181" s="18">
        <v>3564</v>
      </c>
    </row>
    <row r="182" spans="1:27" ht="15.75" x14ac:dyDescent="0.25">
      <c r="A182" s="23" t="s">
        <v>1061</v>
      </c>
      <c r="B182" s="23" t="s">
        <v>1234</v>
      </c>
      <c r="C182" s="17">
        <v>2278</v>
      </c>
      <c r="D182" s="17">
        <v>2327</v>
      </c>
      <c r="E182" s="17">
        <v>3504</v>
      </c>
      <c r="F182" s="17">
        <v>3569</v>
      </c>
      <c r="G182" s="17">
        <v>3788</v>
      </c>
      <c r="H182" s="17">
        <v>4085</v>
      </c>
      <c r="I182" s="17">
        <v>4078</v>
      </c>
      <c r="J182" s="17">
        <v>4377</v>
      </c>
      <c r="K182" s="17">
        <v>5009</v>
      </c>
      <c r="L182" s="17">
        <v>5348</v>
      </c>
      <c r="M182" s="17">
        <v>5362</v>
      </c>
      <c r="N182" s="17">
        <v>5225</v>
      </c>
      <c r="O182" s="17">
        <v>9219</v>
      </c>
      <c r="P182" s="17">
        <v>10654</v>
      </c>
      <c r="Q182" s="17">
        <v>11868</v>
      </c>
      <c r="R182" s="17">
        <v>8588</v>
      </c>
      <c r="S182" s="17">
        <v>6488</v>
      </c>
      <c r="T182" s="17">
        <v>6268</v>
      </c>
      <c r="U182" s="17">
        <v>6592</v>
      </c>
      <c r="V182" s="17">
        <v>7412</v>
      </c>
      <c r="W182" s="17">
        <v>6343</v>
      </c>
      <c r="X182" s="17">
        <v>4898</v>
      </c>
      <c r="Y182" s="17">
        <v>5219</v>
      </c>
      <c r="Z182" s="18">
        <v>9559</v>
      </c>
      <c r="AA182" s="18">
        <v>9190</v>
      </c>
    </row>
    <row r="183" spans="1:27" ht="15.75" x14ac:dyDescent="0.25">
      <c r="A183" s="23" t="s">
        <v>1142</v>
      </c>
      <c r="B183" s="23" t="s">
        <v>1235</v>
      </c>
      <c r="C183" s="17">
        <v>6207</v>
      </c>
      <c r="D183" s="17">
        <v>8130</v>
      </c>
      <c r="E183" s="17">
        <v>9432</v>
      </c>
      <c r="F183" s="17">
        <v>9523</v>
      </c>
      <c r="G183" s="17">
        <v>10244</v>
      </c>
      <c r="H183" s="17">
        <v>11204</v>
      </c>
      <c r="I183" s="17">
        <v>12186</v>
      </c>
      <c r="J183" s="17">
        <v>13443</v>
      </c>
      <c r="K183" s="17">
        <v>13215</v>
      </c>
      <c r="L183" s="17">
        <v>15622</v>
      </c>
      <c r="M183" s="17">
        <v>14399</v>
      </c>
      <c r="N183" s="17">
        <v>15858</v>
      </c>
      <c r="O183" s="17">
        <v>17873</v>
      </c>
      <c r="P183" s="17">
        <v>21478</v>
      </c>
      <c r="Q183" s="17">
        <v>23763</v>
      </c>
      <c r="R183" s="17">
        <v>19157</v>
      </c>
      <c r="S183" s="17">
        <v>14972</v>
      </c>
      <c r="T183" s="17">
        <v>14187</v>
      </c>
      <c r="U183" s="17">
        <v>16025</v>
      </c>
      <c r="V183" s="17">
        <v>18195</v>
      </c>
      <c r="W183" s="17">
        <v>17728</v>
      </c>
      <c r="X183" s="17">
        <v>12253</v>
      </c>
      <c r="Y183" s="17">
        <v>17561</v>
      </c>
      <c r="Z183" s="18">
        <v>24006</v>
      </c>
      <c r="AA183" s="18">
        <v>22555</v>
      </c>
    </row>
    <row r="184" spans="1:27" ht="15.75" x14ac:dyDescent="0.25">
      <c r="A184" s="23" t="s">
        <v>1144</v>
      </c>
      <c r="B184" s="23" t="s">
        <v>1236</v>
      </c>
      <c r="C184" s="17">
        <v>61</v>
      </c>
      <c r="D184" s="17">
        <v>76</v>
      </c>
      <c r="E184" s="17">
        <v>62</v>
      </c>
      <c r="F184" s="17">
        <v>41</v>
      </c>
      <c r="G184" s="17">
        <v>26</v>
      </c>
      <c r="H184" s="17">
        <v>28</v>
      </c>
      <c r="I184" s="17">
        <v>40</v>
      </c>
      <c r="J184" s="17">
        <v>83</v>
      </c>
      <c r="K184" s="17">
        <v>57</v>
      </c>
      <c r="L184" s="17">
        <v>42</v>
      </c>
      <c r="M184" s="17">
        <v>14</v>
      </c>
      <c r="N184" s="17">
        <v>29</v>
      </c>
      <c r="O184" s="17">
        <v>40</v>
      </c>
      <c r="P184" s="17">
        <v>10</v>
      </c>
      <c r="Q184" s="17">
        <v>8</v>
      </c>
      <c r="R184" s="17">
        <v>9</v>
      </c>
      <c r="S184" s="17">
        <v>4</v>
      </c>
      <c r="T184" s="17">
        <v>28</v>
      </c>
      <c r="U184" s="17">
        <v>85</v>
      </c>
      <c r="V184" s="17">
        <v>147</v>
      </c>
      <c r="W184" s="17">
        <v>154</v>
      </c>
      <c r="X184" s="17">
        <v>82</v>
      </c>
      <c r="Y184" s="17">
        <v>70</v>
      </c>
      <c r="Z184" s="18">
        <v>408</v>
      </c>
      <c r="AA184" s="18">
        <v>1275</v>
      </c>
    </row>
    <row r="185" spans="1:27" ht="15.75" x14ac:dyDescent="0.25">
      <c r="A185" s="23" t="s">
        <v>1146</v>
      </c>
      <c r="B185" s="23" t="s">
        <v>1237</v>
      </c>
      <c r="C185" s="17">
        <v>264214</v>
      </c>
      <c r="D185" s="17">
        <v>295683</v>
      </c>
      <c r="E185" s="17">
        <v>312602</v>
      </c>
      <c r="F185" s="17">
        <v>320131</v>
      </c>
      <c r="G185" s="17">
        <v>329470</v>
      </c>
      <c r="H185" s="17">
        <v>348904</v>
      </c>
      <c r="I185" s="17">
        <v>383386</v>
      </c>
      <c r="J185" s="17">
        <v>432813</v>
      </c>
      <c r="K185" s="17">
        <v>424046</v>
      </c>
      <c r="L185" s="17">
        <v>465214</v>
      </c>
      <c r="M185" s="17">
        <v>435567</v>
      </c>
      <c r="N185" s="17">
        <v>489258</v>
      </c>
      <c r="O185" s="17">
        <v>534985</v>
      </c>
      <c r="P185" s="17">
        <v>541661</v>
      </c>
      <c r="Q185" s="17">
        <v>564864</v>
      </c>
      <c r="R185" s="17">
        <v>568413</v>
      </c>
      <c r="S185" s="17">
        <v>562624</v>
      </c>
      <c r="T185" s="17">
        <v>613388</v>
      </c>
      <c r="U185" s="17">
        <v>671211</v>
      </c>
      <c r="V185" s="17">
        <v>709454</v>
      </c>
      <c r="W185" s="17">
        <v>737872</v>
      </c>
      <c r="X185" s="17">
        <v>612353</v>
      </c>
      <c r="Y185" s="17">
        <v>672005</v>
      </c>
      <c r="Z185" s="18">
        <v>892166</v>
      </c>
      <c r="AA185" s="18">
        <v>876290</v>
      </c>
    </row>
    <row r="186" spans="1:27" ht="15.75" x14ac:dyDescent="0.25">
      <c r="A186" s="23"/>
      <c r="B186" s="23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 spans="1:27" ht="18" x14ac:dyDescent="0.25">
      <c r="A187" s="21" t="s">
        <v>1238</v>
      </c>
      <c r="AA187" s="18"/>
    </row>
    <row r="188" spans="1:27" ht="15.75" x14ac:dyDescent="0.25">
      <c r="A188" s="22" t="s">
        <v>950</v>
      </c>
      <c r="B188" s="22" t="s">
        <v>951</v>
      </c>
      <c r="C188" s="24" t="s">
        <v>952</v>
      </c>
      <c r="D188" s="24" t="s">
        <v>953</v>
      </c>
      <c r="E188" s="24" t="s">
        <v>954</v>
      </c>
      <c r="F188" s="24" t="s">
        <v>955</v>
      </c>
      <c r="G188" s="24" t="s">
        <v>956</v>
      </c>
      <c r="H188" s="24" t="s">
        <v>957</v>
      </c>
      <c r="I188" s="24" t="s">
        <v>958</v>
      </c>
      <c r="J188" s="24" t="s">
        <v>959</v>
      </c>
      <c r="K188" s="24" t="s">
        <v>960</v>
      </c>
      <c r="L188" s="24" t="s">
        <v>961</v>
      </c>
      <c r="M188" s="24" t="s">
        <v>962</v>
      </c>
      <c r="N188" s="24" t="s">
        <v>963</v>
      </c>
      <c r="O188" s="24" t="s">
        <v>964</v>
      </c>
      <c r="P188" s="24" t="s">
        <v>965</v>
      </c>
      <c r="Q188" s="24" t="s">
        <v>966</v>
      </c>
      <c r="R188" s="24" t="s">
        <v>967</v>
      </c>
      <c r="S188" s="24" t="s">
        <v>968</v>
      </c>
      <c r="T188" s="24" t="s">
        <v>969</v>
      </c>
      <c r="U188" s="24" t="s">
        <v>970</v>
      </c>
      <c r="V188" s="24" t="s">
        <v>971</v>
      </c>
      <c r="W188" s="24" t="s">
        <v>972</v>
      </c>
      <c r="X188" s="24" t="s">
        <v>973</v>
      </c>
      <c r="Y188" s="24" t="s">
        <v>921</v>
      </c>
      <c r="Z188" s="24" t="s">
        <v>974</v>
      </c>
      <c r="AA188" s="24" t="s">
        <v>626</v>
      </c>
    </row>
    <row r="189" spans="1:27" ht="15.75" x14ac:dyDescent="0.25">
      <c r="A189" s="23" t="s">
        <v>975</v>
      </c>
      <c r="B189" s="23" t="s">
        <v>1239</v>
      </c>
      <c r="C189" s="17">
        <v>-369</v>
      </c>
      <c r="D189" s="17">
        <v>-363</v>
      </c>
      <c r="E189" s="17">
        <v>-1074</v>
      </c>
      <c r="F189" s="17">
        <v>-2182</v>
      </c>
      <c r="G189" s="17">
        <v>-2222</v>
      </c>
      <c r="H189" s="17">
        <v>-1620</v>
      </c>
      <c r="I189" s="17">
        <v>-1201</v>
      </c>
      <c r="J189" s="17">
        <v>-1198</v>
      </c>
      <c r="K189" s="17">
        <v>-1033</v>
      </c>
      <c r="L189" s="17">
        <v>-909</v>
      </c>
      <c r="M189" s="17">
        <v>-1324</v>
      </c>
      <c r="N189" s="17">
        <v>-1612</v>
      </c>
      <c r="O189" s="17">
        <v>-1290</v>
      </c>
      <c r="P189" s="17">
        <v>-1049</v>
      </c>
      <c r="Q189" s="17">
        <v>-1311</v>
      </c>
      <c r="R189" s="17">
        <v>-1489</v>
      </c>
      <c r="S189" s="17">
        <v>-1512</v>
      </c>
      <c r="T189" s="17">
        <v>-1650</v>
      </c>
      <c r="U189" s="17">
        <v>-1303</v>
      </c>
      <c r="V189" s="17">
        <v>-2162</v>
      </c>
      <c r="W189" s="17">
        <v>-2503</v>
      </c>
      <c r="X189" s="17">
        <v>-1805</v>
      </c>
      <c r="Y189" s="17">
        <v>-2101</v>
      </c>
      <c r="Z189" s="18">
        <v>-2370</v>
      </c>
      <c r="AA189" s="18">
        <v>-2840</v>
      </c>
    </row>
    <row r="190" spans="1:27" ht="15.75" x14ac:dyDescent="0.25">
      <c r="A190" s="23" t="s">
        <v>977</v>
      </c>
      <c r="B190" s="23" t="s">
        <v>1240</v>
      </c>
      <c r="C190" s="17">
        <v>-571</v>
      </c>
      <c r="D190" s="17">
        <v>-156</v>
      </c>
      <c r="E190" s="17">
        <v>-2129</v>
      </c>
      <c r="F190" s="17">
        <v>-2025</v>
      </c>
      <c r="G190" s="17">
        <v>-1417</v>
      </c>
      <c r="H190" s="17">
        <v>-1930</v>
      </c>
      <c r="I190" s="17">
        <v>-1509</v>
      </c>
      <c r="J190" s="17">
        <v>-727</v>
      </c>
      <c r="K190" s="17">
        <v>-2021</v>
      </c>
      <c r="L190" s="17">
        <v>-1968</v>
      </c>
      <c r="M190" s="17">
        <v>-2482</v>
      </c>
      <c r="N190" s="17">
        <v>-2123</v>
      </c>
      <c r="O190" s="17">
        <v>-1478</v>
      </c>
      <c r="P190" s="17">
        <v>-1918</v>
      </c>
      <c r="Q190" s="17">
        <v>-5347</v>
      </c>
      <c r="R190" s="17">
        <v>-7608</v>
      </c>
      <c r="S190" s="17">
        <v>-7770</v>
      </c>
      <c r="T190" s="17">
        <v>-9760</v>
      </c>
      <c r="U190" s="17">
        <v>-8384</v>
      </c>
      <c r="V190" s="17">
        <v>-8875</v>
      </c>
      <c r="W190" s="17">
        <v>-9627</v>
      </c>
      <c r="X190" s="17">
        <v>-9053</v>
      </c>
      <c r="Y190" s="17">
        <v>-4415</v>
      </c>
      <c r="Z190" s="18">
        <v>2862</v>
      </c>
      <c r="AA190" s="18">
        <v>-6032</v>
      </c>
    </row>
    <row r="191" spans="1:27" ht="15.75" x14ac:dyDescent="0.25">
      <c r="A191" s="23" t="s">
        <v>979</v>
      </c>
      <c r="B191" s="23" t="s">
        <v>1241</v>
      </c>
      <c r="C191" s="17">
        <v>42</v>
      </c>
      <c r="D191" s="17">
        <v>38</v>
      </c>
      <c r="E191" s="17">
        <v>12</v>
      </c>
      <c r="F191" s="17">
        <v>19</v>
      </c>
      <c r="G191" s="17">
        <v>32</v>
      </c>
      <c r="H191" s="17">
        <v>-78</v>
      </c>
      <c r="I191" s="17">
        <v>-144</v>
      </c>
      <c r="J191" s="17">
        <v>-106</v>
      </c>
      <c r="K191" s="17">
        <v>-50</v>
      </c>
      <c r="L191" s="17">
        <v>-42</v>
      </c>
      <c r="M191" s="17">
        <v>58</v>
      </c>
      <c r="N191" s="17">
        <v>40</v>
      </c>
      <c r="O191" s="17">
        <v>-105</v>
      </c>
      <c r="P191" s="17">
        <v>35</v>
      </c>
      <c r="Q191" s="17">
        <v>36</v>
      </c>
      <c r="R191" s="17">
        <v>58</v>
      </c>
      <c r="S191" s="17">
        <v>40</v>
      </c>
      <c r="T191" s="17">
        <v>-46</v>
      </c>
      <c r="U191" s="17">
        <v>-211</v>
      </c>
      <c r="V191" s="17">
        <v>-400</v>
      </c>
      <c r="W191" s="17">
        <v>-457</v>
      </c>
      <c r="X191" s="17">
        <v>-290</v>
      </c>
      <c r="Y191" s="17">
        <v>-606</v>
      </c>
      <c r="Z191" s="18">
        <v>-1002</v>
      </c>
      <c r="AA191" s="18">
        <v>-1219</v>
      </c>
    </row>
    <row r="192" spans="1:27" ht="15.75" x14ac:dyDescent="0.25">
      <c r="A192" s="23" t="s">
        <v>981</v>
      </c>
      <c r="B192" s="23" t="s">
        <v>1242</v>
      </c>
      <c r="C192" s="17">
        <v>40</v>
      </c>
      <c r="D192" s="17">
        <v>19</v>
      </c>
      <c r="E192" s="17">
        <v>14</v>
      </c>
      <c r="F192" s="17">
        <v>63</v>
      </c>
      <c r="G192" s="17">
        <v>88</v>
      </c>
      <c r="H192" s="17">
        <v>8</v>
      </c>
      <c r="I192" s="17">
        <v>-40</v>
      </c>
      <c r="J192" s="17">
        <v>-45</v>
      </c>
      <c r="K192" s="17">
        <v>24</v>
      </c>
      <c r="L192" s="17">
        <v>-187</v>
      </c>
      <c r="M192" s="17">
        <v>62</v>
      </c>
      <c r="N192" s="17">
        <v>-61</v>
      </c>
      <c r="O192" s="17">
        <v>-163</v>
      </c>
      <c r="P192" s="17">
        <v>-93</v>
      </c>
      <c r="Q192" s="17">
        <v>-258</v>
      </c>
      <c r="R192" s="17">
        <v>-113</v>
      </c>
      <c r="S192" s="17">
        <v>-238</v>
      </c>
      <c r="T192" s="17">
        <v>-275</v>
      </c>
      <c r="U192" s="17">
        <v>-459</v>
      </c>
      <c r="V192" s="17">
        <v>-392</v>
      </c>
      <c r="W192" s="17">
        <v>-747</v>
      </c>
      <c r="X192" s="17">
        <v>-131</v>
      </c>
      <c r="Y192" s="17">
        <v>-337</v>
      </c>
      <c r="Z192" s="18">
        <v>-853</v>
      </c>
      <c r="AA192" s="18">
        <v>-715</v>
      </c>
    </row>
    <row r="193" spans="1:27" ht="15.75" x14ac:dyDescent="0.25">
      <c r="A193" s="25" t="s">
        <v>983</v>
      </c>
      <c r="B193" s="23" t="s">
        <v>1243</v>
      </c>
      <c r="C193" s="17">
        <v>-551</v>
      </c>
      <c r="D193" s="17">
        <v>-608</v>
      </c>
      <c r="E193" s="17">
        <v>-828</v>
      </c>
      <c r="F193" s="17">
        <v>-720</v>
      </c>
      <c r="G193" s="17">
        <v>-873</v>
      </c>
      <c r="H193" s="17">
        <v>-687</v>
      </c>
      <c r="I193" s="17">
        <v>-712</v>
      </c>
      <c r="J193" s="17">
        <v>-2289</v>
      </c>
      <c r="K193" s="17">
        <v>-244</v>
      </c>
      <c r="L193" s="17">
        <v>114</v>
      </c>
      <c r="M193" s="17">
        <v>296</v>
      </c>
      <c r="N193" s="17">
        <v>230</v>
      </c>
      <c r="O193" s="17">
        <v>380</v>
      </c>
      <c r="P193" s="17">
        <v>180</v>
      </c>
      <c r="Q193" s="17">
        <v>637</v>
      </c>
      <c r="R193" s="17">
        <v>461</v>
      </c>
      <c r="S193" s="17">
        <v>209</v>
      </c>
      <c r="T193" s="17">
        <v>363</v>
      </c>
      <c r="U193" s="17">
        <v>266</v>
      </c>
      <c r="V193" s="17">
        <v>228</v>
      </c>
      <c r="W193" s="17">
        <v>-111</v>
      </c>
      <c r="X193" s="17">
        <v>396</v>
      </c>
      <c r="Y193" s="17">
        <v>158</v>
      </c>
      <c r="Z193" s="18">
        <v>293</v>
      </c>
      <c r="AA193" s="18">
        <v>370</v>
      </c>
    </row>
    <row r="194" spans="1:27" ht="15.75" x14ac:dyDescent="0.25">
      <c r="A194" s="25" t="s">
        <v>985</v>
      </c>
      <c r="B194" s="23" t="s">
        <v>1244</v>
      </c>
      <c r="C194" s="17">
        <v>118</v>
      </c>
      <c r="D194" s="17">
        <v>37</v>
      </c>
      <c r="E194" s="17">
        <v>-183</v>
      </c>
      <c r="F194" s="17">
        <v>-567</v>
      </c>
      <c r="G194" s="17">
        <v>-765</v>
      </c>
      <c r="H194" s="17">
        <v>-542</v>
      </c>
      <c r="I194" s="17">
        <v>-1041</v>
      </c>
      <c r="J194" s="17">
        <v>-1058</v>
      </c>
      <c r="K194" s="17">
        <v>-1598</v>
      </c>
      <c r="L194" s="17">
        <v>-2086</v>
      </c>
      <c r="M194" s="17">
        <v>-2009</v>
      </c>
      <c r="N194" s="17">
        <v>-2358</v>
      </c>
      <c r="O194" s="17">
        <v>-2518</v>
      </c>
      <c r="P194" s="17">
        <v>-2793</v>
      </c>
      <c r="Q194" s="17">
        <v>-2536</v>
      </c>
      <c r="R194" s="17">
        <v>-2404</v>
      </c>
      <c r="S194" s="17">
        <v>-2660</v>
      </c>
      <c r="T194" s="17">
        <v>-3012</v>
      </c>
      <c r="U194" s="17">
        <v>-3220</v>
      </c>
      <c r="V194" s="17">
        <v>-3571</v>
      </c>
      <c r="W194" s="17">
        <v>-3774</v>
      </c>
      <c r="X194" s="17">
        <v>-2396</v>
      </c>
      <c r="Y194" s="17">
        <v>-2885</v>
      </c>
      <c r="Z194" s="18">
        <v>-2865</v>
      </c>
      <c r="AA194" s="18">
        <v>-2442</v>
      </c>
    </row>
    <row r="195" spans="1:27" ht="15.75" x14ac:dyDescent="0.25">
      <c r="A195" s="25" t="s">
        <v>987</v>
      </c>
      <c r="B195" s="23" t="s">
        <v>1245</v>
      </c>
      <c r="C195" s="17">
        <v>224</v>
      </c>
      <c r="D195" s="17">
        <v>482</v>
      </c>
      <c r="E195" s="17">
        <v>449</v>
      </c>
      <c r="F195" s="17">
        <v>701</v>
      </c>
      <c r="G195" s="17">
        <v>229</v>
      </c>
      <c r="H195" s="17">
        <v>-141</v>
      </c>
      <c r="I195" s="17">
        <v>-1340</v>
      </c>
      <c r="J195" s="17">
        <v>-973</v>
      </c>
      <c r="K195" s="17">
        <v>-39</v>
      </c>
      <c r="L195" s="17">
        <v>-29</v>
      </c>
      <c r="M195" s="17">
        <v>273</v>
      </c>
      <c r="N195" s="17">
        <v>362</v>
      </c>
      <c r="O195" s="17">
        <v>-958</v>
      </c>
      <c r="P195" s="17">
        <v>-922</v>
      </c>
      <c r="Q195" s="17">
        <v>-653</v>
      </c>
      <c r="R195" s="17">
        <v>-49</v>
      </c>
      <c r="S195" s="17">
        <v>452</v>
      </c>
      <c r="T195" s="17">
        <v>487</v>
      </c>
      <c r="U195" s="17">
        <v>-80</v>
      </c>
      <c r="V195" s="17">
        <v>-1585</v>
      </c>
      <c r="W195" s="17">
        <v>-1562</v>
      </c>
      <c r="X195" s="17">
        <v>-30</v>
      </c>
      <c r="Y195" s="17">
        <v>-423</v>
      </c>
      <c r="Z195" s="18">
        <v>622</v>
      </c>
      <c r="AA195" s="18">
        <v>-319</v>
      </c>
    </row>
    <row r="196" spans="1:27" ht="15.75" x14ac:dyDescent="0.25">
      <c r="A196" s="25" t="s">
        <v>989</v>
      </c>
      <c r="B196" s="23" t="s">
        <v>1246</v>
      </c>
      <c r="C196" s="17">
        <v>-151</v>
      </c>
      <c r="D196" s="17">
        <v>-295</v>
      </c>
      <c r="E196" s="17">
        <v>-226</v>
      </c>
      <c r="F196" s="17">
        <v>-308</v>
      </c>
      <c r="G196" s="17">
        <v>-219</v>
      </c>
      <c r="H196" s="17">
        <v>-347</v>
      </c>
      <c r="I196" s="17">
        <v>-325</v>
      </c>
      <c r="J196" s="17">
        <v>-150</v>
      </c>
      <c r="K196" s="17">
        <v>-29</v>
      </c>
      <c r="L196" s="17">
        <v>71</v>
      </c>
      <c r="M196" s="17">
        <v>22</v>
      </c>
      <c r="N196" s="17">
        <v>54</v>
      </c>
      <c r="O196" s="17">
        <v>81</v>
      </c>
      <c r="P196" s="17">
        <v>151</v>
      </c>
      <c r="Q196" s="17">
        <v>243</v>
      </c>
      <c r="R196" s="17">
        <v>181</v>
      </c>
      <c r="S196" s="17">
        <v>106</v>
      </c>
      <c r="T196" s="17">
        <v>59</v>
      </c>
      <c r="U196" s="17">
        <v>102</v>
      </c>
      <c r="V196" s="17">
        <v>87</v>
      </c>
      <c r="W196" s="17">
        <v>61</v>
      </c>
      <c r="X196" s="17">
        <v>146</v>
      </c>
      <c r="Y196" s="17">
        <v>-95</v>
      </c>
      <c r="Z196" s="18">
        <v>-167</v>
      </c>
      <c r="AA196" s="18">
        <v>-19</v>
      </c>
    </row>
    <row r="197" spans="1:27" ht="15.75" x14ac:dyDescent="0.25">
      <c r="A197" s="25" t="s">
        <v>991</v>
      </c>
      <c r="B197" s="23" t="s">
        <v>1247</v>
      </c>
      <c r="C197" s="17">
        <v>-662</v>
      </c>
      <c r="D197" s="17">
        <v>-935</v>
      </c>
      <c r="E197" s="17">
        <v>-1965</v>
      </c>
      <c r="F197" s="17">
        <v>-2820</v>
      </c>
      <c r="G197" s="17">
        <v>-1394</v>
      </c>
      <c r="H197" s="17">
        <v>-838</v>
      </c>
      <c r="I197" s="17">
        <v>-1039</v>
      </c>
      <c r="J197" s="17">
        <v>-951</v>
      </c>
      <c r="K197" s="17">
        <v>307</v>
      </c>
      <c r="L197" s="17">
        <v>111</v>
      </c>
      <c r="M197" s="17">
        <v>158</v>
      </c>
      <c r="N197" s="17">
        <v>281</v>
      </c>
      <c r="O197" s="17">
        <v>162</v>
      </c>
      <c r="P197" s="17">
        <v>271</v>
      </c>
      <c r="Q197" s="17">
        <v>-153</v>
      </c>
      <c r="R197" s="17">
        <v>151</v>
      </c>
      <c r="S197" s="17">
        <v>74</v>
      </c>
      <c r="T197" s="17">
        <v>-149</v>
      </c>
      <c r="U197" s="17">
        <v>-124</v>
      </c>
      <c r="V197" s="17">
        <v>-143</v>
      </c>
      <c r="W197" s="17">
        <v>195</v>
      </c>
      <c r="X197" s="17">
        <v>-506</v>
      </c>
      <c r="Y197" s="17">
        <v>-326</v>
      </c>
      <c r="Z197" s="18">
        <v>-1171</v>
      </c>
      <c r="AA197" s="18">
        <v>-10</v>
      </c>
    </row>
    <row r="198" spans="1:27" ht="15.75" x14ac:dyDescent="0.25">
      <c r="A198" s="25" t="s">
        <v>993</v>
      </c>
      <c r="B198" s="23" t="s">
        <v>1248</v>
      </c>
      <c r="C198" s="17">
        <v>-4238</v>
      </c>
      <c r="D198" s="17">
        <v>-3030</v>
      </c>
      <c r="E198" s="17">
        <v>-3022</v>
      </c>
      <c r="F198" s="17">
        <v>-4229</v>
      </c>
      <c r="G198" s="17">
        <v>-4538</v>
      </c>
      <c r="H198" s="17">
        <v>-4111</v>
      </c>
      <c r="I198" s="17">
        <v>-2757</v>
      </c>
      <c r="J198" s="17">
        <v>5066</v>
      </c>
      <c r="K198" s="17">
        <v>-6048</v>
      </c>
      <c r="L198" s="17">
        <v>-6001</v>
      </c>
      <c r="M198" s="17">
        <v>-4274</v>
      </c>
      <c r="N198" s="17">
        <v>-3047</v>
      </c>
      <c r="O198" s="17">
        <v>-951</v>
      </c>
      <c r="P198" s="17">
        <v>-1774</v>
      </c>
      <c r="Q198" s="17">
        <v>-2076</v>
      </c>
      <c r="R198" s="17">
        <v>-5208</v>
      </c>
      <c r="S198" s="17">
        <v>-4688</v>
      </c>
      <c r="T198" s="17">
        <v>-3512</v>
      </c>
      <c r="U198" s="17">
        <v>-1303</v>
      </c>
      <c r="V198" s="17">
        <v>-3658</v>
      </c>
      <c r="W198" s="17">
        <v>-4640</v>
      </c>
      <c r="X198" s="17">
        <v>-2713</v>
      </c>
      <c r="Y198" s="17">
        <v>-539</v>
      </c>
      <c r="Z198" s="18">
        <v>-6572</v>
      </c>
      <c r="AA198" s="18">
        <v>-15583</v>
      </c>
    </row>
    <row r="199" spans="1:27" ht="15.75" x14ac:dyDescent="0.25">
      <c r="A199" s="25" t="s">
        <v>995</v>
      </c>
      <c r="B199" s="23" t="s">
        <v>1249</v>
      </c>
      <c r="C199" s="17">
        <v>-4901</v>
      </c>
      <c r="D199" s="17">
        <v>-2932</v>
      </c>
      <c r="E199" s="17">
        <v>-5809</v>
      </c>
      <c r="F199" s="17">
        <v>-10265</v>
      </c>
      <c r="G199" s="17">
        <v>-11622</v>
      </c>
      <c r="H199" s="17">
        <v>-11650</v>
      </c>
      <c r="I199" s="17">
        <v>-14134</v>
      </c>
      <c r="J199" s="17">
        <v>-13453</v>
      </c>
      <c r="K199" s="17">
        <v>-18027</v>
      </c>
      <c r="L199" s="17">
        <v>-15507</v>
      </c>
      <c r="M199" s="17">
        <v>-14233</v>
      </c>
      <c r="N199" s="17">
        <v>-16400</v>
      </c>
      <c r="O199" s="17">
        <v>-13447</v>
      </c>
      <c r="P199" s="17">
        <v>-16869</v>
      </c>
      <c r="Q199" s="17">
        <v>-21519</v>
      </c>
      <c r="R199" s="17">
        <v>-24890</v>
      </c>
      <c r="S199" s="17">
        <v>-25405</v>
      </c>
      <c r="T199" s="17">
        <v>-25190</v>
      </c>
      <c r="U199" s="17">
        <v>-23948</v>
      </c>
      <c r="V199" s="17">
        <v>-24444</v>
      </c>
      <c r="W199" s="17">
        <v>-21577</v>
      </c>
      <c r="X199" s="17">
        <v>-16913</v>
      </c>
      <c r="Y199" s="17">
        <v>-18495</v>
      </c>
      <c r="Z199" s="18">
        <v>-22387</v>
      </c>
      <c r="AA199" s="18">
        <v>-24639</v>
      </c>
    </row>
    <row r="200" spans="1:27" ht="15.75" x14ac:dyDescent="0.25">
      <c r="A200" s="25" t="s">
        <v>997</v>
      </c>
      <c r="B200" s="23" t="s">
        <v>1250</v>
      </c>
      <c r="C200" s="17">
        <v>698</v>
      </c>
      <c r="D200" s="17">
        <v>693</v>
      </c>
      <c r="E200" s="17">
        <v>188</v>
      </c>
      <c r="F200" s="17">
        <v>97</v>
      </c>
      <c r="G200" s="17">
        <v>-53</v>
      </c>
      <c r="H200" s="17">
        <v>-19</v>
      </c>
      <c r="I200" s="17">
        <v>-3</v>
      </c>
      <c r="J200" s="17">
        <v>-35</v>
      </c>
      <c r="K200" s="17">
        <v>322</v>
      </c>
      <c r="L200" s="17">
        <v>637</v>
      </c>
      <c r="M200" s="17">
        <v>471</v>
      </c>
      <c r="N200" s="17">
        <v>224</v>
      </c>
      <c r="O200" s="17">
        <v>-207</v>
      </c>
      <c r="P200" s="17">
        <v>-388</v>
      </c>
      <c r="Q200" s="17">
        <v>-38</v>
      </c>
      <c r="R200" s="17">
        <v>652</v>
      </c>
      <c r="S200" s="17">
        <v>-622</v>
      </c>
      <c r="T200" s="17">
        <v>-1003</v>
      </c>
      <c r="U200" s="17">
        <v>-743</v>
      </c>
      <c r="V200" s="17">
        <v>-604</v>
      </c>
      <c r="W200" s="17">
        <v>-1355</v>
      </c>
      <c r="X200" s="17">
        <v>30</v>
      </c>
      <c r="Y200" s="17">
        <v>-964</v>
      </c>
      <c r="Z200" s="18">
        <v>-3331</v>
      </c>
      <c r="AA200" s="18">
        <v>-3511</v>
      </c>
    </row>
    <row r="201" spans="1:27" ht="15.75" x14ac:dyDescent="0.25">
      <c r="A201" s="25" t="s">
        <v>999</v>
      </c>
      <c r="B201" s="23" t="s">
        <v>1251</v>
      </c>
      <c r="C201" s="17">
        <v>-81</v>
      </c>
      <c r="D201" s="17">
        <v>47</v>
      </c>
      <c r="E201" s="17">
        <v>-114</v>
      </c>
      <c r="F201" s="17">
        <v>-208</v>
      </c>
      <c r="G201" s="17">
        <v>-406</v>
      </c>
      <c r="H201" s="17">
        <v>-783</v>
      </c>
      <c r="I201" s="17">
        <v>-1444</v>
      </c>
      <c r="J201" s="17">
        <v>-1669</v>
      </c>
      <c r="K201" s="17">
        <v>-1424</v>
      </c>
      <c r="L201" s="17">
        <v>-1386</v>
      </c>
      <c r="M201" s="17">
        <v>-1574</v>
      </c>
      <c r="N201" s="17">
        <v>-2225</v>
      </c>
      <c r="O201" s="17">
        <v>-1938</v>
      </c>
      <c r="P201" s="17">
        <v>-1399</v>
      </c>
      <c r="Q201" s="17">
        <v>-1509</v>
      </c>
      <c r="R201" s="17">
        <v>-1323</v>
      </c>
      <c r="S201" s="17">
        <v>-1342</v>
      </c>
      <c r="T201" s="17">
        <v>-1499</v>
      </c>
      <c r="U201" s="17">
        <v>-1575</v>
      </c>
      <c r="V201" s="17">
        <v>-1561</v>
      </c>
      <c r="W201" s="17">
        <v>-1797</v>
      </c>
      <c r="X201" s="17">
        <v>-860</v>
      </c>
      <c r="Y201" s="17">
        <v>-665</v>
      </c>
      <c r="Z201" s="18">
        <v>-1094</v>
      </c>
      <c r="AA201" s="18">
        <v>-1338</v>
      </c>
    </row>
    <row r="202" spans="1:27" ht="15.75" x14ac:dyDescent="0.25">
      <c r="A202" s="25" t="s">
        <v>1001</v>
      </c>
      <c r="B202" s="23" t="s">
        <v>1252</v>
      </c>
      <c r="C202" s="17">
        <v>2652</v>
      </c>
      <c r="D202" s="17">
        <v>3197</v>
      </c>
      <c r="E202" s="17">
        <v>5472</v>
      </c>
      <c r="F202" s="17">
        <v>6930</v>
      </c>
      <c r="G202" s="17">
        <v>4510</v>
      </c>
      <c r="H202" s="17">
        <v>6396</v>
      </c>
      <c r="I202" s="17">
        <v>9204</v>
      </c>
      <c r="J202" s="17">
        <v>10007</v>
      </c>
      <c r="K202" s="17">
        <v>12094</v>
      </c>
      <c r="L202" s="17">
        <v>13269</v>
      </c>
      <c r="M202" s="17">
        <v>8569</v>
      </c>
      <c r="N202" s="17">
        <v>9997</v>
      </c>
      <c r="O202" s="17">
        <v>13181</v>
      </c>
      <c r="P202" s="17">
        <v>12411</v>
      </c>
      <c r="Q202" s="17">
        <v>11845</v>
      </c>
      <c r="R202" s="17">
        <v>10541</v>
      </c>
      <c r="S202" s="17">
        <v>8494</v>
      </c>
      <c r="T202" s="17">
        <v>9479</v>
      </c>
      <c r="U202" s="17">
        <v>13241</v>
      </c>
      <c r="V202" s="17">
        <v>15650</v>
      </c>
      <c r="W202" s="17">
        <v>15274</v>
      </c>
      <c r="X202" s="17">
        <v>18421</v>
      </c>
      <c r="Y202" s="17">
        <v>18328</v>
      </c>
      <c r="Z202" s="18">
        <v>23085</v>
      </c>
      <c r="AA202" s="18">
        <v>27471</v>
      </c>
    </row>
    <row r="203" spans="1:27" ht="15.75" x14ac:dyDescent="0.25">
      <c r="A203" s="25" t="s">
        <v>1003</v>
      </c>
      <c r="B203" s="23" t="s">
        <v>1253</v>
      </c>
      <c r="C203" s="17">
        <v>-1589</v>
      </c>
      <c r="D203" s="17">
        <v>-1200</v>
      </c>
      <c r="E203" s="17">
        <v>-1985</v>
      </c>
      <c r="F203" s="17">
        <v>-2958</v>
      </c>
      <c r="G203" s="17">
        <v>-3536</v>
      </c>
      <c r="H203" s="17">
        <v>-4263</v>
      </c>
      <c r="I203" s="17">
        <v>-4416</v>
      </c>
      <c r="J203" s="17">
        <v>-3587</v>
      </c>
      <c r="K203" s="17">
        <v>-4563</v>
      </c>
      <c r="L203" s="17">
        <v>-5382</v>
      </c>
      <c r="M203" s="17">
        <v>-3831</v>
      </c>
      <c r="N203" s="17">
        <v>-4844</v>
      </c>
      <c r="O203" s="17">
        <v>-4328</v>
      </c>
      <c r="P203" s="17">
        <v>-6828</v>
      </c>
      <c r="Q203" s="17">
        <v>-6386</v>
      </c>
      <c r="R203" s="17">
        <v>-7177</v>
      </c>
      <c r="S203" s="17">
        <v>-7138</v>
      </c>
      <c r="T203" s="17">
        <v>-7401</v>
      </c>
      <c r="U203" s="17">
        <v>-7925</v>
      </c>
      <c r="V203" s="17">
        <v>-9462</v>
      </c>
      <c r="W203" s="17">
        <v>-9305</v>
      </c>
      <c r="X203" s="17">
        <v>-6860</v>
      </c>
      <c r="Y203" s="17">
        <v>-7430</v>
      </c>
      <c r="Z203" s="18">
        <v>-14380</v>
      </c>
      <c r="AA203" s="18">
        <v>-12703</v>
      </c>
    </row>
    <row r="204" spans="1:27" ht="15.75" x14ac:dyDescent="0.25">
      <c r="A204" s="25" t="s">
        <v>1005</v>
      </c>
      <c r="B204" s="23" t="s">
        <v>1254</v>
      </c>
      <c r="C204" s="17">
        <v>-204</v>
      </c>
      <c r="D204" s="17">
        <v>-345</v>
      </c>
      <c r="E204" s="17">
        <v>-372</v>
      </c>
      <c r="F204" s="17">
        <v>-432</v>
      </c>
      <c r="G204" s="17">
        <v>-447</v>
      </c>
      <c r="H204" s="17">
        <v>-635</v>
      </c>
      <c r="I204" s="17">
        <v>-616</v>
      </c>
      <c r="J204" s="17">
        <v>-343</v>
      </c>
      <c r="K204" s="17">
        <v>-489</v>
      </c>
      <c r="L204" s="17">
        <v>-180</v>
      </c>
      <c r="M204" s="17">
        <v>-171</v>
      </c>
      <c r="N204" s="17">
        <v>-258</v>
      </c>
      <c r="O204" s="17">
        <v>-191</v>
      </c>
      <c r="P204" s="17">
        <v>-97</v>
      </c>
      <c r="Q204" s="17">
        <v>-231</v>
      </c>
      <c r="R204" s="17">
        <v>-97</v>
      </c>
      <c r="S204" s="17">
        <v>-294</v>
      </c>
      <c r="T204" s="17">
        <v>-474</v>
      </c>
      <c r="U204" s="17">
        <v>-299</v>
      </c>
      <c r="V204" s="17">
        <v>-416</v>
      </c>
      <c r="W204" s="17">
        <v>-588</v>
      </c>
      <c r="X204" s="17">
        <v>-389</v>
      </c>
      <c r="Y204" s="17">
        <v>-778</v>
      </c>
      <c r="Z204" s="18">
        <v>-933</v>
      </c>
      <c r="AA204" s="18">
        <v>-641</v>
      </c>
    </row>
    <row r="205" spans="1:27" ht="15.75" x14ac:dyDescent="0.25">
      <c r="A205" s="25" t="s">
        <v>1007</v>
      </c>
      <c r="B205" s="23" t="s">
        <v>1255</v>
      </c>
      <c r="C205" s="17">
        <v>-87</v>
      </c>
      <c r="D205" s="17">
        <v>-127</v>
      </c>
      <c r="E205" s="17">
        <v>-74</v>
      </c>
      <c r="F205" s="17">
        <v>-166</v>
      </c>
      <c r="G205" s="17">
        <v>-122</v>
      </c>
      <c r="H205" s="17">
        <v>-129</v>
      </c>
      <c r="I205" s="17">
        <v>-54</v>
      </c>
      <c r="J205" s="17">
        <v>-64</v>
      </c>
      <c r="K205" s="17">
        <v>-72</v>
      </c>
      <c r="L205" s="17">
        <v>15</v>
      </c>
      <c r="M205" s="17">
        <v>-284</v>
      </c>
      <c r="N205" s="17">
        <v>-417</v>
      </c>
      <c r="O205" s="17">
        <v>-449</v>
      </c>
      <c r="P205" s="17">
        <v>-577</v>
      </c>
      <c r="Q205" s="17">
        <v>-641</v>
      </c>
      <c r="R205" s="17">
        <v>-788</v>
      </c>
      <c r="S205" s="17">
        <v>-620</v>
      </c>
      <c r="T205" s="17">
        <v>-608</v>
      </c>
      <c r="U205" s="17">
        <v>-371</v>
      </c>
      <c r="V205" s="17">
        <v>-609</v>
      </c>
      <c r="W205" s="17">
        <v>-485</v>
      </c>
      <c r="X205" s="17">
        <v>-575</v>
      </c>
      <c r="Y205" s="17">
        <v>-664</v>
      </c>
      <c r="Z205" s="18">
        <v>-310</v>
      </c>
      <c r="AA205" s="18">
        <v>-752</v>
      </c>
    </row>
    <row r="206" spans="1:27" ht="15.75" x14ac:dyDescent="0.25">
      <c r="A206" s="23" t="s">
        <v>1009</v>
      </c>
      <c r="B206" s="23" t="s">
        <v>1256</v>
      </c>
      <c r="C206" s="17">
        <v>1002</v>
      </c>
      <c r="D206" s="17">
        <v>894</v>
      </c>
      <c r="E206" s="17">
        <v>1255</v>
      </c>
      <c r="F206" s="17">
        <v>1034</v>
      </c>
      <c r="G206" s="17">
        <v>1349</v>
      </c>
      <c r="H206" s="17">
        <v>792</v>
      </c>
      <c r="I206" s="17">
        <v>856</v>
      </c>
      <c r="J206" s="17">
        <v>835</v>
      </c>
      <c r="K206" s="17">
        <v>2536</v>
      </c>
      <c r="L206" s="17">
        <v>1930</v>
      </c>
      <c r="M206" s="17">
        <v>2492</v>
      </c>
      <c r="N206" s="17">
        <v>1307</v>
      </c>
      <c r="O206" s="17">
        <v>1888</v>
      </c>
      <c r="P206" s="17">
        <v>1748</v>
      </c>
      <c r="Q206" s="17">
        <v>2412</v>
      </c>
      <c r="R206" s="17">
        <v>2043</v>
      </c>
      <c r="S206" s="17">
        <v>1621</v>
      </c>
      <c r="T206" s="17">
        <v>2025</v>
      </c>
      <c r="U206" s="17">
        <v>2188</v>
      </c>
      <c r="V206" s="17">
        <v>2851</v>
      </c>
      <c r="W206" s="17">
        <v>3621</v>
      </c>
      <c r="X206" s="17">
        <v>1933</v>
      </c>
      <c r="Y206" s="17">
        <v>6281</v>
      </c>
      <c r="Z206" s="18">
        <v>6844</v>
      </c>
      <c r="AA206" s="18">
        <v>5779</v>
      </c>
    </row>
    <row r="207" spans="1:27" ht="15.75" x14ac:dyDescent="0.25">
      <c r="A207" s="23" t="s">
        <v>1011</v>
      </c>
      <c r="B207" s="23" t="s">
        <v>1257</v>
      </c>
      <c r="C207" s="17">
        <v>-67</v>
      </c>
      <c r="D207" s="17">
        <v>-67</v>
      </c>
      <c r="E207" s="17">
        <v>-150</v>
      </c>
      <c r="F207" s="17">
        <v>-116</v>
      </c>
      <c r="G207" s="17">
        <v>-143</v>
      </c>
      <c r="H207" s="17">
        <v>-191</v>
      </c>
      <c r="I207" s="17">
        <v>-198</v>
      </c>
      <c r="J207" s="17">
        <v>-30</v>
      </c>
      <c r="K207" s="17">
        <v>49</v>
      </c>
      <c r="L207" s="17">
        <v>122</v>
      </c>
      <c r="M207" s="17">
        <v>234</v>
      </c>
      <c r="N207" s="17">
        <v>65</v>
      </c>
      <c r="O207" s="17">
        <v>209</v>
      </c>
      <c r="P207" s="17">
        <v>169</v>
      </c>
      <c r="Q207" s="17">
        <v>276</v>
      </c>
      <c r="R207" s="17">
        <v>163</v>
      </c>
      <c r="S207" s="17">
        <v>144</v>
      </c>
      <c r="T207" s="17">
        <v>1</v>
      </c>
      <c r="U207" s="17">
        <v>298</v>
      </c>
      <c r="V207" s="17">
        <v>455</v>
      </c>
      <c r="W207" s="17">
        <v>843</v>
      </c>
      <c r="X207" s="17">
        <v>616</v>
      </c>
      <c r="Y207" s="17">
        <v>2211</v>
      </c>
      <c r="Z207" s="18">
        <v>204</v>
      </c>
      <c r="AA207" s="18">
        <v>274</v>
      </c>
    </row>
    <row r="208" spans="1:27" ht="15.75" x14ac:dyDescent="0.25">
      <c r="A208" s="23" t="s">
        <v>1013</v>
      </c>
      <c r="B208" s="23" t="s">
        <v>1258</v>
      </c>
      <c r="C208" s="17">
        <v>941</v>
      </c>
      <c r="D208" s="17">
        <v>583</v>
      </c>
      <c r="E208" s="17">
        <v>-208</v>
      </c>
      <c r="F208" s="17">
        <v>-2192</v>
      </c>
      <c r="G208" s="17">
        <v>-795</v>
      </c>
      <c r="H208" s="17">
        <v>-3653</v>
      </c>
      <c r="I208" s="17">
        <v>-5469</v>
      </c>
      <c r="J208" s="17">
        <v>-3553</v>
      </c>
      <c r="K208" s="17">
        <v>-3439</v>
      </c>
      <c r="L208" s="17">
        <v>-1151</v>
      </c>
      <c r="M208" s="17">
        <v>1524</v>
      </c>
      <c r="N208" s="17">
        <v>2948</v>
      </c>
      <c r="O208" s="17">
        <v>2883</v>
      </c>
      <c r="P208" s="17">
        <v>134</v>
      </c>
      <c r="Q208" s="17">
        <v>-3880</v>
      </c>
      <c r="R208" s="17">
        <v>-1586</v>
      </c>
      <c r="S208" s="17">
        <v>-6140</v>
      </c>
      <c r="T208" s="17">
        <v>-8996</v>
      </c>
      <c r="U208" s="17">
        <v>-8574</v>
      </c>
      <c r="V208" s="17">
        <v>-7004</v>
      </c>
      <c r="W208" s="17">
        <v>-9454</v>
      </c>
      <c r="X208" s="17">
        <v>-6231</v>
      </c>
      <c r="Y208" s="17">
        <v>3655</v>
      </c>
      <c r="Z208" s="18">
        <v>-8976</v>
      </c>
      <c r="AA208" s="18">
        <v>-11781</v>
      </c>
    </row>
    <row r="209" spans="1:27" ht="15.75" x14ac:dyDescent="0.25">
      <c r="A209" s="23" t="s">
        <v>1015</v>
      </c>
      <c r="B209" s="23" t="s">
        <v>1259</v>
      </c>
      <c r="C209" s="17">
        <v>585</v>
      </c>
      <c r="D209" s="17">
        <v>418</v>
      </c>
      <c r="E209" s="17">
        <v>157</v>
      </c>
      <c r="F209" s="17">
        <v>84</v>
      </c>
      <c r="G209" s="17">
        <v>11</v>
      </c>
      <c r="H209" s="17">
        <v>-555</v>
      </c>
      <c r="I209" s="17">
        <v>-1067</v>
      </c>
      <c r="J209" s="17">
        <v>-2125</v>
      </c>
      <c r="K209" s="17">
        <v>-2734</v>
      </c>
      <c r="L209" s="17">
        <v>-2749</v>
      </c>
      <c r="M209" s="17">
        <v>-3213</v>
      </c>
      <c r="N209" s="17">
        <v>-3601</v>
      </c>
      <c r="O209" s="17">
        <v>-3972</v>
      </c>
      <c r="P209" s="17">
        <v>-5189</v>
      </c>
      <c r="Q209" s="17">
        <v>-5289</v>
      </c>
      <c r="R209" s="17">
        <v>-4622</v>
      </c>
      <c r="S209" s="17">
        <v>-5143</v>
      </c>
      <c r="T209" s="17">
        <v>-5716</v>
      </c>
      <c r="U209" s="17">
        <v>-6878</v>
      </c>
      <c r="V209" s="17">
        <v>-6861</v>
      </c>
      <c r="W209" s="17">
        <v>-7436</v>
      </c>
      <c r="X209" s="17">
        <v>-7363</v>
      </c>
      <c r="Y209" s="17">
        <v>-8210</v>
      </c>
      <c r="Z209" s="18">
        <v>-8456</v>
      </c>
      <c r="AA209" s="18">
        <v>-9079</v>
      </c>
    </row>
    <row r="210" spans="1:27" ht="15.75" x14ac:dyDescent="0.25">
      <c r="A210" s="23" t="s">
        <v>1017</v>
      </c>
      <c r="B210" s="23" t="s">
        <v>1260</v>
      </c>
      <c r="C210" s="17">
        <v>-509</v>
      </c>
      <c r="D210" s="17">
        <v>-575</v>
      </c>
      <c r="E210" s="17">
        <v>-572</v>
      </c>
      <c r="F210" s="17">
        <v>-832</v>
      </c>
      <c r="G210" s="17">
        <v>-1312</v>
      </c>
      <c r="H210" s="17">
        <v>-1105</v>
      </c>
      <c r="I210" s="17">
        <v>-1092</v>
      </c>
      <c r="J210" s="17">
        <v>-2695</v>
      </c>
      <c r="K210" s="17">
        <v>-606</v>
      </c>
      <c r="L210" s="17">
        <v>-890</v>
      </c>
      <c r="M210" s="17">
        <v>-363</v>
      </c>
      <c r="N210" s="17">
        <v>-485</v>
      </c>
      <c r="O210" s="17">
        <v>-746</v>
      </c>
      <c r="P210" s="17">
        <v>-1064</v>
      </c>
      <c r="Q210" s="17">
        <v>-1371</v>
      </c>
      <c r="R210" s="17">
        <v>-1845</v>
      </c>
      <c r="S210" s="17">
        <v>-2603</v>
      </c>
      <c r="T210" s="17">
        <v>-2600</v>
      </c>
      <c r="U210" s="17">
        <v>-2864</v>
      </c>
      <c r="V210" s="17">
        <v>-2893</v>
      </c>
      <c r="W210" s="17">
        <v>-3030</v>
      </c>
      <c r="X210" s="17">
        <v>-1155</v>
      </c>
      <c r="Y210" s="17">
        <v>-2284</v>
      </c>
      <c r="Z210" s="18">
        <v>-4259</v>
      </c>
      <c r="AA210" s="18">
        <v>-4273</v>
      </c>
    </row>
    <row r="211" spans="1:27" ht="15.75" x14ac:dyDescent="0.25">
      <c r="A211" s="23" t="s">
        <v>1019</v>
      </c>
      <c r="B211" s="23" t="s">
        <v>1261</v>
      </c>
      <c r="C211" s="17">
        <v>-15</v>
      </c>
      <c r="D211" s="17">
        <v>43</v>
      </c>
      <c r="E211" s="17">
        <v>-159</v>
      </c>
      <c r="F211" s="17">
        <v>-110</v>
      </c>
      <c r="G211" s="17">
        <v>-245</v>
      </c>
      <c r="H211" s="17">
        <v>-375</v>
      </c>
      <c r="I211" s="17">
        <v>-439</v>
      </c>
      <c r="J211" s="17">
        <v>-506</v>
      </c>
      <c r="K211" s="17">
        <v>-305</v>
      </c>
      <c r="L211" s="17">
        <v>-244</v>
      </c>
      <c r="M211" s="17">
        <v>-313</v>
      </c>
      <c r="N211" s="17">
        <v>-572</v>
      </c>
      <c r="O211" s="17">
        <v>-431</v>
      </c>
      <c r="P211" s="17">
        <v>-314</v>
      </c>
      <c r="Q211" s="17">
        <v>-304</v>
      </c>
      <c r="R211" s="17">
        <v>-656</v>
      </c>
      <c r="S211" s="17">
        <v>-750</v>
      </c>
      <c r="T211" s="17">
        <v>-1167</v>
      </c>
      <c r="U211" s="17">
        <v>-1465</v>
      </c>
      <c r="V211" s="17">
        <v>-1802</v>
      </c>
      <c r="W211" s="17">
        <v>-1464</v>
      </c>
      <c r="X211" s="17">
        <v>-842</v>
      </c>
      <c r="Y211" s="17">
        <v>-2339</v>
      </c>
      <c r="Z211" s="18">
        <v>-3322</v>
      </c>
      <c r="AA211" s="18">
        <v>-4297</v>
      </c>
    </row>
    <row r="212" spans="1:27" ht="15.75" x14ac:dyDescent="0.25">
      <c r="A212" s="23" t="s">
        <v>1021</v>
      </c>
      <c r="B212" s="23" t="s">
        <v>1262</v>
      </c>
      <c r="C212" s="17">
        <v>-1</v>
      </c>
      <c r="D212" s="17">
        <v>7</v>
      </c>
      <c r="E212" s="17">
        <v>-12</v>
      </c>
      <c r="F212" s="17">
        <v>-81</v>
      </c>
      <c r="G212" s="17">
        <v>-44</v>
      </c>
      <c r="H212" s="17">
        <v>-47</v>
      </c>
      <c r="I212" s="17">
        <v>-89</v>
      </c>
      <c r="J212" s="17">
        <v>-431</v>
      </c>
      <c r="K212" s="17">
        <v>-922</v>
      </c>
      <c r="L212" s="17">
        <v>-1049</v>
      </c>
      <c r="M212" s="17">
        <v>-1239</v>
      </c>
      <c r="N212" s="17">
        <v>-1023</v>
      </c>
      <c r="O212" s="17">
        <v>-720</v>
      </c>
      <c r="P212" s="17">
        <v>-939</v>
      </c>
      <c r="Q212" s="17">
        <v>-1323</v>
      </c>
      <c r="R212" s="17">
        <v>-1462</v>
      </c>
      <c r="S212" s="17">
        <v>-1594</v>
      </c>
      <c r="T212" s="17">
        <v>-1965</v>
      </c>
      <c r="U212" s="17">
        <v>-1940</v>
      </c>
      <c r="V212" s="17">
        <v>-1905</v>
      </c>
      <c r="W212" s="17">
        <v>-1618</v>
      </c>
      <c r="X212" s="17">
        <v>-1801</v>
      </c>
      <c r="Y212" s="17">
        <v>-1131</v>
      </c>
      <c r="Z212" s="18">
        <v>-857</v>
      </c>
      <c r="AA212" s="18">
        <v>-1306</v>
      </c>
    </row>
    <row r="213" spans="1:27" ht="15.75" x14ac:dyDescent="0.25">
      <c r="A213" s="23" t="s">
        <v>1023</v>
      </c>
      <c r="B213" s="23" t="s">
        <v>1263</v>
      </c>
      <c r="C213" s="17">
        <v>30</v>
      </c>
      <c r="D213" s="17">
        <v>24</v>
      </c>
      <c r="E213" s="17">
        <v>-9</v>
      </c>
      <c r="F213" s="17">
        <v>30</v>
      </c>
      <c r="G213" s="17">
        <v>-39</v>
      </c>
      <c r="H213" s="17">
        <v>-41</v>
      </c>
      <c r="I213" s="17">
        <v>-19</v>
      </c>
      <c r="J213" s="17">
        <v>-78</v>
      </c>
      <c r="K213" s="17">
        <v>-159</v>
      </c>
      <c r="L213" s="17">
        <v>-132</v>
      </c>
      <c r="M213" s="17">
        <v>-84</v>
      </c>
      <c r="N213" s="17">
        <v>-149</v>
      </c>
      <c r="O213" s="17">
        <v>-140</v>
      </c>
      <c r="P213" s="17">
        <v>-110</v>
      </c>
      <c r="Q213" s="17">
        <v>-79</v>
      </c>
      <c r="R213" s="17">
        <v>-41</v>
      </c>
      <c r="S213" s="17">
        <v>-102</v>
      </c>
      <c r="T213" s="17">
        <v>-109</v>
      </c>
      <c r="U213" s="17">
        <v>-78</v>
      </c>
      <c r="V213" s="17">
        <v>-44</v>
      </c>
      <c r="W213" s="17">
        <v>-112</v>
      </c>
      <c r="X213" s="17">
        <v>-61</v>
      </c>
      <c r="Y213" s="17">
        <v>-174</v>
      </c>
      <c r="Z213" s="18">
        <v>-425</v>
      </c>
      <c r="AA213" s="18">
        <v>-334</v>
      </c>
    </row>
    <row r="214" spans="1:27" ht="15.75" x14ac:dyDescent="0.25">
      <c r="A214" s="23" t="s">
        <v>1025</v>
      </c>
      <c r="B214" s="23" t="s">
        <v>1264</v>
      </c>
      <c r="C214" s="17">
        <v>-3405</v>
      </c>
      <c r="D214" s="17">
        <v>-3066</v>
      </c>
      <c r="E214" s="17">
        <v>-4458</v>
      </c>
      <c r="F214" s="17">
        <v>-6687</v>
      </c>
      <c r="G214" s="17">
        <v>-7861</v>
      </c>
      <c r="H214" s="17">
        <v>-7493</v>
      </c>
      <c r="I214" s="17">
        <v>-6738</v>
      </c>
      <c r="J214" s="17">
        <v>-6855</v>
      </c>
      <c r="K214" s="17">
        <v>-5794</v>
      </c>
      <c r="L214" s="17">
        <v>-6151</v>
      </c>
      <c r="M214" s="17">
        <v>-6554</v>
      </c>
      <c r="N214" s="17">
        <v>-6975</v>
      </c>
      <c r="O214" s="17">
        <v>-7258</v>
      </c>
      <c r="P214" s="17">
        <v>-7527</v>
      </c>
      <c r="Q214" s="17">
        <v>-10156</v>
      </c>
      <c r="R214" s="17">
        <v>-10687</v>
      </c>
      <c r="S214" s="17">
        <v>-11496</v>
      </c>
      <c r="T214" s="17">
        <v>-13566</v>
      </c>
      <c r="U214" s="17">
        <v>-14361</v>
      </c>
      <c r="V214" s="17">
        <v>-15295</v>
      </c>
      <c r="W214" s="17">
        <v>-17156</v>
      </c>
      <c r="X214" s="17">
        <v>-8912</v>
      </c>
      <c r="Y214" s="17">
        <v>-10590</v>
      </c>
      <c r="Z214" s="18">
        <v>-18316</v>
      </c>
      <c r="AA214" s="18">
        <v>-21450</v>
      </c>
    </row>
    <row r="215" spans="1:27" ht="15.75" x14ac:dyDescent="0.25">
      <c r="A215" s="23" t="s">
        <v>1027</v>
      </c>
      <c r="B215" s="23" t="s">
        <v>1265</v>
      </c>
      <c r="C215" s="17">
        <v>-22</v>
      </c>
      <c r="D215" s="17">
        <v>-150</v>
      </c>
      <c r="E215" s="17">
        <v>-65</v>
      </c>
      <c r="F215" s="17">
        <v>18</v>
      </c>
      <c r="G215" s="17">
        <v>-125</v>
      </c>
      <c r="H215" s="17">
        <v>-88</v>
      </c>
      <c r="I215" s="17">
        <v>-5</v>
      </c>
      <c r="J215" s="17">
        <v>-175</v>
      </c>
      <c r="K215" s="17">
        <v>687</v>
      </c>
      <c r="L215" s="17">
        <v>124</v>
      </c>
      <c r="M215" s="17">
        <v>-532</v>
      </c>
      <c r="N215" s="17">
        <v>220</v>
      </c>
      <c r="O215" s="17">
        <v>59</v>
      </c>
      <c r="P215" s="17">
        <v>-1984</v>
      </c>
      <c r="Q215" s="17">
        <v>14</v>
      </c>
      <c r="R215" s="17">
        <v>-445</v>
      </c>
      <c r="S215" s="17">
        <v>-1273</v>
      </c>
      <c r="T215" s="17">
        <v>100</v>
      </c>
      <c r="U215" s="17">
        <v>-115</v>
      </c>
      <c r="V215" s="17">
        <v>-396</v>
      </c>
      <c r="W215" s="17">
        <v>-1455</v>
      </c>
      <c r="X215" s="17">
        <v>-672</v>
      </c>
      <c r="Y215" s="17">
        <v>-1392</v>
      </c>
      <c r="Z215" s="18">
        <v>686</v>
      </c>
      <c r="AA215" s="18">
        <v>-2844</v>
      </c>
    </row>
    <row r="216" spans="1:27" ht="15.75" x14ac:dyDescent="0.25">
      <c r="A216" s="23" t="s">
        <v>1029</v>
      </c>
      <c r="B216" s="23" t="s">
        <v>1266</v>
      </c>
      <c r="C216" s="17">
        <v>0</v>
      </c>
      <c r="D216" s="17">
        <v>0</v>
      </c>
      <c r="E216" s="17">
        <v>0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0</v>
      </c>
      <c r="L216" s="17">
        <v>-2</v>
      </c>
      <c r="M216" s="17">
        <v>-3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8">
        <v>0</v>
      </c>
      <c r="AA216" s="18">
        <v>0</v>
      </c>
    </row>
    <row r="217" spans="1:27" ht="15.75" x14ac:dyDescent="0.25">
      <c r="A217" s="23" t="s">
        <v>1177</v>
      </c>
      <c r="B217" s="23" t="s">
        <v>1267</v>
      </c>
      <c r="C217" s="17">
        <v>128</v>
      </c>
      <c r="D217" s="17">
        <v>171</v>
      </c>
      <c r="E217" s="17">
        <v>346</v>
      </c>
      <c r="F217" s="17">
        <v>360</v>
      </c>
      <c r="G217" s="17">
        <v>350</v>
      </c>
      <c r="H217" s="17">
        <v>373</v>
      </c>
      <c r="I217" s="17">
        <v>419</v>
      </c>
      <c r="J217" s="17">
        <v>384</v>
      </c>
      <c r="K217" s="17">
        <v>82</v>
      </c>
      <c r="L217" s="17">
        <v>149</v>
      </c>
      <c r="M217" s="17">
        <v>60</v>
      </c>
      <c r="N217" s="17">
        <v>69</v>
      </c>
      <c r="O217" s="17">
        <v>16</v>
      </c>
      <c r="P217" s="17">
        <v>-2</v>
      </c>
      <c r="Q217" s="17">
        <v>53</v>
      </c>
      <c r="R217" s="17">
        <v>103</v>
      </c>
      <c r="S217" s="17">
        <v>125</v>
      </c>
      <c r="T217" s="17">
        <v>159</v>
      </c>
      <c r="U217" s="17">
        <v>259</v>
      </c>
      <c r="V217" s="17">
        <v>157</v>
      </c>
      <c r="W217" s="17">
        <v>154</v>
      </c>
      <c r="X217" s="17">
        <v>128</v>
      </c>
      <c r="Y217" s="17">
        <v>35</v>
      </c>
      <c r="Z217" s="18">
        <v>-99</v>
      </c>
      <c r="AA217" s="18">
        <v>-390</v>
      </c>
    </row>
    <row r="218" spans="1:27" ht="15.75" x14ac:dyDescent="0.25">
      <c r="A218" s="23" t="s">
        <v>1033</v>
      </c>
      <c r="B218" s="23" t="s">
        <v>1268</v>
      </c>
      <c r="C218" s="17">
        <v>-10963</v>
      </c>
      <c r="D218" s="17">
        <v>-7196</v>
      </c>
      <c r="E218" s="17">
        <v>-15521</v>
      </c>
      <c r="F218" s="17">
        <v>-27562</v>
      </c>
      <c r="G218" s="17">
        <v>-31609</v>
      </c>
      <c r="H218" s="17">
        <v>-33752</v>
      </c>
      <c r="I218" s="17">
        <v>-35412</v>
      </c>
      <c r="J218" s="17">
        <v>-26804</v>
      </c>
      <c r="K218" s="17">
        <v>-33495</v>
      </c>
      <c r="L218" s="17">
        <v>-29503</v>
      </c>
      <c r="M218" s="17">
        <v>-28264</v>
      </c>
      <c r="N218" s="17">
        <v>-30353</v>
      </c>
      <c r="O218" s="17">
        <v>-22431</v>
      </c>
      <c r="P218" s="17">
        <v>-36737</v>
      </c>
      <c r="Q218" s="17">
        <v>-49544</v>
      </c>
      <c r="R218" s="17">
        <v>-58137</v>
      </c>
      <c r="S218" s="17">
        <v>-70125</v>
      </c>
      <c r="T218" s="17">
        <v>-76025</v>
      </c>
      <c r="U218" s="17">
        <v>-69866</v>
      </c>
      <c r="V218" s="17">
        <v>-74654</v>
      </c>
      <c r="W218" s="17">
        <v>-80105</v>
      </c>
      <c r="X218" s="17">
        <v>-47888</v>
      </c>
      <c r="Y218" s="17">
        <v>-36175</v>
      </c>
      <c r="Z218" s="18">
        <v>-67549</v>
      </c>
      <c r="AA218" s="18">
        <v>-94623</v>
      </c>
    </row>
    <row r="219" spans="1:27" ht="15.75" x14ac:dyDescent="0.25">
      <c r="A219" s="23" t="s">
        <v>1035</v>
      </c>
      <c r="B219" s="23" t="s">
        <v>1269</v>
      </c>
      <c r="C219" s="17">
        <v>-122</v>
      </c>
      <c r="D219" s="17">
        <v>-114</v>
      </c>
      <c r="E219" s="17">
        <v>-126</v>
      </c>
      <c r="F219" s="17">
        <v>-126</v>
      </c>
      <c r="G219" s="17">
        <v>-123</v>
      </c>
      <c r="H219" s="17">
        <v>-112</v>
      </c>
      <c r="I219" s="17">
        <v>-116</v>
      </c>
      <c r="J219" s="17">
        <v>-167</v>
      </c>
      <c r="K219" s="17">
        <v>-122</v>
      </c>
      <c r="L219" s="17">
        <v>-113</v>
      </c>
      <c r="M219" s="17">
        <v>-283</v>
      </c>
      <c r="N219" s="17">
        <v>-241</v>
      </c>
      <c r="O219" s="17">
        <v>-227</v>
      </c>
      <c r="P219" s="17">
        <v>-76</v>
      </c>
      <c r="Q219" s="17">
        <v>-144</v>
      </c>
      <c r="R219" s="17">
        <v>-285</v>
      </c>
      <c r="S219" s="17">
        <v>-275</v>
      </c>
      <c r="T219" s="17">
        <v>3</v>
      </c>
      <c r="U219" s="17">
        <v>-282</v>
      </c>
      <c r="V219" s="17">
        <v>-50</v>
      </c>
      <c r="W219" s="17">
        <v>-250</v>
      </c>
      <c r="X219" s="17">
        <v>-79</v>
      </c>
      <c r="Y219" s="17">
        <v>-144</v>
      </c>
      <c r="Z219" s="18">
        <v>-277</v>
      </c>
      <c r="AA219" s="18">
        <v>-450</v>
      </c>
    </row>
    <row r="220" spans="1:27" ht="15.75" x14ac:dyDescent="0.25">
      <c r="A220" s="23" t="s">
        <v>1037</v>
      </c>
      <c r="B220" s="23" t="s">
        <v>1270</v>
      </c>
      <c r="C220" s="17">
        <v>-20</v>
      </c>
      <c r="D220" s="17">
        <v>-17</v>
      </c>
      <c r="E220" s="17">
        <v>-26</v>
      </c>
      <c r="F220" s="17">
        <v>-23</v>
      </c>
      <c r="G220" s="17">
        <v>-20</v>
      </c>
      <c r="H220" s="17">
        <v>-1</v>
      </c>
      <c r="I220" s="17">
        <v>-3</v>
      </c>
      <c r="J220" s="17">
        <v>-9</v>
      </c>
      <c r="K220" s="17">
        <v>-22</v>
      </c>
      <c r="L220" s="17">
        <v>-31</v>
      </c>
      <c r="M220" s="17">
        <v>-1</v>
      </c>
      <c r="N220" s="17">
        <v>42</v>
      </c>
      <c r="O220" s="17">
        <v>50</v>
      </c>
      <c r="P220" s="17">
        <v>63</v>
      </c>
      <c r="Q220" s="17">
        <v>27</v>
      </c>
      <c r="R220" s="17">
        <v>44</v>
      </c>
      <c r="S220" s="17">
        <v>56</v>
      </c>
      <c r="T220" s="17">
        <v>45</v>
      </c>
      <c r="U220" s="17">
        <v>66</v>
      </c>
      <c r="V220" s="17">
        <v>80</v>
      </c>
      <c r="W220" s="17">
        <v>70</v>
      </c>
      <c r="X220" s="17">
        <v>141</v>
      </c>
      <c r="Y220" s="17">
        <v>78</v>
      </c>
      <c r="Z220" s="18">
        <v>153</v>
      </c>
      <c r="AA220" s="18">
        <v>85</v>
      </c>
    </row>
    <row r="221" spans="1:27" ht="15.75" x14ac:dyDescent="0.25">
      <c r="A221" s="23" t="s">
        <v>1039</v>
      </c>
      <c r="B221" s="23" t="s">
        <v>1271</v>
      </c>
      <c r="C221" s="17">
        <v>-980</v>
      </c>
      <c r="D221" s="17">
        <v>-3292</v>
      </c>
      <c r="E221" s="17">
        <v>-3537</v>
      </c>
      <c r="F221" s="17">
        <v>-3326</v>
      </c>
      <c r="G221" s="17">
        <v>-3917</v>
      </c>
      <c r="H221" s="17">
        <v>-5917</v>
      </c>
      <c r="I221" s="17">
        <v>-9178</v>
      </c>
      <c r="J221" s="17">
        <v>-11310</v>
      </c>
      <c r="K221" s="17">
        <v>-10335</v>
      </c>
      <c r="L221" s="17">
        <v>-16965</v>
      </c>
      <c r="M221" s="17">
        <v>-10924</v>
      </c>
      <c r="N221" s="17">
        <v>-14688</v>
      </c>
      <c r="O221" s="17">
        <v>-21022</v>
      </c>
      <c r="P221" s="17">
        <v>-18770</v>
      </c>
      <c r="Q221" s="17">
        <v>-14845</v>
      </c>
      <c r="R221" s="17">
        <v>-11568</v>
      </c>
      <c r="S221" s="17">
        <v>-8241</v>
      </c>
      <c r="T221" s="17">
        <v>-9703</v>
      </c>
      <c r="U221" s="17">
        <v>-14938</v>
      </c>
      <c r="V221" s="17">
        <v>-14946</v>
      </c>
      <c r="W221" s="17">
        <v>-10478</v>
      </c>
      <c r="X221" s="17">
        <v>-5257</v>
      </c>
      <c r="Y221" s="17">
        <v>-21432</v>
      </c>
      <c r="Z221" s="18">
        <v>-38220</v>
      </c>
      <c r="AA221" s="18">
        <v>-20953</v>
      </c>
    </row>
    <row r="222" spans="1:27" ht="15.75" x14ac:dyDescent="0.25">
      <c r="A222" s="23" t="s">
        <v>1041</v>
      </c>
      <c r="B222" s="23" t="s">
        <v>1272</v>
      </c>
      <c r="C222" s="17">
        <v>-1610</v>
      </c>
      <c r="D222" s="17">
        <v>-971</v>
      </c>
      <c r="E222" s="17">
        <v>1024</v>
      </c>
      <c r="F222" s="17">
        <v>1234</v>
      </c>
      <c r="G222" s="17">
        <v>1891</v>
      </c>
      <c r="H222" s="17">
        <v>1976</v>
      </c>
      <c r="I222" s="17">
        <v>4224</v>
      </c>
      <c r="J222" s="17">
        <v>3500</v>
      </c>
      <c r="K222" s="17">
        <v>2667</v>
      </c>
      <c r="L222" s="17">
        <v>3897</v>
      </c>
      <c r="M222" s="17">
        <v>5833</v>
      </c>
      <c r="N222" s="17">
        <v>4360</v>
      </c>
      <c r="O222" s="17">
        <v>4387</v>
      </c>
      <c r="P222" s="17">
        <v>4722</v>
      </c>
      <c r="Q222" s="17">
        <v>5926</v>
      </c>
      <c r="R222" s="17">
        <v>5962</v>
      </c>
      <c r="S222" s="17">
        <v>6587</v>
      </c>
      <c r="T222" s="17">
        <v>6217</v>
      </c>
      <c r="U222" s="17">
        <v>7340</v>
      </c>
      <c r="V222" s="17">
        <v>9205</v>
      </c>
      <c r="W222" s="17">
        <v>7789</v>
      </c>
      <c r="X222" s="17">
        <v>14475</v>
      </c>
      <c r="Y222" s="17">
        <v>7704</v>
      </c>
      <c r="Z222" s="18">
        <v>15465</v>
      </c>
      <c r="AA222" s="18">
        <v>11369</v>
      </c>
    </row>
    <row r="223" spans="1:27" ht="15.75" x14ac:dyDescent="0.25">
      <c r="A223" s="23" t="s">
        <v>1043</v>
      </c>
      <c r="B223" s="23" t="s">
        <v>1273</v>
      </c>
      <c r="C223" s="17">
        <v>-2732</v>
      </c>
      <c r="D223" s="17">
        <v>-4394</v>
      </c>
      <c r="E223" s="17">
        <v>-2665</v>
      </c>
      <c r="F223" s="17">
        <v>-2241</v>
      </c>
      <c r="G223" s="17">
        <v>-2169</v>
      </c>
      <c r="H223" s="17">
        <v>-4054</v>
      </c>
      <c r="I223" s="17">
        <v>-5073</v>
      </c>
      <c r="J223" s="17">
        <v>-7986</v>
      </c>
      <c r="K223" s="17">
        <v>-7812</v>
      </c>
      <c r="L223" s="17">
        <v>-13212</v>
      </c>
      <c r="M223" s="17">
        <v>-5375</v>
      </c>
      <c r="N223" s="17">
        <v>-10527</v>
      </c>
      <c r="O223" s="17">
        <v>-16812</v>
      </c>
      <c r="P223" s="17">
        <v>-14061</v>
      </c>
      <c r="Q223" s="17">
        <v>-9036</v>
      </c>
      <c r="R223" s="17">
        <v>-5847</v>
      </c>
      <c r="S223" s="17">
        <v>-1873</v>
      </c>
      <c r="T223" s="17">
        <v>-3438</v>
      </c>
      <c r="U223" s="17">
        <v>-7814</v>
      </c>
      <c r="V223" s="17">
        <v>-5711</v>
      </c>
      <c r="W223" s="17">
        <v>-2869</v>
      </c>
      <c r="X223" s="17">
        <v>9280</v>
      </c>
      <c r="Y223" s="17">
        <v>-13794</v>
      </c>
      <c r="Z223" s="18">
        <v>-22879</v>
      </c>
      <c r="AA223" s="18">
        <v>-9949</v>
      </c>
    </row>
    <row r="224" spans="1:27" ht="15.75" x14ac:dyDescent="0.25">
      <c r="A224" s="23" t="s">
        <v>1045</v>
      </c>
      <c r="B224" s="23" t="s">
        <v>1274</v>
      </c>
      <c r="C224" s="17">
        <v>11</v>
      </c>
      <c r="D224" s="17">
        <v>5</v>
      </c>
      <c r="E224" s="17">
        <v>17</v>
      </c>
      <c r="F224" s="17">
        <v>17</v>
      </c>
      <c r="G224" s="17">
        <v>8</v>
      </c>
      <c r="H224" s="17">
        <v>18</v>
      </c>
      <c r="I224" s="17">
        <v>21</v>
      </c>
      <c r="J224" s="17">
        <v>31</v>
      </c>
      <c r="K224" s="17">
        <v>29</v>
      </c>
      <c r="L224" s="17">
        <v>25</v>
      </c>
      <c r="M224" s="17">
        <v>18</v>
      </c>
      <c r="N224" s="17">
        <v>27</v>
      </c>
      <c r="O224" s="17">
        <v>-10</v>
      </c>
      <c r="P224" s="17">
        <v>12</v>
      </c>
      <c r="Q224" s="17">
        <v>1</v>
      </c>
      <c r="R224" s="17">
        <v>15</v>
      </c>
      <c r="S224" s="17">
        <v>6</v>
      </c>
      <c r="T224" s="17">
        <v>10</v>
      </c>
      <c r="U224" s="17">
        <v>24</v>
      </c>
      <c r="V224" s="17">
        <v>-12</v>
      </c>
      <c r="W224" s="17">
        <v>7</v>
      </c>
      <c r="X224" s="17">
        <v>9</v>
      </c>
      <c r="Y224" s="17">
        <v>-34</v>
      </c>
      <c r="Z224" s="18">
        <v>7</v>
      </c>
      <c r="AA224" s="18">
        <v>28</v>
      </c>
    </row>
    <row r="225" spans="1:27" ht="15.75" x14ac:dyDescent="0.25">
      <c r="A225" s="23" t="s">
        <v>1047</v>
      </c>
      <c r="B225" s="23" t="s">
        <v>1275</v>
      </c>
      <c r="C225" s="17">
        <v>4</v>
      </c>
      <c r="D225" s="17">
        <v>-1</v>
      </c>
      <c r="E225" s="17">
        <v>12</v>
      </c>
      <c r="F225" s="17">
        <v>-13</v>
      </c>
      <c r="G225" s="17">
        <v>15</v>
      </c>
      <c r="H225" s="17">
        <v>-49</v>
      </c>
      <c r="I225" s="17">
        <v>-334</v>
      </c>
      <c r="J225" s="17">
        <v>-945</v>
      </c>
      <c r="K225" s="17">
        <v>-836</v>
      </c>
      <c r="L225" s="17">
        <v>-88</v>
      </c>
      <c r="M225" s="17">
        <v>22</v>
      </c>
      <c r="N225" s="17">
        <v>37</v>
      </c>
      <c r="O225" s="17">
        <v>53</v>
      </c>
      <c r="P225" s="17">
        <v>-3</v>
      </c>
      <c r="Q225" s="17">
        <v>-142</v>
      </c>
      <c r="R225" s="17">
        <v>-229</v>
      </c>
      <c r="S225" s="17">
        <v>-120</v>
      </c>
      <c r="T225" s="17">
        <v>-188</v>
      </c>
      <c r="U225" s="17">
        <v>-128</v>
      </c>
      <c r="V225" s="17">
        <v>-91</v>
      </c>
      <c r="W225" s="17">
        <v>-55</v>
      </c>
      <c r="X225" s="17">
        <v>-442</v>
      </c>
      <c r="Y225" s="17">
        <v>-469</v>
      </c>
      <c r="Z225" s="18">
        <v>-131</v>
      </c>
      <c r="AA225" s="18">
        <v>-161</v>
      </c>
    </row>
    <row r="226" spans="1:27" ht="15.75" x14ac:dyDescent="0.25">
      <c r="A226" s="23" t="s">
        <v>1049</v>
      </c>
      <c r="B226" s="23" t="s">
        <v>1276</v>
      </c>
      <c r="C226" s="17">
        <v>-395</v>
      </c>
      <c r="D226" s="17">
        <v>-612</v>
      </c>
      <c r="E226" s="17">
        <v>-837</v>
      </c>
      <c r="F226" s="17">
        <v>-585</v>
      </c>
      <c r="G226" s="17">
        <v>-713</v>
      </c>
      <c r="H226" s="17">
        <v>-1858</v>
      </c>
      <c r="I226" s="17">
        <v>-2930</v>
      </c>
      <c r="J226" s="17">
        <v>-3326</v>
      </c>
      <c r="K226" s="17">
        <v>-2222</v>
      </c>
      <c r="L226" s="17">
        <v>-2374</v>
      </c>
      <c r="M226" s="17">
        <v>-1845</v>
      </c>
      <c r="N226" s="17">
        <v>-1859</v>
      </c>
      <c r="O226" s="17">
        <v>-2754</v>
      </c>
      <c r="P226" s="17">
        <v>-3177</v>
      </c>
      <c r="Q226" s="17">
        <v>-2222</v>
      </c>
      <c r="R226" s="17">
        <v>-1992</v>
      </c>
      <c r="S226" s="17">
        <v>-1109</v>
      </c>
      <c r="T226" s="17">
        <v>-798</v>
      </c>
      <c r="U226" s="17">
        <v>-1191</v>
      </c>
      <c r="V226" s="17">
        <v>-4119</v>
      </c>
      <c r="W226" s="17">
        <v>-4433</v>
      </c>
      <c r="X226" s="17">
        <v>-4737</v>
      </c>
      <c r="Y226" s="17">
        <v>-6260</v>
      </c>
      <c r="Z226" s="18">
        <v>-3096</v>
      </c>
      <c r="AA226" s="18">
        <v>1143</v>
      </c>
    </row>
    <row r="227" spans="1:27" ht="15.75" x14ac:dyDescent="0.25">
      <c r="A227" s="23" t="s">
        <v>1051</v>
      </c>
      <c r="B227" s="23" t="s">
        <v>1277</v>
      </c>
      <c r="C227" s="17">
        <v>-133</v>
      </c>
      <c r="D227" s="17">
        <v>286</v>
      </c>
      <c r="E227" s="17">
        <v>-699</v>
      </c>
      <c r="F227" s="17">
        <v>-1436</v>
      </c>
      <c r="G227" s="17">
        <v>-1458</v>
      </c>
      <c r="H227" s="17">
        <v>-1899</v>
      </c>
      <c r="I227" s="17">
        <v>-1966</v>
      </c>
      <c r="J227" s="17">
        <v>-2180</v>
      </c>
      <c r="K227" s="17">
        <v>-2562</v>
      </c>
      <c r="L227" s="17">
        <v>-2633</v>
      </c>
      <c r="M227" s="17">
        <v>-2321</v>
      </c>
      <c r="N227" s="17">
        <v>-2158</v>
      </c>
      <c r="O227" s="17">
        <v>-1246</v>
      </c>
      <c r="P227" s="17">
        <v>-1499</v>
      </c>
      <c r="Q227" s="17">
        <v>-1675</v>
      </c>
      <c r="R227" s="17">
        <v>-2672</v>
      </c>
      <c r="S227" s="17">
        <v>-3186</v>
      </c>
      <c r="T227" s="17">
        <v>-2569</v>
      </c>
      <c r="U227" s="17">
        <v>-1697</v>
      </c>
      <c r="V227" s="17">
        <v>-3826</v>
      </c>
      <c r="W227" s="17">
        <v>-4043</v>
      </c>
      <c r="X227" s="17">
        <v>-3090</v>
      </c>
      <c r="Y227" s="17">
        <v>-5266</v>
      </c>
      <c r="Z227" s="18">
        <v>-7192</v>
      </c>
      <c r="AA227" s="18">
        <v>-5797</v>
      </c>
    </row>
    <row r="228" spans="1:27" ht="15.75" x14ac:dyDescent="0.25">
      <c r="A228" s="23" t="s">
        <v>1053</v>
      </c>
      <c r="B228" s="23" t="s">
        <v>1278</v>
      </c>
      <c r="C228" s="17">
        <v>109</v>
      </c>
      <c r="D228" s="17">
        <v>144</v>
      </c>
      <c r="E228" s="17">
        <v>135</v>
      </c>
      <c r="F228" s="17">
        <v>231</v>
      </c>
      <c r="G228" s="17">
        <v>239</v>
      </c>
      <c r="H228" s="17">
        <v>107</v>
      </c>
      <c r="I228" s="17">
        <v>192</v>
      </c>
      <c r="J228" s="17">
        <v>230</v>
      </c>
      <c r="K228" s="17">
        <v>465</v>
      </c>
      <c r="L228" s="17">
        <v>556</v>
      </c>
      <c r="M228" s="17">
        <v>626</v>
      </c>
      <c r="N228" s="17">
        <v>365</v>
      </c>
      <c r="O228" s="17">
        <v>400</v>
      </c>
      <c r="P228" s="17">
        <v>350</v>
      </c>
      <c r="Q228" s="17">
        <v>223</v>
      </c>
      <c r="R228" s="17">
        <v>42</v>
      </c>
      <c r="S228" s="17">
        <v>381</v>
      </c>
      <c r="T228" s="17">
        <v>-3</v>
      </c>
      <c r="U228" s="17">
        <v>-179</v>
      </c>
      <c r="V228" s="17">
        <v>-317</v>
      </c>
      <c r="W228" s="17">
        <v>-221</v>
      </c>
      <c r="X228" s="17">
        <v>-41</v>
      </c>
      <c r="Y228" s="17">
        <v>34</v>
      </c>
      <c r="Z228" s="18">
        <v>226</v>
      </c>
      <c r="AA228" s="18">
        <v>393</v>
      </c>
    </row>
    <row r="229" spans="1:27" ht="15.75" x14ac:dyDescent="0.25">
      <c r="A229" s="23" t="s">
        <v>1055</v>
      </c>
      <c r="B229" s="23" t="s">
        <v>1279</v>
      </c>
      <c r="C229" s="17">
        <v>-13</v>
      </c>
      <c r="D229" s="17">
        <v>79</v>
      </c>
      <c r="E229" s="17">
        <v>7</v>
      </c>
      <c r="F229" s="17">
        <v>11</v>
      </c>
      <c r="G229" s="17">
        <v>7</v>
      </c>
      <c r="H229" s="17">
        <v>1</v>
      </c>
      <c r="I229" s="17">
        <v>-9</v>
      </c>
      <c r="J229" s="17">
        <v>-42</v>
      </c>
      <c r="K229" s="17">
        <v>59</v>
      </c>
      <c r="L229" s="17">
        <v>40</v>
      </c>
      <c r="M229" s="17">
        <v>78</v>
      </c>
      <c r="N229" s="17">
        <v>161</v>
      </c>
      <c r="O229" s="17">
        <v>150</v>
      </c>
      <c r="P229" s="17">
        <v>213</v>
      </c>
      <c r="Q229" s="17">
        <v>68</v>
      </c>
      <c r="R229" s="17">
        <v>68</v>
      </c>
      <c r="S229" s="17">
        <v>-2</v>
      </c>
      <c r="T229" s="17">
        <v>-15</v>
      </c>
      <c r="U229" s="17">
        <v>-52</v>
      </c>
      <c r="V229" s="17">
        <v>-73</v>
      </c>
      <c r="W229" s="17">
        <v>-31</v>
      </c>
      <c r="X229" s="17">
        <v>47</v>
      </c>
      <c r="Y229" s="17">
        <v>-17</v>
      </c>
      <c r="Z229" s="18">
        <v>-82</v>
      </c>
      <c r="AA229" s="18">
        <v>-117</v>
      </c>
    </row>
    <row r="230" spans="1:27" ht="15.75" x14ac:dyDescent="0.25">
      <c r="A230" s="23" t="s">
        <v>1057</v>
      </c>
      <c r="B230" s="23" t="s">
        <v>1280</v>
      </c>
      <c r="C230" s="17">
        <v>-13</v>
      </c>
      <c r="D230" s="17">
        <v>73</v>
      </c>
      <c r="E230" s="17">
        <v>7</v>
      </c>
      <c r="F230" s="17">
        <v>11</v>
      </c>
      <c r="G230" s="17">
        <v>7</v>
      </c>
      <c r="H230" s="17">
        <v>1</v>
      </c>
      <c r="I230" s="17">
        <v>-9</v>
      </c>
      <c r="J230" s="17">
        <v>-42</v>
      </c>
      <c r="K230" s="17">
        <v>28</v>
      </c>
      <c r="L230" s="17">
        <v>28</v>
      </c>
      <c r="M230" s="17">
        <v>70</v>
      </c>
      <c r="N230" s="17">
        <v>122</v>
      </c>
      <c r="O230" s="17">
        <v>81</v>
      </c>
      <c r="P230" s="17">
        <v>85</v>
      </c>
      <c r="Q230" s="17">
        <v>56</v>
      </c>
      <c r="R230" s="17">
        <v>67</v>
      </c>
      <c r="S230" s="17">
        <v>3</v>
      </c>
      <c r="T230" s="17">
        <v>1</v>
      </c>
      <c r="U230" s="17">
        <v>-30</v>
      </c>
      <c r="V230" s="17">
        <v>-41</v>
      </c>
      <c r="W230" s="17">
        <v>-39</v>
      </c>
      <c r="X230" s="17">
        <v>38</v>
      </c>
      <c r="Y230" s="17">
        <v>-54</v>
      </c>
      <c r="Z230" s="18">
        <v>-31</v>
      </c>
      <c r="AA230" s="18">
        <v>-81</v>
      </c>
    </row>
    <row r="231" spans="1:27" ht="15.75" x14ac:dyDescent="0.25">
      <c r="A231" s="23" t="s">
        <v>1059</v>
      </c>
      <c r="B231" s="23" t="s">
        <v>1281</v>
      </c>
      <c r="C231" s="17">
        <v>0</v>
      </c>
      <c r="D231" s="17">
        <v>6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31</v>
      </c>
      <c r="L231" s="17">
        <v>12</v>
      </c>
      <c r="M231" s="17">
        <v>8</v>
      </c>
      <c r="N231" s="17">
        <v>39</v>
      </c>
      <c r="O231" s="17">
        <v>69</v>
      </c>
      <c r="P231" s="17">
        <v>128</v>
      </c>
      <c r="Q231" s="17">
        <v>12</v>
      </c>
      <c r="R231" s="17">
        <v>1</v>
      </c>
      <c r="S231" s="17">
        <v>-5</v>
      </c>
      <c r="T231" s="17">
        <v>-16</v>
      </c>
      <c r="U231" s="17">
        <v>-22</v>
      </c>
      <c r="V231" s="17">
        <v>-32</v>
      </c>
      <c r="W231" s="17">
        <v>8</v>
      </c>
      <c r="X231" s="17">
        <v>9</v>
      </c>
      <c r="Y231" s="17">
        <v>37</v>
      </c>
      <c r="Z231" s="18">
        <v>-51</v>
      </c>
      <c r="AA231" s="18">
        <v>-36</v>
      </c>
    </row>
    <row r="232" spans="1:27" ht="15.75" x14ac:dyDescent="0.25">
      <c r="A232" s="23" t="s">
        <v>1061</v>
      </c>
      <c r="B232" s="23" t="s">
        <v>1282</v>
      </c>
      <c r="C232" s="17">
        <v>887</v>
      </c>
      <c r="D232" s="17">
        <v>319</v>
      </c>
      <c r="E232" s="17">
        <v>318</v>
      </c>
      <c r="F232" s="17">
        <v>727</v>
      </c>
      <c r="G232" s="17">
        <v>1040</v>
      </c>
      <c r="H232" s="17">
        <v>975</v>
      </c>
      <c r="I232" s="17">
        <v>1527</v>
      </c>
      <c r="J232" s="17">
        <v>1798</v>
      </c>
      <c r="K232" s="17">
        <v>2842</v>
      </c>
      <c r="L232" s="17">
        <v>3876</v>
      </c>
      <c r="M232" s="17">
        <v>2944</v>
      </c>
      <c r="N232" s="17">
        <v>2360</v>
      </c>
      <c r="O232" s="17">
        <v>2118</v>
      </c>
      <c r="P232" s="17">
        <v>2800</v>
      </c>
      <c r="Q232" s="17">
        <v>2600</v>
      </c>
      <c r="R232" s="17">
        <v>2236</v>
      </c>
      <c r="S232" s="17">
        <v>1831</v>
      </c>
      <c r="T232" s="17">
        <v>2060</v>
      </c>
      <c r="U232" s="17">
        <v>1397</v>
      </c>
      <c r="V232" s="17">
        <v>830</v>
      </c>
      <c r="W232" s="17">
        <v>2998</v>
      </c>
      <c r="X232" s="17">
        <v>1448</v>
      </c>
      <c r="Y232" s="17">
        <v>1607</v>
      </c>
      <c r="Z232" s="18">
        <v>2831</v>
      </c>
      <c r="AA232" s="18">
        <v>4201</v>
      </c>
    </row>
    <row r="233" spans="1:27" ht="15.75" x14ac:dyDescent="0.25">
      <c r="A233" s="23" t="s">
        <v>1063</v>
      </c>
      <c r="B233" s="23" t="s">
        <v>1283</v>
      </c>
      <c r="C233" s="17">
        <v>-13225</v>
      </c>
      <c r="D233" s="17">
        <v>-11370</v>
      </c>
      <c r="E233" s="17">
        <v>-19233</v>
      </c>
      <c r="F233" s="17">
        <v>-30851</v>
      </c>
      <c r="G233" s="17">
        <v>-34640</v>
      </c>
      <c r="H233" s="17">
        <v>-40511</v>
      </c>
      <c r="I233" s="17">
        <v>-43984</v>
      </c>
      <c r="J233" s="17">
        <v>-39224</v>
      </c>
      <c r="K233" s="17">
        <v>-43532</v>
      </c>
      <c r="L233" s="17">
        <v>-43313</v>
      </c>
      <c r="M233" s="17">
        <v>-34117</v>
      </c>
      <c r="N233" s="17">
        <v>-41947</v>
      </c>
      <c r="O233" s="17">
        <v>-40532</v>
      </c>
      <c r="P233" s="17">
        <v>-52102</v>
      </c>
      <c r="Q233" s="17">
        <v>-59727</v>
      </c>
      <c r="R233" s="17">
        <v>-66516</v>
      </c>
      <c r="S233" s="17">
        <v>-74197</v>
      </c>
      <c r="T233" s="17">
        <v>-80966</v>
      </c>
      <c r="U233" s="17">
        <v>-79506</v>
      </c>
      <c r="V233" s="17">
        <v>-87973</v>
      </c>
      <c r="W233" s="17">
        <v>-88752</v>
      </c>
      <c r="X233" s="17">
        <v>-45414</v>
      </c>
      <c r="Y233" s="17">
        <v>-60374</v>
      </c>
      <c r="Z233" s="18">
        <v>-97865</v>
      </c>
      <c r="AA233" s="18">
        <v>-104882</v>
      </c>
    </row>
    <row r="234" spans="1:27" ht="15.75" x14ac:dyDescent="0.25">
      <c r="A234" s="23" t="s">
        <v>1065</v>
      </c>
      <c r="B234" s="23" t="s">
        <v>1284</v>
      </c>
      <c r="C234" s="17">
        <v>203</v>
      </c>
      <c r="D234" s="17">
        <v>197</v>
      </c>
      <c r="E234" s="17">
        <v>160</v>
      </c>
      <c r="F234" s="17">
        <v>-85</v>
      </c>
      <c r="G234" s="17">
        <v>-99</v>
      </c>
      <c r="H234" s="17">
        <v>-27</v>
      </c>
      <c r="I234" s="17">
        <v>-47</v>
      </c>
      <c r="J234" s="17">
        <v>-134</v>
      </c>
      <c r="K234" s="17">
        <v>-162</v>
      </c>
      <c r="L234" s="17">
        <v>-209</v>
      </c>
      <c r="M234" s="17">
        <v>-369</v>
      </c>
      <c r="N234" s="17">
        <v>-199</v>
      </c>
      <c r="O234" s="17">
        <v>-158</v>
      </c>
      <c r="P234" s="17">
        <v>-143</v>
      </c>
      <c r="Q234" s="17">
        <v>-151</v>
      </c>
      <c r="R234" s="17">
        <v>-135</v>
      </c>
      <c r="S234" s="17">
        <v>-78</v>
      </c>
      <c r="T234" s="17">
        <v>-245</v>
      </c>
      <c r="U234" s="17">
        <v>-58</v>
      </c>
      <c r="V234" s="17">
        <v>-103</v>
      </c>
      <c r="W234" s="17">
        <v>-209</v>
      </c>
      <c r="X234" s="17">
        <v>-447</v>
      </c>
      <c r="Y234" s="17">
        <v>-394</v>
      </c>
      <c r="Z234" s="18">
        <v>-320</v>
      </c>
      <c r="AA234" s="18">
        <v>-413</v>
      </c>
    </row>
    <row r="235" spans="1:27" ht="15.75" x14ac:dyDescent="0.25">
      <c r="A235" s="23" t="s">
        <v>1067</v>
      </c>
      <c r="B235" s="23" t="s">
        <v>1285</v>
      </c>
      <c r="C235" s="17">
        <v>210</v>
      </c>
      <c r="D235" s="17">
        <v>62</v>
      </c>
      <c r="E235" s="17">
        <v>-190</v>
      </c>
      <c r="F235" s="17">
        <v>-302</v>
      </c>
      <c r="G235" s="17">
        <v>-481</v>
      </c>
      <c r="H235" s="17">
        <v>-621</v>
      </c>
      <c r="I235" s="17">
        <v>-707</v>
      </c>
      <c r="J235" s="17">
        <v>-596</v>
      </c>
      <c r="K235" s="17">
        <v>-169</v>
      </c>
      <c r="L235" s="17">
        <v>-697</v>
      </c>
      <c r="M235" s="17">
        <v>-467</v>
      </c>
      <c r="N235" s="17">
        <v>-298</v>
      </c>
      <c r="O235" s="17">
        <v>1316</v>
      </c>
      <c r="P235" s="17">
        <v>1206</v>
      </c>
      <c r="Q235" s="17">
        <v>611</v>
      </c>
      <c r="R235" s="17">
        <v>471</v>
      </c>
      <c r="S235" s="17">
        <v>556</v>
      </c>
      <c r="T235" s="17">
        <v>106</v>
      </c>
      <c r="U235" s="17">
        <v>50</v>
      </c>
      <c r="V235" s="17">
        <v>311</v>
      </c>
      <c r="W235" s="17">
        <v>499</v>
      </c>
      <c r="X235" s="17">
        <v>371</v>
      </c>
      <c r="Y235" s="17">
        <v>-63</v>
      </c>
      <c r="Z235" s="18">
        <v>443</v>
      </c>
      <c r="AA235" s="18">
        <v>1283</v>
      </c>
    </row>
    <row r="236" spans="1:27" ht="15.75" x14ac:dyDescent="0.25">
      <c r="A236" s="23" t="s">
        <v>1069</v>
      </c>
      <c r="B236" s="23" t="s">
        <v>1286</v>
      </c>
      <c r="C236" s="17">
        <v>-7</v>
      </c>
      <c r="D236" s="17">
        <v>-126</v>
      </c>
      <c r="E236" s="17">
        <v>-37</v>
      </c>
      <c r="F236" s="17">
        <v>78</v>
      </c>
      <c r="G236" s="17">
        <v>187</v>
      </c>
      <c r="H236" s="17">
        <v>-138</v>
      </c>
      <c r="I236" s="17">
        <v>-165</v>
      </c>
      <c r="J236" s="17">
        <v>10</v>
      </c>
      <c r="K236" s="17">
        <v>-1039</v>
      </c>
      <c r="L236" s="17">
        <v>-660</v>
      </c>
      <c r="M236" s="17">
        <v>966</v>
      </c>
      <c r="N236" s="17">
        <v>589</v>
      </c>
      <c r="O236" s="17">
        <v>928</v>
      </c>
      <c r="P236" s="17">
        <v>1166</v>
      </c>
      <c r="Q236" s="17">
        <v>-2651</v>
      </c>
      <c r="R236" s="17">
        <v>-2322</v>
      </c>
      <c r="S236" s="17">
        <v>738</v>
      </c>
      <c r="T236" s="17">
        <v>2836</v>
      </c>
      <c r="U236" s="17">
        <v>2306</v>
      </c>
      <c r="V236" s="17">
        <v>2902</v>
      </c>
      <c r="W236" s="17">
        <v>-49</v>
      </c>
      <c r="X236" s="17">
        <v>4419</v>
      </c>
      <c r="Y236" s="17">
        <v>3739</v>
      </c>
      <c r="Z236" s="18">
        <v>3282</v>
      </c>
      <c r="AA236" s="18">
        <v>6515</v>
      </c>
    </row>
    <row r="237" spans="1:27" ht="15.75" x14ac:dyDescent="0.25">
      <c r="A237" s="23" t="s">
        <v>1071</v>
      </c>
      <c r="B237" s="23" t="s">
        <v>1287</v>
      </c>
      <c r="C237" s="17">
        <v>-193</v>
      </c>
      <c r="D237" s="17">
        <v>-335</v>
      </c>
      <c r="E237" s="17">
        <v>-323</v>
      </c>
      <c r="F237" s="17">
        <v>-305</v>
      </c>
      <c r="G237" s="17">
        <v>-232</v>
      </c>
      <c r="H237" s="17">
        <v>-379</v>
      </c>
      <c r="I237" s="17">
        <v>-311</v>
      </c>
      <c r="J237" s="17">
        <v>-251</v>
      </c>
      <c r="K237" s="17">
        <v>-147</v>
      </c>
      <c r="L237" s="17">
        <v>-124</v>
      </c>
      <c r="M237" s="17">
        <v>57</v>
      </c>
      <c r="N237" s="17">
        <v>175</v>
      </c>
      <c r="O237" s="17">
        <v>384</v>
      </c>
      <c r="P237" s="17">
        <v>296</v>
      </c>
      <c r="Q237" s="17">
        <v>695</v>
      </c>
      <c r="R237" s="17">
        <v>88</v>
      </c>
      <c r="S237" s="17">
        <v>71</v>
      </c>
      <c r="T237" s="17">
        <v>112</v>
      </c>
      <c r="U237" s="17">
        <v>199</v>
      </c>
      <c r="V237" s="17">
        <v>-16</v>
      </c>
      <c r="W237" s="17">
        <v>157</v>
      </c>
      <c r="X237" s="17">
        <v>220</v>
      </c>
      <c r="Y237" s="17">
        <v>417</v>
      </c>
      <c r="Z237" s="18">
        <v>279</v>
      </c>
      <c r="AA237" s="18">
        <v>506</v>
      </c>
    </row>
    <row r="238" spans="1:27" ht="15.75" x14ac:dyDescent="0.25">
      <c r="A238" s="23" t="s">
        <v>1073</v>
      </c>
      <c r="B238" s="23" t="s">
        <v>1288</v>
      </c>
      <c r="C238" s="17">
        <v>-32</v>
      </c>
      <c r="D238" s="17">
        <v>-65</v>
      </c>
      <c r="E238" s="17">
        <v>-39</v>
      </c>
      <c r="F238" s="17">
        <v>-71</v>
      </c>
      <c r="G238" s="17">
        <v>-20</v>
      </c>
      <c r="H238" s="17">
        <v>-73</v>
      </c>
      <c r="I238" s="17">
        <v>-95</v>
      </c>
      <c r="J238" s="17">
        <v>-124</v>
      </c>
      <c r="K238" s="17">
        <v>-191</v>
      </c>
      <c r="L238" s="17">
        <v>-400</v>
      </c>
      <c r="M238" s="17">
        <v>-275</v>
      </c>
      <c r="N238" s="17">
        <v>-298</v>
      </c>
      <c r="O238" s="17">
        <v>-343</v>
      </c>
      <c r="P238" s="17">
        <v>-378</v>
      </c>
      <c r="Q238" s="17">
        <v>-370</v>
      </c>
      <c r="R238" s="17">
        <v>-289</v>
      </c>
      <c r="S238" s="17">
        <v>-29</v>
      </c>
      <c r="T238" s="17">
        <v>-34</v>
      </c>
      <c r="U238" s="17">
        <v>219</v>
      </c>
      <c r="V238" s="17">
        <v>8</v>
      </c>
      <c r="W238" s="17">
        <v>445</v>
      </c>
      <c r="X238" s="17">
        <v>151</v>
      </c>
      <c r="Y238" s="17">
        <v>84</v>
      </c>
      <c r="Z238" s="18">
        <v>187</v>
      </c>
      <c r="AA238" s="18">
        <v>180</v>
      </c>
    </row>
    <row r="239" spans="1:27" ht="15.75" x14ac:dyDescent="0.25">
      <c r="A239" s="23" t="s">
        <v>1075</v>
      </c>
      <c r="B239" s="23" t="s">
        <v>1289</v>
      </c>
      <c r="C239" s="17">
        <v>168</v>
      </c>
      <c r="D239" s="17">
        <v>-84</v>
      </c>
      <c r="E239" s="17">
        <v>-140</v>
      </c>
      <c r="F239" s="17">
        <v>154</v>
      </c>
      <c r="G239" s="17">
        <v>234</v>
      </c>
      <c r="H239" s="17">
        <v>254</v>
      </c>
      <c r="I239" s="17">
        <v>297</v>
      </c>
      <c r="J239" s="17">
        <v>452</v>
      </c>
      <c r="K239" s="17">
        <v>333</v>
      </c>
      <c r="L239" s="17">
        <v>145</v>
      </c>
      <c r="M239" s="17">
        <v>195</v>
      </c>
      <c r="N239" s="17">
        <v>78</v>
      </c>
      <c r="O239" s="17">
        <v>112</v>
      </c>
      <c r="P239" s="17">
        <v>522</v>
      </c>
      <c r="Q239" s="17">
        <v>451</v>
      </c>
      <c r="R239" s="17">
        <v>245</v>
      </c>
      <c r="S239" s="17">
        <v>476</v>
      </c>
      <c r="T239" s="17">
        <v>321</v>
      </c>
      <c r="U239" s="17">
        <v>326</v>
      </c>
      <c r="V239" s="17">
        <v>298</v>
      </c>
      <c r="W239" s="17">
        <v>-266</v>
      </c>
      <c r="X239" s="17">
        <v>234</v>
      </c>
      <c r="Y239" s="17">
        <v>220</v>
      </c>
      <c r="Z239" s="18">
        <v>-141</v>
      </c>
      <c r="AA239" s="18">
        <v>511</v>
      </c>
    </row>
    <row r="240" spans="1:27" ht="15.75" x14ac:dyDescent="0.25">
      <c r="A240" s="23" t="s">
        <v>1077</v>
      </c>
      <c r="B240" s="23" t="s">
        <v>1290</v>
      </c>
      <c r="C240" s="17">
        <v>9217</v>
      </c>
      <c r="D240" s="17">
        <v>11458</v>
      </c>
      <c r="E240" s="17">
        <v>11606</v>
      </c>
      <c r="F240" s="17">
        <v>16422</v>
      </c>
      <c r="G240" s="17">
        <v>18838</v>
      </c>
      <c r="H240" s="17">
        <v>20888</v>
      </c>
      <c r="I240" s="17">
        <v>22966</v>
      </c>
      <c r="J240" s="17">
        <v>26452</v>
      </c>
      <c r="K240" s="17">
        <v>27471</v>
      </c>
      <c r="L240" s="17">
        <v>29354</v>
      </c>
      <c r="M240" s="17">
        <v>26062</v>
      </c>
      <c r="N240" s="17">
        <v>28136</v>
      </c>
      <c r="O240" s="17">
        <v>31350</v>
      </c>
      <c r="P240" s="17">
        <v>36183</v>
      </c>
      <c r="Q240" s="17">
        <v>38877</v>
      </c>
      <c r="R240" s="17">
        <v>35592</v>
      </c>
      <c r="S240" s="17">
        <v>41402</v>
      </c>
      <c r="T240" s="17">
        <v>41376</v>
      </c>
      <c r="U240" s="17">
        <v>45658</v>
      </c>
      <c r="V240" s="17">
        <v>51199</v>
      </c>
      <c r="W240" s="17">
        <v>53598</v>
      </c>
      <c r="X240" s="17">
        <v>52332</v>
      </c>
      <c r="Y240" s="17">
        <v>62086</v>
      </c>
      <c r="Z240" s="18">
        <v>62940</v>
      </c>
      <c r="AA240" s="18">
        <v>71379</v>
      </c>
    </row>
    <row r="241" spans="1:27" ht="15.75" x14ac:dyDescent="0.25">
      <c r="A241" s="23" t="s">
        <v>1079</v>
      </c>
      <c r="B241" s="23" t="s">
        <v>1291</v>
      </c>
      <c r="C241" s="17">
        <v>26</v>
      </c>
      <c r="D241" s="17">
        <v>29</v>
      </c>
      <c r="E241" s="17">
        <v>15</v>
      </c>
      <c r="F241" s="17">
        <v>-18</v>
      </c>
      <c r="G241" s="17">
        <v>37</v>
      </c>
      <c r="H241" s="17">
        <v>-10</v>
      </c>
      <c r="I241" s="17">
        <v>-16</v>
      </c>
      <c r="J241" s="17">
        <v>-28</v>
      </c>
      <c r="K241" s="17">
        <v>-33</v>
      </c>
      <c r="L241" s="17">
        <v>-35</v>
      </c>
      <c r="M241" s="17">
        <v>-139</v>
      </c>
      <c r="N241" s="17">
        <v>-31</v>
      </c>
      <c r="O241" s="17">
        <v>8</v>
      </c>
      <c r="P241" s="17">
        <v>-117</v>
      </c>
      <c r="Q241" s="17">
        <v>73</v>
      </c>
      <c r="R241" s="17">
        <v>62</v>
      </c>
      <c r="S241" s="17">
        <v>201</v>
      </c>
      <c r="T241" s="17">
        <v>90</v>
      </c>
      <c r="U241" s="17">
        <v>133</v>
      </c>
      <c r="V241" s="17">
        <v>68</v>
      </c>
      <c r="W241" s="17">
        <v>109</v>
      </c>
      <c r="X241" s="17">
        <v>81</v>
      </c>
      <c r="Y241" s="17">
        <v>32</v>
      </c>
      <c r="Z241" s="18">
        <v>-116</v>
      </c>
      <c r="AA241" s="18">
        <v>-12</v>
      </c>
    </row>
    <row r="242" spans="1:27" ht="15.75" x14ac:dyDescent="0.25">
      <c r="A242" s="23" t="s">
        <v>1081</v>
      </c>
      <c r="B242" s="23" t="s">
        <v>1292</v>
      </c>
      <c r="C242" s="17">
        <v>101</v>
      </c>
      <c r="D242" s="17">
        <v>9</v>
      </c>
      <c r="E242" s="17">
        <v>136</v>
      </c>
      <c r="F242" s="17">
        <v>52</v>
      </c>
      <c r="G242" s="17">
        <v>100</v>
      </c>
      <c r="H242" s="17">
        <v>53</v>
      </c>
      <c r="I242" s="17">
        <v>-136</v>
      </c>
      <c r="J242" s="17">
        <v>-363</v>
      </c>
      <c r="K242" s="17">
        <v>-264</v>
      </c>
      <c r="L242" s="17">
        <v>-444</v>
      </c>
      <c r="M242" s="17">
        <v>-83</v>
      </c>
      <c r="N242" s="17">
        <v>-108</v>
      </c>
      <c r="O242" s="17">
        <v>-60</v>
      </c>
      <c r="P242" s="17">
        <v>-24</v>
      </c>
      <c r="Q242" s="17">
        <v>223</v>
      </c>
      <c r="R242" s="17">
        <v>85</v>
      </c>
      <c r="S242" s="17">
        <v>129</v>
      </c>
      <c r="T242" s="17">
        <v>56</v>
      </c>
      <c r="U242" s="17">
        <v>72</v>
      </c>
      <c r="V242" s="17">
        <v>122</v>
      </c>
      <c r="W242" s="17">
        <v>47</v>
      </c>
      <c r="X242" s="17">
        <v>30</v>
      </c>
      <c r="Y242" s="17">
        <v>43</v>
      </c>
      <c r="Z242" s="18">
        <v>101</v>
      </c>
      <c r="AA242" s="18">
        <v>67</v>
      </c>
    </row>
    <row r="243" spans="1:27" ht="15.75" x14ac:dyDescent="0.25">
      <c r="A243" s="23" t="s">
        <v>1083</v>
      </c>
      <c r="B243" s="23" t="s">
        <v>1293</v>
      </c>
      <c r="C243" s="17">
        <v>782</v>
      </c>
      <c r="D243" s="17">
        <v>570</v>
      </c>
      <c r="E243" s="17">
        <v>1074</v>
      </c>
      <c r="F243" s="17">
        <v>1279</v>
      </c>
      <c r="G243" s="17">
        <v>1056</v>
      </c>
      <c r="H243" s="17">
        <v>898</v>
      </c>
      <c r="I243" s="17">
        <v>2961</v>
      </c>
      <c r="J243" s="17">
        <v>2826</v>
      </c>
      <c r="K243" s="17">
        <v>4160</v>
      </c>
      <c r="L243" s="17">
        <v>3438</v>
      </c>
      <c r="M243" s="17">
        <v>3109</v>
      </c>
      <c r="N243" s="17">
        <v>3456</v>
      </c>
      <c r="O243" s="17">
        <v>2957</v>
      </c>
      <c r="P243" s="17">
        <v>3628</v>
      </c>
      <c r="Q243" s="17">
        <v>2694</v>
      </c>
      <c r="R243" s="17">
        <v>1691</v>
      </c>
      <c r="S243" s="17">
        <v>2061</v>
      </c>
      <c r="T243" s="17">
        <v>2515</v>
      </c>
      <c r="U243" s="17">
        <v>3307</v>
      </c>
      <c r="V243" s="17">
        <v>2903</v>
      </c>
      <c r="W243" s="17">
        <v>2962</v>
      </c>
      <c r="X243" s="17">
        <v>4060</v>
      </c>
      <c r="Y243" s="17">
        <v>5738</v>
      </c>
      <c r="Z243" s="18">
        <v>6929</v>
      </c>
      <c r="AA243" s="18">
        <v>4327</v>
      </c>
    </row>
    <row r="244" spans="1:27" ht="15.75" x14ac:dyDescent="0.25">
      <c r="A244" s="23" t="s">
        <v>1085</v>
      </c>
      <c r="B244" s="23" t="s">
        <v>1294</v>
      </c>
      <c r="C244" s="17">
        <v>-83</v>
      </c>
      <c r="D244" s="17">
        <v>-45</v>
      </c>
      <c r="E244" s="17">
        <v>-70</v>
      </c>
      <c r="F244" s="17">
        <v>-21</v>
      </c>
      <c r="G244" s="17">
        <v>30</v>
      </c>
      <c r="H244" s="17">
        <v>-31</v>
      </c>
      <c r="I244" s="17">
        <v>35</v>
      </c>
      <c r="J244" s="17">
        <v>30</v>
      </c>
      <c r="K244" s="17">
        <v>100</v>
      </c>
      <c r="L244" s="17">
        <v>15</v>
      </c>
      <c r="M244" s="17">
        <v>-90</v>
      </c>
      <c r="N244" s="17">
        <v>43</v>
      </c>
      <c r="O244" s="17">
        <v>42</v>
      </c>
      <c r="P244" s="17">
        <v>125</v>
      </c>
      <c r="Q244" s="17">
        <v>119</v>
      </c>
      <c r="R244" s="17">
        <v>-42</v>
      </c>
      <c r="S244" s="17">
        <v>104</v>
      </c>
      <c r="T244" s="17">
        <v>-172</v>
      </c>
      <c r="U244" s="17">
        <v>-23</v>
      </c>
      <c r="V244" s="17">
        <v>-57</v>
      </c>
      <c r="W244" s="17">
        <v>203</v>
      </c>
      <c r="X244" s="17">
        <v>293</v>
      </c>
      <c r="Y244" s="17">
        <v>-47</v>
      </c>
      <c r="Z244" s="18">
        <v>-2996</v>
      </c>
      <c r="AA244" s="18">
        <v>-681</v>
      </c>
    </row>
    <row r="245" spans="1:27" ht="15.75" x14ac:dyDescent="0.25">
      <c r="A245" s="23" t="s">
        <v>1087</v>
      </c>
      <c r="B245" s="23" t="s">
        <v>1295</v>
      </c>
      <c r="C245" s="17">
        <v>10392</v>
      </c>
      <c r="D245" s="17">
        <v>11670</v>
      </c>
      <c r="E245" s="17">
        <v>12192</v>
      </c>
      <c r="F245" s="17">
        <v>17183</v>
      </c>
      <c r="G245" s="17">
        <v>19650</v>
      </c>
      <c r="H245" s="17">
        <v>20814</v>
      </c>
      <c r="I245" s="17">
        <v>24782</v>
      </c>
      <c r="J245" s="17">
        <v>28274</v>
      </c>
      <c r="K245" s="17">
        <v>30059</v>
      </c>
      <c r="L245" s="17">
        <v>30383</v>
      </c>
      <c r="M245" s="17">
        <v>28966</v>
      </c>
      <c r="N245" s="17">
        <v>31543</v>
      </c>
      <c r="O245" s="17">
        <v>36536</v>
      </c>
      <c r="P245" s="17">
        <v>42464</v>
      </c>
      <c r="Q245" s="17">
        <v>40571</v>
      </c>
      <c r="R245" s="17">
        <v>35446</v>
      </c>
      <c r="S245" s="17">
        <v>45631</v>
      </c>
      <c r="T245" s="17">
        <v>46961</v>
      </c>
      <c r="U245" s="17">
        <v>52189</v>
      </c>
      <c r="V245" s="17">
        <v>57635</v>
      </c>
      <c r="W245" s="17">
        <v>57496</v>
      </c>
      <c r="X245" s="17">
        <v>61744</v>
      </c>
      <c r="Y245" s="17">
        <v>71855</v>
      </c>
      <c r="Z245" s="18">
        <v>70588</v>
      </c>
      <c r="AA245" s="18">
        <v>83662</v>
      </c>
    </row>
    <row r="246" spans="1:27" ht="15.75" x14ac:dyDescent="0.25">
      <c r="A246" s="23" t="s">
        <v>1089</v>
      </c>
      <c r="B246" s="23" t="s">
        <v>1296</v>
      </c>
      <c r="C246" s="17">
        <v>-2165</v>
      </c>
      <c r="D246" s="17">
        <v>-3214</v>
      </c>
      <c r="E246" s="17">
        <v>-4141</v>
      </c>
      <c r="F246" s="17">
        <v>-5658</v>
      </c>
      <c r="G246" s="17">
        <v>-6134</v>
      </c>
      <c r="H246" s="17">
        <v>-6114</v>
      </c>
      <c r="I246" s="17">
        <v>-8527</v>
      </c>
      <c r="J246" s="17">
        <v>-10572</v>
      </c>
      <c r="K246" s="17">
        <v>-11905</v>
      </c>
      <c r="L246" s="17">
        <v>-12769</v>
      </c>
      <c r="M246" s="17">
        <v>-16995</v>
      </c>
      <c r="N246" s="17">
        <v>-19618</v>
      </c>
      <c r="O246" s="17">
        <v>-16328</v>
      </c>
      <c r="P246" s="17">
        <v>-15072</v>
      </c>
      <c r="Q246" s="17">
        <v>-14944</v>
      </c>
      <c r="R246" s="17">
        <v>-15681</v>
      </c>
      <c r="S246" s="17">
        <v>-19653</v>
      </c>
      <c r="T246" s="17">
        <v>-22111</v>
      </c>
      <c r="U246" s="17">
        <v>-19228</v>
      </c>
      <c r="V246" s="17">
        <v>-18546</v>
      </c>
      <c r="W246" s="17">
        <v>-14093</v>
      </c>
      <c r="X246" s="17">
        <v>-28562</v>
      </c>
      <c r="Y246" s="17">
        <v>-36867</v>
      </c>
      <c r="Z246" s="18">
        <v>-33474</v>
      </c>
      <c r="AA246" s="18">
        <v>-26076</v>
      </c>
    </row>
    <row r="247" spans="1:27" ht="15.75" x14ac:dyDescent="0.25">
      <c r="A247" s="23" t="s">
        <v>1091</v>
      </c>
      <c r="B247" s="23" t="s">
        <v>1297</v>
      </c>
      <c r="C247" s="17">
        <v>-2003</v>
      </c>
      <c r="D247" s="17">
        <v>-2548</v>
      </c>
      <c r="E247" s="17">
        <v>-2428</v>
      </c>
      <c r="F247" s="17">
        <v>-2520</v>
      </c>
      <c r="G247" s="17">
        <v>-2081</v>
      </c>
      <c r="H247" s="17">
        <v>-2346</v>
      </c>
      <c r="I247" s="17">
        <v>-2322</v>
      </c>
      <c r="J247" s="17">
        <v>-3505</v>
      </c>
      <c r="K247" s="17">
        <v>-4181</v>
      </c>
      <c r="L247" s="17">
        <v>-2990</v>
      </c>
      <c r="M247" s="17">
        <v>-2950</v>
      </c>
      <c r="N247" s="17">
        <v>-2956</v>
      </c>
      <c r="O247" s="17">
        <v>-1034</v>
      </c>
      <c r="P247" s="17">
        <v>-539</v>
      </c>
      <c r="Q247" s="17">
        <v>-218</v>
      </c>
      <c r="R247" s="17">
        <v>-377</v>
      </c>
      <c r="S247" s="17">
        <v>615</v>
      </c>
      <c r="T247" s="17">
        <v>1181</v>
      </c>
      <c r="U247" s="17">
        <v>2269</v>
      </c>
      <c r="V247" s="17">
        <v>2727</v>
      </c>
      <c r="W247" s="17">
        <v>3049</v>
      </c>
      <c r="X247" s="17">
        <v>2148</v>
      </c>
      <c r="Y247" s="17">
        <v>1359</v>
      </c>
      <c r="Z247" s="18">
        <v>8719</v>
      </c>
      <c r="AA247" s="18">
        <v>7263</v>
      </c>
    </row>
    <row r="248" spans="1:27" ht="15.75" x14ac:dyDescent="0.25">
      <c r="A248" s="23" t="s">
        <v>1093</v>
      </c>
      <c r="B248" s="23" t="s">
        <v>1298</v>
      </c>
      <c r="C248" s="17">
        <v>-238</v>
      </c>
      <c r="D248" s="17">
        <v>274</v>
      </c>
      <c r="E248" s="17">
        <v>-397</v>
      </c>
      <c r="F248" s="17">
        <v>-897</v>
      </c>
      <c r="G248" s="17">
        <v>-377</v>
      </c>
      <c r="H248" s="17">
        <v>67</v>
      </c>
      <c r="I248" s="17">
        <v>-240</v>
      </c>
      <c r="J248" s="17">
        <v>-778</v>
      </c>
      <c r="K248" s="17">
        <v>-499</v>
      </c>
      <c r="L248" s="17">
        <v>-387</v>
      </c>
      <c r="M248" s="17">
        <v>-3025</v>
      </c>
      <c r="N248" s="17">
        <v>-2201</v>
      </c>
      <c r="O248" s="17">
        <v>-516</v>
      </c>
      <c r="P248" s="17">
        <v>-1474</v>
      </c>
      <c r="Q248" s="17">
        <v>-1324</v>
      </c>
      <c r="R248" s="17">
        <v>-2829</v>
      </c>
      <c r="S248" s="17">
        <v>-2166</v>
      </c>
      <c r="T248" s="17">
        <v>-3968</v>
      </c>
      <c r="U248" s="17">
        <v>-5020</v>
      </c>
      <c r="V248" s="17">
        <v>-3110</v>
      </c>
      <c r="W248" s="17">
        <v>-5565</v>
      </c>
      <c r="X248" s="17">
        <v>-3342</v>
      </c>
      <c r="Y248" s="17">
        <v>-4499</v>
      </c>
      <c r="Z248" s="18">
        <v>-6340</v>
      </c>
      <c r="AA248" s="18">
        <v>-7599</v>
      </c>
    </row>
    <row r="249" spans="1:27" ht="15.75" x14ac:dyDescent="0.25">
      <c r="A249" s="23" t="s">
        <v>1095</v>
      </c>
      <c r="B249" s="23" t="s">
        <v>1299</v>
      </c>
      <c r="C249" s="17">
        <v>-769</v>
      </c>
      <c r="D249" s="17">
        <v>-839</v>
      </c>
      <c r="E249" s="17">
        <v>-846</v>
      </c>
      <c r="F249" s="17">
        <v>-760</v>
      </c>
      <c r="G249" s="17">
        <v>-477</v>
      </c>
      <c r="H249" s="17">
        <v>-426</v>
      </c>
      <c r="I249" s="17">
        <v>-382</v>
      </c>
      <c r="J249" s="17">
        <v>-609</v>
      </c>
      <c r="K249" s="17">
        <v>-665</v>
      </c>
      <c r="L249" s="17">
        <v>-728</v>
      </c>
      <c r="M249" s="17">
        <v>-759</v>
      </c>
      <c r="N249" s="17">
        <v>-709</v>
      </c>
      <c r="O249" s="17">
        <v>-496</v>
      </c>
      <c r="P249" s="17">
        <v>-394</v>
      </c>
      <c r="Q249" s="17">
        <v>-279</v>
      </c>
      <c r="R249" s="17">
        <v>-330</v>
      </c>
      <c r="S249" s="17">
        <v>-268</v>
      </c>
      <c r="T249" s="17">
        <v>-509</v>
      </c>
      <c r="U249" s="17">
        <v>128</v>
      </c>
      <c r="V249" s="17">
        <v>47</v>
      </c>
      <c r="W249" s="17">
        <v>-60</v>
      </c>
      <c r="X249" s="17">
        <v>168</v>
      </c>
      <c r="Y249" s="17">
        <v>12</v>
      </c>
      <c r="Z249" s="18">
        <v>-472</v>
      </c>
      <c r="AA249" s="18">
        <v>177</v>
      </c>
    </row>
    <row r="250" spans="1:27" ht="15.75" x14ac:dyDescent="0.25">
      <c r="A250" s="23" t="s">
        <v>1097</v>
      </c>
      <c r="B250" s="23" t="s">
        <v>1300</v>
      </c>
      <c r="C250" s="17">
        <v>300</v>
      </c>
      <c r="D250" s="17">
        <v>393</v>
      </c>
      <c r="E250" s="17">
        <v>536</v>
      </c>
      <c r="F250" s="17">
        <v>561</v>
      </c>
      <c r="G250" s="17">
        <v>613</v>
      </c>
      <c r="H250" s="17">
        <v>616</v>
      </c>
      <c r="I250" s="17">
        <v>684</v>
      </c>
      <c r="J250" s="17">
        <v>595</v>
      </c>
      <c r="K250" s="17">
        <v>497</v>
      </c>
      <c r="L250" s="17">
        <v>570</v>
      </c>
      <c r="M250" s="17">
        <v>340</v>
      </c>
      <c r="N250" s="17">
        <v>202</v>
      </c>
      <c r="O250" s="17">
        <v>-30</v>
      </c>
      <c r="P250" s="17">
        <v>138</v>
      </c>
      <c r="Q250" s="17">
        <v>146</v>
      </c>
      <c r="R250" s="17">
        <v>111</v>
      </c>
      <c r="S250" s="17">
        <v>147</v>
      </c>
      <c r="T250" s="17">
        <v>207</v>
      </c>
      <c r="U250" s="17">
        <v>321</v>
      </c>
      <c r="V250" s="17">
        <v>257</v>
      </c>
      <c r="W250" s="17">
        <v>102</v>
      </c>
      <c r="X250" s="17">
        <v>108</v>
      </c>
      <c r="Y250" s="17">
        <v>186</v>
      </c>
      <c r="Z250" s="18">
        <v>57</v>
      </c>
      <c r="AA250" s="18">
        <v>83</v>
      </c>
    </row>
    <row r="251" spans="1:27" ht="15.75" x14ac:dyDescent="0.25">
      <c r="A251" s="23" t="s">
        <v>1099</v>
      </c>
      <c r="B251" s="23" t="s">
        <v>1301</v>
      </c>
      <c r="C251" s="17">
        <v>558</v>
      </c>
      <c r="D251" s="17">
        <v>707</v>
      </c>
      <c r="E251" s="17">
        <v>734</v>
      </c>
      <c r="F251" s="17">
        <v>885</v>
      </c>
      <c r="G251" s="17">
        <v>674</v>
      </c>
      <c r="H251" s="17">
        <v>714</v>
      </c>
      <c r="I251" s="17">
        <v>691</v>
      </c>
      <c r="J251" s="17">
        <v>523</v>
      </c>
      <c r="K251" s="17">
        <v>427</v>
      </c>
      <c r="L251" s="17">
        <v>353</v>
      </c>
      <c r="M251" s="17">
        <v>329</v>
      </c>
      <c r="N251" s="17">
        <v>39</v>
      </c>
      <c r="O251" s="17">
        <v>-235</v>
      </c>
      <c r="P251" s="17">
        <v>-590</v>
      </c>
      <c r="Q251" s="17">
        <v>-432</v>
      </c>
      <c r="R251" s="17">
        <v>215</v>
      </c>
      <c r="S251" s="17">
        <v>496</v>
      </c>
      <c r="T251" s="17">
        <v>617</v>
      </c>
      <c r="U251" s="17">
        <v>661</v>
      </c>
      <c r="V251" s="17">
        <v>782</v>
      </c>
      <c r="W251" s="17">
        <v>897</v>
      </c>
      <c r="X251" s="17">
        <v>638</v>
      </c>
      <c r="Y251" s="17">
        <v>243</v>
      </c>
      <c r="Z251" s="18">
        <v>42</v>
      </c>
      <c r="AA251" s="18">
        <v>555</v>
      </c>
    </row>
    <row r="252" spans="1:27" ht="15.75" x14ac:dyDescent="0.25">
      <c r="A252" s="23" t="s">
        <v>1101</v>
      </c>
      <c r="B252" s="23" t="s">
        <v>1302</v>
      </c>
      <c r="C252" s="17">
        <v>-4155</v>
      </c>
      <c r="D252" s="17">
        <v>-4804</v>
      </c>
      <c r="E252" s="17">
        <v>-3674</v>
      </c>
      <c r="F252" s="17">
        <v>-2726</v>
      </c>
      <c r="G252" s="17">
        <v>-2775</v>
      </c>
      <c r="H252" s="17">
        <v>-2178</v>
      </c>
      <c r="I252" s="17">
        <v>-2611</v>
      </c>
      <c r="J252" s="17">
        <v>-1989</v>
      </c>
      <c r="K252" s="17">
        <v>-2577</v>
      </c>
      <c r="L252" s="17">
        <v>-3248</v>
      </c>
      <c r="M252" s="17">
        <v>-564</v>
      </c>
      <c r="N252" s="17">
        <v>-1638</v>
      </c>
      <c r="O252" s="17">
        <v>-1678</v>
      </c>
      <c r="P252" s="17">
        <v>-1687</v>
      </c>
      <c r="Q252" s="17">
        <v>-742</v>
      </c>
      <c r="R252" s="17">
        <v>-639</v>
      </c>
      <c r="S252" s="17">
        <v>-527</v>
      </c>
      <c r="T252" s="17">
        <v>-2203</v>
      </c>
      <c r="U252" s="17">
        <v>-2777</v>
      </c>
      <c r="V252" s="17">
        <v>-1788</v>
      </c>
      <c r="W252" s="17">
        <v>-1938</v>
      </c>
      <c r="X252" s="17">
        <v>276</v>
      </c>
      <c r="Y252" s="17">
        <v>1290</v>
      </c>
      <c r="Z252" s="18">
        <v>-176</v>
      </c>
      <c r="AA252" s="18">
        <v>321</v>
      </c>
    </row>
    <row r="253" spans="1:27" ht="15.75" x14ac:dyDescent="0.25">
      <c r="A253" s="23" t="s">
        <v>1103</v>
      </c>
      <c r="B253" s="23" t="s">
        <v>1303</v>
      </c>
      <c r="C253" s="17">
        <v>-1137</v>
      </c>
      <c r="D253" s="17">
        <v>-1249</v>
      </c>
      <c r="E253" s="17">
        <v>-828</v>
      </c>
      <c r="F253" s="17">
        <v>-690</v>
      </c>
      <c r="G253" s="17">
        <v>-546</v>
      </c>
      <c r="H253" s="17">
        <v>-537</v>
      </c>
      <c r="I253" s="17">
        <v>-592</v>
      </c>
      <c r="J253" s="17">
        <v>-754</v>
      </c>
      <c r="K253" s="17">
        <v>-510</v>
      </c>
      <c r="L253" s="17">
        <v>-332</v>
      </c>
      <c r="M253" s="17">
        <v>-215</v>
      </c>
      <c r="N253" s="17">
        <v>-14</v>
      </c>
      <c r="O253" s="17">
        <v>396</v>
      </c>
      <c r="P253" s="17">
        <v>713</v>
      </c>
      <c r="Q253" s="17">
        <v>1003</v>
      </c>
      <c r="R253" s="17">
        <v>629</v>
      </c>
      <c r="S253" s="17">
        <v>665</v>
      </c>
      <c r="T253" s="17">
        <v>653</v>
      </c>
      <c r="U253" s="17">
        <v>770</v>
      </c>
      <c r="V253" s="17">
        <v>505</v>
      </c>
      <c r="W253" s="17">
        <v>526</v>
      </c>
      <c r="X253" s="17">
        <v>514</v>
      </c>
      <c r="Y253" s="17">
        <v>574</v>
      </c>
      <c r="Z253" s="18">
        <v>694</v>
      </c>
      <c r="AA253" s="18">
        <v>943</v>
      </c>
    </row>
    <row r="254" spans="1:27" ht="15.75" x14ac:dyDescent="0.25">
      <c r="A254" s="23" t="s">
        <v>1105</v>
      </c>
      <c r="B254" s="23" t="s">
        <v>1304</v>
      </c>
      <c r="C254" s="17">
        <v>-85</v>
      </c>
      <c r="D254" s="17">
        <v>-242</v>
      </c>
      <c r="E254" s="17">
        <v>-189</v>
      </c>
      <c r="F254" s="17">
        <v>-452</v>
      </c>
      <c r="G254" s="17">
        <v>-433</v>
      </c>
      <c r="H254" s="17">
        <v>-363</v>
      </c>
      <c r="I254" s="17">
        <v>82</v>
      </c>
      <c r="J254" s="17">
        <v>-12</v>
      </c>
      <c r="K254" s="17">
        <v>22</v>
      </c>
      <c r="L254" s="17">
        <v>65</v>
      </c>
      <c r="M254" s="17">
        <v>-269</v>
      </c>
      <c r="N254" s="17">
        <v>-524</v>
      </c>
      <c r="O254" s="17">
        <v>-329</v>
      </c>
      <c r="P254" s="17">
        <v>-354</v>
      </c>
      <c r="Q254" s="17">
        <v>-753</v>
      </c>
      <c r="R254" s="17">
        <v>-800</v>
      </c>
      <c r="S254" s="17">
        <v>-660</v>
      </c>
      <c r="T254" s="17">
        <v>-634</v>
      </c>
      <c r="U254" s="17">
        <v>-757</v>
      </c>
      <c r="V254" s="17">
        <v>-528</v>
      </c>
      <c r="W254" s="17">
        <v>-550</v>
      </c>
      <c r="X254" s="17">
        <v>-428</v>
      </c>
      <c r="Y254" s="17">
        <v>-469</v>
      </c>
      <c r="Z254" s="18">
        <v>-430</v>
      </c>
      <c r="AA254" s="18">
        <v>-371</v>
      </c>
    </row>
    <row r="255" spans="1:27" ht="15.75" x14ac:dyDescent="0.25">
      <c r="A255" s="23" t="s">
        <v>1107</v>
      </c>
      <c r="B255" s="23" t="s">
        <v>1305</v>
      </c>
      <c r="C255" s="17">
        <v>-646</v>
      </c>
      <c r="D255" s="17">
        <v>-930</v>
      </c>
      <c r="E255" s="17">
        <v>-745</v>
      </c>
      <c r="F255" s="17">
        <v>-668</v>
      </c>
      <c r="G255" s="17">
        <v>-409</v>
      </c>
      <c r="H255" s="17">
        <v>-312</v>
      </c>
      <c r="I255" s="17">
        <v>-449</v>
      </c>
      <c r="J255" s="17">
        <v>-588</v>
      </c>
      <c r="K255" s="17">
        <v>-522</v>
      </c>
      <c r="L255" s="17">
        <v>-354</v>
      </c>
      <c r="M255" s="17">
        <v>-353</v>
      </c>
      <c r="N255" s="17">
        <v>-394</v>
      </c>
      <c r="O255" s="17">
        <v>-353</v>
      </c>
      <c r="P255" s="17">
        <v>-347</v>
      </c>
      <c r="Q255" s="17">
        <v>-119</v>
      </c>
      <c r="R255" s="17">
        <v>-260</v>
      </c>
      <c r="S255" s="17">
        <v>-331</v>
      </c>
      <c r="T255" s="17">
        <v>-335</v>
      </c>
      <c r="U255" s="17">
        <v>-197</v>
      </c>
      <c r="V255" s="17">
        <v>-383</v>
      </c>
      <c r="W255" s="17">
        <v>120</v>
      </c>
      <c r="X255" s="17">
        <v>112</v>
      </c>
      <c r="Y255" s="17">
        <v>28</v>
      </c>
      <c r="Z255" s="18">
        <v>-247</v>
      </c>
      <c r="AA255" s="18">
        <v>-490</v>
      </c>
    </row>
    <row r="256" spans="1:27" ht="15.75" x14ac:dyDescent="0.25">
      <c r="A256" s="23" t="s">
        <v>1109</v>
      </c>
      <c r="B256" s="23" t="s">
        <v>1306</v>
      </c>
      <c r="C256" s="17">
        <v>1884</v>
      </c>
      <c r="D256" s="17">
        <v>1848</v>
      </c>
      <c r="E256" s="17">
        <v>1549</v>
      </c>
      <c r="F256" s="17">
        <v>1424</v>
      </c>
      <c r="G256" s="17">
        <v>1997</v>
      </c>
      <c r="H256" s="17">
        <v>1689</v>
      </c>
      <c r="I256" s="17">
        <v>1305</v>
      </c>
      <c r="J256" s="17">
        <v>2192</v>
      </c>
      <c r="K256" s="17">
        <v>1948</v>
      </c>
      <c r="L256" s="17">
        <v>2527</v>
      </c>
      <c r="M256" s="17">
        <v>3651</v>
      </c>
      <c r="N256" s="17">
        <v>5017</v>
      </c>
      <c r="O256" s="17">
        <v>4089</v>
      </c>
      <c r="P256" s="17">
        <v>5085</v>
      </c>
      <c r="Q256" s="17">
        <v>6475</v>
      </c>
      <c r="R256" s="17">
        <v>6484</v>
      </c>
      <c r="S256" s="17">
        <v>8336</v>
      </c>
      <c r="T256" s="17">
        <v>8203</v>
      </c>
      <c r="U256" s="17">
        <v>7390</v>
      </c>
      <c r="V256" s="17">
        <v>4586</v>
      </c>
      <c r="W256" s="17">
        <v>4634</v>
      </c>
      <c r="X256" s="17">
        <v>6326</v>
      </c>
      <c r="Y256" s="17">
        <v>6351</v>
      </c>
      <c r="Z256" s="18">
        <v>5732</v>
      </c>
      <c r="AA256" s="18">
        <v>8398</v>
      </c>
    </row>
    <row r="257" spans="1:27" ht="15.75" x14ac:dyDescent="0.25">
      <c r="A257" s="23" t="s">
        <v>1111</v>
      </c>
      <c r="B257" s="23" t="s">
        <v>1307</v>
      </c>
      <c r="C257" s="17">
        <v>102</v>
      </c>
      <c r="D257" s="17">
        <v>-4</v>
      </c>
      <c r="E257" s="17">
        <v>524</v>
      </c>
      <c r="F257" s="17">
        <v>120</v>
      </c>
      <c r="G257" s="17">
        <v>77</v>
      </c>
      <c r="H257" s="17">
        <v>-187</v>
      </c>
      <c r="I257" s="17">
        <v>31</v>
      </c>
      <c r="J257" s="17">
        <v>735</v>
      </c>
      <c r="K257" s="17">
        <v>1308</v>
      </c>
      <c r="L257" s="17">
        <v>1174</v>
      </c>
      <c r="M257" s="17">
        <v>1760</v>
      </c>
      <c r="N257" s="17">
        <v>988</v>
      </c>
      <c r="O257" s="17">
        <v>1705</v>
      </c>
      <c r="P257" s="17">
        <v>1432</v>
      </c>
      <c r="Q257" s="17">
        <v>2996</v>
      </c>
      <c r="R257" s="17">
        <v>3374</v>
      </c>
      <c r="S257" s="17">
        <v>4643</v>
      </c>
      <c r="T257" s="17">
        <v>3822</v>
      </c>
      <c r="U257" s="17">
        <v>4774</v>
      </c>
      <c r="V257" s="17">
        <v>4144</v>
      </c>
      <c r="W257" s="17">
        <v>5090</v>
      </c>
      <c r="X257" s="17">
        <v>4333</v>
      </c>
      <c r="Y257" s="17">
        <v>5171</v>
      </c>
      <c r="Z257" s="18">
        <v>7046</v>
      </c>
      <c r="AA257" s="18">
        <v>7446</v>
      </c>
    </row>
    <row r="258" spans="1:27" ht="15.75" x14ac:dyDescent="0.25">
      <c r="A258" s="23" t="s">
        <v>1113</v>
      </c>
      <c r="B258" s="23" t="s">
        <v>1308</v>
      </c>
      <c r="C258" s="17">
        <v>-1766</v>
      </c>
      <c r="D258" s="17">
        <v>-2190</v>
      </c>
      <c r="E258" s="17">
        <v>-1499</v>
      </c>
      <c r="F258" s="17">
        <v>-1232</v>
      </c>
      <c r="G258" s="17">
        <v>-1147</v>
      </c>
      <c r="H258" s="17">
        <v>-800</v>
      </c>
      <c r="I258" s="17">
        <v>-862</v>
      </c>
      <c r="J258" s="17">
        <v>-1014</v>
      </c>
      <c r="K258" s="17">
        <v>-1020</v>
      </c>
      <c r="L258" s="17">
        <v>-1022</v>
      </c>
      <c r="M258" s="17">
        <v>-808</v>
      </c>
      <c r="N258" s="17">
        <v>115</v>
      </c>
      <c r="O258" s="17">
        <v>719</v>
      </c>
      <c r="P258" s="17">
        <v>1451</v>
      </c>
      <c r="Q258" s="17">
        <v>2284</v>
      </c>
      <c r="R258" s="17">
        <v>752</v>
      </c>
      <c r="S258" s="17">
        <v>-142</v>
      </c>
      <c r="T258" s="17">
        <v>923</v>
      </c>
      <c r="U258" s="17">
        <v>1209</v>
      </c>
      <c r="V258" s="17">
        <v>3278</v>
      </c>
      <c r="W258" s="17">
        <v>545</v>
      </c>
      <c r="X258" s="17">
        <v>1953</v>
      </c>
      <c r="Y258" s="17">
        <v>2160</v>
      </c>
      <c r="Z258" s="18">
        <v>3278</v>
      </c>
      <c r="AA258" s="18">
        <v>2886</v>
      </c>
    </row>
    <row r="259" spans="1:27" ht="15.75" x14ac:dyDescent="0.25">
      <c r="A259" s="23" t="s">
        <v>1115</v>
      </c>
      <c r="B259" s="23" t="s">
        <v>1309</v>
      </c>
      <c r="C259" s="17">
        <v>-1611</v>
      </c>
      <c r="D259" s="17">
        <v>-2343</v>
      </c>
      <c r="E259" s="17">
        <v>-1897</v>
      </c>
      <c r="F259" s="17">
        <v>-1288</v>
      </c>
      <c r="G259" s="17">
        <v>-1075</v>
      </c>
      <c r="H259" s="17">
        <v>-936</v>
      </c>
      <c r="I259" s="17">
        <v>-908</v>
      </c>
      <c r="J259" s="17">
        <v>-1026</v>
      </c>
      <c r="K259" s="17">
        <v>-1138</v>
      </c>
      <c r="L259" s="17">
        <v>-1515</v>
      </c>
      <c r="M259" s="17">
        <v>-1150</v>
      </c>
      <c r="N259" s="17">
        <v>-1190</v>
      </c>
      <c r="O259" s="17">
        <v>-1453</v>
      </c>
      <c r="P259" s="17">
        <v>-1957</v>
      </c>
      <c r="Q259" s="17">
        <v>-1891</v>
      </c>
      <c r="R259" s="17">
        <v>-1690</v>
      </c>
      <c r="S259" s="17">
        <v>-1488</v>
      </c>
      <c r="T259" s="17">
        <v>-1309</v>
      </c>
      <c r="U259" s="17">
        <v>-1532</v>
      </c>
      <c r="V259" s="17">
        <v>-1099</v>
      </c>
      <c r="W259" s="17">
        <v>-1198</v>
      </c>
      <c r="X259" s="17">
        <v>-777</v>
      </c>
      <c r="Y259" s="17">
        <v>237</v>
      </c>
      <c r="Z259" s="18">
        <v>-688</v>
      </c>
      <c r="AA259" s="18">
        <v>445</v>
      </c>
    </row>
    <row r="260" spans="1:27" ht="15.75" x14ac:dyDescent="0.25">
      <c r="A260" s="23" t="s">
        <v>1117</v>
      </c>
      <c r="B260" s="23" t="s">
        <v>1310</v>
      </c>
      <c r="C260" s="17">
        <v>-986</v>
      </c>
      <c r="D260" s="17">
        <v>-1263</v>
      </c>
      <c r="E260" s="17">
        <v>-1240</v>
      </c>
      <c r="F260" s="17">
        <v>-1312</v>
      </c>
      <c r="G260" s="17">
        <v>-1207</v>
      </c>
      <c r="H260" s="17">
        <v>-1434</v>
      </c>
      <c r="I260" s="17">
        <v>-1400</v>
      </c>
      <c r="J260" s="17">
        <v>-1784</v>
      </c>
      <c r="K260" s="17">
        <v>-1824</v>
      </c>
      <c r="L260" s="17">
        <v>-1845</v>
      </c>
      <c r="M260" s="17">
        <v>-1700</v>
      </c>
      <c r="N260" s="17">
        <v>-1690</v>
      </c>
      <c r="O260" s="17">
        <v>-1306</v>
      </c>
      <c r="P260" s="17">
        <v>-640</v>
      </c>
      <c r="Q260" s="17">
        <v>-773</v>
      </c>
      <c r="R260" s="17">
        <v>-1354</v>
      </c>
      <c r="S260" s="17">
        <v>-1241</v>
      </c>
      <c r="T260" s="17">
        <v>-2177</v>
      </c>
      <c r="U260" s="17">
        <v>-1928</v>
      </c>
      <c r="V260" s="17">
        <v>-1590</v>
      </c>
      <c r="W260" s="17">
        <v>-1899</v>
      </c>
      <c r="X260" s="17">
        <v>-963</v>
      </c>
      <c r="Y260" s="17">
        <v>-687</v>
      </c>
      <c r="Z260" s="18">
        <v>-1298</v>
      </c>
      <c r="AA260" s="18">
        <v>-1043</v>
      </c>
    </row>
    <row r="261" spans="1:27" ht="15.75" x14ac:dyDescent="0.25">
      <c r="A261" s="23" t="s">
        <v>1119</v>
      </c>
      <c r="B261" s="23" t="s">
        <v>1311</v>
      </c>
      <c r="C261" s="17">
        <v>1875</v>
      </c>
      <c r="D261" s="17">
        <v>1696</v>
      </c>
      <c r="E261" s="17">
        <v>1647</v>
      </c>
      <c r="F261" s="17">
        <v>1667</v>
      </c>
      <c r="G261" s="17">
        <v>1914</v>
      </c>
      <c r="H261" s="17">
        <v>2577</v>
      </c>
      <c r="I261" s="17">
        <v>5532</v>
      </c>
      <c r="J261" s="17">
        <v>3333</v>
      </c>
      <c r="K261" s="17">
        <v>3199</v>
      </c>
      <c r="L261" s="17">
        <v>4575</v>
      </c>
      <c r="M261" s="17">
        <v>4898</v>
      </c>
      <c r="N261" s="17">
        <v>3392</v>
      </c>
      <c r="O261" s="17">
        <v>706</v>
      </c>
      <c r="P261" s="17">
        <v>3247</v>
      </c>
      <c r="Q261" s="17">
        <v>4918</v>
      </c>
      <c r="R261" s="17">
        <v>5166</v>
      </c>
      <c r="S261" s="17">
        <v>7381</v>
      </c>
      <c r="T261" s="17">
        <v>9162</v>
      </c>
      <c r="U261" s="17">
        <v>10505</v>
      </c>
      <c r="V261" s="17">
        <v>9798</v>
      </c>
      <c r="W261" s="17">
        <v>9846</v>
      </c>
      <c r="X261" s="17">
        <v>8744</v>
      </c>
      <c r="Y261" s="17">
        <v>6475</v>
      </c>
      <c r="Z261" s="18">
        <v>2242</v>
      </c>
      <c r="AA261" s="18">
        <v>8106</v>
      </c>
    </row>
    <row r="262" spans="1:27" ht="15.75" x14ac:dyDescent="0.25">
      <c r="A262" s="23" t="s">
        <v>1121</v>
      </c>
      <c r="B262" s="23" t="s">
        <v>1312</v>
      </c>
      <c r="C262" s="17">
        <v>517</v>
      </c>
      <c r="D262" s="17">
        <v>522</v>
      </c>
      <c r="E262" s="17">
        <v>651</v>
      </c>
      <c r="F262" s="17">
        <v>491</v>
      </c>
      <c r="G262" s="17">
        <v>749</v>
      </c>
      <c r="H262" s="17">
        <v>925</v>
      </c>
      <c r="I262" s="17">
        <v>920</v>
      </c>
      <c r="J262" s="17">
        <v>487</v>
      </c>
      <c r="K262" s="17">
        <v>715</v>
      </c>
      <c r="L262" s="17">
        <v>980</v>
      </c>
      <c r="M262" s="17">
        <v>1072</v>
      </c>
      <c r="N262" s="17">
        <v>1300</v>
      </c>
      <c r="O262" s="17">
        <v>1282</v>
      </c>
      <c r="P262" s="17">
        <v>757</v>
      </c>
      <c r="Q262" s="17">
        <v>1636</v>
      </c>
      <c r="R262" s="17">
        <v>1749</v>
      </c>
      <c r="S262" s="17">
        <v>1872</v>
      </c>
      <c r="T262" s="17">
        <v>1462</v>
      </c>
      <c r="U262" s="17">
        <v>1251</v>
      </c>
      <c r="V262" s="17">
        <v>1358</v>
      </c>
      <c r="W262" s="17">
        <v>1557</v>
      </c>
      <c r="X262" s="17">
        <v>1340</v>
      </c>
      <c r="Y262" s="17">
        <v>1055</v>
      </c>
      <c r="Z262" s="18">
        <v>992</v>
      </c>
      <c r="AA262" s="18">
        <v>1974</v>
      </c>
    </row>
    <row r="263" spans="1:27" ht="15.75" x14ac:dyDescent="0.25">
      <c r="A263" s="23" t="s">
        <v>1061</v>
      </c>
      <c r="B263" s="23" t="s">
        <v>1313</v>
      </c>
      <c r="C263" s="17">
        <v>-361</v>
      </c>
      <c r="D263" s="17">
        <v>-674</v>
      </c>
      <c r="E263" s="17">
        <v>-745</v>
      </c>
      <c r="F263" s="17">
        <v>-1023</v>
      </c>
      <c r="G263" s="17">
        <v>-1169</v>
      </c>
      <c r="H263" s="17">
        <v>-1521</v>
      </c>
      <c r="I263" s="17">
        <v>-1029</v>
      </c>
      <c r="J263" s="17">
        <v>-1242</v>
      </c>
      <c r="K263" s="17">
        <v>-1157</v>
      </c>
      <c r="L263" s="17">
        <v>-1586</v>
      </c>
      <c r="M263" s="17">
        <v>-2049</v>
      </c>
      <c r="N263" s="17">
        <v>-1886</v>
      </c>
      <c r="O263" s="17">
        <v>-2084</v>
      </c>
      <c r="P263" s="17">
        <v>-3483</v>
      </c>
      <c r="Q263" s="17">
        <v>-3977</v>
      </c>
      <c r="R263" s="17">
        <v>-3996</v>
      </c>
      <c r="S263" s="17">
        <v>-5223</v>
      </c>
      <c r="T263" s="17">
        <v>-5321</v>
      </c>
      <c r="U263" s="17">
        <v>-6199</v>
      </c>
      <c r="V263" s="17">
        <v>-5999</v>
      </c>
      <c r="W263" s="17">
        <v>-6161</v>
      </c>
      <c r="X263" s="17">
        <v>-4886</v>
      </c>
      <c r="Y263" s="17">
        <v>-5301</v>
      </c>
      <c r="Z263" s="18">
        <v>-9101</v>
      </c>
      <c r="AA263" s="18">
        <v>-6017</v>
      </c>
    </row>
    <row r="264" spans="1:27" ht="15.75" x14ac:dyDescent="0.25">
      <c r="A264" s="23" t="s">
        <v>1124</v>
      </c>
      <c r="B264" s="23" t="s">
        <v>1314</v>
      </c>
      <c r="C264" s="17">
        <v>-10686</v>
      </c>
      <c r="D264" s="17">
        <v>-14860</v>
      </c>
      <c r="E264" s="17">
        <v>-12988</v>
      </c>
      <c r="F264" s="17">
        <v>-14078</v>
      </c>
      <c r="G264" s="17">
        <v>-11806</v>
      </c>
      <c r="H264" s="17">
        <v>-10566</v>
      </c>
      <c r="I264" s="17">
        <v>-10077</v>
      </c>
      <c r="J264" s="17">
        <v>-16008</v>
      </c>
      <c r="K264" s="17">
        <v>-17882</v>
      </c>
      <c r="L264" s="17">
        <v>-16532</v>
      </c>
      <c r="M264" s="17">
        <v>-18787</v>
      </c>
      <c r="N264" s="17">
        <v>-21767</v>
      </c>
      <c r="O264" s="17">
        <v>-16945</v>
      </c>
      <c r="P264" s="17">
        <v>-13714</v>
      </c>
      <c r="Q264" s="17">
        <v>-5994</v>
      </c>
      <c r="R264" s="17">
        <v>-9476</v>
      </c>
      <c r="S264" s="17">
        <v>-7544</v>
      </c>
      <c r="T264" s="17">
        <v>-12337</v>
      </c>
      <c r="U264" s="17">
        <v>-8360</v>
      </c>
      <c r="V264" s="17">
        <v>-5561</v>
      </c>
      <c r="W264" s="17">
        <v>-5098</v>
      </c>
      <c r="X264" s="17">
        <v>-12298</v>
      </c>
      <c r="Y264" s="17">
        <v>-22682</v>
      </c>
      <c r="Z264" s="18">
        <v>-23424</v>
      </c>
      <c r="AA264" s="18">
        <v>-2999</v>
      </c>
    </row>
    <row r="265" spans="1:27" ht="15.75" x14ac:dyDescent="0.25">
      <c r="A265" s="23" t="s">
        <v>1126</v>
      </c>
      <c r="B265" s="23" t="s">
        <v>1315</v>
      </c>
      <c r="C265" s="17">
        <v>1395</v>
      </c>
      <c r="D265" s="17">
        <v>1297</v>
      </c>
      <c r="E265" s="17">
        <v>1118</v>
      </c>
      <c r="F265" s="17">
        <v>886</v>
      </c>
      <c r="G265" s="17">
        <v>1086</v>
      </c>
      <c r="H265" s="17">
        <v>1370</v>
      </c>
      <c r="I265" s="17">
        <v>1450</v>
      </c>
      <c r="J265" s="17">
        <v>1382</v>
      </c>
      <c r="K265" s="17">
        <v>1551</v>
      </c>
      <c r="L265" s="17">
        <v>2604</v>
      </c>
      <c r="M265" s="17">
        <v>2667</v>
      </c>
      <c r="N265" s="17">
        <v>3610</v>
      </c>
      <c r="O265" s="17">
        <v>4766</v>
      </c>
      <c r="P265" s="17">
        <v>5077</v>
      </c>
      <c r="Q265" s="17">
        <v>4368</v>
      </c>
      <c r="R265" s="17">
        <v>4415</v>
      </c>
      <c r="S265" s="17">
        <v>4432</v>
      </c>
      <c r="T265" s="17">
        <v>4660</v>
      </c>
      <c r="U265" s="17">
        <v>5318</v>
      </c>
      <c r="V265" s="17">
        <v>6396</v>
      </c>
      <c r="W265" s="17">
        <v>4225</v>
      </c>
      <c r="X265" s="17">
        <v>4289</v>
      </c>
      <c r="Y265" s="17">
        <v>5827</v>
      </c>
      <c r="Z265" s="18">
        <v>8109</v>
      </c>
      <c r="AA265" s="18">
        <v>8953</v>
      </c>
    </row>
    <row r="266" spans="1:27" ht="15.75" x14ac:dyDescent="0.25">
      <c r="A266" s="23" t="s">
        <v>1128</v>
      </c>
      <c r="B266" s="23" t="s">
        <v>1316</v>
      </c>
      <c r="C266" s="17">
        <v>-71</v>
      </c>
      <c r="D266" s="17">
        <v>-133</v>
      </c>
      <c r="E266" s="17">
        <v>-264</v>
      </c>
      <c r="F266" s="17">
        <v>-369</v>
      </c>
      <c r="G266" s="17">
        <v>-296</v>
      </c>
      <c r="H266" s="17">
        <v>-247</v>
      </c>
      <c r="I266" s="17">
        <v>-358</v>
      </c>
      <c r="J266" s="17">
        <v>-354</v>
      </c>
      <c r="K266" s="17">
        <v>-386</v>
      </c>
      <c r="L266" s="17">
        <v>-360</v>
      </c>
      <c r="M266" s="17">
        <v>-388</v>
      </c>
      <c r="N266" s="17">
        <v>-377</v>
      </c>
      <c r="O266" s="17">
        <v>-233</v>
      </c>
      <c r="P266" s="17">
        <v>-108</v>
      </c>
      <c r="Q266" s="17">
        <v>-71</v>
      </c>
      <c r="R266" s="17">
        <v>-68</v>
      </c>
      <c r="S266" s="17">
        <v>-110</v>
      </c>
      <c r="T266" s="17">
        <v>96</v>
      </c>
      <c r="U266" s="17">
        <v>-3</v>
      </c>
      <c r="V266" s="17">
        <v>424</v>
      </c>
      <c r="W266" s="17">
        <v>263</v>
      </c>
      <c r="X266" s="17">
        <v>216</v>
      </c>
      <c r="Y266" s="17">
        <v>485</v>
      </c>
      <c r="Z266" s="18">
        <v>916</v>
      </c>
      <c r="AA266" s="18">
        <v>914</v>
      </c>
    </row>
    <row r="267" spans="1:27" ht="15.75" x14ac:dyDescent="0.25">
      <c r="A267" s="23" t="s">
        <v>1061</v>
      </c>
      <c r="B267" s="23" t="s">
        <v>1317</v>
      </c>
      <c r="C267" s="17">
        <v>-31</v>
      </c>
      <c r="D267" s="17">
        <v>0</v>
      </c>
      <c r="E267" s="17">
        <v>9</v>
      </c>
      <c r="F267" s="17">
        <v>2</v>
      </c>
      <c r="G267" s="17">
        <v>22</v>
      </c>
      <c r="H267" s="17">
        <v>-25</v>
      </c>
      <c r="I267" s="17">
        <v>-20</v>
      </c>
      <c r="J267" s="17">
        <v>-25</v>
      </c>
      <c r="K267" s="17">
        <v>37</v>
      </c>
      <c r="L267" s="17">
        <v>3</v>
      </c>
      <c r="M267" s="17">
        <v>-57</v>
      </c>
      <c r="N267" s="17">
        <v>219</v>
      </c>
      <c r="O267" s="17">
        <v>54</v>
      </c>
      <c r="P267" s="17">
        <v>124</v>
      </c>
      <c r="Q267" s="17">
        <v>77</v>
      </c>
      <c r="R267" s="17">
        <v>-86</v>
      </c>
      <c r="S267" s="17">
        <v>-37</v>
      </c>
      <c r="T267" s="17">
        <v>-31</v>
      </c>
      <c r="U267" s="17">
        <v>-170</v>
      </c>
      <c r="V267" s="17">
        <v>-144</v>
      </c>
      <c r="W267" s="17">
        <v>-169</v>
      </c>
      <c r="X267" s="17">
        <v>-286</v>
      </c>
      <c r="Y267" s="17">
        <v>-269</v>
      </c>
      <c r="Z267" s="18">
        <v>-315</v>
      </c>
      <c r="AA267" s="18">
        <v>-325</v>
      </c>
    </row>
    <row r="268" spans="1:27" ht="15.75" x14ac:dyDescent="0.25">
      <c r="A268" s="23" t="s">
        <v>1131</v>
      </c>
      <c r="B268" s="23" t="s">
        <v>1318</v>
      </c>
      <c r="C268" s="17">
        <v>1293</v>
      </c>
      <c r="D268" s="17">
        <v>1164</v>
      </c>
      <c r="E268" s="17">
        <v>863</v>
      </c>
      <c r="F268" s="17">
        <v>519</v>
      </c>
      <c r="G268" s="17">
        <v>812</v>
      </c>
      <c r="H268" s="17">
        <v>1098</v>
      </c>
      <c r="I268" s="17">
        <v>1072</v>
      </c>
      <c r="J268" s="17">
        <v>1003</v>
      </c>
      <c r="K268" s="17">
        <v>1202</v>
      </c>
      <c r="L268" s="17">
        <v>2247</v>
      </c>
      <c r="M268" s="17">
        <v>2222</v>
      </c>
      <c r="N268" s="17">
        <v>3452</v>
      </c>
      <c r="O268" s="17">
        <v>4587</v>
      </c>
      <c r="P268" s="17">
        <v>5093</v>
      </c>
      <c r="Q268" s="17">
        <v>4374</v>
      </c>
      <c r="R268" s="17">
        <v>4261</v>
      </c>
      <c r="S268" s="17">
        <v>4285</v>
      </c>
      <c r="T268" s="17">
        <v>4725</v>
      </c>
      <c r="U268" s="17">
        <v>5145</v>
      </c>
      <c r="V268" s="17">
        <v>6676</v>
      </c>
      <c r="W268" s="17">
        <v>4319</v>
      </c>
      <c r="X268" s="17">
        <v>4219</v>
      </c>
      <c r="Y268" s="17">
        <v>6043</v>
      </c>
      <c r="Z268" s="18">
        <v>8710</v>
      </c>
      <c r="AA268" s="18">
        <v>9542</v>
      </c>
    </row>
    <row r="269" spans="1:27" ht="15.75" x14ac:dyDescent="0.25">
      <c r="A269" s="23" t="s">
        <v>1133</v>
      </c>
      <c r="B269" s="23" t="s">
        <v>1319</v>
      </c>
      <c r="C269" s="17">
        <v>444</v>
      </c>
      <c r="D269" s="17">
        <v>180</v>
      </c>
      <c r="E269" s="17">
        <v>145</v>
      </c>
      <c r="F269" s="17">
        <v>-62</v>
      </c>
      <c r="G269" s="17">
        <v>-24</v>
      </c>
      <c r="H269" s="17">
        <v>93</v>
      </c>
      <c r="I269" s="17">
        <v>85</v>
      </c>
      <c r="J269" s="17">
        <v>-163</v>
      </c>
      <c r="K269" s="17">
        <v>678</v>
      </c>
      <c r="L269" s="17">
        <v>691</v>
      </c>
      <c r="M269" s="17">
        <v>702</v>
      </c>
      <c r="N269" s="17">
        <v>601</v>
      </c>
      <c r="O269" s="17">
        <v>355</v>
      </c>
      <c r="P269" s="17">
        <v>644</v>
      </c>
      <c r="Q269" s="17">
        <v>353</v>
      </c>
      <c r="R269" s="17">
        <v>608</v>
      </c>
      <c r="S269" s="17">
        <v>614</v>
      </c>
      <c r="T269" s="17">
        <v>1035</v>
      </c>
      <c r="U269" s="17">
        <v>932</v>
      </c>
      <c r="V269" s="17">
        <v>833</v>
      </c>
      <c r="W269" s="17">
        <v>976</v>
      </c>
      <c r="X269" s="17">
        <v>761</v>
      </c>
      <c r="Y269" s="17">
        <v>1018</v>
      </c>
      <c r="Z269" s="18">
        <v>401</v>
      </c>
      <c r="AA269" s="18">
        <v>846</v>
      </c>
    </row>
    <row r="270" spans="1:27" ht="15.75" x14ac:dyDescent="0.25">
      <c r="A270" s="23" t="s">
        <v>1135</v>
      </c>
      <c r="B270" s="23" t="s">
        <v>1320</v>
      </c>
      <c r="C270" s="17">
        <v>-92</v>
      </c>
      <c r="D270" s="17">
        <v>-91</v>
      </c>
      <c r="E270" s="17">
        <v>-166</v>
      </c>
      <c r="F270" s="17">
        <v>-217</v>
      </c>
      <c r="G270" s="17">
        <v>-231</v>
      </c>
      <c r="H270" s="17">
        <v>-245</v>
      </c>
      <c r="I270" s="17">
        <v>-305</v>
      </c>
      <c r="J270" s="17">
        <v>-161</v>
      </c>
      <c r="K270" s="17">
        <v>-338</v>
      </c>
      <c r="L270" s="17">
        <v>-159</v>
      </c>
      <c r="M270" s="17">
        <v>-183</v>
      </c>
      <c r="N270" s="17">
        <v>44</v>
      </c>
      <c r="O270" s="17">
        <v>47</v>
      </c>
      <c r="P270" s="17">
        <v>93</v>
      </c>
      <c r="Q270" s="17">
        <v>-200</v>
      </c>
      <c r="R270" s="17">
        <v>-198</v>
      </c>
      <c r="S270" s="17">
        <v>-316</v>
      </c>
      <c r="T270" s="17">
        <v>-404</v>
      </c>
      <c r="U270" s="17">
        <v>-41</v>
      </c>
      <c r="V270" s="17">
        <v>-230</v>
      </c>
      <c r="W270" s="17">
        <v>-350</v>
      </c>
      <c r="X270" s="17">
        <v>-101</v>
      </c>
      <c r="Y270" s="17">
        <v>-341</v>
      </c>
      <c r="Z270" s="18">
        <v>-322</v>
      </c>
      <c r="AA270" s="18">
        <v>-791</v>
      </c>
    </row>
    <row r="271" spans="1:27" ht="15.75" x14ac:dyDescent="0.25">
      <c r="A271" s="23" t="s">
        <v>1137</v>
      </c>
      <c r="B271" s="23" t="s">
        <v>1321</v>
      </c>
      <c r="C271" s="17">
        <v>291</v>
      </c>
      <c r="D271" s="17">
        <v>-638</v>
      </c>
      <c r="E271" s="17">
        <v>-778</v>
      </c>
      <c r="F271" s="17">
        <v>-780</v>
      </c>
      <c r="G271" s="17">
        <v>-991</v>
      </c>
      <c r="H271" s="17">
        <v>-1224</v>
      </c>
      <c r="I271" s="17">
        <v>-1717</v>
      </c>
      <c r="J271" s="17">
        <v>-1401</v>
      </c>
      <c r="K271" s="17">
        <v>-133</v>
      </c>
      <c r="L271" s="17">
        <v>-1549</v>
      </c>
      <c r="M271" s="17">
        <v>-1049</v>
      </c>
      <c r="N271" s="17">
        <v>-933</v>
      </c>
      <c r="O271" s="17">
        <v>1055</v>
      </c>
      <c r="P271" s="17">
        <v>669</v>
      </c>
      <c r="Q271" s="17">
        <v>140</v>
      </c>
      <c r="R271" s="17">
        <v>755</v>
      </c>
      <c r="S271" s="17">
        <v>238</v>
      </c>
      <c r="T271" s="17">
        <v>14</v>
      </c>
      <c r="U271" s="17">
        <v>-38</v>
      </c>
      <c r="V271" s="17">
        <v>-745</v>
      </c>
      <c r="W271" s="17">
        <v>-1664</v>
      </c>
      <c r="X271" s="17">
        <v>-859</v>
      </c>
      <c r="Y271" s="17">
        <v>-3681</v>
      </c>
      <c r="Z271" s="18">
        <v>-2062</v>
      </c>
      <c r="AA271" s="18">
        <v>-1227</v>
      </c>
    </row>
    <row r="272" spans="1:27" ht="15.75" x14ac:dyDescent="0.25">
      <c r="A272" s="23" t="s">
        <v>1139</v>
      </c>
      <c r="B272" s="23" t="s">
        <v>1322</v>
      </c>
      <c r="C272" s="17">
        <v>-191</v>
      </c>
      <c r="D272" s="17">
        <v>-628</v>
      </c>
      <c r="E272" s="17">
        <v>-329</v>
      </c>
      <c r="F272" s="17">
        <v>-338</v>
      </c>
      <c r="G272" s="17">
        <v>-117</v>
      </c>
      <c r="H272" s="17">
        <v>-320</v>
      </c>
      <c r="I272" s="17">
        <v>-608</v>
      </c>
      <c r="J272" s="17">
        <v>-1149</v>
      </c>
      <c r="K272" s="17">
        <v>-1234</v>
      </c>
      <c r="L272" s="17">
        <v>-1356</v>
      </c>
      <c r="M272" s="17">
        <v>-502</v>
      </c>
      <c r="N272" s="17">
        <v>-1356</v>
      </c>
      <c r="O272" s="17">
        <v>-1210</v>
      </c>
      <c r="P272" s="17">
        <v>-3230</v>
      </c>
      <c r="Q272" s="17">
        <v>-3630</v>
      </c>
      <c r="R272" s="17">
        <v>-3064</v>
      </c>
      <c r="S272" s="17">
        <v>-1363</v>
      </c>
      <c r="T272" s="17">
        <v>-115</v>
      </c>
      <c r="U272" s="17">
        <v>-1486</v>
      </c>
      <c r="V272" s="17">
        <v>-2137</v>
      </c>
      <c r="W272" s="17">
        <v>-1583</v>
      </c>
      <c r="X272" s="17">
        <v>46</v>
      </c>
      <c r="Y272" s="17">
        <v>-1520</v>
      </c>
      <c r="Z272" s="18">
        <v>-2681</v>
      </c>
      <c r="AA272" s="18">
        <v>-2322</v>
      </c>
    </row>
    <row r="273" spans="1:27" ht="15.75" x14ac:dyDescent="0.25">
      <c r="A273" s="23" t="s">
        <v>1061</v>
      </c>
      <c r="B273" s="23" t="s">
        <v>1323</v>
      </c>
      <c r="C273" s="17">
        <v>1155</v>
      </c>
      <c r="D273" s="17">
        <v>1384</v>
      </c>
      <c r="E273" s="17">
        <v>524</v>
      </c>
      <c r="F273" s="17">
        <v>521</v>
      </c>
      <c r="G273" s="17">
        <v>570</v>
      </c>
      <c r="H273" s="17">
        <v>372</v>
      </c>
      <c r="I273" s="17">
        <v>827</v>
      </c>
      <c r="J273" s="17">
        <v>1082</v>
      </c>
      <c r="K273" s="17">
        <v>1188</v>
      </c>
      <c r="L273" s="17">
        <v>2685</v>
      </c>
      <c r="M273" s="17">
        <v>3418</v>
      </c>
      <c r="N273" s="17">
        <v>5234</v>
      </c>
      <c r="O273" s="17">
        <v>2915</v>
      </c>
      <c r="P273" s="17">
        <v>3062</v>
      </c>
      <c r="Q273" s="17">
        <v>-1183</v>
      </c>
      <c r="R273" s="17">
        <v>1990</v>
      </c>
      <c r="S273" s="17">
        <v>3632</v>
      </c>
      <c r="T273" s="17">
        <v>3256</v>
      </c>
      <c r="U273" s="17">
        <v>3196</v>
      </c>
      <c r="V273" s="17">
        <v>1749</v>
      </c>
      <c r="W273" s="17">
        <v>3489</v>
      </c>
      <c r="X273" s="17">
        <v>3570</v>
      </c>
      <c r="Y273" s="17">
        <v>4450</v>
      </c>
      <c r="Z273" s="18">
        <v>2829</v>
      </c>
      <c r="AA273" s="18">
        <v>4112</v>
      </c>
    </row>
    <row r="274" spans="1:27" ht="15.75" x14ac:dyDescent="0.25">
      <c r="A274" s="23" t="s">
        <v>1142</v>
      </c>
      <c r="B274" s="23" t="s">
        <v>1324</v>
      </c>
      <c r="C274" s="17">
        <v>1607</v>
      </c>
      <c r="D274" s="17">
        <v>207</v>
      </c>
      <c r="E274" s="17">
        <v>-604</v>
      </c>
      <c r="F274" s="17">
        <v>-876</v>
      </c>
      <c r="G274" s="17">
        <v>-793</v>
      </c>
      <c r="H274" s="17">
        <v>-1324</v>
      </c>
      <c r="I274" s="17">
        <v>-1718</v>
      </c>
      <c r="J274" s="17">
        <v>-1792</v>
      </c>
      <c r="K274" s="17">
        <v>161</v>
      </c>
      <c r="L274" s="17">
        <v>312</v>
      </c>
      <c r="M274" s="17">
        <v>2386</v>
      </c>
      <c r="N274" s="17">
        <v>3590</v>
      </c>
      <c r="O274" s="17">
        <v>3162</v>
      </c>
      <c r="P274" s="17">
        <v>1238</v>
      </c>
      <c r="Q274" s="17">
        <v>-4520</v>
      </c>
      <c r="R274" s="17">
        <v>91</v>
      </c>
      <c r="S274" s="17">
        <v>2805</v>
      </c>
      <c r="T274" s="17">
        <v>3786</v>
      </c>
      <c r="U274" s="17">
        <v>2563</v>
      </c>
      <c r="V274" s="17">
        <v>-530</v>
      </c>
      <c r="W274" s="17">
        <v>868</v>
      </c>
      <c r="X274" s="17">
        <v>3417</v>
      </c>
      <c r="Y274" s="17">
        <v>-74</v>
      </c>
      <c r="Z274" s="18">
        <v>-1835</v>
      </c>
      <c r="AA274" s="18">
        <v>618</v>
      </c>
    </row>
    <row r="275" spans="1:27" ht="15.75" x14ac:dyDescent="0.25">
      <c r="A275" s="23" t="s">
        <v>1144</v>
      </c>
      <c r="B275" s="23" t="s">
        <v>1325</v>
      </c>
      <c r="C275" s="17">
        <v>-30</v>
      </c>
      <c r="D275" s="17">
        <v>-43</v>
      </c>
      <c r="E275" s="17">
        <v>-27</v>
      </c>
      <c r="F275" s="17">
        <v>-2</v>
      </c>
      <c r="G275" s="17">
        <v>18</v>
      </c>
      <c r="H275" s="17">
        <v>-26</v>
      </c>
      <c r="I275" s="17">
        <v>24</v>
      </c>
      <c r="J275" s="17">
        <v>-77</v>
      </c>
      <c r="K275" s="17">
        <v>7</v>
      </c>
      <c r="L275" s="17">
        <v>24</v>
      </c>
      <c r="M275" s="17">
        <v>105</v>
      </c>
      <c r="N275" s="17">
        <v>47</v>
      </c>
      <c r="O275" s="17">
        <v>54</v>
      </c>
      <c r="P275" s="17">
        <v>75</v>
      </c>
      <c r="Q275" s="17">
        <v>-4</v>
      </c>
      <c r="R275" s="17">
        <v>17</v>
      </c>
      <c r="S275" s="17">
        <v>50</v>
      </c>
      <c r="T275" s="17">
        <v>75</v>
      </c>
      <c r="U275" s="17">
        <v>44</v>
      </c>
      <c r="V275" s="17">
        <v>-1</v>
      </c>
      <c r="W275" s="17">
        <v>-9</v>
      </c>
      <c r="X275" s="17">
        <v>79</v>
      </c>
      <c r="Y275" s="17">
        <v>113</v>
      </c>
      <c r="Z275" s="18">
        <v>-289</v>
      </c>
      <c r="AA275" s="18">
        <v>-997</v>
      </c>
    </row>
    <row r="276" spans="1:27" ht="15.75" x14ac:dyDescent="0.25">
      <c r="A276" s="23" t="s">
        <v>1146</v>
      </c>
      <c r="B276" s="23" t="s">
        <v>1326</v>
      </c>
      <c r="C276" s="17">
        <v>-10649</v>
      </c>
      <c r="D276" s="17">
        <v>-13232</v>
      </c>
      <c r="E276" s="17">
        <v>-19797</v>
      </c>
      <c r="F276" s="17">
        <v>-28105</v>
      </c>
      <c r="G276" s="17">
        <v>-26759</v>
      </c>
      <c r="H276" s="17">
        <v>-30515</v>
      </c>
      <c r="I276" s="17">
        <v>-29901</v>
      </c>
      <c r="J276" s="17">
        <v>-27824</v>
      </c>
      <c r="K276" s="17">
        <v>-29985</v>
      </c>
      <c r="L276" s="17">
        <v>-26879</v>
      </c>
      <c r="M276" s="17">
        <v>-19225</v>
      </c>
      <c r="N276" s="17">
        <v>-25082</v>
      </c>
      <c r="O276" s="17">
        <v>-13138</v>
      </c>
      <c r="P276" s="17">
        <v>-16946</v>
      </c>
      <c r="Q276" s="17">
        <v>-25300</v>
      </c>
      <c r="R276" s="17">
        <v>-36177</v>
      </c>
      <c r="S276" s="17">
        <v>-28970</v>
      </c>
      <c r="T276" s="17">
        <v>-37756</v>
      </c>
      <c r="U276" s="17">
        <v>-27925</v>
      </c>
      <c r="V276" s="17">
        <v>-29754</v>
      </c>
      <c r="W276" s="17">
        <v>-31176</v>
      </c>
      <c r="X276" s="17">
        <v>11747</v>
      </c>
      <c r="Y276" s="17">
        <v>-5119</v>
      </c>
      <c r="Z276" s="18">
        <v>-44115</v>
      </c>
      <c r="AA276" s="18">
        <v>-15056</v>
      </c>
    </row>
  </sheetData>
  <pageMargins left="0.7" right="0.7" top="0.75" bottom="0.75" header="0.3" footer="0.3"/>
  <pageSetup paperSize="9" orientation="portrait" r:id="rId1"/>
  <headerFooter>
    <oddHeader>&amp;C&amp;"Calibri"&amp;12&amp;K000000 OFFICIAL-SENSITIVE – ONS USE ONLY&amp;1#_x000D_</oddHeader>
    <oddFooter>&amp;C_x000D_&amp;1#&amp;"Calibri"&amp;12&amp;K000000 OFFICIAL-SENSITIVE – ONS USE ONLY</oddFooter>
  </headerFooter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9F50-FDBC-458D-A033-B55FE6CDF2B8}">
  <dimension ref="A1:AD276"/>
  <sheetViews>
    <sheetView zoomScaleNormal="100" workbookViewId="0">
      <pane xSplit="2" ySplit="6" topLeftCell="P38" activePane="bottomRight" state="frozen"/>
      <selection pane="topRight" activeCell="C1" sqref="C1"/>
      <selection pane="bottomLeft" activeCell="A7" sqref="A7"/>
      <selection pane="bottomRight" activeCell="P69" sqref="P69"/>
    </sheetView>
  </sheetViews>
  <sheetFormatPr defaultColWidth="11.140625" defaultRowHeight="15" x14ac:dyDescent="0.2"/>
  <cols>
    <col min="1" max="1" width="68.42578125" style="17" customWidth="1"/>
    <col min="2" max="24" width="11.140625" style="18"/>
    <col min="25" max="28" width="11.140625" style="17"/>
    <col min="29" max="29" width="22.7109375" style="17" bestFit="1" customWidth="1"/>
    <col min="30" max="16384" width="11.140625" style="17"/>
  </cols>
  <sheetData>
    <row r="1" spans="1:27" ht="23.25" x14ac:dyDescent="0.35">
      <c r="A1" s="16" t="s">
        <v>1327</v>
      </c>
    </row>
    <row r="2" spans="1:27" x14ac:dyDescent="0.2">
      <c r="A2" s="19" t="s">
        <v>946</v>
      </c>
      <c r="B2" s="20"/>
      <c r="C2" s="20"/>
    </row>
    <row r="3" spans="1:27" x14ac:dyDescent="0.2">
      <c r="A3" s="17" t="s">
        <v>947</v>
      </c>
    </row>
    <row r="4" spans="1:27" x14ac:dyDescent="0.2">
      <c r="A4" s="17" t="s">
        <v>948</v>
      </c>
    </row>
    <row r="5" spans="1:27" ht="18" x14ac:dyDescent="0.25">
      <c r="A5" s="21" t="s">
        <v>1328</v>
      </c>
    </row>
    <row r="6" spans="1:27" ht="15.75" x14ac:dyDescent="0.25">
      <c r="A6" s="22" t="s">
        <v>950</v>
      </c>
      <c r="B6" s="25" t="s">
        <v>951</v>
      </c>
      <c r="C6" s="24" t="s">
        <v>952</v>
      </c>
      <c r="D6" s="24" t="s">
        <v>953</v>
      </c>
      <c r="E6" s="24" t="s">
        <v>954</v>
      </c>
      <c r="F6" s="24" t="s">
        <v>955</v>
      </c>
      <c r="G6" s="24" t="s">
        <v>956</v>
      </c>
      <c r="H6" s="24" t="s">
        <v>957</v>
      </c>
      <c r="I6" s="24" t="s">
        <v>958</v>
      </c>
      <c r="J6" s="24" t="s">
        <v>959</v>
      </c>
      <c r="K6" s="24" t="s">
        <v>960</v>
      </c>
      <c r="L6" s="24" t="s">
        <v>961</v>
      </c>
      <c r="M6" s="24" t="s">
        <v>962</v>
      </c>
      <c r="N6" s="24" t="s">
        <v>963</v>
      </c>
      <c r="O6" s="24" t="s">
        <v>964</v>
      </c>
      <c r="P6" s="24" t="s">
        <v>965</v>
      </c>
      <c r="Q6" s="24" t="s">
        <v>966</v>
      </c>
      <c r="R6" s="24" t="s">
        <v>967</v>
      </c>
      <c r="S6" s="24" t="s">
        <v>968</v>
      </c>
      <c r="T6" s="24" t="s">
        <v>969</v>
      </c>
      <c r="U6" s="24" t="s">
        <v>970</v>
      </c>
      <c r="V6" s="24" t="s">
        <v>971</v>
      </c>
      <c r="W6" s="24" t="s">
        <v>972</v>
      </c>
      <c r="X6" s="24" t="s">
        <v>973</v>
      </c>
      <c r="Y6" s="24" t="s">
        <v>921</v>
      </c>
      <c r="Z6" s="24" t="s">
        <v>974</v>
      </c>
      <c r="AA6" s="24" t="s">
        <v>626</v>
      </c>
    </row>
    <row r="7" spans="1:27" ht="15.75" x14ac:dyDescent="0.25">
      <c r="A7" s="23" t="s">
        <v>975</v>
      </c>
      <c r="B7" s="25" t="s">
        <v>1329</v>
      </c>
      <c r="C7" s="17">
        <v>1160</v>
      </c>
      <c r="D7" s="17">
        <v>1118</v>
      </c>
      <c r="E7" s="17">
        <v>1255</v>
      </c>
      <c r="F7" s="17">
        <v>1282</v>
      </c>
      <c r="G7" s="17">
        <v>1281</v>
      </c>
      <c r="H7" s="17">
        <v>1110</v>
      </c>
      <c r="I7" s="17">
        <v>1342</v>
      </c>
      <c r="J7" s="17">
        <v>1702</v>
      </c>
      <c r="K7" s="17">
        <v>1410</v>
      </c>
      <c r="L7" s="17">
        <v>1479</v>
      </c>
      <c r="M7" s="17">
        <v>1297</v>
      </c>
      <c r="N7" s="17">
        <v>1478</v>
      </c>
      <c r="O7" s="17">
        <v>1705</v>
      </c>
      <c r="P7" s="17">
        <v>1563</v>
      </c>
      <c r="Q7" s="17">
        <v>1657</v>
      </c>
      <c r="R7" s="17">
        <v>1661</v>
      </c>
      <c r="S7" s="17">
        <v>1569</v>
      </c>
      <c r="T7" s="17">
        <v>1808</v>
      </c>
      <c r="U7" s="17">
        <v>1875</v>
      </c>
      <c r="V7" s="17">
        <v>2069</v>
      </c>
      <c r="W7" s="17">
        <v>1939</v>
      </c>
      <c r="X7" s="17">
        <v>1783</v>
      </c>
      <c r="Y7" s="17">
        <v>1614</v>
      </c>
      <c r="Z7" s="18">
        <v>1837</v>
      </c>
      <c r="AA7" s="18">
        <v>1722</v>
      </c>
    </row>
    <row r="8" spans="1:27" ht="15.75" x14ac:dyDescent="0.25">
      <c r="A8" s="23" t="s">
        <v>977</v>
      </c>
      <c r="B8" s="25" t="s">
        <v>1330</v>
      </c>
      <c r="C8" s="17">
        <v>8732</v>
      </c>
      <c r="D8" s="17">
        <v>9598</v>
      </c>
      <c r="E8" s="17">
        <v>9460</v>
      </c>
      <c r="F8" s="17">
        <v>9995</v>
      </c>
      <c r="G8" s="17">
        <v>10815</v>
      </c>
      <c r="H8" s="17">
        <v>10283</v>
      </c>
      <c r="I8" s="17">
        <v>11197</v>
      </c>
      <c r="J8" s="17">
        <v>13270</v>
      </c>
      <c r="K8" s="17">
        <v>12036</v>
      </c>
      <c r="L8" s="17">
        <v>13388</v>
      </c>
      <c r="M8" s="17">
        <v>10828</v>
      </c>
      <c r="N8" s="17">
        <v>13262</v>
      </c>
      <c r="O8" s="17">
        <v>15798</v>
      </c>
      <c r="P8" s="17">
        <v>14378</v>
      </c>
      <c r="Q8" s="17">
        <v>13823</v>
      </c>
      <c r="R8" s="17">
        <v>12179</v>
      </c>
      <c r="S8" s="17">
        <v>11719</v>
      </c>
      <c r="T8" s="17">
        <v>11768</v>
      </c>
      <c r="U8" s="17">
        <v>14162</v>
      </c>
      <c r="V8" s="17">
        <v>14562</v>
      </c>
      <c r="W8" s="17">
        <v>13194</v>
      </c>
      <c r="X8" s="17">
        <v>11057</v>
      </c>
      <c r="Y8" s="17">
        <v>16398</v>
      </c>
      <c r="Z8" s="18">
        <v>29133</v>
      </c>
      <c r="AA8" s="18">
        <v>17637</v>
      </c>
    </row>
    <row r="9" spans="1:27" ht="15.75" x14ac:dyDescent="0.25">
      <c r="A9" s="23" t="s">
        <v>979</v>
      </c>
      <c r="B9" s="25" t="s">
        <v>1331</v>
      </c>
      <c r="C9" s="17">
        <v>76</v>
      </c>
      <c r="D9" s="17">
        <v>89</v>
      </c>
      <c r="E9" s="17">
        <v>123</v>
      </c>
      <c r="F9" s="17">
        <v>134</v>
      </c>
      <c r="G9" s="17">
        <v>156</v>
      </c>
      <c r="H9" s="17">
        <v>155</v>
      </c>
      <c r="I9" s="17">
        <v>220</v>
      </c>
      <c r="J9" s="17">
        <v>219</v>
      </c>
      <c r="K9" s="17">
        <v>207</v>
      </c>
      <c r="L9" s="17">
        <v>257</v>
      </c>
      <c r="M9" s="17">
        <v>206</v>
      </c>
      <c r="N9" s="17">
        <v>254</v>
      </c>
      <c r="O9" s="17">
        <v>335</v>
      </c>
      <c r="P9" s="17">
        <v>321</v>
      </c>
      <c r="Q9" s="17">
        <v>419</v>
      </c>
      <c r="R9" s="17">
        <v>461</v>
      </c>
      <c r="S9" s="17">
        <v>347</v>
      </c>
      <c r="T9" s="17">
        <v>501</v>
      </c>
      <c r="U9" s="17">
        <v>460</v>
      </c>
      <c r="V9" s="17">
        <v>463</v>
      </c>
      <c r="W9" s="17">
        <v>398</v>
      </c>
      <c r="X9" s="17">
        <v>390</v>
      </c>
      <c r="Y9" s="17">
        <v>291</v>
      </c>
      <c r="Z9" s="18">
        <v>389</v>
      </c>
      <c r="AA9" s="18">
        <v>396</v>
      </c>
    </row>
    <row r="10" spans="1:27" ht="15.75" x14ac:dyDescent="0.25">
      <c r="A10" s="23" t="s">
        <v>981</v>
      </c>
      <c r="B10" s="25" t="s">
        <v>1332</v>
      </c>
      <c r="C10" s="17">
        <v>80</v>
      </c>
      <c r="D10" s="17">
        <v>78</v>
      </c>
      <c r="E10" s="17">
        <v>89</v>
      </c>
      <c r="F10" s="17">
        <v>93</v>
      </c>
      <c r="G10" s="17">
        <v>160</v>
      </c>
      <c r="H10" s="17">
        <v>129</v>
      </c>
      <c r="I10" s="17">
        <v>117</v>
      </c>
      <c r="J10" s="17">
        <v>145</v>
      </c>
      <c r="K10" s="17">
        <v>164</v>
      </c>
      <c r="L10" s="17">
        <v>206</v>
      </c>
      <c r="M10" s="17">
        <v>213</v>
      </c>
      <c r="N10" s="17">
        <v>175</v>
      </c>
      <c r="O10" s="17">
        <v>152</v>
      </c>
      <c r="P10" s="17">
        <v>153</v>
      </c>
      <c r="Q10" s="17">
        <v>120</v>
      </c>
      <c r="R10" s="17">
        <v>153</v>
      </c>
      <c r="S10" s="17">
        <v>147</v>
      </c>
      <c r="T10" s="17">
        <v>174</v>
      </c>
      <c r="U10" s="17">
        <v>205</v>
      </c>
      <c r="V10" s="17">
        <v>277</v>
      </c>
      <c r="W10" s="17">
        <v>230</v>
      </c>
      <c r="X10" s="17">
        <v>231</v>
      </c>
      <c r="Y10" s="17">
        <v>153</v>
      </c>
      <c r="Z10" s="18">
        <v>180</v>
      </c>
      <c r="AA10" s="18">
        <v>182</v>
      </c>
    </row>
    <row r="11" spans="1:27" ht="15.75" x14ac:dyDescent="0.25">
      <c r="A11" s="23" t="s">
        <v>983</v>
      </c>
      <c r="B11" s="25" t="s">
        <v>1333</v>
      </c>
      <c r="C11" s="17">
        <v>258</v>
      </c>
      <c r="D11" s="17">
        <v>321</v>
      </c>
      <c r="E11" s="17">
        <v>293</v>
      </c>
      <c r="F11" s="17">
        <v>276</v>
      </c>
      <c r="G11" s="17">
        <v>317</v>
      </c>
      <c r="H11" s="17">
        <v>329</v>
      </c>
      <c r="I11" s="17">
        <v>366</v>
      </c>
      <c r="J11" s="17">
        <v>1060</v>
      </c>
      <c r="K11" s="17">
        <v>409</v>
      </c>
      <c r="L11" s="17">
        <v>536</v>
      </c>
      <c r="M11" s="17">
        <v>623</v>
      </c>
      <c r="N11" s="17">
        <v>562</v>
      </c>
      <c r="O11" s="17">
        <v>683</v>
      </c>
      <c r="P11" s="17">
        <v>470</v>
      </c>
      <c r="Q11" s="17">
        <v>445</v>
      </c>
      <c r="R11" s="17">
        <v>453</v>
      </c>
      <c r="S11" s="17">
        <v>369</v>
      </c>
      <c r="T11" s="17">
        <v>321</v>
      </c>
      <c r="U11" s="17">
        <v>383</v>
      </c>
      <c r="V11" s="17">
        <v>398</v>
      </c>
      <c r="W11" s="17">
        <v>450</v>
      </c>
      <c r="X11" s="17">
        <v>471</v>
      </c>
      <c r="Y11" s="17">
        <v>315</v>
      </c>
      <c r="Z11" s="18">
        <v>356</v>
      </c>
      <c r="AA11" s="18">
        <v>446</v>
      </c>
    </row>
    <row r="12" spans="1:27" ht="15.75" x14ac:dyDescent="0.25">
      <c r="A12" s="25" t="s">
        <v>985</v>
      </c>
      <c r="B12" s="25" t="s">
        <v>1334</v>
      </c>
      <c r="C12" s="17">
        <v>736</v>
      </c>
      <c r="D12" s="17">
        <v>950</v>
      </c>
      <c r="E12" s="17">
        <v>1071</v>
      </c>
      <c r="F12" s="17">
        <v>1032</v>
      </c>
      <c r="G12" s="17">
        <v>1012</v>
      </c>
      <c r="H12" s="17">
        <v>987</v>
      </c>
      <c r="I12" s="17">
        <v>1087</v>
      </c>
      <c r="J12" s="17">
        <v>1610</v>
      </c>
      <c r="K12" s="17">
        <v>1441</v>
      </c>
      <c r="L12" s="17">
        <v>1567</v>
      </c>
      <c r="M12" s="17">
        <v>1466</v>
      </c>
      <c r="N12" s="17">
        <v>1847</v>
      </c>
      <c r="O12" s="17">
        <v>1957</v>
      </c>
      <c r="P12" s="17">
        <v>1786</v>
      </c>
      <c r="Q12" s="17">
        <v>1999</v>
      </c>
      <c r="R12" s="17">
        <v>2136</v>
      </c>
      <c r="S12" s="17">
        <v>2006</v>
      </c>
      <c r="T12" s="17">
        <v>2192</v>
      </c>
      <c r="U12" s="17">
        <v>2212</v>
      </c>
      <c r="V12" s="17">
        <v>2373</v>
      </c>
      <c r="W12" s="17">
        <v>2372</v>
      </c>
      <c r="X12" s="17">
        <v>2156</v>
      </c>
      <c r="Y12" s="17">
        <v>1930</v>
      </c>
      <c r="Z12" s="18">
        <v>2268</v>
      </c>
      <c r="AA12" s="18">
        <v>2350</v>
      </c>
    </row>
    <row r="13" spans="1:27" ht="15.75" x14ac:dyDescent="0.25">
      <c r="A13" s="25" t="s">
        <v>987</v>
      </c>
      <c r="B13" s="25" t="s">
        <v>1335</v>
      </c>
      <c r="C13" s="17">
        <v>2062</v>
      </c>
      <c r="D13" s="17">
        <v>2300</v>
      </c>
      <c r="E13" s="17">
        <v>2334</v>
      </c>
      <c r="F13" s="17">
        <v>2810</v>
      </c>
      <c r="G13" s="17">
        <v>2233</v>
      </c>
      <c r="H13" s="17">
        <v>2056</v>
      </c>
      <c r="I13" s="17">
        <v>2326</v>
      </c>
      <c r="J13" s="17">
        <v>3886</v>
      </c>
      <c r="K13" s="17">
        <v>2198</v>
      </c>
      <c r="L13" s="17">
        <v>2597</v>
      </c>
      <c r="M13" s="17">
        <v>2486</v>
      </c>
      <c r="N13" s="17">
        <v>2755</v>
      </c>
      <c r="O13" s="17">
        <v>3013</v>
      </c>
      <c r="P13" s="17">
        <v>2832</v>
      </c>
      <c r="Q13" s="17">
        <v>3008</v>
      </c>
      <c r="R13" s="17">
        <v>2898</v>
      </c>
      <c r="S13" s="17">
        <v>2294</v>
      </c>
      <c r="T13" s="17">
        <v>2459</v>
      </c>
      <c r="U13" s="17">
        <v>2833</v>
      </c>
      <c r="V13" s="17">
        <v>2799</v>
      </c>
      <c r="W13" s="17">
        <v>2737</v>
      </c>
      <c r="X13" s="17">
        <v>2397</v>
      </c>
      <c r="Y13" s="17">
        <v>2596</v>
      </c>
      <c r="Z13" s="18">
        <v>3128</v>
      </c>
      <c r="AA13" s="18">
        <v>2752</v>
      </c>
    </row>
    <row r="14" spans="1:27" ht="15.75" x14ac:dyDescent="0.25">
      <c r="A14" s="25" t="s">
        <v>989</v>
      </c>
      <c r="B14" s="25" t="s">
        <v>1336</v>
      </c>
      <c r="C14" s="17">
        <v>52</v>
      </c>
      <c r="D14" s="17">
        <v>68</v>
      </c>
      <c r="E14" s="17">
        <v>78</v>
      </c>
      <c r="F14" s="17">
        <v>93</v>
      </c>
      <c r="G14" s="17">
        <v>85</v>
      </c>
      <c r="H14" s="17">
        <v>98</v>
      </c>
      <c r="I14" s="17">
        <v>110</v>
      </c>
      <c r="J14" s="17">
        <v>472</v>
      </c>
      <c r="K14" s="17">
        <v>233</v>
      </c>
      <c r="L14" s="17">
        <v>221</v>
      </c>
      <c r="M14" s="17">
        <v>140</v>
      </c>
      <c r="N14" s="17">
        <v>194</v>
      </c>
      <c r="O14" s="17">
        <v>280</v>
      </c>
      <c r="P14" s="17">
        <v>291</v>
      </c>
      <c r="Q14" s="17">
        <v>345</v>
      </c>
      <c r="R14" s="17">
        <v>276</v>
      </c>
      <c r="S14" s="17">
        <v>221</v>
      </c>
      <c r="T14" s="17">
        <v>236</v>
      </c>
      <c r="U14" s="17">
        <v>260</v>
      </c>
      <c r="V14" s="17">
        <v>274</v>
      </c>
      <c r="W14" s="17">
        <v>259</v>
      </c>
      <c r="X14" s="17">
        <v>232</v>
      </c>
      <c r="Y14" s="17">
        <v>256</v>
      </c>
      <c r="Z14" s="18">
        <v>320</v>
      </c>
      <c r="AA14" s="18">
        <v>333</v>
      </c>
    </row>
    <row r="15" spans="1:27" ht="15.75" x14ac:dyDescent="0.25">
      <c r="A15" s="25" t="s">
        <v>991</v>
      </c>
      <c r="B15" s="25" t="s">
        <v>1337</v>
      </c>
      <c r="C15" s="17">
        <v>1348</v>
      </c>
      <c r="D15" s="17">
        <v>1423</v>
      </c>
      <c r="E15" s="17">
        <v>1603</v>
      </c>
      <c r="F15" s="17">
        <v>1434</v>
      </c>
      <c r="G15" s="17">
        <v>1454</v>
      </c>
      <c r="H15" s="17">
        <v>1373</v>
      </c>
      <c r="I15" s="17">
        <v>1522</v>
      </c>
      <c r="J15" s="17">
        <v>1845</v>
      </c>
      <c r="K15" s="17">
        <v>1992</v>
      </c>
      <c r="L15" s="17">
        <v>1998</v>
      </c>
      <c r="M15" s="17">
        <v>1326</v>
      </c>
      <c r="N15" s="17">
        <v>1495</v>
      </c>
      <c r="O15" s="17">
        <v>1659</v>
      </c>
      <c r="P15" s="17">
        <v>1551</v>
      </c>
      <c r="Q15" s="17">
        <v>1561</v>
      </c>
      <c r="R15" s="17">
        <v>1620</v>
      </c>
      <c r="S15" s="17">
        <v>1318</v>
      </c>
      <c r="T15" s="17">
        <v>1308</v>
      </c>
      <c r="U15" s="17">
        <v>1362</v>
      </c>
      <c r="V15" s="17">
        <v>1433</v>
      </c>
      <c r="W15" s="17">
        <v>1358</v>
      </c>
      <c r="X15" s="17">
        <v>1263</v>
      </c>
      <c r="Y15" s="17">
        <v>1019</v>
      </c>
      <c r="Z15" s="18">
        <v>1535</v>
      </c>
      <c r="AA15" s="18">
        <v>1435</v>
      </c>
    </row>
    <row r="16" spans="1:27" ht="15.75" x14ac:dyDescent="0.25">
      <c r="A16" s="25" t="s">
        <v>993</v>
      </c>
      <c r="B16" s="25" t="s">
        <v>1338</v>
      </c>
      <c r="C16" s="17">
        <v>16635</v>
      </c>
      <c r="D16" s="17">
        <v>18085</v>
      </c>
      <c r="E16" s="17">
        <v>19336</v>
      </c>
      <c r="F16" s="17">
        <v>19185</v>
      </c>
      <c r="G16" s="17">
        <v>19288</v>
      </c>
      <c r="H16" s="17">
        <v>18629</v>
      </c>
      <c r="I16" s="17">
        <v>20420</v>
      </c>
      <c r="J16" s="17">
        <v>29606</v>
      </c>
      <c r="K16" s="17">
        <v>17505</v>
      </c>
      <c r="L16" s="17">
        <v>18057</v>
      </c>
      <c r="M16" s="17">
        <v>17275</v>
      </c>
      <c r="N16" s="17">
        <v>19147</v>
      </c>
      <c r="O16" s="17">
        <v>21937</v>
      </c>
      <c r="P16" s="17">
        <v>20919</v>
      </c>
      <c r="Q16" s="17">
        <v>21038</v>
      </c>
      <c r="R16" s="17">
        <v>18712</v>
      </c>
      <c r="S16" s="17">
        <v>17626</v>
      </c>
      <c r="T16" s="17">
        <v>19669</v>
      </c>
      <c r="U16" s="17">
        <v>23659</v>
      </c>
      <c r="V16" s="17">
        <v>24088</v>
      </c>
      <c r="W16" s="17">
        <v>24767</v>
      </c>
      <c r="X16" s="17">
        <v>18728</v>
      </c>
      <c r="Y16" s="17">
        <v>19694</v>
      </c>
      <c r="Z16" s="18">
        <v>25954</v>
      </c>
      <c r="AA16" s="18">
        <v>24802</v>
      </c>
    </row>
    <row r="17" spans="1:27" ht="15.75" x14ac:dyDescent="0.25">
      <c r="A17" s="25" t="s">
        <v>995</v>
      </c>
      <c r="B17" s="25" t="s">
        <v>1339</v>
      </c>
      <c r="C17" s="17">
        <v>20261</v>
      </c>
      <c r="D17" s="17">
        <v>22513</v>
      </c>
      <c r="E17" s="17">
        <v>22748</v>
      </c>
      <c r="F17" s="17">
        <v>21105</v>
      </c>
      <c r="G17" s="17">
        <v>19770</v>
      </c>
      <c r="H17" s="17">
        <v>21090</v>
      </c>
      <c r="I17" s="17">
        <v>22365</v>
      </c>
      <c r="J17" s="17">
        <v>27048</v>
      </c>
      <c r="K17" s="17">
        <v>24275</v>
      </c>
      <c r="L17" s="17">
        <v>28101</v>
      </c>
      <c r="M17" s="17">
        <v>24641</v>
      </c>
      <c r="N17" s="17">
        <v>28087</v>
      </c>
      <c r="O17" s="17">
        <v>34148</v>
      </c>
      <c r="P17" s="17">
        <v>32545</v>
      </c>
      <c r="Q17" s="17">
        <v>29785</v>
      </c>
      <c r="R17" s="17">
        <v>31111</v>
      </c>
      <c r="S17" s="17">
        <v>30541</v>
      </c>
      <c r="T17" s="17">
        <v>32434</v>
      </c>
      <c r="U17" s="17">
        <v>36655</v>
      </c>
      <c r="V17" s="17">
        <v>36469</v>
      </c>
      <c r="W17" s="17">
        <v>37065</v>
      </c>
      <c r="X17" s="17">
        <v>32916</v>
      </c>
      <c r="Y17" s="17">
        <v>30111</v>
      </c>
      <c r="Z17" s="18">
        <v>33879</v>
      </c>
      <c r="AA17" s="18">
        <v>33775</v>
      </c>
    </row>
    <row r="18" spans="1:27" ht="15.75" x14ac:dyDescent="0.25">
      <c r="A18" s="25" t="s">
        <v>997</v>
      </c>
      <c r="B18" s="25" t="s">
        <v>1340</v>
      </c>
      <c r="C18" s="17">
        <v>1159</v>
      </c>
      <c r="D18" s="17">
        <v>1248</v>
      </c>
      <c r="E18" s="17">
        <v>1192</v>
      </c>
      <c r="F18" s="17">
        <v>1353</v>
      </c>
      <c r="G18" s="17">
        <v>1412</v>
      </c>
      <c r="H18" s="17">
        <v>1550</v>
      </c>
      <c r="I18" s="17">
        <v>1370</v>
      </c>
      <c r="J18" s="17">
        <v>1527</v>
      </c>
      <c r="K18" s="17">
        <v>1599</v>
      </c>
      <c r="L18" s="17">
        <v>1763</v>
      </c>
      <c r="M18" s="17">
        <v>1680</v>
      </c>
      <c r="N18" s="17">
        <v>1421</v>
      </c>
      <c r="O18" s="17">
        <v>1175</v>
      </c>
      <c r="P18" s="17">
        <v>931</v>
      </c>
      <c r="Q18" s="17">
        <v>1215</v>
      </c>
      <c r="R18" s="17">
        <v>1975</v>
      </c>
      <c r="S18" s="17">
        <v>972</v>
      </c>
      <c r="T18" s="17">
        <v>969</v>
      </c>
      <c r="U18" s="17">
        <v>1212</v>
      </c>
      <c r="V18" s="17">
        <v>1695</v>
      </c>
      <c r="W18" s="17">
        <v>1135</v>
      </c>
      <c r="X18" s="17">
        <v>1046</v>
      </c>
      <c r="Y18" s="17">
        <v>838</v>
      </c>
      <c r="Z18" s="18">
        <v>1039</v>
      </c>
      <c r="AA18" s="18">
        <v>1266</v>
      </c>
    </row>
    <row r="19" spans="1:27" ht="15.75" x14ac:dyDescent="0.25">
      <c r="A19" s="25" t="s">
        <v>999</v>
      </c>
      <c r="B19" s="25" t="s">
        <v>1341</v>
      </c>
      <c r="C19" s="17">
        <v>494</v>
      </c>
      <c r="D19" s="17">
        <v>611</v>
      </c>
      <c r="E19" s="17">
        <v>614</v>
      </c>
      <c r="F19" s="17">
        <v>755</v>
      </c>
      <c r="G19" s="17">
        <v>886</v>
      </c>
      <c r="H19" s="17">
        <v>948</v>
      </c>
      <c r="I19" s="17">
        <v>842</v>
      </c>
      <c r="J19" s="17">
        <v>850</v>
      </c>
      <c r="K19" s="17">
        <v>882</v>
      </c>
      <c r="L19" s="17">
        <v>1020</v>
      </c>
      <c r="M19" s="17">
        <v>860</v>
      </c>
      <c r="N19" s="17">
        <v>1094</v>
      </c>
      <c r="O19" s="17">
        <v>1220</v>
      </c>
      <c r="P19" s="17">
        <v>1142</v>
      </c>
      <c r="Q19" s="17">
        <v>1295</v>
      </c>
      <c r="R19" s="17">
        <v>1261</v>
      </c>
      <c r="S19" s="17">
        <v>1321</v>
      </c>
      <c r="T19" s="17">
        <v>1400</v>
      </c>
      <c r="U19" s="17">
        <v>1522</v>
      </c>
      <c r="V19" s="17">
        <v>1541</v>
      </c>
      <c r="W19" s="17">
        <v>1410</v>
      </c>
      <c r="X19" s="17">
        <v>1260</v>
      </c>
      <c r="Y19" s="17">
        <v>1348</v>
      </c>
      <c r="Z19" s="18">
        <v>1384</v>
      </c>
      <c r="AA19" s="18">
        <v>1509</v>
      </c>
    </row>
    <row r="20" spans="1:27" ht="15.75" x14ac:dyDescent="0.25">
      <c r="A20" s="25" t="s">
        <v>1001</v>
      </c>
      <c r="B20" s="25" t="s">
        <v>1342</v>
      </c>
      <c r="C20" s="17">
        <v>11189</v>
      </c>
      <c r="D20" s="17">
        <v>12711</v>
      </c>
      <c r="E20" s="17">
        <v>14639</v>
      </c>
      <c r="F20" s="17">
        <v>16008</v>
      </c>
      <c r="G20" s="17">
        <v>12923</v>
      </c>
      <c r="H20" s="17">
        <v>14324</v>
      </c>
      <c r="I20" s="17">
        <v>16422</v>
      </c>
      <c r="J20" s="17">
        <v>17550</v>
      </c>
      <c r="K20" s="17">
        <v>18241</v>
      </c>
      <c r="L20" s="17">
        <v>19095</v>
      </c>
      <c r="M20" s="17">
        <v>15936</v>
      </c>
      <c r="N20" s="17">
        <v>16842</v>
      </c>
      <c r="O20" s="17">
        <v>17777</v>
      </c>
      <c r="P20" s="17">
        <v>17301</v>
      </c>
      <c r="Q20" s="17">
        <v>18579</v>
      </c>
      <c r="R20" s="17">
        <v>17943</v>
      </c>
      <c r="S20" s="17">
        <v>16359</v>
      </c>
      <c r="T20" s="17">
        <v>16902</v>
      </c>
      <c r="U20" s="17">
        <v>19551</v>
      </c>
      <c r="V20" s="17">
        <v>21183</v>
      </c>
      <c r="W20" s="17">
        <v>21937</v>
      </c>
      <c r="X20" s="17">
        <v>21908</v>
      </c>
      <c r="Y20" s="17">
        <v>21841</v>
      </c>
      <c r="Z20" s="18">
        <v>30336</v>
      </c>
      <c r="AA20" s="18">
        <v>28092</v>
      </c>
    </row>
    <row r="21" spans="1:27" ht="15.75" x14ac:dyDescent="0.25">
      <c r="A21" s="25" t="s">
        <v>1003</v>
      </c>
      <c r="B21" s="25" t="s">
        <v>1343</v>
      </c>
      <c r="C21" s="17">
        <v>7742</v>
      </c>
      <c r="D21" s="17">
        <v>8307</v>
      </c>
      <c r="E21" s="17">
        <v>8298</v>
      </c>
      <c r="F21" s="17">
        <v>8422</v>
      </c>
      <c r="G21" s="17">
        <v>8528</v>
      </c>
      <c r="H21" s="17">
        <v>8401</v>
      </c>
      <c r="I21" s="17">
        <v>8676</v>
      </c>
      <c r="J21" s="17">
        <v>9503</v>
      </c>
      <c r="K21" s="17">
        <v>9207</v>
      </c>
      <c r="L21" s="17">
        <v>9399</v>
      </c>
      <c r="M21" s="17">
        <v>8411</v>
      </c>
      <c r="N21" s="17">
        <v>8861</v>
      </c>
      <c r="O21" s="17">
        <v>9996</v>
      </c>
      <c r="P21" s="17">
        <v>8038</v>
      </c>
      <c r="Q21" s="17">
        <v>8550</v>
      </c>
      <c r="R21" s="17">
        <v>8887</v>
      </c>
      <c r="S21" s="17">
        <v>8412</v>
      </c>
      <c r="T21" s="17">
        <v>9716</v>
      </c>
      <c r="U21" s="17">
        <v>10236</v>
      </c>
      <c r="V21" s="17">
        <v>10732</v>
      </c>
      <c r="W21" s="17">
        <v>10456</v>
      </c>
      <c r="X21" s="17">
        <v>8838</v>
      </c>
      <c r="Y21" s="17">
        <v>9217</v>
      </c>
      <c r="Z21" s="18">
        <v>9414</v>
      </c>
      <c r="AA21" s="18">
        <v>10385</v>
      </c>
    </row>
    <row r="22" spans="1:27" ht="15.75" x14ac:dyDescent="0.25">
      <c r="A22" s="25" t="s">
        <v>1005</v>
      </c>
      <c r="B22" s="25" t="s">
        <v>1344</v>
      </c>
      <c r="C22" s="17">
        <v>69</v>
      </c>
      <c r="D22" s="17">
        <v>87</v>
      </c>
      <c r="E22" s="17">
        <v>89</v>
      </c>
      <c r="F22" s="17">
        <v>80</v>
      </c>
      <c r="G22" s="17">
        <v>114</v>
      </c>
      <c r="H22" s="17">
        <v>94</v>
      </c>
      <c r="I22" s="17">
        <v>101</v>
      </c>
      <c r="J22" s="17">
        <v>582</v>
      </c>
      <c r="K22" s="17">
        <v>148</v>
      </c>
      <c r="L22" s="17">
        <v>171</v>
      </c>
      <c r="M22" s="17">
        <v>109</v>
      </c>
      <c r="N22" s="17">
        <v>165</v>
      </c>
      <c r="O22" s="17">
        <v>238</v>
      </c>
      <c r="P22" s="17">
        <v>256</v>
      </c>
      <c r="Q22" s="17">
        <v>295</v>
      </c>
      <c r="R22" s="17">
        <v>342</v>
      </c>
      <c r="S22" s="17">
        <v>219</v>
      </c>
      <c r="T22" s="17">
        <v>242</v>
      </c>
      <c r="U22" s="17">
        <v>346</v>
      </c>
      <c r="V22" s="17">
        <v>398</v>
      </c>
      <c r="W22" s="17">
        <v>399</v>
      </c>
      <c r="X22" s="17">
        <v>429</v>
      </c>
      <c r="Y22" s="17">
        <v>442</v>
      </c>
      <c r="Z22" s="18">
        <v>359</v>
      </c>
      <c r="AA22" s="18">
        <v>376</v>
      </c>
    </row>
    <row r="23" spans="1:27" ht="15.75" x14ac:dyDescent="0.25">
      <c r="A23" s="25" t="s">
        <v>1007</v>
      </c>
      <c r="B23" s="25" t="s">
        <v>1345</v>
      </c>
      <c r="C23" s="17">
        <v>94</v>
      </c>
      <c r="D23" s="17">
        <v>135</v>
      </c>
      <c r="E23" s="17">
        <v>142</v>
      </c>
      <c r="F23" s="17">
        <v>148</v>
      </c>
      <c r="G23" s="17">
        <v>192</v>
      </c>
      <c r="H23" s="17">
        <v>145</v>
      </c>
      <c r="I23" s="17">
        <v>176</v>
      </c>
      <c r="J23" s="17">
        <v>251</v>
      </c>
      <c r="K23" s="17">
        <v>319</v>
      </c>
      <c r="L23" s="17">
        <v>284</v>
      </c>
      <c r="M23" s="17">
        <v>173</v>
      </c>
      <c r="N23" s="17">
        <v>243</v>
      </c>
      <c r="O23" s="17">
        <v>298</v>
      </c>
      <c r="P23" s="17">
        <v>409</v>
      </c>
      <c r="Q23" s="17">
        <v>371</v>
      </c>
      <c r="R23" s="17">
        <v>345</v>
      </c>
      <c r="S23" s="17">
        <v>307</v>
      </c>
      <c r="T23" s="17">
        <v>380</v>
      </c>
      <c r="U23" s="17">
        <v>579</v>
      </c>
      <c r="V23" s="17">
        <v>533</v>
      </c>
      <c r="W23" s="17">
        <v>602</v>
      </c>
      <c r="X23" s="17">
        <v>500</v>
      </c>
      <c r="Y23" s="17">
        <v>601</v>
      </c>
      <c r="Z23" s="18">
        <v>1235</v>
      </c>
      <c r="AA23" s="18">
        <v>805</v>
      </c>
    </row>
    <row r="24" spans="1:27" ht="15.75" x14ac:dyDescent="0.25">
      <c r="A24" s="23" t="s">
        <v>1009</v>
      </c>
      <c r="B24" s="25" t="s">
        <v>1346</v>
      </c>
      <c r="C24" s="17">
        <v>124</v>
      </c>
      <c r="D24" s="17">
        <v>222</v>
      </c>
      <c r="E24" s="17">
        <v>291</v>
      </c>
      <c r="F24" s="17">
        <v>363</v>
      </c>
      <c r="G24" s="17">
        <v>322</v>
      </c>
      <c r="H24" s="17">
        <v>278</v>
      </c>
      <c r="I24" s="17">
        <v>204</v>
      </c>
      <c r="J24" s="17">
        <v>1672</v>
      </c>
      <c r="K24" s="17">
        <v>347</v>
      </c>
      <c r="L24" s="17">
        <v>227</v>
      </c>
      <c r="M24" s="17">
        <v>220</v>
      </c>
      <c r="N24" s="17">
        <v>268</v>
      </c>
      <c r="O24" s="17">
        <v>298</v>
      </c>
      <c r="P24" s="17">
        <v>249</v>
      </c>
      <c r="Q24" s="17">
        <v>276</v>
      </c>
      <c r="R24" s="17">
        <v>245</v>
      </c>
      <c r="S24" s="17">
        <v>218</v>
      </c>
      <c r="T24" s="17">
        <v>248</v>
      </c>
      <c r="U24" s="17">
        <v>230</v>
      </c>
      <c r="V24" s="17">
        <v>271</v>
      </c>
      <c r="W24" s="17">
        <v>249</v>
      </c>
      <c r="X24" s="17">
        <v>239</v>
      </c>
      <c r="Y24" s="17">
        <v>604</v>
      </c>
      <c r="Z24" s="18">
        <v>643</v>
      </c>
      <c r="AA24" s="18">
        <v>602</v>
      </c>
    </row>
    <row r="25" spans="1:27" ht="15.75" x14ac:dyDescent="0.25">
      <c r="A25" s="23" t="s">
        <v>1011</v>
      </c>
      <c r="B25" s="25" t="s">
        <v>1347</v>
      </c>
      <c r="C25" s="17">
        <v>197</v>
      </c>
      <c r="D25" s="17">
        <v>201</v>
      </c>
      <c r="E25" s="17">
        <v>202</v>
      </c>
      <c r="F25" s="17">
        <v>209</v>
      </c>
      <c r="G25" s="17">
        <v>231</v>
      </c>
      <c r="H25" s="17">
        <v>242</v>
      </c>
      <c r="I25" s="17">
        <v>227</v>
      </c>
      <c r="J25" s="17">
        <v>304</v>
      </c>
      <c r="K25" s="17">
        <v>364</v>
      </c>
      <c r="L25" s="17">
        <v>428</v>
      </c>
      <c r="M25" s="17">
        <v>385</v>
      </c>
      <c r="N25" s="17">
        <v>363</v>
      </c>
      <c r="O25" s="17">
        <v>398</v>
      </c>
      <c r="P25" s="17">
        <v>365</v>
      </c>
      <c r="Q25" s="17">
        <v>383</v>
      </c>
      <c r="R25" s="17">
        <v>371</v>
      </c>
      <c r="S25" s="17">
        <v>333</v>
      </c>
      <c r="T25" s="17">
        <v>387</v>
      </c>
      <c r="U25" s="17">
        <v>509</v>
      </c>
      <c r="V25" s="17">
        <v>591</v>
      </c>
      <c r="W25" s="17">
        <v>853</v>
      </c>
      <c r="X25" s="17">
        <v>493</v>
      </c>
      <c r="Y25" s="17">
        <v>364</v>
      </c>
      <c r="Z25" s="18">
        <v>369</v>
      </c>
      <c r="AA25" s="18">
        <v>386</v>
      </c>
    </row>
    <row r="26" spans="1:27" ht="15.75" x14ac:dyDescent="0.25">
      <c r="A26" s="23" t="s">
        <v>1013</v>
      </c>
      <c r="B26" s="25" t="s">
        <v>1348</v>
      </c>
      <c r="C26" s="17">
        <v>13400</v>
      </c>
      <c r="D26" s="17">
        <v>14713</v>
      </c>
      <c r="E26" s="17">
        <v>14671</v>
      </c>
      <c r="F26" s="17">
        <v>14002</v>
      </c>
      <c r="G26" s="17">
        <v>13450</v>
      </c>
      <c r="H26" s="17">
        <v>12114</v>
      </c>
      <c r="I26" s="17">
        <v>12814</v>
      </c>
      <c r="J26" s="17">
        <v>16839</v>
      </c>
      <c r="K26" s="17">
        <v>15425</v>
      </c>
      <c r="L26" s="17">
        <v>19872</v>
      </c>
      <c r="M26" s="17">
        <v>18429</v>
      </c>
      <c r="N26" s="17">
        <v>22322</v>
      </c>
      <c r="O26" s="17">
        <v>24320</v>
      </c>
      <c r="P26" s="17">
        <v>24971</v>
      </c>
      <c r="Q26" s="17">
        <v>24825</v>
      </c>
      <c r="R26" s="17">
        <v>22782</v>
      </c>
      <c r="S26" s="17">
        <v>17226</v>
      </c>
      <c r="T26" s="17">
        <v>18945</v>
      </c>
      <c r="U26" s="17">
        <v>22387</v>
      </c>
      <c r="V26" s="17">
        <v>27012</v>
      </c>
      <c r="W26" s="17">
        <v>24701</v>
      </c>
      <c r="X26" s="17">
        <v>20365</v>
      </c>
      <c r="Y26" s="17">
        <v>28383</v>
      </c>
      <c r="Z26" s="18">
        <v>37733</v>
      </c>
      <c r="AA26" s="18">
        <v>30943</v>
      </c>
    </row>
    <row r="27" spans="1:27" ht="15.75" x14ac:dyDescent="0.25">
      <c r="A27" s="23" t="s">
        <v>1015</v>
      </c>
      <c r="B27" s="25" t="s">
        <v>1349</v>
      </c>
      <c r="C27" s="17">
        <v>1191</v>
      </c>
      <c r="D27" s="17">
        <v>1339</v>
      </c>
      <c r="E27" s="17">
        <v>1312</v>
      </c>
      <c r="F27" s="17">
        <v>1334</v>
      </c>
      <c r="G27" s="17">
        <v>1492</v>
      </c>
      <c r="H27" s="17">
        <v>1441</v>
      </c>
      <c r="I27" s="17">
        <v>1669</v>
      </c>
      <c r="J27" s="17">
        <v>2832</v>
      </c>
      <c r="K27" s="17">
        <v>2447</v>
      </c>
      <c r="L27" s="17">
        <v>3051</v>
      </c>
      <c r="M27" s="17">
        <v>2838</v>
      </c>
      <c r="N27" s="17">
        <v>3668</v>
      </c>
      <c r="O27" s="17">
        <v>4409</v>
      </c>
      <c r="P27" s="17">
        <v>3571</v>
      </c>
      <c r="Q27" s="17">
        <v>3840</v>
      </c>
      <c r="R27" s="17">
        <v>4042</v>
      </c>
      <c r="S27" s="17">
        <v>3738</v>
      </c>
      <c r="T27" s="17">
        <v>4376</v>
      </c>
      <c r="U27" s="17">
        <v>5223</v>
      </c>
      <c r="V27" s="17">
        <v>5608</v>
      </c>
      <c r="W27" s="17">
        <v>5640</v>
      </c>
      <c r="X27" s="17">
        <v>5006</v>
      </c>
      <c r="Y27" s="17">
        <v>4488</v>
      </c>
      <c r="Z27" s="18">
        <v>6462</v>
      </c>
      <c r="AA27" s="18">
        <v>7157</v>
      </c>
    </row>
    <row r="28" spans="1:27" ht="15.75" x14ac:dyDescent="0.25">
      <c r="A28" s="23" t="s">
        <v>1017</v>
      </c>
      <c r="B28" s="25" t="s">
        <v>1350</v>
      </c>
      <c r="C28" s="17">
        <v>1706</v>
      </c>
      <c r="D28" s="17">
        <v>1630</v>
      </c>
      <c r="E28" s="17">
        <v>1601</v>
      </c>
      <c r="F28" s="17">
        <v>1533</v>
      </c>
      <c r="G28" s="17">
        <v>1459</v>
      </c>
      <c r="H28" s="17">
        <v>1589</v>
      </c>
      <c r="I28" s="17">
        <v>1709</v>
      </c>
      <c r="J28" s="17">
        <v>2354</v>
      </c>
      <c r="K28" s="17">
        <v>1516</v>
      </c>
      <c r="L28" s="17">
        <v>1639</v>
      </c>
      <c r="M28" s="17">
        <v>1552</v>
      </c>
      <c r="N28" s="17">
        <v>1847</v>
      </c>
      <c r="O28" s="17">
        <v>1773</v>
      </c>
      <c r="P28" s="17">
        <v>1406</v>
      </c>
      <c r="Q28" s="17">
        <v>1381</v>
      </c>
      <c r="R28" s="17">
        <v>1369</v>
      </c>
      <c r="S28" s="17">
        <v>1271</v>
      </c>
      <c r="T28" s="17">
        <v>1468</v>
      </c>
      <c r="U28" s="17">
        <v>1609</v>
      </c>
      <c r="V28" s="17">
        <v>1650</v>
      </c>
      <c r="W28" s="17">
        <v>1651</v>
      </c>
      <c r="X28" s="17">
        <v>1592</v>
      </c>
      <c r="Y28" s="17">
        <v>1322</v>
      </c>
      <c r="Z28" s="18">
        <v>1427</v>
      </c>
      <c r="AA28" s="18">
        <v>1426</v>
      </c>
    </row>
    <row r="29" spans="1:27" ht="15.75" x14ac:dyDescent="0.25">
      <c r="A29" s="23" t="s">
        <v>1019</v>
      </c>
      <c r="B29" s="25" t="s">
        <v>1351</v>
      </c>
      <c r="C29" s="17">
        <v>243</v>
      </c>
      <c r="D29" s="17">
        <v>391</v>
      </c>
      <c r="E29" s="17">
        <v>340</v>
      </c>
      <c r="F29" s="17">
        <v>435</v>
      </c>
      <c r="G29" s="17">
        <v>510</v>
      </c>
      <c r="H29" s="17">
        <v>549</v>
      </c>
      <c r="I29" s="17">
        <v>578</v>
      </c>
      <c r="J29" s="17">
        <v>592</v>
      </c>
      <c r="K29" s="17">
        <v>685</v>
      </c>
      <c r="L29" s="17">
        <v>773</v>
      </c>
      <c r="M29" s="17">
        <v>713</v>
      </c>
      <c r="N29" s="17">
        <v>800</v>
      </c>
      <c r="O29" s="17">
        <v>990</v>
      </c>
      <c r="P29" s="17">
        <v>999</v>
      </c>
      <c r="Q29" s="17">
        <v>1018</v>
      </c>
      <c r="R29" s="17">
        <v>1004</v>
      </c>
      <c r="S29" s="17">
        <v>1059</v>
      </c>
      <c r="T29" s="17">
        <v>1137</v>
      </c>
      <c r="U29" s="17">
        <v>1354</v>
      </c>
      <c r="V29" s="17">
        <v>1437</v>
      </c>
      <c r="W29" s="17">
        <v>1401</v>
      </c>
      <c r="X29" s="17">
        <v>1251</v>
      </c>
      <c r="Y29" s="17">
        <v>1101</v>
      </c>
      <c r="Z29" s="18">
        <v>1173</v>
      </c>
      <c r="AA29" s="18">
        <v>1316</v>
      </c>
    </row>
    <row r="30" spans="1:27" ht="15.75" x14ac:dyDescent="0.25">
      <c r="A30" s="23" t="s">
        <v>1021</v>
      </c>
      <c r="B30" s="25" t="s">
        <v>1352</v>
      </c>
      <c r="C30" s="17">
        <v>113</v>
      </c>
      <c r="D30" s="17">
        <v>161</v>
      </c>
      <c r="E30" s="17">
        <v>195</v>
      </c>
      <c r="F30" s="17">
        <v>204</v>
      </c>
      <c r="G30" s="17">
        <v>241</v>
      </c>
      <c r="H30" s="17">
        <v>227</v>
      </c>
      <c r="I30" s="17">
        <v>260</v>
      </c>
      <c r="J30" s="17">
        <v>282</v>
      </c>
      <c r="K30" s="17">
        <v>391</v>
      </c>
      <c r="L30" s="17">
        <v>457</v>
      </c>
      <c r="M30" s="17">
        <v>381</v>
      </c>
      <c r="N30" s="17">
        <v>468</v>
      </c>
      <c r="O30" s="17">
        <v>554</v>
      </c>
      <c r="P30" s="17">
        <v>535</v>
      </c>
      <c r="Q30" s="17">
        <v>485</v>
      </c>
      <c r="R30" s="17">
        <v>482</v>
      </c>
      <c r="S30" s="17">
        <v>442</v>
      </c>
      <c r="T30" s="17">
        <v>532</v>
      </c>
      <c r="U30" s="17">
        <v>607</v>
      </c>
      <c r="V30" s="17">
        <v>633</v>
      </c>
      <c r="W30" s="17">
        <v>815</v>
      </c>
      <c r="X30" s="17">
        <v>608</v>
      </c>
      <c r="Y30" s="17">
        <v>719</v>
      </c>
      <c r="Z30" s="18">
        <v>774</v>
      </c>
      <c r="AA30" s="18">
        <v>937</v>
      </c>
    </row>
    <row r="31" spans="1:27" ht="15.75" x14ac:dyDescent="0.25">
      <c r="A31" s="23" t="s">
        <v>1023</v>
      </c>
      <c r="B31" s="25" t="s">
        <v>1353</v>
      </c>
      <c r="C31" s="17">
        <v>141</v>
      </c>
      <c r="D31" s="17">
        <v>158</v>
      </c>
      <c r="E31" s="17">
        <v>157</v>
      </c>
      <c r="F31" s="17">
        <v>177</v>
      </c>
      <c r="G31" s="17">
        <v>155</v>
      </c>
      <c r="H31" s="17">
        <v>163</v>
      </c>
      <c r="I31" s="17">
        <v>168</v>
      </c>
      <c r="J31" s="17">
        <v>198</v>
      </c>
      <c r="K31" s="17">
        <v>209</v>
      </c>
      <c r="L31" s="17">
        <v>225</v>
      </c>
      <c r="M31" s="17">
        <v>177</v>
      </c>
      <c r="N31" s="17">
        <v>220</v>
      </c>
      <c r="O31" s="17">
        <v>244</v>
      </c>
      <c r="P31" s="17">
        <v>219</v>
      </c>
      <c r="Q31" s="17">
        <v>214</v>
      </c>
      <c r="R31" s="17">
        <v>248</v>
      </c>
      <c r="S31" s="17">
        <v>204</v>
      </c>
      <c r="T31" s="17">
        <v>241</v>
      </c>
      <c r="U31" s="17">
        <v>275</v>
      </c>
      <c r="V31" s="17">
        <v>342</v>
      </c>
      <c r="W31" s="17">
        <v>292</v>
      </c>
      <c r="X31" s="17">
        <v>277</v>
      </c>
      <c r="Y31" s="17">
        <v>262</v>
      </c>
      <c r="Z31" s="18">
        <v>264</v>
      </c>
      <c r="AA31" s="18">
        <v>254</v>
      </c>
    </row>
    <row r="32" spans="1:27" ht="15.75" x14ac:dyDescent="0.25">
      <c r="A32" s="23" t="s">
        <v>1025</v>
      </c>
      <c r="B32" s="25" t="s">
        <v>1354</v>
      </c>
      <c r="C32" s="17">
        <v>7360</v>
      </c>
      <c r="D32" s="17">
        <v>8080</v>
      </c>
      <c r="E32" s="17">
        <v>8664</v>
      </c>
      <c r="F32" s="17">
        <v>8705</v>
      </c>
      <c r="G32" s="17">
        <v>9008</v>
      </c>
      <c r="H32" s="17">
        <v>9265</v>
      </c>
      <c r="I32" s="17">
        <v>10873</v>
      </c>
      <c r="J32" s="17">
        <v>12774</v>
      </c>
      <c r="K32" s="17">
        <v>10123</v>
      </c>
      <c r="L32" s="17">
        <v>10239</v>
      </c>
      <c r="M32" s="17">
        <v>9319</v>
      </c>
      <c r="N32" s="17">
        <v>9948</v>
      </c>
      <c r="O32" s="17">
        <v>9731</v>
      </c>
      <c r="P32" s="17">
        <v>8474</v>
      </c>
      <c r="Q32" s="17">
        <v>8796</v>
      </c>
      <c r="R32" s="17">
        <v>8939</v>
      </c>
      <c r="S32" s="17">
        <v>8819</v>
      </c>
      <c r="T32" s="17">
        <v>9386</v>
      </c>
      <c r="U32" s="17">
        <v>10242</v>
      </c>
      <c r="V32" s="17">
        <v>10392</v>
      </c>
      <c r="W32" s="17">
        <v>10806</v>
      </c>
      <c r="X32" s="17">
        <v>8270</v>
      </c>
      <c r="Y32" s="17">
        <v>7877</v>
      </c>
      <c r="Z32" s="18">
        <v>9482</v>
      </c>
      <c r="AA32" s="18">
        <v>10110</v>
      </c>
    </row>
    <row r="33" spans="1:27" ht="15.75" x14ac:dyDescent="0.25">
      <c r="A33" s="23" t="s">
        <v>1027</v>
      </c>
      <c r="B33" s="25" t="s">
        <v>1355</v>
      </c>
      <c r="C33" s="17">
        <v>3985</v>
      </c>
      <c r="D33" s="17">
        <v>4148</v>
      </c>
      <c r="E33" s="17">
        <v>3986</v>
      </c>
      <c r="F33" s="17">
        <v>3878</v>
      </c>
      <c r="G33" s="17">
        <v>3762</v>
      </c>
      <c r="H33" s="17">
        <v>4403</v>
      </c>
      <c r="I33" s="17">
        <v>4600</v>
      </c>
      <c r="J33" s="17">
        <v>5236</v>
      </c>
      <c r="K33" s="17">
        <v>4992</v>
      </c>
      <c r="L33" s="17">
        <v>5211</v>
      </c>
      <c r="M33" s="17">
        <v>4209</v>
      </c>
      <c r="N33" s="17">
        <v>5409</v>
      </c>
      <c r="O33" s="17">
        <v>6275</v>
      </c>
      <c r="P33" s="17">
        <v>5790</v>
      </c>
      <c r="Q33" s="17">
        <v>5768</v>
      </c>
      <c r="R33" s="17">
        <v>5553</v>
      </c>
      <c r="S33" s="17">
        <v>4323</v>
      </c>
      <c r="T33" s="17">
        <v>4537</v>
      </c>
      <c r="U33" s="17">
        <v>5279</v>
      </c>
      <c r="V33" s="17">
        <v>5563</v>
      </c>
      <c r="W33" s="17">
        <v>5060</v>
      </c>
      <c r="X33" s="17">
        <v>4451</v>
      </c>
      <c r="Y33" s="17">
        <v>4568</v>
      </c>
      <c r="Z33" s="18">
        <v>5979</v>
      </c>
      <c r="AA33" s="18">
        <v>4969</v>
      </c>
    </row>
    <row r="34" spans="1:27" ht="15.75" x14ac:dyDescent="0.25">
      <c r="A34" s="23" t="s">
        <v>1029</v>
      </c>
      <c r="B34" s="25" t="s">
        <v>1356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8">
        <v>0</v>
      </c>
      <c r="AA34" s="18">
        <v>0</v>
      </c>
    </row>
    <row r="35" spans="1:27" ht="15.75" x14ac:dyDescent="0.25">
      <c r="A35" s="23" t="s">
        <v>1031</v>
      </c>
      <c r="B35" s="25" t="s">
        <v>1357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8">
        <v>0</v>
      </c>
      <c r="AA35" s="18">
        <v>0</v>
      </c>
    </row>
    <row r="36" spans="1:27" ht="15.75" x14ac:dyDescent="0.25">
      <c r="A36" s="23" t="s">
        <v>1033</v>
      </c>
      <c r="B36" s="25" t="s">
        <v>1358</v>
      </c>
      <c r="C36" s="17">
        <v>100607</v>
      </c>
      <c r="D36" s="17">
        <v>110685</v>
      </c>
      <c r="E36" s="17">
        <v>114783</v>
      </c>
      <c r="F36" s="17">
        <v>115045</v>
      </c>
      <c r="G36" s="17">
        <v>111256</v>
      </c>
      <c r="H36" s="17">
        <v>111972</v>
      </c>
      <c r="I36" s="17">
        <v>121761</v>
      </c>
      <c r="J36" s="17">
        <v>154209</v>
      </c>
      <c r="K36" s="17">
        <v>128765</v>
      </c>
      <c r="L36" s="17">
        <v>142261</v>
      </c>
      <c r="M36" s="17">
        <v>125893</v>
      </c>
      <c r="N36" s="17">
        <v>143195</v>
      </c>
      <c r="O36" s="17">
        <v>161363</v>
      </c>
      <c r="P36" s="17">
        <v>151465</v>
      </c>
      <c r="Q36" s="17">
        <v>151491</v>
      </c>
      <c r="R36" s="17">
        <v>147448</v>
      </c>
      <c r="S36" s="17">
        <v>133380</v>
      </c>
      <c r="T36" s="17">
        <v>143736</v>
      </c>
      <c r="U36" s="17">
        <v>165227</v>
      </c>
      <c r="V36" s="17">
        <v>174786</v>
      </c>
      <c r="W36" s="17">
        <v>172176</v>
      </c>
      <c r="X36" s="17">
        <v>148157</v>
      </c>
      <c r="Y36" s="17">
        <v>158352</v>
      </c>
      <c r="Z36" s="18">
        <v>207052</v>
      </c>
      <c r="AA36" s="18">
        <v>186363</v>
      </c>
    </row>
    <row r="37" spans="1:27" ht="15.75" x14ac:dyDescent="0.25">
      <c r="A37" s="23" t="s">
        <v>1035</v>
      </c>
      <c r="B37" s="25" t="s">
        <v>1359</v>
      </c>
      <c r="C37" s="17">
        <v>166</v>
      </c>
      <c r="D37" s="17">
        <v>169</v>
      </c>
      <c r="E37" s="17">
        <v>153</v>
      </c>
      <c r="F37" s="17">
        <v>144</v>
      </c>
      <c r="G37" s="17">
        <v>140</v>
      </c>
      <c r="H37" s="17">
        <v>166</v>
      </c>
      <c r="I37" s="17">
        <v>182</v>
      </c>
      <c r="J37" s="17">
        <v>188</v>
      </c>
      <c r="K37" s="17">
        <v>208</v>
      </c>
      <c r="L37" s="17">
        <v>196</v>
      </c>
      <c r="M37" s="17">
        <v>131</v>
      </c>
      <c r="N37" s="17">
        <v>126</v>
      </c>
      <c r="O37" s="17">
        <v>149</v>
      </c>
      <c r="P37" s="17">
        <v>187</v>
      </c>
      <c r="Q37" s="17">
        <v>164</v>
      </c>
      <c r="R37" s="17">
        <v>167</v>
      </c>
      <c r="S37" s="17">
        <v>240</v>
      </c>
      <c r="T37" s="17">
        <v>574</v>
      </c>
      <c r="U37" s="17">
        <v>438</v>
      </c>
      <c r="V37" s="17">
        <v>343</v>
      </c>
      <c r="W37" s="17">
        <v>315</v>
      </c>
      <c r="X37" s="17">
        <v>318</v>
      </c>
      <c r="Y37" s="17">
        <v>338</v>
      </c>
      <c r="Z37" s="18">
        <v>423</v>
      </c>
      <c r="AA37" s="18">
        <v>372</v>
      </c>
    </row>
    <row r="38" spans="1:27" ht="15.75" x14ac:dyDescent="0.25">
      <c r="A38" s="23" t="s">
        <v>1037</v>
      </c>
      <c r="B38" s="25" t="s">
        <v>1360</v>
      </c>
      <c r="C38" s="17">
        <v>3</v>
      </c>
      <c r="D38" s="17">
        <v>7</v>
      </c>
      <c r="E38" s="17">
        <v>2</v>
      </c>
      <c r="F38" s="17">
        <v>2</v>
      </c>
      <c r="G38" s="17">
        <v>4</v>
      </c>
      <c r="H38" s="17">
        <v>7</v>
      </c>
      <c r="I38" s="17">
        <v>2</v>
      </c>
      <c r="J38" s="17">
        <v>22</v>
      </c>
      <c r="K38" s="17">
        <v>3</v>
      </c>
      <c r="L38" s="17">
        <v>7</v>
      </c>
      <c r="M38" s="17">
        <v>5</v>
      </c>
      <c r="N38" s="17">
        <v>10</v>
      </c>
      <c r="O38" s="17">
        <v>13</v>
      </c>
      <c r="P38" s="17">
        <v>9</v>
      </c>
      <c r="Q38" s="17">
        <v>3</v>
      </c>
      <c r="R38" s="17">
        <v>21</v>
      </c>
      <c r="S38" s="17">
        <v>10</v>
      </c>
      <c r="T38" s="17">
        <v>3</v>
      </c>
      <c r="U38" s="17">
        <v>16</v>
      </c>
      <c r="V38" s="17">
        <v>21</v>
      </c>
      <c r="W38" s="17">
        <v>22</v>
      </c>
      <c r="X38" s="17">
        <v>70</v>
      </c>
      <c r="Y38" s="17">
        <v>15</v>
      </c>
      <c r="Z38" s="18">
        <v>29</v>
      </c>
      <c r="AA38" s="18">
        <v>3</v>
      </c>
    </row>
    <row r="39" spans="1:27" ht="15.75" x14ac:dyDescent="0.25">
      <c r="A39" s="23" t="s">
        <v>1039</v>
      </c>
      <c r="B39" s="25" t="s">
        <v>1361</v>
      </c>
      <c r="C39" s="17">
        <v>2160</v>
      </c>
      <c r="D39" s="17">
        <v>2106</v>
      </c>
      <c r="E39" s="17">
        <v>1984</v>
      </c>
      <c r="F39" s="17">
        <v>1811</v>
      </c>
      <c r="G39" s="17">
        <v>1977</v>
      </c>
      <c r="H39" s="17">
        <v>2025</v>
      </c>
      <c r="I39" s="17">
        <v>2325</v>
      </c>
      <c r="J39" s="17">
        <v>2622</v>
      </c>
      <c r="K39" s="17">
        <v>2749</v>
      </c>
      <c r="L39" s="17">
        <v>2789</v>
      </c>
      <c r="M39" s="17">
        <v>2739</v>
      </c>
      <c r="N39" s="17">
        <v>2938</v>
      </c>
      <c r="O39" s="17">
        <v>3295</v>
      </c>
      <c r="P39" s="17">
        <v>3396</v>
      </c>
      <c r="Q39" s="17">
        <v>3336</v>
      </c>
      <c r="R39" s="17">
        <v>3650</v>
      </c>
      <c r="S39" s="17">
        <v>3241</v>
      </c>
      <c r="T39" s="17">
        <v>2773</v>
      </c>
      <c r="U39" s="17">
        <v>3326</v>
      </c>
      <c r="V39" s="17">
        <v>3662</v>
      </c>
      <c r="W39" s="17">
        <v>3896</v>
      </c>
      <c r="X39" s="17">
        <v>3901</v>
      </c>
      <c r="Y39" s="17">
        <v>3562</v>
      </c>
      <c r="Z39" s="18">
        <v>4013</v>
      </c>
      <c r="AA39" s="18">
        <v>3936</v>
      </c>
    </row>
    <row r="40" spans="1:27" ht="15.75" x14ac:dyDescent="0.25">
      <c r="A40" s="23" t="s">
        <v>1041</v>
      </c>
      <c r="B40" s="25" t="s">
        <v>1362</v>
      </c>
      <c r="C40" s="17">
        <v>2503</v>
      </c>
      <c r="D40" s="17">
        <v>3055</v>
      </c>
      <c r="E40" s="17">
        <v>3568</v>
      </c>
      <c r="F40" s="17">
        <v>2979</v>
      </c>
      <c r="G40" s="17">
        <v>2653</v>
      </c>
      <c r="H40" s="17">
        <v>2687</v>
      </c>
      <c r="I40" s="17">
        <v>4679</v>
      </c>
      <c r="J40" s="17">
        <v>3784</v>
      </c>
      <c r="K40" s="17">
        <v>3132</v>
      </c>
      <c r="L40" s="17">
        <v>4055</v>
      </c>
      <c r="M40" s="17">
        <v>3569</v>
      </c>
      <c r="N40" s="17">
        <v>4851</v>
      </c>
      <c r="O40" s="17">
        <v>5329</v>
      </c>
      <c r="P40" s="17">
        <v>5468</v>
      </c>
      <c r="Q40" s="17">
        <v>6779</v>
      </c>
      <c r="R40" s="17">
        <v>6845</v>
      </c>
      <c r="S40" s="17">
        <v>8193</v>
      </c>
      <c r="T40" s="17">
        <v>8755</v>
      </c>
      <c r="U40" s="17">
        <v>7058</v>
      </c>
      <c r="V40" s="17">
        <v>7091</v>
      </c>
      <c r="W40" s="17">
        <v>9947</v>
      </c>
      <c r="X40" s="17">
        <v>12171</v>
      </c>
      <c r="Y40" s="17">
        <v>10384</v>
      </c>
      <c r="Z40" s="18">
        <v>18420</v>
      </c>
      <c r="AA40" s="18">
        <v>12831</v>
      </c>
    </row>
    <row r="41" spans="1:27" ht="15.75" x14ac:dyDescent="0.25">
      <c r="A41" s="23" t="s">
        <v>1043</v>
      </c>
      <c r="B41" s="25" t="s">
        <v>1363</v>
      </c>
      <c r="C41" s="17">
        <v>4832</v>
      </c>
      <c r="D41" s="17">
        <v>5337</v>
      </c>
      <c r="E41" s="17">
        <v>5707</v>
      </c>
      <c r="F41" s="17">
        <v>4936</v>
      </c>
      <c r="G41" s="17">
        <v>4774</v>
      </c>
      <c r="H41" s="17">
        <v>4885</v>
      </c>
      <c r="I41" s="17">
        <v>7188</v>
      </c>
      <c r="J41" s="17">
        <v>6616</v>
      </c>
      <c r="K41" s="17">
        <v>6092</v>
      </c>
      <c r="L41" s="17">
        <v>7047</v>
      </c>
      <c r="M41" s="17">
        <v>6444</v>
      </c>
      <c r="N41" s="17">
        <v>7925</v>
      </c>
      <c r="O41" s="17">
        <v>8786</v>
      </c>
      <c r="P41" s="17">
        <v>9060</v>
      </c>
      <c r="Q41" s="17">
        <v>10282</v>
      </c>
      <c r="R41" s="17">
        <v>10683</v>
      </c>
      <c r="S41" s="17">
        <v>11684</v>
      </c>
      <c r="T41" s="17">
        <v>12105</v>
      </c>
      <c r="U41" s="17">
        <v>10838</v>
      </c>
      <c r="V41" s="17">
        <v>11117</v>
      </c>
      <c r="W41" s="17">
        <v>14180</v>
      </c>
      <c r="X41" s="17">
        <v>16460</v>
      </c>
      <c r="Y41" s="17">
        <v>14299</v>
      </c>
      <c r="Z41" s="18">
        <v>22885</v>
      </c>
      <c r="AA41" s="18">
        <v>17142</v>
      </c>
    </row>
    <row r="42" spans="1:27" ht="15.75" x14ac:dyDescent="0.25">
      <c r="A42" s="23" t="s">
        <v>1045</v>
      </c>
      <c r="B42" s="25" t="s">
        <v>1364</v>
      </c>
      <c r="C42" s="17">
        <v>12</v>
      </c>
      <c r="D42" s="17">
        <v>7</v>
      </c>
      <c r="E42" s="17">
        <v>17</v>
      </c>
      <c r="F42" s="17">
        <v>19</v>
      </c>
      <c r="G42" s="17">
        <v>11</v>
      </c>
      <c r="H42" s="17">
        <v>10</v>
      </c>
      <c r="I42" s="17">
        <v>17</v>
      </c>
      <c r="J42" s="17">
        <v>15</v>
      </c>
      <c r="K42" s="17">
        <v>19</v>
      </c>
      <c r="L42" s="17">
        <v>16</v>
      </c>
      <c r="M42" s="17">
        <v>18</v>
      </c>
      <c r="N42" s="17">
        <v>21</v>
      </c>
      <c r="O42" s="17">
        <v>18</v>
      </c>
      <c r="P42" s="17">
        <v>21</v>
      </c>
      <c r="Q42" s="17">
        <v>17</v>
      </c>
      <c r="R42" s="17">
        <v>20</v>
      </c>
      <c r="S42" s="17">
        <v>17</v>
      </c>
      <c r="T42" s="17">
        <v>19</v>
      </c>
      <c r="U42" s="17">
        <v>19</v>
      </c>
      <c r="V42" s="17">
        <v>18</v>
      </c>
      <c r="W42" s="17">
        <v>27</v>
      </c>
      <c r="X42" s="17">
        <v>12</v>
      </c>
      <c r="Y42" s="17">
        <v>24</v>
      </c>
      <c r="Z42" s="18">
        <v>38</v>
      </c>
      <c r="AA42" s="18">
        <v>45</v>
      </c>
    </row>
    <row r="43" spans="1:27" ht="15.75" x14ac:dyDescent="0.25">
      <c r="A43" s="23" t="s">
        <v>1047</v>
      </c>
      <c r="B43" s="25" t="s">
        <v>1365</v>
      </c>
      <c r="C43" s="17">
        <v>27</v>
      </c>
      <c r="D43" s="17">
        <v>38</v>
      </c>
      <c r="E43" s="17">
        <v>33</v>
      </c>
      <c r="F43" s="17">
        <v>33</v>
      </c>
      <c r="G43" s="17">
        <v>39</v>
      </c>
      <c r="H43" s="17">
        <v>54</v>
      </c>
      <c r="I43" s="17">
        <v>57</v>
      </c>
      <c r="J43" s="17">
        <v>62</v>
      </c>
      <c r="K43" s="17">
        <v>69</v>
      </c>
      <c r="L43" s="17">
        <v>86</v>
      </c>
      <c r="M43" s="17">
        <v>74</v>
      </c>
      <c r="N43" s="17">
        <v>112</v>
      </c>
      <c r="O43" s="17">
        <v>126</v>
      </c>
      <c r="P43" s="17">
        <v>124</v>
      </c>
      <c r="Q43" s="17">
        <v>90</v>
      </c>
      <c r="R43" s="17">
        <v>80</v>
      </c>
      <c r="S43" s="17">
        <v>64</v>
      </c>
      <c r="T43" s="17">
        <v>54</v>
      </c>
      <c r="U43" s="17">
        <v>134</v>
      </c>
      <c r="V43" s="17">
        <v>167</v>
      </c>
      <c r="W43" s="17">
        <v>142</v>
      </c>
      <c r="X43" s="17">
        <v>74</v>
      </c>
      <c r="Y43" s="17">
        <v>105</v>
      </c>
      <c r="Z43" s="18">
        <v>30</v>
      </c>
      <c r="AA43" s="18">
        <v>15</v>
      </c>
    </row>
    <row r="44" spans="1:27" ht="15.75" x14ac:dyDescent="0.25">
      <c r="A44" s="23" t="s">
        <v>1049</v>
      </c>
      <c r="B44" s="25" t="s">
        <v>1366</v>
      </c>
      <c r="C44" s="17">
        <v>561</v>
      </c>
      <c r="D44" s="17">
        <v>701</v>
      </c>
      <c r="E44" s="17">
        <v>917</v>
      </c>
      <c r="F44" s="17">
        <v>1003</v>
      </c>
      <c r="G44" s="17">
        <v>1397</v>
      </c>
      <c r="H44" s="17">
        <v>1476</v>
      </c>
      <c r="I44" s="17">
        <v>1863</v>
      </c>
      <c r="J44" s="17">
        <v>2059</v>
      </c>
      <c r="K44" s="17">
        <v>2882</v>
      </c>
      <c r="L44" s="17">
        <v>4084</v>
      </c>
      <c r="M44" s="17">
        <v>2358</v>
      </c>
      <c r="N44" s="17">
        <v>3294</v>
      </c>
      <c r="O44" s="17">
        <v>4516</v>
      </c>
      <c r="P44" s="17">
        <v>4772</v>
      </c>
      <c r="Q44" s="17">
        <v>4270</v>
      </c>
      <c r="R44" s="17">
        <v>3664</v>
      </c>
      <c r="S44" s="17">
        <v>2546</v>
      </c>
      <c r="T44" s="17">
        <v>2671</v>
      </c>
      <c r="U44" s="17">
        <v>3008</v>
      </c>
      <c r="V44" s="17">
        <v>2725</v>
      </c>
      <c r="W44" s="17">
        <v>2777</v>
      </c>
      <c r="X44" s="17">
        <v>2479</v>
      </c>
      <c r="Y44" s="17">
        <v>3173</v>
      </c>
      <c r="Z44" s="18">
        <v>1288</v>
      </c>
      <c r="AA44" s="18">
        <v>866</v>
      </c>
    </row>
    <row r="45" spans="1:27" ht="15.75" x14ac:dyDescent="0.25">
      <c r="A45" s="23" t="s">
        <v>1051</v>
      </c>
      <c r="B45" s="25" t="s">
        <v>1367</v>
      </c>
      <c r="C45" s="17">
        <v>1263</v>
      </c>
      <c r="D45" s="17">
        <v>1933</v>
      </c>
      <c r="E45" s="17">
        <v>1199</v>
      </c>
      <c r="F45" s="17">
        <v>1365</v>
      </c>
      <c r="G45" s="17">
        <v>1711</v>
      </c>
      <c r="H45" s="17">
        <v>1970</v>
      </c>
      <c r="I45" s="17">
        <v>2195</v>
      </c>
      <c r="J45" s="17">
        <v>2497</v>
      </c>
      <c r="K45" s="17">
        <v>2401</v>
      </c>
      <c r="L45" s="17">
        <v>2585</v>
      </c>
      <c r="M45" s="17">
        <v>2301</v>
      </c>
      <c r="N45" s="17">
        <v>3467</v>
      </c>
      <c r="O45" s="17">
        <v>4095</v>
      </c>
      <c r="P45" s="17">
        <v>3851</v>
      </c>
      <c r="Q45" s="17">
        <v>3953</v>
      </c>
      <c r="R45" s="17">
        <v>3685</v>
      </c>
      <c r="S45" s="17">
        <v>3640</v>
      </c>
      <c r="T45" s="17">
        <v>4364</v>
      </c>
      <c r="U45" s="17">
        <v>6249</v>
      </c>
      <c r="V45" s="17">
        <v>5165</v>
      </c>
      <c r="W45" s="17">
        <v>5549</v>
      </c>
      <c r="X45" s="17">
        <v>4916</v>
      </c>
      <c r="Y45" s="17">
        <v>5118</v>
      </c>
      <c r="Z45" s="18">
        <v>6578</v>
      </c>
      <c r="AA45" s="18">
        <v>6968</v>
      </c>
    </row>
    <row r="46" spans="1:27" ht="15.75" x14ac:dyDescent="0.25">
      <c r="A46" s="23" t="s">
        <v>1053</v>
      </c>
      <c r="B46" s="25" t="s">
        <v>1368</v>
      </c>
      <c r="C46" s="17">
        <v>149</v>
      </c>
      <c r="D46" s="17">
        <v>160</v>
      </c>
      <c r="E46" s="17">
        <v>204</v>
      </c>
      <c r="F46" s="17">
        <v>183</v>
      </c>
      <c r="G46" s="17">
        <v>246</v>
      </c>
      <c r="H46" s="17">
        <v>222</v>
      </c>
      <c r="I46" s="17">
        <v>266</v>
      </c>
      <c r="J46" s="17">
        <v>334</v>
      </c>
      <c r="K46" s="17">
        <v>436</v>
      </c>
      <c r="L46" s="17">
        <v>580</v>
      </c>
      <c r="M46" s="17">
        <v>553</v>
      </c>
      <c r="N46" s="17">
        <v>444</v>
      </c>
      <c r="O46" s="17">
        <v>586</v>
      </c>
      <c r="P46" s="17">
        <v>551</v>
      </c>
      <c r="Q46" s="17">
        <v>557</v>
      </c>
      <c r="R46" s="17">
        <v>388</v>
      </c>
      <c r="S46" s="17">
        <v>634</v>
      </c>
      <c r="T46" s="17">
        <v>388</v>
      </c>
      <c r="U46" s="17">
        <v>474</v>
      </c>
      <c r="V46" s="17">
        <v>631</v>
      </c>
      <c r="W46" s="17">
        <v>667</v>
      </c>
      <c r="X46" s="17">
        <v>575</v>
      </c>
      <c r="Y46" s="17">
        <v>835</v>
      </c>
      <c r="Z46" s="18">
        <v>593</v>
      </c>
      <c r="AA46" s="18">
        <v>725</v>
      </c>
    </row>
    <row r="47" spans="1:27" ht="15.75" x14ac:dyDescent="0.25">
      <c r="A47" s="23" t="s">
        <v>1055</v>
      </c>
      <c r="B47" s="25" t="s">
        <v>1369</v>
      </c>
      <c r="C47" s="17">
        <v>24</v>
      </c>
      <c r="D47" s="17">
        <v>27</v>
      </c>
      <c r="E47" s="17">
        <v>47</v>
      </c>
      <c r="F47" s="17">
        <v>59</v>
      </c>
      <c r="G47" s="17">
        <v>61</v>
      </c>
      <c r="H47" s="17">
        <v>63</v>
      </c>
      <c r="I47" s="17">
        <v>55</v>
      </c>
      <c r="J47" s="17">
        <v>73</v>
      </c>
      <c r="K47" s="17">
        <v>104</v>
      </c>
      <c r="L47" s="17">
        <v>127</v>
      </c>
      <c r="M47" s="17">
        <v>94</v>
      </c>
      <c r="N47" s="17">
        <v>94</v>
      </c>
      <c r="O47" s="17">
        <v>117</v>
      </c>
      <c r="P47" s="17">
        <v>134</v>
      </c>
      <c r="Q47" s="17">
        <v>154</v>
      </c>
      <c r="R47" s="17">
        <v>172</v>
      </c>
      <c r="S47" s="17">
        <v>161</v>
      </c>
      <c r="T47" s="17">
        <v>199</v>
      </c>
      <c r="U47" s="17">
        <v>208</v>
      </c>
      <c r="V47" s="17">
        <v>253</v>
      </c>
      <c r="W47" s="17">
        <v>284</v>
      </c>
      <c r="X47" s="17">
        <v>258</v>
      </c>
      <c r="Y47" s="17">
        <v>287</v>
      </c>
      <c r="Z47" s="18">
        <v>318</v>
      </c>
      <c r="AA47" s="18">
        <v>293</v>
      </c>
    </row>
    <row r="48" spans="1:27" ht="15.75" x14ac:dyDescent="0.25">
      <c r="A48" s="23" t="s">
        <v>1057</v>
      </c>
      <c r="B48" s="25" t="s">
        <v>1370</v>
      </c>
      <c r="C48" s="17">
        <v>24</v>
      </c>
      <c r="D48" s="17">
        <v>27</v>
      </c>
      <c r="E48" s="17">
        <v>47</v>
      </c>
      <c r="F48" s="17">
        <v>59</v>
      </c>
      <c r="G48" s="17">
        <v>61</v>
      </c>
      <c r="H48" s="17">
        <v>63</v>
      </c>
      <c r="I48" s="17">
        <v>55</v>
      </c>
      <c r="J48" s="17">
        <v>73</v>
      </c>
      <c r="K48" s="17">
        <v>96</v>
      </c>
      <c r="L48" s="17">
        <v>118</v>
      </c>
      <c r="M48" s="17">
        <v>90</v>
      </c>
      <c r="N48" s="17">
        <v>90</v>
      </c>
      <c r="O48" s="17">
        <v>110</v>
      </c>
      <c r="P48" s="17">
        <v>124</v>
      </c>
      <c r="Q48" s="17">
        <v>140</v>
      </c>
      <c r="R48" s="17">
        <v>161</v>
      </c>
      <c r="S48" s="17">
        <v>154</v>
      </c>
      <c r="T48" s="17">
        <v>183</v>
      </c>
      <c r="U48" s="17">
        <v>194</v>
      </c>
      <c r="V48" s="17">
        <v>237</v>
      </c>
      <c r="W48" s="17">
        <v>236</v>
      </c>
      <c r="X48" s="17">
        <v>242</v>
      </c>
      <c r="Y48" s="17">
        <v>257</v>
      </c>
      <c r="Z48" s="18">
        <v>309</v>
      </c>
      <c r="AA48" s="18">
        <v>281</v>
      </c>
    </row>
    <row r="49" spans="1:30" ht="15.75" x14ac:dyDescent="0.25">
      <c r="A49" s="23" t="s">
        <v>1059</v>
      </c>
      <c r="B49" s="25" t="s">
        <v>1371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8</v>
      </c>
      <c r="L49" s="17">
        <v>9</v>
      </c>
      <c r="M49" s="17">
        <v>4</v>
      </c>
      <c r="N49" s="17">
        <v>4</v>
      </c>
      <c r="O49" s="17">
        <v>7</v>
      </c>
      <c r="P49" s="17">
        <v>10</v>
      </c>
      <c r="Q49" s="17">
        <v>14</v>
      </c>
      <c r="R49" s="17">
        <v>11</v>
      </c>
      <c r="S49" s="17">
        <v>7</v>
      </c>
      <c r="T49" s="17">
        <v>16</v>
      </c>
      <c r="U49" s="17">
        <v>14</v>
      </c>
      <c r="V49" s="17">
        <v>16</v>
      </c>
      <c r="W49" s="17">
        <v>48</v>
      </c>
      <c r="X49" s="17">
        <v>16</v>
      </c>
      <c r="Y49" s="17">
        <v>30</v>
      </c>
      <c r="Z49" s="18">
        <v>9</v>
      </c>
      <c r="AA49" s="18">
        <v>12</v>
      </c>
    </row>
    <row r="50" spans="1:30" ht="15.75" x14ac:dyDescent="0.25">
      <c r="A50" s="23" t="s">
        <v>1061</v>
      </c>
      <c r="B50" s="25" t="s">
        <v>1372</v>
      </c>
      <c r="C50" s="17">
        <v>561</v>
      </c>
      <c r="D50" s="17">
        <v>632</v>
      </c>
      <c r="E50" s="17">
        <v>658</v>
      </c>
      <c r="F50" s="17">
        <v>631</v>
      </c>
      <c r="G50" s="17">
        <v>658</v>
      </c>
      <c r="H50" s="17">
        <v>654</v>
      </c>
      <c r="I50" s="17">
        <v>723</v>
      </c>
      <c r="J50" s="17">
        <v>957</v>
      </c>
      <c r="K50" s="17">
        <v>839</v>
      </c>
      <c r="L50" s="17">
        <v>1142</v>
      </c>
      <c r="M50" s="17">
        <v>1023</v>
      </c>
      <c r="N50" s="17">
        <v>1397</v>
      </c>
      <c r="O50" s="17">
        <v>1649</v>
      </c>
      <c r="P50" s="17">
        <v>1672</v>
      </c>
      <c r="Q50" s="17">
        <v>1664</v>
      </c>
      <c r="R50" s="17">
        <v>1801</v>
      </c>
      <c r="S50" s="17">
        <v>1703</v>
      </c>
      <c r="T50" s="17">
        <v>1804</v>
      </c>
      <c r="U50" s="17">
        <v>1926</v>
      </c>
      <c r="V50" s="17">
        <v>1907</v>
      </c>
      <c r="W50" s="17">
        <v>2617</v>
      </c>
      <c r="X50" s="17">
        <v>2481</v>
      </c>
      <c r="Y50" s="17">
        <v>2517</v>
      </c>
      <c r="Z50" s="18">
        <v>3009</v>
      </c>
      <c r="AA50" s="18">
        <v>2102</v>
      </c>
    </row>
    <row r="51" spans="1:30" ht="15.75" x14ac:dyDescent="0.25">
      <c r="A51" s="23" t="s">
        <v>1063</v>
      </c>
      <c r="B51" s="25" t="s">
        <v>1373</v>
      </c>
      <c r="C51" s="17">
        <v>108036</v>
      </c>
      <c r="D51" s="17">
        <v>119520</v>
      </c>
      <c r="E51" s="17">
        <v>123565</v>
      </c>
      <c r="F51" s="17">
        <v>123274</v>
      </c>
      <c r="G51" s="17">
        <v>120153</v>
      </c>
      <c r="H51" s="17">
        <v>121306</v>
      </c>
      <c r="I51" s="17">
        <v>134125</v>
      </c>
      <c r="J51" s="17">
        <v>166822</v>
      </c>
      <c r="K51" s="17">
        <v>141607</v>
      </c>
      <c r="L51" s="17">
        <v>157928</v>
      </c>
      <c r="M51" s="17">
        <v>138758</v>
      </c>
      <c r="N51" s="17">
        <v>159949</v>
      </c>
      <c r="O51" s="17">
        <v>181256</v>
      </c>
      <c r="P51" s="17">
        <v>171650</v>
      </c>
      <c r="Q51" s="17">
        <v>172478</v>
      </c>
      <c r="R51" s="17">
        <v>167941</v>
      </c>
      <c r="S51" s="17">
        <v>153829</v>
      </c>
      <c r="T51" s="17">
        <v>165340</v>
      </c>
      <c r="U51" s="17">
        <v>188083</v>
      </c>
      <c r="V51" s="17">
        <v>196769</v>
      </c>
      <c r="W51" s="17">
        <v>198419</v>
      </c>
      <c r="X51" s="17">
        <v>175412</v>
      </c>
      <c r="Y51" s="17">
        <v>184710</v>
      </c>
      <c r="Z51" s="18">
        <v>241791</v>
      </c>
      <c r="AA51" s="18">
        <v>214519</v>
      </c>
    </row>
    <row r="52" spans="1:30" ht="15.75" x14ac:dyDescent="0.25">
      <c r="A52" s="23" t="s">
        <v>1065</v>
      </c>
      <c r="B52" s="25" t="s">
        <v>1374</v>
      </c>
      <c r="C52" s="17">
        <v>291</v>
      </c>
      <c r="D52" s="17">
        <v>278</v>
      </c>
      <c r="E52" s="17">
        <v>264</v>
      </c>
      <c r="F52" s="17">
        <v>132</v>
      </c>
      <c r="G52" s="17">
        <v>142</v>
      </c>
      <c r="H52" s="17">
        <v>185</v>
      </c>
      <c r="I52" s="17">
        <v>181</v>
      </c>
      <c r="J52" s="17">
        <v>220</v>
      </c>
      <c r="K52" s="17">
        <v>237</v>
      </c>
      <c r="L52" s="17">
        <v>302</v>
      </c>
      <c r="M52" s="17">
        <v>242</v>
      </c>
      <c r="N52" s="17">
        <v>338</v>
      </c>
      <c r="O52" s="17">
        <v>392</v>
      </c>
      <c r="P52" s="17">
        <v>362</v>
      </c>
      <c r="Q52" s="17">
        <v>355</v>
      </c>
      <c r="R52" s="17">
        <v>304</v>
      </c>
      <c r="S52" s="17">
        <v>300</v>
      </c>
      <c r="T52" s="17">
        <v>311</v>
      </c>
      <c r="U52" s="17">
        <v>365</v>
      </c>
      <c r="V52" s="17">
        <v>386</v>
      </c>
      <c r="W52" s="17">
        <v>410</v>
      </c>
      <c r="X52" s="17">
        <v>300</v>
      </c>
      <c r="Y52" s="17">
        <v>394</v>
      </c>
      <c r="Z52" s="18">
        <v>566</v>
      </c>
      <c r="AA52" s="18">
        <v>404</v>
      </c>
    </row>
    <row r="53" spans="1:30" ht="15.75" x14ac:dyDescent="0.25">
      <c r="A53" s="23" t="s">
        <v>1067</v>
      </c>
      <c r="B53" s="25" t="s">
        <v>1375</v>
      </c>
      <c r="C53" s="17">
        <v>750</v>
      </c>
      <c r="D53" s="17">
        <v>780</v>
      </c>
      <c r="E53" s="17">
        <v>778</v>
      </c>
      <c r="F53" s="17">
        <v>872</v>
      </c>
      <c r="G53" s="17">
        <v>831</v>
      </c>
      <c r="H53" s="17">
        <v>773</v>
      </c>
      <c r="I53" s="17">
        <v>837</v>
      </c>
      <c r="J53" s="17">
        <v>912</v>
      </c>
      <c r="K53" s="17">
        <v>1103</v>
      </c>
      <c r="L53" s="17">
        <v>1661</v>
      </c>
      <c r="M53" s="17">
        <v>1731</v>
      </c>
      <c r="N53" s="17">
        <v>2142</v>
      </c>
      <c r="O53" s="17">
        <v>2856</v>
      </c>
      <c r="P53" s="17">
        <v>2616</v>
      </c>
      <c r="Q53" s="17">
        <v>2685</v>
      </c>
      <c r="R53" s="17">
        <v>2314</v>
      </c>
      <c r="S53" s="17">
        <v>2218</v>
      </c>
      <c r="T53" s="17">
        <v>1977</v>
      </c>
      <c r="U53" s="17">
        <v>1939</v>
      </c>
      <c r="V53" s="17">
        <v>2030</v>
      </c>
      <c r="W53" s="17">
        <v>2011</v>
      </c>
      <c r="X53" s="17">
        <v>1890</v>
      </c>
      <c r="Y53" s="17">
        <v>2023</v>
      </c>
      <c r="Z53" s="18">
        <v>2726</v>
      </c>
      <c r="AA53" s="18">
        <v>2706</v>
      </c>
    </row>
    <row r="54" spans="1:30" ht="15.75" x14ac:dyDescent="0.25">
      <c r="A54" s="23" t="s">
        <v>1069</v>
      </c>
      <c r="B54" s="25" t="s">
        <v>1376</v>
      </c>
      <c r="C54" s="17">
        <v>2416</v>
      </c>
      <c r="D54" s="17">
        <v>3123</v>
      </c>
      <c r="E54" s="17">
        <v>2816</v>
      </c>
      <c r="F54" s="17">
        <v>2900</v>
      </c>
      <c r="G54" s="17">
        <v>2977</v>
      </c>
      <c r="H54" s="17">
        <v>3054</v>
      </c>
      <c r="I54" s="17">
        <v>3125</v>
      </c>
      <c r="J54" s="17">
        <v>3685</v>
      </c>
      <c r="K54" s="17">
        <v>3161</v>
      </c>
      <c r="L54" s="17">
        <v>3411</v>
      </c>
      <c r="M54" s="17">
        <v>3465</v>
      </c>
      <c r="N54" s="17">
        <v>4227</v>
      </c>
      <c r="O54" s="17">
        <v>4849</v>
      </c>
      <c r="P54" s="17">
        <v>4204</v>
      </c>
      <c r="Q54" s="17">
        <v>4027</v>
      </c>
      <c r="R54" s="17">
        <v>3949</v>
      </c>
      <c r="S54" s="17">
        <v>3963</v>
      </c>
      <c r="T54" s="17">
        <v>4799</v>
      </c>
      <c r="U54" s="17">
        <v>5211</v>
      </c>
      <c r="V54" s="17">
        <v>5973</v>
      </c>
      <c r="W54" s="17">
        <v>5645</v>
      </c>
      <c r="X54" s="17">
        <v>6221</v>
      </c>
      <c r="Y54" s="17">
        <v>6028</v>
      </c>
      <c r="Z54" s="18">
        <v>5909</v>
      </c>
      <c r="AA54" s="18">
        <v>7109</v>
      </c>
    </row>
    <row r="55" spans="1:30" ht="15.75" x14ac:dyDescent="0.25">
      <c r="A55" s="23" t="s">
        <v>1071</v>
      </c>
      <c r="B55" s="25" t="s">
        <v>1377</v>
      </c>
      <c r="C55" s="17">
        <v>115</v>
      </c>
      <c r="D55" s="17">
        <v>118</v>
      </c>
      <c r="E55" s="17">
        <v>142</v>
      </c>
      <c r="F55" s="17">
        <v>120</v>
      </c>
      <c r="G55" s="17">
        <v>130</v>
      </c>
      <c r="H55" s="17">
        <v>144</v>
      </c>
      <c r="I55" s="17">
        <v>157</v>
      </c>
      <c r="J55" s="17">
        <v>190</v>
      </c>
      <c r="K55" s="17">
        <v>193</v>
      </c>
      <c r="L55" s="17">
        <v>267</v>
      </c>
      <c r="M55" s="17">
        <v>491</v>
      </c>
      <c r="N55" s="17">
        <v>597</v>
      </c>
      <c r="O55" s="17">
        <v>748</v>
      </c>
      <c r="P55" s="17">
        <v>675</v>
      </c>
      <c r="Q55" s="17">
        <v>1132</v>
      </c>
      <c r="R55" s="17">
        <v>507</v>
      </c>
      <c r="S55" s="17">
        <v>463</v>
      </c>
      <c r="T55" s="17">
        <v>479</v>
      </c>
      <c r="U55" s="17">
        <v>636</v>
      </c>
      <c r="V55" s="17">
        <v>613</v>
      </c>
      <c r="W55" s="17">
        <v>749</v>
      </c>
      <c r="X55" s="17">
        <v>408</v>
      </c>
      <c r="Y55" s="17">
        <v>540</v>
      </c>
      <c r="Z55" s="18">
        <v>498</v>
      </c>
      <c r="AA55" s="18">
        <v>492</v>
      </c>
    </row>
    <row r="56" spans="1:30" ht="15.75" x14ac:dyDescent="0.25">
      <c r="A56" s="23" t="s">
        <v>1073</v>
      </c>
      <c r="B56" s="25" t="s">
        <v>1378</v>
      </c>
      <c r="C56" s="17">
        <v>112</v>
      </c>
      <c r="D56" s="17">
        <v>108</v>
      </c>
      <c r="E56" s="17">
        <v>107</v>
      </c>
      <c r="F56" s="17">
        <v>86</v>
      </c>
      <c r="G56" s="17">
        <v>118</v>
      </c>
      <c r="H56" s="17">
        <v>121</v>
      </c>
      <c r="I56" s="17">
        <v>121</v>
      </c>
      <c r="J56" s="17">
        <v>136</v>
      </c>
      <c r="K56" s="17">
        <v>146</v>
      </c>
      <c r="L56" s="17">
        <v>159</v>
      </c>
      <c r="M56" s="17">
        <v>169</v>
      </c>
      <c r="N56" s="17">
        <v>223</v>
      </c>
      <c r="O56" s="17">
        <v>303</v>
      </c>
      <c r="P56" s="17">
        <v>309</v>
      </c>
      <c r="Q56" s="17">
        <v>334</v>
      </c>
      <c r="R56" s="17">
        <v>334</v>
      </c>
      <c r="S56" s="17">
        <v>370</v>
      </c>
      <c r="T56" s="17">
        <v>276</v>
      </c>
      <c r="U56" s="17">
        <v>503</v>
      </c>
      <c r="V56" s="17">
        <v>414</v>
      </c>
      <c r="W56" s="17">
        <v>859</v>
      </c>
      <c r="X56" s="17">
        <v>455</v>
      </c>
      <c r="Y56" s="17">
        <v>364</v>
      </c>
      <c r="Z56" s="18">
        <v>717</v>
      </c>
      <c r="AA56" s="18">
        <v>554</v>
      </c>
    </row>
    <row r="57" spans="1:30" ht="15.75" x14ac:dyDescent="0.25">
      <c r="A57" s="23" t="s">
        <v>1075</v>
      </c>
      <c r="B57" s="25" t="s">
        <v>1379</v>
      </c>
      <c r="C57" s="17">
        <v>597</v>
      </c>
      <c r="D57" s="17">
        <v>585</v>
      </c>
      <c r="E57" s="17">
        <v>689</v>
      </c>
      <c r="F57" s="17">
        <v>726</v>
      </c>
      <c r="G57" s="17">
        <v>736</v>
      </c>
      <c r="H57" s="17">
        <v>663</v>
      </c>
      <c r="I57" s="17">
        <v>672</v>
      </c>
      <c r="J57" s="17">
        <v>788</v>
      </c>
      <c r="K57" s="17">
        <v>819</v>
      </c>
      <c r="L57" s="17">
        <v>918</v>
      </c>
      <c r="M57" s="17">
        <v>744</v>
      </c>
      <c r="N57" s="17">
        <v>951</v>
      </c>
      <c r="O57" s="17">
        <v>973</v>
      </c>
      <c r="P57" s="17">
        <v>1119</v>
      </c>
      <c r="Q57" s="17">
        <v>1118</v>
      </c>
      <c r="R57" s="17">
        <v>1047</v>
      </c>
      <c r="S57" s="17">
        <v>1304</v>
      </c>
      <c r="T57" s="17">
        <v>1301</v>
      </c>
      <c r="U57" s="17">
        <v>1633</v>
      </c>
      <c r="V57" s="17">
        <v>1728</v>
      </c>
      <c r="W57" s="17">
        <v>1437</v>
      </c>
      <c r="X57" s="17">
        <v>1095</v>
      </c>
      <c r="Y57" s="17">
        <v>1153</v>
      </c>
      <c r="Z57" s="18">
        <v>1465</v>
      </c>
      <c r="AA57" s="18">
        <v>1750</v>
      </c>
    </row>
    <row r="58" spans="1:30" ht="15.75" x14ac:dyDescent="0.25">
      <c r="A58" s="23" t="s">
        <v>1077</v>
      </c>
      <c r="B58" s="25" t="s">
        <v>1380</v>
      </c>
      <c r="C58" s="17">
        <v>25385</v>
      </c>
      <c r="D58" s="17">
        <v>29869</v>
      </c>
      <c r="E58" s="17">
        <v>30157</v>
      </c>
      <c r="F58" s="17">
        <v>28366</v>
      </c>
      <c r="G58" s="17">
        <v>28105</v>
      </c>
      <c r="H58" s="17">
        <v>27773</v>
      </c>
      <c r="I58" s="17">
        <v>30993</v>
      </c>
      <c r="J58" s="17">
        <v>31742</v>
      </c>
      <c r="K58" s="17">
        <v>31689</v>
      </c>
      <c r="L58" s="17">
        <v>34620</v>
      </c>
      <c r="M58" s="17">
        <v>33309</v>
      </c>
      <c r="N58" s="17">
        <v>37023</v>
      </c>
      <c r="O58" s="17">
        <v>39323</v>
      </c>
      <c r="P58" s="17">
        <v>40222</v>
      </c>
      <c r="Q58" s="17">
        <v>38634</v>
      </c>
      <c r="R58" s="17">
        <v>37898</v>
      </c>
      <c r="S58" s="17">
        <v>45434</v>
      </c>
      <c r="T58" s="17">
        <v>47364</v>
      </c>
      <c r="U58" s="17">
        <v>48623</v>
      </c>
      <c r="V58" s="17">
        <v>52715</v>
      </c>
      <c r="W58" s="17">
        <v>58893</v>
      </c>
      <c r="X58" s="17">
        <v>47423</v>
      </c>
      <c r="Y58" s="17">
        <v>49720</v>
      </c>
      <c r="Z58" s="18">
        <v>59940</v>
      </c>
      <c r="AA58" s="18">
        <v>60432</v>
      </c>
      <c r="AC58" s="17" t="s">
        <v>3264</v>
      </c>
      <c r="AD58" s="17">
        <f>100*(Table_9.4.1_credits[[#This Row],[2023]]/AA94)</f>
        <v>15.356935931448785</v>
      </c>
    </row>
    <row r="59" spans="1:30" ht="15.75" x14ac:dyDescent="0.25">
      <c r="A59" s="23" t="s">
        <v>1079</v>
      </c>
      <c r="B59" s="25" t="s">
        <v>1381</v>
      </c>
      <c r="C59" s="17">
        <v>65</v>
      </c>
      <c r="D59" s="17">
        <v>62</v>
      </c>
      <c r="E59" s="17">
        <v>49</v>
      </c>
      <c r="F59" s="17">
        <v>30</v>
      </c>
      <c r="G59" s="17">
        <v>33</v>
      </c>
      <c r="H59" s="17">
        <v>31</v>
      </c>
      <c r="I59" s="17">
        <v>39</v>
      </c>
      <c r="J59" s="17">
        <v>42</v>
      </c>
      <c r="K59" s="17">
        <v>37</v>
      </c>
      <c r="L59" s="17">
        <v>62</v>
      </c>
      <c r="M59" s="17">
        <v>56</v>
      </c>
      <c r="N59" s="17">
        <v>76</v>
      </c>
      <c r="O59" s="17">
        <v>117</v>
      </c>
      <c r="P59" s="17">
        <v>110</v>
      </c>
      <c r="Q59" s="17">
        <v>163</v>
      </c>
      <c r="R59" s="17">
        <v>116</v>
      </c>
      <c r="S59" s="17">
        <v>246</v>
      </c>
      <c r="T59" s="17">
        <v>152</v>
      </c>
      <c r="U59" s="17">
        <v>191</v>
      </c>
      <c r="V59" s="17">
        <v>143</v>
      </c>
      <c r="W59" s="17">
        <v>139</v>
      </c>
      <c r="X59" s="17">
        <v>87</v>
      </c>
      <c r="Y59" s="17">
        <v>99</v>
      </c>
      <c r="Z59" s="18">
        <v>130</v>
      </c>
      <c r="AA59" s="18">
        <v>145</v>
      </c>
      <c r="AC59" s="17" t="s">
        <v>3263</v>
      </c>
      <c r="AD59" s="17">
        <v>2711185</v>
      </c>
    </row>
    <row r="60" spans="1:30" ht="15.75" x14ac:dyDescent="0.25">
      <c r="A60" s="23" t="s">
        <v>1081</v>
      </c>
      <c r="B60" s="25" t="s">
        <v>1382</v>
      </c>
      <c r="C60" s="17">
        <v>209</v>
      </c>
      <c r="D60" s="17">
        <v>232</v>
      </c>
      <c r="E60" s="17">
        <v>318</v>
      </c>
      <c r="F60" s="17">
        <v>239</v>
      </c>
      <c r="G60" s="17">
        <v>149</v>
      </c>
      <c r="H60" s="17">
        <v>199</v>
      </c>
      <c r="I60" s="17">
        <v>239</v>
      </c>
      <c r="J60" s="17">
        <v>237</v>
      </c>
      <c r="K60" s="17">
        <v>254</v>
      </c>
      <c r="L60" s="17">
        <v>268</v>
      </c>
      <c r="M60" s="17">
        <v>284</v>
      </c>
      <c r="N60" s="17">
        <v>263</v>
      </c>
      <c r="O60" s="17">
        <v>308</v>
      </c>
      <c r="P60" s="17">
        <v>378</v>
      </c>
      <c r="Q60" s="17">
        <v>298</v>
      </c>
      <c r="R60" s="17">
        <v>204</v>
      </c>
      <c r="S60" s="17">
        <v>219</v>
      </c>
      <c r="T60" s="17">
        <v>110</v>
      </c>
      <c r="U60" s="17">
        <v>75</v>
      </c>
      <c r="V60" s="17">
        <v>83</v>
      </c>
      <c r="W60" s="17">
        <v>24</v>
      </c>
      <c r="X60" s="17">
        <v>10</v>
      </c>
      <c r="Y60" s="17">
        <v>15</v>
      </c>
      <c r="Z60" s="18">
        <v>26</v>
      </c>
      <c r="AA60" s="18">
        <v>19</v>
      </c>
      <c r="AC60" s="17" t="s">
        <v>3265</v>
      </c>
      <c r="AD60" s="17">
        <f>100*(AA58/AD59)</f>
        <v>2.2289884312579185</v>
      </c>
    </row>
    <row r="61" spans="1:30" ht="15.75" x14ac:dyDescent="0.25">
      <c r="A61" s="23" t="s">
        <v>1083</v>
      </c>
      <c r="B61" s="25" t="s">
        <v>1383</v>
      </c>
      <c r="C61" s="17">
        <v>928</v>
      </c>
      <c r="D61" s="17">
        <v>972</v>
      </c>
      <c r="E61" s="17">
        <v>683</v>
      </c>
      <c r="F61" s="17">
        <v>714</v>
      </c>
      <c r="G61" s="17">
        <v>701</v>
      </c>
      <c r="H61" s="17">
        <v>615</v>
      </c>
      <c r="I61" s="17">
        <v>702</v>
      </c>
      <c r="J61" s="17">
        <v>847</v>
      </c>
      <c r="K61" s="17">
        <v>817</v>
      </c>
      <c r="L61" s="17">
        <v>1059</v>
      </c>
      <c r="M61" s="17">
        <v>714</v>
      </c>
      <c r="N61" s="17">
        <v>856</v>
      </c>
      <c r="O61" s="17">
        <v>917</v>
      </c>
      <c r="P61" s="17">
        <v>1121</v>
      </c>
      <c r="Q61" s="17">
        <v>830</v>
      </c>
      <c r="R61" s="17">
        <v>767</v>
      </c>
      <c r="S61" s="17">
        <v>972</v>
      </c>
      <c r="T61" s="17">
        <v>1177</v>
      </c>
      <c r="U61" s="17">
        <v>1048</v>
      </c>
      <c r="V61" s="17">
        <v>1005</v>
      </c>
      <c r="W61" s="17">
        <v>935</v>
      </c>
      <c r="X61" s="17">
        <v>1025</v>
      </c>
      <c r="Y61" s="17">
        <v>1133</v>
      </c>
      <c r="Z61" s="18">
        <v>2155</v>
      </c>
      <c r="AA61" s="18">
        <v>1152</v>
      </c>
    </row>
    <row r="62" spans="1:30" ht="15.75" x14ac:dyDescent="0.25">
      <c r="A62" s="23" t="s">
        <v>1085</v>
      </c>
      <c r="B62" s="25" t="s">
        <v>1384</v>
      </c>
      <c r="C62" s="17">
        <v>161</v>
      </c>
      <c r="D62" s="17">
        <v>165</v>
      </c>
      <c r="E62" s="17">
        <v>163</v>
      </c>
      <c r="F62" s="17">
        <v>163</v>
      </c>
      <c r="G62" s="17">
        <v>170</v>
      </c>
      <c r="H62" s="17">
        <v>150</v>
      </c>
      <c r="I62" s="17">
        <v>157</v>
      </c>
      <c r="J62" s="17">
        <v>169</v>
      </c>
      <c r="K62" s="17">
        <v>188</v>
      </c>
      <c r="L62" s="17">
        <v>238</v>
      </c>
      <c r="M62" s="17">
        <v>229</v>
      </c>
      <c r="N62" s="17">
        <v>355</v>
      </c>
      <c r="O62" s="17">
        <v>463</v>
      </c>
      <c r="P62" s="17">
        <v>614</v>
      </c>
      <c r="Q62" s="17">
        <v>559</v>
      </c>
      <c r="R62" s="17">
        <v>432</v>
      </c>
      <c r="S62" s="17">
        <v>480</v>
      </c>
      <c r="T62" s="17">
        <v>345</v>
      </c>
      <c r="U62" s="17">
        <v>438</v>
      </c>
      <c r="V62" s="17">
        <v>457</v>
      </c>
      <c r="W62" s="17">
        <v>455</v>
      </c>
      <c r="X62" s="17">
        <v>372</v>
      </c>
      <c r="Y62" s="17">
        <v>428</v>
      </c>
      <c r="Z62" s="18">
        <v>614</v>
      </c>
      <c r="AA62" s="18">
        <v>654</v>
      </c>
    </row>
    <row r="63" spans="1:30" ht="15.75" x14ac:dyDescent="0.25">
      <c r="A63" s="23" t="s">
        <v>1087</v>
      </c>
      <c r="B63" s="25" t="s">
        <v>1385</v>
      </c>
      <c r="C63" s="17">
        <v>31029</v>
      </c>
      <c r="D63" s="17">
        <v>36292</v>
      </c>
      <c r="E63" s="17">
        <v>36166</v>
      </c>
      <c r="F63" s="17">
        <v>34348</v>
      </c>
      <c r="G63" s="17">
        <v>34092</v>
      </c>
      <c r="H63" s="17">
        <v>33708</v>
      </c>
      <c r="I63" s="17">
        <v>37223</v>
      </c>
      <c r="J63" s="17">
        <v>38968</v>
      </c>
      <c r="K63" s="17">
        <v>38644</v>
      </c>
      <c r="L63" s="17">
        <v>42965</v>
      </c>
      <c r="M63" s="17">
        <v>41434</v>
      </c>
      <c r="N63" s="17">
        <v>47051</v>
      </c>
      <c r="O63" s="17">
        <v>51249</v>
      </c>
      <c r="P63" s="17">
        <v>51730</v>
      </c>
      <c r="Q63" s="17">
        <v>50135</v>
      </c>
      <c r="R63" s="17">
        <v>47872</v>
      </c>
      <c r="S63" s="17">
        <v>55969</v>
      </c>
      <c r="T63" s="17">
        <v>58291</v>
      </c>
      <c r="U63" s="17">
        <v>60662</v>
      </c>
      <c r="V63" s="17">
        <v>65547</v>
      </c>
      <c r="W63" s="17">
        <v>71557</v>
      </c>
      <c r="X63" s="17">
        <v>59286</v>
      </c>
      <c r="Y63" s="17">
        <v>61897</v>
      </c>
      <c r="Z63" s="18">
        <v>74746</v>
      </c>
      <c r="AA63" s="18">
        <v>75417</v>
      </c>
    </row>
    <row r="64" spans="1:30" ht="15.75" x14ac:dyDescent="0.25">
      <c r="A64" s="23" t="s">
        <v>1089</v>
      </c>
      <c r="B64" s="25" t="s">
        <v>1386</v>
      </c>
      <c r="C64" s="17">
        <v>1386</v>
      </c>
      <c r="D64" s="17">
        <v>1706</v>
      </c>
      <c r="E64" s="17">
        <v>1854</v>
      </c>
      <c r="F64" s="17">
        <v>1575</v>
      </c>
      <c r="G64" s="17">
        <v>2055</v>
      </c>
      <c r="H64" s="17">
        <v>2845</v>
      </c>
      <c r="I64" s="17">
        <v>3053</v>
      </c>
      <c r="J64" s="17">
        <v>3688</v>
      </c>
      <c r="K64" s="17">
        <v>4820</v>
      </c>
      <c r="L64" s="17">
        <v>6106</v>
      </c>
      <c r="M64" s="17">
        <v>5616</v>
      </c>
      <c r="N64" s="17">
        <v>8090</v>
      </c>
      <c r="O64" s="17">
        <v>10336</v>
      </c>
      <c r="P64" s="17">
        <v>11232</v>
      </c>
      <c r="Q64" s="17">
        <v>12141</v>
      </c>
      <c r="R64" s="17">
        <v>14125</v>
      </c>
      <c r="S64" s="17">
        <v>12376</v>
      </c>
      <c r="T64" s="17">
        <v>13606</v>
      </c>
      <c r="U64" s="17">
        <v>18031</v>
      </c>
      <c r="V64" s="17">
        <v>18735</v>
      </c>
      <c r="W64" s="17">
        <v>26679</v>
      </c>
      <c r="X64" s="17">
        <v>17986</v>
      </c>
      <c r="Y64" s="17">
        <v>18959</v>
      </c>
      <c r="Z64" s="18">
        <v>29369</v>
      </c>
      <c r="AA64" s="18">
        <v>21881</v>
      </c>
    </row>
    <row r="65" spans="1:27" ht="15.75" x14ac:dyDescent="0.25">
      <c r="A65" s="23" t="s">
        <v>1091</v>
      </c>
      <c r="B65" s="25" t="s">
        <v>1387</v>
      </c>
      <c r="C65" s="17">
        <v>2504</v>
      </c>
      <c r="D65" s="17">
        <v>2935</v>
      </c>
      <c r="E65" s="17">
        <v>2971</v>
      </c>
      <c r="F65" s="17">
        <v>2686</v>
      </c>
      <c r="G65" s="17">
        <v>2819</v>
      </c>
      <c r="H65" s="17">
        <v>2846</v>
      </c>
      <c r="I65" s="17">
        <v>3327</v>
      </c>
      <c r="J65" s="17">
        <v>3105</v>
      </c>
      <c r="K65" s="17">
        <v>2955</v>
      </c>
      <c r="L65" s="17">
        <v>3872</v>
      </c>
      <c r="M65" s="17">
        <v>3839</v>
      </c>
      <c r="N65" s="17">
        <v>4531</v>
      </c>
      <c r="O65" s="17">
        <v>5594</v>
      </c>
      <c r="P65" s="17">
        <v>5502</v>
      </c>
      <c r="Q65" s="17">
        <v>5965</v>
      </c>
      <c r="R65" s="17">
        <v>5167</v>
      </c>
      <c r="S65" s="17">
        <v>5506</v>
      </c>
      <c r="T65" s="17">
        <v>6277</v>
      </c>
      <c r="U65" s="17">
        <v>7258</v>
      </c>
      <c r="V65" s="17">
        <v>7766</v>
      </c>
      <c r="W65" s="17">
        <v>8105</v>
      </c>
      <c r="X65" s="17">
        <v>7982</v>
      </c>
      <c r="Y65" s="17">
        <v>7324</v>
      </c>
      <c r="Z65" s="18">
        <v>12874</v>
      </c>
      <c r="AA65" s="18">
        <v>9781</v>
      </c>
    </row>
    <row r="66" spans="1:27" ht="15.75" x14ac:dyDescent="0.25">
      <c r="A66" s="23" t="s">
        <v>1093</v>
      </c>
      <c r="B66" s="25" t="s">
        <v>1388</v>
      </c>
      <c r="C66" s="17">
        <v>1537</v>
      </c>
      <c r="D66" s="17">
        <v>2155</v>
      </c>
      <c r="E66" s="17">
        <v>1765</v>
      </c>
      <c r="F66" s="17">
        <v>1674</v>
      </c>
      <c r="G66" s="17">
        <v>2232</v>
      </c>
      <c r="H66" s="17">
        <v>2456</v>
      </c>
      <c r="I66" s="17">
        <v>2802</v>
      </c>
      <c r="J66" s="17">
        <v>2894</v>
      </c>
      <c r="K66" s="17">
        <v>3722</v>
      </c>
      <c r="L66" s="17">
        <v>4812</v>
      </c>
      <c r="M66" s="17">
        <v>2997</v>
      </c>
      <c r="N66" s="17">
        <v>4467</v>
      </c>
      <c r="O66" s="17">
        <v>6375</v>
      </c>
      <c r="P66" s="17">
        <v>5252</v>
      </c>
      <c r="Q66" s="17">
        <v>4951</v>
      </c>
      <c r="R66" s="17">
        <v>4008</v>
      </c>
      <c r="S66" s="17">
        <v>3933</v>
      </c>
      <c r="T66" s="17">
        <v>3367</v>
      </c>
      <c r="U66" s="17">
        <v>4229</v>
      </c>
      <c r="V66" s="17">
        <v>5207</v>
      </c>
      <c r="W66" s="17">
        <v>4636</v>
      </c>
      <c r="X66" s="17">
        <v>3229</v>
      </c>
      <c r="Y66" s="17">
        <v>4780</v>
      </c>
      <c r="Z66" s="18">
        <v>6249</v>
      </c>
      <c r="AA66" s="18">
        <v>5991</v>
      </c>
    </row>
    <row r="67" spans="1:27" ht="15.75" x14ac:dyDescent="0.25">
      <c r="A67" s="23" t="s">
        <v>1095</v>
      </c>
      <c r="B67" s="25" t="s">
        <v>1389</v>
      </c>
      <c r="C67" s="17">
        <v>277</v>
      </c>
      <c r="D67" s="17">
        <v>324</v>
      </c>
      <c r="E67" s="17">
        <v>325</v>
      </c>
      <c r="F67" s="17">
        <v>317</v>
      </c>
      <c r="G67" s="17">
        <v>461</v>
      </c>
      <c r="H67" s="17">
        <v>405</v>
      </c>
      <c r="I67" s="17">
        <v>370</v>
      </c>
      <c r="J67" s="17">
        <v>308</v>
      </c>
      <c r="K67" s="17">
        <v>276</v>
      </c>
      <c r="L67" s="17">
        <v>377</v>
      </c>
      <c r="M67" s="17">
        <v>362</v>
      </c>
      <c r="N67" s="17">
        <v>513</v>
      </c>
      <c r="O67" s="17">
        <v>635</v>
      </c>
      <c r="P67" s="17">
        <v>637</v>
      </c>
      <c r="Q67" s="17">
        <v>704</v>
      </c>
      <c r="R67" s="17">
        <v>525</v>
      </c>
      <c r="S67" s="17">
        <v>467</v>
      </c>
      <c r="T67" s="17">
        <v>549</v>
      </c>
      <c r="U67" s="17">
        <v>840</v>
      </c>
      <c r="V67" s="17">
        <v>773</v>
      </c>
      <c r="W67" s="17">
        <v>688</v>
      </c>
      <c r="X67" s="17">
        <v>584</v>
      </c>
      <c r="Y67" s="17">
        <v>754</v>
      </c>
      <c r="Z67" s="18">
        <v>868</v>
      </c>
      <c r="AA67" s="18">
        <v>913</v>
      </c>
    </row>
    <row r="68" spans="1:27" ht="15.75" x14ac:dyDescent="0.25">
      <c r="A68" s="23" t="s">
        <v>1097</v>
      </c>
      <c r="B68" s="25" t="s">
        <v>1390</v>
      </c>
      <c r="C68" s="17">
        <v>251</v>
      </c>
      <c r="D68" s="17">
        <v>306</v>
      </c>
      <c r="E68" s="17">
        <v>440</v>
      </c>
      <c r="F68" s="17">
        <v>416</v>
      </c>
      <c r="G68" s="17">
        <v>496</v>
      </c>
      <c r="H68" s="17">
        <v>460</v>
      </c>
      <c r="I68" s="17">
        <v>478</v>
      </c>
      <c r="J68" s="17">
        <v>448</v>
      </c>
      <c r="K68" s="17">
        <v>411</v>
      </c>
      <c r="L68" s="17">
        <v>422</v>
      </c>
      <c r="M68" s="17">
        <v>386</v>
      </c>
      <c r="N68" s="17">
        <v>288</v>
      </c>
      <c r="O68" s="17">
        <v>183</v>
      </c>
      <c r="P68" s="17">
        <v>100</v>
      </c>
      <c r="Q68" s="17">
        <v>79</v>
      </c>
      <c r="R68" s="17">
        <v>95</v>
      </c>
      <c r="S68" s="17">
        <v>92</v>
      </c>
      <c r="T68" s="17">
        <v>148</v>
      </c>
      <c r="U68" s="17">
        <v>236</v>
      </c>
      <c r="V68" s="17">
        <v>173</v>
      </c>
      <c r="W68" s="17">
        <v>83</v>
      </c>
      <c r="X68" s="17">
        <v>62</v>
      </c>
      <c r="Y68" s="17">
        <v>70</v>
      </c>
      <c r="Z68" s="18">
        <v>64</v>
      </c>
      <c r="AA68" s="18">
        <v>68</v>
      </c>
    </row>
    <row r="69" spans="1:27" ht="15.75" x14ac:dyDescent="0.25">
      <c r="A69" s="23" t="s">
        <v>1099</v>
      </c>
      <c r="B69" s="25" t="s">
        <v>1391</v>
      </c>
      <c r="C69" s="17">
        <v>1290</v>
      </c>
      <c r="D69" s="17">
        <v>1502</v>
      </c>
      <c r="E69" s="17">
        <v>1342</v>
      </c>
      <c r="F69" s="17">
        <v>1408</v>
      </c>
      <c r="G69" s="17">
        <v>1312</v>
      </c>
      <c r="H69" s="17">
        <v>1363</v>
      </c>
      <c r="I69" s="17">
        <v>1330</v>
      </c>
      <c r="J69" s="17">
        <v>1269</v>
      </c>
      <c r="K69" s="17">
        <v>1220</v>
      </c>
      <c r="L69" s="17">
        <v>1243</v>
      </c>
      <c r="M69" s="17">
        <v>1045</v>
      </c>
      <c r="N69" s="17">
        <v>1295</v>
      </c>
      <c r="O69" s="17">
        <v>1514</v>
      </c>
      <c r="P69" s="17">
        <v>1372</v>
      </c>
      <c r="Q69" s="17">
        <v>1322</v>
      </c>
      <c r="R69" s="17">
        <v>1065</v>
      </c>
      <c r="S69" s="17">
        <v>1010</v>
      </c>
      <c r="T69" s="17">
        <v>1131</v>
      </c>
      <c r="U69" s="17">
        <v>1256</v>
      </c>
      <c r="V69" s="17">
        <v>1240</v>
      </c>
      <c r="W69" s="17">
        <v>1413</v>
      </c>
      <c r="X69" s="17">
        <v>1683</v>
      </c>
      <c r="Y69" s="17">
        <v>1533</v>
      </c>
      <c r="Z69" s="18">
        <v>1851</v>
      </c>
      <c r="AA69" s="18">
        <v>1613</v>
      </c>
    </row>
    <row r="70" spans="1:27" ht="15.75" x14ac:dyDescent="0.25">
      <c r="A70" s="23" t="s">
        <v>1101</v>
      </c>
      <c r="B70" s="25" t="s">
        <v>1392</v>
      </c>
      <c r="C70" s="17">
        <v>3358</v>
      </c>
      <c r="D70" s="17">
        <v>3796</v>
      </c>
      <c r="E70" s="17">
        <v>3767</v>
      </c>
      <c r="F70" s="17">
        <v>3629</v>
      </c>
      <c r="G70" s="17">
        <v>3732</v>
      </c>
      <c r="H70" s="17">
        <v>3869</v>
      </c>
      <c r="I70" s="17">
        <v>3876</v>
      </c>
      <c r="J70" s="17">
        <v>4033</v>
      </c>
      <c r="K70" s="17">
        <v>3842</v>
      </c>
      <c r="L70" s="17">
        <v>3791</v>
      </c>
      <c r="M70" s="17">
        <v>3571</v>
      </c>
      <c r="N70" s="17">
        <v>4224</v>
      </c>
      <c r="O70" s="17">
        <v>4693</v>
      </c>
      <c r="P70" s="17">
        <v>4963</v>
      </c>
      <c r="Q70" s="17">
        <v>4996</v>
      </c>
      <c r="R70" s="17">
        <v>4568</v>
      </c>
      <c r="S70" s="17">
        <v>4367</v>
      </c>
      <c r="T70" s="17">
        <v>4871</v>
      </c>
      <c r="U70" s="17">
        <v>5957</v>
      </c>
      <c r="V70" s="17">
        <v>6908</v>
      </c>
      <c r="W70" s="17">
        <v>7046</v>
      </c>
      <c r="X70" s="17">
        <v>6341</v>
      </c>
      <c r="Y70" s="17">
        <v>6716</v>
      </c>
      <c r="Z70" s="18">
        <v>7034</v>
      </c>
      <c r="AA70" s="18">
        <v>6572</v>
      </c>
    </row>
    <row r="71" spans="1:27" ht="15.75" x14ac:dyDescent="0.25">
      <c r="A71" s="23" t="s">
        <v>1103</v>
      </c>
      <c r="B71" s="25" t="s">
        <v>1393</v>
      </c>
      <c r="C71" s="17">
        <v>747</v>
      </c>
      <c r="D71" s="17">
        <v>927</v>
      </c>
      <c r="E71" s="17">
        <v>1038</v>
      </c>
      <c r="F71" s="17">
        <v>880</v>
      </c>
      <c r="G71" s="17">
        <v>936</v>
      </c>
      <c r="H71" s="17">
        <v>933</v>
      </c>
      <c r="I71" s="17">
        <v>849</v>
      </c>
      <c r="J71" s="17">
        <v>837</v>
      </c>
      <c r="K71" s="17">
        <v>949</v>
      </c>
      <c r="L71" s="17">
        <v>1129</v>
      </c>
      <c r="M71" s="17">
        <v>1024</v>
      </c>
      <c r="N71" s="17">
        <v>1252</v>
      </c>
      <c r="O71" s="17">
        <v>1432</v>
      </c>
      <c r="P71" s="17">
        <v>1497</v>
      </c>
      <c r="Q71" s="17">
        <v>1626</v>
      </c>
      <c r="R71" s="17">
        <v>1516</v>
      </c>
      <c r="S71" s="17">
        <v>1365</v>
      </c>
      <c r="T71" s="17">
        <v>1494</v>
      </c>
      <c r="U71" s="17">
        <v>1515</v>
      </c>
      <c r="V71" s="17">
        <v>1349</v>
      </c>
      <c r="W71" s="17">
        <v>1393</v>
      </c>
      <c r="X71" s="17">
        <v>1416</v>
      </c>
      <c r="Y71" s="17">
        <v>1687</v>
      </c>
      <c r="Z71" s="18">
        <v>1843</v>
      </c>
      <c r="AA71" s="18">
        <v>1734</v>
      </c>
    </row>
    <row r="72" spans="1:27" ht="15.75" x14ac:dyDescent="0.25">
      <c r="A72" s="23" t="s">
        <v>1105</v>
      </c>
      <c r="B72" s="25" t="s">
        <v>1394</v>
      </c>
      <c r="C72" s="17">
        <v>221</v>
      </c>
      <c r="D72" s="17">
        <v>212</v>
      </c>
      <c r="E72" s="17">
        <v>241</v>
      </c>
      <c r="F72" s="17">
        <v>256</v>
      </c>
      <c r="G72" s="17">
        <v>293</v>
      </c>
      <c r="H72" s="17">
        <v>347</v>
      </c>
      <c r="I72" s="17">
        <v>474</v>
      </c>
      <c r="J72" s="17">
        <v>474</v>
      </c>
      <c r="K72" s="17">
        <v>409</v>
      </c>
      <c r="L72" s="17">
        <v>471</v>
      </c>
      <c r="M72" s="17">
        <v>465</v>
      </c>
      <c r="N72" s="17">
        <v>444</v>
      </c>
      <c r="O72" s="17">
        <v>533</v>
      </c>
      <c r="P72" s="17">
        <v>564</v>
      </c>
      <c r="Q72" s="17">
        <v>478</v>
      </c>
      <c r="R72" s="17">
        <v>523</v>
      </c>
      <c r="S72" s="17">
        <v>525</v>
      </c>
      <c r="T72" s="17">
        <v>639</v>
      </c>
      <c r="U72" s="17">
        <v>720</v>
      </c>
      <c r="V72" s="17">
        <v>781</v>
      </c>
      <c r="W72" s="17">
        <v>814</v>
      </c>
      <c r="X72" s="17">
        <v>602</v>
      </c>
      <c r="Y72" s="17">
        <v>727</v>
      </c>
      <c r="Z72" s="18">
        <v>667</v>
      </c>
      <c r="AA72" s="18">
        <v>486</v>
      </c>
    </row>
    <row r="73" spans="1:27" ht="15.75" x14ac:dyDescent="0.25">
      <c r="A73" s="23" t="s">
        <v>1107</v>
      </c>
      <c r="B73" s="25" t="s">
        <v>1395</v>
      </c>
      <c r="C73" s="17">
        <v>249</v>
      </c>
      <c r="D73" s="17">
        <v>283</v>
      </c>
      <c r="E73" s="17">
        <v>398</v>
      </c>
      <c r="F73" s="17">
        <v>358</v>
      </c>
      <c r="G73" s="17">
        <v>392</v>
      </c>
      <c r="H73" s="17">
        <v>328</v>
      </c>
      <c r="I73" s="17">
        <v>291</v>
      </c>
      <c r="J73" s="17">
        <v>247</v>
      </c>
      <c r="K73" s="17">
        <v>259</v>
      </c>
      <c r="L73" s="17">
        <v>234</v>
      </c>
      <c r="M73" s="17">
        <v>263</v>
      </c>
      <c r="N73" s="17">
        <v>281</v>
      </c>
      <c r="O73" s="17">
        <v>285</v>
      </c>
      <c r="P73" s="17">
        <v>327</v>
      </c>
      <c r="Q73" s="17">
        <v>371</v>
      </c>
      <c r="R73" s="17">
        <v>357</v>
      </c>
      <c r="S73" s="17">
        <v>393</v>
      </c>
      <c r="T73" s="17">
        <v>417</v>
      </c>
      <c r="U73" s="17">
        <v>556</v>
      </c>
      <c r="V73" s="17">
        <v>561</v>
      </c>
      <c r="W73" s="17">
        <v>773</v>
      </c>
      <c r="X73" s="17">
        <v>501</v>
      </c>
      <c r="Y73" s="17">
        <v>445</v>
      </c>
      <c r="Z73" s="18">
        <v>702</v>
      </c>
      <c r="AA73" s="18">
        <v>679</v>
      </c>
    </row>
    <row r="74" spans="1:27" ht="15.75" x14ac:dyDescent="0.25">
      <c r="A74" s="23" t="s">
        <v>1109</v>
      </c>
      <c r="B74" s="25" t="s">
        <v>1396</v>
      </c>
      <c r="C74" s="17">
        <v>1391</v>
      </c>
      <c r="D74" s="17">
        <v>1448</v>
      </c>
      <c r="E74" s="17">
        <v>1459</v>
      </c>
      <c r="F74" s="17">
        <v>1397</v>
      </c>
      <c r="G74" s="17">
        <v>1697</v>
      </c>
      <c r="H74" s="17">
        <v>1592</v>
      </c>
      <c r="I74" s="17">
        <v>1690</v>
      </c>
      <c r="J74" s="17">
        <v>1813</v>
      </c>
      <c r="K74" s="17">
        <v>1976</v>
      </c>
      <c r="L74" s="17">
        <v>2289</v>
      </c>
      <c r="M74" s="17">
        <v>2417</v>
      </c>
      <c r="N74" s="17">
        <v>2637</v>
      </c>
      <c r="O74" s="17">
        <v>2621</v>
      </c>
      <c r="P74" s="17">
        <v>2986</v>
      </c>
      <c r="Q74" s="17">
        <v>3366</v>
      </c>
      <c r="R74" s="17">
        <v>3884</v>
      </c>
      <c r="S74" s="17">
        <v>4633</v>
      </c>
      <c r="T74" s="17">
        <v>4567</v>
      </c>
      <c r="U74" s="17">
        <v>4120</v>
      </c>
      <c r="V74" s="17">
        <v>3762</v>
      </c>
      <c r="W74" s="17">
        <v>3376</v>
      </c>
      <c r="X74" s="17">
        <v>2723</v>
      </c>
      <c r="Y74" s="17">
        <v>3108</v>
      </c>
      <c r="Z74" s="18">
        <v>3982</v>
      </c>
      <c r="AA74" s="18">
        <v>4829</v>
      </c>
    </row>
    <row r="75" spans="1:27" ht="15.75" x14ac:dyDescent="0.25">
      <c r="A75" s="23" t="s">
        <v>1111</v>
      </c>
      <c r="B75" s="25" t="s">
        <v>1397</v>
      </c>
      <c r="C75" s="17">
        <v>1667</v>
      </c>
      <c r="D75" s="17">
        <v>1682</v>
      </c>
      <c r="E75" s="17">
        <v>1628</v>
      </c>
      <c r="F75" s="17">
        <v>1547</v>
      </c>
      <c r="G75" s="17">
        <v>1615</v>
      </c>
      <c r="H75" s="17">
        <v>1772</v>
      </c>
      <c r="I75" s="17">
        <v>2213</v>
      </c>
      <c r="J75" s="17">
        <v>2458</v>
      </c>
      <c r="K75" s="17">
        <v>2905</v>
      </c>
      <c r="L75" s="17">
        <v>3237</v>
      </c>
      <c r="M75" s="17">
        <v>3290</v>
      </c>
      <c r="N75" s="17">
        <v>3784</v>
      </c>
      <c r="O75" s="17">
        <v>4213</v>
      </c>
      <c r="P75" s="17">
        <v>5104</v>
      </c>
      <c r="Q75" s="17">
        <v>5063</v>
      </c>
      <c r="R75" s="17">
        <v>4489</v>
      </c>
      <c r="S75" s="17">
        <v>3975</v>
      </c>
      <c r="T75" s="17">
        <v>4662</v>
      </c>
      <c r="U75" s="17">
        <v>5566</v>
      </c>
      <c r="V75" s="17">
        <v>4954</v>
      </c>
      <c r="W75" s="17">
        <v>5556</v>
      </c>
      <c r="X75" s="17">
        <v>4541</v>
      </c>
      <c r="Y75" s="17">
        <v>4958</v>
      </c>
      <c r="Z75" s="18">
        <v>6088</v>
      </c>
      <c r="AA75" s="18">
        <v>6608</v>
      </c>
    </row>
    <row r="76" spans="1:27" ht="15.75" x14ac:dyDescent="0.25">
      <c r="A76" s="23" t="s">
        <v>1113</v>
      </c>
      <c r="B76" s="25" t="s">
        <v>1398</v>
      </c>
      <c r="C76" s="17">
        <v>900</v>
      </c>
      <c r="D76" s="17">
        <v>1212</v>
      </c>
      <c r="E76" s="17">
        <v>1261</v>
      </c>
      <c r="F76" s="17">
        <v>1499</v>
      </c>
      <c r="G76" s="17">
        <v>1491</v>
      </c>
      <c r="H76" s="17">
        <v>1484</v>
      </c>
      <c r="I76" s="17">
        <v>1693</v>
      </c>
      <c r="J76" s="17">
        <v>1740</v>
      </c>
      <c r="K76" s="17">
        <v>1888</v>
      </c>
      <c r="L76" s="17">
        <v>2441</v>
      </c>
      <c r="M76" s="17">
        <v>2055</v>
      </c>
      <c r="N76" s="17">
        <v>2230</v>
      </c>
      <c r="O76" s="17">
        <v>2545</v>
      </c>
      <c r="P76" s="17">
        <v>4675</v>
      </c>
      <c r="Q76" s="17">
        <v>5018</v>
      </c>
      <c r="R76" s="17">
        <v>4214</v>
      </c>
      <c r="S76" s="17">
        <v>4900</v>
      </c>
      <c r="T76" s="17">
        <v>4782</v>
      </c>
      <c r="U76" s="17">
        <v>6748</v>
      </c>
      <c r="V76" s="17">
        <v>6789</v>
      </c>
      <c r="W76" s="17">
        <v>4486</v>
      </c>
      <c r="X76" s="17">
        <v>4862</v>
      </c>
      <c r="Y76" s="17">
        <v>5769</v>
      </c>
      <c r="Z76" s="18">
        <v>7559</v>
      </c>
      <c r="AA76" s="18">
        <v>5576</v>
      </c>
    </row>
    <row r="77" spans="1:27" ht="15.75" x14ac:dyDescent="0.25">
      <c r="A77" s="23" t="s">
        <v>1115</v>
      </c>
      <c r="B77" s="25" t="s">
        <v>1399</v>
      </c>
      <c r="C77" s="17">
        <v>886</v>
      </c>
      <c r="D77" s="17">
        <v>1050</v>
      </c>
      <c r="E77" s="17">
        <v>888</v>
      </c>
      <c r="F77" s="17">
        <v>905</v>
      </c>
      <c r="G77" s="17">
        <v>925</v>
      </c>
      <c r="H77" s="17">
        <v>986</v>
      </c>
      <c r="I77" s="17">
        <v>950</v>
      </c>
      <c r="J77" s="17">
        <v>924</v>
      </c>
      <c r="K77" s="17">
        <v>969</v>
      </c>
      <c r="L77" s="17">
        <v>861</v>
      </c>
      <c r="M77" s="17">
        <v>766</v>
      </c>
      <c r="N77" s="17">
        <v>1109</v>
      </c>
      <c r="O77" s="17">
        <v>1415</v>
      </c>
      <c r="P77" s="17">
        <v>1110</v>
      </c>
      <c r="Q77" s="17">
        <v>1176</v>
      </c>
      <c r="R77" s="17">
        <v>1098</v>
      </c>
      <c r="S77" s="17">
        <v>1209</v>
      </c>
      <c r="T77" s="17">
        <v>1185</v>
      </c>
      <c r="U77" s="17">
        <v>1222</v>
      </c>
      <c r="V77" s="17">
        <v>1379</v>
      </c>
      <c r="W77" s="17">
        <v>1428</v>
      </c>
      <c r="X77" s="17">
        <v>1383</v>
      </c>
      <c r="Y77" s="17">
        <v>1494</v>
      </c>
      <c r="Z77" s="18">
        <v>1803</v>
      </c>
      <c r="AA77" s="18">
        <v>1887</v>
      </c>
    </row>
    <row r="78" spans="1:27" ht="15.75" x14ac:dyDescent="0.25">
      <c r="A78" s="23" t="s">
        <v>1117</v>
      </c>
      <c r="B78" s="25" t="s">
        <v>1400</v>
      </c>
      <c r="C78" s="17">
        <v>479</v>
      </c>
      <c r="D78" s="17">
        <v>603</v>
      </c>
      <c r="E78" s="17">
        <v>609</v>
      </c>
      <c r="F78" s="17">
        <v>539</v>
      </c>
      <c r="G78" s="17">
        <v>586</v>
      </c>
      <c r="H78" s="17">
        <v>625</v>
      </c>
      <c r="I78" s="17">
        <v>663</v>
      </c>
      <c r="J78" s="17">
        <v>571</v>
      </c>
      <c r="K78" s="17">
        <v>611</v>
      </c>
      <c r="L78" s="17">
        <v>724</v>
      </c>
      <c r="M78" s="17">
        <v>865</v>
      </c>
      <c r="N78" s="17">
        <v>1086</v>
      </c>
      <c r="O78" s="17">
        <v>1361</v>
      </c>
      <c r="P78" s="17">
        <v>1918</v>
      </c>
      <c r="Q78" s="17">
        <v>1900</v>
      </c>
      <c r="R78" s="17">
        <v>1444</v>
      </c>
      <c r="S78" s="17">
        <v>1258</v>
      </c>
      <c r="T78" s="17">
        <v>1132</v>
      </c>
      <c r="U78" s="17">
        <v>1313</v>
      </c>
      <c r="V78" s="17">
        <v>1604</v>
      </c>
      <c r="W78" s="17">
        <v>1255</v>
      </c>
      <c r="X78" s="17">
        <v>1178</v>
      </c>
      <c r="Y78" s="17">
        <v>1291</v>
      </c>
      <c r="Z78" s="18">
        <v>1742</v>
      </c>
      <c r="AA78" s="18">
        <v>1666</v>
      </c>
    </row>
    <row r="79" spans="1:27" ht="15.75" x14ac:dyDescent="0.25">
      <c r="A79" s="23" t="s">
        <v>1119</v>
      </c>
      <c r="B79" s="25" t="s">
        <v>1401</v>
      </c>
      <c r="C79" s="17">
        <v>2300</v>
      </c>
      <c r="D79" s="17">
        <v>2470</v>
      </c>
      <c r="E79" s="17">
        <v>2580</v>
      </c>
      <c r="F79" s="17">
        <v>2547</v>
      </c>
      <c r="G79" s="17">
        <v>3352</v>
      </c>
      <c r="H79" s="17">
        <v>3986</v>
      </c>
      <c r="I79" s="17">
        <v>7020</v>
      </c>
      <c r="J79" s="17">
        <v>5184</v>
      </c>
      <c r="K79" s="17">
        <v>4511</v>
      </c>
      <c r="L79" s="17">
        <v>5840</v>
      </c>
      <c r="M79" s="17">
        <v>5697</v>
      </c>
      <c r="N79" s="17">
        <v>6812</v>
      </c>
      <c r="O79" s="17">
        <v>7925</v>
      </c>
      <c r="P79" s="17">
        <v>8823</v>
      </c>
      <c r="Q79" s="17">
        <v>10304</v>
      </c>
      <c r="R79" s="17">
        <v>9792</v>
      </c>
      <c r="S79" s="17">
        <v>9672</v>
      </c>
      <c r="T79" s="17">
        <v>10412</v>
      </c>
      <c r="U79" s="17">
        <v>13414</v>
      </c>
      <c r="V79" s="17">
        <v>11464</v>
      </c>
      <c r="W79" s="17">
        <v>11980</v>
      </c>
      <c r="X79" s="17">
        <v>8579</v>
      </c>
      <c r="Y79" s="17">
        <v>8227</v>
      </c>
      <c r="Z79" s="18">
        <v>14576</v>
      </c>
      <c r="AA79" s="18">
        <v>13282</v>
      </c>
    </row>
    <row r="80" spans="1:27" ht="15.75" x14ac:dyDescent="0.25">
      <c r="A80" s="23" t="s">
        <v>1121</v>
      </c>
      <c r="B80" s="25" t="s">
        <v>1402</v>
      </c>
      <c r="C80" s="17">
        <v>405</v>
      </c>
      <c r="D80" s="17">
        <v>402</v>
      </c>
      <c r="E80" s="17">
        <v>478</v>
      </c>
      <c r="F80" s="17">
        <v>471</v>
      </c>
      <c r="G80" s="17">
        <v>650</v>
      </c>
      <c r="H80" s="17">
        <v>789</v>
      </c>
      <c r="I80" s="17">
        <v>750</v>
      </c>
      <c r="J80" s="17">
        <v>985</v>
      </c>
      <c r="K80" s="17">
        <v>747</v>
      </c>
      <c r="L80" s="17">
        <v>975</v>
      </c>
      <c r="M80" s="17">
        <v>1047</v>
      </c>
      <c r="N80" s="17">
        <v>1277</v>
      </c>
      <c r="O80" s="17">
        <v>1300</v>
      </c>
      <c r="P80" s="17">
        <v>1265</v>
      </c>
      <c r="Q80" s="17">
        <v>1171</v>
      </c>
      <c r="R80" s="17">
        <v>1172</v>
      </c>
      <c r="S80" s="17">
        <v>1429</v>
      </c>
      <c r="T80" s="17">
        <v>1156</v>
      </c>
      <c r="U80" s="17">
        <v>1182</v>
      </c>
      <c r="V80" s="17">
        <v>1140</v>
      </c>
      <c r="W80" s="17">
        <v>1099</v>
      </c>
      <c r="X80" s="17">
        <v>958</v>
      </c>
      <c r="Y80" s="17">
        <v>941</v>
      </c>
      <c r="Z80" s="18">
        <v>1255</v>
      </c>
      <c r="AA80" s="18">
        <v>1427</v>
      </c>
    </row>
    <row r="81" spans="1:27" ht="15.75" x14ac:dyDescent="0.25">
      <c r="A81" s="23" t="s">
        <v>1061</v>
      </c>
      <c r="B81" s="25" t="s">
        <v>1403</v>
      </c>
      <c r="C81" s="17">
        <v>575</v>
      </c>
      <c r="D81" s="17">
        <v>618</v>
      </c>
      <c r="E81" s="17">
        <v>557</v>
      </c>
      <c r="F81" s="17">
        <v>479</v>
      </c>
      <c r="G81" s="17">
        <v>514</v>
      </c>
      <c r="H81" s="17">
        <v>594</v>
      </c>
      <c r="I81" s="17">
        <v>563</v>
      </c>
      <c r="J81" s="17">
        <v>609</v>
      </c>
      <c r="K81" s="17">
        <v>753</v>
      </c>
      <c r="L81" s="17">
        <v>855</v>
      </c>
      <c r="M81" s="17">
        <v>930</v>
      </c>
      <c r="N81" s="17">
        <v>1164</v>
      </c>
      <c r="O81" s="17">
        <v>1519</v>
      </c>
      <c r="P81" s="17">
        <v>1248</v>
      </c>
      <c r="Q81" s="17">
        <v>1372</v>
      </c>
      <c r="R81" s="17">
        <v>1276</v>
      </c>
      <c r="S81" s="17">
        <v>1406</v>
      </c>
      <c r="T81" s="17">
        <v>1517</v>
      </c>
      <c r="U81" s="17">
        <v>1664</v>
      </c>
      <c r="V81" s="17">
        <v>2088</v>
      </c>
      <c r="W81" s="17">
        <v>2285</v>
      </c>
      <c r="X81" s="17">
        <v>1807</v>
      </c>
      <c r="Y81" s="17">
        <v>2139</v>
      </c>
      <c r="Z81" s="18">
        <v>2439</v>
      </c>
      <c r="AA81" s="18">
        <v>2344</v>
      </c>
    </row>
    <row r="82" spans="1:27" ht="15.75" x14ac:dyDescent="0.25">
      <c r="A82" s="23" t="s">
        <v>1124</v>
      </c>
      <c r="B82" s="25" t="s">
        <v>1404</v>
      </c>
      <c r="C82" s="17">
        <v>20423</v>
      </c>
      <c r="D82" s="17">
        <v>23631</v>
      </c>
      <c r="E82" s="17">
        <v>23601</v>
      </c>
      <c r="F82" s="17">
        <v>22583</v>
      </c>
      <c r="G82" s="17">
        <v>25558</v>
      </c>
      <c r="H82" s="17">
        <v>27680</v>
      </c>
      <c r="I82" s="17">
        <v>32392</v>
      </c>
      <c r="J82" s="17">
        <v>31587</v>
      </c>
      <c r="K82" s="17">
        <v>33223</v>
      </c>
      <c r="L82" s="17">
        <v>39679</v>
      </c>
      <c r="M82" s="17">
        <v>36635</v>
      </c>
      <c r="N82" s="17">
        <v>45484</v>
      </c>
      <c r="O82" s="17">
        <v>54479</v>
      </c>
      <c r="P82" s="17">
        <v>58575</v>
      </c>
      <c r="Q82" s="17">
        <v>62003</v>
      </c>
      <c r="R82" s="17">
        <v>59318</v>
      </c>
      <c r="S82" s="17">
        <v>58516</v>
      </c>
      <c r="T82" s="17">
        <v>61912</v>
      </c>
      <c r="U82" s="17">
        <v>75827</v>
      </c>
      <c r="V82" s="17">
        <v>76673</v>
      </c>
      <c r="W82" s="17">
        <v>83095</v>
      </c>
      <c r="X82" s="17">
        <v>66417</v>
      </c>
      <c r="Y82" s="17">
        <v>70922</v>
      </c>
      <c r="Z82" s="18">
        <v>100965</v>
      </c>
      <c r="AA82" s="18">
        <v>87337</v>
      </c>
    </row>
    <row r="83" spans="1:27" ht="15.75" x14ac:dyDescent="0.25">
      <c r="A83" s="23" t="s">
        <v>1126</v>
      </c>
      <c r="B83" s="25" t="s">
        <v>1405</v>
      </c>
      <c r="C83" s="17">
        <v>2197</v>
      </c>
      <c r="D83" s="17">
        <v>2394</v>
      </c>
      <c r="E83" s="17">
        <v>2263</v>
      </c>
      <c r="F83" s="17">
        <v>2099</v>
      </c>
      <c r="G83" s="17">
        <v>2311</v>
      </c>
      <c r="H83" s="17">
        <v>2422</v>
      </c>
      <c r="I83" s="17">
        <v>2524</v>
      </c>
      <c r="J83" s="17">
        <v>2416</v>
      </c>
      <c r="K83" s="17">
        <v>2518</v>
      </c>
      <c r="L83" s="17">
        <v>3004</v>
      </c>
      <c r="M83" s="17">
        <v>2837</v>
      </c>
      <c r="N83" s="17">
        <v>3180</v>
      </c>
      <c r="O83" s="17">
        <v>4137</v>
      </c>
      <c r="P83" s="17">
        <v>4447</v>
      </c>
      <c r="Q83" s="17">
        <v>3859</v>
      </c>
      <c r="R83" s="17">
        <v>3588</v>
      </c>
      <c r="S83" s="17">
        <v>3803</v>
      </c>
      <c r="T83" s="17">
        <v>4051</v>
      </c>
      <c r="U83" s="17">
        <v>4723</v>
      </c>
      <c r="V83" s="17">
        <v>4722</v>
      </c>
      <c r="W83" s="17">
        <v>4550</v>
      </c>
      <c r="X83" s="17">
        <v>4341</v>
      </c>
      <c r="Y83" s="17">
        <v>4621</v>
      </c>
      <c r="Z83" s="18">
        <v>4870</v>
      </c>
      <c r="AA83" s="18">
        <v>5150</v>
      </c>
    </row>
    <row r="84" spans="1:27" ht="15.75" x14ac:dyDescent="0.25">
      <c r="A84" s="23" t="s">
        <v>1128</v>
      </c>
      <c r="B84" s="25" t="s">
        <v>1406</v>
      </c>
      <c r="C84" s="17">
        <v>345</v>
      </c>
      <c r="D84" s="17">
        <v>317</v>
      </c>
      <c r="E84" s="17">
        <v>314</v>
      </c>
      <c r="F84" s="17">
        <v>323</v>
      </c>
      <c r="G84" s="17">
        <v>362</v>
      </c>
      <c r="H84" s="17">
        <v>428</v>
      </c>
      <c r="I84" s="17">
        <v>426</v>
      </c>
      <c r="J84" s="17">
        <v>378</v>
      </c>
      <c r="K84" s="17">
        <v>361</v>
      </c>
      <c r="L84" s="17">
        <v>412</v>
      </c>
      <c r="M84" s="17">
        <v>342</v>
      </c>
      <c r="N84" s="17">
        <v>407</v>
      </c>
      <c r="O84" s="17">
        <v>556</v>
      </c>
      <c r="P84" s="17">
        <v>586</v>
      </c>
      <c r="Q84" s="17">
        <v>617</v>
      </c>
      <c r="R84" s="17">
        <v>637</v>
      </c>
      <c r="S84" s="17">
        <v>571</v>
      </c>
      <c r="T84" s="17">
        <v>732</v>
      </c>
      <c r="U84" s="17">
        <v>919</v>
      </c>
      <c r="V84" s="17">
        <v>953</v>
      </c>
      <c r="W84" s="17">
        <v>878</v>
      </c>
      <c r="X84" s="17">
        <v>769</v>
      </c>
      <c r="Y84" s="17">
        <v>904</v>
      </c>
      <c r="Z84" s="18">
        <v>989</v>
      </c>
      <c r="AA84" s="18">
        <v>1121</v>
      </c>
    </row>
    <row r="85" spans="1:27" ht="15.75" x14ac:dyDescent="0.25">
      <c r="A85" s="23" t="s">
        <v>1061</v>
      </c>
      <c r="B85" s="25" t="s">
        <v>1407</v>
      </c>
      <c r="C85" s="17">
        <v>30</v>
      </c>
      <c r="D85" s="17">
        <v>26</v>
      </c>
      <c r="E85" s="17">
        <v>28</v>
      </c>
      <c r="F85" s="17">
        <v>51</v>
      </c>
      <c r="G85" s="17">
        <v>61</v>
      </c>
      <c r="H85" s="17">
        <v>43</v>
      </c>
      <c r="I85" s="17">
        <v>63</v>
      </c>
      <c r="J85" s="17">
        <v>60</v>
      </c>
      <c r="K85" s="17">
        <v>51</v>
      </c>
      <c r="L85" s="17">
        <v>88</v>
      </c>
      <c r="M85" s="17">
        <v>77</v>
      </c>
      <c r="N85" s="17">
        <v>73</v>
      </c>
      <c r="O85" s="17">
        <v>51</v>
      </c>
      <c r="P85" s="17">
        <v>73</v>
      </c>
      <c r="Q85" s="17">
        <v>44</v>
      </c>
      <c r="R85" s="17">
        <v>66</v>
      </c>
      <c r="S85" s="17">
        <v>56</v>
      </c>
      <c r="T85" s="17">
        <v>82</v>
      </c>
      <c r="U85" s="17">
        <v>80</v>
      </c>
      <c r="V85" s="17">
        <v>61</v>
      </c>
      <c r="W85" s="17">
        <v>57</v>
      </c>
      <c r="X85" s="17">
        <v>58</v>
      </c>
      <c r="Y85" s="17">
        <v>57</v>
      </c>
      <c r="Z85" s="18">
        <v>120</v>
      </c>
      <c r="AA85" s="18">
        <v>58</v>
      </c>
    </row>
    <row r="86" spans="1:27" ht="15.75" x14ac:dyDescent="0.25">
      <c r="A86" s="23" t="s">
        <v>1131</v>
      </c>
      <c r="B86" s="25" t="s">
        <v>1408</v>
      </c>
      <c r="C86" s="17">
        <v>2572</v>
      </c>
      <c r="D86" s="17">
        <v>2737</v>
      </c>
      <c r="E86" s="17">
        <v>2605</v>
      </c>
      <c r="F86" s="17">
        <v>2473</v>
      </c>
      <c r="G86" s="17">
        <v>2734</v>
      </c>
      <c r="H86" s="17">
        <v>2893</v>
      </c>
      <c r="I86" s="17">
        <v>3013</v>
      </c>
      <c r="J86" s="17">
        <v>2854</v>
      </c>
      <c r="K86" s="17">
        <v>2930</v>
      </c>
      <c r="L86" s="17">
        <v>3504</v>
      </c>
      <c r="M86" s="17">
        <v>3256</v>
      </c>
      <c r="N86" s="17">
        <v>3660</v>
      </c>
      <c r="O86" s="17">
        <v>4744</v>
      </c>
      <c r="P86" s="17">
        <v>5106</v>
      </c>
      <c r="Q86" s="17">
        <v>4520</v>
      </c>
      <c r="R86" s="17">
        <v>4291</v>
      </c>
      <c r="S86" s="17">
        <v>4430</v>
      </c>
      <c r="T86" s="17">
        <v>4865</v>
      </c>
      <c r="U86" s="17">
        <v>5722</v>
      </c>
      <c r="V86" s="17">
        <v>5736</v>
      </c>
      <c r="W86" s="17">
        <v>5485</v>
      </c>
      <c r="X86" s="17">
        <v>5168</v>
      </c>
      <c r="Y86" s="17">
        <v>5582</v>
      </c>
      <c r="Z86" s="18">
        <v>5979</v>
      </c>
      <c r="AA86" s="18">
        <v>6329</v>
      </c>
    </row>
    <row r="87" spans="1:27" ht="15.75" x14ac:dyDescent="0.25">
      <c r="A87" s="23" t="s">
        <v>1133</v>
      </c>
      <c r="B87" s="25" t="s">
        <v>1409</v>
      </c>
      <c r="C87" s="17">
        <v>547</v>
      </c>
      <c r="D87" s="17">
        <v>514</v>
      </c>
      <c r="E87" s="17">
        <v>449</v>
      </c>
      <c r="F87" s="17">
        <v>452</v>
      </c>
      <c r="G87" s="17">
        <v>472</v>
      </c>
      <c r="H87" s="17">
        <v>569</v>
      </c>
      <c r="I87" s="17">
        <v>563</v>
      </c>
      <c r="J87" s="17">
        <v>574</v>
      </c>
      <c r="K87" s="17">
        <v>681</v>
      </c>
      <c r="L87" s="17">
        <v>947</v>
      </c>
      <c r="M87" s="17">
        <v>992</v>
      </c>
      <c r="N87" s="17">
        <v>1163</v>
      </c>
      <c r="O87" s="17">
        <v>1088</v>
      </c>
      <c r="P87" s="17">
        <v>926</v>
      </c>
      <c r="Q87" s="17">
        <v>943</v>
      </c>
      <c r="R87" s="17">
        <v>1197</v>
      </c>
      <c r="S87" s="17">
        <v>1008</v>
      </c>
      <c r="T87" s="17">
        <v>1264</v>
      </c>
      <c r="U87" s="17">
        <v>1325</v>
      </c>
      <c r="V87" s="17">
        <v>1316</v>
      </c>
      <c r="W87" s="17">
        <v>1492</v>
      </c>
      <c r="X87" s="17">
        <v>1136</v>
      </c>
      <c r="Y87" s="17">
        <v>1584</v>
      </c>
      <c r="Z87" s="18">
        <v>1858</v>
      </c>
      <c r="AA87" s="18">
        <v>1715</v>
      </c>
    </row>
    <row r="88" spans="1:27" ht="15.75" x14ac:dyDescent="0.25">
      <c r="A88" s="23" t="s">
        <v>1135</v>
      </c>
      <c r="B88" s="25" t="s">
        <v>1410</v>
      </c>
      <c r="C88" s="17">
        <v>360</v>
      </c>
      <c r="D88" s="17">
        <v>415</v>
      </c>
      <c r="E88" s="17">
        <v>373</v>
      </c>
      <c r="F88" s="17">
        <v>338</v>
      </c>
      <c r="G88" s="17">
        <v>358</v>
      </c>
      <c r="H88" s="17">
        <v>340</v>
      </c>
      <c r="I88" s="17">
        <v>258</v>
      </c>
      <c r="J88" s="17">
        <v>306</v>
      </c>
      <c r="K88" s="17">
        <v>314</v>
      </c>
      <c r="L88" s="17">
        <v>486</v>
      </c>
      <c r="M88" s="17">
        <v>294</v>
      </c>
      <c r="N88" s="17">
        <v>526</v>
      </c>
      <c r="O88" s="17">
        <v>530</v>
      </c>
      <c r="P88" s="17">
        <v>624</v>
      </c>
      <c r="Q88" s="17">
        <v>445</v>
      </c>
      <c r="R88" s="17">
        <v>574</v>
      </c>
      <c r="S88" s="17">
        <v>492</v>
      </c>
      <c r="T88" s="17">
        <v>864</v>
      </c>
      <c r="U88" s="17">
        <v>826</v>
      </c>
      <c r="V88" s="17">
        <v>741</v>
      </c>
      <c r="W88" s="17">
        <v>673</v>
      </c>
      <c r="X88" s="17">
        <v>527</v>
      </c>
      <c r="Y88" s="17">
        <v>678</v>
      </c>
      <c r="Z88" s="18">
        <v>1161</v>
      </c>
      <c r="AA88" s="18">
        <v>1027</v>
      </c>
    </row>
    <row r="89" spans="1:27" ht="15.75" x14ac:dyDescent="0.25">
      <c r="A89" s="23" t="s">
        <v>1137</v>
      </c>
      <c r="B89" s="25" t="s">
        <v>1411</v>
      </c>
      <c r="C89" s="17">
        <v>1272</v>
      </c>
      <c r="D89" s="17">
        <v>1431</v>
      </c>
      <c r="E89" s="17">
        <v>1509</v>
      </c>
      <c r="F89" s="17">
        <v>1584</v>
      </c>
      <c r="G89" s="17">
        <v>1827</v>
      </c>
      <c r="H89" s="17">
        <v>1849</v>
      </c>
      <c r="I89" s="17">
        <v>2044</v>
      </c>
      <c r="J89" s="17">
        <v>2180</v>
      </c>
      <c r="K89" s="17">
        <v>2144</v>
      </c>
      <c r="L89" s="17">
        <v>2323</v>
      </c>
      <c r="M89" s="17">
        <v>1915</v>
      </c>
      <c r="N89" s="17">
        <v>2327</v>
      </c>
      <c r="O89" s="17">
        <v>2791</v>
      </c>
      <c r="P89" s="17">
        <v>2564</v>
      </c>
      <c r="Q89" s="17">
        <v>2399</v>
      </c>
      <c r="R89" s="17">
        <v>2351</v>
      </c>
      <c r="S89" s="17">
        <v>2268</v>
      </c>
      <c r="T89" s="17">
        <v>2260</v>
      </c>
      <c r="U89" s="17">
        <v>2335</v>
      </c>
      <c r="V89" s="17">
        <v>2035</v>
      </c>
      <c r="W89" s="17">
        <v>1953</v>
      </c>
      <c r="X89" s="17">
        <v>1445</v>
      </c>
      <c r="Y89" s="17">
        <v>1716</v>
      </c>
      <c r="Z89" s="18">
        <v>1985</v>
      </c>
      <c r="AA89" s="18">
        <v>1924</v>
      </c>
    </row>
    <row r="90" spans="1:27" ht="15.75" x14ac:dyDescent="0.25">
      <c r="A90" s="23" t="s">
        <v>1139</v>
      </c>
      <c r="B90" s="25" t="s">
        <v>1412</v>
      </c>
      <c r="C90" s="17">
        <v>382</v>
      </c>
      <c r="D90" s="17">
        <v>425</v>
      </c>
      <c r="E90" s="17">
        <v>443</v>
      </c>
      <c r="F90" s="17">
        <v>485</v>
      </c>
      <c r="G90" s="17">
        <v>586</v>
      </c>
      <c r="H90" s="17">
        <v>540</v>
      </c>
      <c r="I90" s="17">
        <v>494</v>
      </c>
      <c r="J90" s="17">
        <v>500</v>
      </c>
      <c r="K90" s="17">
        <v>507</v>
      </c>
      <c r="L90" s="17">
        <v>770</v>
      </c>
      <c r="M90" s="17">
        <v>920</v>
      </c>
      <c r="N90" s="17">
        <v>881</v>
      </c>
      <c r="O90" s="17">
        <v>618</v>
      </c>
      <c r="P90" s="17">
        <v>703</v>
      </c>
      <c r="Q90" s="17">
        <v>1257</v>
      </c>
      <c r="R90" s="17">
        <v>800</v>
      </c>
      <c r="S90" s="17">
        <v>581</v>
      </c>
      <c r="T90" s="17">
        <v>776</v>
      </c>
      <c r="U90" s="17">
        <v>791</v>
      </c>
      <c r="V90" s="17">
        <v>799</v>
      </c>
      <c r="W90" s="17">
        <v>816</v>
      </c>
      <c r="X90" s="17">
        <v>677</v>
      </c>
      <c r="Y90" s="17">
        <v>739</v>
      </c>
      <c r="Z90" s="18">
        <v>678</v>
      </c>
      <c r="AA90" s="18">
        <v>710</v>
      </c>
    </row>
    <row r="91" spans="1:27" ht="15.75" x14ac:dyDescent="0.25">
      <c r="A91" s="23" t="s">
        <v>1061</v>
      </c>
      <c r="B91" s="25" t="s">
        <v>1413</v>
      </c>
      <c r="C91" s="17">
        <v>1722</v>
      </c>
      <c r="D91" s="17">
        <v>1859</v>
      </c>
      <c r="E91" s="17">
        <v>1971</v>
      </c>
      <c r="F91" s="17">
        <v>1922</v>
      </c>
      <c r="G91" s="17">
        <v>2103</v>
      </c>
      <c r="H91" s="17">
        <v>2177</v>
      </c>
      <c r="I91" s="17">
        <v>2382</v>
      </c>
      <c r="J91" s="17">
        <v>2627</v>
      </c>
      <c r="K91" s="17">
        <v>2775</v>
      </c>
      <c r="L91" s="17">
        <v>3991</v>
      </c>
      <c r="M91" s="17">
        <v>3747</v>
      </c>
      <c r="N91" s="17">
        <v>4855</v>
      </c>
      <c r="O91" s="17">
        <v>5814</v>
      </c>
      <c r="P91" s="17">
        <v>6553</v>
      </c>
      <c r="Q91" s="17">
        <v>5550</v>
      </c>
      <c r="R91" s="17">
        <v>4829</v>
      </c>
      <c r="S91" s="17">
        <v>3811</v>
      </c>
      <c r="T91" s="17">
        <v>3826</v>
      </c>
      <c r="U91" s="17">
        <v>4354</v>
      </c>
      <c r="V91" s="17">
        <v>4388</v>
      </c>
      <c r="W91" s="17">
        <v>4713</v>
      </c>
      <c r="X91" s="17">
        <v>3682</v>
      </c>
      <c r="Y91" s="17">
        <v>4307</v>
      </c>
      <c r="Z91" s="18">
        <v>4960</v>
      </c>
      <c r="AA91" s="18">
        <v>4538</v>
      </c>
    </row>
    <row r="92" spans="1:27" ht="15.75" x14ac:dyDescent="0.25">
      <c r="A92" s="23" t="s">
        <v>1142</v>
      </c>
      <c r="B92" s="25" t="s">
        <v>1414</v>
      </c>
      <c r="C92" s="17">
        <v>4283</v>
      </c>
      <c r="D92" s="17">
        <v>4644</v>
      </c>
      <c r="E92" s="17">
        <v>4745</v>
      </c>
      <c r="F92" s="17">
        <v>4781</v>
      </c>
      <c r="G92" s="17">
        <v>5346</v>
      </c>
      <c r="H92" s="17">
        <v>5475</v>
      </c>
      <c r="I92" s="17">
        <v>5741</v>
      </c>
      <c r="J92" s="17">
        <v>6187</v>
      </c>
      <c r="K92" s="17">
        <v>6421</v>
      </c>
      <c r="L92" s="17">
        <v>8517</v>
      </c>
      <c r="M92" s="17">
        <v>7868</v>
      </c>
      <c r="N92" s="17">
        <v>9752</v>
      </c>
      <c r="O92" s="17">
        <v>10841</v>
      </c>
      <c r="P92" s="17">
        <v>11370</v>
      </c>
      <c r="Q92" s="17">
        <v>10594</v>
      </c>
      <c r="R92" s="17">
        <v>9751</v>
      </c>
      <c r="S92" s="17">
        <v>8160</v>
      </c>
      <c r="T92" s="17">
        <v>8990</v>
      </c>
      <c r="U92" s="17">
        <v>9631</v>
      </c>
      <c r="V92" s="17">
        <v>9279</v>
      </c>
      <c r="W92" s="17">
        <v>9647</v>
      </c>
      <c r="X92" s="17">
        <v>7467</v>
      </c>
      <c r="Y92" s="17">
        <v>9024</v>
      </c>
      <c r="Z92" s="18">
        <v>10642</v>
      </c>
      <c r="AA92" s="18">
        <v>9914</v>
      </c>
    </row>
    <row r="93" spans="1:27" ht="15.75" x14ac:dyDescent="0.25">
      <c r="A93" s="23" t="s">
        <v>1144</v>
      </c>
      <c r="B93" s="25" t="s">
        <v>1415</v>
      </c>
      <c r="C93" s="17">
        <v>0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8">
        <v>0</v>
      </c>
      <c r="AA93" s="18">
        <v>0</v>
      </c>
    </row>
    <row r="94" spans="1:27" ht="15.75" x14ac:dyDescent="0.25">
      <c r="A94" s="23" t="s">
        <v>1146</v>
      </c>
      <c r="B94" s="25" t="s">
        <v>1416</v>
      </c>
      <c r="C94" s="17">
        <v>166343</v>
      </c>
      <c r="D94" s="17">
        <v>186824</v>
      </c>
      <c r="E94" s="17">
        <v>190682</v>
      </c>
      <c r="F94" s="17">
        <v>187459</v>
      </c>
      <c r="G94" s="17">
        <v>187883</v>
      </c>
      <c r="H94" s="17">
        <v>191062</v>
      </c>
      <c r="I94" s="17">
        <v>212494</v>
      </c>
      <c r="J94" s="17">
        <v>246418</v>
      </c>
      <c r="K94" s="17">
        <v>222825</v>
      </c>
      <c r="L94" s="17">
        <v>252593</v>
      </c>
      <c r="M94" s="17">
        <v>227951</v>
      </c>
      <c r="N94" s="17">
        <v>265896</v>
      </c>
      <c r="O94" s="17">
        <v>302569</v>
      </c>
      <c r="P94" s="17">
        <v>298431</v>
      </c>
      <c r="Q94" s="17">
        <v>299730</v>
      </c>
      <c r="R94" s="17">
        <v>289173</v>
      </c>
      <c r="S94" s="17">
        <v>280904</v>
      </c>
      <c r="T94" s="17">
        <v>299398</v>
      </c>
      <c r="U94" s="17">
        <v>339925</v>
      </c>
      <c r="V94" s="17">
        <v>354004</v>
      </c>
      <c r="W94" s="17">
        <v>368203</v>
      </c>
      <c r="X94" s="17">
        <v>313750</v>
      </c>
      <c r="Y94" s="17">
        <v>332135</v>
      </c>
      <c r="Z94" s="18">
        <v>434123</v>
      </c>
      <c r="AA94" s="18">
        <v>393516</v>
      </c>
    </row>
    <row r="95" spans="1:27" ht="15.75" x14ac:dyDescent="0.25">
      <c r="A95" s="23"/>
      <c r="B95" s="25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 spans="1:27" ht="18" x14ac:dyDescent="0.25">
      <c r="A96" s="21" t="s">
        <v>1417</v>
      </c>
      <c r="B96" s="26"/>
      <c r="AA96" s="18"/>
    </row>
    <row r="97" spans="1:27" ht="15.75" x14ac:dyDescent="0.25">
      <c r="A97" s="22" t="s">
        <v>950</v>
      </c>
      <c r="B97" s="22" t="s">
        <v>951</v>
      </c>
      <c r="C97" s="24" t="s">
        <v>952</v>
      </c>
      <c r="D97" s="24" t="s">
        <v>953</v>
      </c>
      <c r="E97" s="24" t="s">
        <v>954</v>
      </c>
      <c r="F97" s="24" t="s">
        <v>955</v>
      </c>
      <c r="G97" s="24" t="s">
        <v>956</v>
      </c>
      <c r="H97" s="24" t="s">
        <v>957</v>
      </c>
      <c r="I97" s="24" t="s">
        <v>958</v>
      </c>
      <c r="J97" s="24" t="s">
        <v>959</v>
      </c>
      <c r="K97" s="24" t="s">
        <v>960</v>
      </c>
      <c r="L97" s="24" t="s">
        <v>961</v>
      </c>
      <c r="M97" s="24" t="s">
        <v>962</v>
      </c>
      <c r="N97" s="24" t="s">
        <v>963</v>
      </c>
      <c r="O97" s="24" t="s">
        <v>964</v>
      </c>
      <c r="P97" s="24" t="s">
        <v>965</v>
      </c>
      <c r="Q97" s="24" t="s">
        <v>966</v>
      </c>
      <c r="R97" s="24" t="s">
        <v>967</v>
      </c>
      <c r="S97" s="24" t="s">
        <v>968</v>
      </c>
      <c r="T97" s="24" t="s">
        <v>969</v>
      </c>
      <c r="U97" s="24" t="s">
        <v>970</v>
      </c>
      <c r="V97" s="24" t="s">
        <v>971</v>
      </c>
      <c r="W97" s="24" t="s">
        <v>972</v>
      </c>
      <c r="X97" s="24" t="s">
        <v>973</v>
      </c>
      <c r="Y97" s="24" t="s">
        <v>921</v>
      </c>
      <c r="Z97" s="24" t="s">
        <v>974</v>
      </c>
      <c r="AA97" s="24" t="s">
        <v>626</v>
      </c>
    </row>
    <row r="98" spans="1:27" ht="15.75" x14ac:dyDescent="0.25">
      <c r="A98" s="23" t="s">
        <v>975</v>
      </c>
      <c r="B98" s="25" t="s">
        <v>1418</v>
      </c>
      <c r="C98" s="17">
        <v>1488</v>
      </c>
      <c r="D98" s="17">
        <v>1438</v>
      </c>
      <c r="E98" s="17">
        <v>2247</v>
      </c>
      <c r="F98" s="17">
        <v>3192</v>
      </c>
      <c r="G98" s="17">
        <v>3320</v>
      </c>
      <c r="H98" s="17">
        <v>2442</v>
      </c>
      <c r="I98" s="17">
        <v>2243</v>
      </c>
      <c r="J98" s="17">
        <v>2636</v>
      </c>
      <c r="K98" s="17">
        <v>2507</v>
      </c>
      <c r="L98" s="17">
        <v>2395</v>
      </c>
      <c r="M98" s="17">
        <v>2409</v>
      </c>
      <c r="N98" s="17">
        <v>2688</v>
      </c>
      <c r="O98" s="17">
        <v>2993</v>
      </c>
      <c r="P98" s="17">
        <v>2677</v>
      </c>
      <c r="Q98" s="17">
        <v>2890</v>
      </c>
      <c r="R98" s="17">
        <v>3043</v>
      </c>
      <c r="S98" s="17">
        <v>3012</v>
      </c>
      <c r="T98" s="17">
        <v>3199</v>
      </c>
      <c r="U98" s="17">
        <v>3313</v>
      </c>
      <c r="V98" s="17">
        <v>4451</v>
      </c>
      <c r="W98" s="17">
        <v>4728</v>
      </c>
      <c r="X98" s="17">
        <v>4086</v>
      </c>
      <c r="Y98" s="17">
        <v>4165</v>
      </c>
      <c r="Z98" s="18">
        <v>4392</v>
      </c>
      <c r="AA98" s="18">
        <v>4713</v>
      </c>
    </row>
    <row r="99" spans="1:27" ht="15.75" x14ac:dyDescent="0.25">
      <c r="A99" s="23" t="s">
        <v>977</v>
      </c>
      <c r="B99" s="25" t="s">
        <v>1419</v>
      </c>
      <c r="C99" s="17">
        <v>9872</v>
      </c>
      <c r="D99" s="17">
        <v>10590</v>
      </c>
      <c r="E99" s="17">
        <v>12151</v>
      </c>
      <c r="F99" s="17">
        <v>12548</v>
      </c>
      <c r="G99" s="17">
        <v>12894</v>
      </c>
      <c r="H99" s="17">
        <v>13164</v>
      </c>
      <c r="I99" s="17">
        <v>13690</v>
      </c>
      <c r="J99" s="17">
        <v>14792</v>
      </c>
      <c r="K99" s="17">
        <v>14918</v>
      </c>
      <c r="L99" s="17">
        <v>16218</v>
      </c>
      <c r="M99" s="17">
        <v>14938</v>
      </c>
      <c r="N99" s="17">
        <v>17005</v>
      </c>
      <c r="O99" s="17">
        <v>18819</v>
      </c>
      <c r="P99" s="17">
        <v>18195</v>
      </c>
      <c r="Q99" s="17">
        <v>20484</v>
      </c>
      <c r="R99" s="17">
        <v>21093</v>
      </c>
      <c r="S99" s="17">
        <v>20757</v>
      </c>
      <c r="T99" s="17">
        <v>23564</v>
      </c>
      <c r="U99" s="17">
        <v>25229</v>
      </c>
      <c r="V99" s="17">
        <v>25880</v>
      </c>
      <c r="W99" s="17">
        <v>25253</v>
      </c>
      <c r="X99" s="17">
        <v>22685</v>
      </c>
      <c r="Y99" s="17">
        <v>24256</v>
      </c>
      <c r="Z99" s="18">
        <v>29860</v>
      </c>
      <c r="AA99" s="18">
        <v>29199</v>
      </c>
    </row>
    <row r="100" spans="1:27" ht="15.75" x14ac:dyDescent="0.25">
      <c r="A100" s="23" t="s">
        <v>979</v>
      </c>
      <c r="B100" s="25" t="s">
        <v>1420</v>
      </c>
      <c r="C100" s="17">
        <v>82</v>
      </c>
      <c r="D100" s="17">
        <v>99</v>
      </c>
      <c r="E100" s="17">
        <v>113</v>
      </c>
      <c r="F100" s="17">
        <v>132</v>
      </c>
      <c r="G100" s="17">
        <v>135</v>
      </c>
      <c r="H100" s="17">
        <v>156</v>
      </c>
      <c r="I100" s="17">
        <v>173</v>
      </c>
      <c r="J100" s="17">
        <v>210</v>
      </c>
      <c r="K100" s="17">
        <v>232</v>
      </c>
      <c r="L100" s="17">
        <v>204</v>
      </c>
      <c r="M100" s="17">
        <v>175</v>
      </c>
      <c r="N100" s="17">
        <v>222</v>
      </c>
      <c r="O100" s="17">
        <v>282</v>
      </c>
      <c r="P100" s="17">
        <v>293</v>
      </c>
      <c r="Q100" s="17">
        <v>372</v>
      </c>
      <c r="R100" s="17">
        <v>353</v>
      </c>
      <c r="S100" s="17">
        <v>364</v>
      </c>
      <c r="T100" s="17">
        <v>412</v>
      </c>
      <c r="U100" s="17">
        <v>451</v>
      </c>
      <c r="V100" s="17">
        <v>513</v>
      </c>
      <c r="W100" s="17">
        <v>603</v>
      </c>
      <c r="X100" s="17">
        <v>471</v>
      </c>
      <c r="Y100" s="17">
        <v>481</v>
      </c>
      <c r="Z100" s="18">
        <v>713</v>
      </c>
      <c r="AA100" s="18">
        <v>696</v>
      </c>
    </row>
    <row r="101" spans="1:27" ht="15.75" x14ac:dyDescent="0.25">
      <c r="A101" s="23" t="s">
        <v>981</v>
      </c>
      <c r="B101" s="25" t="s">
        <v>1421</v>
      </c>
      <c r="C101" s="17">
        <v>45</v>
      </c>
      <c r="D101" s="17">
        <v>46</v>
      </c>
      <c r="E101" s="17">
        <v>57</v>
      </c>
      <c r="F101" s="17">
        <v>52</v>
      </c>
      <c r="G101" s="17">
        <v>53</v>
      </c>
      <c r="H101" s="17">
        <v>56</v>
      </c>
      <c r="I101" s="17">
        <v>58</v>
      </c>
      <c r="J101" s="17">
        <v>77</v>
      </c>
      <c r="K101" s="17">
        <v>79</v>
      </c>
      <c r="L101" s="17">
        <v>119</v>
      </c>
      <c r="M101" s="17">
        <v>85</v>
      </c>
      <c r="N101" s="17">
        <v>104</v>
      </c>
      <c r="O101" s="17">
        <v>128</v>
      </c>
      <c r="P101" s="17">
        <v>88</v>
      </c>
      <c r="Q101" s="17">
        <v>178</v>
      </c>
      <c r="R101" s="17">
        <v>67</v>
      </c>
      <c r="S101" s="17">
        <v>95</v>
      </c>
      <c r="T101" s="17">
        <v>127</v>
      </c>
      <c r="U101" s="17">
        <v>220</v>
      </c>
      <c r="V101" s="17">
        <v>202</v>
      </c>
      <c r="W101" s="17">
        <v>437</v>
      </c>
      <c r="X101" s="17">
        <v>280</v>
      </c>
      <c r="Y101" s="17">
        <v>224</v>
      </c>
      <c r="Z101" s="18">
        <v>289</v>
      </c>
      <c r="AA101" s="18">
        <v>396</v>
      </c>
    </row>
    <row r="102" spans="1:27" ht="15.75" x14ac:dyDescent="0.25">
      <c r="A102" s="25" t="s">
        <v>983</v>
      </c>
      <c r="B102" s="25" t="s">
        <v>1422</v>
      </c>
      <c r="C102" s="17">
        <v>203</v>
      </c>
      <c r="D102" s="17">
        <v>224</v>
      </c>
      <c r="E102" s="17">
        <v>248</v>
      </c>
      <c r="F102" s="17">
        <v>260</v>
      </c>
      <c r="G102" s="17">
        <v>254</v>
      </c>
      <c r="H102" s="17">
        <v>201</v>
      </c>
      <c r="I102" s="17">
        <v>258</v>
      </c>
      <c r="J102" s="17">
        <v>2696</v>
      </c>
      <c r="K102" s="17">
        <v>158</v>
      </c>
      <c r="L102" s="17">
        <v>190</v>
      </c>
      <c r="M102" s="17">
        <v>75</v>
      </c>
      <c r="N102" s="17">
        <v>146</v>
      </c>
      <c r="O102" s="17">
        <v>123</v>
      </c>
      <c r="P102" s="17">
        <v>154</v>
      </c>
      <c r="Q102" s="17">
        <v>136</v>
      </c>
      <c r="R102" s="17">
        <v>132</v>
      </c>
      <c r="S102" s="17">
        <v>172</v>
      </c>
      <c r="T102" s="17">
        <v>171</v>
      </c>
      <c r="U102" s="17">
        <v>147</v>
      </c>
      <c r="V102" s="17">
        <v>162</v>
      </c>
      <c r="W102" s="17">
        <v>486</v>
      </c>
      <c r="X102" s="17">
        <v>468</v>
      </c>
      <c r="Y102" s="17">
        <v>572</v>
      </c>
      <c r="Z102" s="18">
        <v>295</v>
      </c>
      <c r="AA102" s="18">
        <v>246</v>
      </c>
    </row>
    <row r="103" spans="1:27" ht="15.75" x14ac:dyDescent="0.25">
      <c r="A103" s="25" t="s">
        <v>985</v>
      </c>
      <c r="B103" s="25" t="s">
        <v>1423</v>
      </c>
      <c r="C103" s="17">
        <v>634</v>
      </c>
      <c r="D103" s="17">
        <v>887</v>
      </c>
      <c r="E103" s="17">
        <v>1239</v>
      </c>
      <c r="F103" s="17">
        <v>1519</v>
      </c>
      <c r="G103" s="17">
        <v>1665</v>
      </c>
      <c r="H103" s="17">
        <v>1377</v>
      </c>
      <c r="I103" s="17">
        <v>2006</v>
      </c>
      <c r="J103" s="17">
        <v>2482</v>
      </c>
      <c r="K103" s="17">
        <v>3010</v>
      </c>
      <c r="L103" s="17">
        <v>3577</v>
      </c>
      <c r="M103" s="17">
        <v>3367</v>
      </c>
      <c r="N103" s="17">
        <v>4108</v>
      </c>
      <c r="O103" s="17">
        <v>4423</v>
      </c>
      <c r="P103" s="17">
        <v>4671</v>
      </c>
      <c r="Q103" s="17">
        <v>4611</v>
      </c>
      <c r="R103" s="17">
        <v>4602</v>
      </c>
      <c r="S103" s="17">
        <v>4729</v>
      </c>
      <c r="T103" s="17">
        <v>5266</v>
      </c>
      <c r="U103" s="17">
        <v>5472</v>
      </c>
      <c r="V103" s="17">
        <v>5843</v>
      </c>
      <c r="W103" s="17">
        <v>6028</v>
      </c>
      <c r="X103" s="17">
        <v>4646</v>
      </c>
      <c r="Y103" s="17">
        <v>4875</v>
      </c>
      <c r="Z103" s="18">
        <v>5162</v>
      </c>
      <c r="AA103" s="18">
        <v>4905</v>
      </c>
    </row>
    <row r="104" spans="1:27" ht="15.75" x14ac:dyDescent="0.25">
      <c r="A104" s="25" t="s">
        <v>987</v>
      </c>
      <c r="B104" s="25" t="s">
        <v>1424</v>
      </c>
      <c r="C104" s="17">
        <v>2293</v>
      </c>
      <c r="D104" s="17">
        <v>2442</v>
      </c>
      <c r="E104" s="17">
        <v>2856</v>
      </c>
      <c r="F104" s="17">
        <v>2996</v>
      </c>
      <c r="G104" s="17">
        <v>3065</v>
      </c>
      <c r="H104" s="17">
        <v>3104</v>
      </c>
      <c r="I104" s="17">
        <v>4571</v>
      </c>
      <c r="J104" s="17">
        <v>6460</v>
      </c>
      <c r="K104" s="17">
        <v>3457</v>
      </c>
      <c r="L104" s="17">
        <v>4090</v>
      </c>
      <c r="M104" s="17">
        <v>3780</v>
      </c>
      <c r="N104" s="17">
        <v>4089</v>
      </c>
      <c r="O104" s="17">
        <v>6075</v>
      </c>
      <c r="P104" s="17">
        <v>5875</v>
      </c>
      <c r="Q104" s="17">
        <v>5641</v>
      </c>
      <c r="R104" s="17">
        <v>4456</v>
      </c>
      <c r="S104" s="17">
        <v>3417</v>
      </c>
      <c r="T104" s="17">
        <v>3908</v>
      </c>
      <c r="U104" s="17">
        <v>4997</v>
      </c>
      <c r="V104" s="17">
        <v>6760</v>
      </c>
      <c r="W104" s="17">
        <v>6571</v>
      </c>
      <c r="X104" s="17">
        <v>4847</v>
      </c>
      <c r="Y104" s="17">
        <v>5199</v>
      </c>
      <c r="Z104" s="18">
        <v>5109</v>
      </c>
      <c r="AA104" s="18">
        <v>6002</v>
      </c>
    </row>
    <row r="105" spans="1:27" ht="15.75" x14ac:dyDescent="0.25">
      <c r="A105" s="25" t="s">
        <v>989</v>
      </c>
      <c r="B105" s="25" t="s">
        <v>1425</v>
      </c>
      <c r="C105" s="17">
        <v>206</v>
      </c>
      <c r="D105" s="17">
        <v>364</v>
      </c>
      <c r="E105" s="17">
        <v>307</v>
      </c>
      <c r="F105" s="17">
        <v>405</v>
      </c>
      <c r="G105" s="17">
        <v>312</v>
      </c>
      <c r="H105" s="17">
        <v>431</v>
      </c>
      <c r="I105" s="17">
        <v>382</v>
      </c>
      <c r="J105" s="17">
        <v>577</v>
      </c>
      <c r="K105" s="17">
        <v>243</v>
      </c>
      <c r="L105" s="17">
        <v>152</v>
      </c>
      <c r="M105" s="17">
        <v>123</v>
      </c>
      <c r="N105" s="17">
        <v>160</v>
      </c>
      <c r="O105" s="17">
        <v>218</v>
      </c>
      <c r="P105" s="17">
        <v>208</v>
      </c>
      <c r="Q105" s="17">
        <v>150</v>
      </c>
      <c r="R105" s="17">
        <v>155</v>
      </c>
      <c r="S105" s="17">
        <v>183</v>
      </c>
      <c r="T105" s="17">
        <v>237</v>
      </c>
      <c r="U105" s="17">
        <v>226</v>
      </c>
      <c r="V105" s="17">
        <v>213</v>
      </c>
      <c r="W105" s="17">
        <v>246</v>
      </c>
      <c r="X105" s="17">
        <v>215</v>
      </c>
      <c r="Y105" s="17">
        <v>323</v>
      </c>
      <c r="Z105" s="18">
        <v>466</v>
      </c>
      <c r="AA105" s="18">
        <v>322</v>
      </c>
    </row>
    <row r="106" spans="1:27" ht="15.75" x14ac:dyDescent="0.25">
      <c r="A106" s="25" t="s">
        <v>991</v>
      </c>
      <c r="B106" s="25" t="s">
        <v>1426</v>
      </c>
      <c r="C106" s="17">
        <v>2410</v>
      </c>
      <c r="D106" s="17">
        <v>2966</v>
      </c>
      <c r="E106" s="17">
        <v>4096</v>
      </c>
      <c r="F106" s="17">
        <v>4766</v>
      </c>
      <c r="G106" s="17">
        <v>3420</v>
      </c>
      <c r="H106" s="17">
        <v>2802</v>
      </c>
      <c r="I106" s="17">
        <v>3096</v>
      </c>
      <c r="J106" s="17">
        <v>3512</v>
      </c>
      <c r="K106" s="17">
        <v>2658</v>
      </c>
      <c r="L106" s="17">
        <v>2743</v>
      </c>
      <c r="M106" s="17">
        <v>2086</v>
      </c>
      <c r="N106" s="17">
        <v>2119</v>
      </c>
      <c r="O106" s="17">
        <v>2389</v>
      </c>
      <c r="P106" s="17">
        <v>2267</v>
      </c>
      <c r="Q106" s="17">
        <v>2492</v>
      </c>
      <c r="R106" s="17">
        <v>2405</v>
      </c>
      <c r="S106" s="17">
        <v>2065</v>
      </c>
      <c r="T106" s="17">
        <v>2192</v>
      </c>
      <c r="U106" s="17">
        <v>2361</v>
      </c>
      <c r="V106" s="17">
        <v>2496</v>
      </c>
      <c r="W106" s="17">
        <v>2454</v>
      </c>
      <c r="X106" s="17">
        <v>2865</v>
      </c>
      <c r="Y106" s="17">
        <v>2224</v>
      </c>
      <c r="Z106" s="18">
        <v>3522</v>
      </c>
      <c r="AA106" s="18">
        <v>2351</v>
      </c>
    </row>
    <row r="107" spans="1:27" ht="15.75" x14ac:dyDescent="0.25">
      <c r="A107" s="25" t="s">
        <v>993</v>
      </c>
      <c r="B107" s="25" t="s">
        <v>1427</v>
      </c>
      <c r="C107" s="17">
        <v>18567</v>
      </c>
      <c r="D107" s="17">
        <v>18670</v>
      </c>
      <c r="E107" s="17">
        <v>20377</v>
      </c>
      <c r="F107" s="17">
        <v>20781</v>
      </c>
      <c r="G107" s="17">
        <v>21222</v>
      </c>
      <c r="H107" s="17">
        <v>20522</v>
      </c>
      <c r="I107" s="17">
        <v>21010</v>
      </c>
      <c r="J107" s="17">
        <v>22843</v>
      </c>
      <c r="K107" s="17">
        <v>22442</v>
      </c>
      <c r="L107" s="17">
        <v>23974</v>
      </c>
      <c r="M107" s="17">
        <v>21377</v>
      </c>
      <c r="N107" s="17">
        <v>22345</v>
      </c>
      <c r="O107" s="17">
        <v>23745</v>
      </c>
      <c r="P107" s="17">
        <v>23187</v>
      </c>
      <c r="Q107" s="17">
        <v>24319</v>
      </c>
      <c r="R107" s="17">
        <v>24470</v>
      </c>
      <c r="S107" s="17">
        <v>23780</v>
      </c>
      <c r="T107" s="17">
        <v>24851</v>
      </c>
      <c r="U107" s="17">
        <v>26929</v>
      </c>
      <c r="V107" s="17">
        <v>28057</v>
      </c>
      <c r="W107" s="17">
        <v>30450</v>
      </c>
      <c r="X107" s="17">
        <v>23334</v>
      </c>
      <c r="Y107" s="17">
        <v>23512</v>
      </c>
      <c r="Z107" s="18">
        <v>34398</v>
      </c>
      <c r="AA107" s="18">
        <v>41280</v>
      </c>
    </row>
    <row r="108" spans="1:27" ht="15.75" x14ac:dyDescent="0.25">
      <c r="A108" s="25" t="s">
        <v>995</v>
      </c>
      <c r="B108" s="25" t="s">
        <v>1428</v>
      </c>
      <c r="C108" s="17">
        <v>26865</v>
      </c>
      <c r="D108" s="17">
        <v>27796</v>
      </c>
      <c r="E108" s="17">
        <v>30918</v>
      </c>
      <c r="F108" s="17">
        <v>33648</v>
      </c>
      <c r="G108" s="17">
        <v>34343</v>
      </c>
      <c r="H108" s="17">
        <v>35808</v>
      </c>
      <c r="I108" s="17">
        <v>39841</v>
      </c>
      <c r="J108" s="17">
        <v>44187</v>
      </c>
      <c r="K108" s="17">
        <v>44462</v>
      </c>
      <c r="L108" s="17">
        <v>45163</v>
      </c>
      <c r="M108" s="17">
        <v>40877</v>
      </c>
      <c r="N108" s="17">
        <v>46352</v>
      </c>
      <c r="O108" s="17">
        <v>51059</v>
      </c>
      <c r="P108" s="17">
        <v>52844</v>
      </c>
      <c r="Q108" s="17">
        <v>56212</v>
      </c>
      <c r="R108" s="17">
        <v>59737</v>
      </c>
      <c r="S108" s="17">
        <v>60481</v>
      </c>
      <c r="T108" s="17">
        <v>63581</v>
      </c>
      <c r="U108" s="17">
        <v>68354</v>
      </c>
      <c r="V108" s="17">
        <v>67952</v>
      </c>
      <c r="W108" s="17">
        <v>65774</v>
      </c>
      <c r="X108" s="17">
        <v>57404</v>
      </c>
      <c r="Y108" s="17">
        <v>57870</v>
      </c>
      <c r="Z108" s="18">
        <v>67906</v>
      </c>
      <c r="AA108" s="18">
        <v>73750</v>
      </c>
    </row>
    <row r="109" spans="1:27" ht="15.75" x14ac:dyDescent="0.25">
      <c r="A109" s="25" t="s">
        <v>997</v>
      </c>
      <c r="B109" s="25" t="s">
        <v>1429</v>
      </c>
      <c r="C109" s="17">
        <v>417</v>
      </c>
      <c r="D109" s="17">
        <v>451</v>
      </c>
      <c r="E109" s="17">
        <v>504</v>
      </c>
      <c r="F109" s="17">
        <v>624</v>
      </c>
      <c r="G109" s="17">
        <v>662</v>
      </c>
      <c r="H109" s="17">
        <v>777</v>
      </c>
      <c r="I109" s="17">
        <v>699</v>
      </c>
      <c r="J109" s="17">
        <v>704</v>
      </c>
      <c r="K109" s="17">
        <v>697</v>
      </c>
      <c r="L109" s="17">
        <v>752</v>
      </c>
      <c r="M109" s="17">
        <v>561</v>
      </c>
      <c r="N109" s="17">
        <v>668</v>
      </c>
      <c r="O109" s="17">
        <v>650</v>
      </c>
      <c r="P109" s="17">
        <v>689</v>
      </c>
      <c r="Q109" s="17">
        <v>715</v>
      </c>
      <c r="R109" s="17">
        <v>765</v>
      </c>
      <c r="S109" s="17">
        <v>696</v>
      </c>
      <c r="T109" s="17">
        <v>913</v>
      </c>
      <c r="U109" s="17">
        <v>925</v>
      </c>
      <c r="V109" s="17">
        <v>1029</v>
      </c>
      <c r="W109" s="17">
        <v>1005</v>
      </c>
      <c r="X109" s="17">
        <v>927</v>
      </c>
      <c r="Y109" s="17">
        <v>997</v>
      </c>
      <c r="Z109" s="18">
        <v>1606</v>
      </c>
      <c r="AA109" s="18">
        <v>1693</v>
      </c>
    </row>
    <row r="110" spans="1:27" ht="15.75" x14ac:dyDescent="0.25">
      <c r="A110" s="25" t="s">
        <v>999</v>
      </c>
      <c r="B110" s="25" t="s">
        <v>1430</v>
      </c>
      <c r="C110" s="17">
        <v>673</v>
      </c>
      <c r="D110" s="17">
        <v>737</v>
      </c>
      <c r="E110" s="17">
        <v>816</v>
      </c>
      <c r="F110" s="17">
        <v>1057</v>
      </c>
      <c r="G110" s="17">
        <v>1349</v>
      </c>
      <c r="H110" s="17">
        <v>1894</v>
      </c>
      <c r="I110" s="17">
        <v>2557</v>
      </c>
      <c r="J110" s="17">
        <v>2549</v>
      </c>
      <c r="K110" s="17">
        <v>2394</v>
      </c>
      <c r="L110" s="17">
        <v>2488</v>
      </c>
      <c r="M110" s="17">
        <v>2503</v>
      </c>
      <c r="N110" s="17">
        <v>3227</v>
      </c>
      <c r="O110" s="17">
        <v>3082</v>
      </c>
      <c r="P110" s="17">
        <v>2642</v>
      </c>
      <c r="Q110" s="17">
        <v>2605</v>
      </c>
      <c r="R110" s="17">
        <v>2424</v>
      </c>
      <c r="S110" s="17">
        <v>2489</v>
      </c>
      <c r="T110" s="17">
        <v>2670</v>
      </c>
      <c r="U110" s="17">
        <v>2746</v>
      </c>
      <c r="V110" s="17">
        <v>2787</v>
      </c>
      <c r="W110" s="17">
        <v>3031</v>
      </c>
      <c r="X110" s="17">
        <v>2638</v>
      </c>
      <c r="Y110" s="17">
        <v>2498</v>
      </c>
      <c r="Z110" s="18">
        <v>2958</v>
      </c>
      <c r="AA110" s="18">
        <v>3308</v>
      </c>
    </row>
    <row r="111" spans="1:27" ht="15.75" x14ac:dyDescent="0.25">
      <c r="A111" s="25" t="s">
        <v>1001</v>
      </c>
      <c r="B111" s="25" t="s">
        <v>1431</v>
      </c>
      <c r="C111" s="17">
        <v>8657</v>
      </c>
      <c r="D111" s="17">
        <v>9933</v>
      </c>
      <c r="E111" s="17">
        <v>10066</v>
      </c>
      <c r="F111" s="17">
        <v>10383</v>
      </c>
      <c r="G111" s="17">
        <v>10290</v>
      </c>
      <c r="H111" s="17">
        <v>10223</v>
      </c>
      <c r="I111" s="17">
        <v>10479</v>
      </c>
      <c r="J111" s="17">
        <v>11220</v>
      </c>
      <c r="K111" s="17">
        <v>11382</v>
      </c>
      <c r="L111" s="17">
        <v>12055</v>
      </c>
      <c r="M111" s="17">
        <v>12290</v>
      </c>
      <c r="N111" s="17">
        <v>12685</v>
      </c>
      <c r="O111" s="17">
        <v>12967</v>
      </c>
      <c r="P111" s="17">
        <v>12827</v>
      </c>
      <c r="Q111" s="17">
        <v>11762</v>
      </c>
      <c r="R111" s="17">
        <v>11712</v>
      </c>
      <c r="S111" s="17">
        <v>12393</v>
      </c>
      <c r="T111" s="17">
        <v>12998</v>
      </c>
      <c r="U111" s="17">
        <v>14398</v>
      </c>
      <c r="V111" s="17">
        <v>13631</v>
      </c>
      <c r="W111" s="17">
        <v>13855</v>
      </c>
      <c r="X111" s="17">
        <v>13457</v>
      </c>
      <c r="Y111" s="17">
        <v>14978</v>
      </c>
      <c r="Z111" s="18">
        <v>19057</v>
      </c>
      <c r="AA111" s="18">
        <v>19548</v>
      </c>
    </row>
    <row r="112" spans="1:27" ht="15.75" x14ac:dyDescent="0.25">
      <c r="A112" s="25" t="s">
        <v>1003</v>
      </c>
      <c r="B112" s="25" t="s">
        <v>1432</v>
      </c>
      <c r="C112" s="17">
        <v>9637</v>
      </c>
      <c r="D112" s="17">
        <v>9651</v>
      </c>
      <c r="E112" s="17">
        <v>10503</v>
      </c>
      <c r="F112" s="17">
        <v>11166</v>
      </c>
      <c r="G112" s="17">
        <v>11868</v>
      </c>
      <c r="H112" s="17">
        <v>12547</v>
      </c>
      <c r="I112" s="17">
        <v>12799</v>
      </c>
      <c r="J112" s="17">
        <v>13078</v>
      </c>
      <c r="K112" s="17">
        <v>13848</v>
      </c>
      <c r="L112" s="17">
        <v>14615</v>
      </c>
      <c r="M112" s="17">
        <v>12412</v>
      </c>
      <c r="N112" s="17">
        <v>13719</v>
      </c>
      <c r="O112" s="17">
        <v>14407</v>
      </c>
      <c r="P112" s="17">
        <v>14767</v>
      </c>
      <c r="Q112" s="17">
        <v>15082</v>
      </c>
      <c r="R112" s="17">
        <v>16436</v>
      </c>
      <c r="S112" s="17">
        <v>16042</v>
      </c>
      <c r="T112" s="17">
        <v>17390</v>
      </c>
      <c r="U112" s="17">
        <v>18458</v>
      </c>
      <c r="V112" s="17">
        <v>19622</v>
      </c>
      <c r="W112" s="17">
        <v>20131</v>
      </c>
      <c r="X112" s="17">
        <v>17579</v>
      </c>
      <c r="Y112" s="17">
        <v>18743</v>
      </c>
      <c r="Z112" s="18">
        <v>23527</v>
      </c>
      <c r="AA112" s="18">
        <v>22965</v>
      </c>
    </row>
    <row r="113" spans="1:27" ht="15.75" x14ac:dyDescent="0.25">
      <c r="A113" s="25" t="s">
        <v>1005</v>
      </c>
      <c r="B113" s="25" t="s">
        <v>1433</v>
      </c>
      <c r="C113" s="17">
        <v>289</v>
      </c>
      <c r="D113" s="17">
        <v>456</v>
      </c>
      <c r="E113" s="17">
        <v>478</v>
      </c>
      <c r="F113" s="17">
        <v>536</v>
      </c>
      <c r="G113" s="17">
        <v>574</v>
      </c>
      <c r="H113" s="17">
        <v>752</v>
      </c>
      <c r="I113" s="17">
        <v>785</v>
      </c>
      <c r="J113" s="17">
        <v>883</v>
      </c>
      <c r="K113" s="17">
        <v>649</v>
      </c>
      <c r="L113" s="17">
        <v>363</v>
      </c>
      <c r="M113" s="17">
        <v>297</v>
      </c>
      <c r="N113" s="17">
        <v>393</v>
      </c>
      <c r="O113" s="17">
        <v>446</v>
      </c>
      <c r="P113" s="17">
        <v>340</v>
      </c>
      <c r="Q113" s="17">
        <v>525</v>
      </c>
      <c r="R113" s="17">
        <v>390</v>
      </c>
      <c r="S113" s="17">
        <v>481</v>
      </c>
      <c r="T113" s="17">
        <v>681</v>
      </c>
      <c r="U113" s="17">
        <v>609</v>
      </c>
      <c r="V113" s="17">
        <v>770</v>
      </c>
      <c r="W113" s="17">
        <v>777</v>
      </c>
      <c r="X113" s="17">
        <v>736</v>
      </c>
      <c r="Y113" s="17">
        <v>1177</v>
      </c>
      <c r="Z113" s="18">
        <v>1128</v>
      </c>
      <c r="AA113" s="18">
        <v>858</v>
      </c>
    </row>
    <row r="114" spans="1:27" ht="15.75" x14ac:dyDescent="0.25">
      <c r="A114" s="25" t="s">
        <v>1007</v>
      </c>
      <c r="B114" s="25" t="s">
        <v>1434</v>
      </c>
      <c r="C114" s="17">
        <v>175</v>
      </c>
      <c r="D114" s="17">
        <v>257</v>
      </c>
      <c r="E114" s="17">
        <v>262</v>
      </c>
      <c r="F114" s="17">
        <v>302</v>
      </c>
      <c r="G114" s="17">
        <v>312</v>
      </c>
      <c r="H114" s="17">
        <v>264</v>
      </c>
      <c r="I114" s="17">
        <v>253</v>
      </c>
      <c r="J114" s="17">
        <v>285</v>
      </c>
      <c r="K114" s="17">
        <v>303</v>
      </c>
      <c r="L114" s="17">
        <v>347</v>
      </c>
      <c r="M114" s="17">
        <v>369</v>
      </c>
      <c r="N114" s="17">
        <v>559</v>
      </c>
      <c r="O114" s="17">
        <v>619</v>
      </c>
      <c r="P114" s="17">
        <v>868</v>
      </c>
      <c r="Q114" s="17">
        <v>928</v>
      </c>
      <c r="R114" s="17">
        <v>1007</v>
      </c>
      <c r="S114" s="17">
        <v>793</v>
      </c>
      <c r="T114" s="17">
        <v>791</v>
      </c>
      <c r="U114" s="17">
        <v>739</v>
      </c>
      <c r="V114" s="17">
        <v>869</v>
      </c>
      <c r="W114" s="17">
        <v>856</v>
      </c>
      <c r="X114" s="17">
        <v>914</v>
      </c>
      <c r="Y114" s="17">
        <v>1049</v>
      </c>
      <c r="Z114" s="18">
        <v>1378</v>
      </c>
      <c r="AA114" s="18">
        <v>1317</v>
      </c>
    </row>
    <row r="115" spans="1:27" ht="15.75" x14ac:dyDescent="0.25">
      <c r="A115" s="23" t="s">
        <v>1009</v>
      </c>
      <c r="B115" s="25" t="s">
        <v>1435</v>
      </c>
      <c r="C115" s="17">
        <v>72</v>
      </c>
      <c r="D115" s="17">
        <v>126</v>
      </c>
      <c r="E115" s="17">
        <v>321</v>
      </c>
      <c r="F115" s="17">
        <v>531</v>
      </c>
      <c r="G115" s="17">
        <v>631</v>
      </c>
      <c r="H115" s="17">
        <v>985</v>
      </c>
      <c r="I115" s="17">
        <v>995</v>
      </c>
      <c r="J115" s="17">
        <v>2613</v>
      </c>
      <c r="K115" s="17">
        <v>689</v>
      </c>
      <c r="L115" s="17">
        <v>815</v>
      </c>
      <c r="M115" s="17">
        <v>599</v>
      </c>
      <c r="N115" s="17">
        <v>927</v>
      </c>
      <c r="O115" s="17">
        <v>885</v>
      </c>
      <c r="P115" s="17">
        <v>652</v>
      </c>
      <c r="Q115" s="17">
        <v>359</v>
      </c>
      <c r="R115" s="17">
        <v>450</v>
      </c>
      <c r="S115" s="17">
        <v>452</v>
      </c>
      <c r="T115" s="17">
        <v>404</v>
      </c>
      <c r="U115" s="17">
        <v>390</v>
      </c>
      <c r="V115" s="17">
        <v>410</v>
      </c>
      <c r="W115" s="17">
        <v>595</v>
      </c>
      <c r="X115" s="17">
        <v>393</v>
      </c>
      <c r="Y115" s="17">
        <v>328</v>
      </c>
      <c r="Z115" s="18">
        <v>691</v>
      </c>
      <c r="AA115" s="18">
        <v>733</v>
      </c>
    </row>
    <row r="116" spans="1:27" ht="15.75" x14ac:dyDescent="0.25">
      <c r="A116" s="23" t="s">
        <v>1011</v>
      </c>
      <c r="B116" s="25" t="s">
        <v>1436</v>
      </c>
      <c r="C116" s="17">
        <v>138</v>
      </c>
      <c r="D116" s="17">
        <v>137</v>
      </c>
      <c r="E116" s="17">
        <v>155</v>
      </c>
      <c r="F116" s="17">
        <v>184</v>
      </c>
      <c r="G116" s="17">
        <v>187</v>
      </c>
      <c r="H116" s="17">
        <v>177</v>
      </c>
      <c r="I116" s="17">
        <v>165</v>
      </c>
      <c r="J116" s="17">
        <v>154</v>
      </c>
      <c r="K116" s="17">
        <v>178</v>
      </c>
      <c r="L116" s="17">
        <v>132</v>
      </c>
      <c r="M116" s="17">
        <v>105</v>
      </c>
      <c r="N116" s="17">
        <v>189</v>
      </c>
      <c r="O116" s="17">
        <v>185</v>
      </c>
      <c r="P116" s="17">
        <v>132</v>
      </c>
      <c r="Q116" s="17">
        <v>109</v>
      </c>
      <c r="R116" s="17">
        <v>126</v>
      </c>
      <c r="S116" s="17">
        <v>179</v>
      </c>
      <c r="T116" s="17">
        <v>214</v>
      </c>
      <c r="U116" s="17">
        <v>136</v>
      </c>
      <c r="V116" s="17">
        <v>109</v>
      </c>
      <c r="W116" s="17">
        <v>85</v>
      </c>
      <c r="X116" s="17">
        <v>58</v>
      </c>
      <c r="Y116" s="17">
        <v>81</v>
      </c>
      <c r="Z116" s="18">
        <v>225</v>
      </c>
      <c r="AA116" s="18">
        <v>166</v>
      </c>
    </row>
    <row r="117" spans="1:27" ht="15.75" x14ac:dyDescent="0.25">
      <c r="A117" s="23" t="s">
        <v>1013</v>
      </c>
      <c r="B117" s="25" t="s">
        <v>1437</v>
      </c>
      <c r="C117" s="17">
        <v>13772</v>
      </c>
      <c r="D117" s="17">
        <v>15789</v>
      </c>
      <c r="E117" s="17">
        <v>16893</v>
      </c>
      <c r="F117" s="17">
        <v>17848</v>
      </c>
      <c r="G117" s="17">
        <v>16565</v>
      </c>
      <c r="H117" s="17">
        <v>18966</v>
      </c>
      <c r="I117" s="17">
        <v>22026</v>
      </c>
      <c r="J117" s="17">
        <v>24637</v>
      </c>
      <c r="K117" s="17">
        <v>23773</v>
      </c>
      <c r="L117" s="17">
        <v>26165</v>
      </c>
      <c r="M117" s="17">
        <v>22466</v>
      </c>
      <c r="N117" s="17">
        <v>26279</v>
      </c>
      <c r="O117" s="17">
        <v>28904</v>
      </c>
      <c r="P117" s="17">
        <v>31880</v>
      </c>
      <c r="Q117" s="17">
        <v>34750</v>
      </c>
      <c r="R117" s="17">
        <v>32677</v>
      </c>
      <c r="S117" s="17">
        <v>31052</v>
      </c>
      <c r="T117" s="17">
        <v>35120</v>
      </c>
      <c r="U117" s="17">
        <v>40117</v>
      </c>
      <c r="V117" s="17">
        <v>43388</v>
      </c>
      <c r="W117" s="17">
        <v>43336</v>
      </c>
      <c r="X117" s="17">
        <v>36633</v>
      </c>
      <c r="Y117" s="17">
        <v>33078</v>
      </c>
      <c r="Z117" s="18">
        <v>55782</v>
      </c>
      <c r="AA117" s="18">
        <v>53183</v>
      </c>
    </row>
    <row r="118" spans="1:27" ht="15.75" x14ac:dyDescent="0.25">
      <c r="A118" s="23" t="s">
        <v>1015</v>
      </c>
      <c r="B118" s="25" t="s">
        <v>1438</v>
      </c>
      <c r="C118" s="17">
        <v>749</v>
      </c>
      <c r="D118" s="17">
        <v>1007</v>
      </c>
      <c r="E118" s="17">
        <v>1289</v>
      </c>
      <c r="F118" s="17">
        <v>1430</v>
      </c>
      <c r="G118" s="17">
        <v>1647</v>
      </c>
      <c r="H118" s="17">
        <v>2132</v>
      </c>
      <c r="I118" s="17">
        <v>2967</v>
      </c>
      <c r="J118" s="17">
        <v>4942</v>
      </c>
      <c r="K118" s="17">
        <v>4614</v>
      </c>
      <c r="L118" s="17">
        <v>5277</v>
      </c>
      <c r="M118" s="17">
        <v>5454</v>
      </c>
      <c r="N118" s="17">
        <v>6410</v>
      </c>
      <c r="O118" s="17">
        <v>7570</v>
      </c>
      <c r="P118" s="17">
        <v>7934</v>
      </c>
      <c r="Q118" s="17">
        <v>8241</v>
      </c>
      <c r="R118" s="17">
        <v>8134</v>
      </c>
      <c r="S118" s="17">
        <v>8216</v>
      </c>
      <c r="T118" s="17">
        <v>9390</v>
      </c>
      <c r="U118" s="17">
        <v>10590</v>
      </c>
      <c r="V118" s="17">
        <v>10884</v>
      </c>
      <c r="W118" s="17">
        <v>11369</v>
      </c>
      <c r="X118" s="17">
        <v>11305</v>
      </c>
      <c r="Y118" s="17">
        <v>11412</v>
      </c>
      <c r="Z118" s="18">
        <v>12451</v>
      </c>
      <c r="AA118" s="18">
        <v>13798</v>
      </c>
    </row>
    <row r="119" spans="1:27" ht="15.75" x14ac:dyDescent="0.25">
      <c r="A119" s="23" t="s">
        <v>1017</v>
      </c>
      <c r="B119" s="25" t="s">
        <v>1439</v>
      </c>
      <c r="C119" s="17">
        <v>1842</v>
      </c>
      <c r="D119" s="17">
        <v>1724</v>
      </c>
      <c r="E119" s="17">
        <v>1645</v>
      </c>
      <c r="F119" s="17">
        <v>1735</v>
      </c>
      <c r="G119" s="17">
        <v>1970</v>
      </c>
      <c r="H119" s="17">
        <v>1930</v>
      </c>
      <c r="I119" s="17">
        <v>2018</v>
      </c>
      <c r="J119" s="17">
        <v>4221</v>
      </c>
      <c r="K119" s="17">
        <v>1475</v>
      </c>
      <c r="L119" s="17">
        <v>1695</v>
      </c>
      <c r="M119" s="17">
        <v>1404</v>
      </c>
      <c r="N119" s="17">
        <v>1708</v>
      </c>
      <c r="O119" s="17">
        <v>1784</v>
      </c>
      <c r="P119" s="17">
        <v>1745</v>
      </c>
      <c r="Q119" s="17">
        <v>1946</v>
      </c>
      <c r="R119" s="17">
        <v>2247</v>
      </c>
      <c r="S119" s="17">
        <v>2330</v>
      </c>
      <c r="T119" s="17">
        <v>2659</v>
      </c>
      <c r="U119" s="17">
        <v>3007</v>
      </c>
      <c r="V119" s="17">
        <v>3106</v>
      </c>
      <c r="W119" s="17">
        <v>3218</v>
      </c>
      <c r="X119" s="17">
        <v>2495</v>
      </c>
      <c r="Y119" s="17">
        <v>2871</v>
      </c>
      <c r="Z119" s="18">
        <v>3438</v>
      </c>
      <c r="AA119" s="18">
        <v>3263</v>
      </c>
    </row>
    <row r="120" spans="1:27" ht="15.75" x14ac:dyDescent="0.25">
      <c r="A120" s="23" t="s">
        <v>1019</v>
      </c>
      <c r="B120" s="25" t="s">
        <v>1440</v>
      </c>
      <c r="C120" s="17">
        <v>277</v>
      </c>
      <c r="D120" s="17">
        <v>373</v>
      </c>
      <c r="E120" s="17">
        <v>528</v>
      </c>
      <c r="F120" s="17">
        <v>585</v>
      </c>
      <c r="G120" s="17">
        <v>783</v>
      </c>
      <c r="H120" s="17">
        <v>911</v>
      </c>
      <c r="I120" s="17">
        <v>954</v>
      </c>
      <c r="J120" s="17">
        <v>1050</v>
      </c>
      <c r="K120" s="17">
        <v>1075</v>
      </c>
      <c r="L120" s="17">
        <v>1070</v>
      </c>
      <c r="M120" s="17">
        <v>1027</v>
      </c>
      <c r="N120" s="17">
        <v>1467</v>
      </c>
      <c r="O120" s="17">
        <v>1461</v>
      </c>
      <c r="P120" s="17">
        <v>1326</v>
      </c>
      <c r="Q120" s="17">
        <v>1399</v>
      </c>
      <c r="R120" s="17">
        <v>1509</v>
      </c>
      <c r="S120" s="17">
        <v>1679</v>
      </c>
      <c r="T120" s="17">
        <v>1868</v>
      </c>
      <c r="U120" s="17">
        <v>2154</v>
      </c>
      <c r="V120" s="17">
        <v>2593</v>
      </c>
      <c r="W120" s="17">
        <v>2172</v>
      </c>
      <c r="X120" s="17">
        <v>1592</v>
      </c>
      <c r="Y120" s="17">
        <v>2257</v>
      </c>
      <c r="Z120" s="18">
        <v>3334</v>
      </c>
      <c r="AA120" s="18">
        <v>3901</v>
      </c>
    </row>
    <row r="121" spans="1:27" ht="15.75" x14ac:dyDescent="0.25">
      <c r="A121" s="23" t="s">
        <v>1021</v>
      </c>
      <c r="B121" s="25" t="s">
        <v>1441</v>
      </c>
      <c r="C121" s="17">
        <v>117</v>
      </c>
      <c r="D121" s="17">
        <v>159</v>
      </c>
      <c r="E121" s="17">
        <v>217</v>
      </c>
      <c r="F121" s="17">
        <v>275</v>
      </c>
      <c r="G121" s="17">
        <v>294</v>
      </c>
      <c r="H121" s="17">
        <v>275</v>
      </c>
      <c r="I121" s="17">
        <v>370</v>
      </c>
      <c r="J121" s="17">
        <v>669</v>
      </c>
      <c r="K121" s="17">
        <v>1285</v>
      </c>
      <c r="L121" s="17">
        <v>1600</v>
      </c>
      <c r="M121" s="17">
        <v>1577</v>
      </c>
      <c r="N121" s="17">
        <v>1598</v>
      </c>
      <c r="O121" s="17">
        <v>1503</v>
      </c>
      <c r="P121" s="17">
        <v>1564</v>
      </c>
      <c r="Q121" s="17">
        <v>1809</v>
      </c>
      <c r="R121" s="17">
        <v>1913</v>
      </c>
      <c r="S121" s="17">
        <v>1986</v>
      </c>
      <c r="T121" s="17">
        <v>2509</v>
      </c>
      <c r="U121" s="17">
        <v>2498</v>
      </c>
      <c r="V121" s="17">
        <v>2349</v>
      </c>
      <c r="W121" s="17">
        <v>2278</v>
      </c>
      <c r="X121" s="17">
        <v>2087</v>
      </c>
      <c r="Y121" s="17">
        <v>1942</v>
      </c>
      <c r="Z121" s="18">
        <v>1456</v>
      </c>
      <c r="AA121" s="18">
        <v>1547</v>
      </c>
    </row>
    <row r="122" spans="1:27" ht="15.75" x14ac:dyDescent="0.25">
      <c r="A122" s="23" t="s">
        <v>1023</v>
      </c>
      <c r="B122" s="25" t="s">
        <v>1442</v>
      </c>
      <c r="C122" s="17">
        <v>116</v>
      </c>
      <c r="D122" s="17">
        <v>137</v>
      </c>
      <c r="E122" s="17">
        <v>166</v>
      </c>
      <c r="F122" s="17">
        <v>190</v>
      </c>
      <c r="G122" s="17">
        <v>185</v>
      </c>
      <c r="H122" s="17">
        <v>172</v>
      </c>
      <c r="I122" s="17">
        <v>195</v>
      </c>
      <c r="J122" s="17">
        <v>283</v>
      </c>
      <c r="K122" s="17">
        <v>318</v>
      </c>
      <c r="L122" s="17">
        <v>309</v>
      </c>
      <c r="M122" s="17">
        <v>248</v>
      </c>
      <c r="N122" s="17">
        <v>351</v>
      </c>
      <c r="O122" s="17">
        <v>358</v>
      </c>
      <c r="P122" s="17">
        <v>340</v>
      </c>
      <c r="Q122" s="17">
        <v>328</v>
      </c>
      <c r="R122" s="17">
        <v>315</v>
      </c>
      <c r="S122" s="17">
        <v>322</v>
      </c>
      <c r="T122" s="17">
        <v>393</v>
      </c>
      <c r="U122" s="17">
        <v>412</v>
      </c>
      <c r="V122" s="17">
        <v>420</v>
      </c>
      <c r="W122" s="17">
        <v>439</v>
      </c>
      <c r="X122" s="17">
        <v>400</v>
      </c>
      <c r="Y122" s="17">
        <v>481</v>
      </c>
      <c r="Z122" s="18">
        <v>737</v>
      </c>
      <c r="AA122" s="18">
        <v>697</v>
      </c>
    </row>
    <row r="123" spans="1:27" ht="15.75" x14ac:dyDescent="0.25">
      <c r="A123" s="23" t="s">
        <v>1025</v>
      </c>
      <c r="B123" s="25" t="s">
        <v>1443</v>
      </c>
      <c r="C123" s="17">
        <v>7174</v>
      </c>
      <c r="D123" s="17">
        <v>7413</v>
      </c>
      <c r="E123" s="17">
        <v>8525</v>
      </c>
      <c r="F123" s="17">
        <v>10079</v>
      </c>
      <c r="G123" s="17">
        <v>10445</v>
      </c>
      <c r="H123" s="17">
        <v>10224</v>
      </c>
      <c r="I123" s="17">
        <v>11976</v>
      </c>
      <c r="J123" s="17">
        <v>14271</v>
      </c>
      <c r="K123" s="17">
        <v>11651</v>
      </c>
      <c r="L123" s="17">
        <v>12117</v>
      </c>
      <c r="M123" s="17">
        <v>11570</v>
      </c>
      <c r="N123" s="17">
        <v>12119</v>
      </c>
      <c r="O123" s="17">
        <v>12746</v>
      </c>
      <c r="P123" s="17">
        <v>12139</v>
      </c>
      <c r="Q123" s="17">
        <v>14027</v>
      </c>
      <c r="R123" s="17">
        <v>14339</v>
      </c>
      <c r="S123" s="17">
        <v>14941</v>
      </c>
      <c r="T123" s="17">
        <v>16282</v>
      </c>
      <c r="U123" s="17">
        <v>16523</v>
      </c>
      <c r="V123" s="17">
        <v>16208</v>
      </c>
      <c r="W123" s="17">
        <v>17418</v>
      </c>
      <c r="X123" s="17">
        <v>15016</v>
      </c>
      <c r="Y123" s="17">
        <v>15389</v>
      </c>
      <c r="Z123" s="18">
        <v>18760</v>
      </c>
      <c r="AA123" s="18">
        <v>19859</v>
      </c>
    </row>
    <row r="124" spans="1:27" ht="15.75" x14ac:dyDescent="0.25">
      <c r="A124" s="23" t="s">
        <v>1027</v>
      </c>
      <c r="B124" s="25" t="s">
        <v>1444</v>
      </c>
      <c r="C124" s="17">
        <v>4722</v>
      </c>
      <c r="D124" s="17">
        <v>5103</v>
      </c>
      <c r="E124" s="17">
        <v>4908</v>
      </c>
      <c r="F124" s="17">
        <v>4552</v>
      </c>
      <c r="G124" s="17">
        <v>4667</v>
      </c>
      <c r="H124" s="17">
        <v>5231</v>
      </c>
      <c r="I124" s="17">
        <v>5465</v>
      </c>
      <c r="J124" s="17">
        <v>6449</v>
      </c>
      <c r="K124" s="17">
        <v>5321</v>
      </c>
      <c r="L124" s="17">
        <v>6998</v>
      </c>
      <c r="M124" s="17">
        <v>5602</v>
      </c>
      <c r="N124" s="17">
        <v>6658</v>
      </c>
      <c r="O124" s="17">
        <v>7759</v>
      </c>
      <c r="P124" s="17">
        <v>9405</v>
      </c>
      <c r="Q124" s="17">
        <v>7561</v>
      </c>
      <c r="R124" s="17">
        <v>7760</v>
      </c>
      <c r="S124" s="17">
        <v>6914</v>
      </c>
      <c r="T124" s="17">
        <v>6298</v>
      </c>
      <c r="U124" s="17">
        <v>6942</v>
      </c>
      <c r="V124" s="17">
        <v>7189</v>
      </c>
      <c r="W124" s="17">
        <v>6521</v>
      </c>
      <c r="X124" s="17">
        <v>5561</v>
      </c>
      <c r="Y124" s="17">
        <v>6441</v>
      </c>
      <c r="Z124" s="18">
        <v>8006</v>
      </c>
      <c r="AA124" s="18">
        <v>7666</v>
      </c>
    </row>
    <row r="125" spans="1:27" ht="15.75" x14ac:dyDescent="0.25">
      <c r="A125" s="23" t="s">
        <v>1029</v>
      </c>
      <c r="B125" s="25" t="s">
        <v>1445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8">
        <v>0</v>
      </c>
      <c r="AA125" s="18">
        <v>0</v>
      </c>
    </row>
    <row r="126" spans="1:27" ht="15.75" x14ac:dyDescent="0.25">
      <c r="A126" s="23" t="s">
        <v>1177</v>
      </c>
      <c r="B126" s="25" t="s">
        <v>1446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8">
        <v>0</v>
      </c>
      <c r="AA126" s="18">
        <v>0</v>
      </c>
    </row>
    <row r="127" spans="1:27" ht="15.75" x14ac:dyDescent="0.25">
      <c r="A127" s="23" t="s">
        <v>1033</v>
      </c>
      <c r="B127" s="25" t="s">
        <v>1447</v>
      </c>
      <c r="C127" s="17">
        <v>111492</v>
      </c>
      <c r="D127" s="17">
        <v>118975</v>
      </c>
      <c r="E127" s="17">
        <v>131885</v>
      </c>
      <c r="F127" s="17">
        <v>141776</v>
      </c>
      <c r="G127" s="17">
        <v>143112</v>
      </c>
      <c r="H127" s="17">
        <v>147523</v>
      </c>
      <c r="I127" s="17">
        <v>162031</v>
      </c>
      <c r="J127" s="17">
        <v>188480</v>
      </c>
      <c r="K127" s="17">
        <v>173818</v>
      </c>
      <c r="L127" s="17">
        <v>185623</v>
      </c>
      <c r="M127" s="17">
        <v>167776</v>
      </c>
      <c r="N127" s="17">
        <v>188295</v>
      </c>
      <c r="O127" s="17">
        <v>205580</v>
      </c>
      <c r="P127" s="17">
        <v>209709</v>
      </c>
      <c r="Q127" s="17">
        <v>219631</v>
      </c>
      <c r="R127" s="17">
        <v>222717</v>
      </c>
      <c r="S127" s="17">
        <v>220020</v>
      </c>
      <c r="T127" s="17">
        <v>238088</v>
      </c>
      <c r="U127" s="17">
        <v>258343</v>
      </c>
      <c r="V127" s="17">
        <v>267893</v>
      </c>
      <c r="W127" s="17">
        <v>270116</v>
      </c>
      <c r="X127" s="17">
        <v>233092</v>
      </c>
      <c r="Y127" s="17">
        <v>237423</v>
      </c>
      <c r="Z127" s="18">
        <v>306646</v>
      </c>
      <c r="AA127" s="18">
        <v>318362</v>
      </c>
    </row>
    <row r="128" spans="1:27" ht="15.75" x14ac:dyDescent="0.25">
      <c r="A128" s="23" t="s">
        <v>1035</v>
      </c>
      <c r="B128" s="25" t="s">
        <v>1448</v>
      </c>
      <c r="C128" s="17">
        <v>296</v>
      </c>
      <c r="D128" s="17">
        <v>297</v>
      </c>
      <c r="E128" s="17">
        <v>309</v>
      </c>
      <c r="F128" s="17">
        <v>312</v>
      </c>
      <c r="G128" s="17">
        <v>304</v>
      </c>
      <c r="H128" s="17">
        <v>336</v>
      </c>
      <c r="I128" s="17">
        <v>354</v>
      </c>
      <c r="J128" s="17">
        <v>383</v>
      </c>
      <c r="K128" s="17">
        <v>423</v>
      </c>
      <c r="L128" s="17">
        <v>448</v>
      </c>
      <c r="M128" s="17">
        <v>455</v>
      </c>
      <c r="N128" s="17">
        <v>461</v>
      </c>
      <c r="O128" s="17">
        <v>410</v>
      </c>
      <c r="P128" s="17">
        <v>390</v>
      </c>
      <c r="Q128" s="17">
        <v>367</v>
      </c>
      <c r="R128" s="17">
        <v>462</v>
      </c>
      <c r="S128" s="17">
        <v>454</v>
      </c>
      <c r="T128" s="17">
        <v>471</v>
      </c>
      <c r="U128" s="17">
        <v>527</v>
      </c>
      <c r="V128" s="17">
        <v>487</v>
      </c>
      <c r="W128" s="17">
        <v>488</v>
      </c>
      <c r="X128" s="17">
        <v>459</v>
      </c>
      <c r="Y128" s="17">
        <v>449</v>
      </c>
      <c r="Z128" s="18">
        <v>566</v>
      </c>
      <c r="AA128" s="18">
        <v>534</v>
      </c>
    </row>
    <row r="129" spans="1:27" ht="15.75" x14ac:dyDescent="0.25">
      <c r="A129" s="23" t="s">
        <v>1037</v>
      </c>
      <c r="B129" s="25" t="s">
        <v>1449</v>
      </c>
      <c r="C129" s="17">
        <v>23</v>
      </c>
      <c r="D129" s="17">
        <v>24</v>
      </c>
      <c r="E129" s="17">
        <v>28</v>
      </c>
      <c r="F129" s="17">
        <v>27</v>
      </c>
      <c r="G129" s="17">
        <v>27</v>
      </c>
      <c r="H129" s="17">
        <v>19</v>
      </c>
      <c r="I129" s="17">
        <v>15</v>
      </c>
      <c r="J129" s="17">
        <v>41</v>
      </c>
      <c r="K129" s="17">
        <v>41</v>
      </c>
      <c r="L129" s="17">
        <v>35</v>
      </c>
      <c r="M129" s="17">
        <v>24</v>
      </c>
      <c r="N129" s="17">
        <v>9</v>
      </c>
      <c r="O129" s="17">
        <v>6</v>
      </c>
      <c r="P129" s="17">
        <v>1</v>
      </c>
      <c r="Q129" s="17">
        <v>1</v>
      </c>
      <c r="R129" s="17">
        <v>7</v>
      </c>
      <c r="S129" s="17">
        <v>6</v>
      </c>
      <c r="T129" s="17">
        <v>8</v>
      </c>
      <c r="U129" s="17">
        <v>1</v>
      </c>
      <c r="V129" s="17">
        <v>4</v>
      </c>
      <c r="W129" s="17">
        <v>4</v>
      </c>
      <c r="X129" s="17">
        <v>2</v>
      </c>
      <c r="Y129" s="17">
        <v>23</v>
      </c>
      <c r="Z129" s="18">
        <v>29</v>
      </c>
      <c r="AA129" s="18">
        <v>14</v>
      </c>
    </row>
    <row r="130" spans="1:27" ht="15.75" x14ac:dyDescent="0.25">
      <c r="A130" s="23" t="s">
        <v>1039</v>
      </c>
      <c r="B130" s="25" t="s">
        <v>1450</v>
      </c>
      <c r="C130" s="17">
        <v>4008</v>
      </c>
      <c r="D130" s="17">
        <v>6149</v>
      </c>
      <c r="E130" s="17">
        <v>6196</v>
      </c>
      <c r="F130" s="17">
        <v>5918</v>
      </c>
      <c r="G130" s="17">
        <v>6899</v>
      </c>
      <c r="H130" s="17">
        <v>8969</v>
      </c>
      <c r="I130" s="17">
        <v>12625</v>
      </c>
      <c r="J130" s="17">
        <v>15105</v>
      </c>
      <c r="K130" s="17">
        <v>14835</v>
      </c>
      <c r="L130" s="17">
        <v>21068</v>
      </c>
      <c r="M130" s="17">
        <v>15366</v>
      </c>
      <c r="N130" s="17">
        <v>19715</v>
      </c>
      <c r="O130" s="17">
        <v>26279</v>
      </c>
      <c r="P130" s="17">
        <v>24713</v>
      </c>
      <c r="Q130" s="17">
        <v>20805</v>
      </c>
      <c r="R130" s="17">
        <v>17667</v>
      </c>
      <c r="S130" s="17">
        <v>13424</v>
      </c>
      <c r="T130" s="17">
        <v>14307</v>
      </c>
      <c r="U130" s="17">
        <v>20041</v>
      </c>
      <c r="V130" s="17">
        <v>20555</v>
      </c>
      <c r="W130" s="17">
        <v>16211</v>
      </c>
      <c r="X130" s="17">
        <v>11277</v>
      </c>
      <c r="Y130" s="17">
        <v>27147</v>
      </c>
      <c r="Z130" s="18">
        <v>44476</v>
      </c>
      <c r="AA130" s="18">
        <v>27246</v>
      </c>
    </row>
    <row r="131" spans="1:27" ht="15.75" x14ac:dyDescent="0.25">
      <c r="A131" s="23" t="s">
        <v>1041</v>
      </c>
      <c r="B131" s="25" t="s">
        <v>1451</v>
      </c>
      <c r="C131" s="17">
        <v>5285</v>
      </c>
      <c r="D131" s="17">
        <v>5390</v>
      </c>
      <c r="E131" s="17">
        <v>4396</v>
      </c>
      <c r="F131" s="17">
        <v>3781</v>
      </c>
      <c r="G131" s="17">
        <v>3217</v>
      </c>
      <c r="H131" s="17">
        <v>3021</v>
      </c>
      <c r="I131" s="17">
        <v>3248</v>
      </c>
      <c r="J131" s="17">
        <v>3619</v>
      </c>
      <c r="K131" s="17">
        <v>3896</v>
      </c>
      <c r="L131" s="17">
        <v>4545</v>
      </c>
      <c r="M131" s="17">
        <v>4597</v>
      </c>
      <c r="N131" s="17">
        <v>6264</v>
      </c>
      <c r="O131" s="17">
        <v>6879</v>
      </c>
      <c r="P131" s="17">
        <v>6211</v>
      </c>
      <c r="Q131" s="17">
        <v>8268</v>
      </c>
      <c r="R131" s="17">
        <v>8176</v>
      </c>
      <c r="S131" s="17">
        <v>7823</v>
      </c>
      <c r="T131" s="17">
        <v>10440</v>
      </c>
      <c r="U131" s="17">
        <v>8299</v>
      </c>
      <c r="V131" s="17">
        <v>6597</v>
      </c>
      <c r="W131" s="17">
        <v>8689</v>
      </c>
      <c r="X131" s="17">
        <v>5343</v>
      </c>
      <c r="Y131" s="17">
        <v>9648</v>
      </c>
      <c r="Z131" s="18">
        <v>10679</v>
      </c>
      <c r="AA131" s="18">
        <v>9279</v>
      </c>
    </row>
    <row r="132" spans="1:27" ht="15.75" x14ac:dyDescent="0.25">
      <c r="A132" s="23" t="s">
        <v>1043</v>
      </c>
      <c r="B132" s="25" t="s">
        <v>1452</v>
      </c>
      <c r="C132" s="17">
        <v>9612</v>
      </c>
      <c r="D132" s="17">
        <v>11860</v>
      </c>
      <c r="E132" s="17">
        <v>10929</v>
      </c>
      <c r="F132" s="17">
        <v>10038</v>
      </c>
      <c r="G132" s="17">
        <v>10447</v>
      </c>
      <c r="H132" s="17">
        <v>12345</v>
      </c>
      <c r="I132" s="17">
        <v>16242</v>
      </c>
      <c r="J132" s="17">
        <v>19148</v>
      </c>
      <c r="K132" s="17">
        <v>19195</v>
      </c>
      <c r="L132" s="17">
        <v>26096</v>
      </c>
      <c r="M132" s="17">
        <v>20442</v>
      </c>
      <c r="N132" s="17">
        <v>26449</v>
      </c>
      <c r="O132" s="17">
        <v>33574</v>
      </c>
      <c r="P132" s="17">
        <v>31315</v>
      </c>
      <c r="Q132" s="17">
        <v>29441</v>
      </c>
      <c r="R132" s="17">
        <v>26312</v>
      </c>
      <c r="S132" s="17">
        <v>21707</v>
      </c>
      <c r="T132" s="17">
        <v>25226</v>
      </c>
      <c r="U132" s="17">
        <v>28868</v>
      </c>
      <c r="V132" s="17">
        <v>27643</v>
      </c>
      <c r="W132" s="17">
        <v>25392</v>
      </c>
      <c r="X132" s="17">
        <v>17081</v>
      </c>
      <c r="Y132" s="17">
        <v>37267</v>
      </c>
      <c r="Z132" s="18">
        <v>55750</v>
      </c>
      <c r="AA132" s="18">
        <v>37073</v>
      </c>
    </row>
    <row r="133" spans="1:27" ht="15.75" x14ac:dyDescent="0.25">
      <c r="A133" s="23" t="s">
        <v>1045</v>
      </c>
      <c r="B133" s="25" t="s">
        <v>1453</v>
      </c>
      <c r="C133" s="17">
        <v>1</v>
      </c>
      <c r="D133" s="17">
        <v>2</v>
      </c>
      <c r="E133" s="17">
        <v>0</v>
      </c>
      <c r="F133" s="17">
        <v>2</v>
      </c>
      <c r="G133" s="17">
        <v>3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1</v>
      </c>
      <c r="P133" s="17">
        <v>0</v>
      </c>
      <c r="Q133" s="17">
        <v>8</v>
      </c>
      <c r="R133" s="17">
        <v>7</v>
      </c>
      <c r="S133" s="17">
        <v>0</v>
      </c>
      <c r="T133" s="17">
        <v>0</v>
      </c>
      <c r="U133" s="17">
        <v>4</v>
      </c>
      <c r="V133" s="17">
        <v>6</v>
      </c>
      <c r="W133" s="17">
        <v>6</v>
      </c>
      <c r="X133" s="17">
        <v>8</v>
      </c>
      <c r="Y133" s="17">
        <v>10</v>
      </c>
      <c r="Z133" s="18">
        <v>14</v>
      </c>
      <c r="AA133" s="18">
        <v>26</v>
      </c>
    </row>
    <row r="134" spans="1:27" ht="15.75" x14ac:dyDescent="0.25">
      <c r="A134" s="23" t="s">
        <v>1047</v>
      </c>
      <c r="B134" s="25" t="s">
        <v>1454</v>
      </c>
      <c r="C134" s="17">
        <v>23</v>
      </c>
      <c r="D134" s="17">
        <v>38</v>
      </c>
      <c r="E134" s="17">
        <v>20</v>
      </c>
      <c r="F134" s="17">
        <v>45</v>
      </c>
      <c r="G134" s="17">
        <v>23</v>
      </c>
      <c r="H134" s="17">
        <v>102</v>
      </c>
      <c r="I134" s="17">
        <v>390</v>
      </c>
      <c r="J134" s="17">
        <v>1006</v>
      </c>
      <c r="K134" s="17">
        <v>864</v>
      </c>
      <c r="L134" s="17">
        <v>148</v>
      </c>
      <c r="M134" s="17">
        <v>50</v>
      </c>
      <c r="N134" s="17">
        <v>64</v>
      </c>
      <c r="O134" s="17">
        <v>76</v>
      </c>
      <c r="P134" s="17">
        <v>122</v>
      </c>
      <c r="Q134" s="17">
        <v>239</v>
      </c>
      <c r="R134" s="17">
        <v>323</v>
      </c>
      <c r="S134" s="17">
        <v>182</v>
      </c>
      <c r="T134" s="17">
        <v>243</v>
      </c>
      <c r="U134" s="17">
        <v>249</v>
      </c>
      <c r="V134" s="17">
        <v>236</v>
      </c>
      <c r="W134" s="17">
        <v>203</v>
      </c>
      <c r="X134" s="17">
        <v>510</v>
      </c>
      <c r="Y134" s="17">
        <v>566</v>
      </c>
      <c r="Z134" s="18">
        <v>178</v>
      </c>
      <c r="AA134" s="18">
        <v>168</v>
      </c>
    </row>
    <row r="135" spans="1:27" ht="15.75" x14ac:dyDescent="0.25">
      <c r="A135" s="23" t="s">
        <v>1049</v>
      </c>
      <c r="B135" s="25" t="s">
        <v>1455</v>
      </c>
      <c r="C135" s="17">
        <v>1299</v>
      </c>
      <c r="D135" s="17">
        <v>1770</v>
      </c>
      <c r="E135" s="17">
        <v>2228</v>
      </c>
      <c r="F135" s="17">
        <v>2113</v>
      </c>
      <c r="G135" s="17">
        <v>2707</v>
      </c>
      <c r="H135" s="17">
        <v>3937</v>
      </c>
      <c r="I135" s="17">
        <v>5495</v>
      </c>
      <c r="J135" s="17">
        <v>6436</v>
      </c>
      <c r="K135" s="17">
        <v>6070</v>
      </c>
      <c r="L135" s="17">
        <v>7240</v>
      </c>
      <c r="M135" s="17">
        <v>4777</v>
      </c>
      <c r="N135" s="17">
        <v>6085</v>
      </c>
      <c r="O135" s="17">
        <v>8330</v>
      </c>
      <c r="P135" s="17">
        <v>9092</v>
      </c>
      <c r="Q135" s="17">
        <v>7903</v>
      </c>
      <c r="R135" s="17">
        <v>7215</v>
      </c>
      <c r="S135" s="17">
        <v>4983</v>
      </c>
      <c r="T135" s="17">
        <v>4516</v>
      </c>
      <c r="U135" s="17">
        <v>5450</v>
      </c>
      <c r="V135" s="17">
        <v>8077</v>
      </c>
      <c r="W135" s="17">
        <v>8425</v>
      </c>
      <c r="X135" s="17">
        <v>8385</v>
      </c>
      <c r="Y135" s="17">
        <v>10401</v>
      </c>
      <c r="Z135" s="18">
        <v>5068</v>
      </c>
      <c r="AA135" s="18">
        <v>56</v>
      </c>
    </row>
    <row r="136" spans="1:27" ht="15.75" x14ac:dyDescent="0.25">
      <c r="A136" s="23" t="s">
        <v>1051</v>
      </c>
      <c r="B136" s="25" t="s">
        <v>1456</v>
      </c>
      <c r="C136" s="17">
        <v>1362</v>
      </c>
      <c r="D136" s="17">
        <v>1605</v>
      </c>
      <c r="E136" s="17">
        <v>1902</v>
      </c>
      <c r="F136" s="17">
        <v>2531</v>
      </c>
      <c r="G136" s="17">
        <v>2826</v>
      </c>
      <c r="H136" s="17">
        <v>3456</v>
      </c>
      <c r="I136" s="17">
        <v>3675</v>
      </c>
      <c r="J136" s="17">
        <v>4282</v>
      </c>
      <c r="K136" s="17">
        <v>4965</v>
      </c>
      <c r="L136" s="17">
        <v>4911</v>
      </c>
      <c r="M136" s="17">
        <v>4657</v>
      </c>
      <c r="N136" s="17">
        <v>5383</v>
      </c>
      <c r="O136" s="17">
        <v>5386</v>
      </c>
      <c r="P136" s="17">
        <v>5576</v>
      </c>
      <c r="Q136" s="17">
        <v>5949</v>
      </c>
      <c r="R136" s="17">
        <v>6519</v>
      </c>
      <c r="S136" s="17">
        <v>6956</v>
      </c>
      <c r="T136" s="17">
        <v>7428</v>
      </c>
      <c r="U136" s="17">
        <v>8095</v>
      </c>
      <c r="V136" s="17">
        <v>8881</v>
      </c>
      <c r="W136" s="17">
        <v>9113</v>
      </c>
      <c r="X136" s="17">
        <v>8265</v>
      </c>
      <c r="Y136" s="17">
        <v>10725</v>
      </c>
      <c r="Z136" s="18">
        <v>12560</v>
      </c>
      <c r="AA136" s="18">
        <v>11253</v>
      </c>
    </row>
    <row r="137" spans="1:27" ht="15.75" x14ac:dyDescent="0.25">
      <c r="A137" s="23" t="s">
        <v>1053</v>
      </c>
      <c r="B137" s="25" t="s">
        <v>1457</v>
      </c>
      <c r="C137" s="17">
        <v>52</v>
      </c>
      <c r="D137" s="17">
        <v>77</v>
      </c>
      <c r="E137" s="17">
        <v>82</v>
      </c>
      <c r="F137" s="17">
        <v>138</v>
      </c>
      <c r="G137" s="17">
        <v>115</v>
      </c>
      <c r="H137" s="17">
        <v>115</v>
      </c>
      <c r="I137" s="17">
        <v>98</v>
      </c>
      <c r="J137" s="17">
        <v>124</v>
      </c>
      <c r="K137" s="17">
        <v>117</v>
      </c>
      <c r="L137" s="17">
        <v>152</v>
      </c>
      <c r="M137" s="17">
        <v>151</v>
      </c>
      <c r="N137" s="17">
        <v>278</v>
      </c>
      <c r="O137" s="17">
        <v>354</v>
      </c>
      <c r="P137" s="17">
        <v>305</v>
      </c>
      <c r="Q137" s="17">
        <v>423</v>
      </c>
      <c r="R137" s="17">
        <v>415</v>
      </c>
      <c r="S137" s="17">
        <v>289</v>
      </c>
      <c r="T137" s="17">
        <v>407</v>
      </c>
      <c r="U137" s="17">
        <v>642</v>
      </c>
      <c r="V137" s="17">
        <v>861</v>
      </c>
      <c r="W137" s="17">
        <v>944</v>
      </c>
      <c r="X137" s="17">
        <v>664</v>
      </c>
      <c r="Y137" s="17">
        <v>829</v>
      </c>
      <c r="Z137" s="18">
        <v>374</v>
      </c>
      <c r="AA137" s="18">
        <v>325</v>
      </c>
    </row>
    <row r="138" spans="1:27" ht="15.75" x14ac:dyDescent="0.25">
      <c r="A138" s="23" t="s">
        <v>1055</v>
      </c>
      <c r="B138" s="25" t="s">
        <v>1458</v>
      </c>
      <c r="C138" s="17">
        <v>17</v>
      </c>
      <c r="D138" s="17">
        <v>15</v>
      </c>
      <c r="E138" s="17">
        <v>25</v>
      </c>
      <c r="F138" s="17">
        <v>32</v>
      </c>
      <c r="G138" s="17">
        <v>37</v>
      </c>
      <c r="H138" s="17">
        <v>43</v>
      </c>
      <c r="I138" s="17">
        <v>45</v>
      </c>
      <c r="J138" s="17">
        <v>66</v>
      </c>
      <c r="K138" s="17">
        <v>78</v>
      </c>
      <c r="L138" s="17">
        <v>89</v>
      </c>
      <c r="M138" s="17">
        <v>73</v>
      </c>
      <c r="N138" s="17">
        <v>97</v>
      </c>
      <c r="O138" s="17">
        <v>95</v>
      </c>
      <c r="P138" s="17">
        <v>81</v>
      </c>
      <c r="Q138" s="17">
        <v>115</v>
      </c>
      <c r="R138" s="17">
        <v>108</v>
      </c>
      <c r="S138" s="17">
        <v>161</v>
      </c>
      <c r="T138" s="17">
        <v>217</v>
      </c>
      <c r="U138" s="17">
        <v>257</v>
      </c>
      <c r="V138" s="17">
        <v>245</v>
      </c>
      <c r="W138" s="17">
        <v>290</v>
      </c>
      <c r="X138" s="17">
        <v>267</v>
      </c>
      <c r="Y138" s="17">
        <v>293</v>
      </c>
      <c r="Z138" s="18">
        <v>325</v>
      </c>
      <c r="AA138" s="18">
        <v>363</v>
      </c>
    </row>
    <row r="139" spans="1:27" ht="15.75" x14ac:dyDescent="0.25">
      <c r="A139" s="23" t="s">
        <v>1057</v>
      </c>
      <c r="B139" s="25" t="s">
        <v>1459</v>
      </c>
      <c r="C139" s="17">
        <v>17</v>
      </c>
      <c r="D139" s="17">
        <v>15</v>
      </c>
      <c r="E139" s="17">
        <v>25</v>
      </c>
      <c r="F139" s="17">
        <v>32</v>
      </c>
      <c r="G139" s="17">
        <v>37</v>
      </c>
      <c r="H139" s="17">
        <v>43</v>
      </c>
      <c r="I139" s="17">
        <v>45</v>
      </c>
      <c r="J139" s="17">
        <v>66</v>
      </c>
      <c r="K139" s="17">
        <v>78</v>
      </c>
      <c r="L139" s="17">
        <v>87</v>
      </c>
      <c r="M139" s="17">
        <v>73</v>
      </c>
      <c r="N139" s="17">
        <v>95</v>
      </c>
      <c r="O139" s="17">
        <v>94</v>
      </c>
      <c r="P139" s="17">
        <v>79</v>
      </c>
      <c r="Q139" s="17">
        <v>114</v>
      </c>
      <c r="R139" s="17">
        <v>108</v>
      </c>
      <c r="S139" s="17">
        <v>161</v>
      </c>
      <c r="T139" s="17">
        <v>217</v>
      </c>
      <c r="U139" s="17">
        <v>248</v>
      </c>
      <c r="V139" s="17">
        <v>240</v>
      </c>
      <c r="W139" s="17">
        <v>284</v>
      </c>
      <c r="X139" s="17">
        <v>266</v>
      </c>
      <c r="Y139" s="17">
        <v>293</v>
      </c>
      <c r="Z139" s="18">
        <v>320</v>
      </c>
      <c r="AA139" s="18">
        <v>363</v>
      </c>
    </row>
    <row r="140" spans="1:27" ht="15.75" x14ac:dyDescent="0.25">
      <c r="A140" s="23" t="s">
        <v>1059</v>
      </c>
      <c r="B140" s="25" t="s">
        <v>1460</v>
      </c>
      <c r="C140" s="17">
        <v>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2</v>
      </c>
      <c r="M140" s="17">
        <v>0</v>
      </c>
      <c r="N140" s="17">
        <v>2</v>
      </c>
      <c r="O140" s="17">
        <v>1</v>
      </c>
      <c r="P140" s="17">
        <v>2</v>
      </c>
      <c r="Q140" s="17">
        <v>1</v>
      </c>
      <c r="R140" s="17">
        <v>0</v>
      </c>
      <c r="S140" s="17">
        <v>0</v>
      </c>
      <c r="T140" s="17">
        <v>0</v>
      </c>
      <c r="U140" s="17">
        <v>9</v>
      </c>
      <c r="V140" s="17">
        <v>5</v>
      </c>
      <c r="W140" s="17">
        <v>6</v>
      </c>
      <c r="X140" s="17">
        <v>1</v>
      </c>
      <c r="Y140" s="17">
        <v>0</v>
      </c>
      <c r="Z140" s="18">
        <v>5</v>
      </c>
      <c r="AA140" s="18">
        <v>0</v>
      </c>
    </row>
    <row r="141" spans="1:27" ht="15.75" x14ac:dyDescent="0.25">
      <c r="A141" s="23" t="s">
        <v>1061</v>
      </c>
      <c r="B141" s="25" t="s">
        <v>1461</v>
      </c>
      <c r="C141" s="17">
        <v>372</v>
      </c>
      <c r="D141" s="17">
        <v>383</v>
      </c>
      <c r="E141" s="17">
        <v>431</v>
      </c>
      <c r="F141" s="17">
        <v>461</v>
      </c>
      <c r="G141" s="17">
        <v>479</v>
      </c>
      <c r="H141" s="17">
        <v>467</v>
      </c>
      <c r="I141" s="17">
        <v>555</v>
      </c>
      <c r="J141" s="17">
        <v>607</v>
      </c>
      <c r="K141" s="17">
        <v>592</v>
      </c>
      <c r="L141" s="17">
        <v>627</v>
      </c>
      <c r="M141" s="17">
        <v>656</v>
      </c>
      <c r="N141" s="17">
        <v>684</v>
      </c>
      <c r="O141" s="17">
        <v>762</v>
      </c>
      <c r="P141" s="17">
        <v>764</v>
      </c>
      <c r="Q141" s="17">
        <v>845</v>
      </c>
      <c r="R141" s="17">
        <v>1130</v>
      </c>
      <c r="S141" s="17">
        <v>776</v>
      </c>
      <c r="T141" s="17">
        <v>947</v>
      </c>
      <c r="U141" s="17">
        <v>868</v>
      </c>
      <c r="V141" s="17">
        <v>804</v>
      </c>
      <c r="W141" s="17">
        <v>997</v>
      </c>
      <c r="X141" s="17">
        <v>871</v>
      </c>
      <c r="Y141" s="17">
        <v>1013</v>
      </c>
      <c r="Z141" s="18">
        <v>1194</v>
      </c>
      <c r="AA141" s="18">
        <v>575</v>
      </c>
    </row>
    <row r="142" spans="1:27" ht="15.75" x14ac:dyDescent="0.25">
      <c r="A142" s="23" t="s">
        <v>1063</v>
      </c>
      <c r="B142" s="25" t="s">
        <v>1462</v>
      </c>
      <c r="C142" s="17">
        <v>124230</v>
      </c>
      <c r="D142" s="17">
        <v>134725</v>
      </c>
      <c r="E142" s="17">
        <v>147502</v>
      </c>
      <c r="F142" s="17">
        <v>157136</v>
      </c>
      <c r="G142" s="17">
        <v>159749</v>
      </c>
      <c r="H142" s="17">
        <v>167988</v>
      </c>
      <c r="I142" s="17">
        <v>188531</v>
      </c>
      <c r="J142" s="17">
        <v>220149</v>
      </c>
      <c r="K142" s="17">
        <v>205699</v>
      </c>
      <c r="L142" s="17">
        <v>224886</v>
      </c>
      <c r="M142" s="17">
        <v>198582</v>
      </c>
      <c r="N142" s="17">
        <v>227335</v>
      </c>
      <c r="O142" s="17">
        <v>254158</v>
      </c>
      <c r="P142" s="17">
        <v>256964</v>
      </c>
      <c r="Q142" s="17">
        <v>264554</v>
      </c>
      <c r="R142" s="17">
        <v>264746</v>
      </c>
      <c r="S142" s="17">
        <v>255074</v>
      </c>
      <c r="T142" s="17">
        <v>277072</v>
      </c>
      <c r="U142" s="17">
        <v>302776</v>
      </c>
      <c r="V142" s="17">
        <v>314646</v>
      </c>
      <c r="W142" s="17">
        <v>315486</v>
      </c>
      <c r="X142" s="17">
        <v>269143</v>
      </c>
      <c r="Y142" s="17">
        <v>298527</v>
      </c>
      <c r="Z142" s="18">
        <v>382109</v>
      </c>
      <c r="AA142" s="18">
        <v>368201</v>
      </c>
    </row>
    <row r="143" spans="1:27" ht="15.75" x14ac:dyDescent="0.25">
      <c r="A143" s="23" t="s">
        <v>1065</v>
      </c>
      <c r="B143" s="25" t="s">
        <v>1463</v>
      </c>
      <c r="C143" s="17">
        <v>204</v>
      </c>
      <c r="D143" s="17">
        <v>200</v>
      </c>
      <c r="E143" s="17">
        <v>232</v>
      </c>
      <c r="F143" s="17">
        <v>255</v>
      </c>
      <c r="G143" s="17">
        <v>281</v>
      </c>
      <c r="H143" s="17">
        <v>291</v>
      </c>
      <c r="I143" s="17">
        <v>300</v>
      </c>
      <c r="J143" s="17">
        <v>379</v>
      </c>
      <c r="K143" s="17">
        <v>456</v>
      </c>
      <c r="L143" s="17">
        <v>571</v>
      </c>
      <c r="M143" s="17">
        <v>659</v>
      </c>
      <c r="N143" s="17">
        <v>658</v>
      </c>
      <c r="O143" s="17">
        <v>598</v>
      </c>
      <c r="P143" s="17">
        <v>617</v>
      </c>
      <c r="Q143" s="17">
        <v>630</v>
      </c>
      <c r="R143" s="17">
        <v>580</v>
      </c>
      <c r="S143" s="17">
        <v>607</v>
      </c>
      <c r="T143" s="17">
        <v>661</v>
      </c>
      <c r="U143" s="17">
        <v>718</v>
      </c>
      <c r="V143" s="17">
        <v>657</v>
      </c>
      <c r="W143" s="17">
        <v>696</v>
      </c>
      <c r="X143" s="17">
        <v>794</v>
      </c>
      <c r="Y143" s="17">
        <v>802</v>
      </c>
      <c r="Z143" s="18">
        <v>885</v>
      </c>
      <c r="AA143" s="18">
        <v>840</v>
      </c>
    </row>
    <row r="144" spans="1:27" ht="15.75" x14ac:dyDescent="0.25">
      <c r="A144" s="23" t="s">
        <v>1067</v>
      </c>
      <c r="B144" s="25" t="s">
        <v>1464</v>
      </c>
      <c r="C144" s="17">
        <v>880</v>
      </c>
      <c r="D144" s="17">
        <v>1058</v>
      </c>
      <c r="E144" s="17">
        <v>1299</v>
      </c>
      <c r="F144" s="17">
        <v>1397</v>
      </c>
      <c r="G144" s="17">
        <v>1548</v>
      </c>
      <c r="H144" s="17">
        <v>1571</v>
      </c>
      <c r="I144" s="17">
        <v>1750</v>
      </c>
      <c r="J144" s="17">
        <v>1935</v>
      </c>
      <c r="K144" s="17">
        <v>1979</v>
      </c>
      <c r="L144" s="17">
        <v>3054</v>
      </c>
      <c r="M144" s="17">
        <v>2756</v>
      </c>
      <c r="N144" s="17">
        <v>3280</v>
      </c>
      <c r="O144" s="17">
        <v>2835</v>
      </c>
      <c r="P144" s="17">
        <v>2647</v>
      </c>
      <c r="Q144" s="17">
        <v>3282</v>
      </c>
      <c r="R144" s="17">
        <v>3030</v>
      </c>
      <c r="S144" s="17">
        <v>2858</v>
      </c>
      <c r="T144" s="17">
        <v>2633</v>
      </c>
      <c r="U144" s="17">
        <v>2411</v>
      </c>
      <c r="V144" s="17">
        <v>2599</v>
      </c>
      <c r="W144" s="17">
        <v>2791</v>
      </c>
      <c r="X144" s="17">
        <v>2454</v>
      </c>
      <c r="Y144" s="17">
        <v>2675</v>
      </c>
      <c r="Z144" s="18">
        <v>3541</v>
      </c>
      <c r="AA144" s="18">
        <v>3417</v>
      </c>
    </row>
    <row r="145" spans="1:27" ht="15.75" x14ac:dyDescent="0.25">
      <c r="A145" s="23" t="s">
        <v>1069</v>
      </c>
      <c r="B145" s="25" t="s">
        <v>1465</v>
      </c>
      <c r="C145" s="17">
        <v>2778</v>
      </c>
      <c r="D145" s="17">
        <v>3657</v>
      </c>
      <c r="E145" s="17">
        <v>3357</v>
      </c>
      <c r="F145" s="17">
        <v>3221</v>
      </c>
      <c r="G145" s="17">
        <v>3375</v>
      </c>
      <c r="H145" s="17">
        <v>3900</v>
      </c>
      <c r="I145" s="17">
        <v>4002</v>
      </c>
      <c r="J145" s="17">
        <v>4517</v>
      </c>
      <c r="K145" s="17">
        <v>5544</v>
      </c>
      <c r="L145" s="17">
        <v>5738</v>
      </c>
      <c r="M145" s="17">
        <v>4349</v>
      </c>
      <c r="N145" s="17">
        <v>5679</v>
      </c>
      <c r="O145" s="17">
        <v>6002</v>
      </c>
      <c r="P145" s="17">
        <v>5471</v>
      </c>
      <c r="Q145" s="17">
        <v>9293</v>
      </c>
      <c r="R145" s="17">
        <v>8710</v>
      </c>
      <c r="S145" s="17">
        <v>6012</v>
      </c>
      <c r="T145" s="17">
        <v>5159</v>
      </c>
      <c r="U145" s="17">
        <v>6074</v>
      </c>
      <c r="V145" s="17">
        <v>6390</v>
      </c>
      <c r="W145" s="17">
        <v>8357</v>
      </c>
      <c r="X145" s="17">
        <v>5212</v>
      </c>
      <c r="Y145" s="17">
        <v>6745</v>
      </c>
      <c r="Z145" s="18">
        <v>7670</v>
      </c>
      <c r="AA145" s="18">
        <v>5293</v>
      </c>
    </row>
    <row r="146" spans="1:27" ht="15.75" x14ac:dyDescent="0.25">
      <c r="A146" s="23" t="s">
        <v>1071</v>
      </c>
      <c r="B146" s="25" t="s">
        <v>1466</v>
      </c>
      <c r="C146" s="17">
        <v>349</v>
      </c>
      <c r="D146" s="17">
        <v>486</v>
      </c>
      <c r="E146" s="17">
        <v>516</v>
      </c>
      <c r="F146" s="17">
        <v>483</v>
      </c>
      <c r="G146" s="17">
        <v>417</v>
      </c>
      <c r="H146" s="17">
        <v>535</v>
      </c>
      <c r="I146" s="17">
        <v>501</v>
      </c>
      <c r="J146" s="17">
        <v>548</v>
      </c>
      <c r="K146" s="17">
        <v>546</v>
      </c>
      <c r="L146" s="17">
        <v>584</v>
      </c>
      <c r="M146" s="17">
        <v>617</v>
      </c>
      <c r="N146" s="17">
        <v>577</v>
      </c>
      <c r="O146" s="17">
        <v>615</v>
      </c>
      <c r="P146" s="17">
        <v>592</v>
      </c>
      <c r="Q146" s="17">
        <v>679</v>
      </c>
      <c r="R146" s="17">
        <v>655</v>
      </c>
      <c r="S146" s="17">
        <v>609</v>
      </c>
      <c r="T146" s="17">
        <v>659</v>
      </c>
      <c r="U146" s="17">
        <v>723</v>
      </c>
      <c r="V146" s="17">
        <v>960</v>
      </c>
      <c r="W146" s="17">
        <v>866</v>
      </c>
      <c r="X146" s="17">
        <v>551</v>
      </c>
      <c r="Y146" s="17">
        <v>505</v>
      </c>
      <c r="Z146" s="18">
        <v>685</v>
      </c>
      <c r="AA146" s="18">
        <v>450</v>
      </c>
    </row>
    <row r="147" spans="1:27" ht="15.75" x14ac:dyDescent="0.25">
      <c r="A147" s="23" t="s">
        <v>1073</v>
      </c>
      <c r="B147" s="25" t="s">
        <v>1467</v>
      </c>
      <c r="C147" s="17">
        <v>206</v>
      </c>
      <c r="D147" s="17">
        <v>233</v>
      </c>
      <c r="E147" s="17">
        <v>307</v>
      </c>
      <c r="F147" s="17">
        <v>238</v>
      </c>
      <c r="G147" s="17">
        <v>230</v>
      </c>
      <c r="H147" s="17">
        <v>293</v>
      </c>
      <c r="I147" s="17">
        <v>309</v>
      </c>
      <c r="J147" s="17">
        <v>316</v>
      </c>
      <c r="K147" s="17">
        <v>379</v>
      </c>
      <c r="L147" s="17">
        <v>652</v>
      </c>
      <c r="M147" s="17">
        <v>510</v>
      </c>
      <c r="N147" s="17">
        <v>663</v>
      </c>
      <c r="O147" s="17">
        <v>933</v>
      </c>
      <c r="P147" s="17">
        <v>1024</v>
      </c>
      <c r="Q147" s="17">
        <v>872</v>
      </c>
      <c r="R147" s="17">
        <v>789</v>
      </c>
      <c r="S147" s="17">
        <v>672</v>
      </c>
      <c r="T147" s="17">
        <v>490</v>
      </c>
      <c r="U147" s="17">
        <v>486</v>
      </c>
      <c r="V147" s="17">
        <v>446</v>
      </c>
      <c r="W147" s="17">
        <v>480</v>
      </c>
      <c r="X147" s="17">
        <v>399</v>
      </c>
      <c r="Y147" s="17">
        <v>434</v>
      </c>
      <c r="Z147" s="18">
        <v>595</v>
      </c>
      <c r="AA147" s="18">
        <v>518</v>
      </c>
    </row>
    <row r="148" spans="1:27" ht="15.75" x14ac:dyDescent="0.25">
      <c r="A148" s="23" t="s">
        <v>1075</v>
      </c>
      <c r="B148" s="25" t="s">
        <v>1468</v>
      </c>
      <c r="C148" s="17">
        <v>405</v>
      </c>
      <c r="D148" s="17">
        <v>686</v>
      </c>
      <c r="E148" s="17">
        <v>756</v>
      </c>
      <c r="F148" s="17">
        <v>514</v>
      </c>
      <c r="G148" s="17">
        <v>490</v>
      </c>
      <c r="H148" s="17">
        <v>395</v>
      </c>
      <c r="I148" s="17">
        <v>444</v>
      </c>
      <c r="J148" s="17">
        <v>469</v>
      </c>
      <c r="K148" s="17">
        <v>586</v>
      </c>
      <c r="L148" s="17">
        <v>797</v>
      </c>
      <c r="M148" s="17">
        <v>762</v>
      </c>
      <c r="N148" s="17">
        <v>1019</v>
      </c>
      <c r="O148" s="17">
        <v>1052</v>
      </c>
      <c r="P148" s="17">
        <v>703</v>
      </c>
      <c r="Q148" s="17">
        <v>785</v>
      </c>
      <c r="R148" s="17">
        <v>912</v>
      </c>
      <c r="S148" s="17">
        <v>978</v>
      </c>
      <c r="T148" s="17">
        <v>1071</v>
      </c>
      <c r="U148" s="17">
        <v>1306</v>
      </c>
      <c r="V148" s="17">
        <v>1301</v>
      </c>
      <c r="W148" s="17">
        <v>1632</v>
      </c>
      <c r="X148" s="17">
        <v>1200</v>
      </c>
      <c r="Y148" s="17">
        <v>1358</v>
      </c>
      <c r="Z148" s="18">
        <v>1368</v>
      </c>
      <c r="AA148" s="18">
        <v>1304</v>
      </c>
    </row>
    <row r="149" spans="1:27" ht="15.75" x14ac:dyDescent="0.25">
      <c r="A149" s="23" t="s">
        <v>1077</v>
      </c>
      <c r="B149" s="25" t="s">
        <v>1469</v>
      </c>
      <c r="C149" s="17">
        <v>23433</v>
      </c>
      <c r="D149" s="17">
        <v>27847</v>
      </c>
      <c r="E149" s="17">
        <v>28049</v>
      </c>
      <c r="F149" s="17">
        <v>22681</v>
      </c>
      <c r="G149" s="17">
        <v>20564</v>
      </c>
      <c r="H149" s="17">
        <v>20433</v>
      </c>
      <c r="I149" s="17">
        <v>20862</v>
      </c>
      <c r="J149" s="17">
        <v>23013</v>
      </c>
      <c r="K149" s="17">
        <v>22289</v>
      </c>
      <c r="L149" s="17">
        <v>24699</v>
      </c>
      <c r="M149" s="17">
        <v>24190</v>
      </c>
      <c r="N149" s="17">
        <v>26471</v>
      </c>
      <c r="O149" s="17">
        <v>32451</v>
      </c>
      <c r="P149" s="17">
        <v>30007</v>
      </c>
      <c r="Q149" s="17">
        <v>29085</v>
      </c>
      <c r="R149" s="17">
        <v>30535</v>
      </c>
      <c r="S149" s="17">
        <v>32572</v>
      </c>
      <c r="T149" s="17">
        <v>37139</v>
      </c>
      <c r="U149" s="17">
        <v>38566</v>
      </c>
      <c r="V149" s="17">
        <v>41613</v>
      </c>
      <c r="W149" s="17">
        <v>46839</v>
      </c>
      <c r="X149" s="17">
        <v>37577</v>
      </c>
      <c r="Y149" s="17">
        <v>39247</v>
      </c>
      <c r="Z149" s="18">
        <v>61892</v>
      </c>
      <c r="AA149" s="18">
        <v>57948</v>
      </c>
    </row>
    <row r="150" spans="1:27" ht="15.75" x14ac:dyDescent="0.25">
      <c r="A150" s="23" t="s">
        <v>1079</v>
      </c>
      <c r="B150" s="25" t="s">
        <v>1470</v>
      </c>
      <c r="C150" s="17">
        <v>43</v>
      </c>
      <c r="D150" s="17">
        <v>38</v>
      </c>
      <c r="E150" s="17">
        <v>38</v>
      </c>
      <c r="F150" s="17">
        <v>48</v>
      </c>
      <c r="G150" s="17">
        <v>44</v>
      </c>
      <c r="H150" s="17">
        <v>44</v>
      </c>
      <c r="I150" s="17">
        <v>58</v>
      </c>
      <c r="J150" s="17">
        <v>64</v>
      </c>
      <c r="K150" s="17">
        <v>65</v>
      </c>
      <c r="L150" s="17">
        <v>102</v>
      </c>
      <c r="M150" s="17">
        <v>119</v>
      </c>
      <c r="N150" s="17">
        <v>109</v>
      </c>
      <c r="O150" s="17">
        <v>110</v>
      </c>
      <c r="P150" s="17">
        <v>111</v>
      </c>
      <c r="Q150" s="17">
        <v>93</v>
      </c>
      <c r="R150" s="17">
        <v>77</v>
      </c>
      <c r="S150" s="17">
        <v>70</v>
      </c>
      <c r="T150" s="17">
        <v>63</v>
      </c>
      <c r="U150" s="17">
        <v>56</v>
      </c>
      <c r="V150" s="17">
        <v>62</v>
      </c>
      <c r="W150" s="17">
        <v>52</v>
      </c>
      <c r="X150" s="17">
        <v>47</v>
      </c>
      <c r="Y150" s="17">
        <v>100</v>
      </c>
      <c r="Z150" s="18">
        <v>258</v>
      </c>
      <c r="AA150" s="18">
        <v>159</v>
      </c>
    </row>
    <row r="151" spans="1:27" ht="15.75" x14ac:dyDescent="0.25">
      <c r="A151" s="23" t="s">
        <v>1081</v>
      </c>
      <c r="B151" s="25" t="s">
        <v>1471</v>
      </c>
      <c r="C151" s="17">
        <v>143</v>
      </c>
      <c r="D151" s="17">
        <v>281</v>
      </c>
      <c r="E151" s="17">
        <v>226</v>
      </c>
      <c r="F151" s="17">
        <v>259</v>
      </c>
      <c r="G151" s="17">
        <v>125</v>
      </c>
      <c r="H151" s="17">
        <v>226</v>
      </c>
      <c r="I151" s="17">
        <v>472</v>
      </c>
      <c r="J151" s="17">
        <v>693</v>
      </c>
      <c r="K151" s="17">
        <v>581</v>
      </c>
      <c r="L151" s="17">
        <v>761</v>
      </c>
      <c r="M151" s="17">
        <v>467</v>
      </c>
      <c r="N151" s="17">
        <v>476</v>
      </c>
      <c r="O151" s="17">
        <v>460</v>
      </c>
      <c r="P151" s="17">
        <v>541</v>
      </c>
      <c r="Q151" s="17">
        <v>255</v>
      </c>
      <c r="R151" s="17">
        <v>282</v>
      </c>
      <c r="S151" s="17">
        <v>235</v>
      </c>
      <c r="T151" s="17">
        <v>152</v>
      </c>
      <c r="U151" s="17">
        <v>110</v>
      </c>
      <c r="V151" s="17">
        <v>40</v>
      </c>
      <c r="W151" s="17">
        <v>47</v>
      </c>
      <c r="X151" s="17">
        <v>36</v>
      </c>
      <c r="Y151" s="17">
        <v>30</v>
      </c>
      <c r="Z151" s="18">
        <v>8</v>
      </c>
      <c r="AA151" s="18">
        <v>35</v>
      </c>
    </row>
    <row r="152" spans="1:27" ht="15.75" x14ac:dyDescent="0.25">
      <c r="A152" s="23" t="s">
        <v>1083</v>
      </c>
      <c r="B152" s="25" t="s">
        <v>1472</v>
      </c>
      <c r="C152" s="17">
        <v>898</v>
      </c>
      <c r="D152" s="17">
        <v>1158</v>
      </c>
      <c r="E152" s="17">
        <v>643</v>
      </c>
      <c r="F152" s="17">
        <v>838</v>
      </c>
      <c r="G152" s="17">
        <v>1055</v>
      </c>
      <c r="H152" s="17">
        <v>1060</v>
      </c>
      <c r="I152" s="17">
        <v>1210</v>
      </c>
      <c r="J152" s="17">
        <v>1244</v>
      </c>
      <c r="K152" s="17">
        <v>1173</v>
      </c>
      <c r="L152" s="17">
        <v>1397</v>
      </c>
      <c r="M152" s="17">
        <v>1216</v>
      </c>
      <c r="N152" s="17">
        <v>1064</v>
      </c>
      <c r="O152" s="17">
        <v>1038</v>
      </c>
      <c r="P152" s="17">
        <v>1287</v>
      </c>
      <c r="Q152" s="17">
        <v>1211</v>
      </c>
      <c r="R152" s="17">
        <v>1446</v>
      </c>
      <c r="S152" s="17">
        <v>964</v>
      </c>
      <c r="T152" s="17">
        <v>1248</v>
      </c>
      <c r="U152" s="17">
        <v>1006</v>
      </c>
      <c r="V152" s="17">
        <v>1019</v>
      </c>
      <c r="W152" s="17">
        <v>1115</v>
      </c>
      <c r="X152" s="17">
        <v>1063</v>
      </c>
      <c r="Y152" s="17">
        <v>917</v>
      </c>
      <c r="Z152" s="18">
        <v>1700</v>
      </c>
      <c r="AA152" s="18">
        <v>1566</v>
      </c>
    </row>
    <row r="153" spans="1:27" ht="15.75" x14ac:dyDescent="0.25">
      <c r="A153" s="23" t="s">
        <v>1085</v>
      </c>
      <c r="B153" s="25" t="s">
        <v>1473</v>
      </c>
      <c r="C153" s="17">
        <v>313</v>
      </c>
      <c r="D153" s="17">
        <v>302</v>
      </c>
      <c r="E153" s="17">
        <v>333</v>
      </c>
      <c r="F153" s="17">
        <v>280</v>
      </c>
      <c r="G153" s="17">
        <v>240</v>
      </c>
      <c r="H153" s="17">
        <v>253</v>
      </c>
      <c r="I153" s="17">
        <v>243</v>
      </c>
      <c r="J153" s="17">
        <v>309</v>
      </c>
      <c r="K153" s="17">
        <v>252</v>
      </c>
      <c r="L153" s="17">
        <v>366</v>
      </c>
      <c r="M153" s="17">
        <v>353</v>
      </c>
      <c r="N153" s="17">
        <v>360</v>
      </c>
      <c r="O153" s="17">
        <v>455</v>
      </c>
      <c r="P153" s="17">
        <v>498</v>
      </c>
      <c r="Q153" s="17">
        <v>488</v>
      </c>
      <c r="R153" s="17">
        <v>476</v>
      </c>
      <c r="S153" s="17">
        <v>461</v>
      </c>
      <c r="T153" s="17">
        <v>601</v>
      </c>
      <c r="U153" s="17">
        <v>617</v>
      </c>
      <c r="V153" s="17">
        <v>634</v>
      </c>
      <c r="W153" s="17">
        <v>707</v>
      </c>
      <c r="X153" s="17">
        <v>633</v>
      </c>
      <c r="Y153" s="17">
        <v>895</v>
      </c>
      <c r="Z153" s="18">
        <v>3949</v>
      </c>
      <c r="AA153" s="18">
        <v>2023</v>
      </c>
    </row>
    <row r="154" spans="1:27" ht="15.75" x14ac:dyDescent="0.25">
      <c r="A154" s="23" t="s">
        <v>1087</v>
      </c>
      <c r="B154" s="25" t="s">
        <v>1474</v>
      </c>
      <c r="C154" s="17">
        <v>29652</v>
      </c>
      <c r="D154" s="17">
        <v>35946</v>
      </c>
      <c r="E154" s="17">
        <v>35756</v>
      </c>
      <c r="F154" s="17">
        <v>30214</v>
      </c>
      <c r="G154" s="17">
        <v>28369</v>
      </c>
      <c r="H154" s="17">
        <v>29001</v>
      </c>
      <c r="I154" s="17">
        <v>30151</v>
      </c>
      <c r="J154" s="17">
        <v>33487</v>
      </c>
      <c r="K154" s="17">
        <v>33850</v>
      </c>
      <c r="L154" s="17">
        <v>38721</v>
      </c>
      <c r="M154" s="17">
        <v>35998</v>
      </c>
      <c r="N154" s="17">
        <v>40356</v>
      </c>
      <c r="O154" s="17">
        <v>46549</v>
      </c>
      <c r="P154" s="17">
        <v>43498</v>
      </c>
      <c r="Q154" s="17">
        <v>46673</v>
      </c>
      <c r="R154" s="17">
        <v>47492</v>
      </c>
      <c r="S154" s="17">
        <v>46038</v>
      </c>
      <c r="T154" s="17">
        <v>49876</v>
      </c>
      <c r="U154" s="17">
        <v>52073</v>
      </c>
      <c r="V154" s="17">
        <v>55721</v>
      </c>
      <c r="W154" s="17">
        <v>63582</v>
      </c>
      <c r="X154" s="17">
        <v>49966</v>
      </c>
      <c r="Y154" s="17">
        <v>53708</v>
      </c>
      <c r="Z154" s="18">
        <v>82551</v>
      </c>
      <c r="AA154" s="18">
        <v>73553</v>
      </c>
    </row>
    <row r="155" spans="1:27" ht="15.75" x14ac:dyDescent="0.25">
      <c r="A155" s="23" t="s">
        <v>1089</v>
      </c>
      <c r="B155" s="25" t="s">
        <v>1475</v>
      </c>
      <c r="C155" s="17">
        <v>4082</v>
      </c>
      <c r="D155" s="17">
        <v>5524</v>
      </c>
      <c r="E155" s="17">
        <v>6768</v>
      </c>
      <c r="F155" s="17">
        <v>8185</v>
      </c>
      <c r="G155" s="17">
        <v>9690</v>
      </c>
      <c r="H155" s="17">
        <v>11156</v>
      </c>
      <c r="I155" s="17">
        <v>13938</v>
      </c>
      <c r="J155" s="17">
        <v>16944</v>
      </c>
      <c r="K155" s="17">
        <v>19545</v>
      </c>
      <c r="L155" s="17">
        <v>23103</v>
      </c>
      <c r="M155" s="17">
        <v>25487</v>
      </c>
      <c r="N155" s="17">
        <v>30638</v>
      </c>
      <c r="O155" s="17">
        <v>30669</v>
      </c>
      <c r="P155" s="17">
        <v>30358</v>
      </c>
      <c r="Q155" s="17">
        <v>31310</v>
      </c>
      <c r="R155" s="17">
        <v>34207</v>
      </c>
      <c r="S155" s="17">
        <v>36975</v>
      </c>
      <c r="T155" s="17">
        <v>40655</v>
      </c>
      <c r="U155" s="17">
        <v>43350</v>
      </c>
      <c r="V155" s="17">
        <v>44145</v>
      </c>
      <c r="W155" s="17">
        <v>48574</v>
      </c>
      <c r="X155" s="17">
        <v>55143</v>
      </c>
      <c r="Y155" s="17">
        <v>64393</v>
      </c>
      <c r="Z155" s="18">
        <v>70893</v>
      </c>
      <c r="AA155" s="18">
        <v>56155</v>
      </c>
    </row>
    <row r="156" spans="1:27" ht="15.75" x14ac:dyDescent="0.25">
      <c r="A156" s="23" t="s">
        <v>1091</v>
      </c>
      <c r="B156" s="25" t="s">
        <v>1476</v>
      </c>
      <c r="C156" s="17">
        <v>5102</v>
      </c>
      <c r="D156" s="17">
        <v>6093</v>
      </c>
      <c r="E156" s="17">
        <v>6035</v>
      </c>
      <c r="F156" s="17">
        <v>5829</v>
      </c>
      <c r="G156" s="17">
        <v>5613</v>
      </c>
      <c r="H156" s="17">
        <v>5846</v>
      </c>
      <c r="I156" s="17">
        <v>6526</v>
      </c>
      <c r="J156" s="17">
        <v>7465</v>
      </c>
      <c r="K156" s="17">
        <v>7285</v>
      </c>
      <c r="L156" s="17">
        <v>7681</v>
      </c>
      <c r="M156" s="17">
        <v>7334</v>
      </c>
      <c r="N156" s="17">
        <v>8166</v>
      </c>
      <c r="O156" s="17">
        <v>7166</v>
      </c>
      <c r="P156" s="17">
        <v>6735</v>
      </c>
      <c r="Q156" s="17">
        <v>7065</v>
      </c>
      <c r="R156" s="17">
        <v>6474</v>
      </c>
      <c r="S156" s="17">
        <v>6430</v>
      </c>
      <c r="T156" s="17">
        <v>6580</v>
      </c>
      <c r="U156" s="17">
        <v>6871</v>
      </c>
      <c r="V156" s="17">
        <v>7070</v>
      </c>
      <c r="W156" s="17">
        <v>7282</v>
      </c>
      <c r="X156" s="17">
        <v>7907</v>
      </c>
      <c r="Y156" s="17">
        <v>7775</v>
      </c>
      <c r="Z156" s="18">
        <v>6172</v>
      </c>
      <c r="AA156" s="18">
        <v>4680</v>
      </c>
    </row>
    <row r="157" spans="1:27" ht="15.75" x14ac:dyDescent="0.25">
      <c r="A157" s="23" t="s">
        <v>1093</v>
      </c>
      <c r="B157" s="25" t="s">
        <v>1477</v>
      </c>
      <c r="C157" s="17">
        <v>1665</v>
      </c>
      <c r="D157" s="17">
        <v>1806</v>
      </c>
      <c r="E157" s="17">
        <v>2153</v>
      </c>
      <c r="F157" s="17">
        <v>2468</v>
      </c>
      <c r="G157" s="17">
        <v>2712</v>
      </c>
      <c r="H157" s="17">
        <v>2495</v>
      </c>
      <c r="I157" s="17">
        <v>3159</v>
      </c>
      <c r="J157" s="17">
        <v>3941</v>
      </c>
      <c r="K157" s="17">
        <v>4266</v>
      </c>
      <c r="L157" s="17">
        <v>5033</v>
      </c>
      <c r="M157" s="17">
        <v>5520</v>
      </c>
      <c r="N157" s="17">
        <v>6437</v>
      </c>
      <c r="O157" s="17">
        <v>6586</v>
      </c>
      <c r="P157" s="17">
        <v>6583</v>
      </c>
      <c r="Q157" s="17">
        <v>6290</v>
      </c>
      <c r="R157" s="17">
        <v>6660</v>
      </c>
      <c r="S157" s="17">
        <v>6004</v>
      </c>
      <c r="T157" s="17">
        <v>6577</v>
      </c>
      <c r="U157" s="17">
        <v>7708</v>
      </c>
      <c r="V157" s="17">
        <v>7764</v>
      </c>
      <c r="W157" s="17">
        <v>8446</v>
      </c>
      <c r="X157" s="17">
        <v>6171</v>
      </c>
      <c r="Y157" s="17">
        <v>8407</v>
      </c>
      <c r="Z157" s="18">
        <v>11102</v>
      </c>
      <c r="AA157" s="18">
        <v>9729</v>
      </c>
    </row>
    <row r="158" spans="1:27" ht="15.75" x14ac:dyDescent="0.25">
      <c r="A158" s="23" t="s">
        <v>1095</v>
      </c>
      <c r="B158" s="25" t="s">
        <v>1478</v>
      </c>
      <c r="C158" s="17">
        <v>1077</v>
      </c>
      <c r="D158" s="17">
        <v>1225</v>
      </c>
      <c r="E158" s="17">
        <v>1243</v>
      </c>
      <c r="F158" s="17">
        <v>1123</v>
      </c>
      <c r="G158" s="17">
        <v>969</v>
      </c>
      <c r="H158" s="17">
        <v>990</v>
      </c>
      <c r="I158" s="17">
        <v>919</v>
      </c>
      <c r="J158" s="17">
        <v>1066</v>
      </c>
      <c r="K158" s="17">
        <v>1029</v>
      </c>
      <c r="L158" s="17">
        <v>1206</v>
      </c>
      <c r="M158" s="17">
        <v>1235</v>
      </c>
      <c r="N158" s="17">
        <v>1394</v>
      </c>
      <c r="O158" s="17">
        <v>1282</v>
      </c>
      <c r="P158" s="17">
        <v>1229</v>
      </c>
      <c r="Q158" s="17">
        <v>1182</v>
      </c>
      <c r="R158" s="17">
        <v>1099</v>
      </c>
      <c r="S158" s="17">
        <v>1074</v>
      </c>
      <c r="T158" s="17">
        <v>1317</v>
      </c>
      <c r="U158" s="17">
        <v>1173</v>
      </c>
      <c r="V158" s="17">
        <v>1184</v>
      </c>
      <c r="W158" s="17">
        <v>1242</v>
      </c>
      <c r="X158" s="17">
        <v>1087</v>
      </c>
      <c r="Y158" s="17">
        <v>1203</v>
      </c>
      <c r="Z158" s="18">
        <v>1595</v>
      </c>
      <c r="AA158" s="18">
        <v>1078</v>
      </c>
    </row>
    <row r="159" spans="1:27" ht="15.75" x14ac:dyDescent="0.25">
      <c r="A159" s="23" t="s">
        <v>1097</v>
      </c>
      <c r="B159" s="25" t="s">
        <v>1479</v>
      </c>
      <c r="C159" s="17">
        <v>41</v>
      </c>
      <c r="D159" s="17">
        <v>35</v>
      </c>
      <c r="E159" s="17">
        <v>32</v>
      </c>
      <c r="F159" s="17">
        <v>36</v>
      </c>
      <c r="G159" s="17">
        <v>32</v>
      </c>
      <c r="H159" s="17">
        <v>47</v>
      </c>
      <c r="I159" s="17">
        <v>39</v>
      </c>
      <c r="J159" s="17">
        <v>77</v>
      </c>
      <c r="K159" s="17">
        <v>67</v>
      </c>
      <c r="L159" s="17">
        <v>74</v>
      </c>
      <c r="M159" s="17">
        <v>199</v>
      </c>
      <c r="N159" s="17">
        <v>187</v>
      </c>
      <c r="O159" s="17">
        <v>361</v>
      </c>
      <c r="P159" s="17">
        <v>116</v>
      </c>
      <c r="Q159" s="17">
        <v>33</v>
      </c>
      <c r="R159" s="17">
        <v>38</v>
      </c>
      <c r="S159" s="17">
        <v>25</v>
      </c>
      <c r="T159" s="17">
        <v>40</v>
      </c>
      <c r="U159" s="17">
        <v>26</v>
      </c>
      <c r="V159" s="17">
        <v>27</v>
      </c>
      <c r="W159" s="17">
        <v>18</v>
      </c>
      <c r="X159" s="17">
        <v>10</v>
      </c>
      <c r="Y159" s="17">
        <v>15</v>
      </c>
      <c r="Z159" s="18">
        <v>17</v>
      </c>
      <c r="AA159" s="18">
        <v>16</v>
      </c>
    </row>
    <row r="160" spans="1:27" ht="15.75" x14ac:dyDescent="0.25">
      <c r="A160" s="23" t="s">
        <v>1099</v>
      </c>
      <c r="B160" s="25" t="s">
        <v>1480</v>
      </c>
      <c r="C160" s="17">
        <v>1045</v>
      </c>
      <c r="D160" s="17">
        <v>1083</v>
      </c>
      <c r="E160" s="17">
        <v>979</v>
      </c>
      <c r="F160" s="17">
        <v>880</v>
      </c>
      <c r="G160" s="17">
        <v>855</v>
      </c>
      <c r="H160" s="17">
        <v>910</v>
      </c>
      <c r="I160" s="17">
        <v>1010</v>
      </c>
      <c r="J160" s="17">
        <v>995</v>
      </c>
      <c r="K160" s="17">
        <v>1027</v>
      </c>
      <c r="L160" s="17">
        <v>1111</v>
      </c>
      <c r="M160" s="17">
        <v>1066</v>
      </c>
      <c r="N160" s="17">
        <v>1516</v>
      </c>
      <c r="O160" s="17">
        <v>2195</v>
      </c>
      <c r="P160" s="17">
        <v>2300</v>
      </c>
      <c r="Q160" s="17">
        <v>1899</v>
      </c>
      <c r="R160" s="17">
        <v>1150</v>
      </c>
      <c r="S160" s="17">
        <v>1004</v>
      </c>
      <c r="T160" s="17">
        <v>1036</v>
      </c>
      <c r="U160" s="17">
        <v>1145</v>
      </c>
      <c r="V160" s="17">
        <v>1129</v>
      </c>
      <c r="W160" s="17">
        <v>1251</v>
      </c>
      <c r="X160" s="17">
        <v>1432</v>
      </c>
      <c r="Y160" s="17">
        <v>1679</v>
      </c>
      <c r="Z160" s="18">
        <v>2596</v>
      </c>
      <c r="AA160" s="18">
        <v>1651</v>
      </c>
    </row>
    <row r="161" spans="1:27" ht="15.75" x14ac:dyDescent="0.25">
      <c r="A161" s="23" t="s">
        <v>1101</v>
      </c>
      <c r="B161" s="25" t="s">
        <v>1481</v>
      </c>
      <c r="C161" s="17">
        <v>9915</v>
      </c>
      <c r="D161" s="17">
        <v>11254</v>
      </c>
      <c r="E161" s="17">
        <v>10187</v>
      </c>
      <c r="F161" s="17">
        <v>9132</v>
      </c>
      <c r="G161" s="17">
        <v>9121</v>
      </c>
      <c r="H161" s="17">
        <v>9071</v>
      </c>
      <c r="I161" s="17">
        <v>9486</v>
      </c>
      <c r="J161" s="17">
        <v>8811</v>
      </c>
      <c r="K161" s="17">
        <v>8283</v>
      </c>
      <c r="L161" s="17">
        <v>8185</v>
      </c>
      <c r="M161" s="17">
        <v>6517</v>
      </c>
      <c r="N161" s="17">
        <v>7585</v>
      </c>
      <c r="O161" s="17">
        <v>8252</v>
      </c>
      <c r="P161" s="17">
        <v>8122</v>
      </c>
      <c r="Q161" s="17">
        <v>7768</v>
      </c>
      <c r="R161" s="17">
        <v>7096</v>
      </c>
      <c r="S161" s="17">
        <v>6790</v>
      </c>
      <c r="T161" s="17">
        <v>8644</v>
      </c>
      <c r="U161" s="17">
        <v>9673</v>
      </c>
      <c r="V161" s="17">
        <v>10017</v>
      </c>
      <c r="W161" s="17">
        <v>10073</v>
      </c>
      <c r="X161" s="17">
        <v>7341</v>
      </c>
      <c r="Y161" s="17">
        <v>7768</v>
      </c>
      <c r="Z161" s="18">
        <v>9082</v>
      </c>
      <c r="AA161" s="18">
        <v>7640</v>
      </c>
    </row>
    <row r="162" spans="1:27" ht="15.75" x14ac:dyDescent="0.25">
      <c r="A162" s="23" t="s">
        <v>1103</v>
      </c>
      <c r="B162" s="25" t="s">
        <v>1482</v>
      </c>
      <c r="C162" s="17">
        <v>2239</v>
      </c>
      <c r="D162" s="17">
        <v>2474</v>
      </c>
      <c r="E162" s="17">
        <v>2152</v>
      </c>
      <c r="F162" s="17">
        <v>1876</v>
      </c>
      <c r="G162" s="17">
        <v>1881</v>
      </c>
      <c r="H162" s="17">
        <v>1921</v>
      </c>
      <c r="I162" s="17">
        <v>1750</v>
      </c>
      <c r="J162" s="17">
        <v>1926</v>
      </c>
      <c r="K162" s="17">
        <v>1807</v>
      </c>
      <c r="L162" s="17">
        <v>1913</v>
      </c>
      <c r="M162" s="17">
        <v>1682</v>
      </c>
      <c r="N162" s="17">
        <v>1876</v>
      </c>
      <c r="O162" s="17">
        <v>1744</v>
      </c>
      <c r="P162" s="17">
        <v>1691</v>
      </c>
      <c r="Q162" s="17">
        <v>1645</v>
      </c>
      <c r="R162" s="17">
        <v>1732</v>
      </c>
      <c r="S162" s="17">
        <v>1787</v>
      </c>
      <c r="T162" s="17">
        <v>1851</v>
      </c>
      <c r="U162" s="17">
        <v>1908</v>
      </c>
      <c r="V162" s="17">
        <v>1831</v>
      </c>
      <c r="W162" s="17">
        <v>2074</v>
      </c>
      <c r="X162" s="17">
        <v>1943</v>
      </c>
      <c r="Y162" s="17">
        <v>2115</v>
      </c>
      <c r="Z162" s="18">
        <v>2175</v>
      </c>
      <c r="AA162" s="18">
        <v>1779</v>
      </c>
    </row>
    <row r="163" spans="1:27" ht="15.75" x14ac:dyDescent="0.25">
      <c r="A163" s="23" t="s">
        <v>1105</v>
      </c>
      <c r="B163" s="25" t="s">
        <v>1483</v>
      </c>
      <c r="C163" s="17">
        <v>351</v>
      </c>
      <c r="D163" s="17">
        <v>398</v>
      </c>
      <c r="E163" s="17">
        <v>461</v>
      </c>
      <c r="F163" s="17">
        <v>537</v>
      </c>
      <c r="G163" s="17">
        <v>565</v>
      </c>
      <c r="H163" s="17">
        <v>584</v>
      </c>
      <c r="I163" s="17">
        <v>511</v>
      </c>
      <c r="J163" s="17">
        <v>517</v>
      </c>
      <c r="K163" s="17">
        <v>528</v>
      </c>
      <c r="L163" s="17">
        <v>619</v>
      </c>
      <c r="M163" s="17">
        <v>768</v>
      </c>
      <c r="N163" s="17">
        <v>942</v>
      </c>
      <c r="O163" s="17">
        <v>990</v>
      </c>
      <c r="P163" s="17">
        <v>938</v>
      </c>
      <c r="Q163" s="17">
        <v>1273</v>
      </c>
      <c r="R163" s="17">
        <v>1392</v>
      </c>
      <c r="S163" s="17">
        <v>1322</v>
      </c>
      <c r="T163" s="17">
        <v>1389</v>
      </c>
      <c r="U163" s="17">
        <v>1447</v>
      </c>
      <c r="V163" s="17">
        <v>1296</v>
      </c>
      <c r="W163" s="17">
        <v>1340</v>
      </c>
      <c r="X163" s="17">
        <v>1265</v>
      </c>
      <c r="Y163" s="17">
        <v>1493</v>
      </c>
      <c r="Z163" s="18">
        <v>1723</v>
      </c>
      <c r="AA163" s="18">
        <v>1516</v>
      </c>
    </row>
    <row r="164" spans="1:27" ht="15.75" x14ac:dyDescent="0.25">
      <c r="A164" s="23" t="s">
        <v>1107</v>
      </c>
      <c r="B164" s="25" t="s">
        <v>1484</v>
      </c>
      <c r="C164" s="17">
        <v>983</v>
      </c>
      <c r="D164" s="17">
        <v>1214</v>
      </c>
      <c r="E164" s="17">
        <v>1259</v>
      </c>
      <c r="F164" s="17">
        <v>1048</v>
      </c>
      <c r="G164" s="17">
        <v>766</v>
      </c>
      <c r="H164" s="17">
        <v>685</v>
      </c>
      <c r="I164" s="17">
        <v>741</v>
      </c>
      <c r="J164" s="17">
        <v>788</v>
      </c>
      <c r="K164" s="17">
        <v>752</v>
      </c>
      <c r="L164" s="17">
        <v>645</v>
      </c>
      <c r="M164" s="17">
        <v>398</v>
      </c>
      <c r="N164" s="17">
        <v>531</v>
      </c>
      <c r="O164" s="17">
        <v>455</v>
      </c>
      <c r="P164" s="17">
        <v>527</v>
      </c>
      <c r="Q164" s="17">
        <v>377</v>
      </c>
      <c r="R164" s="17">
        <v>490</v>
      </c>
      <c r="S164" s="17">
        <v>437</v>
      </c>
      <c r="T164" s="17">
        <v>523</v>
      </c>
      <c r="U164" s="17">
        <v>545</v>
      </c>
      <c r="V164" s="17">
        <v>589</v>
      </c>
      <c r="W164" s="17">
        <v>541</v>
      </c>
      <c r="X164" s="17">
        <v>387</v>
      </c>
      <c r="Y164" s="17">
        <v>534</v>
      </c>
      <c r="Z164" s="18">
        <v>659</v>
      </c>
      <c r="AA164" s="18">
        <v>585</v>
      </c>
    </row>
    <row r="165" spans="1:27" ht="15.75" x14ac:dyDescent="0.25">
      <c r="A165" s="23" t="s">
        <v>1109</v>
      </c>
      <c r="B165" s="25" t="s">
        <v>1485</v>
      </c>
      <c r="C165" s="17">
        <v>885</v>
      </c>
      <c r="D165" s="17">
        <v>1156</v>
      </c>
      <c r="E165" s="17">
        <v>1179</v>
      </c>
      <c r="F165" s="17">
        <v>846</v>
      </c>
      <c r="G165" s="17">
        <v>977</v>
      </c>
      <c r="H165" s="17">
        <v>1425</v>
      </c>
      <c r="I165" s="17">
        <v>1971</v>
      </c>
      <c r="J165" s="17">
        <v>1380</v>
      </c>
      <c r="K165" s="17">
        <v>1013</v>
      </c>
      <c r="L165" s="17">
        <v>883</v>
      </c>
      <c r="M165" s="17">
        <v>823</v>
      </c>
      <c r="N165" s="17">
        <v>856</v>
      </c>
      <c r="O165" s="17">
        <v>1142</v>
      </c>
      <c r="P165" s="17">
        <v>1917</v>
      </c>
      <c r="Q165" s="17">
        <v>2788</v>
      </c>
      <c r="R165" s="17">
        <v>2312</v>
      </c>
      <c r="S165" s="17">
        <v>2134</v>
      </c>
      <c r="T165" s="17">
        <v>1695</v>
      </c>
      <c r="U165" s="17">
        <v>2177</v>
      </c>
      <c r="V165" s="17">
        <v>3202</v>
      </c>
      <c r="W165" s="17">
        <v>3102</v>
      </c>
      <c r="X165" s="17">
        <v>1551</v>
      </c>
      <c r="Y165" s="17">
        <v>1513</v>
      </c>
      <c r="Z165" s="18">
        <v>4222</v>
      </c>
      <c r="AA165" s="18">
        <v>3129</v>
      </c>
    </row>
    <row r="166" spans="1:27" ht="15.75" x14ac:dyDescent="0.25">
      <c r="A166" s="23" t="s">
        <v>1111</v>
      </c>
      <c r="B166" s="25" t="s">
        <v>1486</v>
      </c>
      <c r="C166" s="17">
        <v>2334</v>
      </c>
      <c r="D166" s="17">
        <v>2724</v>
      </c>
      <c r="E166" s="17">
        <v>2325</v>
      </c>
      <c r="F166" s="17">
        <v>2343</v>
      </c>
      <c r="G166" s="17">
        <v>2948</v>
      </c>
      <c r="H166" s="17">
        <v>3602</v>
      </c>
      <c r="I166" s="17">
        <v>4171</v>
      </c>
      <c r="J166" s="17">
        <v>4261</v>
      </c>
      <c r="K166" s="17">
        <v>4424</v>
      </c>
      <c r="L166" s="17">
        <v>4268</v>
      </c>
      <c r="M166" s="17">
        <v>3880</v>
      </c>
      <c r="N166" s="17">
        <v>4764</v>
      </c>
      <c r="O166" s="17">
        <v>4734</v>
      </c>
      <c r="P166" s="17">
        <v>4960</v>
      </c>
      <c r="Q166" s="17">
        <v>3429</v>
      </c>
      <c r="R166" s="17">
        <v>3000</v>
      </c>
      <c r="S166" s="17">
        <v>2125</v>
      </c>
      <c r="T166" s="17">
        <v>2232</v>
      </c>
      <c r="U166" s="17">
        <v>2399</v>
      </c>
      <c r="V166" s="17">
        <v>2402</v>
      </c>
      <c r="W166" s="17">
        <v>2971</v>
      </c>
      <c r="X166" s="17">
        <v>2302</v>
      </c>
      <c r="Y166" s="17">
        <v>2539</v>
      </c>
      <c r="Z166" s="18">
        <v>2896</v>
      </c>
      <c r="AA166" s="18">
        <v>2884</v>
      </c>
    </row>
    <row r="167" spans="1:27" ht="15.75" x14ac:dyDescent="0.25">
      <c r="A167" s="23" t="s">
        <v>1113</v>
      </c>
      <c r="B167" s="25" t="s">
        <v>1487</v>
      </c>
      <c r="C167" s="17">
        <v>2993</v>
      </c>
      <c r="D167" s="17">
        <v>3782</v>
      </c>
      <c r="E167" s="17">
        <v>3147</v>
      </c>
      <c r="F167" s="17">
        <v>3090</v>
      </c>
      <c r="G167" s="17">
        <v>3007</v>
      </c>
      <c r="H167" s="17">
        <v>3199</v>
      </c>
      <c r="I167" s="17">
        <v>3151</v>
      </c>
      <c r="J167" s="17">
        <v>3536</v>
      </c>
      <c r="K167" s="17">
        <v>3641</v>
      </c>
      <c r="L167" s="17">
        <v>4065</v>
      </c>
      <c r="M167" s="17">
        <v>3382</v>
      </c>
      <c r="N167" s="17">
        <v>2719</v>
      </c>
      <c r="O167" s="17">
        <v>2649</v>
      </c>
      <c r="P167" s="17">
        <v>3802</v>
      </c>
      <c r="Q167" s="17">
        <v>3761</v>
      </c>
      <c r="R167" s="17">
        <v>4553</v>
      </c>
      <c r="S167" s="17">
        <v>6008</v>
      </c>
      <c r="T167" s="17">
        <v>5115</v>
      </c>
      <c r="U167" s="17">
        <v>7002</v>
      </c>
      <c r="V167" s="17">
        <v>5150</v>
      </c>
      <c r="W167" s="17">
        <v>5717</v>
      </c>
      <c r="X167" s="17">
        <v>4376</v>
      </c>
      <c r="Y167" s="17">
        <v>4971</v>
      </c>
      <c r="Z167" s="18">
        <v>6836</v>
      </c>
      <c r="AA167" s="18">
        <v>5767</v>
      </c>
    </row>
    <row r="168" spans="1:27" ht="15.75" x14ac:dyDescent="0.25">
      <c r="A168" s="23" t="s">
        <v>1115</v>
      </c>
      <c r="B168" s="25" t="s">
        <v>1488</v>
      </c>
      <c r="C168" s="17">
        <v>2768</v>
      </c>
      <c r="D168" s="17">
        <v>3724</v>
      </c>
      <c r="E168" s="17">
        <v>3096</v>
      </c>
      <c r="F168" s="17">
        <v>2581</v>
      </c>
      <c r="G168" s="17">
        <v>2360</v>
      </c>
      <c r="H168" s="17">
        <v>2436</v>
      </c>
      <c r="I168" s="17">
        <v>2382</v>
      </c>
      <c r="J168" s="17">
        <v>2549</v>
      </c>
      <c r="K168" s="17">
        <v>2566</v>
      </c>
      <c r="L168" s="17">
        <v>2630</v>
      </c>
      <c r="M168" s="17">
        <v>2260</v>
      </c>
      <c r="N168" s="17">
        <v>3146</v>
      </c>
      <c r="O168" s="17">
        <v>3371</v>
      </c>
      <c r="P168" s="17">
        <v>3516</v>
      </c>
      <c r="Q168" s="17">
        <v>3512</v>
      </c>
      <c r="R168" s="17">
        <v>3286</v>
      </c>
      <c r="S168" s="17">
        <v>3230</v>
      </c>
      <c r="T168" s="17">
        <v>3216</v>
      </c>
      <c r="U168" s="17">
        <v>3498</v>
      </c>
      <c r="V168" s="17">
        <v>3571</v>
      </c>
      <c r="W168" s="17">
        <v>3687</v>
      </c>
      <c r="X168" s="17">
        <v>3322</v>
      </c>
      <c r="Y168" s="17">
        <v>3238</v>
      </c>
      <c r="Z168" s="18">
        <v>3773</v>
      </c>
      <c r="AA168" s="18">
        <v>2907</v>
      </c>
    </row>
    <row r="169" spans="1:27" ht="15.75" x14ac:dyDescent="0.25">
      <c r="A169" s="23" t="s">
        <v>1117</v>
      </c>
      <c r="B169" s="25" t="s">
        <v>1489</v>
      </c>
      <c r="C169" s="17">
        <v>1408</v>
      </c>
      <c r="D169" s="17">
        <v>1675</v>
      </c>
      <c r="E169" s="17">
        <v>1663</v>
      </c>
      <c r="F169" s="17">
        <v>1551</v>
      </c>
      <c r="G169" s="17">
        <v>1604</v>
      </c>
      <c r="H169" s="17">
        <v>1688</v>
      </c>
      <c r="I169" s="17">
        <v>1665</v>
      </c>
      <c r="J169" s="17">
        <v>1905</v>
      </c>
      <c r="K169" s="17">
        <v>2098</v>
      </c>
      <c r="L169" s="17">
        <v>2329</v>
      </c>
      <c r="M169" s="17">
        <v>2291</v>
      </c>
      <c r="N169" s="17">
        <v>2472</v>
      </c>
      <c r="O169" s="17">
        <v>2477</v>
      </c>
      <c r="P169" s="17">
        <v>2389</v>
      </c>
      <c r="Q169" s="17">
        <v>2541</v>
      </c>
      <c r="R169" s="17">
        <v>2510</v>
      </c>
      <c r="S169" s="17">
        <v>2405</v>
      </c>
      <c r="T169" s="17">
        <v>2862</v>
      </c>
      <c r="U169" s="17">
        <v>3127</v>
      </c>
      <c r="V169" s="17">
        <v>3118</v>
      </c>
      <c r="W169" s="17">
        <v>3109</v>
      </c>
      <c r="X169" s="17">
        <v>2656</v>
      </c>
      <c r="Y169" s="17">
        <v>2452</v>
      </c>
      <c r="Z169" s="18">
        <v>3054</v>
      </c>
      <c r="AA169" s="18">
        <v>2471</v>
      </c>
    </row>
    <row r="170" spans="1:27" ht="15.75" x14ac:dyDescent="0.25">
      <c r="A170" s="23" t="s">
        <v>1119</v>
      </c>
      <c r="B170" s="25" t="s">
        <v>1490</v>
      </c>
      <c r="C170" s="17">
        <v>938</v>
      </c>
      <c r="D170" s="17">
        <v>1430</v>
      </c>
      <c r="E170" s="17">
        <v>1501</v>
      </c>
      <c r="F170" s="17">
        <v>1552</v>
      </c>
      <c r="G170" s="17">
        <v>1966</v>
      </c>
      <c r="H170" s="17">
        <v>2169</v>
      </c>
      <c r="I170" s="17">
        <v>2381</v>
      </c>
      <c r="J170" s="17">
        <v>2722</v>
      </c>
      <c r="K170" s="17">
        <v>2617</v>
      </c>
      <c r="L170" s="17">
        <v>3126</v>
      </c>
      <c r="M170" s="17">
        <v>3288</v>
      </c>
      <c r="N170" s="17">
        <v>5831</v>
      </c>
      <c r="O170" s="17">
        <v>10146</v>
      </c>
      <c r="P170" s="17">
        <v>8576</v>
      </c>
      <c r="Q170" s="17">
        <v>9114</v>
      </c>
      <c r="R170" s="17">
        <v>7833</v>
      </c>
      <c r="S170" s="17">
        <v>5918</v>
      </c>
      <c r="T170" s="17">
        <v>6385</v>
      </c>
      <c r="U170" s="17">
        <v>8257</v>
      </c>
      <c r="V170" s="17">
        <v>6400</v>
      </c>
      <c r="W170" s="17">
        <v>6746</v>
      </c>
      <c r="X170" s="17">
        <v>4210</v>
      </c>
      <c r="Y170" s="17">
        <v>5646</v>
      </c>
      <c r="Z170" s="18">
        <v>15264</v>
      </c>
      <c r="AA170" s="18">
        <v>9803</v>
      </c>
    </row>
    <row r="171" spans="1:27" ht="15.75" x14ac:dyDescent="0.25">
      <c r="A171" s="23" t="s">
        <v>1121</v>
      </c>
      <c r="B171" s="25" t="s">
        <v>1491</v>
      </c>
      <c r="C171" s="17">
        <v>135</v>
      </c>
      <c r="D171" s="17">
        <v>121</v>
      </c>
      <c r="E171" s="17">
        <v>136</v>
      </c>
      <c r="F171" s="17">
        <v>203</v>
      </c>
      <c r="G171" s="17">
        <v>121</v>
      </c>
      <c r="H171" s="17">
        <v>110</v>
      </c>
      <c r="I171" s="17">
        <v>232</v>
      </c>
      <c r="J171" s="17">
        <v>798</v>
      </c>
      <c r="K171" s="17">
        <v>382</v>
      </c>
      <c r="L171" s="17">
        <v>412</v>
      </c>
      <c r="M171" s="17">
        <v>351</v>
      </c>
      <c r="N171" s="17">
        <v>307</v>
      </c>
      <c r="O171" s="17">
        <v>245</v>
      </c>
      <c r="P171" s="17">
        <v>828</v>
      </c>
      <c r="Q171" s="17">
        <v>353</v>
      </c>
      <c r="R171" s="17">
        <v>183</v>
      </c>
      <c r="S171" s="17">
        <v>235</v>
      </c>
      <c r="T171" s="17">
        <v>243</v>
      </c>
      <c r="U171" s="17">
        <v>600</v>
      </c>
      <c r="V171" s="17">
        <v>372</v>
      </c>
      <c r="W171" s="17">
        <v>304</v>
      </c>
      <c r="X171" s="17">
        <v>297</v>
      </c>
      <c r="Y171" s="17">
        <v>426</v>
      </c>
      <c r="Z171" s="18">
        <v>734</v>
      </c>
      <c r="AA171" s="18">
        <v>572</v>
      </c>
    </row>
    <row r="172" spans="1:27" ht="15.75" x14ac:dyDescent="0.25">
      <c r="A172" s="23" t="s">
        <v>1061</v>
      </c>
      <c r="B172" s="25" t="s">
        <v>1492</v>
      </c>
      <c r="C172" s="17">
        <v>1246</v>
      </c>
      <c r="D172" s="17">
        <v>1699</v>
      </c>
      <c r="E172" s="17">
        <v>1795</v>
      </c>
      <c r="F172" s="17">
        <v>1809</v>
      </c>
      <c r="G172" s="17">
        <v>2013</v>
      </c>
      <c r="H172" s="17">
        <v>2261</v>
      </c>
      <c r="I172" s="17">
        <v>2083</v>
      </c>
      <c r="J172" s="17">
        <v>2557</v>
      </c>
      <c r="K172" s="17">
        <v>2673</v>
      </c>
      <c r="L172" s="17">
        <v>3035</v>
      </c>
      <c r="M172" s="17">
        <v>3481</v>
      </c>
      <c r="N172" s="17">
        <v>3760</v>
      </c>
      <c r="O172" s="17">
        <v>4418</v>
      </c>
      <c r="P172" s="17">
        <v>5730</v>
      </c>
      <c r="Q172" s="17">
        <v>6439</v>
      </c>
      <c r="R172" s="17">
        <v>6303</v>
      </c>
      <c r="S172" s="17">
        <v>7588</v>
      </c>
      <c r="T172" s="17">
        <v>8964</v>
      </c>
      <c r="U172" s="17">
        <v>9449</v>
      </c>
      <c r="V172" s="17">
        <v>9641</v>
      </c>
      <c r="W172" s="17">
        <v>10237</v>
      </c>
      <c r="X172" s="17">
        <v>8623</v>
      </c>
      <c r="Y172" s="17">
        <v>8908</v>
      </c>
      <c r="Z172" s="18">
        <v>12441</v>
      </c>
      <c r="AA172" s="18">
        <v>9028</v>
      </c>
    </row>
    <row r="173" spans="1:27" ht="15.75" x14ac:dyDescent="0.25">
      <c r="A173" s="23" t="s">
        <v>1124</v>
      </c>
      <c r="B173" s="25" t="s">
        <v>1493</v>
      </c>
      <c r="C173" s="17">
        <v>39207</v>
      </c>
      <c r="D173" s="17">
        <v>47417</v>
      </c>
      <c r="E173" s="17">
        <v>46111</v>
      </c>
      <c r="F173" s="17">
        <v>45089</v>
      </c>
      <c r="G173" s="17">
        <v>47200</v>
      </c>
      <c r="H173" s="17">
        <v>50595</v>
      </c>
      <c r="I173" s="17">
        <v>56115</v>
      </c>
      <c r="J173" s="17">
        <v>62238</v>
      </c>
      <c r="K173" s="17">
        <v>64003</v>
      </c>
      <c r="L173" s="17">
        <v>70318</v>
      </c>
      <c r="M173" s="17">
        <v>69962</v>
      </c>
      <c r="N173" s="17">
        <v>83127</v>
      </c>
      <c r="O173" s="17">
        <v>88882</v>
      </c>
      <c r="P173" s="17">
        <v>90317</v>
      </c>
      <c r="Q173" s="17">
        <v>90779</v>
      </c>
      <c r="R173" s="17">
        <v>90318</v>
      </c>
      <c r="S173" s="17">
        <v>91491</v>
      </c>
      <c r="T173" s="17">
        <v>99324</v>
      </c>
      <c r="U173" s="17">
        <v>110355</v>
      </c>
      <c r="V173" s="17">
        <v>108908</v>
      </c>
      <c r="W173" s="17">
        <v>116714</v>
      </c>
      <c r="X173" s="17">
        <v>110023</v>
      </c>
      <c r="Y173" s="17">
        <v>125075</v>
      </c>
      <c r="Z173" s="18">
        <v>155234</v>
      </c>
      <c r="AA173" s="18">
        <v>121390</v>
      </c>
    </row>
    <row r="174" spans="1:27" ht="15.75" x14ac:dyDescent="0.25">
      <c r="A174" s="23" t="s">
        <v>1126</v>
      </c>
      <c r="B174" s="25" t="s">
        <v>1494</v>
      </c>
      <c r="C174" s="17">
        <v>1417</v>
      </c>
      <c r="D174" s="17">
        <v>1642</v>
      </c>
      <c r="E174" s="17">
        <v>1934</v>
      </c>
      <c r="F174" s="17">
        <v>1771</v>
      </c>
      <c r="G174" s="17">
        <v>1816</v>
      </c>
      <c r="H174" s="17">
        <v>1912</v>
      </c>
      <c r="I174" s="17">
        <v>2073</v>
      </c>
      <c r="J174" s="17">
        <v>2117</v>
      </c>
      <c r="K174" s="17">
        <v>2236</v>
      </c>
      <c r="L174" s="17">
        <v>2345</v>
      </c>
      <c r="M174" s="17">
        <v>2188</v>
      </c>
      <c r="N174" s="17">
        <v>2240</v>
      </c>
      <c r="O174" s="17">
        <v>2389</v>
      </c>
      <c r="P174" s="17">
        <v>2343</v>
      </c>
      <c r="Q174" s="17">
        <v>2415</v>
      </c>
      <c r="R174" s="17">
        <v>1831</v>
      </c>
      <c r="S174" s="17">
        <v>1929</v>
      </c>
      <c r="T174" s="17">
        <v>2244</v>
      </c>
      <c r="U174" s="17">
        <v>2470</v>
      </c>
      <c r="V174" s="17">
        <v>2195</v>
      </c>
      <c r="W174" s="17">
        <v>4019</v>
      </c>
      <c r="X174" s="17">
        <v>2875</v>
      </c>
      <c r="Y174" s="17">
        <v>2553</v>
      </c>
      <c r="Z174" s="18">
        <v>2088</v>
      </c>
      <c r="AA174" s="18">
        <v>2002</v>
      </c>
    </row>
    <row r="175" spans="1:27" ht="15.75" x14ac:dyDescent="0.25">
      <c r="A175" s="23" t="s">
        <v>1128</v>
      </c>
      <c r="B175" s="25" t="s">
        <v>1495</v>
      </c>
      <c r="C175" s="17">
        <v>574</v>
      </c>
      <c r="D175" s="17">
        <v>556</v>
      </c>
      <c r="E175" s="17">
        <v>579</v>
      </c>
      <c r="F175" s="17">
        <v>583</v>
      </c>
      <c r="G175" s="17">
        <v>586</v>
      </c>
      <c r="H175" s="17">
        <v>611</v>
      </c>
      <c r="I175" s="17">
        <v>611</v>
      </c>
      <c r="J175" s="17">
        <v>627</v>
      </c>
      <c r="K175" s="17">
        <v>700</v>
      </c>
      <c r="L175" s="17">
        <v>742</v>
      </c>
      <c r="M175" s="17">
        <v>824</v>
      </c>
      <c r="N175" s="17">
        <v>826</v>
      </c>
      <c r="O175" s="17">
        <v>812</v>
      </c>
      <c r="P175" s="17">
        <v>871</v>
      </c>
      <c r="Q175" s="17">
        <v>862</v>
      </c>
      <c r="R175" s="17">
        <v>917</v>
      </c>
      <c r="S175" s="17">
        <v>895</v>
      </c>
      <c r="T175" s="17">
        <v>872</v>
      </c>
      <c r="U175" s="17">
        <v>924</v>
      </c>
      <c r="V175" s="17">
        <v>908</v>
      </c>
      <c r="W175" s="17">
        <v>884</v>
      </c>
      <c r="X175" s="17">
        <v>874</v>
      </c>
      <c r="Y175" s="17">
        <v>750</v>
      </c>
      <c r="Z175" s="18">
        <v>785</v>
      </c>
      <c r="AA175" s="18">
        <v>794</v>
      </c>
    </row>
    <row r="176" spans="1:27" ht="15.75" x14ac:dyDescent="0.25">
      <c r="A176" s="23" t="s">
        <v>1061</v>
      </c>
      <c r="B176" s="25" t="s">
        <v>1496</v>
      </c>
      <c r="C176" s="17">
        <v>133</v>
      </c>
      <c r="D176" s="17">
        <v>119</v>
      </c>
      <c r="E176" s="17">
        <v>97</v>
      </c>
      <c r="F176" s="17">
        <v>103</v>
      </c>
      <c r="G176" s="17">
        <v>135</v>
      </c>
      <c r="H176" s="17">
        <v>133</v>
      </c>
      <c r="I176" s="17">
        <v>131</v>
      </c>
      <c r="J176" s="17">
        <v>126</v>
      </c>
      <c r="K176" s="17">
        <v>109</v>
      </c>
      <c r="L176" s="17">
        <v>163</v>
      </c>
      <c r="M176" s="17">
        <v>163</v>
      </c>
      <c r="N176" s="17">
        <v>102</v>
      </c>
      <c r="O176" s="17">
        <v>188</v>
      </c>
      <c r="P176" s="17">
        <v>150</v>
      </c>
      <c r="Q176" s="17">
        <v>177</v>
      </c>
      <c r="R176" s="17">
        <v>196</v>
      </c>
      <c r="S176" s="17">
        <v>142</v>
      </c>
      <c r="T176" s="17">
        <v>146</v>
      </c>
      <c r="U176" s="17">
        <v>156</v>
      </c>
      <c r="V176" s="17">
        <v>95</v>
      </c>
      <c r="W176" s="17">
        <v>117</v>
      </c>
      <c r="X176" s="17">
        <v>116</v>
      </c>
      <c r="Y176" s="17">
        <v>132</v>
      </c>
      <c r="Z176" s="18">
        <v>219</v>
      </c>
      <c r="AA176" s="18">
        <v>242</v>
      </c>
    </row>
    <row r="177" spans="1:27" ht="15.75" x14ac:dyDescent="0.25">
      <c r="A177" s="23" t="s">
        <v>1131</v>
      </c>
      <c r="B177" s="25" t="s">
        <v>1497</v>
      </c>
      <c r="C177" s="17">
        <v>2124</v>
      </c>
      <c r="D177" s="17">
        <v>2317</v>
      </c>
      <c r="E177" s="17">
        <v>2610</v>
      </c>
      <c r="F177" s="17">
        <v>2457</v>
      </c>
      <c r="G177" s="17">
        <v>2537</v>
      </c>
      <c r="H177" s="17">
        <v>2656</v>
      </c>
      <c r="I177" s="17">
        <v>2815</v>
      </c>
      <c r="J177" s="17">
        <v>2870</v>
      </c>
      <c r="K177" s="17">
        <v>3045</v>
      </c>
      <c r="L177" s="17">
        <v>3250</v>
      </c>
      <c r="M177" s="17">
        <v>3175</v>
      </c>
      <c r="N177" s="17">
        <v>3168</v>
      </c>
      <c r="O177" s="17">
        <v>3389</v>
      </c>
      <c r="P177" s="17">
        <v>3364</v>
      </c>
      <c r="Q177" s="17">
        <v>3454</v>
      </c>
      <c r="R177" s="17">
        <v>2944</v>
      </c>
      <c r="S177" s="17">
        <v>2966</v>
      </c>
      <c r="T177" s="17">
        <v>3262</v>
      </c>
      <c r="U177" s="17">
        <v>3550</v>
      </c>
      <c r="V177" s="17">
        <v>3198</v>
      </c>
      <c r="W177" s="17">
        <v>5020</v>
      </c>
      <c r="X177" s="17">
        <v>3865</v>
      </c>
      <c r="Y177" s="17">
        <v>3435</v>
      </c>
      <c r="Z177" s="18">
        <v>3092</v>
      </c>
      <c r="AA177" s="18">
        <v>3038</v>
      </c>
    </row>
    <row r="178" spans="1:27" ht="15.75" x14ac:dyDescent="0.25">
      <c r="A178" s="23" t="s">
        <v>1133</v>
      </c>
      <c r="B178" s="25" t="s">
        <v>1498</v>
      </c>
      <c r="C178" s="17">
        <v>295</v>
      </c>
      <c r="D178" s="17">
        <v>435</v>
      </c>
      <c r="E178" s="17">
        <v>393</v>
      </c>
      <c r="F178" s="17">
        <v>475</v>
      </c>
      <c r="G178" s="17">
        <v>449</v>
      </c>
      <c r="H178" s="17">
        <v>528</v>
      </c>
      <c r="I178" s="17">
        <v>370</v>
      </c>
      <c r="J178" s="17">
        <v>625</v>
      </c>
      <c r="K178" s="17">
        <v>584</v>
      </c>
      <c r="L178" s="17">
        <v>639</v>
      </c>
      <c r="M178" s="17">
        <v>680</v>
      </c>
      <c r="N178" s="17">
        <v>645</v>
      </c>
      <c r="O178" s="17">
        <v>793</v>
      </c>
      <c r="P178" s="17">
        <v>650</v>
      </c>
      <c r="Q178" s="17">
        <v>774</v>
      </c>
      <c r="R178" s="17">
        <v>893</v>
      </c>
      <c r="S178" s="17">
        <v>674</v>
      </c>
      <c r="T178" s="17">
        <v>667</v>
      </c>
      <c r="U178" s="17">
        <v>665</v>
      </c>
      <c r="V178" s="17">
        <v>838</v>
      </c>
      <c r="W178" s="17">
        <v>902</v>
      </c>
      <c r="X178" s="17">
        <v>774</v>
      </c>
      <c r="Y178" s="17">
        <v>928</v>
      </c>
      <c r="Z178" s="18">
        <v>1701</v>
      </c>
      <c r="AA178" s="18">
        <v>1304</v>
      </c>
    </row>
    <row r="179" spans="1:27" ht="15.75" x14ac:dyDescent="0.25">
      <c r="A179" s="23" t="s">
        <v>1135</v>
      </c>
      <c r="B179" s="25" t="s">
        <v>1499</v>
      </c>
      <c r="C179" s="17">
        <v>417</v>
      </c>
      <c r="D179" s="17">
        <v>478</v>
      </c>
      <c r="E179" s="17">
        <v>497</v>
      </c>
      <c r="F179" s="17">
        <v>496</v>
      </c>
      <c r="G179" s="17">
        <v>485</v>
      </c>
      <c r="H179" s="17">
        <v>537</v>
      </c>
      <c r="I179" s="17">
        <v>433</v>
      </c>
      <c r="J179" s="17">
        <v>392</v>
      </c>
      <c r="K179" s="17">
        <v>460</v>
      </c>
      <c r="L179" s="17">
        <v>435</v>
      </c>
      <c r="M179" s="17">
        <v>341</v>
      </c>
      <c r="N179" s="17">
        <v>340</v>
      </c>
      <c r="O179" s="17">
        <v>401</v>
      </c>
      <c r="P179" s="17">
        <v>465</v>
      </c>
      <c r="Q179" s="17">
        <v>527</v>
      </c>
      <c r="R179" s="17">
        <v>632</v>
      </c>
      <c r="S179" s="17">
        <v>594</v>
      </c>
      <c r="T179" s="17">
        <v>981</v>
      </c>
      <c r="U179" s="17">
        <v>698</v>
      </c>
      <c r="V179" s="17">
        <v>691</v>
      </c>
      <c r="W179" s="17">
        <v>667</v>
      </c>
      <c r="X179" s="17">
        <v>587</v>
      </c>
      <c r="Y179" s="17">
        <v>976</v>
      </c>
      <c r="Z179" s="18">
        <v>1245</v>
      </c>
      <c r="AA179" s="18">
        <v>1428</v>
      </c>
    </row>
    <row r="180" spans="1:27" ht="15.75" x14ac:dyDescent="0.25">
      <c r="A180" s="23" t="s">
        <v>1137</v>
      </c>
      <c r="B180" s="25" t="s">
        <v>1500</v>
      </c>
      <c r="C180" s="17">
        <v>1675</v>
      </c>
      <c r="D180" s="17">
        <v>2686</v>
      </c>
      <c r="E180" s="17">
        <v>3026</v>
      </c>
      <c r="F180" s="17">
        <v>2792</v>
      </c>
      <c r="G180" s="17">
        <v>3068</v>
      </c>
      <c r="H180" s="17">
        <v>3374</v>
      </c>
      <c r="I180" s="17">
        <v>4063</v>
      </c>
      <c r="J180" s="17">
        <v>4046</v>
      </c>
      <c r="K180" s="17">
        <v>3220</v>
      </c>
      <c r="L180" s="17">
        <v>4552</v>
      </c>
      <c r="M180" s="17">
        <v>3736</v>
      </c>
      <c r="N180" s="17">
        <v>4241</v>
      </c>
      <c r="O180" s="17">
        <v>2891</v>
      </c>
      <c r="P180" s="17">
        <v>3196</v>
      </c>
      <c r="Q180" s="17">
        <v>3426</v>
      </c>
      <c r="R180" s="17">
        <v>2950</v>
      </c>
      <c r="S180" s="17">
        <v>3025</v>
      </c>
      <c r="T180" s="17">
        <v>3133</v>
      </c>
      <c r="U180" s="17">
        <v>3346</v>
      </c>
      <c r="V180" s="17">
        <v>3505</v>
      </c>
      <c r="W180" s="17">
        <v>4708</v>
      </c>
      <c r="X180" s="17">
        <v>3796</v>
      </c>
      <c r="Y180" s="17">
        <v>6581</v>
      </c>
      <c r="Z180" s="18">
        <v>5431</v>
      </c>
      <c r="AA180" s="18">
        <v>4324</v>
      </c>
    </row>
    <row r="181" spans="1:27" ht="15.75" x14ac:dyDescent="0.25">
      <c r="A181" s="23" t="s">
        <v>1139</v>
      </c>
      <c r="B181" s="25" t="s">
        <v>1501</v>
      </c>
      <c r="C181" s="17">
        <v>513</v>
      </c>
      <c r="D181" s="17">
        <v>993</v>
      </c>
      <c r="E181" s="17">
        <v>689</v>
      </c>
      <c r="F181" s="17">
        <v>815</v>
      </c>
      <c r="G181" s="17">
        <v>766</v>
      </c>
      <c r="H181" s="17">
        <v>890</v>
      </c>
      <c r="I181" s="17">
        <v>1140</v>
      </c>
      <c r="J181" s="17">
        <v>1817</v>
      </c>
      <c r="K181" s="17">
        <v>1851</v>
      </c>
      <c r="L181" s="17">
        <v>2273</v>
      </c>
      <c r="M181" s="17">
        <v>1868</v>
      </c>
      <c r="N181" s="17">
        <v>2765</v>
      </c>
      <c r="O181" s="17">
        <v>2197</v>
      </c>
      <c r="P181" s="17">
        <v>4110</v>
      </c>
      <c r="Q181" s="17">
        <v>5084</v>
      </c>
      <c r="R181" s="17">
        <v>4070</v>
      </c>
      <c r="S181" s="17">
        <v>2051</v>
      </c>
      <c r="T181" s="17">
        <v>1088</v>
      </c>
      <c r="U181" s="17">
        <v>2427</v>
      </c>
      <c r="V181" s="17">
        <v>3036</v>
      </c>
      <c r="W181" s="17">
        <v>2427</v>
      </c>
      <c r="X181" s="17">
        <v>709</v>
      </c>
      <c r="Y181" s="17">
        <v>2395</v>
      </c>
      <c r="Z181" s="18">
        <v>3433</v>
      </c>
      <c r="AA181" s="18">
        <v>3179</v>
      </c>
    </row>
    <row r="182" spans="1:27" ht="15.75" x14ac:dyDescent="0.25">
      <c r="A182" s="23" t="s">
        <v>1061</v>
      </c>
      <c r="B182" s="25" t="s">
        <v>1502</v>
      </c>
      <c r="C182" s="17">
        <v>1626</v>
      </c>
      <c r="D182" s="17">
        <v>1642</v>
      </c>
      <c r="E182" s="17">
        <v>2730</v>
      </c>
      <c r="F182" s="17">
        <v>2532</v>
      </c>
      <c r="G182" s="17">
        <v>2555</v>
      </c>
      <c r="H182" s="17">
        <v>2844</v>
      </c>
      <c r="I182" s="17">
        <v>2921</v>
      </c>
      <c r="J182" s="17">
        <v>3055</v>
      </c>
      <c r="K182" s="17">
        <v>3679</v>
      </c>
      <c r="L182" s="17">
        <v>3557</v>
      </c>
      <c r="M182" s="17">
        <v>2865</v>
      </c>
      <c r="N182" s="17">
        <v>3323</v>
      </c>
      <c r="O182" s="17">
        <v>7324</v>
      </c>
      <c r="P182" s="17">
        <v>8470</v>
      </c>
      <c r="Q182" s="17">
        <v>9422</v>
      </c>
      <c r="R182" s="17">
        <v>6250</v>
      </c>
      <c r="S182" s="17">
        <v>4309</v>
      </c>
      <c r="T182" s="17">
        <v>3326</v>
      </c>
      <c r="U182" s="17">
        <v>3857</v>
      </c>
      <c r="V182" s="17">
        <v>4751</v>
      </c>
      <c r="W182" s="17">
        <v>3694</v>
      </c>
      <c r="X182" s="17">
        <v>2892</v>
      </c>
      <c r="Y182" s="17">
        <v>2715</v>
      </c>
      <c r="Z182" s="18">
        <v>5863</v>
      </c>
      <c r="AA182" s="18">
        <v>4776</v>
      </c>
    </row>
    <row r="183" spans="1:27" ht="15.75" x14ac:dyDescent="0.25">
      <c r="A183" s="23" t="s">
        <v>1142</v>
      </c>
      <c r="B183" s="25" t="s">
        <v>1503</v>
      </c>
      <c r="C183" s="17">
        <v>4526</v>
      </c>
      <c r="D183" s="17">
        <v>6234</v>
      </c>
      <c r="E183" s="17">
        <v>7335</v>
      </c>
      <c r="F183" s="17">
        <v>7110</v>
      </c>
      <c r="G183" s="17">
        <v>7323</v>
      </c>
      <c r="H183" s="17">
        <v>8173</v>
      </c>
      <c r="I183" s="17">
        <v>8927</v>
      </c>
      <c r="J183" s="17">
        <v>9935</v>
      </c>
      <c r="K183" s="17">
        <v>9794</v>
      </c>
      <c r="L183" s="17">
        <v>11456</v>
      </c>
      <c r="M183" s="17">
        <v>9490</v>
      </c>
      <c r="N183" s="17">
        <v>11314</v>
      </c>
      <c r="O183" s="17">
        <v>13606</v>
      </c>
      <c r="P183" s="17">
        <v>16891</v>
      </c>
      <c r="Q183" s="17">
        <v>19233</v>
      </c>
      <c r="R183" s="17">
        <v>14795</v>
      </c>
      <c r="S183" s="17">
        <v>10653</v>
      </c>
      <c r="T183" s="17">
        <v>9195</v>
      </c>
      <c r="U183" s="17">
        <v>10993</v>
      </c>
      <c r="V183" s="17">
        <v>12821</v>
      </c>
      <c r="W183" s="17">
        <v>12398</v>
      </c>
      <c r="X183" s="17">
        <v>8758</v>
      </c>
      <c r="Y183" s="17">
        <v>13595</v>
      </c>
      <c r="Z183" s="18">
        <v>17673</v>
      </c>
      <c r="AA183" s="18">
        <v>15011</v>
      </c>
    </row>
    <row r="184" spans="1:27" ht="15.75" x14ac:dyDescent="0.25">
      <c r="A184" s="23" t="s">
        <v>1144</v>
      </c>
      <c r="B184" s="25" t="s">
        <v>1504</v>
      </c>
      <c r="C184" s="17">
        <v>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8">
        <v>0</v>
      </c>
      <c r="AA184" s="18">
        <v>0</v>
      </c>
    </row>
    <row r="185" spans="1:27" ht="15.75" x14ac:dyDescent="0.25">
      <c r="A185" s="23" t="s">
        <v>1146</v>
      </c>
      <c r="B185" s="25" t="s">
        <v>1505</v>
      </c>
      <c r="C185" s="17">
        <v>199739</v>
      </c>
      <c r="D185" s="17">
        <v>226639</v>
      </c>
      <c r="E185" s="17">
        <v>239314</v>
      </c>
      <c r="F185" s="17">
        <v>242006</v>
      </c>
      <c r="G185" s="17">
        <v>245178</v>
      </c>
      <c r="H185" s="17">
        <v>258413</v>
      </c>
      <c r="I185" s="17">
        <v>286539</v>
      </c>
      <c r="J185" s="17">
        <v>328679</v>
      </c>
      <c r="K185" s="17">
        <v>316391</v>
      </c>
      <c r="L185" s="17">
        <v>348631</v>
      </c>
      <c r="M185" s="17">
        <v>317207</v>
      </c>
      <c r="N185" s="17">
        <v>365300</v>
      </c>
      <c r="O185" s="17">
        <v>406584</v>
      </c>
      <c r="P185" s="17">
        <v>411034</v>
      </c>
      <c r="Q185" s="17">
        <v>424693</v>
      </c>
      <c r="R185" s="17">
        <v>420295</v>
      </c>
      <c r="S185" s="17">
        <v>406222</v>
      </c>
      <c r="T185" s="17">
        <v>438729</v>
      </c>
      <c r="U185" s="17">
        <v>479747</v>
      </c>
      <c r="V185" s="17">
        <v>495294</v>
      </c>
      <c r="W185" s="17">
        <v>513200</v>
      </c>
      <c r="X185" s="17">
        <v>441755</v>
      </c>
      <c r="Y185" s="17">
        <v>494340</v>
      </c>
      <c r="Z185" s="18">
        <v>640659</v>
      </c>
      <c r="AA185" s="18">
        <v>581193</v>
      </c>
    </row>
    <row r="186" spans="1:27" ht="15.75" x14ac:dyDescent="0.25">
      <c r="A186" s="23"/>
      <c r="B186" s="25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 spans="1:27" ht="18" x14ac:dyDescent="0.25">
      <c r="A187" s="21" t="s">
        <v>1506</v>
      </c>
      <c r="B187" s="26"/>
      <c r="AA187" s="18"/>
    </row>
    <row r="188" spans="1:27" ht="15.75" x14ac:dyDescent="0.25">
      <c r="A188" s="22" t="s">
        <v>950</v>
      </c>
      <c r="B188" s="22" t="s">
        <v>951</v>
      </c>
      <c r="C188" s="24" t="s">
        <v>952</v>
      </c>
      <c r="D188" s="24" t="s">
        <v>953</v>
      </c>
      <c r="E188" s="24" t="s">
        <v>954</v>
      </c>
      <c r="F188" s="24" t="s">
        <v>955</v>
      </c>
      <c r="G188" s="24" t="s">
        <v>956</v>
      </c>
      <c r="H188" s="24" t="s">
        <v>957</v>
      </c>
      <c r="I188" s="24" t="s">
        <v>958</v>
      </c>
      <c r="J188" s="24" t="s">
        <v>959</v>
      </c>
      <c r="K188" s="24" t="s">
        <v>960</v>
      </c>
      <c r="L188" s="24" t="s">
        <v>961</v>
      </c>
      <c r="M188" s="24" t="s">
        <v>962</v>
      </c>
      <c r="N188" s="24" t="s">
        <v>963</v>
      </c>
      <c r="O188" s="24" t="s">
        <v>964</v>
      </c>
      <c r="P188" s="24" t="s">
        <v>965</v>
      </c>
      <c r="Q188" s="24" t="s">
        <v>966</v>
      </c>
      <c r="R188" s="24" t="s">
        <v>967</v>
      </c>
      <c r="S188" s="24" t="s">
        <v>968</v>
      </c>
      <c r="T188" s="24" t="s">
        <v>969</v>
      </c>
      <c r="U188" s="24" t="s">
        <v>970</v>
      </c>
      <c r="V188" s="24" t="s">
        <v>971</v>
      </c>
      <c r="W188" s="24" t="s">
        <v>972</v>
      </c>
      <c r="X188" s="24" t="s">
        <v>973</v>
      </c>
      <c r="Y188" s="24" t="s">
        <v>921</v>
      </c>
      <c r="Z188" s="24" t="s">
        <v>974</v>
      </c>
      <c r="AA188" s="24" t="s">
        <v>626</v>
      </c>
    </row>
    <row r="189" spans="1:27" ht="15.75" x14ac:dyDescent="0.25">
      <c r="A189" s="23" t="s">
        <v>975</v>
      </c>
      <c r="B189" s="25" t="s">
        <v>1507</v>
      </c>
      <c r="C189" s="17">
        <v>-328</v>
      </c>
      <c r="D189" s="17">
        <v>-320</v>
      </c>
      <c r="E189" s="17">
        <v>-992</v>
      </c>
      <c r="F189" s="17">
        <v>-1910</v>
      </c>
      <c r="G189" s="17">
        <v>-2039</v>
      </c>
      <c r="H189" s="17">
        <v>-1332</v>
      </c>
      <c r="I189" s="17">
        <v>-901</v>
      </c>
      <c r="J189" s="17">
        <v>-934</v>
      </c>
      <c r="K189" s="17">
        <v>-1097</v>
      </c>
      <c r="L189" s="17">
        <v>-916</v>
      </c>
      <c r="M189" s="17">
        <v>-1112</v>
      </c>
      <c r="N189" s="17">
        <v>-1210</v>
      </c>
      <c r="O189" s="17">
        <v>-1288</v>
      </c>
      <c r="P189" s="17">
        <v>-1114</v>
      </c>
      <c r="Q189" s="17">
        <v>-1233</v>
      </c>
      <c r="R189" s="17">
        <v>-1382</v>
      </c>
      <c r="S189" s="17">
        <v>-1443</v>
      </c>
      <c r="T189" s="17">
        <v>-1391</v>
      </c>
      <c r="U189" s="17">
        <v>-1438</v>
      </c>
      <c r="V189" s="17">
        <v>-2382</v>
      </c>
      <c r="W189" s="17">
        <v>-2789</v>
      </c>
      <c r="X189" s="17">
        <v>-2303</v>
      </c>
      <c r="Y189" s="17">
        <v>-2551</v>
      </c>
      <c r="Z189" s="18">
        <v>-2555</v>
      </c>
      <c r="AA189" s="18">
        <v>-2991</v>
      </c>
    </row>
    <row r="190" spans="1:27" ht="15.75" x14ac:dyDescent="0.25">
      <c r="A190" s="23" t="s">
        <v>977</v>
      </c>
      <c r="B190" s="25" t="s">
        <v>1508</v>
      </c>
      <c r="C190" s="17">
        <v>-1140</v>
      </c>
      <c r="D190" s="17">
        <v>-992</v>
      </c>
      <c r="E190" s="17">
        <v>-2691</v>
      </c>
      <c r="F190" s="17">
        <v>-2553</v>
      </c>
      <c r="G190" s="17">
        <v>-2079</v>
      </c>
      <c r="H190" s="17">
        <v>-2881</v>
      </c>
      <c r="I190" s="17">
        <v>-2493</v>
      </c>
      <c r="J190" s="17">
        <v>-1522</v>
      </c>
      <c r="K190" s="17">
        <v>-2882</v>
      </c>
      <c r="L190" s="17">
        <v>-2830</v>
      </c>
      <c r="M190" s="17">
        <v>-4110</v>
      </c>
      <c r="N190" s="17">
        <v>-3743</v>
      </c>
      <c r="O190" s="17">
        <v>-3021</v>
      </c>
      <c r="P190" s="17">
        <v>-3817</v>
      </c>
      <c r="Q190" s="17">
        <v>-6661</v>
      </c>
      <c r="R190" s="17">
        <v>-8914</v>
      </c>
      <c r="S190" s="17">
        <v>-9038</v>
      </c>
      <c r="T190" s="17">
        <v>-11796</v>
      </c>
      <c r="U190" s="17">
        <v>-11067</v>
      </c>
      <c r="V190" s="17">
        <v>-11318</v>
      </c>
      <c r="W190" s="17">
        <v>-12059</v>
      </c>
      <c r="X190" s="17">
        <v>-11628</v>
      </c>
      <c r="Y190" s="17">
        <v>-7858</v>
      </c>
      <c r="Z190" s="18">
        <v>-727</v>
      </c>
      <c r="AA190" s="18">
        <v>-11562</v>
      </c>
    </row>
    <row r="191" spans="1:27" ht="15.75" x14ac:dyDescent="0.25">
      <c r="A191" s="23" t="s">
        <v>979</v>
      </c>
      <c r="B191" s="25" t="s">
        <v>1509</v>
      </c>
      <c r="C191" s="17">
        <v>-6</v>
      </c>
      <c r="D191" s="17">
        <v>-10</v>
      </c>
      <c r="E191" s="17">
        <v>10</v>
      </c>
      <c r="F191" s="17">
        <v>2</v>
      </c>
      <c r="G191" s="17">
        <v>21</v>
      </c>
      <c r="H191" s="17">
        <v>-1</v>
      </c>
      <c r="I191" s="17">
        <v>47</v>
      </c>
      <c r="J191" s="17">
        <v>9</v>
      </c>
      <c r="K191" s="17">
        <v>-25</v>
      </c>
      <c r="L191" s="17">
        <v>53</v>
      </c>
      <c r="M191" s="17">
        <v>31</v>
      </c>
      <c r="N191" s="17">
        <v>32</v>
      </c>
      <c r="O191" s="17">
        <v>53</v>
      </c>
      <c r="P191" s="17">
        <v>28</v>
      </c>
      <c r="Q191" s="17">
        <v>47</v>
      </c>
      <c r="R191" s="17">
        <v>108</v>
      </c>
      <c r="S191" s="17">
        <v>-17</v>
      </c>
      <c r="T191" s="17">
        <v>89</v>
      </c>
      <c r="U191" s="17">
        <v>9</v>
      </c>
      <c r="V191" s="17">
        <v>-50</v>
      </c>
      <c r="W191" s="17">
        <v>-205</v>
      </c>
      <c r="X191" s="17">
        <v>-81</v>
      </c>
      <c r="Y191" s="17">
        <v>-190</v>
      </c>
      <c r="Z191" s="18">
        <v>-324</v>
      </c>
      <c r="AA191" s="18">
        <v>-300</v>
      </c>
    </row>
    <row r="192" spans="1:27" ht="15.75" x14ac:dyDescent="0.25">
      <c r="A192" s="23" t="s">
        <v>981</v>
      </c>
      <c r="B192" s="25" t="s">
        <v>1510</v>
      </c>
      <c r="C192" s="17">
        <v>35</v>
      </c>
      <c r="D192" s="17">
        <v>32</v>
      </c>
      <c r="E192" s="17">
        <v>32</v>
      </c>
      <c r="F192" s="17">
        <v>41</v>
      </c>
      <c r="G192" s="17">
        <v>107</v>
      </c>
      <c r="H192" s="17">
        <v>73</v>
      </c>
      <c r="I192" s="17">
        <v>59</v>
      </c>
      <c r="J192" s="17">
        <v>68</v>
      </c>
      <c r="K192" s="17">
        <v>85</v>
      </c>
      <c r="L192" s="17">
        <v>87</v>
      </c>
      <c r="M192" s="17">
        <v>128</v>
      </c>
      <c r="N192" s="17">
        <v>71</v>
      </c>
      <c r="O192" s="17">
        <v>24</v>
      </c>
      <c r="P192" s="17">
        <v>65</v>
      </c>
      <c r="Q192" s="17">
        <v>-58</v>
      </c>
      <c r="R192" s="17">
        <v>86</v>
      </c>
      <c r="S192" s="17">
        <v>52</v>
      </c>
      <c r="T192" s="17">
        <v>47</v>
      </c>
      <c r="U192" s="17">
        <v>-15</v>
      </c>
      <c r="V192" s="17">
        <v>75</v>
      </c>
      <c r="W192" s="17">
        <v>-207</v>
      </c>
      <c r="X192" s="17">
        <v>-49</v>
      </c>
      <c r="Y192" s="17">
        <v>-71</v>
      </c>
      <c r="Z192" s="18">
        <v>-109</v>
      </c>
      <c r="AA192" s="18">
        <v>-214</v>
      </c>
    </row>
    <row r="193" spans="1:27" ht="15.75" x14ac:dyDescent="0.25">
      <c r="A193" s="25" t="s">
        <v>983</v>
      </c>
      <c r="B193" s="25" t="s">
        <v>1511</v>
      </c>
      <c r="C193" s="17">
        <v>55</v>
      </c>
      <c r="D193" s="17">
        <v>97</v>
      </c>
      <c r="E193" s="17">
        <v>45</v>
      </c>
      <c r="F193" s="17">
        <v>16</v>
      </c>
      <c r="G193" s="17">
        <v>63</v>
      </c>
      <c r="H193" s="17">
        <v>128</v>
      </c>
      <c r="I193" s="17">
        <v>108</v>
      </c>
      <c r="J193" s="17">
        <v>-1636</v>
      </c>
      <c r="K193" s="17">
        <v>251</v>
      </c>
      <c r="L193" s="17">
        <v>346</v>
      </c>
      <c r="M193" s="17">
        <v>548</v>
      </c>
      <c r="N193" s="17">
        <v>416</v>
      </c>
      <c r="O193" s="17">
        <v>560</v>
      </c>
      <c r="P193" s="17">
        <v>316</v>
      </c>
      <c r="Q193" s="17">
        <v>309</v>
      </c>
      <c r="R193" s="17">
        <v>321</v>
      </c>
      <c r="S193" s="17">
        <v>197</v>
      </c>
      <c r="T193" s="17">
        <v>150</v>
      </c>
      <c r="U193" s="17">
        <v>236</v>
      </c>
      <c r="V193" s="17">
        <v>236</v>
      </c>
      <c r="W193" s="17">
        <v>-36</v>
      </c>
      <c r="X193" s="17">
        <v>3</v>
      </c>
      <c r="Y193" s="17">
        <v>-257</v>
      </c>
      <c r="Z193" s="18">
        <v>61</v>
      </c>
      <c r="AA193" s="18">
        <v>200</v>
      </c>
    </row>
    <row r="194" spans="1:27" ht="15.75" x14ac:dyDescent="0.25">
      <c r="A194" s="25" t="s">
        <v>985</v>
      </c>
      <c r="B194" s="25" t="s">
        <v>1512</v>
      </c>
      <c r="C194" s="17">
        <v>102</v>
      </c>
      <c r="D194" s="17">
        <v>63</v>
      </c>
      <c r="E194" s="17">
        <v>-168</v>
      </c>
      <c r="F194" s="17">
        <v>-487</v>
      </c>
      <c r="G194" s="17">
        <v>-653</v>
      </c>
      <c r="H194" s="17">
        <v>-390</v>
      </c>
      <c r="I194" s="17">
        <v>-919</v>
      </c>
      <c r="J194" s="17">
        <v>-872</v>
      </c>
      <c r="K194" s="17">
        <v>-1569</v>
      </c>
      <c r="L194" s="17">
        <v>-2010</v>
      </c>
      <c r="M194" s="17">
        <v>-1901</v>
      </c>
      <c r="N194" s="17">
        <v>-2261</v>
      </c>
      <c r="O194" s="17">
        <v>-2466</v>
      </c>
      <c r="P194" s="17">
        <v>-2885</v>
      </c>
      <c r="Q194" s="17">
        <v>-2612</v>
      </c>
      <c r="R194" s="17">
        <v>-2466</v>
      </c>
      <c r="S194" s="17">
        <v>-2723</v>
      </c>
      <c r="T194" s="17">
        <v>-3074</v>
      </c>
      <c r="U194" s="17">
        <v>-3260</v>
      </c>
      <c r="V194" s="17">
        <v>-3470</v>
      </c>
      <c r="W194" s="17">
        <v>-3656</v>
      </c>
      <c r="X194" s="17">
        <v>-2490</v>
      </c>
      <c r="Y194" s="17">
        <v>-2945</v>
      </c>
      <c r="Z194" s="18">
        <v>-2894</v>
      </c>
      <c r="AA194" s="18">
        <v>-2555</v>
      </c>
    </row>
    <row r="195" spans="1:27" ht="15.75" x14ac:dyDescent="0.25">
      <c r="A195" s="25" t="s">
        <v>987</v>
      </c>
      <c r="B195" s="25" t="s">
        <v>1513</v>
      </c>
      <c r="C195" s="17">
        <v>-231</v>
      </c>
      <c r="D195" s="17">
        <v>-142</v>
      </c>
      <c r="E195" s="17">
        <v>-522</v>
      </c>
      <c r="F195" s="17">
        <v>-186</v>
      </c>
      <c r="G195" s="17">
        <v>-832</v>
      </c>
      <c r="H195" s="17">
        <v>-1048</v>
      </c>
      <c r="I195" s="17">
        <v>-2245</v>
      </c>
      <c r="J195" s="17">
        <v>-2574</v>
      </c>
      <c r="K195" s="17">
        <v>-1259</v>
      </c>
      <c r="L195" s="17">
        <v>-1493</v>
      </c>
      <c r="M195" s="17">
        <v>-1294</v>
      </c>
      <c r="N195" s="17">
        <v>-1334</v>
      </c>
      <c r="O195" s="17">
        <v>-3062</v>
      </c>
      <c r="P195" s="17">
        <v>-3043</v>
      </c>
      <c r="Q195" s="17">
        <v>-2633</v>
      </c>
      <c r="R195" s="17">
        <v>-1558</v>
      </c>
      <c r="S195" s="17">
        <v>-1123</v>
      </c>
      <c r="T195" s="17">
        <v>-1449</v>
      </c>
      <c r="U195" s="17">
        <v>-2164</v>
      </c>
      <c r="V195" s="17">
        <v>-3961</v>
      </c>
      <c r="W195" s="17">
        <v>-3834</v>
      </c>
      <c r="X195" s="17">
        <v>-2450</v>
      </c>
      <c r="Y195" s="17">
        <v>-2603</v>
      </c>
      <c r="Z195" s="18">
        <v>-1981</v>
      </c>
      <c r="AA195" s="18">
        <v>-3250</v>
      </c>
    </row>
    <row r="196" spans="1:27" ht="15.75" x14ac:dyDescent="0.25">
      <c r="A196" s="25" t="s">
        <v>989</v>
      </c>
      <c r="B196" s="25" t="s">
        <v>1514</v>
      </c>
      <c r="C196" s="17">
        <v>-154</v>
      </c>
      <c r="D196" s="17">
        <v>-296</v>
      </c>
      <c r="E196" s="17">
        <v>-229</v>
      </c>
      <c r="F196" s="17">
        <v>-312</v>
      </c>
      <c r="G196" s="17">
        <v>-227</v>
      </c>
      <c r="H196" s="17">
        <v>-333</v>
      </c>
      <c r="I196" s="17">
        <v>-272</v>
      </c>
      <c r="J196" s="17">
        <v>-105</v>
      </c>
      <c r="K196" s="17">
        <v>-10</v>
      </c>
      <c r="L196" s="17">
        <v>69</v>
      </c>
      <c r="M196" s="17">
        <v>17</v>
      </c>
      <c r="N196" s="17">
        <v>34</v>
      </c>
      <c r="O196" s="17">
        <v>62</v>
      </c>
      <c r="P196" s="17">
        <v>83</v>
      </c>
      <c r="Q196" s="17">
        <v>195</v>
      </c>
      <c r="R196" s="17">
        <v>121</v>
      </c>
      <c r="S196" s="17">
        <v>38</v>
      </c>
      <c r="T196" s="17">
        <v>-1</v>
      </c>
      <c r="U196" s="17">
        <v>34</v>
      </c>
      <c r="V196" s="17">
        <v>61</v>
      </c>
      <c r="W196" s="17">
        <v>13</v>
      </c>
      <c r="X196" s="17">
        <v>17</v>
      </c>
      <c r="Y196" s="17">
        <v>-67</v>
      </c>
      <c r="Z196" s="18">
        <v>-146</v>
      </c>
      <c r="AA196" s="18">
        <v>11</v>
      </c>
    </row>
    <row r="197" spans="1:27" ht="15.75" x14ac:dyDescent="0.25">
      <c r="A197" s="25" t="s">
        <v>991</v>
      </c>
      <c r="B197" s="25" t="s">
        <v>1515</v>
      </c>
      <c r="C197" s="17">
        <v>-1062</v>
      </c>
      <c r="D197" s="17">
        <v>-1543</v>
      </c>
      <c r="E197" s="17">
        <v>-2493</v>
      </c>
      <c r="F197" s="17">
        <v>-3332</v>
      </c>
      <c r="G197" s="17">
        <v>-1966</v>
      </c>
      <c r="H197" s="17">
        <v>-1429</v>
      </c>
      <c r="I197" s="17">
        <v>-1574</v>
      </c>
      <c r="J197" s="17">
        <v>-1667</v>
      </c>
      <c r="K197" s="17">
        <v>-666</v>
      </c>
      <c r="L197" s="17">
        <v>-745</v>
      </c>
      <c r="M197" s="17">
        <v>-760</v>
      </c>
      <c r="N197" s="17">
        <v>-624</v>
      </c>
      <c r="O197" s="17">
        <v>-730</v>
      </c>
      <c r="P197" s="17">
        <v>-716</v>
      </c>
      <c r="Q197" s="17">
        <v>-931</v>
      </c>
      <c r="R197" s="17">
        <v>-785</v>
      </c>
      <c r="S197" s="17">
        <v>-747</v>
      </c>
      <c r="T197" s="17">
        <v>-884</v>
      </c>
      <c r="U197" s="17">
        <v>-999</v>
      </c>
      <c r="V197" s="17">
        <v>-1063</v>
      </c>
      <c r="W197" s="17">
        <v>-1096</v>
      </c>
      <c r="X197" s="17">
        <v>-1602</v>
      </c>
      <c r="Y197" s="17">
        <v>-1205</v>
      </c>
      <c r="Z197" s="18">
        <v>-1987</v>
      </c>
      <c r="AA197" s="18">
        <v>-916</v>
      </c>
    </row>
    <row r="198" spans="1:27" ht="15.75" x14ac:dyDescent="0.25">
      <c r="A198" s="25" t="s">
        <v>993</v>
      </c>
      <c r="B198" s="25" t="s">
        <v>1516</v>
      </c>
      <c r="C198" s="17">
        <v>-1932</v>
      </c>
      <c r="D198" s="17">
        <v>-585</v>
      </c>
      <c r="E198" s="17">
        <v>-1041</v>
      </c>
      <c r="F198" s="17">
        <v>-1596</v>
      </c>
      <c r="G198" s="17">
        <v>-1934</v>
      </c>
      <c r="H198" s="17">
        <v>-1893</v>
      </c>
      <c r="I198" s="17">
        <v>-590</v>
      </c>
      <c r="J198" s="17">
        <v>6763</v>
      </c>
      <c r="K198" s="17">
        <v>-4937</v>
      </c>
      <c r="L198" s="17">
        <v>-5917</v>
      </c>
      <c r="M198" s="17">
        <v>-4102</v>
      </c>
      <c r="N198" s="17">
        <v>-3198</v>
      </c>
      <c r="O198" s="17">
        <v>-1808</v>
      </c>
      <c r="P198" s="17">
        <v>-2268</v>
      </c>
      <c r="Q198" s="17">
        <v>-3281</v>
      </c>
      <c r="R198" s="17">
        <v>-5758</v>
      </c>
      <c r="S198" s="17">
        <v>-6154</v>
      </c>
      <c r="T198" s="17">
        <v>-5182</v>
      </c>
      <c r="U198" s="17">
        <v>-3270</v>
      </c>
      <c r="V198" s="17">
        <v>-3969</v>
      </c>
      <c r="W198" s="17">
        <v>-5683</v>
      </c>
      <c r="X198" s="17">
        <v>-4606</v>
      </c>
      <c r="Y198" s="17">
        <v>-3818</v>
      </c>
      <c r="Z198" s="18">
        <v>-8444</v>
      </c>
      <c r="AA198" s="18">
        <v>-16478</v>
      </c>
    </row>
    <row r="199" spans="1:27" ht="15.75" x14ac:dyDescent="0.25">
      <c r="A199" s="25" t="s">
        <v>995</v>
      </c>
      <c r="B199" s="25" t="s">
        <v>1517</v>
      </c>
      <c r="C199" s="17">
        <v>-6604</v>
      </c>
      <c r="D199" s="17">
        <v>-5283</v>
      </c>
      <c r="E199" s="17">
        <v>-8170</v>
      </c>
      <c r="F199" s="17">
        <v>-12543</v>
      </c>
      <c r="G199" s="17">
        <v>-14573</v>
      </c>
      <c r="H199" s="17">
        <v>-14718</v>
      </c>
      <c r="I199" s="17">
        <v>-17476</v>
      </c>
      <c r="J199" s="17">
        <v>-17139</v>
      </c>
      <c r="K199" s="17">
        <v>-20187</v>
      </c>
      <c r="L199" s="17">
        <v>-17062</v>
      </c>
      <c r="M199" s="17">
        <v>-16236</v>
      </c>
      <c r="N199" s="17">
        <v>-18265</v>
      </c>
      <c r="O199" s="17">
        <v>-16911</v>
      </c>
      <c r="P199" s="17">
        <v>-20299</v>
      </c>
      <c r="Q199" s="17">
        <v>-26427</v>
      </c>
      <c r="R199" s="17">
        <v>-28626</v>
      </c>
      <c r="S199" s="17">
        <v>-29940</v>
      </c>
      <c r="T199" s="17">
        <v>-31147</v>
      </c>
      <c r="U199" s="17">
        <v>-31699</v>
      </c>
      <c r="V199" s="17">
        <v>-31483</v>
      </c>
      <c r="W199" s="17">
        <v>-28709</v>
      </c>
      <c r="X199" s="17">
        <v>-24488</v>
      </c>
      <c r="Y199" s="17">
        <v>-27759</v>
      </c>
      <c r="Z199" s="18">
        <v>-34027</v>
      </c>
      <c r="AA199" s="18">
        <v>-39975</v>
      </c>
    </row>
    <row r="200" spans="1:27" ht="15.75" x14ac:dyDescent="0.25">
      <c r="A200" s="25" t="s">
        <v>997</v>
      </c>
      <c r="B200" s="25" t="s">
        <v>1518</v>
      </c>
      <c r="C200" s="17">
        <v>742</v>
      </c>
      <c r="D200" s="17">
        <v>797</v>
      </c>
      <c r="E200" s="17">
        <v>688</v>
      </c>
      <c r="F200" s="17">
        <v>729</v>
      </c>
      <c r="G200" s="17">
        <v>750</v>
      </c>
      <c r="H200" s="17">
        <v>773</v>
      </c>
      <c r="I200" s="17">
        <v>671</v>
      </c>
      <c r="J200" s="17">
        <v>823</v>
      </c>
      <c r="K200" s="17">
        <v>902</v>
      </c>
      <c r="L200" s="17">
        <v>1011</v>
      </c>
      <c r="M200" s="17">
        <v>1119</v>
      </c>
      <c r="N200" s="17">
        <v>753</v>
      </c>
      <c r="O200" s="17">
        <v>525</v>
      </c>
      <c r="P200" s="17">
        <v>242</v>
      </c>
      <c r="Q200" s="17">
        <v>500</v>
      </c>
      <c r="R200" s="17">
        <v>1210</v>
      </c>
      <c r="S200" s="17">
        <v>276</v>
      </c>
      <c r="T200" s="17">
        <v>56</v>
      </c>
      <c r="U200" s="17">
        <v>287</v>
      </c>
      <c r="V200" s="17">
        <v>666</v>
      </c>
      <c r="W200" s="17">
        <v>130</v>
      </c>
      <c r="X200" s="17">
        <v>119</v>
      </c>
      <c r="Y200" s="17">
        <v>-159</v>
      </c>
      <c r="Z200" s="18">
        <v>-567</v>
      </c>
      <c r="AA200" s="18">
        <v>-427</v>
      </c>
    </row>
    <row r="201" spans="1:27" ht="15.75" x14ac:dyDescent="0.25">
      <c r="A201" s="25" t="s">
        <v>999</v>
      </c>
      <c r="B201" s="25" t="s">
        <v>1519</v>
      </c>
      <c r="C201" s="17">
        <v>-179</v>
      </c>
      <c r="D201" s="17">
        <v>-126</v>
      </c>
      <c r="E201" s="17">
        <v>-202</v>
      </c>
      <c r="F201" s="17">
        <v>-302</v>
      </c>
      <c r="G201" s="17">
        <v>-463</v>
      </c>
      <c r="H201" s="17">
        <v>-946</v>
      </c>
      <c r="I201" s="17">
        <v>-1715</v>
      </c>
      <c r="J201" s="17">
        <v>-1699</v>
      </c>
      <c r="K201" s="17">
        <v>-1512</v>
      </c>
      <c r="L201" s="17">
        <v>-1468</v>
      </c>
      <c r="M201" s="17">
        <v>-1643</v>
      </c>
      <c r="N201" s="17">
        <v>-2133</v>
      </c>
      <c r="O201" s="17">
        <v>-1862</v>
      </c>
      <c r="P201" s="17">
        <v>-1500</v>
      </c>
      <c r="Q201" s="17">
        <v>-1310</v>
      </c>
      <c r="R201" s="17">
        <v>-1163</v>
      </c>
      <c r="S201" s="17">
        <v>-1168</v>
      </c>
      <c r="T201" s="17">
        <v>-1270</v>
      </c>
      <c r="U201" s="17">
        <v>-1224</v>
      </c>
      <c r="V201" s="17">
        <v>-1246</v>
      </c>
      <c r="W201" s="17">
        <v>-1621</v>
      </c>
      <c r="X201" s="17">
        <v>-1378</v>
      </c>
      <c r="Y201" s="17">
        <v>-1150</v>
      </c>
      <c r="Z201" s="18">
        <v>-1574</v>
      </c>
      <c r="AA201" s="18">
        <v>-1799</v>
      </c>
    </row>
    <row r="202" spans="1:27" ht="15.75" x14ac:dyDescent="0.25">
      <c r="A202" s="25" t="s">
        <v>1001</v>
      </c>
      <c r="B202" s="25" t="s">
        <v>1520</v>
      </c>
      <c r="C202" s="17">
        <v>2532</v>
      </c>
      <c r="D202" s="17">
        <v>2778</v>
      </c>
      <c r="E202" s="17">
        <v>4573</v>
      </c>
      <c r="F202" s="17">
        <v>5625</v>
      </c>
      <c r="G202" s="17">
        <v>2633</v>
      </c>
      <c r="H202" s="17">
        <v>4101</v>
      </c>
      <c r="I202" s="17">
        <v>5943</v>
      </c>
      <c r="J202" s="17">
        <v>6330</v>
      </c>
      <c r="K202" s="17">
        <v>6859</v>
      </c>
      <c r="L202" s="17">
        <v>7040</v>
      </c>
      <c r="M202" s="17">
        <v>3646</v>
      </c>
      <c r="N202" s="17">
        <v>4157</v>
      </c>
      <c r="O202" s="17">
        <v>4810</v>
      </c>
      <c r="P202" s="17">
        <v>4474</v>
      </c>
      <c r="Q202" s="17">
        <v>6817</v>
      </c>
      <c r="R202" s="17">
        <v>6231</v>
      </c>
      <c r="S202" s="17">
        <v>3966</v>
      </c>
      <c r="T202" s="17">
        <v>3904</v>
      </c>
      <c r="U202" s="17">
        <v>5153</v>
      </c>
      <c r="V202" s="17">
        <v>7552</v>
      </c>
      <c r="W202" s="17">
        <v>8082</v>
      </c>
      <c r="X202" s="17">
        <v>8451</v>
      </c>
      <c r="Y202" s="17">
        <v>6863</v>
      </c>
      <c r="Z202" s="18">
        <v>11279</v>
      </c>
      <c r="AA202" s="18">
        <v>8544</v>
      </c>
    </row>
    <row r="203" spans="1:27" ht="15.75" x14ac:dyDescent="0.25">
      <c r="A203" s="25" t="s">
        <v>1003</v>
      </c>
      <c r="B203" s="25" t="s">
        <v>1521</v>
      </c>
      <c r="C203" s="17">
        <v>-1895</v>
      </c>
      <c r="D203" s="17">
        <v>-1344</v>
      </c>
      <c r="E203" s="17">
        <v>-2205</v>
      </c>
      <c r="F203" s="17">
        <v>-2744</v>
      </c>
      <c r="G203" s="17">
        <v>-3340</v>
      </c>
      <c r="H203" s="17">
        <v>-4146</v>
      </c>
      <c r="I203" s="17">
        <v>-4123</v>
      </c>
      <c r="J203" s="17">
        <v>-3575</v>
      </c>
      <c r="K203" s="17">
        <v>-4641</v>
      </c>
      <c r="L203" s="17">
        <v>-5216</v>
      </c>
      <c r="M203" s="17">
        <v>-4001</v>
      </c>
      <c r="N203" s="17">
        <v>-4858</v>
      </c>
      <c r="O203" s="17">
        <v>-4411</v>
      </c>
      <c r="P203" s="17">
        <v>-6729</v>
      </c>
      <c r="Q203" s="17">
        <v>-6532</v>
      </c>
      <c r="R203" s="17">
        <v>-7549</v>
      </c>
      <c r="S203" s="17">
        <v>-7630</v>
      </c>
      <c r="T203" s="17">
        <v>-7674</v>
      </c>
      <c r="U203" s="17">
        <v>-8222</v>
      </c>
      <c r="V203" s="17">
        <v>-8890</v>
      </c>
      <c r="W203" s="17">
        <v>-9675</v>
      </c>
      <c r="X203" s="17">
        <v>-8741</v>
      </c>
      <c r="Y203" s="17">
        <v>-9526</v>
      </c>
      <c r="Z203" s="18">
        <v>-14113</v>
      </c>
      <c r="AA203" s="18">
        <v>-12580</v>
      </c>
    </row>
    <row r="204" spans="1:27" ht="15.75" x14ac:dyDescent="0.25">
      <c r="A204" s="25" t="s">
        <v>1005</v>
      </c>
      <c r="B204" s="25" t="s">
        <v>1522</v>
      </c>
      <c r="C204" s="17">
        <v>-220</v>
      </c>
      <c r="D204" s="17">
        <v>-369</v>
      </c>
      <c r="E204" s="17">
        <v>-389</v>
      </c>
      <c r="F204" s="17">
        <v>-456</v>
      </c>
      <c r="G204" s="17">
        <v>-460</v>
      </c>
      <c r="H204" s="17">
        <v>-658</v>
      </c>
      <c r="I204" s="17">
        <v>-684</v>
      </c>
      <c r="J204" s="17">
        <v>-301</v>
      </c>
      <c r="K204" s="17">
        <v>-501</v>
      </c>
      <c r="L204" s="17">
        <v>-192</v>
      </c>
      <c r="M204" s="17">
        <v>-188</v>
      </c>
      <c r="N204" s="17">
        <v>-228</v>
      </c>
      <c r="O204" s="17">
        <v>-208</v>
      </c>
      <c r="P204" s="17">
        <v>-84</v>
      </c>
      <c r="Q204" s="17">
        <v>-230</v>
      </c>
      <c r="R204" s="17">
        <v>-48</v>
      </c>
      <c r="S204" s="17">
        <v>-262</v>
      </c>
      <c r="T204" s="17">
        <v>-439</v>
      </c>
      <c r="U204" s="17">
        <v>-263</v>
      </c>
      <c r="V204" s="17">
        <v>-372</v>
      </c>
      <c r="W204" s="17">
        <v>-378</v>
      </c>
      <c r="X204" s="17">
        <v>-307</v>
      </c>
      <c r="Y204" s="17">
        <v>-735</v>
      </c>
      <c r="Z204" s="18">
        <v>-769</v>
      </c>
      <c r="AA204" s="18">
        <v>-482</v>
      </c>
    </row>
    <row r="205" spans="1:27" ht="15.75" x14ac:dyDescent="0.25">
      <c r="A205" s="25" t="s">
        <v>1007</v>
      </c>
      <c r="B205" s="25" t="s">
        <v>1523</v>
      </c>
      <c r="C205" s="17">
        <v>-81</v>
      </c>
      <c r="D205" s="17">
        <v>-122</v>
      </c>
      <c r="E205" s="17">
        <v>-120</v>
      </c>
      <c r="F205" s="17">
        <v>-154</v>
      </c>
      <c r="G205" s="17">
        <v>-120</v>
      </c>
      <c r="H205" s="17">
        <v>-119</v>
      </c>
      <c r="I205" s="17">
        <v>-77</v>
      </c>
      <c r="J205" s="17">
        <v>-34</v>
      </c>
      <c r="K205" s="17">
        <v>16</v>
      </c>
      <c r="L205" s="17">
        <v>-63</v>
      </c>
      <c r="M205" s="17">
        <v>-196</v>
      </c>
      <c r="N205" s="17">
        <v>-316</v>
      </c>
      <c r="O205" s="17">
        <v>-321</v>
      </c>
      <c r="P205" s="17">
        <v>-459</v>
      </c>
      <c r="Q205" s="17">
        <v>-557</v>
      </c>
      <c r="R205" s="17">
        <v>-662</v>
      </c>
      <c r="S205" s="17">
        <v>-486</v>
      </c>
      <c r="T205" s="17">
        <v>-411</v>
      </c>
      <c r="U205" s="17">
        <v>-160</v>
      </c>
      <c r="V205" s="17">
        <v>-336</v>
      </c>
      <c r="W205" s="17">
        <v>-254</v>
      </c>
      <c r="X205" s="17">
        <v>-414</v>
      </c>
      <c r="Y205" s="17">
        <v>-448</v>
      </c>
      <c r="Z205" s="18">
        <v>-143</v>
      </c>
      <c r="AA205" s="18">
        <v>-512</v>
      </c>
    </row>
    <row r="206" spans="1:27" ht="15.75" x14ac:dyDescent="0.25">
      <c r="A206" s="23" t="s">
        <v>1009</v>
      </c>
      <c r="B206" s="25" t="s">
        <v>1524</v>
      </c>
      <c r="C206" s="17">
        <v>52</v>
      </c>
      <c r="D206" s="17">
        <v>96</v>
      </c>
      <c r="E206" s="17">
        <v>-30</v>
      </c>
      <c r="F206" s="17">
        <v>-168</v>
      </c>
      <c r="G206" s="17">
        <v>-309</v>
      </c>
      <c r="H206" s="17">
        <v>-707</v>
      </c>
      <c r="I206" s="17">
        <v>-791</v>
      </c>
      <c r="J206" s="17">
        <v>-941</v>
      </c>
      <c r="K206" s="17">
        <v>-342</v>
      </c>
      <c r="L206" s="17">
        <v>-588</v>
      </c>
      <c r="M206" s="17">
        <v>-379</v>
      </c>
      <c r="N206" s="17">
        <v>-659</v>
      </c>
      <c r="O206" s="17">
        <v>-587</v>
      </c>
      <c r="P206" s="17">
        <v>-403</v>
      </c>
      <c r="Q206" s="17">
        <v>-83</v>
      </c>
      <c r="R206" s="17">
        <v>-205</v>
      </c>
      <c r="S206" s="17">
        <v>-234</v>
      </c>
      <c r="T206" s="17">
        <v>-156</v>
      </c>
      <c r="U206" s="17">
        <v>-160</v>
      </c>
      <c r="V206" s="17">
        <v>-139</v>
      </c>
      <c r="W206" s="17">
        <v>-346</v>
      </c>
      <c r="X206" s="17">
        <v>-154</v>
      </c>
      <c r="Y206" s="17">
        <v>276</v>
      </c>
      <c r="Z206" s="18">
        <v>-48</v>
      </c>
      <c r="AA206" s="18">
        <v>-131</v>
      </c>
    </row>
    <row r="207" spans="1:27" ht="15.75" x14ac:dyDescent="0.25">
      <c r="A207" s="23" t="s">
        <v>1011</v>
      </c>
      <c r="B207" s="25" t="s">
        <v>1525</v>
      </c>
      <c r="C207" s="17">
        <v>59</v>
      </c>
      <c r="D207" s="17">
        <v>64</v>
      </c>
      <c r="E207" s="17">
        <v>47</v>
      </c>
      <c r="F207" s="17">
        <v>25</v>
      </c>
      <c r="G207" s="17">
        <v>44</v>
      </c>
      <c r="H207" s="17">
        <v>65</v>
      </c>
      <c r="I207" s="17">
        <v>62</v>
      </c>
      <c r="J207" s="17">
        <v>150</v>
      </c>
      <c r="K207" s="17">
        <v>186</v>
      </c>
      <c r="L207" s="17">
        <v>296</v>
      </c>
      <c r="M207" s="17">
        <v>280</v>
      </c>
      <c r="N207" s="17">
        <v>174</v>
      </c>
      <c r="O207" s="17">
        <v>213</v>
      </c>
      <c r="P207" s="17">
        <v>233</v>
      </c>
      <c r="Q207" s="17">
        <v>274</v>
      </c>
      <c r="R207" s="17">
        <v>245</v>
      </c>
      <c r="S207" s="17">
        <v>154</v>
      </c>
      <c r="T207" s="17">
        <v>173</v>
      </c>
      <c r="U207" s="17">
        <v>373</v>
      </c>
      <c r="V207" s="17">
        <v>482</v>
      </c>
      <c r="W207" s="17">
        <v>768</v>
      </c>
      <c r="X207" s="17">
        <v>435</v>
      </c>
      <c r="Y207" s="17">
        <v>283</v>
      </c>
      <c r="Z207" s="18">
        <v>144</v>
      </c>
      <c r="AA207" s="18">
        <v>220</v>
      </c>
    </row>
    <row r="208" spans="1:27" ht="15.75" x14ac:dyDescent="0.25">
      <c r="A208" s="23" t="s">
        <v>1013</v>
      </c>
      <c r="B208" s="25" t="s">
        <v>1526</v>
      </c>
      <c r="C208" s="17">
        <v>-372</v>
      </c>
      <c r="D208" s="17">
        <v>-1076</v>
      </c>
      <c r="E208" s="17">
        <v>-2222</v>
      </c>
      <c r="F208" s="17">
        <v>-3846</v>
      </c>
      <c r="G208" s="17">
        <v>-3115</v>
      </c>
      <c r="H208" s="17">
        <v>-6852</v>
      </c>
      <c r="I208" s="17">
        <v>-9212</v>
      </c>
      <c r="J208" s="17">
        <v>-7798</v>
      </c>
      <c r="K208" s="17">
        <v>-8348</v>
      </c>
      <c r="L208" s="17">
        <v>-6293</v>
      </c>
      <c r="M208" s="17">
        <v>-4037</v>
      </c>
      <c r="N208" s="17">
        <v>-3957</v>
      </c>
      <c r="O208" s="17">
        <v>-4584</v>
      </c>
      <c r="P208" s="17">
        <v>-6909</v>
      </c>
      <c r="Q208" s="17">
        <v>-9925</v>
      </c>
      <c r="R208" s="17">
        <v>-9895</v>
      </c>
      <c r="S208" s="17">
        <v>-13826</v>
      </c>
      <c r="T208" s="17">
        <v>-16175</v>
      </c>
      <c r="U208" s="17">
        <v>-17730</v>
      </c>
      <c r="V208" s="17">
        <v>-16376</v>
      </c>
      <c r="W208" s="17">
        <v>-18635</v>
      </c>
      <c r="X208" s="17">
        <v>-16268</v>
      </c>
      <c r="Y208" s="17">
        <v>-4695</v>
      </c>
      <c r="Z208" s="18">
        <v>-18049</v>
      </c>
      <c r="AA208" s="18">
        <v>-22240</v>
      </c>
    </row>
    <row r="209" spans="1:27" ht="15.75" x14ac:dyDescent="0.25">
      <c r="A209" s="23" t="s">
        <v>1015</v>
      </c>
      <c r="B209" s="25" t="s">
        <v>1527</v>
      </c>
      <c r="C209" s="17">
        <v>442</v>
      </c>
      <c r="D209" s="17">
        <v>332</v>
      </c>
      <c r="E209" s="17">
        <v>23</v>
      </c>
      <c r="F209" s="17">
        <v>-96</v>
      </c>
      <c r="G209" s="17">
        <v>-155</v>
      </c>
      <c r="H209" s="17">
        <v>-691</v>
      </c>
      <c r="I209" s="17">
        <v>-1298</v>
      </c>
      <c r="J209" s="17">
        <v>-2110</v>
      </c>
      <c r="K209" s="17">
        <v>-2167</v>
      </c>
      <c r="L209" s="17">
        <v>-2226</v>
      </c>
      <c r="M209" s="17">
        <v>-2616</v>
      </c>
      <c r="N209" s="17">
        <v>-2742</v>
      </c>
      <c r="O209" s="17">
        <v>-3161</v>
      </c>
      <c r="P209" s="17">
        <v>-4363</v>
      </c>
      <c r="Q209" s="17">
        <v>-4401</v>
      </c>
      <c r="R209" s="17">
        <v>-4092</v>
      </c>
      <c r="S209" s="17">
        <v>-4478</v>
      </c>
      <c r="T209" s="17">
        <v>-5014</v>
      </c>
      <c r="U209" s="17">
        <v>-5367</v>
      </c>
      <c r="V209" s="17">
        <v>-5276</v>
      </c>
      <c r="W209" s="17">
        <v>-5729</v>
      </c>
      <c r="X209" s="17">
        <v>-6299</v>
      </c>
      <c r="Y209" s="17">
        <v>-6924</v>
      </c>
      <c r="Z209" s="18">
        <v>-5989</v>
      </c>
      <c r="AA209" s="18">
        <v>-6641</v>
      </c>
    </row>
    <row r="210" spans="1:27" ht="15.75" x14ac:dyDescent="0.25">
      <c r="A210" s="23" t="s">
        <v>1017</v>
      </c>
      <c r="B210" s="25" t="s">
        <v>1528</v>
      </c>
      <c r="C210" s="17">
        <v>-136</v>
      </c>
      <c r="D210" s="17">
        <v>-94</v>
      </c>
      <c r="E210" s="17">
        <v>-44</v>
      </c>
      <c r="F210" s="17">
        <v>-202</v>
      </c>
      <c r="G210" s="17">
        <v>-511</v>
      </c>
      <c r="H210" s="17">
        <v>-341</v>
      </c>
      <c r="I210" s="17">
        <v>-309</v>
      </c>
      <c r="J210" s="17">
        <v>-1867</v>
      </c>
      <c r="K210" s="17">
        <v>41</v>
      </c>
      <c r="L210" s="17">
        <v>-56</v>
      </c>
      <c r="M210" s="17">
        <v>148</v>
      </c>
      <c r="N210" s="17">
        <v>139</v>
      </c>
      <c r="O210" s="17">
        <v>-11</v>
      </c>
      <c r="P210" s="17">
        <v>-339</v>
      </c>
      <c r="Q210" s="17">
        <v>-565</v>
      </c>
      <c r="R210" s="17">
        <v>-878</v>
      </c>
      <c r="S210" s="17">
        <v>-1059</v>
      </c>
      <c r="T210" s="17">
        <v>-1191</v>
      </c>
      <c r="U210" s="17">
        <v>-1398</v>
      </c>
      <c r="V210" s="17">
        <v>-1456</v>
      </c>
      <c r="W210" s="17">
        <v>-1567</v>
      </c>
      <c r="X210" s="17">
        <v>-903</v>
      </c>
      <c r="Y210" s="17">
        <v>-1549</v>
      </c>
      <c r="Z210" s="18">
        <v>-2011</v>
      </c>
      <c r="AA210" s="18">
        <v>-1837</v>
      </c>
    </row>
    <row r="211" spans="1:27" ht="15.75" x14ac:dyDescent="0.25">
      <c r="A211" s="23" t="s">
        <v>1019</v>
      </c>
      <c r="B211" s="25" t="s">
        <v>1529</v>
      </c>
      <c r="C211" s="17">
        <v>-34</v>
      </c>
      <c r="D211" s="17">
        <v>18</v>
      </c>
      <c r="E211" s="17">
        <v>-188</v>
      </c>
      <c r="F211" s="17">
        <v>-150</v>
      </c>
      <c r="G211" s="17">
        <v>-273</v>
      </c>
      <c r="H211" s="17">
        <v>-362</v>
      </c>
      <c r="I211" s="17">
        <v>-376</v>
      </c>
      <c r="J211" s="17">
        <v>-458</v>
      </c>
      <c r="K211" s="17">
        <v>-390</v>
      </c>
      <c r="L211" s="17">
        <v>-297</v>
      </c>
      <c r="M211" s="17">
        <v>-314</v>
      </c>
      <c r="N211" s="17">
        <v>-667</v>
      </c>
      <c r="O211" s="17">
        <v>-471</v>
      </c>
      <c r="P211" s="17">
        <v>-327</v>
      </c>
      <c r="Q211" s="17">
        <v>-381</v>
      </c>
      <c r="R211" s="17">
        <v>-505</v>
      </c>
      <c r="S211" s="17">
        <v>-620</v>
      </c>
      <c r="T211" s="17">
        <v>-731</v>
      </c>
      <c r="U211" s="17">
        <v>-800</v>
      </c>
      <c r="V211" s="17">
        <v>-1156</v>
      </c>
      <c r="W211" s="17">
        <v>-771</v>
      </c>
      <c r="X211" s="17">
        <v>-341</v>
      </c>
      <c r="Y211" s="17">
        <v>-1156</v>
      </c>
      <c r="Z211" s="18">
        <v>-2161</v>
      </c>
      <c r="AA211" s="18">
        <v>-2585</v>
      </c>
    </row>
    <row r="212" spans="1:27" ht="15.75" x14ac:dyDescent="0.25">
      <c r="A212" s="23" t="s">
        <v>1021</v>
      </c>
      <c r="B212" s="25" t="s">
        <v>1530</v>
      </c>
      <c r="C212" s="17">
        <v>-4</v>
      </c>
      <c r="D212" s="17">
        <v>2</v>
      </c>
      <c r="E212" s="17">
        <v>-22</v>
      </c>
      <c r="F212" s="17">
        <v>-71</v>
      </c>
      <c r="G212" s="17">
        <v>-53</v>
      </c>
      <c r="H212" s="17">
        <v>-48</v>
      </c>
      <c r="I212" s="17">
        <v>-110</v>
      </c>
      <c r="J212" s="17">
        <v>-387</v>
      </c>
      <c r="K212" s="17">
        <v>-894</v>
      </c>
      <c r="L212" s="17">
        <v>-1143</v>
      </c>
      <c r="M212" s="17">
        <v>-1196</v>
      </c>
      <c r="N212" s="17">
        <v>-1130</v>
      </c>
      <c r="O212" s="17">
        <v>-949</v>
      </c>
      <c r="P212" s="17">
        <v>-1029</v>
      </c>
      <c r="Q212" s="17">
        <v>-1324</v>
      </c>
      <c r="R212" s="17">
        <v>-1431</v>
      </c>
      <c r="S212" s="17">
        <v>-1544</v>
      </c>
      <c r="T212" s="17">
        <v>-1977</v>
      </c>
      <c r="U212" s="17">
        <v>-1891</v>
      </c>
      <c r="V212" s="17">
        <v>-1716</v>
      </c>
      <c r="W212" s="17">
        <v>-1463</v>
      </c>
      <c r="X212" s="17">
        <v>-1479</v>
      </c>
      <c r="Y212" s="17">
        <v>-1223</v>
      </c>
      <c r="Z212" s="18">
        <v>-682</v>
      </c>
      <c r="AA212" s="18">
        <v>-610</v>
      </c>
    </row>
    <row r="213" spans="1:27" ht="15.75" x14ac:dyDescent="0.25">
      <c r="A213" s="23" t="s">
        <v>1023</v>
      </c>
      <c r="B213" s="25" t="s">
        <v>1531</v>
      </c>
      <c r="C213" s="17">
        <v>25</v>
      </c>
      <c r="D213" s="17">
        <v>21</v>
      </c>
      <c r="E213" s="17">
        <v>-9</v>
      </c>
      <c r="F213" s="17">
        <v>-13</v>
      </c>
      <c r="G213" s="17">
        <v>-30</v>
      </c>
      <c r="H213" s="17">
        <v>-9</v>
      </c>
      <c r="I213" s="17">
        <v>-27</v>
      </c>
      <c r="J213" s="17">
        <v>-85</v>
      </c>
      <c r="K213" s="17">
        <v>-109</v>
      </c>
      <c r="L213" s="17">
        <v>-84</v>
      </c>
      <c r="M213" s="17">
        <v>-71</v>
      </c>
      <c r="N213" s="17">
        <v>-131</v>
      </c>
      <c r="O213" s="17">
        <v>-114</v>
      </c>
      <c r="P213" s="17">
        <v>-121</v>
      </c>
      <c r="Q213" s="17">
        <v>-114</v>
      </c>
      <c r="R213" s="17">
        <v>-67</v>
      </c>
      <c r="S213" s="17">
        <v>-118</v>
      </c>
      <c r="T213" s="17">
        <v>-152</v>
      </c>
      <c r="U213" s="17">
        <v>-137</v>
      </c>
      <c r="V213" s="17">
        <v>-78</v>
      </c>
      <c r="W213" s="17">
        <v>-147</v>
      </c>
      <c r="X213" s="17">
        <v>-123</v>
      </c>
      <c r="Y213" s="17">
        <v>-219</v>
      </c>
      <c r="Z213" s="18">
        <v>-473</v>
      </c>
      <c r="AA213" s="18">
        <v>-443</v>
      </c>
    </row>
    <row r="214" spans="1:27" ht="15.75" x14ac:dyDescent="0.25">
      <c r="A214" s="23" t="s">
        <v>1025</v>
      </c>
      <c r="B214" s="25" t="s">
        <v>1532</v>
      </c>
      <c r="C214" s="17">
        <v>186</v>
      </c>
      <c r="D214" s="17">
        <v>667</v>
      </c>
      <c r="E214" s="17">
        <v>139</v>
      </c>
      <c r="F214" s="17">
        <v>-1374</v>
      </c>
      <c r="G214" s="17">
        <v>-1437</v>
      </c>
      <c r="H214" s="17">
        <v>-959</v>
      </c>
      <c r="I214" s="17">
        <v>-1103</v>
      </c>
      <c r="J214" s="17">
        <v>-1497</v>
      </c>
      <c r="K214" s="17">
        <v>-1528</v>
      </c>
      <c r="L214" s="17">
        <v>-1878</v>
      </c>
      <c r="M214" s="17">
        <v>-2251</v>
      </c>
      <c r="N214" s="17">
        <v>-2171</v>
      </c>
      <c r="O214" s="17">
        <v>-3015</v>
      </c>
      <c r="P214" s="17">
        <v>-3665</v>
      </c>
      <c r="Q214" s="17">
        <v>-5231</v>
      </c>
      <c r="R214" s="17">
        <v>-5400</v>
      </c>
      <c r="S214" s="17">
        <v>-6122</v>
      </c>
      <c r="T214" s="17">
        <v>-6896</v>
      </c>
      <c r="U214" s="17">
        <v>-6281</v>
      </c>
      <c r="V214" s="17">
        <v>-5816</v>
      </c>
      <c r="W214" s="17">
        <v>-6612</v>
      </c>
      <c r="X214" s="17">
        <v>-6746</v>
      </c>
      <c r="Y214" s="17">
        <v>-7512</v>
      </c>
      <c r="Z214" s="18">
        <v>-9278</v>
      </c>
      <c r="AA214" s="18">
        <v>-9749</v>
      </c>
    </row>
    <row r="215" spans="1:27" ht="15.75" x14ac:dyDescent="0.25">
      <c r="A215" s="23" t="s">
        <v>1027</v>
      </c>
      <c r="B215" s="25" t="s">
        <v>1533</v>
      </c>
      <c r="C215" s="17">
        <v>-737</v>
      </c>
      <c r="D215" s="17">
        <v>-955</v>
      </c>
      <c r="E215" s="17">
        <v>-922</v>
      </c>
      <c r="F215" s="17">
        <v>-674</v>
      </c>
      <c r="G215" s="17">
        <v>-905</v>
      </c>
      <c r="H215" s="17">
        <v>-828</v>
      </c>
      <c r="I215" s="17">
        <v>-865</v>
      </c>
      <c r="J215" s="17">
        <v>-1213</v>
      </c>
      <c r="K215" s="17">
        <v>-329</v>
      </c>
      <c r="L215" s="17">
        <v>-1787</v>
      </c>
      <c r="M215" s="17">
        <v>-1393</v>
      </c>
      <c r="N215" s="17">
        <v>-1249</v>
      </c>
      <c r="O215" s="17">
        <v>-1484</v>
      </c>
      <c r="P215" s="17">
        <v>-3615</v>
      </c>
      <c r="Q215" s="17">
        <v>-1793</v>
      </c>
      <c r="R215" s="17">
        <v>-2207</v>
      </c>
      <c r="S215" s="17">
        <v>-2591</v>
      </c>
      <c r="T215" s="17">
        <v>-1761</v>
      </c>
      <c r="U215" s="17">
        <v>-1663</v>
      </c>
      <c r="V215" s="17">
        <v>-1626</v>
      </c>
      <c r="W215" s="17">
        <v>-1461</v>
      </c>
      <c r="X215" s="17">
        <v>-1110</v>
      </c>
      <c r="Y215" s="17">
        <v>-1873</v>
      </c>
      <c r="Z215" s="18">
        <v>-2027</v>
      </c>
      <c r="AA215" s="18">
        <v>-2697</v>
      </c>
    </row>
    <row r="216" spans="1:27" ht="15.75" x14ac:dyDescent="0.25">
      <c r="A216" s="23" t="s">
        <v>1029</v>
      </c>
      <c r="B216" s="25" t="s">
        <v>1534</v>
      </c>
      <c r="C216" s="17">
        <v>0</v>
      </c>
      <c r="D216" s="17">
        <v>0</v>
      </c>
      <c r="E216" s="17">
        <v>0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8">
        <v>0</v>
      </c>
      <c r="AA216" s="18">
        <v>0</v>
      </c>
    </row>
    <row r="217" spans="1:27" ht="15.75" x14ac:dyDescent="0.25">
      <c r="A217" s="23" t="s">
        <v>1177</v>
      </c>
      <c r="B217" s="25" t="s">
        <v>1535</v>
      </c>
      <c r="C217" s="17">
        <v>0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8">
        <v>0</v>
      </c>
      <c r="AA217" s="18">
        <v>0</v>
      </c>
    </row>
    <row r="218" spans="1:27" ht="15.75" x14ac:dyDescent="0.25">
      <c r="A218" s="23" t="s">
        <v>1033</v>
      </c>
      <c r="B218" s="25" t="s">
        <v>1536</v>
      </c>
      <c r="C218" s="17">
        <v>-10885</v>
      </c>
      <c r="D218" s="17">
        <v>-8290</v>
      </c>
      <c r="E218" s="17">
        <v>-17102</v>
      </c>
      <c r="F218" s="17">
        <v>-26731</v>
      </c>
      <c r="G218" s="17">
        <v>-31856</v>
      </c>
      <c r="H218" s="17">
        <v>-35551</v>
      </c>
      <c r="I218" s="17">
        <v>-40270</v>
      </c>
      <c r="J218" s="17">
        <v>-34271</v>
      </c>
      <c r="K218" s="17">
        <v>-45053</v>
      </c>
      <c r="L218" s="17">
        <v>-43362</v>
      </c>
      <c r="M218" s="17">
        <v>-41883</v>
      </c>
      <c r="N218" s="17">
        <v>-45100</v>
      </c>
      <c r="O218" s="17">
        <v>-44217</v>
      </c>
      <c r="P218" s="17">
        <v>-58244</v>
      </c>
      <c r="Q218" s="17">
        <v>-68140</v>
      </c>
      <c r="R218" s="17">
        <v>-75269</v>
      </c>
      <c r="S218" s="17">
        <v>-86640</v>
      </c>
      <c r="T218" s="17">
        <v>-94352</v>
      </c>
      <c r="U218" s="17">
        <v>-93116</v>
      </c>
      <c r="V218" s="17">
        <v>-93107</v>
      </c>
      <c r="W218" s="17">
        <v>-97940</v>
      </c>
      <c r="X218" s="17">
        <v>-84935</v>
      </c>
      <c r="Y218" s="17">
        <v>-79071</v>
      </c>
      <c r="Z218" s="18">
        <v>-99594</v>
      </c>
      <c r="AA218" s="18">
        <v>-131999</v>
      </c>
    </row>
    <row r="219" spans="1:27" ht="15.75" x14ac:dyDescent="0.25">
      <c r="A219" s="23" t="s">
        <v>1035</v>
      </c>
      <c r="B219" s="25" t="s">
        <v>1537</v>
      </c>
      <c r="C219" s="17">
        <v>-130</v>
      </c>
      <c r="D219" s="17">
        <v>-128</v>
      </c>
      <c r="E219" s="17">
        <v>-156</v>
      </c>
      <c r="F219" s="17">
        <v>-168</v>
      </c>
      <c r="G219" s="17">
        <v>-164</v>
      </c>
      <c r="H219" s="17">
        <v>-170</v>
      </c>
      <c r="I219" s="17">
        <v>-172</v>
      </c>
      <c r="J219" s="17">
        <v>-195</v>
      </c>
      <c r="K219" s="17">
        <v>-215</v>
      </c>
      <c r="L219" s="17">
        <v>-252</v>
      </c>
      <c r="M219" s="17">
        <v>-324</v>
      </c>
      <c r="N219" s="17">
        <v>-335</v>
      </c>
      <c r="O219" s="17">
        <v>-261</v>
      </c>
      <c r="P219" s="17">
        <v>-203</v>
      </c>
      <c r="Q219" s="17">
        <v>-203</v>
      </c>
      <c r="R219" s="17">
        <v>-295</v>
      </c>
      <c r="S219" s="17">
        <v>-214</v>
      </c>
      <c r="T219" s="17">
        <v>103</v>
      </c>
      <c r="U219" s="17">
        <v>-89</v>
      </c>
      <c r="V219" s="17">
        <v>-144</v>
      </c>
      <c r="W219" s="17">
        <v>-173</v>
      </c>
      <c r="X219" s="17">
        <v>-141</v>
      </c>
      <c r="Y219" s="17">
        <v>-111</v>
      </c>
      <c r="Z219" s="18">
        <v>-143</v>
      </c>
      <c r="AA219" s="18">
        <v>-162</v>
      </c>
    </row>
    <row r="220" spans="1:27" ht="15.75" x14ac:dyDescent="0.25">
      <c r="A220" s="23" t="s">
        <v>1037</v>
      </c>
      <c r="B220" s="25" t="s">
        <v>1538</v>
      </c>
      <c r="C220" s="17">
        <v>-20</v>
      </c>
      <c r="D220" s="17">
        <v>-17</v>
      </c>
      <c r="E220" s="17">
        <v>-26</v>
      </c>
      <c r="F220" s="17">
        <v>-25</v>
      </c>
      <c r="G220" s="17">
        <v>-23</v>
      </c>
      <c r="H220" s="17">
        <v>-12</v>
      </c>
      <c r="I220" s="17">
        <v>-13</v>
      </c>
      <c r="J220" s="17">
        <v>-19</v>
      </c>
      <c r="K220" s="17">
        <v>-38</v>
      </c>
      <c r="L220" s="17">
        <v>-28</v>
      </c>
      <c r="M220" s="17">
        <v>-19</v>
      </c>
      <c r="N220" s="17">
        <v>1</v>
      </c>
      <c r="O220" s="17">
        <v>7</v>
      </c>
      <c r="P220" s="17">
        <v>8</v>
      </c>
      <c r="Q220" s="17">
        <v>2</v>
      </c>
      <c r="R220" s="17">
        <v>14</v>
      </c>
      <c r="S220" s="17">
        <v>4</v>
      </c>
      <c r="T220" s="17">
        <v>-5</v>
      </c>
      <c r="U220" s="17">
        <v>15</v>
      </c>
      <c r="V220" s="17">
        <v>17</v>
      </c>
      <c r="W220" s="17">
        <v>18</v>
      </c>
      <c r="X220" s="17">
        <v>68</v>
      </c>
      <c r="Y220" s="17">
        <v>-8</v>
      </c>
      <c r="Z220" s="18">
        <v>0</v>
      </c>
      <c r="AA220" s="18">
        <v>-11</v>
      </c>
    </row>
    <row r="221" spans="1:27" ht="15.75" x14ac:dyDescent="0.25">
      <c r="A221" s="23" t="s">
        <v>1039</v>
      </c>
      <c r="B221" s="25" t="s">
        <v>1539</v>
      </c>
      <c r="C221" s="17">
        <v>-1848</v>
      </c>
      <c r="D221" s="17">
        <v>-4043</v>
      </c>
      <c r="E221" s="17">
        <v>-4212</v>
      </c>
      <c r="F221" s="17">
        <v>-4107</v>
      </c>
      <c r="G221" s="17">
        <v>-4922</v>
      </c>
      <c r="H221" s="17">
        <v>-6944</v>
      </c>
      <c r="I221" s="17">
        <v>-10300</v>
      </c>
      <c r="J221" s="17">
        <v>-12483</v>
      </c>
      <c r="K221" s="17">
        <v>-12086</v>
      </c>
      <c r="L221" s="17">
        <v>-18279</v>
      </c>
      <c r="M221" s="17">
        <v>-12627</v>
      </c>
      <c r="N221" s="17">
        <v>-16777</v>
      </c>
      <c r="O221" s="17">
        <v>-22984</v>
      </c>
      <c r="P221" s="17">
        <v>-21317</v>
      </c>
      <c r="Q221" s="17">
        <v>-17469</v>
      </c>
      <c r="R221" s="17">
        <v>-14017</v>
      </c>
      <c r="S221" s="17">
        <v>-10183</v>
      </c>
      <c r="T221" s="17">
        <v>-11534</v>
      </c>
      <c r="U221" s="17">
        <v>-16715</v>
      </c>
      <c r="V221" s="17">
        <v>-16893</v>
      </c>
      <c r="W221" s="17">
        <v>-12315</v>
      </c>
      <c r="X221" s="17">
        <v>-7376</v>
      </c>
      <c r="Y221" s="17">
        <v>-23585</v>
      </c>
      <c r="Z221" s="18">
        <v>-40463</v>
      </c>
      <c r="AA221" s="18">
        <v>-23310</v>
      </c>
    </row>
    <row r="222" spans="1:27" ht="15.75" x14ac:dyDescent="0.25">
      <c r="A222" s="23" t="s">
        <v>1041</v>
      </c>
      <c r="B222" s="25" t="s">
        <v>1540</v>
      </c>
      <c r="C222" s="17">
        <v>-2782</v>
      </c>
      <c r="D222" s="17">
        <v>-2335</v>
      </c>
      <c r="E222" s="17">
        <v>-828</v>
      </c>
      <c r="F222" s="17">
        <v>-802</v>
      </c>
      <c r="G222" s="17">
        <v>-564</v>
      </c>
      <c r="H222" s="17">
        <v>-334</v>
      </c>
      <c r="I222" s="17">
        <v>1431</v>
      </c>
      <c r="J222" s="17">
        <v>165</v>
      </c>
      <c r="K222" s="17">
        <v>-764</v>
      </c>
      <c r="L222" s="17">
        <v>-490</v>
      </c>
      <c r="M222" s="17">
        <v>-1028</v>
      </c>
      <c r="N222" s="17">
        <v>-1413</v>
      </c>
      <c r="O222" s="17">
        <v>-1550</v>
      </c>
      <c r="P222" s="17">
        <v>-743</v>
      </c>
      <c r="Q222" s="17">
        <v>-1489</v>
      </c>
      <c r="R222" s="17">
        <v>-1331</v>
      </c>
      <c r="S222" s="17">
        <v>370</v>
      </c>
      <c r="T222" s="17">
        <v>-1685</v>
      </c>
      <c r="U222" s="17">
        <v>-1241</v>
      </c>
      <c r="V222" s="17">
        <v>494</v>
      </c>
      <c r="W222" s="17">
        <v>1258</v>
      </c>
      <c r="X222" s="17">
        <v>6828</v>
      </c>
      <c r="Y222" s="17">
        <v>736</v>
      </c>
      <c r="Z222" s="18">
        <v>7741</v>
      </c>
      <c r="AA222" s="18">
        <v>3552</v>
      </c>
    </row>
    <row r="223" spans="1:27" ht="15.75" x14ac:dyDescent="0.25">
      <c r="A223" s="23" t="s">
        <v>1043</v>
      </c>
      <c r="B223" s="25" t="s">
        <v>1541</v>
      </c>
      <c r="C223" s="17">
        <v>-4780</v>
      </c>
      <c r="D223" s="17">
        <v>-6523</v>
      </c>
      <c r="E223" s="17">
        <v>-5222</v>
      </c>
      <c r="F223" s="17">
        <v>-5102</v>
      </c>
      <c r="G223" s="17">
        <v>-5673</v>
      </c>
      <c r="H223" s="17">
        <v>-7460</v>
      </c>
      <c r="I223" s="17">
        <v>-9054</v>
      </c>
      <c r="J223" s="17">
        <v>-12532</v>
      </c>
      <c r="K223" s="17">
        <v>-13103</v>
      </c>
      <c r="L223" s="17">
        <v>-19049</v>
      </c>
      <c r="M223" s="17">
        <v>-13998</v>
      </c>
      <c r="N223" s="17">
        <v>-18524</v>
      </c>
      <c r="O223" s="17">
        <v>-24788</v>
      </c>
      <c r="P223" s="17">
        <v>-22255</v>
      </c>
      <c r="Q223" s="17">
        <v>-19159</v>
      </c>
      <c r="R223" s="17">
        <v>-15629</v>
      </c>
      <c r="S223" s="17">
        <v>-10023</v>
      </c>
      <c r="T223" s="17">
        <v>-13121</v>
      </c>
      <c r="U223" s="17">
        <v>-18030</v>
      </c>
      <c r="V223" s="17">
        <v>-16526</v>
      </c>
      <c r="W223" s="17">
        <v>-11212</v>
      </c>
      <c r="X223" s="17">
        <v>-621</v>
      </c>
      <c r="Y223" s="17">
        <v>-22968</v>
      </c>
      <c r="Z223" s="18">
        <v>-32865</v>
      </c>
      <c r="AA223" s="18">
        <v>-19931</v>
      </c>
    </row>
    <row r="224" spans="1:27" ht="15.75" x14ac:dyDescent="0.25">
      <c r="A224" s="23" t="s">
        <v>1045</v>
      </c>
      <c r="B224" s="25" t="s">
        <v>1542</v>
      </c>
      <c r="C224" s="17">
        <v>11</v>
      </c>
      <c r="D224" s="17">
        <v>5</v>
      </c>
      <c r="E224" s="17">
        <v>17</v>
      </c>
      <c r="F224" s="17">
        <v>17</v>
      </c>
      <c r="G224" s="17">
        <v>8</v>
      </c>
      <c r="H224" s="17">
        <v>10</v>
      </c>
      <c r="I224" s="17">
        <v>17</v>
      </c>
      <c r="J224" s="17">
        <v>15</v>
      </c>
      <c r="K224" s="17">
        <v>19</v>
      </c>
      <c r="L224" s="17">
        <v>16</v>
      </c>
      <c r="M224" s="17">
        <v>18</v>
      </c>
      <c r="N224" s="17">
        <v>21</v>
      </c>
      <c r="O224" s="17">
        <v>17</v>
      </c>
      <c r="P224" s="17">
        <v>21</v>
      </c>
      <c r="Q224" s="17">
        <v>9</v>
      </c>
      <c r="R224" s="17">
        <v>13</v>
      </c>
      <c r="S224" s="17">
        <v>17</v>
      </c>
      <c r="T224" s="17">
        <v>19</v>
      </c>
      <c r="U224" s="17">
        <v>15</v>
      </c>
      <c r="V224" s="17">
        <v>12</v>
      </c>
      <c r="W224" s="17">
        <v>21</v>
      </c>
      <c r="X224" s="17">
        <v>4</v>
      </c>
      <c r="Y224" s="17">
        <v>14</v>
      </c>
      <c r="Z224" s="18">
        <v>24</v>
      </c>
      <c r="AA224" s="18">
        <v>19</v>
      </c>
    </row>
    <row r="225" spans="1:27" ht="15.75" x14ac:dyDescent="0.25">
      <c r="A225" s="23" t="s">
        <v>1047</v>
      </c>
      <c r="B225" s="25" t="s">
        <v>1543</v>
      </c>
      <c r="C225" s="17">
        <v>4</v>
      </c>
      <c r="D225" s="17">
        <v>0</v>
      </c>
      <c r="E225" s="17">
        <v>13</v>
      </c>
      <c r="F225" s="17">
        <v>-12</v>
      </c>
      <c r="G225" s="17">
        <v>16</v>
      </c>
      <c r="H225" s="17">
        <v>-48</v>
      </c>
      <c r="I225" s="17">
        <v>-333</v>
      </c>
      <c r="J225" s="17">
        <v>-944</v>
      </c>
      <c r="K225" s="17">
        <v>-795</v>
      </c>
      <c r="L225" s="17">
        <v>-62</v>
      </c>
      <c r="M225" s="17">
        <v>24</v>
      </c>
      <c r="N225" s="17">
        <v>48</v>
      </c>
      <c r="O225" s="17">
        <v>50</v>
      </c>
      <c r="P225" s="17">
        <v>2</v>
      </c>
      <c r="Q225" s="17">
        <v>-149</v>
      </c>
      <c r="R225" s="17">
        <v>-243</v>
      </c>
      <c r="S225" s="17">
        <v>-118</v>
      </c>
      <c r="T225" s="17">
        <v>-189</v>
      </c>
      <c r="U225" s="17">
        <v>-115</v>
      </c>
      <c r="V225" s="17">
        <v>-69</v>
      </c>
      <c r="W225" s="17">
        <v>-61</v>
      </c>
      <c r="X225" s="17">
        <v>-436</v>
      </c>
      <c r="Y225" s="17">
        <v>-461</v>
      </c>
      <c r="Z225" s="18">
        <v>-148</v>
      </c>
      <c r="AA225" s="18">
        <v>-153</v>
      </c>
    </row>
    <row r="226" spans="1:27" ht="15.75" x14ac:dyDescent="0.25">
      <c r="A226" s="23" t="s">
        <v>1049</v>
      </c>
      <c r="B226" s="25" t="s">
        <v>1544</v>
      </c>
      <c r="C226" s="17">
        <v>-738</v>
      </c>
      <c r="D226" s="17">
        <v>-1069</v>
      </c>
      <c r="E226" s="17">
        <v>-1311</v>
      </c>
      <c r="F226" s="17">
        <v>-1110</v>
      </c>
      <c r="G226" s="17">
        <v>-1310</v>
      </c>
      <c r="H226" s="17">
        <v>-2461</v>
      </c>
      <c r="I226" s="17">
        <v>-3632</v>
      </c>
      <c r="J226" s="17">
        <v>-4377</v>
      </c>
      <c r="K226" s="17">
        <v>-3188</v>
      </c>
      <c r="L226" s="17">
        <v>-3156</v>
      </c>
      <c r="M226" s="17">
        <v>-2419</v>
      </c>
      <c r="N226" s="17">
        <v>-2791</v>
      </c>
      <c r="O226" s="17">
        <v>-3814</v>
      </c>
      <c r="P226" s="17">
        <v>-4320</v>
      </c>
      <c r="Q226" s="17">
        <v>-3633</v>
      </c>
      <c r="R226" s="17">
        <v>-3551</v>
      </c>
      <c r="S226" s="17">
        <v>-2437</v>
      </c>
      <c r="T226" s="17">
        <v>-1845</v>
      </c>
      <c r="U226" s="17">
        <v>-2442</v>
      </c>
      <c r="V226" s="17">
        <v>-5352</v>
      </c>
      <c r="W226" s="17">
        <v>-5648</v>
      </c>
      <c r="X226" s="17">
        <v>-5906</v>
      </c>
      <c r="Y226" s="17">
        <v>-7228</v>
      </c>
      <c r="Z226" s="18">
        <v>-3780</v>
      </c>
      <c r="AA226" s="18">
        <v>810</v>
      </c>
    </row>
    <row r="227" spans="1:27" ht="15.75" x14ac:dyDescent="0.25">
      <c r="A227" s="23" t="s">
        <v>1051</v>
      </c>
      <c r="B227" s="25" t="s">
        <v>1545</v>
      </c>
      <c r="C227" s="17">
        <v>-99</v>
      </c>
      <c r="D227" s="17">
        <v>328</v>
      </c>
      <c r="E227" s="17">
        <v>-703</v>
      </c>
      <c r="F227" s="17">
        <v>-1166</v>
      </c>
      <c r="G227" s="17">
        <v>-1115</v>
      </c>
      <c r="H227" s="17">
        <v>-1486</v>
      </c>
      <c r="I227" s="17">
        <v>-1480</v>
      </c>
      <c r="J227" s="17">
        <v>-1785</v>
      </c>
      <c r="K227" s="17">
        <v>-2564</v>
      </c>
      <c r="L227" s="17">
        <v>-2326</v>
      </c>
      <c r="M227" s="17">
        <v>-2356</v>
      </c>
      <c r="N227" s="17">
        <v>-1916</v>
      </c>
      <c r="O227" s="17">
        <v>-1291</v>
      </c>
      <c r="P227" s="17">
        <v>-1725</v>
      </c>
      <c r="Q227" s="17">
        <v>-1996</v>
      </c>
      <c r="R227" s="17">
        <v>-2834</v>
      </c>
      <c r="S227" s="17">
        <v>-3316</v>
      </c>
      <c r="T227" s="17">
        <v>-3064</v>
      </c>
      <c r="U227" s="17">
        <v>-1846</v>
      </c>
      <c r="V227" s="17">
        <v>-3716</v>
      </c>
      <c r="W227" s="17">
        <v>-3564</v>
      </c>
      <c r="X227" s="17">
        <v>-3349</v>
      </c>
      <c r="Y227" s="17">
        <v>-5607</v>
      </c>
      <c r="Z227" s="18">
        <v>-5982</v>
      </c>
      <c r="AA227" s="18">
        <v>-4285</v>
      </c>
    </row>
    <row r="228" spans="1:27" ht="15.75" x14ac:dyDescent="0.25">
      <c r="A228" s="23" t="s">
        <v>1053</v>
      </c>
      <c r="B228" s="25" t="s">
        <v>1546</v>
      </c>
      <c r="C228" s="17">
        <v>97</v>
      </c>
      <c r="D228" s="17">
        <v>83</v>
      </c>
      <c r="E228" s="17">
        <v>122</v>
      </c>
      <c r="F228" s="17">
        <v>45</v>
      </c>
      <c r="G228" s="17">
        <v>131</v>
      </c>
      <c r="H228" s="17">
        <v>107</v>
      </c>
      <c r="I228" s="17">
        <v>168</v>
      </c>
      <c r="J228" s="17">
        <v>210</v>
      </c>
      <c r="K228" s="17">
        <v>319</v>
      </c>
      <c r="L228" s="17">
        <v>428</v>
      </c>
      <c r="M228" s="17">
        <v>402</v>
      </c>
      <c r="N228" s="17">
        <v>166</v>
      </c>
      <c r="O228" s="17">
        <v>232</v>
      </c>
      <c r="P228" s="17">
        <v>246</v>
      </c>
      <c r="Q228" s="17">
        <v>134</v>
      </c>
      <c r="R228" s="17">
        <v>-27</v>
      </c>
      <c r="S228" s="17">
        <v>345</v>
      </c>
      <c r="T228" s="17">
        <v>-19</v>
      </c>
      <c r="U228" s="17">
        <v>-168</v>
      </c>
      <c r="V228" s="17">
        <v>-230</v>
      </c>
      <c r="W228" s="17">
        <v>-277</v>
      </c>
      <c r="X228" s="17">
        <v>-89</v>
      </c>
      <c r="Y228" s="17">
        <v>6</v>
      </c>
      <c r="Z228" s="18">
        <v>219</v>
      </c>
      <c r="AA228" s="18">
        <v>400</v>
      </c>
    </row>
    <row r="229" spans="1:27" ht="15.75" x14ac:dyDescent="0.25">
      <c r="A229" s="23" t="s">
        <v>1055</v>
      </c>
      <c r="B229" s="25" t="s">
        <v>1547</v>
      </c>
      <c r="C229" s="17">
        <v>7</v>
      </c>
      <c r="D229" s="17">
        <v>12</v>
      </c>
      <c r="E229" s="17">
        <v>22</v>
      </c>
      <c r="F229" s="17">
        <v>27</v>
      </c>
      <c r="G229" s="17">
        <v>24</v>
      </c>
      <c r="H229" s="17">
        <v>20</v>
      </c>
      <c r="I229" s="17">
        <v>10</v>
      </c>
      <c r="J229" s="17">
        <v>7</v>
      </c>
      <c r="K229" s="17">
        <v>26</v>
      </c>
      <c r="L229" s="17">
        <v>38</v>
      </c>
      <c r="M229" s="17">
        <v>21</v>
      </c>
      <c r="N229" s="17">
        <v>-3</v>
      </c>
      <c r="O229" s="17">
        <v>22</v>
      </c>
      <c r="P229" s="17">
        <v>53</v>
      </c>
      <c r="Q229" s="17">
        <v>39</v>
      </c>
      <c r="R229" s="17">
        <v>64</v>
      </c>
      <c r="S229" s="17">
        <v>0</v>
      </c>
      <c r="T229" s="17">
        <v>-18</v>
      </c>
      <c r="U229" s="17">
        <v>-49</v>
      </c>
      <c r="V229" s="17">
        <v>8</v>
      </c>
      <c r="W229" s="17">
        <v>-6</v>
      </c>
      <c r="X229" s="17">
        <v>-9</v>
      </c>
      <c r="Y229" s="17">
        <v>-6</v>
      </c>
      <c r="Z229" s="18">
        <v>-7</v>
      </c>
      <c r="AA229" s="18">
        <v>-70</v>
      </c>
    </row>
    <row r="230" spans="1:27" ht="15.75" x14ac:dyDescent="0.25">
      <c r="A230" s="23" t="s">
        <v>1057</v>
      </c>
      <c r="B230" s="25" t="s">
        <v>1548</v>
      </c>
      <c r="C230" s="17">
        <v>7</v>
      </c>
      <c r="D230" s="17">
        <v>12</v>
      </c>
      <c r="E230" s="17">
        <v>22</v>
      </c>
      <c r="F230" s="17">
        <v>27</v>
      </c>
      <c r="G230" s="17">
        <v>24</v>
      </c>
      <c r="H230" s="17">
        <v>20</v>
      </c>
      <c r="I230" s="17">
        <v>10</v>
      </c>
      <c r="J230" s="17">
        <v>7</v>
      </c>
      <c r="K230" s="17">
        <v>18</v>
      </c>
      <c r="L230" s="17">
        <v>31</v>
      </c>
      <c r="M230" s="17">
        <v>17</v>
      </c>
      <c r="N230" s="17">
        <v>-5</v>
      </c>
      <c r="O230" s="17">
        <v>16</v>
      </c>
      <c r="P230" s="17">
        <v>45</v>
      </c>
      <c r="Q230" s="17">
        <v>26</v>
      </c>
      <c r="R230" s="17">
        <v>53</v>
      </c>
      <c r="S230" s="17">
        <v>-7</v>
      </c>
      <c r="T230" s="17">
        <v>-34</v>
      </c>
      <c r="U230" s="17">
        <v>-54</v>
      </c>
      <c r="V230" s="17">
        <v>-3</v>
      </c>
      <c r="W230" s="17">
        <v>-48</v>
      </c>
      <c r="X230" s="17">
        <v>-24</v>
      </c>
      <c r="Y230" s="17">
        <v>-36</v>
      </c>
      <c r="Z230" s="18">
        <v>-11</v>
      </c>
      <c r="AA230" s="18">
        <v>-82</v>
      </c>
    </row>
    <row r="231" spans="1:27" ht="15.75" x14ac:dyDescent="0.25">
      <c r="A231" s="23" t="s">
        <v>1059</v>
      </c>
      <c r="B231" s="25" t="s">
        <v>1549</v>
      </c>
      <c r="C231" s="17">
        <v>0</v>
      </c>
      <c r="D231" s="17">
        <v>0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8</v>
      </c>
      <c r="L231" s="17">
        <v>7</v>
      </c>
      <c r="M231" s="17">
        <v>4</v>
      </c>
      <c r="N231" s="17">
        <v>2</v>
      </c>
      <c r="O231" s="17">
        <v>6</v>
      </c>
      <c r="P231" s="17">
        <v>8</v>
      </c>
      <c r="Q231" s="17">
        <v>13</v>
      </c>
      <c r="R231" s="17">
        <v>11</v>
      </c>
      <c r="S231" s="17">
        <v>7</v>
      </c>
      <c r="T231" s="17">
        <v>16</v>
      </c>
      <c r="U231" s="17">
        <v>5</v>
      </c>
      <c r="V231" s="17">
        <v>11</v>
      </c>
      <c r="W231" s="17">
        <v>42</v>
      </c>
      <c r="X231" s="17">
        <v>15</v>
      </c>
      <c r="Y231" s="17">
        <v>30</v>
      </c>
      <c r="Z231" s="18">
        <v>4</v>
      </c>
      <c r="AA231" s="18">
        <v>12</v>
      </c>
    </row>
    <row r="232" spans="1:27" ht="15.75" x14ac:dyDescent="0.25">
      <c r="A232" s="23" t="s">
        <v>1061</v>
      </c>
      <c r="B232" s="25" t="s">
        <v>1550</v>
      </c>
      <c r="C232" s="17">
        <v>189</v>
      </c>
      <c r="D232" s="17">
        <v>249</v>
      </c>
      <c r="E232" s="17">
        <v>227</v>
      </c>
      <c r="F232" s="17">
        <v>170</v>
      </c>
      <c r="G232" s="17">
        <v>179</v>
      </c>
      <c r="H232" s="17">
        <v>187</v>
      </c>
      <c r="I232" s="17">
        <v>168</v>
      </c>
      <c r="J232" s="17">
        <v>350</v>
      </c>
      <c r="K232" s="17">
        <v>247</v>
      </c>
      <c r="L232" s="17">
        <v>515</v>
      </c>
      <c r="M232" s="17">
        <v>367</v>
      </c>
      <c r="N232" s="17">
        <v>713</v>
      </c>
      <c r="O232" s="17">
        <v>887</v>
      </c>
      <c r="P232" s="17">
        <v>908</v>
      </c>
      <c r="Q232" s="17">
        <v>819</v>
      </c>
      <c r="R232" s="17">
        <v>671</v>
      </c>
      <c r="S232" s="17">
        <v>927</v>
      </c>
      <c r="T232" s="17">
        <v>857</v>
      </c>
      <c r="U232" s="17">
        <v>1058</v>
      </c>
      <c r="V232" s="17">
        <v>1103</v>
      </c>
      <c r="W232" s="17">
        <v>1620</v>
      </c>
      <c r="X232" s="17">
        <v>1610</v>
      </c>
      <c r="Y232" s="17">
        <v>1504</v>
      </c>
      <c r="Z232" s="18">
        <v>1815</v>
      </c>
      <c r="AA232" s="18">
        <v>1527</v>
      </c>
    </row>
    <row r="233" spans="1:27" ht="15.75" x14ac:dyDescent="0.25">
      <c r="A233" s="23" t="s">
        <v>1063</v>
      </c>
      <c r="B233" s="25" t="s">
        <v>1551</v>
      </c>
      <c r="C233" s="17">
        <v>-16194</v>
      </c>
      <c r="D233" s="17">
        <v>-15205</v>
      </c>
      <c r="E233" s="17">
        <v>-23937</v>
      </c>
      <c r="F233" s="17">
        <v>-33862</v>
      </c>
      <c r="G233" s="17">
        <v>-39596</v>
      </c>
      <c r="H233" s="17">
        <v>-46682</v>
      </c>
      <c r="I233" s="17">
        <v>-54406</v>
      </c>
      <c r="J233" s="17">
        <v>-53327</v>
      </c>
      <c r="K233" s="17">
        <v>-64092</v>
      </c>
      <c r="L233" s="17">
        <v>-66958</v>
      </c>
      <c r="M233" s="17">
        <v>-59824</v>
      </c>
      <c r="N233" s="17">
        <v>-67386</v>
      </c>
      <c r="O233" s="17">
        <v>-72902</v>
      </c>
      <c r="P233" s="17">
        <v>-85314</v>
      </c>
      <c r="Q233" s="17">
        <v>-92076</v>
      </c>
      <c r="R233" s="17">
        <v>-96805</v>
      </c>
      <c r="S233" s="17">
        <v>-101245</v>
      </c>
      <c r="T233" s="17">
        <v>-111732</v>
      </c>
      <c r="U233" s="17">
        <v>-114693</v>
      </c>
      <c r="V233" s="17">
        <v>-117877</v>
      </c>
      <c r="W233" s="17">
        <v>-117067</v>
      </c>
      <c r="X233" s="17">
        <v>-93731</v>
      </c>
      <c r="Y233" s="17">
        <v>-113817</v>
      </c>
      <c r="Z233" s="18">
        <v>-140318</v>
      </c>
      <c r="AA233" s="18">
        <v>-153682</v>
      </c>
    </row>
    <row r="234" spans="1:27" ht="15.75" x14ac:dyDescent="0.25">
      <c r="A234" s="23" t="s">
        <v>1065</v>
      </c>
      <c r="B234" s="25" t="s">
        <v>1552</v>
      </c>
      <c r="C234" s="17">
        <v>87</v>
      </c>
      <c r="D234" s="17">
        <v>78</v>
      </c>
      <c r="E234" s="17">
        <v>32</v>
      </c>
      <c r="F234" s="17">
        <v>-123</v>
      </c>
      <c r="G234" s="17">
        <v>-139</v>
      </c>
      <c r="H234" s="17">
        <v>-106</v>
      </c>
      <c r="I234" s="17">
        <v>-119</v>
      </c>
      <c r="J234" s="17">
        <v>-159</v>
      </c>
      <c r="K234" s="17">
        <v>-219</v>
      </c>
      <c r="L234" s="17">
        <v>-269</v>
      </c>
      <c r="M234" s="17">
        <v>-417</v>
      </c>
      <c r="N234" s="17">
        <v>-320</v>
      </c>
      <c r="O234" s="17">
        <v>-206</v>
      </c>
      <c r="P234" s="17">
        <v>-255</v>
      </c>
      <c r="Q234" s="17">
        <v>-275</v>
      </c>
      <c r="R234" s="17">
        <v>-276</v>
      </c>
      <c r="S234" s="17">
        <v>-307</v>
      </c>
      <c r="T234" s="17">
        <v>-350</v>
      </c>
      <c r="U234" s="17">
        <v>-353</v>
      </c>
      <c r="V234" s="17">
        <v>-271</v>
      </c>
      <c r="W234" s="17">
        <v>-286</v>
      </c>
      <c r="X234" s="17">
        <v>-494</v>
      </c>
      <c r="Y234" s="17">
        <v>-408</v>
      </c>
      <c r="Z234" s="18">
        <v>-319</v>
      </c>
      <c r="AA234" s="18">
        <v>-436</v>
      </c>
    </row>
    <row r="235" spans="1:27" ht="15.75" x14ac:dyDescent="0.25">
      <c r="A235" s="23" t="s">
        <v>1067</v>
      </c>
      <c r="B235" s="25" t="s">
        <v>1553</v>
      </c>
      <c r="C235" s="17">
        <v>-130</v>
      </c>
      <c r="D235" s="17">
        <v>-278</v>
      </c>
      <c r="E235" s="17">
        <v>-521</v>
      </c>
      <c r="F235" s="17">
        <v>-525</v>
      </c>
      <c r="G235" s="17">
        <v>-717</v>
      </c>
      <c r="H235" s="17">
        <v>-798</v>
      </c>
      <c r="I235" s="17">
        <v>-913</v>
      </c>
      <c r="J235" s="17">
        <v>-1023</v>
      </c>
      <c r="K235" s="17">
        <v>-876</v>
      </c>
      <c r="L235" s="17">
        <v>-1393</v>
      </c>
      <c r="M235" s="17">
        <v>-1025</v>
      </c>
      <c r="N235" s="17">
        <v>-1138</v>
      </c>
      <c r="O235" s="17">
        <v>21</v>
      </c>
      <c r="P235" s="17">
        <v>-31</v>
      </c>
      <c r="Q235" s="17">
        <v>-597</v>
      </c>
      <c r="R235" s="17">
        <v>-716</v>
      </c>
      <c r="S235" s="17">
        <v>-640</v>
      </c>
      <c r="T235" s="17">
        <v>-656</v>
      </c>
      <c r="U235" s="17">
        <v>-472</v>
      </c>
      <c r="V235" s="17">
        <v>-569</v>
      </c>
      <c r="W235" s="17">
        <v>-780</v>
      </c>
      <c r="X235" s="17">
        <v>-564</v>
      </c>
      <c r="Y235" s="17">
        <v>-652</v>
      </c>
      <c r="Z235" s="18">
        <v>-815</v>
      </c>
      <c r="AA235" s="18">
        <v>-711</v>
      </c>
    </row>
    <row r="236" spans="1:27" ht="15.75" x14ac:dyDescent="0.25">
      <c r="A236" s="23" t="s">
        <v>1069</v>
      </c>
      <c r="B236" s="25" t="s">
        <v>1554</v>
      </c>
      <c r="C236" s="17">
        <v>-362</v>
      </c>
      <c r="D236" s="17">
        <v>-534</v>
      </c>
      <c r="E236" s="17">
        <v>-541</v>
      </c>
      <c r="F236" s="17">
        <v>-321</v>
      </c>
      <c r="G236" s="17">
        <v>-398</v>
      </c>
      <c r="H236" s="17">
        <v>-846</v>
      </c>
      <c r="I236" s="17">
        <v>-877</v>
      </c>
      <c r="J236" s="17">
        <v>-832</v>
      </c>
      <c r="K236" s="17">
        <v>-2383</v>
      </c>
      <c r="L236" s="17">
        <v>-2327</v>
      </c>
      <c r="M236" s="17">
        <v>-884</v>
      </c>
      <c r="N236" s="17">
        <v>-1452</v>
      </c>
      <c r="O236" s="17">
        <v>-1153</v>
      </c>
      <c r="P236" s="17">
        <v>-1267</v>
      </c>
      <c r="Q236" s="17">
        <v>-5266</v>
      </c>
      <c r="R236" s="17">
        <v>-4761</v>
      </c>
      <c r="S236" s="17">
        <v>-2049</v>
      </c>
      <c r="T236" s="17">
        <v>-360</v>
      </c>
      <c r="U236" s="17">
        <v>-863</v>
      </c>
      <c r="V236" s="17">
        <v>-417</v>
      </c>
      <c r="W236" s="17">
        <v>-2712</v>
      </c>
      <c r="X236" s="17">
        <v>1009</v>
      </c>
      <c r="Y236" s="17">
        <v>-717</v>
      </c>
      <c r="Z236" s="18">
        <v>-1761</v>
      </c>
      <c r="AA236" s="18">
        <v>1816</v>
      </c>
    </row>
    <row r="237" spans="1:27" ht="15.75" x14ac:dyDescent="0.25">
      <c r="A237" s="23" t="s">
        <v>1071</v>
      </c>
      <c r="B237" s="25" t="s">
        <v>1555</v>
      </c>
      <c r="C237" s="17">
        <v>-234</v>
      </c>
      <c r="D237" s="17">
        <v>-368</v>
      </c>
      <c r="E237" s="17">
        <v>-374</v>
      </c>
      <c r="F237" s="17">
        <v>-363</v>
      </c>
      <c r="G237" s="17">
        <v>-287</v>
      </c>
      <c r="H237" s="17">
        <v>-391</v>
      </c>
      <c r="I237" s="17">
        <v>-344</v>
      </c>
      <c r="J237" s="17">
        <v>-358</v>
      </c>
      <c r="K237" s="17">
        <v>-353</v>
      </c>
      <c r="L237" s="17">
        <v>-317</v>
      </c>
      <c r="M237" s="17">
        <v>-126</v>
      </c>
      <c r="N237" s="17">
        <v>20</v>
      </c>
      <c r="O237" s="17">
        <v>133</v>
      </c>
      <c r="P237" s="17">
        <v>83</v>
      </c>
      <c r="Q237" s="17">
        <v>453</v>
      </c>
      <c r="R237" s="17">
        <v>-148</v>
      </c>
      <c r="S237" s="17">
        <v>-146</v>
      </c>
      <c r="T237" s="17">
        <v>-180</v>
      </c>
      <c r="U237" s="17">
        <v>-87</v>
      </c>
      <c r="V237" s="17">
        <v>-347</v>
      </c>
      <c r="W237" s="17">
        <v>-117</v>
      </c>
      <c r="X237" s="17">
        <v>-143</v>
      </c>
      <c r="Y237" s="17">
        <v>35</v>
      </c>
      <c r="Z237" s="18">
        <v>-187</v>
      </c>
      <c r="AA237" s="18">
        <v>42</v>
      </c>
    </row>
    <row r="238" spans="1:27" ht="15.75" x14ac:dyDescent="0.25">
      <c r="A238" s="23" t="s">
        <v>1073</v>
      </c>
      <c r="B238" s="25" t="s">
        <v>1556</v>
      </c>
      <c r="C238" s="17">
        <v>-94</v>
      </c>
      <c r="D238" s="17">
        <v>-125</v>
      </c>
      <c r="E238" s="17">
        <v>-200</v>
      </c>
      <c r="F238" s="17">
        <v>-152</v>
      </c>
      <c r="G238" s="17">
        <v>-112</v>
      </c>
      <c r="H238" s="17">
        <v>-172</v>
      </c>
      <c r="I238" s="17">
        <v>-188</v>
      </c>
      <c r="J238" s="17">
        <v>-180</v>
      </c>
      <c r="K238" s="17">
        <v>-233</v>
      </c>
      <c r="L238" s="17">
        <v>-493</v>
      </c>
      <c r="M238" s="17">
        <v>-341</v>
      </c>
      <c r="N238" s="17">
        <v>-440</v>
      </c>
      <c r="O238" s="17">
        <v>-630</v>
      </c>
      <c r="P238" s="17">
        <v>-715</v>
      </c>
      <c r="Q238" s="17">
        <v>-538</v>
      </c>
      <c r="R238" s="17">
        <v>-455</v>
      </c>
      <c r="S238" s="17">
        <v>-302</v>
      </c>
      <c r="T238" s="17">
        <v>-214</v>
      </c>
      <c r="U238" s="17">
        <v>17</v>
      </c>
      <c r="V238" s="17">
        <v>-32</v>
      </c>
      <c r="W238" s="17">
        <v>379</v>
      </c>
      <c r="X238" s="17">
        <v>56</v>
      </c>
      <c r="Y238" s="17">
        <v>-70</v>
      </c>
      <c r="Z238" s="18">
        <v>122</v>
      </c>
      <c r="AA238" s="18">
        <v>36</v>
      </c>
    </row>
    <row r="239" spans="1:27" ht="15.75" x14ac:dyDescent="0.25">
      <c r="A239" s="23" t="s">
        <v>1075</v>
      </c>
      <c r="B239" s="25" t="s">
        <v>1557</v>
      </c>
      <c r="C239" s="17">
        <v>192</v>
      </c>
      <c r="D239" s="17">
        <v>-101</v>
      </c>
      <c r="E239" s="17">
        <v>-67</v>
      </c>
      <c r="F239" s="17">
        <v>212</v>
      </c>
      <c r="G239" s="17">
        <v>246</v>
      </c>
      <c r="H239" s="17">
        <v>268</v>
      </c>
      <c r="I239" s="17">
        <v>228</v>
      </c>
      <c r="J239" s="17">
        <v>319</v>
      </c>
      <c r="K239" s="17">
        <v>233</v>
      </c>
      <c r="L239" s="17">
        <v>121</v>
      </c>
      <c r="M239" s="17">
        <v>-18</v>
      </c>
      <c r="N239" s="17">
        <v>-68</v>
      </c>
      <c r="O239" s="17">
        <v>-79</v>
      </c>
      <c r="P239" s="17">
        <v>416</v>
      </c>
      <c r="Q239" s="17">
        <v>333</v>
      </c>
      <c r="R239" s="17">
        <v>135</v>
      </c>
      <c r="S239" s="17">
        <v>326</v>
      </c>
      <c r="T239" s="17">
        <v>230</v>
      </c>
      <c r="U239" s="17">
        <v>327</v>
      </c>
      <c r="V239" s="17">
        <v>427</v>
      </c>
      <c r="W239" s="17">
        <v>-195</v>
      </c>
      <c r="X239" s="17">
        <v>-105</v>
      </c>
      <c r="Y239" s="17">
        <v>-205</v>
      </c>
      <c r="Z239" s="18">
        <v>97</v>
      </c>
      <c r="AA239" s="18">
        <v>446</v>
      </c>
    </row>
    <row r="240" spans="1:27" ht="15.75" x14ac:dyDescent="0.25">
      <c r="A240" s="23" t="s">
        <v>1077</v>
      </c>
      <c r="B240" s="25" t="s">
        <v>1558</v>
      </c>
      <c r="C240" s="17">
        <v>1952</v>
      </c>
      <c r="D240" s="17">
        <v>2022</v>
      </c>
      <c r="E240" s="17">
        <v>2108</v>
      </c>
      <c r="F240" s="17">
        <v>5685</v>
      </c>
      <c r="G240" s="17">
        <v>7541</v>
      </c>
      <c r="H240" s="17">
        <v>7340</v>
      </c>
      <c r="I240" s="17">
        <v>10131</v>
      </c>
      <c r="J240" s="17">
        <v>8729</v>
      </c>
      <c r="K240" s="17">
        <v>9400</v>
      </c>
      <c r="L240" s="17">
        <v>9921</v>
      </c>
      <c r="M240" s="17">
        <v>9119</v>
      </c>
      <c r="N240" s="17">
        <v>10552</v>
      </c>
      <c r="O240" s="17">
        <v>6872</v>
      </c>
      <c r="P240" s="17">
        <v>10215</v>
      </c>
      <c r="Q240" s="17">
        <v>9549</v>
      </c>
      <c r="R240" s="17">
        <v>7363</v>
      </c>
      <c r="S240" s="17">
        <v>12862</v>
      </c>
      <c r="T240" s="17">
        <v>10225</v>
      </c>
      <c r="U240" s="17">
        <v>10057</v>
      </c>
      <c r="V240" s="17">
        <v>11102</v>
      </c>
      <c r="W240" s="17">
        <v>12054</v>
      </c>
      <c r="X240" s="17">
        <v>9846</v>
      </c>
      <c r="Y240" s="17">
        <v>10473</v>
      </c>
      <c r="Z240" s="18">
        <v>-1952</v>
      </c>
      <c r="AA240" s="18">
        <v>2484</v>
      </c>
    </row>
    <row r="241" spans="1:27" ht="15.75" x14ac:dyDescent="0.25">
      <c r="A241" s="23" t="s">
        <v>1079</v>
      </c>
      <c r="B241" s="25" t="s">
        <v>1559</v>
      </c>
      <c r="C241" s="17">
        <v>22</v>
      </c>
      <c r="D241" s="17">
        <v>24</v>
      </c>
      <c r="E241" s="17">
        <v>11</v>
      </c>
      <c r="F241" s="17">
        <v>-18</v>
      </c>
      <c r="G241" s="17">
        <v>-11</v>
      </c>
      <c r="H241" s="17">
        <v>-13</v>
      </c>
      <c r="I241" s="17">
        <v>-19</v>
      </c>
      <c r="J241" s="17">
        <v>-22</v>
      </c>
      <c r="K241" s="17">
        <v>-28</v>
      </c>
      <c r="L241" s="17">
        <v>-40</v>
      </c>
      <c r="M241" s="17">
        <v>-63</v>
      </c>
      <c r="N241" s="17">
        <v>-33</v>
      </c>
      <c r="O241" s="17">
        <v>7</v>
      </c>
      <c r="P241" s="17">
        <v>-1</v>
      </c>
      <c r="Q241" s="17">
        <v>70</v>
      </c>
      <c r="R241" s="17">
        <v>39</v>
      </c>
      <c r="S241" s="17">
        <v>176</v>
      </c>
      <c r="T241" s="17">
        <v>89</v>
      </c>
      <c r="U241" s="17">
        <v>135</v>
      </c>
      <c r="V241" s="17">
        <v>81</v>
      </c>
      <c r="W241" s="17">
        <v>87</v>
      </c>
      <c r="X241" s="17">
        <v>40</v>
      </c>
      <c r="Y241" s="17">
        <v>-1</v>
      </c>
      <c r="Z241" s="18">
        <v>-128</v>
      </c>
      <c r="AA241" s="18">
        <v>-14</v>
      </c>
    </row>
    <row r="242" spans="1:27" ht="15.75" x14ac:dyDescent="0.25">
      <c r="A242" s="23" t="s">
        <v>1081</v>
      </c>
      <c r="B242" s="25" t="s">
        <v>1560</v>
      </c>
      <c r="C242" s="17">
        <v>66</v>
      </c>
      <c r="D242" s="17">
        <v>-49</v>
      </c>
      <c r="E242" s="17">
        <v>92</v>
      </c>
      <c r="F242" s="17">
        <v>-20</v>
      </c>
      <c r="G242" s="17">
        <v>24</v>
      </c>
      <c r="H242" s="17">
        <v>-27</v>
      </c>
      <c r="I242" s="17">
        <v>-233</v>
      </c>
      <c r="J242" s="17">
        <v>-456</v>
      </c>
      <c r="K242" s="17">
        <v>-327</v>
      </c>
      <c r="L242" s="17">
        <v>-493</v>
      </c>
      <c r="M242" s="17">
        <v>-183</v>
      </c>
      <c r="N242" s="17">
        <v>-213</v>
      </c>
      <c r="O242" s="17">
        <v>-152</v>
      </c>
      <c r="P242" s="17">
        <v>-163</v>
      </c>
      <c r="Q242" s="17">
        <v>43</v>
      </c>
      <c r="R242" s="17">
        <v>-78</v>
      </c>
      <c r="S242" s="17">
        <v>-16</v>
      </c>
      <c r="T242" s="17">
        <v>-42</v>
      </c>
      <c r="U242" s="17">
        <v>-35</v>
      </c>
      <c r="V242" s="17">
        <v>43</v>
      </c>
      <c r="W242" s="17">
        <v>-23</v>
      </c>
      <c r="X242" s="17">
        <v>-26</v>
      </c>
      <c r="Y242" s="17">
        <v>-15</v>
      </c>
      <c r="Z242" s="18">
        <v>18</v>
      </c>
      <c r="AA242" s="18">
        <v>-16</v>
      </c>
    </row>
    <row r="243" spans="1:27" ht="15.75" x14ac:dyDescent="0.25">
      <c r="A243" s="23" t="s">
        <v>1083</v>
      </c>
      <c r="B243" s="25" t="s">
        <v>1561</v>
      </c>
      <c r="C243" s="17">
        <v>30</v>
      </c>
      <c r="D243" s="17">
        <v>-186</v>
      </c>
      <c r="E243" s="17">
        <v>40</v>
      </c>
      <c r="F243" s="17">
        <v>-124</v>
      </c>
      <c r="G243" s="17">
        <v>-354</v>
      </c>
      <c r="H243" s="17">
        <v>-445</v>
      </c>
      <c r="I243" s="17">
        <v>-508</v>
      </c>
      <c r="J243" s="17">
        <v>-397</v>
      </c>
      <c r="K243" s="17">
        <v>-356</v>
      </c>
      <c r="L243" s="17">
        <v>-338</v>
      </c>
      <c r="M243" s="17">
        <v>-502</v>
      </c>
      <c r="N243" s="17">
        <v>-208</v>
      </c>
      <c r="O243" s="17">
        <v>-121</v>
      </c>
      <c r="P243" s="17">
        <v>-166</v>
      </c>
      <c r="Q243" s="17">
        <v>-381</v>
      </c>
      <c r="R243" s="17">
        <v>-679</v>
      </c>
      <c r="S243" s="17">
        <v>8</v>
      </c>
      <c r="T243" s="17">
        <v>-71</v>
      </c>
      <c r="U243" s="17">
        <v>42</v>
      </c>
      <c r="V243" s="17">
        <v>-14</v>
      </c>
      <c r="W243" s="17">
        <v>-180</v>
      </c>
      <c r="X243" s="17">
        <v>-38</v>
      </c>
      <c r="Y243" s="17">
        <v>216</v>
      </c>
      <c r="Z243" s="18">
        <v>455</v>
      </c>
      <c r="AA243" s="18">
        <v>-414</v>
      </c>
    </row>
    <row r="244" spans="1:27" ht="15.75" x14ac:dyDescent="0.25">
      <c r="A244" s="23" t="s">
        <v>1085</v>
      </c>
      <c r="B244" s="25" t="s">
        <v>1562</v>
      </c>
      <c r="C244" s="17">
        <v>-152</v>
      </c>
      <c r="D244" s="17">
        <v>-137</v>
      </c>
      <c r="E244" s="17">
        <v>-170</v>
      </c>
      <c r="F244" s="17">
        <v>-117</v>
      </c>
      <c r="G244" s="17">
        <v>-70</v>
      </c>
      <c r="H244" s="17">
        <v>-103</v>
      </c>
      <c r="I244" s="17">
        <v>-86</v>
      </c>
      <c r="J244" s="17">
        <v>-140</v>
      </c>
      <c r="K244" s="17">
        <v>-64</v>
      </c>
      <c r="L244" s="17">
        <v>-128</v>
      </c>
      <c r="M244" s="17">
        <v>-124</v>
      </c>
      <c r="N244" s="17">
        <v>-5</v>
      </c>
      <c r="O244" s="17">
        <v>8</v>
      </c>
      <c r="P244" s="17">
        <v>116</v>
      </c>
      <c r="Q244" s="17">
        <v>71</v>
      </c>
      <c r="R244" s="17">
        <v>-44</v>
      </c>
      <c r="S244" s="17">
        <v>19</v>
      </c>
      <c r="T244" s="17">
        <v>-256</v>
      </c>
      <c r="U244" s="17">
        <v>-179</v>
      </c>
      <c r="V244" s="17">
        <v>-177</v>
      </c>
      <c r="W244" s="17">
        <v>-252</v>
      </c>
      <c r="X244" s="17">
        <v>-261</v>
      </c>
      <c r="Y244" s="17">
        <v>-467</v>
      </c>
      <c r="Z244" s="18">
        <v>-3335</v>
      </c>
      <c r="AA244" s="18">
        <v>-1369</v>
      </c>
    </row>
    <row r="245" spans="1:27" ht="15.75" x14ac:dyDescent="0.25">
      <c r="A245" s="23" t="s">
        <v>1087</v>
      </c>
      <c r="B245" s="25" t="s">
        <v>1563</v>
      </c>
      <c r="C245" s="17">
        <v>1377</v>
      </c>
      <c r="D245" s="17">
        <v>346</v>
      </c>
      <c r="E245" s="17">
        <v>410</v>
      </c>
      <c r="F245" s="17">
        <v>4134</v>
      </c>
      <c r="G245" s="17">
        <v>5723</v>
      </c>
      <c r="H245" s="17">
        <v>4707</v>
      </c>
      <c r="I245" s="17">
        <v>7072</v>
      </c>
      <c r="J245" s="17">
        <v>5481</v>
      </c>
      <c r="K245" s="17">
        <v>4794</v>
      </c>
      <c r="L245" s="17">
        <v>4244</v>
      </c>
      <c r="M245" s="17">
        <v>5436</v>
      </c>
      <c r="N245" s="17">
        <v>6695</v>
      </c>
      <c r="O245" s="17">
        <v>4700</v>
      </c>
      <c r="P245" s="17">
        <v>8232</v>
      </c>
      <c r="Q245" s="17">
        <v>3462</v>
      </c>
      <c r="R245" s="17">
        <v>380</v>
      </c>
      <c r="S245" s="17">
        <v>9931</v>
      </c>
      <c r="T245" s="17">
        <v>8415</v>
      </c>
      <c r="U245" s="17">
        <v>8589</v>
      </c>
      <c r="V245" s="17">
        <v>9826</v>
      </c>
      <c r="W245" s="17">
        <v>7975</v>
      </c>
      <c r="X245" s="17">
        <v>9320</v>
      </c>
      <c r="Y245" s="17">
        <v>8189</v>
      </c>
      <c r="Z245" s="18">
        <v>-7805</v>
      </c>
      <c r="AA245" s="18">
        <v>1864</v>
      </c>
    </row>
    <row r="246" spans="1:27" ht="15.75" x14ac:dyDescent="0.25">
      <c r="A246" s="23" t="s">
        <v>1089</v>
      </c>
      <c r="B246" s="25" t="s">
        <v>1564</v>
      </c>
      <c r="C246" s="17">
        <v>-2696</v>
      </c>
      <c r="D246" s="17">
        <v>-3818</v>
      </c>
      <c r="E246" s="17">
        <v>-4914</v>
      </c>
      <c r="F246" s="17">
        <v>-6610</v>
      </c>
      <c r="G246" s="17">
        <v>-7635</v>
      </c>
      <c r="H246" s="17">
        <v>-8311</v>
      </c>
      <c r="I246" s="17">
        <v>-10885</v>
      </c>
      <c r="J246" s="17">
        <v>-13256</v>
      </c>
      <c r="K246" s="17">
        <v>-14725</v>
      </c>
      <c r="L246" s="17">
        <v>-16997</v>
      </c>
      <c r="M246" s="17">
        <v>-19871</v>
      </c>
      <c r="N246" s="17">
        <v>-22548</v>
      </c>
      <c r="O246" s="17">
        <v>-20333</v>
      </c>
      <c r="P246" s="17">
        <v>-19126</v>
      </c>
      <c r="Q246" s="17">
        <v>-19169</v>
      </c>
      <c r="R246" s="17">
        <v>-20082</v>
      </c>
      <c r="S246" s="17">
        <v>-24599</v>
      </c>
      <c r="T246" s="17">
        <v>-27049</v>
      </c>
      <c r="U246" s="17">
        <v>-25319</v>
      </c>
      <c r="V246" s="17">
        <v>-25410</v>
      </c>
      <c r="W246" s="17">
        <v>-21895</v>
      </c>
      <c r="X246" s="17">
        <v>-37157</v>
      </c>
      <c r="Y246" s="17">
        <v>-45434</v>
      </c>
      <c r="Z246" s="18">
        <v>-41524</v>
      </c>
      <c r="AA246" s="18">
        <v>-34274</v>
      </c>
    </row>
    <row r="247" spans="1:27" ht="15.75" x14ac:dyDescent="0.25">
      <c r="A247" s="23" t="s">
        <v>1091</v>
      </c>
      <c r="B247" s="25" t="s">
        <v>1565</v>
      </c>
      <c r="C247" s="17">
        <v>-2598</v>
      </c>
      <c r="D247" s="17">
        <v>-3158</v>
      </c>
      <c r="E247" s="17">
        <v>-3064</v>
      </c>
      <c r="F247" s="17">
        <v>-3143</v>
      </c>
      <c r="G247" s="17">
        <v>-2794</v>
      </c>
      <c r="H247" s="17">
        <v>-3000</v>
      </c>
      <c r="I247" s="17">
        <v>-3199</v>
      </c>
      <c r="J247" s="17">
        <v>-4360</v>
      </c>
      <c r="K247" s="17">
        <v>-4330</v>
      </c>
      <c r="L247" s="17">
        <v>-3809</v>
      </c>
      <c r="M247" s="17">
        <v>-3495</v>
      </c>
      <c r="N247" s="17">
        <v>-3635</v>
      </c>
      <c r="O247" s="17">
        <v>-1572</v>
      </c>
      <c r="P247" s="17">
        <v>-1233</v>
      </c>
      <c r="Q247" s="17">
        <v>-1100</v>
      </c>
      <c r="R247" s="17">
        <v>-1307</v>
      </c>
      <c r="S247" s="17">
        <v>-924</v>
      </c>
      <c r="T247" s="17">
        <v>-303</v>
      </c>
      <c r="U247" s="17">
        <v>387</v>
      </c>
      <c r="V247" s="17">
        <v>696</v>
      </c>
      <c r="W247" s="17">
        <v>823</v>
      </c>
      <c r="X247" s="17">
        <v>75</v>
      </c>
      <c r="Y247" s="17">
        <v>-451</v>
      </c>
      <c r="Z247" s="18">
        <v>6702</v>
      </c>
      <c r="AA247" s="18">
        <v>5101</v>
      </c>
    </row>
    <row r="248" spans="1:27" ht="15.75" x14ac:dyDescent="0.25">
      <c r="A248" s="23" t="s">
        <v>1093</v>
      </c>
      <c r="B248" s="25" t="s">
        <v>1566</v>
      </c>
      <c r="C248" s="17">
        <v>-128</v>
      </c>
      <c r="D248" s="17">
        <v>349</v>
      </c>
      <c r="E248" s="17">
        <v>-388</v>
      </c>
      <c r="F248" s="17">
        <v>-794</v>
      </c>
      <c r="G248" s="17">
        <v>-480</v>
      </c>
      <c r="H248" s="17">
        <v>-39</v>
      </c>
      <c r="I248" s="17">
        <v>-357</v>
      </c>
      <c r="J248" s="17">
        <v>-1047</v>
      </c>
      <c r="K248" s="17">
        <v>-544</v>
      </c>
      <c r="L248" s="17">
        <v>-221</v>
      </c>
      <c r="M248" s="17">
        <v>-2523</v>
      </c>
      <c r="N248" s="17">
        <v>-1970</v>
      </c>
      <c r="O248" s="17">
        <v>-211</v>
      </c>
      <c r="P248" s="17">
        <v>-1331</v>
      </c>
      <c r="Q248" s="17">
        <v>-1339</v>
      </c>
      <c r="R248" s="17">
        <v>-2652</v>
      </c>
      <c r="S248" s="17">
        <v>-2071</v>
      </c>
      <c r="T248" s="17">
        <v>-3210</v>
      </c>
      <c r="U248" s="17">
        <v>-3479</v>
      </c>
      <c r="V248" s="17">
        <v>-2557</v>
      </c>
      <c r="W248" s="17">
        <v>-3810</v>
      </c>
      <c r="X248" s="17">
        <v>-2942</v>
      </c>
      <c r="Y248" s="17">
        <v>-3627</v>
      </c>
      <c r="Z248" s="18">
        <v>-4853</v>
      </c>
      <c r="AA248" s="18">
        <v>-3738</v>
      </c>
    </row>
    <row r="249" spans="1:27" ht="15.75" x14ac:dyDescent="0.25">
      <c r="A249" s="23" t="s">
        <v>1095</v>
      </c>
      <c r="B249" s="25" t="s">
        <v>1567</v>
      </c>
      <c r="C249" s="17">
        <v>-800</v>
      </c>
      <c r="D249" s="17">
        <v>-901</v>
      </c>
      <c r="E249" s="17">
        <v>-918</v>
      </c>
      <c r="F249" s="17">
        <v>-806</v>
      </c>
      <c r="G249" s="17">
        <v>-508</v>
      </c>
      <c r="H249" s="17">
        <v>-585</v>
      </c>
      <c r="I249" s="17">
        <v>-549</v>
      </c>
      <c r="J249" s="17">
        <v>-758</v>
      </c>
      <c r="K249" s="17">
        <v>-753</v>
      </c>
      <c r="L249" s="17">
        <v>-829</v>
      </c>
      <c r="M249" s="17">
        <v>-873</v>
      </c>
      <c r="N249" s="17">
        <v>-881</v>
      </c>
      <c r="O249" s="17">
        <v>-647</v>
      </c>
      <c r="P249" s="17">
        <v>-592</v>
      </c>
      <c r="Q249" s="17">
        <v>-478</v>
      </c>
      <c r="R249" s="17">
        <v>-574</v>
      </c>
      <c r="S249" s="17">
        <v>-607</v>
      </c>
      <c r="T249" s="17">
        <v>-768</v>
      </c>
      <c r="U249" s="17">
        <v>-333</v>
      </c>
      <c r="V249" s="17">
        <v>-411</v>
      </c>
      <c r="W249" s="17">
        <v>-554</v>
      </c>
      <c r="X249" s="17">
        <v>-503</v>
      </c>
      <c r="Y249" s="17">
        <v>-449</v>
      </c>
      <c r="Z249" s="18">
        <v>-727</v>
      </c>
      <c r="AA249" s="18">
        <v>-165</v>
      </c>
    </row>
    <row r="250" spans="1:27" ht="15.75" x14ac:dyDescent="0.25">
      <c r="A250" s="23" t="s">
        <v>1097</v>
      </c>
      <c r="B250" s="25" t="s">
        <v>1568</v>
      </c>
      <c r="C250" s="17">
        <v>210</v>
      </c>
      <c r="D250" s="17">
        <v>271</v>
      </c>
      <c r="E250" s="17">
        <v>408</v>
      </c>
      <c r="F250" s="17">
        <v>380</v>
      </c>
      <c r="G250" s="17">
        <v>464</v>
      </c>
      <c r="H250" s="17">
        <v>413</v>
      </c>
      <c r="I250" s="17">
        <v>439</v>
      </c>
      <c r="J250" s="17">
        <v>371</v>
      </c>
      <c r="K250" s="17">
        <v>344</v>
      </c>
      <c r="L250" s="17">
        <v>348</v>
      </c>
      <c r="M250" s="17">
        <v>187</v>
      </c>
      <c r="N250" s="17">
        <v>101</v>
      </c>
      <c r="O250" s="17">
        <v>-178</v>
      </c>
      <c r="P250" s="17">
        <v>-16</v>
      </c>
      <c r="Q250" s="17">
        <v>46</v>
      </c>
      <c r="R250" s="17">
        <v>57</v>
      </c>
      <c r="S250" s="17">
        <v>67</v>
      </c>
      <c r="T250" s="17">
        <v>108</v>
      </c>
      <c r="U250" s="17">
        <v>210</v>
      </c>
      <c r="V250" s="17">
        <v>146</v>
      </c>
      <c r="W250" s="17">
        <v>65</v>
      </c>
      <c r="X250" s="17">
        <v>52</v>
      </c>
      <c r="Y250" s="17">
        <v>55</v>
      </c>
      <c r="Z250" s="18">
        <v>47</v>
      </c>
      <c r="AA250" s="18">
        <v>52</v>
      </c>
    </row>
    <row r="251" spans="1:27" ht="15.75" x14ac:dyDescent="0.25">
      <c r="A251" s="23" t="s">
        <v>1099</v>
      </c>
      <c r="B251" s="25" t="s">
        <v>1569</v>
      </c>
      <c r="C251" s="17">
        <v>245</v>
      </c>
      <c r="D251" s="17">
        <v>419</v>
      </c>
      <c r="E251" s="17">
        <v>363</v>
      </c>
      <c r="F251" s="17">
        <v>528</v>
      </c>
      <c r="G251" s="17">
        <v>457</v>
      </c>
      <c r="H251" s="17">
        <v>453</v>
      </c>
      <c r="I251" s="17">
        <v>320</v>
      </c>
      <c r="J251" s="17">
        <v>274</v>
      </c>
      <c r="K251" s="17">
        <v>193</v>
      </c>
      <c r="L251" s="17">
        <v>132</v>
      </c>
      <c r="M251" s="17">
        <v>-21</v>
      </c>
      <c r="N251" s="17">
        <v>-221</v>
      </c>
      <c r="O251" s="17">
        <v>-681</v>
      </c>
      <c r="P251" s="17">
        <v>-928</v>
      </c>
      <c r="Q251" s="17">
        <v>-577</v>
      </c>
      <c r="R251" s="17">
        <v>-85</v>
      </c>
      <c r="S251" s="17">
        <v>6</v>
      </c>
      <c r="T251" s="17">
        <v>95</v>
      </c>
      <c r="U251" s="17">
        <v>111</v>
      </c>
      <c r="V251" s="17">
        <v>111</v>
      </c>
      <c r="W251" s="17">
        <v>162</v>
      </c>
      <c r="X251" s="17">
        <v>251</v>
      </c>
      <c r="Y251" s="17">
        <v>-146</v>
      </c>
      <c r="Z251" s="18">
        <v>-745</v>
      </c>
      <c r="AA251" s="18">
        <v>-38</v>
      </c>
    </row>
    <row r="252" spans="1:27" ht="15.75" x14ac:dyDescent="0.25">
      <c r="A252" s="23" t="s">
        <v>1101</v>
      </c>
      <c r="B252" s="25" t="s">
        <v>1570</v>
      </c>
      <c r="C252" s="17">
        <v>-6557</v>
      </c>
      <c r="D252" s="17">
        <v>-7458</v>
      </c>
      <c r="E252" s="17">
        <v>-6420</v>
      </c>
      <c r="F252" s="17">
        <v>-5503</v>
      </c>
      <c r="G252" s="17">
        <v>-5389</v>
      </c>
      <c r="H252" s="17">
        <v>-5202</v>
      </c>
      <c r="I252" s="17">
        <v>-5610</v>
      </c>
      <c r="J252" s="17">
        <v>-4778</v>
      </c>
      <c r="K252" s="17">
        <v>-4441</v>
      </c>
      <c r="L252" s="17">
        <v>-4394</v>
      </c>
      <c r="M252" s="17">
        <v>-2946</v>
      </c>
      <c r="N252" s="17">
        <v>-3361</v>
      </c>
      <c r="O252" s="17">
        <v>-3559</v>
      </c>
      <c r="P252" s="17">
        <v>-3159</v>
      </c>
      <c r="Q252" s="17">
        <v>-2772</v>
      </c>
      <c r="R252" s="17">
        <v>-2528</v>
      </c>
      <c r="S252" s="17">
        <v>-2423</v>
      </c>
      <c r="T252" s="17">
        <v>-3773</v>
      </c>
      <c r="U252" s="17">
        <v>-3716</v>
      </c>
      <c r="V252" s="17">
        <v>-3109</v>
      </c>
      <c r="W252" s="17">
        <v>-3027</v>
      </c>
      <c r="X252" s="17">
        <v>-1000</v>
      </c>
      <c r="Y252" s="17">
        <v>-1052</v>
      </c>
      <c r="Z252" s="18">
        <v>-2048</v>
      </c>
      <c r="AA252" s="18">
        <v>-1068</v>
      </c>
    </row>
    <row r="253" spans="1:27" ht="15.75" x14ac:dyDescent="0.25">
      <c r="A253" s="23" t="s">
        <v>1103</v>
      </c>
      <c r="B253" s="25" t="s">
        <v>1571</v>
      </c>
      <c r="C253" s="17">
        <v>-1492</v>
      </c>
      <c r="D253" s="17">
        <v>-1547</v>
      </c>
      <c r="E253" s="17">
        <v>-1114</v>
      </c>
      <c r="F253" s="17">
        <v>-996</v>
      </c>
      <c r="G253" s="17">
        <v>-945</v>
      </c>
      <c r="H253" s="17">
        <v>-988</v>
      </c>
      <c r="I253" s="17">
        <v>-901</v>
      </c>
      <c r="J253" s="17">
        <v>-1089</v>
      </c>
      <c r="K253" s="17">
        <v>-858</v>
      </c>
      <c r="L253" s="17">
        <v>-784</v>
      </c>
      <c r="M253" s="17">
        <v>-658</v>
      </c>
      <c r="N253" s="17">
        <v>-624</v>
      </c>
      <c r="O253" s="17">
        <v>-312</v>
      </c>
      <c r="P253" s="17">
        <v>-194</v>
      </c>
      <c r="Q253" s="17">
        <v>-19</v>
      </c>
      <c r="R253" s="17">
        <v>-216</v>
      </c>
      <c r="S253" s="17">
        <v>-422</v>
      </c>
      <c r="T253" s="17">
        <v>-357</v>
      </c>
      <c r="U253" s="17">
        <v>-393</v>
      </c>
      <c r="V253" s="17">
        <v>-482</v>
      </c>
      <c r="W253" s="17">
        <v>-681</v>
      </c>
      <c r="X253" s="17">
        <v>-527</v>
      </c>
      <c r="Y253" s="17">
        <v>-428</v>
      </c>
      <c r="Z253" s="18">
        <v>-332</v>
      </c>
      <c r="AA253" s="18">
        <v>-45</v>
      </c>
    </row>
    <row r="254" spans="1:27" ht="15.75" x14ac:dyDescent="0.25">
      <c r="A254" s="23" t="s">
        <v>1105</v>
      </c>
      <c r="B254" s="25" t="s">
        <v>1572</v>
      </c>
      <c r="C254" s="17">
        <v>-130</v>
      </c>
      <c r="D254" s="17">
        <v>-186</v>
      </c>
      <c r="E254" s="17">
        <v>-220</v>
      </c>
      <c r="F254" s="17">
        <v>-281</v>
      </c>
      <c r="G254" s="17">
        <v>-272</v>
      </c>
      <c r="H254" s="17">
        <v>-237</v>
      </c>
      <c r="I254" s="17">
        <v>-37</v>
      </c>
      <c r="J254" s="17">
        <v>-43</v>
      </c>
      <c r="K254" s="17">
        <v>-119</v>
      </c>
      <c r="L254" s="17">
        <v>-148</v>
      </c>
      <c r="M254" s="17">
        <v>-303</v>
      </c>
      <c r="N254" s="17">
        <v>-498</v>
      </c>
      <c r="O254" s="17">
        <v>-457</v>
      </c>
      <c r="P254" s="17">
        <v>-374</v>
      </c>
      <c r="Q254" s="17">
        <v>-795</v>
      </c>
      <c r="R254" s="17">
        <v>-869</v>
      </c>
      <c r="S254" s="17">
        <v>-797</v>
      </c>
      <c r="T254" s="17">
        <v>-750</v>
      </c>
      <c r="U254" s="17">
        <v>-727</v>
      </c>
      <c r="V254" s="17">
        <v>-515</v>
      </c>
      <c r="W254" s="17">
        <v>-526</v>
      </c>
      <c r="X254" s="17">
        <v>-663</v>
      </c>
      <c r="Y254" s="17">
        <v>-766</v>
      </c>
      <c r="Z254" s="18">
        <v>-1056</v>
      </c>
      <c r="AA254" s="18">
        <v>-1030</v>
      </c>
    </row>
    <row r="255" spans="1:27" ht="15.75" x14ac:dyDescent="0.25">
      <c r="A255" s="23" t="s">
        <v>1107</v>
      </c>
      <c r="B255" s="25" t="s">
        <v>1573</v>
      </c>
      <c r="C255" s="17">
        <v>-734</v>
      </c>
      <c r="D255" s="17">
        <v>-931</v>
      </c>
      <c r="E255" s="17">
        <v>-861</v>
      </c>
      <c r="F255" s="17">
        <v>-690</v>
      </c>
      <c r="G255" s="17">
        <v>-374</v>
      </c>
      <c r="H255" s="17">
        <v>-357</v>
      </c>
      <c r="I255" s="17">
        <v>-450</v>
      </c>
      <c r="J255" s="17">
        <v>-541</v>
      </c>
      <c r="K255" s="17">
        <v>-493</v>
      </c>
      <c r="L255" s="17">
        <v>-411</v>
      </c>
      <c r="M255" s="17">
        <v>-135</v>
      </c>
      <c r="N255" s="17">
        <v>-250</v>
      </c>
      <c r="O255" s="17">
        <v>-170</v>
      </c>
      <c r="P255" s="17">
        <v>-200</v>
      </c>
      <c r="Q255" s="17">
        <v>-6</v>
      </c>
      <c r="R255" s="17">
        <v>-133</v>
      </c>
      <c r="S255" s="17">
        <v>-44</v>
      </c>
      <c r="T255" s="17">
        <v>-106</v>
      </c>
      <c r="U255" s="17">
        <v>11</v>
      </c>
      <c r="V255" s="17">
        <v>-28</v>
      </c>
      <c r="W255" s="17">
        <v>232</v>
      </c>
      <c r="X255" s="17">
        <v>114</v>
      </c>
      <c r="Y255" s="17">
        <v>-89</v>
      </c>
      <c r="Z255" s="18">
        <v>43</v>
      </c>
      <c r="AA255" s="18">
        <v>94</v>
      </c>
    </row>
    <row r="256" spans="1:27" ht="15.75" x14ac:dyDescent="0.25">
      <c r="A256" s="23" t="s">
        <v>1109</v>
      </c>
      <c r="B256" s="25" t="s">
        <v>1574</v>
      </c>
      <c r="C256" s="17">
        <v>506</v>
      </c>
      <c r="D256" s="17">
        <v>292</v>
      </c>
      <c r="E256" s="17">
        <v>280</v>
      </c>
      <c r="F256" s="17">
        <v>551</v>
      </c>
      <c r="G256" s="17">
        <v>720</v>
      </c>
      <c r="H256" s="17">
        <v>167</v>
      </c>
      <c r="I256" s="17">
        <v>-281</v>
      </c>
      <c r="J256" s="17">
        <v>433</v>
      </c>
      <c r="K256" s="17">
        <v>963</v>
      </c>
      <c r="L256" s="17">
        <v>1406</v>
      </c>
      <c r="M256" s="17">
        <v>1594</v>
      </c>
      <c r="N256" s="17">
        <v>1781</v>
      </c>
      <c r="O256" s="17">
        <v>1479</v>
      </c>
      <c r="P256" s="17">
        <v>1069</v>
      </c>
      <c r="Q256" s="17">
        <v>578</v>
      </c>
      <c r="R256" s="17">
        <v>1572</v>
      </c>
      <c r="S256" s="17">
        <v>2499</v>
      </c>
      <c r="T256" s="17">
        <v>2872</v>
      </c>
      <c r="U256" s="17">
        <v>1943</v>
      </c>
      <c r="V256" s="17">
        <v>560</v>
      </c>
      <c r="W256" s="17">
        <v>274</v>
      </c>
      <c r="X256" s="17">
        <v>1172</v>
      </c>
      <c r="Y256" s="17">
        <v>1595</v>
      </c>
      <c r="Z256" s="18">
        <v>-240</v>
      </c>
      <c r="AA256" s="18">
        <v>1700</v>
      </c>
    </row>
    <row r="257" spans="1:27" ht="15.75" x14ac:dyDescent="0.25">
      <c r="A257" s="23" t="s">
        <v>1111</v>
      </c>
      <c r="B257" s="25" t="s">
        <v>1575</v>
      </c>
      <c r="C257" s="17">
        <v>-667</v>
      </c>
      <c r="D257" s="17">
        <v>-1042</v>
      </c>
      <c r="E257" s="17">
        <v>-697</v>
      </c>
      <c r="F257" s="17">
        <v>-796</v>
      </c>
      <c r="G257" s="17">
        <v>-1333</v>
      </c>
      <c r="H257" s="17">
        <v>-1830</v>
      </c>
      <c r="I257" s="17">
        <v>-1958</v>
      </c>
      <c r="J257" s="17">
        <v>-1803</v>
      </c>
      <c r="K257" s="17">
        <v>-1519</v>
      </c>
      <c r="L257" s="17">
        <v>-1031</v>
      </c>
      <c r="M257" s="17">
        <v>-590</v>
      </c>
      <c r="N257" s="17">
        <v>-980</v>
      </c>
      <c r="O257" s="17">
        <v>-521</v>
      </c>
      <c r="P257" s="17">
        <v>144</v>
      </c>
      <c r="Q257" s="17">
        <v>1634</v>
      </c>
      <c r="R257" s="17">
        <v>1489</v>
      </c>
      <c r="S257" s="17">
        <v>1850</v>
      </c>
      <c r="T257" s="17">
        <v>2430</v>
      </c>
      <c r="U257" s="17">
        <v>3167</v>
      </c>
      <c r="V257" s="17">
        <v>2552</v>
      </c>
      <c r="W257" s="17">
        <v>2585</v>
      </c>
      <c r="X257" s="17">
        <v>2239</v>
      </c>
      <c r="Y257" s="17">
        <v>2419</v>
      </c>
      <c r="Z257" s="18">
        <v>3192</v>
      </c>
      <c r="AA257" s="18">
        <v>3724</v>
      </c>
    </row>
    <row r="258" spans="1:27" ht="15.75" x14ac:dyDescent="0.25">
      <c r="A258" s="23" t="s">
        <v>1113</v>
      </c>
      <c r="B258" s="25" t="s">
        <v>1576</v>
      </c>
      <c r="C258" s="17">
        <v>-2093</v>
      </c>
      <c r="D258" s="17">
        <v>-2570</v>
      </c>
      <c r="E258" s="17">
        <v>-1886</v>
      </c>
      <c r="F258" s="17">
        <v>-1591</v>
      </c>
      <c r="G258" s="17">
        <v>-1516</v>
      </c>
      <c r="H258" s="17">
        <v>-1715</v>
      </c>
      <c r="I258" s="17">
        <v>-1458</v>
      </c>
      <c r="J258" s="17">
        <v>-1796</v>
      </c>
      <c r="K258" s="17">
        <v>-1753</v>
      </c>
      <c r="L258" s="17">
        <v>-1624</v>
      </c>
      <c r="M258" s="17">
        <v>-1327</v>
      </c>
      <c r="N258" s="17">
        <v>-489</v>
      </c>
      <c r="O258" s="17">
        <v>-104</v>
      </c>
      <c r="P258" s="17">
        <v>873</v>
      </c>
      <c r="Q258" s="17">
        <v>1257</v>
      </c>
      <c r="R258" s="17">
        <v>-339</v>
      </c>
      <c r="S258" s="17">
        <v>-1108</v>
      </c>
      <c r="T258" s="17">
        <v>-333</v>
      </c>
      <c r="U258" s="17">
        <v>-254</v>
      </c>
      <c r="V258" s="17">
        <v>1639</v>
      </c>
      <c r="W258" s="17">
        <v>-1231</v>
      </c>
      <c r="X258" s="17">
        <v>486</v>
      </c>
      <c r="Y258" s="17">
        <v>798</v>
      </c>
      <c r="Z258" s="18">
        <v>723</v>
      </c>
      <c r="AA258" s="18">
        <v>-191</v>
      </c>
    </row>
    <row r="259" spans="1:27" ht="15.75" x14ac:dyDescent="0.25">
      <c r="A259" s="23" t="s">
        <v>1115</v>
      </c>
      <c r="B259" s="25" t="s">
        <v>1577</v>
      </c>
      <c r="C259" s="17">
        <v>-1882</v>
      </c>
      <c r="D259" s="17">
        <v>-2674</v>
      </c>
      <c r="E259" s="17">
        <v>-2208</v>
      </c>
      <c r="F259" s="17">
        <v>-1676</v>
      </c>
      <c r="G259" s="17">
        <v>-1435</v>
      </c>
      <c r="H259" s="17">
        <v>-1450</v>
      </c>
      <c r="I259" s="17">
        <v>-1432</v>
      </c>
      <c r="J259" s="17">
        <v>-1625</v>
      </c>
      <c r="K259" s="17">
        <v>-1597</v>
      </c>
      <c r="L259" s="17">
        <v>-1769</v>
      </c>
      <c r="M259" s="17">
        <v>-1494</v>
      </c>
      <c r="N259" s="17">
        <v>-2037</v>
      </c>
      <c r="O259" s="17">
        <v>-1956</v>
      </c>
      <c r="P259" s="17">
        <v>-2406</v>
      </c>
      <c r="Q259" s="17">
        <v>-2336</v>
      </c>
      <c r="R259" s="17">
        <v>-2188</v>
      </c>
      <c r="S259" s="17">
        <v>-2021</v>
      </c>
      <c r="T259" s="17">
        <v>-2031</v>
      </c>
      <c r="U259" s="17">
        <v>-2276</v>
      </c>
      <c r="V259" s="17">
        <v>-2192</v>
      </c>
      <c r="W259" s="17">
        <v>-2259</v>
      </c>
      <c r="X259" s="17">
        <v>-1939</v>
      </c>
      <c r="Y259" s="17">
        <v>-1744</v>
      </c>
      <c r="Z259" s="18">
        <v>-1970</v>
      </c>
      <c r="AA259" s="18">
        <v>-1020</v>
      </c>
    </row>
    <row r="260" spans="1:27" ht="15.75" x14ac:dyDescent="0.25">
      <c r="A260" s="23" t="s">
        <v>1117</v>
      </c>
      <c r="B260" s="25" t="s">
        <v>1578</v>
      </c>
      <c r="C260" s="17">
        <v>-929</v>
      </c>
      <c r="D260" s="17">
        <v>-1072</v>
      </c>
      <c r="E260" s="17">
        <v>-1054</v>
      </c>
      <c r="F260" s="17">
        <v>-1012</v>
      </c>
      <c r="G260" s="17">
        <v>-1018</v>
      </c>
      <c r="H260" s="17">
        <v>-1063</v>
      </c>
      <c r="I260" s="17">
        <v>-1002</v>
      </c>
      <c r="J260" s="17">
        <v>-1334</v>
      </c>
      <c r="K260" s="17">
        <v>-1487</v>
      </c>
      <c r="L260" s="17">
        <v>-1605</v>
      </c>
      <c r="M260" s="17">
        <v>-1426</v>
      </c>
      <c r="N260" s="17">
        <v>-1386</v>
      </c>
      <c r="O260" s="17">
        <v>-1116</v>
      </c>
      <c r="P260" s="17">
        <v>-471</v>
      </c>
      <c r="Q260" s="17">
        <v>-641</v>
      </c>
      <c r="R260" s="17">
        <v>-1066</v>
      </c>
      <c r="S260" s="17">
        <v>-1147</v>
      </c>
      <c r="T260" s="17">
        <v>-1730</v>
      </c>
      <c r="U260" s="17">
        <v>-1814</v>
      </c>
      <c r="V260" s="17">
        <v>-1514</v>
      </c>
      <c r="W260" s="17">
        <v>-1854</v>
      </c>
      <c r="X260" s="17">
        <v>-1478</v>
      </c>
      <c r="Y260" s="17">
        <v>-1161</v>
      </c>
      <c r="Z260" s="18">
        <v>-1312</v>
      </c>
      <c r="AA260" s="18">
        <v>-805</v>
      </c>
    </row>
    <row r="261" spans="1:27" ht="15.75" x14ac:dyDescent="0.25">
      <c r="A261" s="23" t="s">
        <v>1119</v>
      </c>
      <c r="B261" s="25" t="s">
        <v>1579</v>
      </c>
      <c r="C261" s="17">
        <v>1362</v>
      </c>
      <c r="D261" s="17">
        <v>1040</v>
      </c>
      <c r="E261" s="17">
        <v>1079</v>
      </c>
      <c r="F261" s="17">
        <v>995</v>
      </c>
      <c r="G261" s="17">
        <v>1386</v>
      </c>
      <c r="H261" s="17">
        <v>1817</v>
      </c>
      <c r="I261" s="17">
        <v>4639</v>
      </c>
      <c r="J261" s="17">
        <v>2462</v>
      </c>
      <c r="K261" s="17">
        <v>1894</v>
      </c>
      <c r="L261" s="17">
        <v>2714</v>
      </c>
      <c r="M261" s="17">
        <v>2409</v>
      </c>
      <c r="N261" s="17">
        <v>981</v>
      </c>
      <c r="O261" s="17">
        <v>-2221</v>
      </c>
      <c r="P261" s="17">
        <v>247</v>
      </c>
      <c r="Q261" s="17">
        <v>1190</v>
      </c>
      <c r="R261" s="17">
        <v>1959</v>
      </c>
      <c r="S261" s="17">
        <v>3754</v>
      </c>
      <c r="T261" s="17">
        <v>4027</v>
      </c>
      <c r="U261" s="17">
        <v>5157</v>
      </c>
      <c r="V261" s="17">
        <v>5064</v>
      </c>
      <c r="W261" s="17">
        <v>5234</v>
      </c>
      <c r="X261" s="17">
        <v>4369</v>
      </c>
      <c r="Y261" s="17">
        <v>2581</v>
      </c>
      <c r="Z261" s="18">
        <v>-688</v>
      </c>
      <c r="AA261" s="18">
        <v>3479</v>
      </c>
    </row>
    <row r="262" spans="1:27" ht="15.75" x14ac:dyDescent="0.25">
      <c r="A262" s="23" t="s">
        <v>1121</v>
      </c>
      <c r="B262" s="25" t="s">
        <v>1580</v>
      </c>
      <c r="C262" s="17">
        <v>270</v>
      </c>
      <c r="D262" s="17">
        <v>281</v>
      </c>
      <c r="E262" s="17">
        <v>342</v>
      </c>
      <c r="F262" s="17">
        <v>268</v>
      </c>
      <c r="G262" s="17">
        <v>529</v>
      </c>
      <c r="H262" s="17">
        <v>679</v>
      </c>
      <c r="I262" s="17">
        <v>518</v>
      </c>
      <c r="J262" s="17">
        <v>187</v>
      </c>
      <c r="K262" s="17">
        <v>365</v>
      </c>
      <c r="L262" s="17">
        <v>563</v>
      </c>
      <c r="M262" s="17">
        <v>696</v>
      </c>
      <c r="N262" s="17">
        <v>970</v>
      </c>
      <c r="O262" s="17">
        <v>1055</v>
      </c>
      <c r="P262" s="17">
        <v>437</v>
      </c>
      <c r="Q262" s="17">
        <v>818</v>
      </c>
      <c r="R262" s="17">
        <v>989</v>
      </c>
      <c r="S262" s="17">
        <v>1194</v>
      </c>
      <c r="T262" s="17">
        <v>913</v>
      </c>
      <c r="U262" s="17">
        <v>582</v>
      </c>
      <c r="V262" s="17">
        <v>768</v>
      </c>
      <c r="W262" s="17">
        <v>795</v>
      </c>
      <c r="X262" s="17">
        <v>661</v>
      </c>
      <c r="Y262" s="17">
        <v>515</v>
      </c>
      <c r="Z262" s="18">
        <v>521</v>
      </c>
      <c r="AA262" s="18">
        <v>855</v>
      </c>
    </row>
    <row r="263" spans="1:27" ht="15.75" x14ac:dyDescent="0.25">
      <c r="A263" s="23" t="s">
        <v>1061</v>
      </c>
      <c r="B263" s="25" t="s">
        <v>1581</v>
      </c>
      <c r="C263" s="17">
        <v>-671</v>
      </c>
      <c r="D263" s="17">
        <v>-1081</v>
      </c>
      <c r="E263" s="17">
        <v>-1238</v>
      </c>
      <c r="F263" s="17">
        <v>-1330</v>
      </c>
      <c r="G263" s="17">
        <v>-1499</v>
      </c>
      <c r="H263" s="17">
        <v>-1667</v>
      </c>
      <c r="I263" s="17">
        <v>-1520</v>
      </c>
      <c r="J263" s="17">
        <v>-1948</v>
      </c>
      <c r="K263" s="17">
        <v>-1920</v>
      </c>
      <c r="L263" s="17">
        <v>-2180</v>
      </c>
      <c r="M263" s="17">
        <v>-2551</v>
      </c>
      <c r="N263" s="17">
        <v>-2596</v>
      </c>
      <c r="O263" s="17">
        <v>-2899</v>
      </c>
      <c r="P263" s="17">
        <v>-4482</v>
      </c>
      <c r="Q263" s="17">
        <v>-5067</v>
      </c>
      <c r="R263" s="17">
        <v>-5027</v>
      </c>
      <c r="S263" s="17">
        <v>-6182</v>
      </c>
      <c r="T263" s="17">
        <v>-7447</v>
      </c>
      <c r="U263" s="17">
        <v>-7785</v>
      </c>
      <c r="V263" s="17">
        <v>-7553</v>
      </c>
      <c r="W263" s="17">
        <v>-7952</v>
      </c>
      <c r="X263" s="17">
        <v>-6816</v>
      </c>
      <c r="Y263" s="17">
        <v>-6769</v>
      </c>
      <c r="Z263" s="18">
        <v>-10002</v>
      </c>
      <c r="AA263" s="18">
        <v>-6684</v>
      </c>
    </row>
    <row r="264" spans="1:27" ht="15.75" x14ac:dyDescent="0.25">
      <c r="A264" s="23" t="s">
        <v>1124</v>
      </c>
      <c r="B264" s="25" t="s">
        <v>1582</v>
      </c>
      <c r="C264" s="17">
        <v>-18784</v>
      </c>
      <c r="D264" s="17">
        <v>-23786</v>
      </c>
      <c r="E264" s="17">
        <v>-22510</v>
      </c>
      <c r="F264" s="17">
        <v>-22506</v>
      </c>
      <c r="G264" s="17">
        <v>-21642</v>
      </c>
      <c r="H264" s="17">
        <v>-22915</v>
      </c>
      <c r="I264" s="17">
        <v>-23723</v>
      </c>
      <c r="J264" s="17">
        <v>-30651</v>
      </c>
      <c r="K264" s="17">
        <v>-30780</v>
      </c>
      <c r="L264" s="17">
        <v>-30639</v>
      </c>
      <c r="M264" s="17">
        <v>-33327</v>
      </c>
      <c r="N264" s="17">
        <v>-37643</v>
      </c>
      <c r="O264" s="17">
        <v>-34403</v>
      </c>
      <c r="P264" s="17">
        <v>-31742</v>
      </c>
      <c r="Q264" s="17">
        <v>-28776</v>
      </c>
      <c r="R264" s="17">
        <v>-31000</v>
      </c>
      <c r="S264" s="17">
        <v>-32975</v>
      </c>
      <c r="T264" s="17">
        <v>-37412</v>
      </c>
      <c r="U264" s="17">
        <v>-34528</v>
      </c>
      <c r="V264" s="17">
        <v>-32235</v>
      </c>
      <c r="W264" s="17">
        <v>-33619</v>
      </c>
      <c r="X264" s="17">
        <v>-43606</v>
      </c>
      <c r="Y264" s="17">
        <v>-54153</v>
      </c>
      <c r="Z264" s="18">
        <v>-54269</v>
      </c>
      <c r="AA264" s="18">
        <v>-34053</v>
      </c>
    </row>
    <row r="265" spans="1:27" ht="15.75" x14ac:dyDescent="0.25">
      <c r="A265" s="23" t="s">
        <v>1126</v>
      </c>
      <c r="B265" s="25" t="s">
        <v>1583</v>
      </c>
      <c r="C265" s="17">
        <v>780</v>
      </c>
      <c r="D265" s="17">
        <v>752</v>
      </c>
      <c r="E265" s="17">
        <v>329</v>
      </c>
      <c r="F265" s="17">
        <v>328</v>
      </c>
      <c r="G265" s="17">
        <v>495</v>
      </c>
      <c r="H265" s="17">
        <v>510</v>
      </c>
      <c r="I265" s="17">
        <v>451</v>
      </c>
      <c r="J265" s="17">
        <v>299</v>
      </c>
      <c r="K265" s="17">
        <v>282</v>
      </c>
      <c r="L265" s="17">
        <v>659</v>
      </c>
      <c r="M265" s="17">
        <v>649</v>
      </c>
      <c r="N265" s="17">
        <v>940</v>
      </c>
      <c r="O265" s="17">
        <v>1748</v>
      </c>
      <c r="P265" s="17">
        <v>2104</v>
      </c>
      <c r="Q265" s="17">
        <v>1444</v>
      </c>
      <c r="R265" s="17">
        <v>1757</v>
      </c>
      <c r="S265" s="17">
        <v>1874</v>
      </c>
      <c r="T265" s="17">
        <v>1807</v>
      </c>
      <c r="U265" s="17">
        <v>2253</v>
      </c>
      <c r="V265" s="17">
        <v>2527</v>
      </c>
      <c r="W265" s="17">
        <v>531</v>
      </c>
      <c r="X265" s="17">
        <v>1466</v>
      </c>
      <c r="Y265" s="17">
        <v>2068</v>
      </c>
      <c r="Z265" s="18">
        <v>2782</v>
      </c>
      <c r="AA265" s="18">
        <v>3148</v>
      </c>
    </row>
    <row r="266" spans="1:27" ht="15.75" x14ac:dyDescent="0.25">
      <c r="A266" s="23" t="s">
        <v>1128</v>
      </c>
      <c r="B266" s="25" t="s">
        <v>1584</v>
      </c>
      <c r="C266" s="17">
        <v>-229</v>
      </c>
      <c r="D266" s="17">
        <v>-239</v>
      </c>
      <c r="E266" s="17">
        <v>-265</v>
      </c>
      <c r="F266" s="17">
        <v>-260</v>
      </c>
      <c r="G266" s="17">
        <v>-224</v>
      </c>
      <c r="H266" s="17">
        <v>-183</v>
      </c>
      <c r="I266" s="17">
        <v>-185</v>
      </c>
      <c r="J266" s="17">
        <v>-249</v>
      </c>
      <c r="K266" s="17">
        <v>-339</v>
      </c>
      <c r="L266" s="17">
        <v>-330</v>
      </c>
      <c r="M266" s="17">
        <v>-482</v>
      </c>
      <c r="N266" s="17">
        <v>-419</v>
      </c>
      <c r="O266" s="17">
        <v>-256</v>
      </c>
      <c r="P266" s="17">
        <v>-285</v>
      </c>
      <c r="Q266" s="17">
        <v>-245</v>
      </c>
      <c r="R266" s="17">
        <v>-280</v>
      </c>
      <c r="S266" s="17">
        <v>-324</v>
      </c>
      <c r="T266" s="17">
        <v>-140</v>
      </c>
      <c r="U266" s="17">
        <v>-5</v>
      </c>
      <c r="V266" s="17">
        <v>45</v>
      </c>
      <c r="W266" s="17">
        <v>-6</v>
      </c>
      <c r="X266" s="17">
        <v>-105</v>
      </c>
      <c r="Y266" s="17">
        <v>154</v>
      </c>
      <c r="Z266" s="18">
        <v>204</v>
      </c>
      <c r="AA266" s="18">
        <v>327</v>
      </c>
    </row>
    <row r="267" spans="1:27" ht="15.75" x14ac:dyDescent="0.25">
      <c r="A267" s="23" t="s">
        <v>1061</v>
      </c>
      <c r="B267" s="25" t="s">
        <v>1585</v>
      </c>
      <c r="C267" s="17">
        <v>-103</v>
      </c>
      <c r="D267" s="17">
        <v>-93</v>
      </c>
      <c r="E267" s="17">
        <v>-69</v>
      </c>
      <c r="F267" s="17">
        <v>-52</v>
      </c>
      <c r="G267" s="17">
        <v>-74</v>
      </c>
      <c r="H267" s="17">
        <v>-90</v>
      </c>
      <c r="I267" s="17">
        <v>-68</v>
      </c>
      <c r="J267" s="17">
        <v>-66</v>
      </c>
      <c r="K267" s="17">
        <v>-58</v>
      </c>
      <c r="L267" s="17">
        <v>-75</v>
      </c>
      <c r="M267" s="17">
        <v>-86</v>
      </c>
      <c r="N267" s="17">
        <v>-29</v>
      </c>
      <c r="O267" s="17">
        <v>-137</v>
      </c>
      <c r="P267" s="17">
        <v>-77</v>
      </c>
      <c r="Q267" s="17">
        <v>-133</v>
      </c>
      <c r="R267" s="17">
        <v>-130</v>
      </c>
      <c r="S267" s="17">
        <v>-86</v>
      </c>
      <c r="T267" s="17">
        <v>-64</v>
      </c>
      <c r="U267" s="17">
        <v>-76</v>
      </c>
      <c r="V267" s="17">
        <v>-34</v>
      </c>
      <c r="W267" s="17">
        <v>-60</v>
      </c>
      <c r="X267" s="17">
        <v>-58</v>
      </c>
      <c r="Y267" s="17">
        <v>-75</v>
      </c>
      <c r="Z267" s="18">
        <v>-99</v>
      </c>
      <c r="AA267" s="18">
        <v>-184</v>
      </c>
    </row>
    <row r="268" spans="1:27" ht="15.75" x14ac:dyDescent="0.25">
      <c r="A268" s="23" t="s">
        <v>1131</v>
      </c>
      <c r="B268" s="25" t="s">
        <v>1586</v>
      </c>
      <c r="C268" s="17">
        <v>448</v>
      </c>
      <c r="D268" s="17">
        <v>420</v>
      </c>
      <c r="E268" s="17">
        <v>-5</v>
      </c>
      <c r="F268" s="17">
        <v>16</v>
      </c>
      <c r="G268" s="17">
        <v>197</v>
      </c>
      <c r="H268" s="17">
        <v>237</v>
      </c>
      <c r="I268" s="17">
        <v>198</v>
      </c>
      <c r="J268" s="17">
        <v>-16</v>
      </c>
      <c r="K268" s="17">
        <v>-115</v>
      </c>
      <c r="L268" s="17">
        <v>254</v>
      </c>
      <c r="M268" s="17">
        <v>81</v>
      </c>
      <c r="N268" s="17">
        <v>492</v>
      </c>
      <c r="O268" s="17">
        <v>1355</v>
      </c>
      <c r="P268" s="17">
        <v>1742</v>
      </c>
      <c r="Q268" s="17">
        <v>1066</v>
      </c>
      <c r="R268" s="17">
        <v>1347</v>
      </c>
      <c r="S268" s="17">
        <v>1464</v>
      </c>
      <c r="T268" s="17">
        <v>1603</v>
      </c>
      <c r="U268" s="17">
        <v>2172</v>
      </c>
      <c r="V268" s="17">
        <v>2538</v>
      </c>
      <c r="W268" s="17">
        <v>465</v>
      </c>
      <c r="X268" s="17">
        <v>1303</v>
      </c>
      <c r="Y268" s="17">
        <v>2147</v>
      </c>
      <c r="Z268" s="18">
        <v>2887</v>
      </c>
      <c r="AA268" s="18">
        <v>3291</v>
      </c>
    </row>
    <row r="269" spans="1:27" ht="15.75" x14ac:dyDescent="0.25">
      <c r="A269" s="23" t="s">
        <v>1133</v>
      </c>
      <c r="B269" s="25" t="s">
        <v>1587</v>
      </c>
      <c r="C269" s="17">
        <v>252</v>
      </c>
      <c r="D269" s="17">
        <v>79</v>
      </c>
      <c r="E269" s="17">
        <v>56</v>
      </c>
      <c r="F269" s="17">
        <v>-23</v>
      </c>
      <c r="G269" s="17">
        <v>23</v>
      </c>
      <c r="H269" s="17">
        <v>41</v>
      </c>
      <c r="I269" s="17">
        <v>193</v>
      </c>
      <c r="J269" s="17">
        <v>-51</v>
      </c>
      <c r="K269" s="17">
        <v>97</v>
      </c>
      <c r="L269" s="17">
        <v>308</v>
      </c>
      <c r="M269" s="17">
        <v>312</v>
      </c>
      <c r="N269" s="17">
        <v>518</v>
      </c>
      <c r="O269" s="17">
        <v>295</v>
      </c>
      <c r="P269" s="17">
        <v>276</v>
      </c>
      <c r="Q269" s="17">
        <v>169</v>
      </c>
      <c r="R269" s="17">
        <v>304</v>
      </c>
      <c r="S269" s="17">
        <v>334</v>
      </c>
      <c r="T269" s="17">
        <v>597</v>
      </c>
      <c r="U269" s="17">
        <v>660</v>
      </c>
      <c r="V269" s="17">
        <v>478</v>
      </c>
      <c r="W269" s="17">
        <v>590</v>
      </c>
      <c r="X269" s="17">
        <v>362</v>
      </c>
      <c r="Y269" s="17">
        <v>656</v>
      </c>
      <c r="Z269" s="18">
        <v>157</v>
      </c>
      <c r="AA269" s="18">
        <v>411</v>
      </c>
    </row>
    <row r="270" spans="1:27" ht="15.75" x14ac:dyDescent="0.25">
      <c r="A270" s="23" t="s">
        <v>1135</v>
      </c>
      <c r="B270" s="25" t="s">
        <v>1588</v>
      </c>
      <c r="C270" s="17">
        <v>-57</v>
      </c>
      <c r="D270" s="17">
        <v>-63</v>
      </c>
      <c r="E270" s="17">
        <v>-124</v>
      </c>
      <c r="F270" s="17">
        <v>-158</v>
      </c>
      <c r="G270" s="17">
        <v>-127</v>
      </c>
      <c r="H270" s="17">
        <v>-197</v>
      </c>
      <c r="I270" s="17">
        <v>-175</v>
      </c>
      <c r="J270" s="17">
        <v>-86</v>
      </c>
      <c r="K270" s="17">
        <v>-146</v>
      </c>
      <c r="L270" s="17">
        <v>51</v>
      </c>
      <c r="M270" s="17">
        <v>-47</v>
      </c>
      <c r="N270" s="17">
        <v>186</v>
      </c>
      <c r="O270" s="17">
        <v>129</v>
      </c>
      <c r="P270" s="17">
        <v>159</v>
      </c>
      <c r="Q270" s="17">
        <v>-82</v>
      </c>
      <c r="R270" s="17">
        <v>-58</v>
      </c>
      <c r="S270" s="17">
        <v>-102</v>
      </c>
      <c r="T270" s="17">
        <v>-117</v>
      </c>
      <c r="U270" s="17">
        <v>128</v>
      </c>
      <c r="V270" s="17">
        <v>50</v>
      </c>
      <c r="W270" s="17">
        <v>6</v>
      </c>
      <c r="X270" s="17">
        <v>-60</v>
      </c>
      <c r="Y270" s="17">
        <v>-298</v>
      </c>
      <c r="Z270" s="18">
        <v>-84</v>
      </c>
      <c r="AA270" s="18">
        <v>-401</v>
      </c>
    </row>
    <row r="271" spans="1:27" ht="15.75" x14ac:dyDescent="0.25">
      <c r="A271" s="23" t="s">
        <v>1137</v>
      </c>
      <c r="B271" s="25" t="s">
        <v>1589</v>
      </c>
      <c r="C271" s="17">
        <v>-403</v>
      </c>
      <c r="D271" s="17">
        <v>-1255</v>
      </c>
      <c r="E271" s="17">
        <v>-1517</v>
      </c>
      <c r="F271" s="17">
        <v>-1208</v>
      </c>
      <c r="G271" s="17">
        <v>-1241</v>
      </c>
      <c r="H271" s="17">
        <v>-1525</v>
      </c>
      <c r="I271" s="17">
        <v>-2019</v>
      </c>
      <c r="J271" s="17">
        <v>-1866</v>
      </c>
      <c r="K271" s="17">
        <v>-1076</v>
      </c>
      <c r="L271" s="17">
        <v>-2229</v>
      </c>
      <c r="M271" s="17">
        <v>-1821</v>
      </c>
      <c r="N271" s="17">
        <v>-1914</v>
      </c>
      <c r="O271" s="17">
        <v>-100</v>
      </c>
      <c r="P271" s="17">
        <v>-632</v>
      </c>
      <c r="Q271" s="17">
        <v>-1027</v>
      </c>
      <c r="R271" s="17">
        <v>-599</v>
      </c>
      <c r="S271" s="17">
        <v>-757</v>
      </c>
      <c r="T271" s="17">
        <v>-873</v>
      </c>
      <c r="U271" s="17">
        <v>-1011</v>
      </c>
      <c r="V271" s="17">
        <v>-1470</v>
      </c>
      <c r="W271" s="17">
        <v>-2755</v>
      </c>
      <c r="X271" s="17">
        <v>-2351</v>
      </c>
      <c r="Y271" s="17">
        <v>-4865</v>
      </c>
      <c r="Z271" s="18">
        <v>-3446</v>
      </c>
      <c r="AA271" s="18">
        <v>-2400</v>
      </c>
    </row>
    <row r="272" spans="1:27" ht="15.75" x14ac:dyDescent="0.25">
      <c r="A272" s="23" t="s">
        <v>1139</v>
      </c>
      <c r="B272" s="25" t="s">
        <v>1590</v>
      </c>
      <c r="C272" s="17">
        <v>-131</v>
      </c>
      <c r="D272" s="17">
        <v>-568</v>
      </c>
      <c r="E272" s="17">
        <v>-246</v>
      </c>
      <c r="F272" s="17">
        <v>-330</v>
      </c>
      <c r="G272" s="17">
        <v>-180</v>
      </c>
      <c r="H272" s="17">
        <v>-350</v>
      </c>
      <c r="I272" s="17">
        <v>-646</v>
      </c>
      <c r="J272" s="17">
        <v>-1317</v>
      </c>
      <c r="K272" s="17">
        <v>-1344</v>
      </c>
      <c r="L272" s="17">
        <v>-1503</v>
      </c>
      <c r="M272" s="17">
        <v>-948</v>
      </c>
      <c r="N272" s="17">
        <v>-1884</v>
      </c>
      <c r="O272" s="17">
        <v>-1579</v>
      </c>
      <c r="P272" s="17">
        <v>-3407</v>
      </c>
      <c r="Q272" s="17">
        <v>-3827</v>
      </c>
      <c r="R272" s="17">
        <v>-3270</v>
      </c>
      <c r="S272" s="17">
        <v>-1470</v>
      </c>
      <c r="T272" s="17">
        <v>-312</v>
      </c>
      <c r="U272" s="17">
        <v>-1636</v>
      </c>
      <c r="V272" s="17">
        <v>-2237</v>
      </c>
      <c r="W272" s="17">
        <v>-1611</v>
      </c>
      <c r="X272" s="17">
        <v>-32</v>
      </c>
      <c r="Y272" s="17">
        <v>-1656</v>
      </c>
      <c r="Z272" s="18">
        <v>-2755</v>
      </c>
      <c r="AA272" s="18">
        <v>-2469</v>
      </c>
    </row>
    <row r="273" spans="1:27" ht="15.75" x14ac:dyDescent="0.25">
      <c r="A273" s="23" t="s">
        <v>1061</v>
      </c>
      <c r="B273" s="25" t="s">
        <v>1591</v>
      </c>
      <c r="C273" s="17">
        <v>96</v>
      </c>
      <c r="D273" s="17">
        <v>217</v>
      </c>
      <c r="E273" s="17">
        <v>-759</v>
      </c>
      <c r="F273" s="17">
        <v>-610</v>
      </c>
      <c r="G273" s="17">
        <v>-452</v>
      </c>
      <c r="H273" s="17">
        <v>-667</v>
      </c>
      <c r="I273" s="17">
        <v>-539</v>
      </c>
      <c r="J273" s="17">
        <v>-428</v>
      </c>
      <c r="K273" s="17">
        <v>-904</v>
      </c>
      <c r="L273" s="17">
        <v>434</v>
      </c>
      <c r="M273" s="17">
        <v>882</v>
      </c>
      <c r="N273" s="17">
        <v>1532</v>
      </c>
      <c r="O273" s="17">
        <v>-1510</v>
      </c>
      <c r="P273" s="17">
        <v>-1917</v>
      </c>
      <c r="Q273" s="17">
        <v>-3872</v>
      </c>
      <c r="R273" s="17">
        <v>-1421</v>
      </c>
      <c r="S273" s="17">
        <v>-498</v>
      </c>
      <c r="T273" s="17">
        <v>500</v>
      </c>
      <c r="U273" s="17">
        <v>497</v>
      </c>
      <c r="V273" s="17">
        <v>-363</v>
      </c>
      <c r="W273" s="17">
        <v>1019</v>
      </c>
      <c r="X273" s="17">
        <v>790</v>
      </c>
      <c r="Y273" s="17">
        <v>1592</v>
      </c>
      <c r="Z273" s="18">
        <v>-903</v>
      </c>
      <c r="AA273" s="18">
        <v>-238</v>
      </c>
    </row>
    <row r="274" spans="1:27" ht="15.75" x14ac:dyDescent="0.25">
      <c r="A274" s="23" t="s">
        <v>1142</v>
      </c>
      <c r="B274" s="25" t="s">
        <v>1592</v>
      </c>
      <c r="C274" s="17">
        <v>-243</v>
      </c>
      <c r="D274" s="17">
        <v>-1590</v>
      </c>
      <c r="E274" s="17">
        <v>-2590</v>
      </c>
      <c r="F274" s="17">
        <v>-2329</v>
      </c>
      <c r="G274" s="17">
        <v>-1977</v>
      </c>
      <c r="H274" s="17">
        <v>-2698</v>
      </c>
      <c r="I274" s="17">
        <v>-3186</v>
      </c>
      <c r="J274" s="17">
        <v>-3748</v>
      </c>
      <c r="K274" s="17">
        <v>-3373</v>
      </c>
      <c r="L274" s="17">
        <v>-2939</v>
      </c>
      <c r="M274" s="17">
        <v>-1622</v>
      </c>
      <c r="N274" s="17">
        <v>-1562</v>
      </c>
      <c r="O274" s="17">
        <v>-2765</v>
      </c>
      <c r="P274" s="17">
        <v>-5521</v>
      </c>
      <c r="Q274" s="17">
        <v>-8639</v>
      </c>
      <c r="R274" s="17">
        <v>-5044</v>
      </c>
      <c r="S274" s="17">
        <v>-2493</v>
      </c>
      <c r="T274" s="17">
        <v>-205</v>
      </c>
      <c r="U274" s="17">
        <v>-1362</v>
      </c>
      <c r="V274" s="17">
        <v>-3542</v>
      </c>
      <c r="W274" s="17">
        <v>-2751</v>
      </c>
      <c r="X274" s="17">
        <v>-1291</v>
      </c>
      <c r="Y274" s="17">
        <v>-4571</v>
      </c>
      <c r="Z274" s="18">
        <v>-7031</v>
      </c>
      <c r="AA274" s="18">
        <v>-5097</v>
      </c>
    </row>
    <row r="275" spans="1:27" ht="15.75" x14ac:dyDescent="0.25">
      <c r="A275" s="23" t="s">
        <v>1144</v>
      </c>
      <c r="B275" s="25" t="s">
        <v>1593</v>
      </c>
      <c r="C275" s="17">
        <v>0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8">
        <v>0</v>
      </c>
      <c r="AA275" s="18">
        <v>0</v>
      </c>
    </row>
    <row r="276" spans="1:27" ht="15.75" x14ac:dyDescent="0.25">
      <c r="A276" s="23" t="s">
        <v>1146</v>
      </c>
      <c r="B276" s="25" t="s">
        <v>1594</v>
      </c>
      <c r="C276" s="17">
        <v>-33396</v>
      </c>
      <c r="D276" s="17">
        <v>-39815</v>
      </c>
      <c r="E276" s="17">
        <v>-48632</v>
      </c>
      <c r="F276" s="17">
        <v>-54547</v>
      </c>
      <c r="G276" s="17">
        <v>-57295</v>
      </c>
      <c r="H276" s="17">
        <v>-67351</v>
      </c>
      <c r="I276" s="17">
        <v>-74045</v>
      </c>
      <c r="J276" s="17">
        <v>-82261</v>
      </c>
      <c r="K276" s="17">
        <v>-93566</v>
      </c>
      <c r="L276" s="17">
        <v>-96038</v>
      </c>
      <c r="M276" s="17">
        <v>-89256</v>
      </c>
      <c r="N276" s="17">
        <v>-99404</v>
      </c>
      <c r="O276" s="17">
        <v>-104015</v>
      </c>
      <c r="P276" s="17">
        <v>-112603</v>
      </c>
      <c r="Q276" s="17">
        <v>-124963</v>
      </c>
      <c r="R276" s="17">
        <v>-131122</v>
      </c>
      <c r="S276" s="17">
        <v>-125318</v>
      </c>
      <c r="T276" s="17">
        <v>-139331</v>
      </c>
      <c r="U276" s="17">
        <v>-139822</v>
      </c>
      <c r="V276" s="17">
        <v>-141290</v>
      </c>
      <c r="W276" s="17">
        <v>-144997</v>
      </c>
      <c r="X276" s="17">
        <v>-128005</v>
      </c>
      <c r="Y276" s="17">
        <v>-162205</v>
      </c>
      <c r="Z276" s="18">
        <v>-206536</v>
      </c>
      <c r="AA276" s="18">
        <v>-187677</v>
      </c>
    </row>
  </sheetData>
  <pageMargins left="0.7" right="0.7" top="0.75" bottom="0.75" header="0.3" footer="0.3"/>
  <pageSetup paperSize="9" orientation="portrait" r:id="rId1"/>
  <headerFooter>
    <oddHeader>&amp;C&amp;"Calibri"&amp;12&amp;K000000 OFFICIAL-SENSITIVE – ONS USE ONLY&amp;1#_x000D_</oddHeader>
    <oddFooter>&amp;C_x000D_&amp;1#&amp;"Calibri"&amp;12&amp;K000000 OFFICIAL-SENSITIVE – ONS USE ONLY</oddFooter>
  </headerFooter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6C9D0-479F-4BBC-B4FC-CFC4EEDFDC72}">
  <dimension ref="A1:AA276"/>
  <sheetViews>
    <sheetView zoomScaleNormal="100" workbookViewId="0">
      <pane xSplit="2" ySplit="6" topLeftCell="K75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1.140625" defaultRowHeight="15" x14ac:dyDescent="0.2"/>
  <cols>
    <col min="1" max="1" width="62" style="17" customWidth="1"/>
    <col min="2" max="16384" width="11.140625" style="17"/>
  </cols>
  <sheetData>
    <row r="1" spans="1:27" ht="23.25" x14ac:dyDescent="0.35">
      <c r="A1" s="16" t="s">
        <v>1595</v>
      </c>
    </row>
    <row r="2" spans="1:27" x14ac:dyDescent="0.2">
      <c r="A2" s="19" t="s">
        <v>946</v>
      </c>
      <c r="B2" s="19"/>
      <c r="C2" s="19"/>
    </row>
    <row r="3" spans="1:27" x14ac:dyDescent="0.2">
      <c r="A3" s="17" t="s">
        <v>947</v>
      </c>
    </row>
    <row r="4" spans="1:27" x14ac:dyDescent="0.2">
      <c r="A4" s="17" t="s">
        <v>948</v>
      </c>
    </row>
    <row r="5" spans="1:27" ht="18" x14ac:dyDescent="0.25">
      <c r="A5" s="21" t="s">
        <v>1596</v>
      </c>
    </row>
    <row r="6" spans="1:27" ht="15.75" x14ac:dyDescent="0.25">
      <c r="A6" s="22" t="s">
        <v>950</v>
      </c>
      <c r="B6" s="23" t="s">
        <v>951</v>
      </c>
      <c r="C6" s="24" t="s">
        <v>952</v>
      </c>
      <c r="D6" s="24" t="s">
        <v>953</v>
      </c>
      <c r="E6" s="24" t="s">
        <v>954</v>
      </c>
      <c r="F6" s="24" t="s">
        <v>955</v>
      </c>
      <c r="G6" s="24" t="s">
        <v>956</v>
      </c>
      <c r="H6" s="24" t="s">
        <v>957</v>
      </c>
      <c r="I6" s="24" t="s">
        <v>958</v>
      </c>
      <c r="J6" s="24" t="s">
        <v>959</v>
      </c>
      <c r="K6" s="24" t="s">
        <v>960</v>
      </c>
      <c r="L6" s="24" t="s">
        <v>961</v>
      </c>
      <c r="M6" s="24" t="s">
        <v>962</v>
      </c>
      <c r="N6" s="24" t="s">
        <v>963</v>
      </c>
      <c r="O6" s="24" t="s">
        <v>964</v>
      </c>
      <c r="P6" s="24" t="s">
        <v>965</v>
      </c>
      <c r="Q6" s="24" t="s">
        <v>966</v>
      </c>
      <c r="R6" s="24" t="s">
        <v>967</v>
      </c>
      <c r="S6" s="24" t="s">
        <v>968</v>
      </c>
      <c r="T6" s="24" t="s">
        <v>969</v>
      </c>
      <c r="U6" s="24" t="s">
        <v>970</v>
      </c>
      <c r="V6" s="24" t="s">
        <v>971</v>
      </c>
      <c r="W6" s="24" t="s">
        <v>972</v>
      </c>
      <c r="X6" s="24" t="s">
        <v>973</v>
      </c>
      <c r="Y6" s="24" t="s">
        <v>921</v>
      </c>
      <c r="Z6" s="24" t="s">
        <v>974</v>
      </c>
      <c r="AA6" s="24" t="s">
        <v>626</v>
      </c>
    </row>
    <row r="7" spans="1:27" ht="15.75" x14ac:dyDescent="0.25">
      <c r="A7" s="23" t="s">
        <v>975</v>
      </c>
      <c r="B7" s="23" t="s">
        <v>1597</v>
      </c>
      <c r="C7" s="17">
        <v>458</v>
      </c>
      <c r="D7" s="17">
        <v>490</v>
      </c>
      <c r="E7" s="17">
        <v>469</v>
      </c>
      <c r="F7" s="17">
        <v>514</v>
      </c>
      <c r="G7" s="17">
        <v>541</v>
      </c>
      <c r="H7" s="17">
        <v>571</v>
      </c>
      <c r="I7" s="17">
        <v>601</v>
      </c>
      <c r="J7" s="17">
        <v>641</v>
      </c>
      <c r="K7" s="17">
        <v>891</v>
      </c>
      <c r="L7" s="17">
        <v>892</v>
      </c>
      <c r="M7" s="17">
        <v>699</v>
      </c>
      <c r="N7" s="17">
        <v>644</v>
      </c>
      <c r="O7" s="17">
        <v>807</v>
      </c>
      <c r="P7" s="17">
        <v>860</v>
      </c>
      <c r="Q7" s="17">
        <v>873</v>
      </c>
      <c r="R7" s="17">
        <v>857</v>
      </c>
      <c r="S7" s="17">
        <v>916</v>
      </c>
      <c r="T7" s="17">
        <v>1068</v>
      </c>
      <c r="U7" s="17">
        <v>1223</v>
      </c>
      <c r="V7" s="17">
        <v>1380</v>
      </c>
      <c r="W7" s="17">
        <v>1576</v>
      </c>
      <c r="X7" s="17">
        <v>1209</v>
      </c>
      <c r="Y7" s="17">
        <v>1092</v>
      </c>
      <c r="Z7" s="18">
        <v>1503</v>
      </c>
      <c r="AA7" s="18">
        <v>1715</v>
      </c>
    </row>
    <row r="8" spans="1:27" ht="15.75" x14ac:dyDescent="0.25">
      <c r="A8" s="23" t="s">
        <v>977</v>
      </c>
      <c r="B8" s="23" t="s">
        <v>1598</v>
      </c>
      <c r="C8" s="17">
        <v>1956</v>
      </c>
      <c r="D8" s="17">
        <v>2113</v>
      </c>
      <c r="E8" s="17">
        <v>2003</v>
      </c>
      <c r="F8" s="17">
        <v>2295</v>
      </c>
      <c r="G8" s="17">
        <v>2456</v>
      </c>
      <c r="H8" s="17">
        <v>2760</v>
      </c>
      <c r="I8" s="17">
        <v>2808</v>
      </c>
      <c r="J8" s="17">
        <v>2601</v>
      </c>
      <c r="K8" s="17">
        <v>2956</v>
      </c>
      <c r="L8" s="17">
        <v>3089</v>
      </c>
      <c r="M8" s="17">
        <v>3717</v>
      </c>
      <c r="N8" s="17">
        <v>3502</v>
      </c>
      <c r="O8" s="17">
        <v>3589</v>
      </c>
      <c r="P8" s="17">
        <v>4003</v>
      </c>
      <c r="Q8" s="17">
        <v>3789</v>
      </c>
      <c r="R8" s="17">
        <v>3583</v>
      </c>
      <c r="S8" s="17">
        <v>3868</v>
      </c>
      <c r="T8" s="17">
        <v>4441</v>
      </c>
      <c r="U8" s="17">
        <v>5389</v>
      </c>
      <c r="V8" s="17">
        <v>5197</v>
      </c>
      <c r="W8" s="17">
        <v>5351</v>
      </c>
      <c r="X8" s="17">
        <v>4783</v>
      </c>
      <c r="Y8" s="17">
        <v>5328</v>
      </c>
      <c r="Z8" s="18">
        <v>6170</v>
      </c>
      <c r="AA8" s="18">
        <v>8044</v>
      </c>
    </row>
    <row r="9" spans="1:27" ht="15.75" x14ac:dyDescent="0.25">
      <c r="A9" s="23" t="s">
        <v>979</v>
      </c>
      <c r="B9" s="23" t="s">
        <v>1599</v>
      </c>
      <c r="C9" s="17">
        <v>90</v>
      </c>
      <c r="D9" s="17">
        <v>96</v>
      </c>
      <c r="E9" s="17">
        <v>54</v>
      </c>
      <c r="F9" s="17">
        <v>93</v>
      </c>
      <c r="G9" s="17">
        <v>104</v>
      </c>
      <c r="H9" s="17">
        <v>133</v>
      </c>
      <c r="I9" s="17">
        <v>137</v>
      </c>
      <c r="J9" s="17">
        <v>173</v>
      </c>
      <c r="K9" s="17">
        <v>267</v>
      </c>
      <c r="L9" s="17">
        <v>286</v>
      </c>
      <c r="M9" s="17">
        <v>305</v>
      </c>
      <c r="N9" s="17">
        <v>310</v>
      </c>
      <c r="O9" s="17">
        <v>281</v>
      </c>
      <c r="P9" s="17">
        <v>370</v>
      </c>
      <c r="Q9" s="17">
        <v>415</v>
      </c>
      <c r="R9" s="17">
        <v>411</v>
      </c>
      <c r="S9" s="17">
        <v>514</v>
      </c>
      <c r="T9" s="17">
        <v>492</v>
      </c>
      <c r="U9" s="17">
        <v>567</v>
      </c>
      <c r="V9" s="17">
        <v>628</v>
      </c>
      <c r="W9" s="17">
        <v>779</v>
      </c>
      <c r="X9" s="17">
        <v>464</v>
      </c>
      <c r="Y9" s="17">
        <v>453</v>
      </c>
      <c r="Z9" s="18">
        <v>564</v>
      </c>
      <c r="AA9" s="18">
        <v>522</v>
      </c>
    </row>
    <row r="10" spans="1:27" ht="15.75" x14ac:dyDescent="0.25">
      <c r="A10" s="23" t="s">
        <v>981</v>
      </c>
      <c r="B10" s="23" t="s">
        <v>1600</v>
      </c>
      <c r="C10" s="17">
        <v>13</v>
      </c>
      <c r="D10" s="17">
        <v>16</v>
      </c>
      <c r="E10" s="17">
        <v>20</v>
      </c>
      <c r="F10" s="17">
        <v>63</v>
      </c>
      <c r="G10" s="17">
        <v>66</v>
      </c>
      <c r="H10" s="17">
        <v>17</v>
      </c>
      <c r="I10" s="17">
        <v>22</v>
      </c>
      <c r="J10" s="17">
        <v>103</v>
      </c>
      <c r="K10" s="17">
        <v>91</v>
      </c>
      <c r="L10" s="17">
        <v>83</v>
      </c>
      <c r="M10" s="17">
        <v>153</v>
      </c>
      <c r="N10" s="17">
        <v>127</v>
      </c>
      <c r="O10" s="17">
        <v>97</v>
      </c>
      <c r="P10" s="17">
        <v>116</v>
      </c>
      <c r="Q10" s="17">
        <v>156</v>
      </c>
      <c r="R10" s="17">
        <v>157</v>
      </c>
      <c r="S10" s="17">
        <v>170</v>
      </c>
      <c r="T10" s="17">
        <v>166</v>
      </c>
      <c r="U10" s="17">
        <v>254</v>
      </c>
      <c r="V10" s="17">
        <v>295</v>
      </c>
      <c r="W10" s="17">
        <v>250</v>
      </c>
      <c r="X10" s="17">
        <v>205</v>
      </c>
      <c r="Y10" s="17">
        <v>186</v>
      </c>
      <c r="Z10" s="18">
        <v>253</v>
      </c>
      <c r="AA10" s="18">
        <v>416</v>
      </c>
    </row>
    <row r="11" spans="1:27" ht="15.75" x14ac:dyDescent="0.25">
      <c r="A11" s="23" t="s">
        <v>983</v>
      </c>
      <c r="B11" s="23" t="s">
        <v>1601</v>
      </c>
      <c r="C11" s="17">
        <v>301</v>
      </c>
      <c r="D11" s="17">
        <v>333</v>
      </c>
      <c r="E11" s="17">
        <v>364</v>
      </c>
      <c r="F11" s="17">
        <v>407</v>
      </c>
      <c r="G11" s="17">
        <v>380</v>
      </c>
      <c r="H11" s="17">
        <v>488</v>
      </c>
      <c r="I11" s="17">
        <v>568</v>
      </c>
      <c r="J11" s="17">
        <v>672</v>
      </c>
      <c r="K11" s="17">
        <v>880</v>
      </c>
      <c r="L11" s="17">
        <v>894</v>
      </c>
      <c r="M11" s="17">
        <v>799</v>
      </c>
      <c r="N11" s="17">
        <v>812</v>
      </c>
      <c r="O11" s="17">
        <v>1010</v>
      </c>
      <c r="P11" s="17">
        <v>1008</v>
      </c>
      <c r="Q11" s="17">
        <v>1381</v>
      </c>
      <c r="R11" s="17">
        <v>1015</v>
      </c>
      <c r="S11" s="17">
        <v>1007</v>
      </c>
      <c r="T11" s="17">
        <v>1284</v>
      </c>
      <c r="U11" s="17">
        <v>1276</v>
      </c>
      <c r="V11" s="17">
        <v>1156</v>
      </c>
      <c r="W11" s="17">
        <v>1362</v>
      </c>
      <c r="X11" s="17">
        <v>1066</v>
      </c>
      <c r="Y11" s="17">
        <v>1111</v>
      </c>
      <c r="Z11" s="18">
        <v>1310</v>
      </c>
      <c r="AA11" s="18">
        <v>1469</v>
      </c>
    </row>
    <row r="12" spans="1:27" ht="15.75" x14ac:dyDescent="0.25">
      <c r="A12" s="25" t="s">
        <v>985</v>
      </c>
      <c r="B12" s="23" t="s">
        <v>1602</v>
      </c>
      <c r="C12" s="17">
        <v>183</v>
      </c>
      <c r="D12" s="17">
        <v>215</v>
      </c>
      <c r="E12" s="17">
        <v>248</v>
      </c>
      <c r="F12" s="17">
        <v>205</v>
      </c>
      <c r="G12" s="17">
        <v>265</v>
      </c>
      <c r="H12" s="17">
        <v>383</v>
      </c>
      <c r="I12" s="17">
        <v>462</v>
      </c>
      <c r="J12" s="17">
        <v>467</v>
      </c>
      <c r="K12" s="17">
        <v>575</v>
      </c>
      <c r="L12" s="17">
        <v>474</v>
      </c>
      <c r="M12" s="17">
        <v>488</v>
      </c>
      <c r="N12" s="17">
        <v>470</v>
      </c>
      <c r="O12" s="17">
        <v>581</v>
      </c>
      <c r="P12" s="17">
        <v>603</v>
      </c>
      <c r="Q12" s="17">
        <v>683</v>
      </c>
      <c r="R12" s="17">
        <v>708</v>
      </c>
      <c r="S12" s="17">
        <v>778</v>
      </c>
      <c r="T12" s="17">
        <v>869</v>
      </c>
      <c r="U12" s="17">
        <v>1031</v>
      </c>
      <c r="V12" s="17">
        <v>941</v>
      </c>
      <c r="W12" s="17">
        <v>1125</v>
      </c>
      <c r="X12" s="17">
        <v>784</v>
      </c>
      <c r="Y12" s="17">
        <v>761</v>
      </c>
      <c r="Z12" s="18">
        <v>1007</v>
      </c>
      <c r="AA12" s="18">
        <v>1283</v>
      </c>
    </row>
    <row r="13" spans="1:27" ht="15.75" x14ac:dyDescent="0.25">
      <c r="A13" s="25" t="s">
        <v>987</v>
      </c>
      <c r="B13" s="23" t="s">
        <v>1603</v>
      </c>
      <c r="C13" s="17">
        <v>1137</v>
      </c>
      <c r="D13" s="17">
        <v>1350</v>
      </c>
      <c r="E13" s="17">
        <v>1723</v>
      </c>
      <c r="F13" s="17">
        <v>1638</v>
      </c>
      <c r="G13" s="17">
        <v>1818</v>
      </c>
      <c r="H13" s="17">
        <v>1739</v>
      </c>
      <c r="I13" s="17">
        <v>1779</v>
      </c>
      <c r="J13" s="17">
        <v>2584</v>
      </c>
      <c r="K13" s="17">
        <v>2107</v>
      </c>
      <c r="L13" s="17">
        <v>2329</v>
      </c>
      <c r="M13" s="17">
        <v>2673</v>
      </c>
      <c r="N13" s="17">
        <v>2888</v>
      </c>
      <c r="O13" s="17">
        <v>3291</v>
      </c>
      <c r="P13" s="17">
        <v>3288</v>
      </c>
      <c r="Q13" s="17">
        <v>3245</v>
      </c>
      <c r="R13" s="17">
        <v>2944</v>
      </c>
      <c r="S13" s="17">
        <v>2922</v>
      </c>
      <c r="T13" s="17">
        <v>3422</v>
      </c>
      <c r="U13" s="17">
        <v>3610</v>
      </c>
      <c r="V13" s="17">
        <v>3957</v>
      </c>
      <c r="W13" s="17">
        <v>3978</v>
      </c>
      <c r="X13" s="17">
        <v>4056</v>
      </c>
      <c r="Y13" s="17">
        <v>4404</v>
      </c>
      <c r="Z13" s="18">
        <v>5129</v>
      </c>
      <c r="AA13" s="18">
        <v>5532</v>
      </c>
    </row>
    <row r="14" spans="1:27" ht="15.75" x14ac:dyDescent="0.25">
      <c r="A14" s="25" t="s">
        <v>989</v>
      </c>
      <c r="B14" s="23" t="s">
        <v>1604</v>
      </c>
      <c r="C14" s="17">
        <v>7</v>
      </c>
      <c r="D14" s="17">
        <v>8</v>
      </c>
      <c r="E14" s="17">
        <v>10</v>
      </c>
      <c r="F14" s="17">
        <v>8</v>
      </c>
      <c r="G14" s="17">
        <v>16</v>
      </c>
      <c r="H14" s="17">
        <v>11</v>
      </c>
      <c r="I14" s="17">
        <v>13</v>
      </c>
      <c r="J14" s="17">
        <v>27</v>
      </c>
      <c r="K14" s="17">
        <v>38</v>
      </c>
      <c r="L14" s="17">
        <v>59</v>
      </c>
      <c r="M14" s="17">
        <v>34</v>
      </c>
      <c r="N14" s="17">
        <v>53</v>
      </c>
      <c r="O14" s="17">
        <v>93</v>
      </c>
      <c r="P14" s="17">
        <v>124</v>
      </c>
      <c r="Q14" s="17">
        <v>114</v>
      </c>
      <c r="R14" s="17">
        <v>121</v>
      </c>
      <c r="S14" s="17">
        <v>135</v>
      </c>
      <c r="T14" s="17">
        <v>121</v>
      </c>
      <c r="U14" s="17">
        <v>138</v>
      </c>
      <c r="V14" s="17">
        <v>109</v>
      </c>
      <c r="W14" s="17">
        <v>146</v>
      </c>
      <c r="X14" s="17">
        <v>188</v>
      </c>
      <c r="Y14" s="17">
        <v>118</v>
      </c>
      <c r="Z14" s="18">
        <v>128</v>
      </c>
      <c r="AA14" s="18">
        <v>170</v>
      </c>
    </row>
    <row r="15" spans="1:27" ht="15.75" x14ac:dyDescent="0.25">
      <c r="A15" s="25" t="s">
        <v>991</v>
      </c>
      <c r="B15" s="23" t="s">
        <v>1605</v>
      </c>
      <c r="C15" s="17">
        <v>655</v>
      </c>
      <c r="D15" s="17">
        <v>880</v>
      </c>
      <c r="E15" s="17">
        <v>789</v>
      </c>
      <c r="F15" s="17">
        <v>743</v>
      </c>
      <c r="G15" s="17">
        <v>840</v>
      </c>
      <c r="H15" s="17">
        <v>854</v>
      </c>
      <c r="I15" s="17">
        <v>867</v>
      </c>
      <c r="J15" s="17">
        <v>1073</v>
      </c>
      <c r="K15" s="17">
        <v>1332</v>
      </c>
      <c r="L15" s="17">
        <v>1196</v>
      </c>
      <c r="M15" s="17">
        <v>1350</v>
      </c>
      <c r="N15" s="17">
        <v>1397</v>
      </c>
      <c r="O15" s="17">
        <v>1503</v>
      </c>
      <c r="P15" s="17">
        <v>1511</v>
      </c>
      <c r="Q15" s="17">
        <v>1351</v>
      </c>
      <c r="R15" s="17">
        <v>1451</v>
      </c>
      <c r="S15" s="17">
        <v>1319</v>
      </c>
      <c r="T15" s="17">
        <v>1238</v>
      </c>
      <c r="U15" s="17">
        <v>1370</v>
      </c>
      <c r="V15" s="17">
        <v>1522</v>
      </c>
      <c r="W15" s="17">
        <v>1885</v>
      </c>
      <c r="X15" s="17">
        <v>1473</v>
      </c>
      <c r="Y15" s="17">
        <v>1461</v>
      </c>
      <c r="Z15" s="18">
        <v>1521</v>
      </c>
      <c r="AA15" s="18">
        <v>1690</v>
      </c>
    </row>
    <row r="16" spans="1:27" ht="15.75" x14ac:dyDescent="0.25">
      <c r="A16" s="25" t="s">
        <v>993</v>
      </c>
      <c r="B16" s="23" t="s">
        <v>1606</v>
      </c>
      <c r="C16" s="17">
        <v>5466</v>
      </c>
      <c r="D16" s="17">
        <v>6076</v>
      </c>
      <c r="E16" s="17">
        <v>6661</v>
      </c>
      <c r="F16" s="17">
        <v>6562</v>
      </c>
      <c r="G16" s="17">
        <v>7092</v>
      </c>
      <c r="H16" s="17">
        <v>7740</v>
      </c>
      <c r="I16" s="17">
        <v>7868</v>
      </c>
      <c r="J16" s="17">
        <v>8932</v>
      </c>
      <c r="K16" s="17">
        <v>9606</v>
      </c>
      <c r="L16" s="17">
        <v>10027</v>
      </c>
      <c r="M16" s="17">
        <v>9744</v>
      </c>
      <c r="N16" s="17">
        <v>9890</v>
      </c>
      <c r="O16" s="17">
        <v>10841</v>
      </c>
      <c r="P16" s="17">
        <v>11304</v>
      </c>
      <c r="Q16" s="17">
        <v>11637</v>
      </c>
      <c r="R16" s="17">
        <v>11503</v>
      </c>
      <c r="S16" s="17">
        <v>12510</v>
      </c>
      <c r="T16" s="17">
        <v>13527</v>
      </c>
      <c r="U16" s="17">
        <v>15028</v>
      </c>
      <c r="V16" s="17">
        <v>15968</v>
      </c>
      <c r="W16" s="17">
        <v>15512</v>
      </c>
      <c r="X16" s="17">
        <v>13061</v>
      </c>
      <c r="Y16" s="17">
        <v>12968</v>
      </c>
      <c r="Z16" s="18">
        <v>18305</v>
      </c>
      <c r="AA16" s="18">
        <v>19845</v>
      </c>
    </row>
    <row r="17" spans="1:27" ht="15.75" x14ac:dyDescent="0.25">
      <c r="A17" s="25" t="s">
        <v>995</v>
      </c>
      <c r="B17" s="23" t="s">
        <v>1607</v>
      </c>
      <c r="C17" s="17">
        <v>5993</v>
      </c>
      <c r="D17" s="17">
        <v>6808</v>
      </c>
      <c r="E17" s="17">
        <v>7311</v>
      </c>
      <c r="F17" s="17">
        <v>7499</v>
      </c>
      <c r="G17" s="17">
        <v>8155</v>
      </c>
      <c r="H17" s="17">
        <v>8628</v>
      </c>
      <c r="I17" s="17">
        <v>9569</v>
      </c>
      <c r="J17" s="17">
        <v>10252</v>
      </c>
      <c r="K17" s="17">
        <v>10722</v>
      </c>
      <c r="L17" s="17">
        <v>11901</v>
      </c>
      <c r="M17" s="17">
        <v>11257</v>
      </c>
      <c r="N17" s="17">
        <v>11597</v>
      </c>
      <c r="O17" s="17">
        <v>12446</v>
      </c>
      <c r="P17" s="17">
        <v>12964</v>
      </c>
      <c r="Q17" s="17">
        <v>14284</v>
      </c>
      <c r="R17" s="17">
        <v>13957</v>
      </c>
      <c r="S17" s="17">
        <v>14378</v>
      </c>
      <c r="T17" s="17">
        <v>17019</v>
      </c>
      <c r="U17" s="17">
        <v>20234</v>
      </c>
      <c r="V17" s="17">
        <v>19961</v>
      </c>
      <c r="W17" s="17">
        <v>19453</v>
      </c>
      <c r="X17" s="17">
        <v>17359</v>
      </c>
      <c r="Y17" s="17">
        <v>19478</v>
      </c>
      <c r="Z17" s="18">
        <v>23612</v>
      </c>
      <c r="AA17" s="18">
        <v>29207</v>
      </c>
    </row>
    <row r="18" spans="1:27" ht="15.75" x14ac:dyDescent="0.25">
      <c r="A18" s="25" t="s">
        <v>997</v>
      </c>
      <c r="B18" s="23" t="s">
        <v>1608</v>
      </c>
      <c r="C18" s="17">
        <v>1709</v>
      </c>
      <c r="D18" s="17">
        <v>1797</v>
      </c>
      <c r="E18" s="17">
        <v>1718</v>
      </c>
      <c r="F18" s="17">
        <v>1669</v>
      </c>
      <c r="G18" s="17">
        <v>1629</v>
      </c>
      <c r="H18" s="17">
        <v>1524</v>
      </c>
      <c r="I18" s="17">
        <v>1667</v>
      </c>
      <c r="J18" s="17">
        <v>1525</v>
      </c>
      <c r="K18" s="17">
        <v>1509</v>
      </c>
      <c r="L18" s="17">
        <v>1640</v>
      </c>
      <c r="M18" s="17">
        <v>1522</v>
      </c>
      <c r="N18" s="17">
        <v>1516</v>
      </c>
      <c r="O18" s="17">
        <v>1527</v>
      </c>
      <c r="P18" s="17">
        <v>1497</v>
      </c>
      <c r="Q18" s="17">
        <v>1631</v>
      </c>
      <c r="R18" s="17">
        <v>1677</v>
      </c>
      <c r="S18" s="17">
        <v>1677</v>
      </c>
      <c r="T18" s="17">
        <v>1813</v>
      </c>
      <c r="U18" s="17">
        <v>1985</v>
      </c>
      <c r="V18" s="17">
        <v>2078</v>
      </c>
      <c r="W18" s="17">
        <v>2139</v>
      </c>
      <c r="X18" s="17">
        <v>1427</v>
      </c>
      <c r="Y18" s="17">
        <v>1622</v>
      </c>
      <c r="Z18" s="18">
        <v>2196</v>
      </c>
      <c r="AA18" s="18">
        <v>2556</v>
      </c>
    </row>
    <row r="19" spans="1:27" ht="15.75" x14ac:dyDescent="0.25">
      <c r="A19" s="25" t="s">
        <v>999</v>
      </c>
      <c r="B19" s="23" t="s">
        <v>1609</v>
      </c>
      <c r="C19" s="17">
        <v>183</v>
      </c>
      <c r="D19" s="17">
        <v>267</v>
      </c>
      <c r="E19" s="17">
        <v>228</v>
      </c>
      <c r="F19" s="17">
        <v>231</v>
      </c>
      <c r="G19" s="17">
        <v>207</v>
      </c>
      <c r="H19" s="17">
        <v>353</v>
      </c>
      <c r="I19" s="17">
        <v>596</v>
      </c>
      <c r="J19" s="17">
        <v>437</v>
      </c>
      <c r="K19" s="17">
        <v>494</v>
      </c>
      <c r="L19" s="17">
        <v>503</v>
      </c>
      <c r="M19" s="17">
        <v>555</v>
      </c>
      <c r="N19" s="17">
        <v>474</v>
      </c>
      <c r="O19" s="17">
        <v>510</v>
      </c>
      <c r="P19" s="17">
        <v>685</v>
      </c>
      <c r="Q19" s="17">
        <v>490</v>
      </c>
      <c r="R19" s="17">
        <v>558</v>
      </c>
      <c r="S19" s="17">
        <v>587</v>
      </c>
      <c r="T19" s="17">
        <v>678</v>
      </c>
      <c r="U19" s="17">
        <v>767</v>
      </c>
      <c r="V19" s="17">
        <v>736</v>
      </c>
      <c r="W19" s="17">
        <v>952</v>
      </c>
      <c r="X19" s="17">
        <v>1224</v>
      </c>
      <c r="Y19" s="17">
        <v>1132</v>
      </c>
      <c r="Z19" s="18">
        <v>1472</v>
      </c>
      <c r="AA19" s="18">
        <v>1870</v>
      </c>
    </row>
    <row r="20" spans="1:27" ht="15.75" x14ac:dyDescent="0.25">
      <c r="A20" s="25" t="s">
        <v>1001</v>
      </c>
      <c r="B20" s="23" t="s">
        <v>1610</v>
      </c>
      <c r="C20" s="17">
        <v>3217</v>
      </c>
      <c r="D20" s="17">
        <v>3474</v>
      </c>
      <c r="E20" s="17">
        <v>3958</v>
      </c>
      <c r="F20" s="17">
        <v>4629</v>
      </c>
      <c r="G20" s="17">
        <v>5372</v>
      </c>
      <c r="H20" s="17">
        <v>6192</v>
      </c>
      <c r="I20" s="17">
        <v>7429</v>
      </c>
      <c r="J20" s="17">
        <v>8198</v>
      </c>
      <c r="K20" s="17">
        <v>9846</v>
      </c>
      <c r="L20" s="17">
        <v>11072</v>
      </c>
      <c r="M20" s="17">
        <v>10192</v>
      </c>
      <c r="N20" s="17">
        <v>11097</v>
      </c>
      <c r="O20" s="17">
        <v>13973</v>
      </c>
      <c r="P20" s="17">
        <v>13570</v>
      </c>
      <c r="Q20" s="17">
        <v>12084</v>
      </c>
      <c r="R20" s="17">
        <v>11363</v>
      </c>
      <c r="S20" s="17">
        <v>11961</v>
      </c>
      <c r="T20" s="17">
        <v>14000</v>
      </c>
      <c r="U20" s="17">
        <v>16990</v>
      </c>
      <c r="V20" s="17">
        <v>20668</v>
      </c>
      <c r="W20" s="17">
        <v>18539</v>
      </c>
      <c r="X20" s="17">
        <v>18447</v>
      </c>
      <c r="Y20" s="17">
        <v>19745</v>
      </c>
      <c r="Z20" s="18">
        <v>22196</v>
      </c>
      <c r="AA20" s="18">
        <v>29640</v>
      </c>
    </row>
    <row r="21" spans="1:27" ht="15.75" x14ac:dyDescent="0.25">
      <c r="A21" s="25" t="s">
        <v>1003</v>
      </c>
      <c r="B21" s="23" t="s">
        <v>1611</v>
      </c>
      <c r="C21" s="17">
        <v>3071</v>
      </c>
      <c r="D21" s="17">
        <v>3145</v>
      </c>
      <c r="E21" s="17">
        <v>3363</v>
      </c>
      <c r="F21" s="17">
        <v>3298</v>
      </c>
      <c r="G21" s="17">
        <v>3673</v>
      </c>
      <c r="H21" s="17">
        <v>3876</v>
      </c>
      <c r="I21" s="17">
        <v>4282</v>
      </c>
      <c r="J21" s="17">
        <v>4377</v>
      </c>
      <c r="K21" s="17">
        <v>4543</v>
      </c>
      <c r="L21" s="17">
        <v>4519</v>
      </c>
      <c r="M21" s="17">
        <v>4358</v>
      </c>
      <c r="N21" s="17">
        <v>4242</v>
      </c>
      <c r="O21" s="17">
        <v>4642</v>
      </c>
      <c r="P21" s="17">
        <v>4739</v>
      </c>
      <c r="Q21" s="17">
        <v>5332</v>
      </c>
      <c r="R21" s="17">
        <v>5574</v>
      </c>
      <c r="S21" s="17">
        <v>6097</v>
      </c>
      <c r="T21" s="17">
        <v>6301</v>
      </c>
      <c r="U21" s="17">
        <v>6379</v>
      </c>
      <c r="V21" s="17">
        <v>6664</v>
      </c>
      <c r="W21" s="17">
        <v>7544</v>
      </c>
      <c r="X21" s="17">
        <v>5734</v>
      </c>
      <c r="Y21" s="17">
        <v>5575</v>
      </c>
      <c r="Z21" s="18">
        <v>6903</v>
      </c>
      <c r="AA21" s="18">
        <v>8481</v>
      </c>
    </row>
    <row r="22" spans="1:27" ht="15.75" x14ac:dyDescent="0.25">
      <c r="A22" s="25" t="s">
        <v>1005</v>
      </c>
      <c r="B22" s="23" t="s">
        <v>1612</v>
      </c>
      <c r="C22" s="17">
        <v>25</v>
      </c>
      <c r="D22" s="17">
        <v>34</v>
      </c>
      <c r="E22" s="17">
        <v>35</v>
      </c>
      <c r="F22" s="17">
        <v>28</v>
      </c>
      <c r="G22" s="17">
        <v>17</v>
      </c>
      <c r="H22" s="17">
        <v>32</v>
      </c>
      <c r="I22" s="17">
        <v>124</v>
      </c>
      <c r="J22" s="17">
        <v>59</v>
      </c>
      <c r="K22" s="17">
        <v>103</v>
      </c>
      <c r="L22" s="17">
        <v>103</v>
      </c>
      <c r="M22" s="17">
        <v>109</v>
      </c>
      <c r="N22" s="17">
        <v>124</v>
      </c>
      <c r="O22" s="17">
        <v>156</v>
      </c>
      <c r="P22" s="17">
        <v>142</v>
      </c>
      <c r="Q22" s="17">
        <v>169</v>
      </c>
      <c r="R22" s="17">
        <v>115</v>
      </c>
      <c r="S22" s="17">
        <v>152</v>
      </c>
      <c r="T22" s="17">
        <v>178</v>
      </c>
      <c r="U22" s="17">
        <v>198</v>
      </c>
      <c r="V22" s="17">
        <v>213</v>
      </c>
      <c r="W22" s="17">
        <v>192</v>
      </c>
      <c r="X22" s="17">
        <v>132</v>
      </c>
      <c r="Y22" s="17">
        <v>143</v>
      </c>
      <c r="Z22" s="18">
        <v>166</v>
      </c>
      <c r="AA22" s="18">
        <v>198</v>
      </c>
    </row>
    <row r="23" spans="1:27" ht="15.75" x14ac:dyDescent="0.25">
      <c r="A23" s="25" t="s">
        <v>1007</v>
      </c>
      <c r="B23" s="23" t="s">
        <v>1613</v>
      </c>
      <c r="C23" s="17">
        <v>12</v>
      </c>
      <c r="D23" s="17">
        <v>15</v>
      </c>
      <c r="E23" s="17">
        <v>66</v>
      </c>
      <c r="F23" s="17">
        <v>15</v>
      </c>
      <c r="G23" s="17">
        <v>20</v>
      </c>
      <c r="H23" s="17">
        <v>22</v>
      </c>
      <c r="I23" s="17">
        <v>129</v>
      </c>
      <c r="J23" s="17">
        <v>145</v>
      </c>
      <c r="K23" s="17">
        <v>146</v>
      </c>
      <c r="L23" s="17">
        <v>274</v>
      </c>
      <c r="M23" s="17">
        <v>126</v>
      </c>
      <c r="N23" s="17">
        <v>144</v>
      </c>
      <c r="O23" s="17">
        <v>208</v>
      </c>
      <c r="P23" s="17">
        <v>229</v>
      </c>
      <c r="Q23" s="17">
        <v>257</v>
      </c>
      <c r="R23" s="17">
        <v>262</v>
      </c>
      <c r="S23" s="17">
        <v>247</v>
      </c>
      <c r="T23" s="17">
        <v>271</v>
      </c>
      <c r="U23" s="17">
        <v>311</v>
      </c>
      <c r="V23" s="17">
        <v>376</v>
      </c>
      <c r="W23" s="17">
        <v>441</v>
      </c>
      <c r="X23" s="17">
        <v>254</v>
      </c>
      <c r="Y23" s="17">
        <v>261</v>
      </c>
      <c r="Z23" s="18">
        <v>411</v>
      </c>
      <c r="AA23" s="18">
        <v>401</v>
      </c>
    </row>
    <row r="24" spans="1:27" ht="15.75" x14ac:dyDescent="0.25">
      <c r="A24" s="23" t="s">
        <v>1009</v>
      </c>
      <c r="B24" s="23" t="s">
        <v>1614</v>
      </c>
      <c r="C24" s="17">
        <v>1298</v>
      </c>
      <c r="D24" s="17">
        <v>1062</v>
      </c>
      <c r="E24" s="17">
        <v>1649</v>
      </c>
      <c r="F24" s="17">
        <v>1610</v>
      </c>
      <c r="G24" s="17">
        <v>2187</v>
      </c>
      <c r="H24" s="17">
        <v>2026</v>
      </c>
      <c r="I24" s="17">
        <v>2178</v>
      </c>
      <c r="J24" s="17">
        <v>2360</v>
      </c>
      <c r="K24" s="17">
        <v>3638</v>
      </c>
      <c r="L24" s="17">
        <v>3359</v>
      </c>
      <c r="M24" s="17">
        <v>3531</v>
      </c>
      <c r="N24" s="17">
        <v>3501</v>
      </c>
      <c r="O24" s="17">
        <v>4110</v>
      </c>
      <c r="P24" s="17">
        <v>3702</v>
      </c>
      <c r="Q24" s="17">
        <v>4190</v>
      </c>
      <c r="R24" s="17">
        <v>4202</v>
      </c>
      <c r="S24" s="17">
        <v>4022</v>
      </c>
      <c r="T24" s="17">
        <v>4439</v>
      </c>
      <c r="U24" s="17">
        <v>4889</v>
      </c>
      <c r="V24" s="17">
        <v>5425</v>
      </c>
      <c r="W24" s="17">
        <v>6733</v>
      </c>
      <c r="X24" s="17">
        <v>6708</v>
      </c>
      <c r="Y24" s="17">
        <v>9597</v>
      </c>
      <c r="Z24" s="18">
        <v>10346</v>
      </c>
      <c r="AA24" s="18">
        <v>11061</v>
      </c>
    </row>
    <row r="25" spans="1:27" ht="15.75" x14ac:dyDescent="0.25">
      <c r="A25" s="23" t="s">
        <v>1011</v>
      </c>
      <c r="B25" s="23" t="s">
        <v>1615</v>
      </c>
      <c r="C25" s="17">
        <v>99</v>
      </c>
      <c r="D25" s="17">
        <v>103</v>
      </c>
      <c r="E25" s="17">
        <v>113</v>
      </c>
      <c r="F25" s="17">
        <v>124</v>
      </c>
      <c r="G25" s="17">
        <v>121</v>
      </c>
      <c r="H25" s="17">
        <v>137</v>
      </c>
      <c r="I25" s="17">
        <v>141</v>
      </c>
      <c r="J25" s="17">
        <v>167</v>
      </c>
      <c r="K25" s="17">
        <v>163</v>
      </c>
      <c r="L25" s="17">
        <v>198</v>
      </c>
      <c r="M25" s="17">
        <v>297</v>
      </c>
      <c r="N25" s="17">
        <v>259</v>
      </c>
      <c r="O25" s="17">
        <v>418</v>
      </c>
      <c r="P25" s="17">
        <v>374</v>
      </c>
      <c r="Q25" s="17">
        <v>487</v>
      </c>
      <c r="R25" s="17">
        <v>386</v>
      </c>
      <c r="S25" s="17">
        <v>436</v>
      </c>
      <c r="T25" s="17">
        <v>609</v>
      </c>
      <c r="U25" s="17">
        <v>596</v>
      </c>
      <c r="V25" s="17">
        <v>706</v>
      </c>
      <c r="W25" s="17">
        <v>774</v>
      </c>
      <c r="X25" s="17">
        <v>564</v>
      </c>
      <c r="Y25" s="17">
        <v>2511</v>
      </c>
      <c r="Z25" s="18">
        <v>864</v>
      </c>
      <c r="AA25" s="18">
        <v>1133</v>
      </c>
    </row>
    <row r="26" spans="1:27" ht="15.75" x14ac:dyDescent="0.25">
      <c r="A26" s="23" t="s">
        <v>1013</v>
      </c>
      <c r="B26" s="23" t="s">
        <v>1616</v>
      </c>
      <c r="C26" s="17">
        <v>3898</v>
      </c>
      <c r="D26" s="17">
        <v>4284</v>
      </c>
      <c r="E26" s="17">
        <v>4850</v>
      </c>
      <c r="F26" s="17">
        <v>4698</v>
      </c>
      <c r="G26" s="17">
        <v>5414</v>
      </c>
      <c r="H26" s="17">
        <v>6329</v>
      </c>
      <c r="I26" s="17">
        <v>6884</v>
      </c>
      <c r="J26" s="17">
        <v>7630</v>
      </c>
      <c r="K26" s="17">
        <v>8399</v>
      </c>
      <c r="L26" s="17">
        <v>8845</v>
      </c>
      <c r="M26" s="17">
        <v>9322</v>
      </c>
      <c r="N26" s="17">
        <v>10859</v>
      </c>
      <c r="O26" s="17">
        <v>11641</v>
      </c>
      <c r="P26" s="17">
        <v>11423</v>
      </c>
      <c r="Q26" s="17">
        <v>11454</v>
      </c>
      <c r="R26" s="17">
        <v>13567</v>
      </c>
      <c r="S26" s="17">
        <v>13316</v>
      </c>
      <c r="T26" s="17">
        <v>14064</v>
      </c>
      <c r="U26" s="17">
        <v>16450</v>
      </c>
      <c r="V26" s="17">
        <v>17838</v>
      </c>
      <c r="W26" s="17">
        <v>17771</v>
      </c>
      <c r="X26" s="17">
        <v>15956</v>
      </c>
      <c r="Y26" s="17">
        <v>14629</v>
      </c>
      <c r="Z26" s="18">
        <v>17976</v>
      </c>
      <c r="AA26" s="18">
        <v>21598</v>
      </c>
    </row>
    <row r="27" spans="1:27" ht="15.75" x14ac:dyDescent="0.25">
      <c r="A27" s="23" t="s">
        <v>1015</v>
      </c>
      <c r="B27" s="23" t="s">
        <v>1617</v>
      </c>
      <c r="C27" s="17">
        <v>344</v>
      </c>
      <c r="D27" s="17">
        <v>288</v>
      </c>
      <c r="E27" s="17">
        <v>393</v>
      </c>
      <c r="F27" s="17">
        <v>378</v>
      </c>
      <c r="G27" s="17">
        <v>414</v>
      </c>
      <c r="H27" s="17">
        <v>565</v>
      </c>
      <c r="I27" s="17">
        <v>1034</v>
      </c>
      <c r="J27" s="17">
        <v>1404</v>
      </c>
      <c r="K27" s="17">
        <v>1092</v>
      </c>
      <c r="L27" s="17">
        <v>1359</v>
      </c>
      <c r="M27" s="17">
        <v>1305</v>
      </c>
      <c r="N27" s="17">
        <v>1283</v>
      </c>
      <c r="O27" s="17">
        <v>1521</v>
      </c>
      <c r="P27" s="17">
        <v>1442</v>
      </c>
      <c r="Q27" s="17">
        <v>1826</v>
      </c>
      <c r="R27" s="17">
        <v>2203</v>
      </c>
      <c r="S27" s="17">
        <v>2381</v>
      </c>
      <c r="T27" s="17">
        <v>2578</v>
      </c>
      <c r="U27" s="17">
        <v>2337</v>
      </c>
      <c r="V27" s="17">
        <v>2440</v>
      </c>
      <c r="W27" s="17">
        <v>2748</v>
      </c>
      <c r="X27" s="17">
        <v>1998</v>
      </c>
      <c r="Y27" s="17">
        <v>2055</v>
      </c>
      <c r="Z27" s="18">
        <v>2617</v>
      </c>
      <c r="AA27" s="18">
        <v>3330</v>
      </c>
    </row>
    <row r="28" spans="1:27" ht="15.75" x14ac:dyDescent="0.25">
      <c r="A28" s="23" t="s">
        <v>1017</v>
      </c>
      <c r="B28" s="23" t="s">
        <v>1618</v>
      </c>
      <c r="C28" s="17">
        <v>722</v>
      </c>
      <c r="D28" s="17">
        <v>604</v>
      </c>
      <c r="E28" s="17">
        <v>699</v>
      </c>
      <c r="F28" s="17">
        <v>705</v>
      </c>
      <c r="G28" s="17">
        <v>693</v>
      </c>
      <c r="H28" s="17">
        <v>834</v>
      </c>
      <c r="I28" s="17">
        <v>832</v>
      </c>
      <c r="J28" s="17">
        <v>786</v>
      </c>
      <c r="K28" s="17">
        <v>947</v>
      </c>
      <c r="L28" s="17">
        <v>1016</v>
      </c>
      <c r="M28" s="17">
        <v>1062</v>
      </c>
      <c r="N28" s="17">
        <v>1092</v>
      </c>
      <c r="O28" s="17">
        <v>1108</v>
      </c>
      <c r="P28" s="17">
        <v>1212</v>
      </c>
      <c r="Q28" s="17">
        <v>1236</v>
      </c>
      <c r="R28" s="17">
        <v>1263</v>
      </c>
      <c r="S28" s="17">
        <v>1266</v>
      </c>
      <c r="T28" s="17">
        <v>1352</v>
      </c>
      <c r="U28" s="17">
        <v>1464</v>
      </c>
      <c r="V28" s="17">
        <v>1690</v>
      </c>
      <c r="W28" s="17">
        <v>1891</v>
      </c>
      <c r="X28" s="17">
        <v>1055</v>
      </c>
      <c r="Y28" s="17">
        <v>1271</v>
      </c>
      <c r="Z28" s="18">
        <v>1770</v>
      </c>
      <c r="AA28" s="18">
        <v>1923</v>
      </c>
    </row>
    <row r="29" spans="1:27" ht="15.75" x14ac:dyDescent="0.25">
      <c r="A29" s="23" t="s">
        <v>1019</v>
      </c>
      <c r="B29" s="23" t="s">
        <v>1619</v>
      </c>
      <c r="C29" s="17">
        <v>56</v>
      </c>
      <c r="D29" s="17">
        <v>61</v>
      </c>
      <c r="E29" s="17">
        <v>68</v>
      </c>
      <c r="F29" s="17">
        <v>82</v>
      </c>
      <c r="G29" s="17">
        <v>81</v>
      </c>
      <c r="H29" s="17">
        <v>99</v>
      </c>
      <c r="I29" s="17">
        <v>105</v>
      </c>
      <c r="J29" s="17">
        <v>145</v>
      </c>
      <c r="K29" s="17">
        <v>272</v>
      </c>
      <c r="L29" s="17">
        <v>334</v>
      </c>
      <c r="M29" s="17">
        <v>351</v>
      </c>
      <c r="N29" s="17">
        <v>477</v>
      </c>
      <c r="O29" s="17">
        <v>475</v>
      </c>
      <c r="P29" s="17">
        <v>523</v>
      </c>
      <c r="Q29" s="17">
        <v>679</v>
      </c>
      <c r="R29" s="17">
        <v>687</v>
      </c>
      <c r="S29" s="17">
        <v>845</v>
      </c>
      <c r="T29" s="17">
        <v>911</v>
      </c>
      <c r="U29" s="17">
        <v>1049</v>
      </c>
      <c r="V29" s="17">
        <v>1416</v>
      </c>
      <c r="W29" s="17">
        <v>1523</v>
      </c>
      <c r="X29" s="17">
        <v>996</v>
      </c>
      <c r="Y29" s="17">
        <v>1062</v>
      </c>
      <c r="Z29" s="18">
        <v>1391</v>
      </c>
      <c r="AA29" s="18">
        <v>1202</v>
      </c>
    </row>
    <row r="30" spans="1:27" ht="15.75" x14ac:dyDescent="0.25">
      <c r="A30" s="23" t="s">
        <v>1021</v>
      </c>
      <c r="B30" s="23" t="s">
        <v>1620</v>
      </c>
      <c r="C30" s="17">
        <v>10</v>
      </c>
      <c r="D30" s="17">
        <v>13</v>
      </c>
      <c r="E30" s="17">
        <v>22</v>
      </c>
      <c r="F30" s="17">
        <v>13</v>
      </c>
      <c r="G30" s="17">
        <v>17</v>
      </c>
      <c r="H30" s="17">
        <v>31</v>
      </c>
      <c r="I30" s="17">
        <v>125</v>
      </c>
      <c r="J30" s="17">
        <v>145</v>
      </c>
      <c r="K30" s="17">
        <v>144</v>
      </c>
      <c r="L30" s="17">
        <v>327</v>
      </c>
      <c r="M30" s="17">
        <v>204</v>
      </c>
      <c r="N30" s="17">
        <v>311</v>
      </c>
      <c r="O30" s="17">
        <v>445</v>
      </c>
      <c r="P30" s="17">
        <v>303</v>
      </c>
      <c r="Q30" s="17">
        <v>238</v>
      </c>
      <c r="R30" s="17">
        <v>259</v>
      </c>
      <c r="S30" s="17">
        <v>261</v>
      </c>
      <c r="T30" s="17">
        <v>296</v>
      </c>
      <c r="U30" s="17">
        <v>327</v>
      </c>
      <c r="V30" s="17">
        <v>383</v>
      </c>
      <c r="W30" s="17">
        <v>436</v>
      </c>
      <c r="X30" s="17">
        <v>451</v>
      </c>
      <c r="Y30" s="17">
        <v>577</v>
      </c>
      <c r="Z30" s="18">
        <v>408</v>
      </c>
      <c r="AA30" s="18">
        <v>399</v>
      </c>
    </row>
    <row r="31" spans="1:27" ht="15.75" x14ac:dyDescent="0.25">
      <c r="A31" s="23" t="s">
        <v>1023</v>
      </c>
      <c r="B31" s="23" t="s">
        <v>1621</v>
      </c>
      <c r="C31" s="17">
        <v>7</v>
      </c>
      <c r="D31" s="17">
        <v>11</v>
      </c>
      <c r="E31" s="17">
        <v>13</v>
      </c>
      <c r="F31" s="17">
        <v>59</v>
      </c>
      <c r="G31" s="17">
        <v>7</v>
      </c>
      <c r="H31" s="17">
        <v>19</v>
      </c>
      <c r="I31" s="17">
        <v>89</v>
      </c>
      <c r="J31" s="17">
        <v>110</v>
      </c>
      <c r="K31" s="17">
        <v>45</v>
      </c>
      <c r="L31" s="17">
        <v>48</v>
      </c>
      <c r="M31" s="17">
        <v>57</v>
      </c>
      <c r="N31" s="17">
        <v>56</v>
      </c>
      <c r="O31" s="17">
        <v>41</v>
      </c>
      <c r="P31" s="17">
        <v>77</v>
      </c>
      <c r="Q31" s="17">
        <v>105</v>
      </c>
      <c r="R31" s="17">
        <v>110</v>
      </c>
      <c r="S31" s="17">
        <v>97</v>
      </c>
      <c r="T31" s="17">
        <v>127</v>
      </c>
      <c r="U31" s="17">
        <v>161</v>
      </c>
      <c r="V31" s="17">
        <v>129</v>
      </c>
      <c r="W31" s="17">
        <v>158</v>
      </c>
      <c r="X31" s="17">
        <v>111</v>
      </c>
      <c r="Y31" s="17">
        <v>110</v>
      </c>
      <c r="Z31" s="18">
        <v>144</v>
      </c>
      <c r="AA31" s="18">
        <v>206</v>
      </c>
    </row>
    <row r="32" spans="1:27" ht="15.75" x14ac:dyDescent="0.25">
      <c r="A32" s="23" t="s">
        <v>1025</v>
      </c>
      <c r="B32" s="23" t="s">
        <v>1622</v>
      </c>
      <c r="C32" s="17">
        <v>3622</v>
      </c>
      <c r="D32" s="17">
        <v>3941</v>
      </c>
      <c r="E32" s="17">
        <v>3993</v>
      </c>
      <c r="F32" s="17">
        <v>4044</v>
      </c>
      <c r="G32" s="17">
        <v>4432</v>
      </c>
      <c r="H32" s="17">
        <v>4568</v>
      </c>
      <c r="I32" s="17">
        <v>5616</v>
      </c>
      <c r="J32" s="17">
        <v>6447</v>
      </c>
      <c r="K32" s="17">
        <v>5516</v>
      </c>
      <c r="L32" s="17">
        <v>5816</v>
      </c>
      <c r="M32" s="17">
        <v>5911</v>
      </c>
      <c r="N32" s="17">
        <v>5423</v>
      </c>
      <c r="O32" s="17">
        <v>6130</v>
      </c>
      <c r="P32" s="17">
        <v>6537</v>
      </c>
      <c r="Q32" s="17">
        <v>6559</v>
      </c>
      <c r="R32" s="17">
        <v>6809</v>
      </c>
      <c r="S32" s="17">
        <v>6962</v>
      </c>
      <c r="T32" s="17">
        <v>7794</v>
      </c>
      <c r="U32" s="17">
        <v>8549</v>
      </c>
      <c r="V32" s="17">
        <v>8357</v>
      </c>
      <c r="W32" s="17">
        <v>8594</v>
      </c>
      <c r="X32" s="17">
        <v>6120</v>
      </c>
      <c r="Y32" s="17">
        <v>5792</v>
      </c>
      <c r="Z32" s="18">
        <v>9581</v>
      </c>
      <c r="AA32" s="18">
        <v>9613</v>
      </c>
    </row>
    <row r="33" spans="1:27" ht="15.75" x14ac:dyDescent="0.25">
      <c r="A33" s="23" t="s">
        <v>1027</v>
      </c>
      <c r="B33" s="23" t="s">
        <v>1623</v>
      </c>
      <c r="C33" s="17">
        <v>1403</v>
      </c>
      <c r="D33" s="17">
        <v>1538</v>
      </c>
      <c r="E33" s="17">
        <v>1591</v>
      </c>
      <c r="F33" s="17">
        <v>1436</v>
      </c>
      <c r="G33" s="17">
        <v>1636</v>
      </c>
      <c r="H33" s="17">
        <v>1663</v>
      </c>
      <c r="I33" s="17">
        <v>1834</v>
      </c>
      <c r="J33" s="17">
        <v>2072</v>
      </c>
      <c r="K33" s="17">
        <v>2328</v>
      </c>
      <c r="L33" s="17">
        <v>3384</v>
      </c>
      <c r="M33" s="17">
        <v>2711</v>
      </c>
      <c r="N33" s="17">
        <v>3208</v>
      </c>
      <c r="O33" s="17">
        <v>3705</v>
      </c>
      <c r="P33" s="17">
        <v>3574</v>
      </c>
      <c r="Q33" s="17">
        <v>3601</v>
      </c>
      <c r="R33" s="17">
        <v>3596</v>
      </c>
      <c r="S33" s="17">
        <v>3777</v>
      </c>
      <c r="T33" s="17">
        <v>4128</v>
      </c>
      <c r="U33" s="17">
        <v>4230</v>
      </c>
      <c r="V33" s="17">
        <v>5374</v>
      </c>
      <c r="W33" s="17">
        <v>4843</v>
      </c>
      <c r="X33" s="17">
        <v>4917</v>
      </c>
      <c r="Y33" s="17">
        <v>5027</v>
      </c>
      <c r="Z33" s="18">
        <v>7051</v>
      </c>
      <c r="AA33" s="18">
        <v>6271</v>
      </c>
    </row>
    <row r="34" spans="1:27" ht="15.75" x14ac:dyDescent="0.25">
      <c r="A34" s="23" t="s">
        <v>1029</v>
      </c>
      <c r="B34" s="23" t="s">
        <v>1624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8">
        <v>0</v>
      </c>
      <c r="AA34" s="18">
        <v>0</v>
      </c>
    </row>
    <row r="35" spans="1:27" ht="15.75" x14ac:dyDescent="0.25">
      <c r="A35" s="23" t="s">
        <v>1031</v>
      </c>
      <c r="B35" s="23" t="s">
        <v>1625</v>
      </c>
      <c r="C35" s="17">
        <v>128</v>
      </c>
      <c r="D35" s="17">
        <v>171</v>
      </c>
      <c r="E35" s="17">
        <v>346</v>
      </c>
      <c r="F35" s="17">
        <v>360</v>
      </c>
      <c r="G35" s="17">
        <v>350</v>
      </c>
      <c r="H35" s="17">
        <v>373</v>
      </c>
      <c r="I35" s="17">
        <v>419</v>
      </c>
      <c r="J35" s="17">
        <v>384</v>
      </c>
      <c r="K35" s="17">
        <v>82</v>
      </c>
      <c r="L35" s="17">
        <v>151</v>
      </c>
      <c r="M35" s="17">
        <v>63</v>
      </c>
      <c r="N35" s="17">
        <v>69</v>
      </c>
      <c r="O35" s="17">
        <v>138</v>
      </c>
      <c r="P35" s="17">
        <v>154</v>
      </c>
      <c r="Q35" s="17">
        <v>57</v>
      </c>
      <c r="R35" s="17">
        <v>111</v>
      </c>
      <c r="S35" s="17">
        <v>125</v>
      </c>
      <c r="T35" s="17">
        <v>162</v>
      </c>
      <c r="U35" s="17">
        <v>261</v>
      </c>
      <c r="V35" s="17">
        <v>188</v>
      </c>
      <c r="W35" s="17">
        <v>158</v>
      </c>
      <c r="X35" s="17">
        <v>128</v>
      </c>
      <c r="Y35" s="17">
        <v>69</v>
      </c>
      <c r="Z35" s="18">
        <v>117</v>
      </c>
      <c r="AA35" s="18">
        <v>128</v>
      </c>
    </row>
    <row r="36" spans="1:27" ht="15.75" x14ac:dyDescent="0.25">
      <c r="A36" s="23" t="s">
        <v>1033</v>
      </c>
      <c r="B36" s="23" t="s">
        <v>1626</v>
      </c>
      <c r="C36" s="17">
        <v>36063</v>
      </c>
      <c r="D36" s="17">
        <v>39193</v>
      </c>
      <c r="E36" s="17">
        <v>42757</v>
      </c>
      <c r="F36" s="17">
        <v>43406</v>
      </c>
      <c r="G36" s="17">
        <v>48003</v>
      </c>
      <c r="H36" s="17">
        <v>51967</v>
      </c>
      <c r="I36" s="17">
        <v>58178</v>
      </c>
      <c r="J36" s="17">
        <v>63916</v>
      </c>
      <c r="K36" s="17">
        <v>68732</v>
      </c>
      <c r="L36" s="17">
        <v>74178</v>
      </c>
      <c r="M36" s="17">
        <v>72895</v>
      </c>
      <c r="N36" s="17">
        <v>75825</v>
      </c>
      <c r="O36" s="17">
        <v>85287</v>
      </c>
      <c r="P36" s="17">
        <v>86334</v>
      </c>
      <c r="Q36" s="17">
        <v>88323</v>
      </c>
      <c r="R36" s="17">
        <v>89449</v>
      </c>
      <c r="S36" s="17">
        <v>92726</v>
      </c>
      <c r="T36" s="17">
        <v>103348</v>
      </c>
      <c r="U36" s="17">
        <v>117063</v>
      </c>
      <c r="V36" s="17">
        <v>125795</v>
      </c>
      <c r="W36" s="17">
        <v>126853</v>
      </c>
      <c r="X36" s="17">
        <v>110870</v>
      </c>
      <c r="Y36" s="17">
        <v>118538</v>
      </c>
      <c r="Z36" s="18">
        <v>145111</v>
      </c>
      <c r="AA36" s="18">
        <v>169903</v>
      </c>
    </row>
    <row r="37" spans="1:27" ht="15.75" x14ac:dyDescent="0.25">
      <c r="A37" s="23" t="s">
        <v>1035</v>
      </c>
      <c r="B37" s="23" t="s">
        <v>1627</v>
      </c>
      <c r="C37" s="17">
        <v>23</v>
      </c>
      <c r="D37" s="17">
        <v>89</v>
      </c>
      <c r="E37" s="17">
        <v>81</v>
      </c>
      <c r="F37" s="17">
        <v>94</v>
      </c>
      <c r="G37" s="17">
        <v>105</v>
      </c>
      <c r="H37" s="17">
        <v>120</v>
      </c>
      <c r="I37" s="17">
        <v>134</v>
      </c>
      <c r="J37" s="17">
        <v>148</v>
      </c>
      <c r="K37" s="17">
        <v>173</v>
      </c>
      <c r="L37" s="17">
        <v>213</v>
      </c>
      <c r="M37" s="17">
        <v>140</v>
      </c>
      <c r="N37" s="17">
        <v>162</v>
      </c>
      <c r="O37" s="17">
        <v>143</v>
      </c>
      <c r="P37" s="17">
        <v>240</v>
      </c>
      <c r="Q37" s="17">
        <v>197</v>
      </c>
      <c r="R37" s="17">
        <v>202</v>
      </c>
      <c r="S37" s="17">
        <v>241</v>
      </c>
      <c r="T37" s="17">
        <v>303</v>
      </c>
      <c r="U37" s="17">
        <v>488</v>
      </c>
      <c r="V37" s="17">
        <v>441</v>
      </c>
      <c r="W37" s="17">
        <v>364</v>
      </c>
      <c r="X37" s="17">
        <v>209</v>
      </c>
      <c r="Y37" s="17">
        <v>152</v>
      </c>
      <c r="Z37" s="18">
        <v>243</v>
      </c>
      <c r="AA37" s="18">
        <v>308</v>
      </c>
    </row>
    <row r="38" spans="1:27" ht="15.75" x14ac:dyDescent="0.25">
      <c r="A38" s="23" t="s">
        <v>1037</v>
      </c>
      <c r="B38" s="23" t="s">
        <v>1628</v>
      </c>
      <c r="C38" s="17">
        <v>0</v>
      </c>
      <c r="D38" s="17">
        <v>0</v>
      </c>
      <c r="E38" s="17">
        <v>0</v>
      </c>
      <c r="F38" s="17">
        <v>2</v>
      </c>
      <c r="G38" s="17">
        <v>3</v>
      </c>
      <c r="H38" s="17">
        <v>11</v>
      </c>
      <c r="I38" s="17">
        <v>10</v>
      </c>
      <c r="J38" s="17">
        <v>10</v>
      </c>
      <c r="K38" s="17">
        <v>190</v>
      </c>
      <c r="L38" s="17">
        <v>64</v>
      </c>
      <c r="M38" s="17">
        <v>62</v>
      </c>
      <c r="N38" s="17">
        <v>50</v>
      </c>
      <c r="O38" s="17">
        <v>55</v>
      </c>
      <c r="P38" s="17">
        <v>55</v>
      </c>
      <c r="Q38" s="17">
        <v>25</v>
      </c>
      <c r="R38" s="17">
        <v>30</v>
      </c>
      <c r="S38" s="17">
        <v>73</v>
      </c>
      <c r="T38" s="17">
        <v>86</v>
      </c>
      <c r="U38" s="17">
        <v>114</v>
      </c>
      <c r="V38" s="17">
        <v>89</v>
      </c>
      <c r="W38" s="17">
        <v>59</v>
      </c>
      <c r="X38" s="17">
        <v>86</v>
      </c>
      <c r="Y38" s="17">
        <v>86</v>
      </c>
      <c r="Z38" s="18">
        <v>156</v>
      </c>
      <c r="AA38" s="18">
        <v>113</v>
      </c>
    </row>
    <row r="39" spans="1:27" ht="15.75" x14ac:dyDescent="0.25">
      <c r="A39" s="23" t="s">
        <v>1039</v>
      </c>
      <c r="B39" s="23" t="s">
        <v>1629</v>
      </c>
      <c r="C39" s="17">
        <v>1473</v>
      </c>
      <c r="D39" s="17">
        <v>1496</v>
      </c>
      <c r="E39" s="17">
        <v>1457</v>
      </c>
      <c r="F39" s="17">
        <v>1714</v>
      </c>
      <c r="G39" s="17">
        <v>1723</v>
      </c>
      <c r="H39" s="17">
        <v>1831</v>
      </c>
      <c r="I39" s="17">
        <v>2068</v>
      </c>
      <c r="J39" s="17">
        <v>2182</v>
      </c>
      <c r="K39" s="17">
        <v>2694</v>
      </c>
      <c r="L39" s="17">
        <v>2507</v>
      </c>
      <c r="M39" s="17">
        <v>2827</v>
      </c>
      <c r="N39" s="17">
        <v>3194</v>
      </c>
      <c r="O39" s="17">
        <v>3179</v>
      </c>
      <c r="P39" s="17">
        <v>3734</v>
      </c>
      <c r="Q39" s="17">
        <v>4056</v>
      </c>
      <c r="R39" s="17">
        <v>3870</v>
      </c>
      <c r="S39" s="17">
        <v>3282</v>
      </c>
      <c r="T39" s="17">
        <v>3311</v>
      </c>
      <c r="U39" s="17">
        <v>3523</v>
      </c>
      <c r="V39" s="17">
        <v>3718</v>
      </c>
      <c r="W39" s="17">
        <v>4071</v>
      </c>
      <c r="X39" s="17">
        <v>3554</v>
      </c>
      <c r="Y39" s="17">
        <v>3489</v>
      </c>
      <c r="Z39" s="18">
        <v>4789</v>
      </c>
      <c r="AA39" s="18">
        <v>5316</v>
      </c>
    </row>
    <row r="40" spans="1:27" ht="15.75" x14ac:dyDescent="0.25">
      <c r="A40" s="23" t="s">
        <v>1041</v>
      </c>
      <c r="B40" s="23" t="s">
        <v>1630</v>
      </c>
      <c r="C40" s="17">
        <v>2586</v>
      </c>
      <c r="D40" s="17">
        <v>2753</v>
      </c>
      <c r="E40" s="17">
        <v>3274</v>
      </c>
      <c r="F40" s="17">
        <v>3553</v>
      </c>
      <c r="G40" s="17">
        <v>4029</v>
      </c>
      <c r="H40" s="17">
        <v>3969</v>
      </c>
      <c r="I40" s="17">
        <v>4688</v>
      </c>
      <c r="J40" s="17">
        <v>5370</v>
      </c>
      <c r="K40" s="17">
        <v>6359</v>
      </c>
      <c r="L40" s="17">
        <v>6966</v>
      </c>
      <c r="M40" s="17">
        <v>9785</v>
      </c>
      <c r="N40" s="17">
        <v>9198</v>
      </c>
      <c r="O40" s="17">
        <v>8759</v>
      </c>
      <c r="P40" s="17">
        <v>8602</v>
      </c>
      <c r="Q40" s="17">
        <v>11130</v>
      </c>
      <c r="R40" s="17">
        <v>10490</v>
      </c>
      <c r="S40" s="17">
        <v>10255</v>
      </c>
      <c r="T40" s="17">
        <v>11836</v>
      </c>
      <c r="U40" s="17">
        <v>12640</v>
      </c>
      <c r="V40" s="17">
        <v>14492</v>
      </c>
      <c r="W40" s="17">
        <v>12334</v>
      </c>
      <c r="X40" s="17">
        <v>12590</v>
      </c>
      <c r="Y40" s="17">
        <v>12904</v>
      </c>
      <c r="Z40" s="18">
        <v>15054</v>
      </c>
      <c r="AA40" s="18">
        <v>17401</v>
      </c>
    </row>
    <row r="41" spans="1:27" ht="15.75" x14ac:dyDescent="0.25">
      <c r="A41" s="23" t="s">
        <v>1043</v>
      </c>
      <c r="B41" s="23" t="s">
        <v>1631</v>
      </c>
      <c r="C41" s="17">
        <v>4082</v>
      </c>
      <c r="D41" s="17">
        <v>4338</v>
      </c>
      <c r="E41" s="17">
        <v>4812</v>
      </c>
      <c r="F41" s="17">
        <v>5363</v>
      </c>
      <c r="G41" s="17">
        <v>5860</v>
      </c>
      <c r="H41" s="17">
        <v>5931</v>
      </c>
      <c r="I41" s="17">
        <v>6900</v>
      </c>
      <c r="J41" s="17">
        <v>7710</v>
      </c>
      <c r="K41" s="17">
        <v>9416</v>
      </c>
      <c r="L41" s="17">
        <v>9750</v>
      </c>
      <c r="M41" s="17">
        <v>12814</v>
      </c>
      <c r="N41" s="17">
        <v>12604</v>
      </c>
      <c r="O41" s="17">
        <v>12136</v>
      </c>
      <c r="P41" s="17">
        <v>12631</v>
      </c>
      <c r="Q41" s="17">
        <v>15408</v>
      </c>
      <c r="R41" s="17">
        <v>14592</v>
      </c>
      <c r="S41" s="17">
        <v>13851</v>
      </c>
      <c r="T41" s="17">
        <v>15536</v>
      </c>
      <c r="U41" s="17">
        <v>16765</v>
      </c>
      <c r="V41" s="17">
        <v>18740</v>
      </c>
      <c r="W41" s="17">
        <v>16828</v>
      </c>
      <c r="X41" s="17">
        <v>16439</v>
      </c>
      <c r="Y41" s="17">
        <v>16631</v>
      </c>
      <c r="Z41" s="18">
        <v>20242</v>
      </c>
      <c r="AA41" s="18">
        <v>23138</v>
      </c>
    </row>
    <row r="42" spans="1:27" ht="15.75" x14ac:dyDescent="0.25">
      <c r="A42" s="23" t="s">
        <v>1045</v>
      </c>
      <c r="B42" s="23" t="s">
        <v>1632</v>
      </c>
      <c r="C42" s="17">
        <v>0</v>
      </c>
      <c r="D42" s="17">
        <v>0</v>
      </c>
      <c r="E42" s="17">
        <v>0</v>
      </c>
      <c r="F42" s="17">
        <v>0</v>
      </c>
      <c r="G42" s="17">
        <v>0</v>
      </c>
      <c r="H42" s="17">
        <v>8</v>
      </c>
      <c r="I42" s="17">
        <v>4</v>
      </c>
      <c r="J42" s="17">
        <v>16</v>
      </c>
      <c r="K42" s="17">
        <v>20</v>
      </c>
      <c r="L42" s="17">
        <v>26</v>
      </c>
      <c r="M42" s="17">
        <v>28</v>
      </c>
      <c r="N42" s="17">
        <v>20</v>
      </c>
      <c r="O42" s="17">
        <v>15</v>
      </c>
      <c r="P42" s="17">
        <v>21</v>
      </c>
      <c r="Q42" s="17">
        <v>28</v>
      </c>
      <c r="R42" s="17">
        <v>24</v>
      </c>
      <c r="S42" s="17">
        <v>22</v>
      </c>
      <c r="T42" s="17">
        <v>24</v>
      </c>
      <c r="U42" s="17">
        <v>35</v>
      </c>
      <c r="V42" s="17">
        <v>35</v>
      </c>
      <c r="W42" s="17">
        <v>52</v>
      </c>
      <c r="X42" s="17">
        <v>32</v>
      </c>
      <c r="Y42" s="17">
        <v>58</v>
      </c>
      <c r="Z42" s="18">
        <v>104</v>
      </c>
      <c r="AA42" s="18">
        <v>146</v>
      </c>
    </row>
    <row r="43" spans="1:27" ht="15.75" x14ac:dyDescent="0.25">
      <c r="A43" s="23" t="s">
        <v>1047</v>
      </c>
      <c r="B43" s="23" t="s">
        <v>1633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13</v>
      </c>
      <c r="L43" s="17">
        <v>7</v>
      </c>
      <c r="M43" s="17">
        <v>0</v>
      </c>
      <c r="N43" s="17">
        <v>3</v>
      </c>
      <c r="O43" s="17">
        <v>5</v>
      </c>
      <c r="P43" s="17">
        <v>10</v>
      </c>
      <c r="Q43" s="17">
        <v>11</v>
      </c>
      <c r="R43" s="17">
        <v>16</v>
      </c>
      <c r="S43" s="17">
        <v>17</v>
      </c>
      <c r="T43" s="17">
        <v>12</v>
      </c>
      <c r="U43" s="17">
        <v>17</v>
      </c>
      <c r="V43" s="17">
        <v>26</v>
      </c>
      <c r="W43" s="17">
        <v>45</v>
      </c>
      <c r="X43" s="17">
        <v>32</v>
      </c>
      <c r="Y43" s="17">
        <v>29</v>
      </c>
      <c r="Z43" s="18">
        <v>38</v>
      </c>
      <c r="AA43" s="18">
        <v>17</v>
      </c>
    </row>
    <row r="44" spans="1:27" ht="15.75" x14ac:dyDescent="0.25">
      <c r="A44" s="23" t="s">
        <v>1049</v>
      </c>
      <c r="B44" s="23" t="s">
        <v>1634</v>
      </c>
      <c r="C44" s="17">
        <v>522</v>
      </c>
      <c r="D44" s="17">
        <v>707</v>
      </c>
      <c r="E44" s="17">
        <v>682</v>
      </c>
      <c r="F44" s="17">
        <v>807</v>
      </c>
      <c r="G44" s="17">
        <v>887</v>
      </c>
      <c r="H44" s="17">
        <v>1035</v>
      </c>
      <c r="I44" s="17">
        <v>1162</v>
      </c>
      <c r="J44" s="17">
        <v>1591</v>
      </c>
      <c r="K44" s="17">
        <v>1524</v>
      </c>
      <c r="L44" s="17">
        <v>1628</v>
      </c>
      <c r="M44" s="17">
        <v>1508</v>
      </c>
      <c r="N44" s="17">
        <v>1551</v>
      </c>
      <c r="O44" s="17">
        <v>1877</v>
      </c>
      <c r="P44" s="17">
        <v>1830</v>
      </c>
      <c r="Q44" s="17">
        <v>2219</v>
      </c>
      <c r="R44" s="17">
        <v>2280</v>
      </c>
      <c r="S44" s="17">
        <v>1947</v>
      </c>
      <c r="T44" s="17">
        <v>1755</v>
      </c>
      <c r="U44" s="17">
        <v>2056</v>
      </c>
      <c r="V44" s="17">
        <v>2069</v>
      </c>
      <c r="W44" s="17">
        <v>2058</v>
      </c>
      <c r="X44" s="17">
        <v>1941</v>
      </c>
      <c r="Y44" s="17">
        <v>1796</v>
      </c>
      <c r="Z44" s="18">
        <v>1277</v>
      </c>
      <c r="AA44" s="18">
        <v>819</v>
      </c>
    </row>
    <row r="45" spans="1:27" ht="15.75" x14ac:dyDescent="0.25">
      <c r="A45" s="23" t="s">
        <v>1051</v>
      </c>
      <c r="B45" s="23" t="s">
        <v>1635</v>
      </c>
      <c r="C45" s="17">
        <v>557</v>
      </c>
      <c r="D45" s="17">
        <v>543</v>
      </c>
      <c r="E45" s="17">
        <v>648</v>
      </c>
      <c r="F45" s="17">
        <v>532</v>
      </c>
      <c r="G45" s="17">
        <v>578</v>
      </c>
      <c r="H45" s="17">
        <v>550</v>
      </c>
      <c r="I45" s="17">
        <v>705</v>
      </c>
      <c r="J45" s="17">
        <v>799</v>
      </c>
      <c r="K45" s="17">
        <v>1086</v>
      </c>
      <c r="L45" s="17">
        <v>1121</v>
      </c>
      <c r="M45" s="17">
        <v>1392</v>
      </c>
      <c r="N45" s="17">
        <v>1452</v>
      </c>
      <c r="O45" s="17">
        <v>1559</v>
      </c>
      <c r="P45" s="17">
        <v>1618</v>
      </c>
      <c r="Q45" s="17">
        <v>1799</v>
      </c>
      <c r="R45" s="17">
        <v>1683</v>
      </c>
      <c r="S45" s="17">
        <v>1940</v>
      </c>
      <c r="T45" s="17">
        <v>1751</v>
      </c>
      <c r="U45" s="17">
        <v>1623</v>
      </c>
      <c r="V45" s="17">
        <v>1713</v>
      </c>
      <c r="W45" s="17">
        <v>1737</v>
      </c>
      <c r="X45" s="17">
        <v>1292</v>
      </c>
      <c r="Y45" s="17">
        <v>1422</v>
      </c>
      <c r="Z45" s="18">
        <v>2550</v>
      </c>
      <c r="AA45" s="18">
        <v>2854</v>
      </c>
    </row>
    <row r="46" spans="1:27" ht="15.75" x14ac:dyDescent="0.25">
      <c r="A46" s="23" t="s">
        <v>1053</v>
      </c>
      <c r="B46" s="23" t="s">
        <v>1636</v>
      </c>
      <c r="C46" s="17">
        <v>19</v>
      </c>
      <c r="D46" s="17">
        <v>69</v>
      </c>
      <c r="E46" s="17">
        <v>25</v>
      </c>
      <c r="F46" s="17">
        <v>193</v>
      </c>
      <c r="G46" s="17">
        <v>120</v>
      </c>
      <c r="H46" s="17">
        <v>35</v>
      </c>
      <c r="I46" s="17">
        <v>102</v>
      </c>
      <c r="J46" s="17">
        <v>115</v>
      </c>
      <c r="K46" s="17">
        <v>285</v>
      </c>
      <c r="L46" s="17">
        <v>252</v>
      </c>
      <c r="M46" s="17">
        <v>310</v>
      </c>
      <c r="N46" s="17">
        <v>306</v>
      </c>
      <c r="O46" s="17">
        <v>304</v>
      </c>
      <c r="P46" s="17">
        <v>257</v>
      </c>
      <c r="Q46" s="17">
        <v>207</v>
      </c>
      <c r="R46" s="17">
        <v>178</v>
      </c>
      <c r="S46" s="17">
        <v>172</v>
      </c>
      <c r="T46" s="17">
        <v>183</v>
      </c>
      <c r="U46" s="17">
        <v>203</v>
      </c>
      <c r="V46" s="17">
        <v>191</v>
      </c>
      <c r="W46" s="17">
        <v>282</v>
      </c>
      <c r="X46" s="17">
        <v>192</v>
      </c>
      <c r="Y46" s="17">
        <v>320</v>
      </c>
      <c r="Z46" s="18">
        <v>228</v>
      </c>
      <c r="AA46" s="18">
        <v>236</v>
      </c>
    </row>
    <row r="47" spans="1:27" ht="15.75" x14ac:dyDescent="0.25">
      <c r="A47" s="23" t="s">
        <v>1055</v>
      </c>
      <c r="B47" s="23" t="s">
        <v>1637</v>
      </c>
      <c r="C47" s="17">
        <v>0</v>
      </c>
      <c r="D47" s="17">
        <v>67</v>
      </c>
      <c r="E47" s="17">
        <v>7</v>
      </c>
      <c r="F47" s="17">
        <v>6</v>
      </c>
      <c r="G47" s="17">
        <v>8</v>
      </c>
      <c r="H47" s="17">
        <v>8</v>
      </c>
      <c r="I47" s="17">
        <v>9</v>
      </c>
      <c r="J47" s="17">
        <v>11</v>
      </c>
      <c r="K47" s="17">
        <v>74</v>
      </c>
      <c r="L47" s="17">
        <v>49</v>
      </c>
      <c r="M47" s="17">
        <v>94</v>
      </c>
      <c r="N47" s="17">
        <v>207</v>
      </c>
      <c r="O47" s="17">
        <v>196</v>
      </c>
      <c r="P47" s="17">
        <v>220</v>
      </c>
      <c r="Q47" s="17">
        <v>77</v>
      </c>
      <c r="R47" s="17">
        <v>66</v>
      </c>
      <c r="S47" s="17">
        <v>57</v>
      </c>
      <c r="T47" s="17">
        <v>84</v>
      </c>
      <c r="U47" s="17">
        <v>102</v>
      </c>
      <c r="V47" s="17">
        <v>110</v>
      </c>
      <c r="W47" s="17">
        <v>103</v>
      </c>
      <c r="X47" s="17">
        <v>140</v>
      </c>
      <c r="Y47" s="17">
        <v>113</v>
      </c>
      <c r="Z47" s="18">
        <v>127</v>
      </c>
      <c r="AA47" s="18">
        <v>231</v>
      </c>
    </row>
    <row r="48" spans="1:27" ht="15.75" x14ac:dyDescent="0.25">
      <c r="A48" s="23" t="s">
        <v>1057</v>
      </c>
      <c r="B48" s="23" t="s">
        <v>1638</v>
      </c>
      <c r="C48" s="17">
        <v>0</v>
      </c>
      <c r="D48" s="17">
        <v>61</v>
      </c>
      <c r="E48" s="17">
        <v>7</v>
      </c>
      <c r="F48" s="17">
        <v>6</v>
      </c>
      <c r="G48" s="17">
        <v>8</v>
      </c>
      <c r="H48" s="17">
        <v>8</v>
      </c>
      <c r="I48" s="17">
        <v>9</v>
      </c>
      <c r="J48" s="17">
        <v>11</v>
      </c>
      <c r="K48" s="17">
        <v>51</v>
      </c>
      <c r="L48" s="17">
        <v>41</v>
      </c>
      <c r="M48" s="17">
        <v>79</v>
      </c>
      <c r="N48" s="17">
        <v>153</v>
      </c>
      <c r="O48" s="17">
        <v>106</v>
      </c>
      <c r="P48" s="17">
        <v>83</v>
      </c>
      <c r="Q48" s="17">
        <v>62</v>
      </c>
      <c r="R48" s="17">
        <v>66</v>
      </c>
      <c r="S48" s="17">
        <v>57</v>
      </c>
      <c r="T48" s="17">
        <v>76</v>
      </c>
      <c r="U48" s="17">
        <v>96</v>
      </c>
      <c r="V48" s="17">
        <v>99</v>
      </c>
      <c r="W48" s="17">
        <v>97</v>
      </c>
      <c r="X48" s="17">
        <v>135</v>
      </c>
      <c r="Y48" s="17">
        <v>102</v>
      </c>
      <c r="Z48" s="18">
        <v>117</v>
      </c>
      <c r="AA48" s="18">
        <v>190</v>
      </c>
    </row>
    <row r="49" spans="1:27" ht="15.75" x14ac:dyDescent="0.25">
      <c r="A49" s="23" t="s">
        <v>1059</v>
      </c>
      <c r="B49" s="23" t="s">
        <v>1639</v>
      </c>
      <c r="C49" s="17">
        <v>0</v>
      </c>
      <c r="D49" s="17">
        <v>6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23</v>
      </c>
      <c r="L49" s="17">
        <v>8</v>
      </c>
      <c r="M49" s="17">
        <v>15</v>
      </c>
      <c r="N49" s="17">
        <v>54</v>
      </c>
      <c r="O49" s="17">
        <v>90</v>
      </c>
      <c r="P49" s="17">
        <v>137</v>
      </c>
      <c r="Q49" s="17">
        <v>15</v>
      </c>
      <c r="R49" s="17">
        <v>0</v>
      </c>
      <c r="S49" s="17">
        <v>0</v>
      </c>
      <c r="T49" s="17">
        <v>8</v>
      </c>
      <c r="U49" s="17">
        <v>6</v>
      </c>
      <c r="V49" s="17">
        <v>11</v>
      </c>
      <c r="W49" s="17">
        <v>6</v>
      </c>
      <c r="X49" s="17">
        <v>5</v>
      </c>
      <c r="Y49" s="17">
        <v>11</v>
      </c>
      <c r="Z49" s="18">
        <v>10</v>
      </c>
      <c r="AA49" s="18">
        <v>41</v>
      </c>
    </row>
    <row r="50" spans="1:27" ht="15.75" x14ac:dyDescent="0.25">
      <c r="A50" s="23" t="s">
        <v>1061</v>
      </c>
      <c r="B50" s="23" t="s">
        <v>1640</v>
      </c>
      <c r="C50" s="17">
        <v>1570</v>
      </c>
      <c r="D50" s="17">
        <v>1646</v>
      </c>
      <c r="E50" s="17">
        <v>1697</v>
      </c>
      <c r="F50" s="17">
        <v>2147</v>
      </c>
      <c r="G50" s="17">
        <v>2672</v>
      </c>
      <c r="H50" s="17">
        <v>2846</v>
      </c>
      <c r="I50" s="17">
        <v>3306</v>
      </c>
      <c r="J50" s="17">
        <v>3779</v>
      </c>
      <c r="K50" s="17">
        <v>5074</v>
      </c>
      <c r="L50" s="17">
        <v>5987</v>
      </c>
      <c r="M50" s="17">
        <v>5638</v>
      </c>
      <c r="N50" s="17">
        <v>5017</v>
      </c>
      <c r="O50" s="17">
        <v>4909</v>
      </c>
      <c r="P50" s="17">
        <v>5839</v>
      </c>
      <c r="Q50" s="17">
        <v>7042</v>
      </c>
      <c r="R50" s="17">
        <v>7409</v>
      </c>
      <c r="S50" s="17">
        <v>7466</v>
      </c>
      <c r="T50" s="17">
        <v>8132</v>
      </c>
      <c r="U50" s="17">
        <v>8145</v>
      </c>
      <c r="V50" s="17">
        <v>8305</v>
      </c>
      <c r="W50" s="17">
        <v>9547</v>
      </c>
      <c r="X50" s="17">
        <v>8374</v>
      </c>
      <c r="Y50" s="17">
        <v>9735</v>
      </c>
      <c r="Z50" s="18">
        <v>10774</v>
      </c>
      <c r="AA50" s="18">
        <v>12764</v>
      </c>
    </row>
    <row r="51" spans="1:27" ht="15.75" x14ac:dyDescent="0.25">
      <c r="A51" s="23" t="s">
        <v>1063</v>
      </c>
      <c r="B51" s="23" t="s">
        <v>1641</v>
      </c>
      <c r="C51" s="17">
        <v>42813</v>
      </c>
      <c r="D51" s="17">
        <v>46563</v>
      </c>
      <c r="E51" s="17">
        <v>50628</v>
      </c>
      <c r="F51" s="17">
        <v>52454</v>
      </c>
      <c r="G51" s="17">
        <v>58128</v>
      </c>
      <c r="H51" s="17">
        <v>62380</v>
      </c>
      <c r="I51" s="17">
        <v>70366</v>
      </c>
      <c r="J51" s="17">
        <v>77937</v>
      </c>
      <c r="K51" s="17">
        <v>86224</v>
      </c>
      <c r="L51" s="17">
        <v>92998</v>
      </c>
      <c r="M51" s="17">
        <v>94679</v>
      </c>
      <c r="N51" s="17">
        <v>96985</v>
      </c>
      <c r="O51" s="17">
        <v>106288</v>
      </c>
      <c r="P51" s="17">
        <v>108760</v>
      </c>
      <c r="Q51" s="17">
        <v>115114</v>
      </c>
      <c r="R51" s="17">
        <v>115697</v>
      </c>
      <c r="S51" s="17">
        <v>118198</v>
      </c>
      <c r="T51" s="17">
        <v>130825</v>
      </c>
      <c r="U51" s="17">
        <v>146009</v>
      </c>
      <c r="V51" s="17">
        <v>156984</v>
      </c>
      <c r="W51" s="17">
        <v>157505</v>
      </c>
      <c r="X51" s="17">
        <v>139312</v>
      </c>
      <c r="Y51" s="17">
        <v>148642</v>
      </c>
      <c r="Z51" s="18">
        <v>180451</v>
      </c>
      <c r="AA51" s="18">
        <v>210108</v>
      </c>
    </row>
    <row r="52" spans="1:27" ht="15.75" x14ac:dyDescent="0.25">
      <c r="A52" s="23" t="s">
        <v>1065</v>
      </c>
      <c r="B52" s="23" t="s">
        <v>1642</v>
      </c>
      <c r="C52" s="17">
        <v>143</v>
      </c>
      <c r="D52" s="17">
        <v>163</v>
      </c>
      <c r="E52" s="17">
        <v>177</v>
      </c>
      <c r="F52" s="17">
        <v>87</v>
      </c>
      <c r="G52" s="17">
        <v>88</v>
      </c>
      <c r="H52" s="17">
        <v>131</v>
      </c>
      <c r="I52" s="17">
        <v>125</v>
      </c>
      <c r="J52" s="17">
        <v>119</v>
      </c>
      <c r="K52" s="17">
        <v>159</v>
      </c>
      <c r="L52" s="17">
        <v>174</v>
      </c>
      <c r="M52" s="17">
        <v>166</v>
      </c>
      <c r="N52" s="17">
        <v>256</v>
      </c>
      <c r="O52" s="17">
        <v>194</v>
      </c>
      <c r="P52" s="17">
        <v>240</v>
      </c>
      <c r="Q52" s="17">
        <v>235</v>
      </c>
      <c r="R52" s="17">
        <v>277</v>
      </c>
      <c r="S52" s="17">
        <v>347</v>
      </c>
      <c r="T52" s="17">
        <v>340</v>
      </c>
      <c r="U52" s="17">
        <v>492</v>
      </c>
      <c r="V52" s="17">
        <v>379</v>
      </c>
      <c r="W52" s="17">
        <v>322</v>
      </c>
      <c r="X52" s="17">
        <v>249</v>
      </c>
      <c r="Y52" s="17">
        <v>176</v>
      </c>
      <c r="Z52" s="18">
        <v>334</v>
      </c>
      <c r="AA52" s="18">
        <v>406</v>
      </c>
    </row>
    <row r="53" spans="1:27" ht="15.75" x14ac:dyDescent="0.25">
      <c r="A53" s="23" t="s">
        <v>1067</v>
      </c>
      <c r="B53" s="23" t="s">
        <v>1643</v>
      </c>
      <c r="C53" s="17">
        <v>509</v>
      </c>
      <c r="D53" s="17">
        <v>515</v>
      </c>
      <c r="E53" s="17">
        <v>524</v>
      </c>
      <c r="F53" s="17">
        <v>430</v>
      </c>
      <c r="G53" s="17">
        <v>430</v>
      </c>
      <c r="H53" s="17">
        <v>456</v>
      </c>
      <c r="I53" s="17">
        <v>489</v>
      </c>
      <c r="J53" s="17">
        <v>706</v>
      </c>
      <c r="K53" s="17">
        <v>1001</v>
      </c>
      <c r="L53" s="17">
        <v>1096</v>
      </c>
      <c r="M53" s="17">
        <v>926</v>
      </c>
      <c r="N53" s="17">
        <v>1322</v>
      </c>
      <c r="O53" s="17">
        <v>1813</v>
      </c>
      <c r="P53" s="17">
        <v>1861</v>
      </c>
      <c r="Q53" s="17">
        <v>1762</v>
      </c>
      <c r="R53" s="17">
        <v>1771</v>
      </c>
      <c r="S53" s="17">
        <v>1801</v>
      </c>
      <c r="T53" s="17">
        <v>1393</v>
      </c>
      <c r="U53" s="17">
        <v>1348</v>
      </c>
      <c r="V53" s="17">
        <v>1542</v>
      </c>
      <c r="W53" s="17">
        <v>1886</v>
      </c>
      <c r="X53" s="17">
        <v>1389</v>
      </c>
      <c r="Y53" s="17">
        <v>1205</v>
      </c>
      <c r="Z53" s="18">
        <v>2189</v>
      </c>
      <c r="AA53" s="18">
        <v>3479</v>
      </c>
    </row>
    <row r="54" spans="1:27" ht="15.75" x14ac:dyDescent="0.25">
      <c r="A54" s="23" t="s">
        <v>1069</v>
      </c>
      <c r="B54" s="23" t="s">
        <v>1644</v>
      </c>
      <c r="C54" s="17">
        <v>1447</v>
      </c>
      <c r="D54" s="17">
        <v>1601</v>
      </c>
      <c r="E54" s="17">
        <v>1710</v>
      </c>
      <c r="F54" s="17">
        <v>1561</v>
      </c>
      <c r="G54" s="17">
        <v>1686</v>
      </c>
      <c r="H54" s="17">
        <v>1896</v>
      </c>
      <c r="I54" s="17">
        <v>2028</v>
      </c>
      <c r="J54" s="17">
        <v>2335</v>
      </c>
      <c r="K54" s="17">
        <v>2803</v>
      </c>
      <c r="L54" s="17">
        <v>3251</v>
      </c>
      <c r="M54" s="17">
        <v>3282</v>
      </c>
      <c r="N54" s="17">
        <v>3753</v>
      </c>
      <c r="O54" s="17">
        <v>4152</v>
      </c>
      <c r="P54" s="17">
        <v>4089</v>
      </c>
      <c r="Q54" s="17">
        <v>4426</v>
      </c>
      <c r="R54" s="17">
        <v>4299</v>
      </c>
      <c r="S54" s="17">
        <v>4402</v>
      </c>
      <c r="T54" s="17">
        <v>5230</v>
      </c>
      <c r="U54" s="17">
        <v>5565</v>
      </c>
      <c r="V54" s="17">
        <v>5993</v>
      </c>
      <c r="W54" s="17">
        <v>5983</v>
      </c>
      <c r="X54" s="17">
        <v>5624</v>
      </c>
      <c r="Y54" s="17">
        <v>6654</v>
      </c>
      <c r="Z54" s="18">
        <v>8680</v>
      </c>
      <c r="AA54" s="18">
        <v>8673</v>
      </c>
    </row>
    <row r="55" spans="1:27" ht="15.75" x14ac:dyDescent="0.25">
      <c r="A55" s="23" t="s">
        <v>1071</v>
      </c>
      <c r="B55" s="23" t="s">
        <v>1645</v>
      </c>
      <c r="C55" s="17">
        <v>70</v>
      </c>
      <c r="D55" s="17">
        <v>67</v>
      </c>
      <c r="E55" s="17">
        <v>76</v>
      </c>
      <c r="F55" s="17">
        <v>79</v>
      </c>
      <c r="G55" s="17">
        <v>86</v>
      </c>
      <c r="H55" s="17">
        <v>85</v>
      </c>
      <c r="I55" s="17">
        <v>108</v>
      </c>
      <c r="J55" s="17">
        <v>110</v>
      </c>
      <c r="K55" s="17">
        <v>261</v>
      </c>
      <c r="L55" s="17">
        <v>247</v>
      </c>
      <c r="M55" s="17">
        <v>247</v>
      </c>
      <c r="N55" s="17">
        <v>203</v>
      </c>
      <c r="O55" s="17">
        <v>292</v>
      </c>
      <c r="P55" s="17">
        <v>256</v>
      </c>
      <c r="Q55" s="17">
        <v>291</v>
      </c>
      <c r="R55" s="17">
        <v>322</v>
      </c>
      <c r="S55" s="17">
        <v>293</v>
      </c>
      <c r="T55" s="17">
        <v>393</v>
      </c>
      <c r="U55" s="17">
        <v>380</v>
      </c>
      <c r="V55" s="17">
        <v>447</v>
      </c>
      <c r="W55" s="17">
        <v>422</v>
      </c>
      <c r="X55" s="17">
        <v>435</v>
      </c>
      <c r="Y55" s="17">
        <v>453</v>
      </c>
      <c r="Z55" s="18">
        <v>583</v>
      </c>
      <c r="AA55" s="18">
        <v>622</v>
      </c>
    </row>
    <row r="56" spans="1:27" ht="15.75" x14ac:dyDescent="0.25">
      <c r="A56" s="23" t="s">
        <v>1073</v>
      </c>
      <c r="B56" s="23" t="s">
        <v>1646</v>
      </c>
      <c r="C56" s="17">
        <v>69</v>
      </c>
      <c r="D56" s="17">
        <v>70</v>
      </c>
      <c r="E56" s="17">
        <v>165</v>
      </c>
      <c r="F56" s="17">
        <v>85</v>
      </c>
      <c r="G56" s="17">
        <v>96</v>
      </c>
      <c r="H56" s="17">
        <v>103</v>
      </c>
      <c r="I56" s="17">
        <v>98</v>
      </c>
      <c r="J56" s="17">
        <v>89</v>
      </c>
      <c r="K56" s="17">
        <v>93</v>
      </c>
      <c r="L56" s="17">
        <v>107</v>
      </c>
      <c r="M56" s="17">
        <v>110</v>
      </c>
      <c r="N56" s="17">
        <v>216</v>
      </c>
      <c r="O56" s="17">
        <v>367</v>
      </c>
      <c r="P56" s="17">
        <v>385</v>
      </c>
      <c r="Q56" s="17">
        <v>238</v>
      </c>
      <c r="R56" s="17">
        <v>219</v>
      </c>
      <c r="S56" s="17">
        <v>325</v>
      </c>
      <c r="T56" s="17">
        <v>303</v>
      </c>
      <c r="U56" s="17">
        <v>382</v>
      </c>
      <c r="V56" s="17">
        <v>211</v>
      </c>
      <c r="W56" s="17">
        <v>202</v>
      </c>
      <c r="X56" s="17">
        <v>189</v>
      </c>
      <c r="Y56" s="17">
        <v>257</v>
      </c>
      <c r="Z56" s="18">
        <v>302</v>
      </c>
      <c r="AA56" s="18">
        <v>431</v>
      </c>
    </row>
    <row r="57" spans="1:27" ht="15.75" x14ac:dyDescent="0.25">
      <c r="A57" s="23" t="s">
        <v>1075</v>
      </c>
      <c r="B57" s="23" t="s">
        <v>1647</v>
      </c>
      <c r="C57" s="17">
        <v>187</v>
      </c>
      <c r="D57" s="17">
        <v>259</v>
      </c>
      <c r="E57" s="17">
        <v>261</v>
      </c>
      <c r="F57" s="17">
        <v>280</v>
      </c>
      <c r="G57" s="17">
        <v>311</v>
      </c>
      <c r="H57" s="17">
        <v>365</v>
      </c>
      <c r="I57" s="17">
        <v>364</v>
      </c>
      <c r="J57" s="17">
        <v>411</v>
      </c>
      <c r="K57" s="17">
        <v>432</v>
      </c>
      <c r="L57" s="17">
        <v>449</v>
      </c>
      <c r="M57" s="17">
        <v>497</v>
      </c>
      <c r="N57" s="17">
        <v>561</v>
      </c>
      <c r="O57" s="17">
        <v>599</v>
      </c>
      <c r="P57" s="17">
        <v>577</v>
      </c>
      <c r="Q57" s="17">
        <v>708</v>
      </c>
      <c r="R57" s="17">
        <v>718</v>
      </c>
      <c r="S57" s="17">
        <v>855</v>
      </c>
      <c r="T57" s="17">
        <v>903</v>
      </c>
      <c r="U57" s="17">
        <v>989</v>
      </c>
      <c r="V57" s="17">
        <v>951</v>
      </c>
      <c r="W57" s="17">
        <v>1126</v>
      </c>
      <c r="X57" s="17">
        <v>970</v>
      </c>
      <c r="Y57" s="17">
        <v>947</v>
      </c>
      <c r="Z57" s="18">
        <v>1328</v>
      </c>
      <c r="AA57" s="18">
        <v>1422</v>
      </c>
    </row>
    <row r="58" spans="1:27" ht="15.75" x14ac:dyDescent="0.25">
      <c r="A58" s="23" t="s">
        <v>1077</v>
      </c>
      <c r="B58" s="23" t="s">
        <v>1648</v>
      </c>
      <c r="C58" s="17">
        <v>19006</v>
      </c>
      <c r="D58" s="17">
        <v>21509</v>
      </c>
      <c r="E58" s="17">
        <v>21840</v>
      </c>
      <c r="F58" s="17">
        <v>23294</v>
      </c>
      <c r="G58" s="17">
        <v>25168</v>
      </c>
      <c r="H58" s="17">
        <v>27969</v>
      </c>
      <c r="I58" s="17">
        <v>28514</v>
      </c>
      <c r="J58" s="17">
        <v>33939</v>
      </c>
      <c r="K58" s="17">
        <v>35986</v>
      </c>
      <c r="L58" s="17">
        <v>38589</v>
      </c>
      <c r="M58" s="17">
        <v>37111</v>
      </c>
      <c r="N58" s="17">
        <v>38799</v>
      </c>
      <c r="O58" s="17">
        <v>46341</v>
      </c>
      <c r="P58" s="17">
        <v>48018</v>
      </c>
      <c r="Q58" s="17">
        <v>52745</v>
      </c>
      <c r="R58" s="17">
        <v>54717</v>
      </c>
      <c r="S58" s="17">
        <v>56799</v>
      </c>
      <c r="T58" s="17">
        <v>62767</v>
      </c>
      <c r="U58" s="17">
        <v>70868</v>
      </c>
      <c r="V58" s="17">
        <v>78269</v>
      </c>
      <c r="W58" s="17">
        <v>83744</v>
      </c>
      <c r="X58" s="17">
        <v>81288</v>
      </c>
      <c r="Y58" s="17">
        <v>92578</v>
      </c>
      <c r="Z58" s="18">
        <v>116543</v>
      </c>
      <c r="AA58" s="18">
        <v>126303</v>
      </c>
    </row>
    <row r="59" spans="1:27" ht="15.75" x14ac:dyDescent="0.25">
      <c r="A59" s="23" t="s">
        <v>1079</v>
      </c>
      <c r="B59" s="23" t="s">
        <v>1649</v>
      </c>
      <c r="C59" s="17">
        <v>4</v>
      </c>
      <c r="D59" s="17">
        <v>5</v>
      </c>
      <c r="E59" s="17">
        <v>4</v>
      </c>
      <c r="F59" s="17">
        <v>0</v>
      </c>
      <c r="G59" s="17">
        <v>48</v>
      </c>
      <c r="H59" s="17">
        <v>3</v>
      </c>
      <c r="I59" s="17">
        <v>3</v>
      </c>
      <c r="J59" s="17">
        <v>0</v>
      </c>
      <c r="K59" s="17">
        <v>1</v>
      </c>
      <c r="L59" s="17">
        <v>9</v>
      </c>
      <c r="M59" s="17">
        <v>7</v>
      </c>
      <c r="N59" s="17">
        <v>30</v>
      </c>
      <c r="O59" s="17">
        <v>34</v>
      </c>
      <c r="P59" s="17">
        <v>29</v>
      </c>
      <c r="Q59" s="17">
        <v>23</v>
      </c>
      <c r="R59" s="17">
        <v>37</v>
      </c>
      <c r="S59" s="17">
        <v>48</v>
      </c>
      <c r="T59" s="17">
        <v>22</v>
      </c>
      <c r="U59" s="17">
        <v>16</v>
      </c>
      <c r="V59" s="17">
        <v>17</v>
      </c>
      <c r="W59" s="17">
        <v>29</v>
      </c>
      <c r="X59" s="17">
        <v>54</v>
      </c>
      <c r="Y59" s="17">
        <v>42</v>
      </c>
      <c r="Z59" s="18">
        <v>44</v>
      </c>
      <c r="AA59" s="18">
        <v>52</v>
      </c>
    </row>
    <row r="60" spans="1:27" ht="15.75" x14ac:dyDescent="0.25">
      <c r="A60" s="23" t="s">
        <v>1081</v>
      </c>
      <c r="B60" s="23" t="s">
        <v>1650</v>
      </c>
      <c r="C60" s="17">
        <v>66</v>
      </c>
      <c r="D60" s="17">
        <v>68</v>
      </c>
      <c r="E60" s="17">
        <v>81</v>
      </c>
      <c r="F60" s="17">
        <v>80</v>
      </c>
      <c r="G60" s="17">
        <v>77</v>
      </c>
      <c r="H60" s="17">
        <v>80</v>
      </c>
      <c r="I60" s="17">
        <v>97</v>
      </c>
      <c r="J60" s="17">
        <v>93</v>
      </c>
      <c r="K60" s="17">
        <v>74</v>
      </c>
      <c r="L60" s="17">
        <v>94</v>
      </c>
      <c r="M60" s="17">
        <v>122</v>
      </c>
      <c r="N60" s="17">
        <v>134</v>
      </c>
      <c r="O60" s="17">
        <v>129</v>
      </c>
      <c r="P60" s="17">
        <v>159</v>
      </c>
      <c r="Q60" s="17">
        <v>200</v>
      </c>
      <c r="R60" s="17">
        <v>198</v>
      </c>
      <c r="S60" s="17">
        <v>163</v>
      </c>
      <c r="T60" s="17">
        <v>115</v>
      </c>
      <c r="U60" s="17">
        <v>120</v>
      </c>
      <c r="V60" s="17">
        <v>94</v>
      </c>
      <c r="W60" s="17">
        <v>78</v>
      </c>
      <c r="X60" s="17">
        <v>66</v>
      </c>
      <c r="Y60" s="17">
        <v>70</v>
      </c>
      <c r="Z60" s="18">
        <v>92</v>
      </c>
      <c r="AA60" s="18">
        <v>91</v>
      </c>
    </row>
    <row r="61" spans="1:27" ht="15.75" x14ac:dyDescent="0.25">
      <c r="A61" s="23" t="s">
        <v>1083</v>
      </c>
      <c r="B61" s="23" t="s">
        <v>1651</v>
      </c>
      <c r="C61" s="17">
        <v>2234</v>
      </c>
      <c r="D61" s="17">
        <v>2564</v>
      </c>
      <c r="E61" s="17">
        <v>2715</v>
      </c>
      <c r="F61" s="17">
        <v>3042</v>
      </c>
      <c r="G61" s="17">
        <v>3343</v>
      </c>
      <c r="H61" s="17">
        <v>4077</v>
      </c>
      <c r="I61" s="17">
        <v>5703</v>
      </c>
      <c r="J61" s="17">
        <v>6220</v>
      </c>
      <c r="K61" s="17">
        <v>7404</v>
      </c>
      <c r="L61" s="17">
        <v>7090</v>
      </c>
      <c r="M61" s="17">
        <v>6728</v>
      </c>
      <c r="N61" s="17">
        <v>6771</v>
      </c>
      <c r="O61" s="17">
        <v>6392</v>
      </c>
      <c r="P61" s="17">
        <v>6896</v>
      </c>
      <c r="Q61" s="17">
        <v>6422</v>
      </c>
      <c r="R61" s="17">
        <v>5879</v>
      </c>
      <c r="S61" s="17">
        <v>5916</v>
      </c>
      <c r="T61" s="17">
        <v>6789</v>
      </c>
      <c r="U61" s="17">
        <v>6899</v>
      </c>
      <c r="V61" s="17">
        <v>6705</v>
      </c>
      <c r="W61" s="17">
        <v>6768</v>
      </c>
      <c r="X61" s="17">
        <v>6308</v>
      </c>
      <c r="Y61" s="17">
        <v>7490</v>
      </c>
      <c r="Z61" s="18">
        <v>10139</v>
      </c>
      <c r="AA61" s="18">
        <v>8640</v>
      </c>
    </row>
    <row r="62" spans="1:27" ht="15.75" x14ac:dyDescent="0.25">
      <c r="A62" s="23" t="s">
        <v>1085</v>
      </c>
      <c r="B62" s="23" t="s">
        <v>1652</v>
      </c>
      <c r="C62" s="17">
        <v>170</v>
      </c>
      <c r="D62" s="17">
        <v>190</v>
      </c>
      <c r="E62" s="17">
        <v>141</v>
      </c>
      <c r="F62" s="17">
        <v>141</v>
      </c>
      <c r="G62" s="17">
        <v>146</v>
      </c>
      <c r="H62" s="17">
        <v>91</v>
      </c>
      <c r="I62" s="17">
        <v>182</v>
      </c>
      <c r="J62" s="17">
        <v>195</v>
      </c>
      <c r="K62" s="17">
        <v>174</v>
      </c>
      <c r="L62" s="17">
        <v>157</v>
      </c>
      <c r="M62" s="17">
        <v>149</v>
      </c>
      <c r="N62" s="17">
        <v>144</v>
      </c>
      <c r="O62" s="17">
        <v>146</v>
      </c>
      <c r="P62" s="17">
        <v>152</v>
      </c>
      <c r="Q62" s="17">
        <v>163</v>
      </c>
      <c r="R62" s="17">
        <v>189</v>
      </c>
      <c r="S62" s="17">
        <v>283</v>
      </c>
      <c r="T62" s="17">
        <v>342</v>
      </c>
      <c r="U62" s="17">
        <v>348</v>
      </c>
      <c r="V62" s="17">
        <v>461</v>
      </c>
      <c r="W62" s="17">
        <v>667</v>
      </c>
      <c r="X62" s="17">
        <v>629</v>
      </c>
      <c r="Y62" s="17">
        <v>476</v>
      </c>
      <c r="Z62" s="18">
        <v>560</v>
      </c>
      <c r="AA62" s="18">
        <v>1071</v>
      </c>
    </row>
    <row r="63" spans="1:27" ht="15.75" x14ac:dyDescent="0.25">
      <c r="A63" s="23" t="s">
        <v>1087</v>
      </c>
      <c r="B63" s="23" t="s">
        <v>1653</v>
      </c>
      <c r="C63" s="17">
        <v>23905</v>
      </c>
      <c r="D63" s="17">
        <v>27011</v>
      </c>
      <c r="E63" s="17">
        <v>27694</v>
      </c>
      <c r="F63" s="17">
        <v>29079</v>
      </c>
      <c r="G63" s="17">
        <v>31479</v>
      </c>
      <c r="H63" s="17">
        <v>35256</v>
      </c>
      <c r="I63" s="17">
        <v>37711</v>
      </c>
      <c r="J63" s="17">
        <v>44217</v>
      </c>
      <c r="K63" s="17">
        <v>48388</v>
      </c>
      <c r="L63" s="17">
        <v>51263</v>
      </c>
      <c r="M63" s="17">
        <v>49345</v>
      </c>
      <c r="N63" s="17">
        <v>52189</v>
      </c>
      <c r="O63" s="17">
        <v>60459</v>
      </c>
      <c r="P63" s="17">
        <v>62662</v>
      </c>
      <c r="Q63" s="17">
        <v>67213</v>
      </c>
      <c r="R63" s="17">
        <v>68626</v>
      </c>
      <c r="S63" s="17">
        <v>71232</v>
      </c>
      <c r="T63" s="17">
        <v>78597</v>
      </c>
      <c r="U63" s="17">
        <v>87407</v>
      </c>
      <c r="V63" s="17">
        <v>95069</v>
      </c>
      <c r="W63" s="17">
        <v>101227</v>
      </c>
      <c r="X63" s="17">
        <v>97201</v>
      </c>
      <c r="Y63" s="17">
        <v>110348</v>
      </c>
      <c r="Z63" s="18">
        <v>140794</v>
      </c>
      <c r="AA63" s="18">
        <v>151190</v>
      </c>
    </row>
    <row r="64" spans="1:27" ht="15.75" x14ac:dyDescent="0.25">
      <c r="A64" s="23" t="s">
        <v>1089</v>
      </c>
      <c r="B64" s="23" t="s">
        <v>1654</v>
      </c>
      <c r="C64" s="17">
        <v>790</v>
      </c>
      <c r="D64" s="17">
        <v>912</v>
      </c>
      <c r="E64" s="17">
        <v>1135</v>
      </c>
      <c r="F64" s="17">
        <v>1478</v>
      </c>
      <c r="G64" s="17">
        <v>1924</v>
      </c>
      <c r="H64" s="17">
        <v>2757</v>
      </c>
      <c r="I64" s="17">
        <v>3008</v>
      </c>
      <c r="J64" s="17">
        <v>3448</v>
      </c>
      <c r="K64" s="17">
        <v>3704</v>
      </c>
      <c r="L64" s="17">
        <v>5369</v>
      </c>
      <c r="M64" s="17">
        <v>3992</v>
      </c>
      <c r="N64" s="17">
        <v>4106</v>
      </c>
      <c r="O64" s="17">
        <v>5294</v>
      </c>
      <c r="P64" s="17">
        <v>5274</v>
      </c>
      <c r="Q64" s="17">
        <v>5754</v>
      </c>
      <c r="R64" s="17">
        <v>5925</v>
      </c>
      <c r="S64" s="17">
        <v>6919</v>
      </c>
      <c r="T64" s="17">
        <v>6916</v>
      </c>
      <c r="U64" s="17">
        <v>7985</v>
      </c>
      <c r="V64" s="17">
        <v>8946</v>
      </c>
      <c r="W64" s="17">
        <v>10120</v>
      </c>
      <c r="X64" s="17">
        <v>10605</v>
      </c>
      <c r="Y64" s="17">
        <v>10627</v>
      </c>
      <c r="Z64" s="18">
        <v>11171</v>
      </c>
      <c r="AA64" s="18">
        <v>11419</v>
      </c>
    </row>
    <row r="65" spans="1:27" ht="15.75" x14ac:dyDescent="0.25">
      <c r="A65" s="23" t="s">
        <v>1091</v>
      </c>
      <c r="B65" s="23" t="s">
        <v>1655</v>
      </c>
      <c r="C65" s="17">
        <v>1285</v>
      </c>
      <c r="D65" s="17">
        <v>1350</v>
      </c>
      <c r="E65" s="17">
        <v>1381</v>
      </c>
      <c r="F65" s="17">
        <v>1350</v>
      </c>
      <c r="G65" s="17">
        <v>1482</v>
      </c>
      <c r="H65" s="17">
        <v>1519</v>
      </c>
      <c r="I65" s="17">
        <v>1796</v>
      </c>
      <c r="J65" s="17">
        <v>1814</v>
      </c>
      <c r="K65" s="17">
        <v>1700</v>
      </c>
      <c r="L65" s="17">
        <v>2117</v>
      </c>
      <c r="M65" s="17">
        <v>1725</v>
      </c>
      <c r="N65" s="17">
        <v>2005</v>
      </c>
      <c r="O65" s="17">
        <v>2124</v>
      </c>
      <c r="P65" s="17">
        <v>2327</v>
      </c>
      <c r="Q65" s="17">
        <v>2636</v>
      </c>
      <c r="R65" s="17">
        <v>2757</v>
      </c>
      <c r="S65" s="17">
        <v>3362</v>
      </c>
      <c r="T65" s="17">
        <v>3932</v>
      </c>
      <c r="U65" s="17">
        <v>4505</v>
      </c>
      <c r="V65" s="17">
        <v>4898</v>
      </c>
      <c r="W65" s="17">
        <v>5194</v>
      </c>
      <c r="X65" s="17">
        <v>5052</v>
      </c>
      <c r="Y65" s="17">
        <v>6110</v>
      </c>
      <c r="Z65" s="18">
        <v>6226</v>
      </c>
      <c r="AA65" s="18">
        <v>7142</v>
      </c>
    </row>
    <row r="66" spans="1:27" ht="15.75" x14ac:dyDescent="0.25">
      <c r="A66" s="23" t="s">
        <v>1093</v>
      </c>
      <c r="B66" s="23" t="s">
        <v>1656</v>
      </c>
      <c r="C66" s="17">
        <v>646</v>
      </c>
      <c r="D66" s="17">
        <v>692</v>
      </c>
      <c r="E66" s="17">
        <v>843</v>
      </c>
      <c r="F66" s="17">
        <v>820</v>
      </c>
      <c r="G66" s="17">
        <v>1000</v>
      </c>
      <c r="H66" s="17">
        <v>1339</v>
      </c>
      <c r="I66" s="17">
        <v>1560</v>
      </c>
      <c r="J66" s="17">
        <v>2040</v>
      </c>
      <c r="K66" s="17">
        <v>1850</v>
      </c>
      <c r="L66" s="17">
        <v>2166</v>
      </c>
      <c r="M66" s="17">
        <v>2240</v>
      </c>
      <c r="N66" s="17">
        <v>2812</v>
      </c>
      <c r="O66" s="17">
        <v>2775</v>
      </c>
      <c r="P66" s="17">
        <v>2551</v>
      </c>
      <c r="Q66" s="17">
        <v>2748</v>
      </c>
      <c r="R66" s="17">
        <v>2865</v>
      </c>
      <c r="S66" s="17">
        <v>3170</v>
      </c>
      <c r="T66" s="17">
        <v>2849</v>
      </c>
      <c r="U66" s="17">
        <v>2721</v>
      </c>
      <c r="V66" s="17">
        <v>4366</v>
      </c>
      <c r="W66" s="17">
        <v>4634</v>
      </c>
      <c r="X66" s="17">
        <v>5205</v>
      </c>
      <c r="Y66" s="17">
        <v>5550</v>
      </c>
      <c r="Z66" s="18">
        <v>8317</v>
      </c>
      <c r="AA66" s="18">
        <v>10150</v>
      </c>
    </row>
    <row r="67" spans="1:27" ht="15.75" x14ac:dyDescent="0.25">
      <c r="A67" s="23" t="s">
        <v>1095</v>
      </c>
      <c r="B67" s="23" t="s">
        <v>1657</v>
      </c>
      <c r="C67" s="17">
        <v>128</v>
      </c>
      <c r="D67" s="17">
        <v>154</v>
      </c>
      <c r="E67" s="17">
        <v>179</v>
      </c>
      <c r="F67" s="17">
        <v>165</v>
      </c>
      <c r="G67" s="17">
        <v>182</v>
      </c>
      <c r="H67" s="17">
        <v>201</v>
      </c>
      <c r="I67" s="17">
        <v>216</v>
      </c>
      <c r="J67" s="17">
        <v>244</v>
      </c>
      <c r="K67" s="17">
        <v>205</v>
      </c>
      <c r="L67" s="17">
        <v>222</v>
      </c>
      <c r="M67" s="17">
        <v>226</v>
      </c>
      <c r="N67" s="17">
        <v>301</v>
      </c>
      <c r="O67" s="17">
        <v>310</v>
      </c>
      <c r="P67" s="17">
        <v>403</v>
      </c>
      <c r="Q67" s="17">
        <v>384</v>
      </c>
      <c r="R67" s="17">
        <v>491</v>
      </c>
      <c r="S67" s="17">
        <v>550</v>
      </c>
      <c r="T67" s="17">
        <v>542</v>
      </c>
      <c r="U67" s="17">
        <v>727</v>
      </c>
      <c r="V67" s="17">
        <v>764</v>
      </c>
      <c r="W67" s="17">
        <v>783</v>
      </c>
      <c r="X67" s="17">
        <v>821</v>
      </c>
      <c r="Y67" s="17">
        <v>609</v>
      </c>
      <c r="Z67" s="18">
        <v>707</v>
      </c>
      <c r="AA67" s="18">
        <v>833</v>
      </c>
    </row>
    <row r="68" spans="1:27" ht="15.75" x14ac:dyDescent="0.25">
      <c r="A68" s="23" t="s">
        <v>1097</v>
      </c>
      <c r="B68" s="23" t="s">
        <v>1658</v>
      </c>
      <c r="C68" s="17">
        <v>96</v>
      </c>
      <c r="D68" s="17">
        <v>160</v>
      </c>
      <c r="E68" s="17">
        <v>168</v>
      </c>
      <c r="F68" s="17">
        <v>193</v>
      </c>
      <c r="G68" s="17">
        <v>203</v>
      </c>
      <c r="H68" s="17">
        <v>228</v>
      </c>
      <c r="I68" s="17">
        <v>265</v>
      </c>
      <c r="J68" s="17">
        <v>296</v>
      </c>
      <c r="K68" s="17">
        <v>171</v>
      </c>
      <c r="L68" s="17">
        <v>281</v>
      </c>
      <c r="M68" s="17">
        <v>222</v>
      </c>
      <c r="N68" s="17">
        <v>184</v>
      </c>
      <c r="O68" s="17">
        <v>181</v>
      </c>
      <c r="P68" s="17">
        <v>204</v>
      </c>
      <c r="Q68" s="17">
        <v>136</v>
      </c>
      <c r="R68" s="17">
        <v>116</v>
      </c>
      <c r="S68" s="17">
        <v>131</v>
      </c>
      <c r="T68" s="17">
        <v>154</v>
      </c>
      <c r="U68" s="17">
        <v>178</v>
      </c>
      <c r="V68" s="17">
        <v>158</v>
      </c>
      <c r="W68" s="17">
        <v>105</v>
      </c>
      <c r="X68" s="17">
        <v>85</v>
      </c>
      <c r="Y68" s="17">
        <v>190</v>
      </c>
      <c r="Z68" s="18">
        <v>152</v>
      </c>
      <c r="AA68" s="18">
        <v>149</v>
      </c>
    </row>
    <row r="69" spans="1:27" ht="15.75" x14ac:dyDescent="0.25">
      <c r="A69" s="23" t="s">
        <v>1099</v>
      </c>
      <c r="B69" s="23" t="s">
        <v>1659</v>
      </c>
      <c r="C69" s="17">
        <v>545</v>
      </c>
      <c r="D69" s="17">
        <v>537</v>
      </c>
      <c r="E69" s="17">
        <v>593</v>
      </c>
      <c r="F69" s="17">
        <v>532</v>
      </c>
      <c r="G69" s="17">
        <v>432</v>
      </c>
      <c r="H69" s="17">
        <v>483</v>
      </c>
      <c r="I69" s="17">
        <v>608</v>
      </c>
      <c r="J69" s="17">
        <v>496</v>
      </c>
      <c r="K69" s="17">
        <v>553</v>
      </c>
      <c r="L69" s="17">
        <v>551</v>
      </c>
      <c r="M69" s="17">
        <v>667</v>
      </c>
      <c r="N69" s="17">
        <v>628</v>
      </c>
      <c r="O69" s="17">
        <v>844</v>
      </c>
      <c r="P69" s="17">
        <v>758</v>
      </c>
      <c r="Q69" s="17">
        <v>682</v>
      </c>
      <c r="R69" s="17">
        <v>743</v>
      </c>
      <c r="S69" s="17">
        <v>1025</v>
      </c>
      <c r="T69" s="17">
        <v>1025</v>
      </c>
      <c r="U69" s="17">
        <v>1143</v>
      </c>
      <c r="V69" s="17">
        <v>1397</v>
      </c>
      <c r="W69" s="17">
        <v>1528</v>
      </c>
      <c r="X69" s="17">
        <v>1073</v>
      </c>
      <c r="Y69" s="17">
        <v>1090</v>
      </c>
      <c r="Z69" s="18">
        <v>1630</v>
      </c>
      <c r="AA69" s="18">
        <v>1633</v>
      </c>
    </row>
    <row r="70" spans="1:27" ht="15.75" x14ac:dyDescent="0.25">
      <c r="A70" s="23" t="s">
        <v>1101</v>
      </c>
      <c r="B70" s="23" t="s">
        <v>1660</v>
      </c>
      <c r="C70" s="17">
        <v>3502</v>
      </c>
      <c r="D70" s="17">
        <v>3971</v>
      </c>
      <c r="E70" s="17">
        <v>4187</v>
      </c>
      <c r="F70" s="17">
        <v>4131</v>
      </c>
      <c r="G70" s="17">
        <v>4083</v>
      </c>
      <c r="H70" s="17">
        <v>4473</v>
      </c>
      <c r="I70" s="17">
        <v>4780</v>
      </c>
      <c r="J70" s="17">
        <v>4861</v>
      </c>
      <c r="K70" s="17">
        <v>3960</v>
      </c>
      <c r="L70" s="17">
        <v>3920</v>
      </c>
      <c r="M70" s="17">
        <v>4698</v>
      </c>
      <c r="N70" s="17">
        <v>4289</v>
      </c>
      <c r="O70" s="17">
        <v>4754</v>
      </c>
      <c r="P70" s="17">
        <v>4306</v>
      </c>
      <c r="Q70" s="17">
        <v>4532</v>
      </c>
      <c r="R70" s="17">
        <v>5121</v>
      </c>
      <c r="S70" s="17">
        <v>5305</v>
      </c>
      <c r="T70" s="17">
        <v>5691</v>
      </c>
      <c r="U70" s="17">
        <v>5699</v>
      </c>
      <c r="V70" s="17">
        <v>6517</v>
      </c>
      <c r="W70" s="17">
        <v>6890</v>
      </c>
      <c r="X70" s="17">
        <v>6465</v>
      </c>
      <c r="Y70" s="17">
        <v>6352</v>
      </c>
      <c r="Z70" s="18">
        <v>6594</v>
      </c>
      <c r="AA70" s="18">
        <v>7609</v>
      </c>
    </row>
    <row r="71" spans="1:27" ht="15.75" x14ac:dyDescent="0.25">
      <c r="A71" s="23" t="s">
        <v>1103</v>
      </c>
      <c r="B71" s="23" t="s">
        <v>1661</v>
      </c>
      <c r="C71" s="17">
        <v>651</v>
      </c>
      <c r="D71" s="17">
        <v>633</v>
      </c>
      <c r="E71" s="17">
        <v>595</v>
      </c>
      <c r="F71" s="17">
        <v>620</v>
      </c>
      <c r="G71" s="17">
        <v>665</v>
      </c>
      <c r="H71" s="17">
        <v>783</v>
      </c>
      <c r="I71" s="17">
        <v>730</v>
      </c>
      <c r="J71" s="17">
        <v>810</v>
      </c>
      <c r="K71" s="17">
        <v>715</v>
      </c>
      <c r="L71" s="17">
        <v>834</v>
      </c>
      <c r="M71" s="17">
        <v>930</v>
      </c>
      <c r="N71" s="17">
        <v>1087</v>
      </c>
      <c r="O71" s="17">
        <v>1136</v>
      </c>
      <c r="P71" s="17">
        <v>1269</v>
      </c>
      <c r="Q71" s="17">
        <v>1437</v>
      </c>
      <c r="R71" s="17">
        <v>1370</v>
      </c>
      <c r="S71" s="17">
        <v>1565</v>
      </c>
      <c r="T71" s="17">
        <v>1659</v>
      </c>
      <c r="U71" s="17">
        <v>1594</v>
      </c>
      <c r="V71" s="17">
        <v>1543</v>
      </c>
      <c r="W71" s="17">
        <v>1677</v>
      </c>
      <c r="X71" s="17">
        <v>1385</v>
      </c>
      <c r="Y71" s="17">
        <v>1302</v>
      </c>
      <c r="Z71" s="18">
        <v>1452</v>
      </c>
      <c r="AA71" s="18">
        <v>1587</v>
      </c>
    </row>
    <row r="72" spans="1:27" ht="15.75" x14ac:dyDescent="0.25">
      <c r="A72" s="23" t="s">
        <v>1105</v>
      </c>
      <c r="B72" s="23" t="s">
        <v>1662</v>
      </c>
      <c r="C72" s="17">
        <v>340</v>
      </c>
      <c r="D72" s="17">
        <v>209</v>
      </c>
      <c r="E72" s="17">
        <v>318</v>
      </c>
      <c r="F72" s="17">
        <v>235</v>
      </c>
      <c r="G72" s="17">
        <v>251</v>
      </c>
      <c r="H72" s="17">
        <v>318</v>
      </c>
      <c r="I72" s="17">
        <v>632</v>
      </c>
      <c r="J72" s="17">
        <v>583</v>
      </c>
      <c r="K72" s="17">
        <v>508</v>
      </c>
      <c r="L72" s="17">
        <v>555</v>
      </c>
      <c r="M72" s="17">
        <v>467</v>
      </c>
      <c r="N72" s="17">
        <v>480</v>
      </c>
      <c r="O72" s="17">
        <v>520</v>
      </c>
      <c r="P72" s="17">
        <v>565</v>
      </c>
      <c r="Q72" s="17">
        <v>544</v>
      </c>
      <c r="R72" s="17">
        <v>559</v>
      </c>
      <c r="S72" s="17">
        <v>561</v>
      </c>
      <c r="T72" s="17">
        <v>627</v>
      </c>
      <c r="U72" s="17">
        <v>627</v>
      </c>
      <c r="V72" s="17">
        <v>637</v>
      </c>
      <c r="W72" s="17">
        <v>636</v>
      </c>
      <c r="X72" s="17">
        <v>479</v>
      </c>
      <c r="Y72" s="17">
        <v>719</v>
      </c>
      <c r="Z72" s="18">
        <v>1275</v>
      </c>
      <c r="AA72" s="18">
        <v>1477</v>
      </c>
    </row>
    <row r="73" spans="1:27" ht="15.75" x14ac:dyDescent="0.25">
      <c r="A73" s="23" t="s">
        <v>1107</v>
      </c>
      <c r="B73" s="23" t="s">
        <v>1663</v>
      </c>
      <c r="C73" s="17">
        <v>119</v>
      </c>
      <c r="D73" s="17">
        <v>151</v>
      </c>
      <c r="E73" s="17">
        <v>158</v>
      </c>
      <c r="F73" s="17">
        <v>92</v>
      </c>
      <c r="G73" s="17">
        <v>107</v>
      </c>
      <c r="H73" s="17">
        <v>125</v>
      </c>
      <c r="I73" s="17">
        <v>131</v>
      </c>
      <c r="J73" s="17">
        <v>134</v>
      </c>
      <c r="K73" s="17">
        <v>106</v>
      </c>
      <c r="L73" s="17">
        <v>231</v>
      </c>
      <c r="M73" s="17">
        <v>148</v>
      </c>
      <c r="N73" s="17">
        <v>196</v>
      </c>
      <c r="O73" s="17">
        <v>176</v>
      </c>
      <c r="P73" s="17">
        <v>249</v>
      </c>
      <c r="Q73" s="17">
        <v>190</v>
      </c>
      <c r="R73" s="17">
        <v>207</v>
      </c>
      <c r="S73" s="17">
        <v>251</v>
      </c>
      <c r="T73" s="17">
        <v>253</v>
      </c>
      <c r="U73" s="17">
        <v>293</v>
      </c>
      <c r="V73" s="17">
        <v>331</v>
      </c>
      <c r="W73" s="17">
        <v>376</v>
      </c>
      <c r="X73" s="17">
        <v>442</v>
      </c>
      <c r="Y73" s="17">
        <v>464</v>
      </c>
      <c r="Z73" s="18">
        <v>450</v>
      </c>
      <c r="AA73" s="18">
        <v>537</v>
      </c>
    </row>
    <row r="74" spans="1:27" ht="15.75" x14ac:dyDescent="0.25">
      <c r="A74" s="23" t="s">
        <v>1109</v>
      </c>
      <c r="B74" s="23" t="s">
        <v>1664</v>
      </c>
      <c r="C74" s="17">
        <v>1686</v>
      </c>
      <c r="D74" s="17">
        <v>1837</v>
      </c>
      <c r="E74" s="17">
        <v>1627</v>
      </c>
      <c r="F74" s="17">
        <v>1530</v>
      </c>
      <c r="G74" s="17">
        <v>1809</v>
      </c>
      <c r="H74" s="17">
        <v>1899</v>
      </c>
      <c r="I74" s="17">
        <v>1906</v>
      </c>
      <c r="J74" s="17">
        <v>2124</v>
      </c>
      <c r="K74" s="17">
        <v>1209</v>
      </c>
      <c r="L74" s="17">
        <v>1336</v>
      </c>
      <c r="M74" s="17">
        <v>2382</v>
      </c>
      <c r="N74" s="17">
        <v>3542</v>
      </c>
      <c r="O74" s="17">
        <v>3003</v>
      </c>
      <c r="P74" s="17">
        <v>4648</v>
      </c>
      <c r="Q74" s="17">
        <v>6296</v>
      </c>
      <c r="R74" s="17">
        <v>5344</v>
      </c>
      <c r="S74" s="17">
        <v>6240</v>
      </c>
      <c r="T74" s="17">
        <v>6019</v>
      </c>
      <c r="U74" s="17">
        <v>5893</v>
      </c>
      <c r="V74" s="17">
        <v>4596</v>
      </c>
      <c r="W74" s="17">
        <v>5053</v>
      </c>
      <c r="X74" s="17">
        <v>5705</v>
      </c>
      <c r="Y74" s="17">
        <v>5269</v>
      </c>
      <c r="Z74" s="18">
        <v>6840</v>
      </c>
      <c r="AA74" s="18">
        <v>7956</v>
      </c>
    </row>
    <row r="75" spans="1:27" ht="15.75" x14ac:dyDescent="0.25">
      <c r="A75" s="23" t="s">
        <v>1111</v>
      </c>
      <c r="B75" s="23" t="s">
        <v>1665</v>
      </c>
      <c r="C75" s="17">
        <v>1491</v>
      </c>
      <c r="D75" s="17">
        <v>1513</v>
      </c>
      <c r="E75" s="17">
        <v>1762</v>
      </c>
      <c r="F75" s="17">
        <v>1480</v>
      </c>
      <c r="G75" s="17">
        <v>1906</v>
      </c>
      <c r="H75" s="17">
        <v>2363</v>
      </c>
      <c r="I75" s="17">
        <v>2749</v>
      </c>
      <c r="J75" s="17">
        <v>3414</v>
      </c>
      <c r="K75" s="17">
        <v>3786</v>
      </c>
      <c r="L75" s="17">
        <v>3659</v>
      </c>
      <c r="M75" s="17">
        <v>3818</v>
      </c>
      <c r="N75" s="17">
        <v>3642</v>
      </c>
      <c r="O75" s="17">
        <v>4171</v>
      </c>
      <c r="P75" s="17">
        <v>3187</v>
      </c>
      <c r="Q75" s="17">
        <v>3476</v>
      </c>
      <c r="R75" s="17">
        <v>4236</v>
      </c>
      <c r="S75" s="17">
        <v>4869</v>
      </c>
      <c r="T75" s="17">
        <v>4337</v>
      </c>
      <c r="U75" s="17">
        <v>4804</v>
      </c>
      <c r="V75" s="17">
        <v>5084</v>
      </c>
      <c r="W75" s="17">
        <v>6580</v>
      </c>
      <c r="X75" s="17">
        <v>5760</v>
      </c>
      <c r="Y75" s="17">
        <v>6158</v>
      </c>
      <c r="Z75" s="18">
        <v>7651</v>
      </c>
      <c r="AA75" s="18">
        <v>8210</v>
      </c>
    </row>
    <row r="76" spans="1:27" ht="15.75" x14ac:dyDescent="0.25">
      <c r="A76" s="23" t="s">
        <v>1113</v>
      </c>
      <c r="B76" s="23" t="s">
        <v>1666</v>
      </c>
      <c r="C76" s="17">
        <v>520</v>
      </c>
      <c r="D76" s="17">
        <v>606</v>
      </c>
      <c r="E76" s="17">
        <v>644</v>
      </c>
      <c r="F76" s="17">
        <v>585</v>
      </c>
      <c r="G76" s="17">
        <v>618</v>
      </c>
      <c r="H76" s="17">
        <v>1229</v>
      </c>
      <c r="I76" s="17">
        <v>952</v>
      </c>
      <c r="J76" s="17">
        <v>1169</v>
      </c>
      <c r="K76" s="17">
        <v>1110</v>
      </c>
      <c r="L76" s="17">
        <v>1095</v>
      </c>
      <c r="M76" s="17">
        <v>986</v>
      </c>
      <c r="N76" s="17">
        <v>1044</v>
      </c>
      <c r="O76" s="17">
        <v>1511</v>
      </c>
      <c r="P76" s="17">
        <v>1447</v>
      </c>
      <c r="Q76" s="17">
        <v>1641</v>
      </c>
      <c r="R76" s="17">
        <v>2153</v>
      </c>
      <c r="S76" s="17">
        <v>2120</v>
      </c>
      <c r="T76" s="17">
        <v>2259</v>
      </c>
      <c r="U76" s="17">
        <v>2303</v>
      </c>
      <c r="V76" s="17">
        <v>2449</v>
      </c>
      <c r="W76" s="17">
        <v>2536</v>
      </c>
      <c r="X76" s="17">
        <v>2492</v>
      </c>
      <c r="Y76" s="17">
        <v>2507</v>
      </c>
      <c r="Z76" s="18">
        <v>3824</v>
      </c>
      <c r="AA76" s="18">
        <v>4308</v>
      </c>
    </row>
    <row r="77" spans="1:27" ht="15.75" x14ac:dyDescent="0.25">
      <c r="A77" s="23" t="s">
        <v>1115</v>
      </c>
      <c r="B77" s="23" t="s">
        <v>1667</v>
      </c>
      <c r="C77" s="17">
        <v>403</v>
      </c>
      <c r="D77" s="17">
        <v>466</v>
      </c>
      <c r="E77" s="17">
        <v>467</v>
      </c>
      <c r="F77" s="17">
        <v>527</v>
      </c>
      <c r="G77" s="17">
        <v>533</v>
      </c>
      <c r="H77" s="17">
        <v>706</v>
      </c>
      <c r="I77" s="17">
        <v>786</v>
      </c>
      <c r="J77" s="17">
        <v>847</v>
      </c>
      <c r="K77" s="17">
        <v>691</v>
      </c>
      <c r="L77" s="17">
        <v>606</v>
      </c>
      <c r="M77" s="17">
        <v>579</v>
      </c>
      <c r="N77" s="17">
        <v>1126</v>
      </c>
      <c r="O77" s="17">
        <v>737</v>
      </c>
      <c r="P77" s="17">
        <v>690</v>
      </c>
      <c r="Q77" s="17">
        <v>771</v>
      </c>
      <c r="R77" s="17">
        <v>789</v>
      </c>
      <c r="S77" s="17">
        <v>854</v>
      </c>
      <c r="T77" s="17">
        <v>1259</v>
      </c>
      <c r="U77" s="17">
        <v>1239</v>
      </c>
      <c r="V77" s="17">
        <v>1610</v>
      </c>
      <c r="W77" s="17">
        <v>1633</v>
      </c>
      <c r="X77" s="17">
        <v>1893</v>
      </c>
      <c r="Y77" s="17">
        <v>2911</v>
      </c>
      <c r="Z77" s="18">
        <v>2181</v>
      </c>
      <c r="AA77" s="18">
        <v>2501</v>
      </c>
    </row>
    <row r="78" spans="1:27" ht="15.75" x14ac:dyDescent="0.25">
      <c r="A78" s="23" t="s">
        <v>1117</v>
      </c>
      <c r="B78" s="23" t="s">
        <v>1668</v>
      </c>
      <c r="C78" s="17">
        <v>255</v>
      </c>
      <c r="D78" s="17">
        <v>227</v>
      </c>
      <c r="E78" s="17">
        <v>252</v>
      </c>
      <c r="F78" s="17">
        <v>257</v>
      </c>
      <c r="G78" s="17">
        <v>342</v>
      </c>
      <c r="H78" s="17">
        <v>391</v>
      </c>
      <c r="I78" s="17">
        <v>301</v>
      </c>
      <c r="J78" s="17">
        <v>363</v>
      </c>
      <c r="K78" s="17">
        <v>308</v>
      </c>
      <c r="L78" s="17">
        <v>377</v>
      </c>
      <c r="M78" s="17">
        <v>404</v>
      </c>
      <c r="N78" s="17">
        <v>396</v>
      </c>
      <c r="O78" s="17">
        <v>552</v>
      </c>
      <c r="P78" s="17">
        <v>621</v>
      </c>
      <c r="Q78" s="17">
        <v>736</v>
      </c>
      <c r="R78" s="17">
        <v>720</v>
      </c>
      <c r="S78" s="17">
        <v>814</v>
      </c>
      <c r="T78" s="17">
        <v>694</v>
      </c>
      <c r="U78" s="17">
        <v>951</v>
      </c>
      <c r="V78" s="17">
        <v>1049</v>
      </c>
      <c r="W78" s="17">
        <v>1090</v>
      </c>
      <c r="X78" s="17">
        <v>999</v>
      </c>
      <c r="Y78" s="17">
        <v>745</v>
      </c>
      <c r="Z78" s="18">
        <v>822</v>
      </c>
      <c r="AA78" s="18">
        <v>911</v>
      </c>
    </row>
    <row r="79" spans="1:27" ht="15.75" x14ac:dyDescent="0.25">
      <c r="A79" s="23" t="s">
        <v>1119</v>
      </c>
      <c r="B79" s="23" t="s">
        <v>1669</v>
      </c>
      <c r="C79" s="17">
        <v>1158</v>
      </c>
      <c r="D79" s="17">
        <v>1310</v>
      </c>
      <c r="E79" s="17">
        <v>1361</v>
      </c>
      <c r="F79" s="17">
        <v>1458</v>
      </c>
      <c r="G79" s="17">
        <v>1501</v>
      </c>
      <c r="H79" s="17">
        <v>1967</v>
      </c>
      <c r="I79" s="17">
        <v>2199</v>
      </c>
      <c r="J79" s="17">
        <v>2431</v>
      </c>
      <c r="K79" s="17">
        <v>3257</v>
      </c>
      <c r="L79" s="17">
        <v>4233</v>
      </c>
      <c r="M79" s="17">
        <v>4794</v>
      </c>
      <c r="N79" s="17">
        <v>5186</v>
      </c>
      <c r="O79" s="17">
        <v>5238</v>
      </c>
      <c r="P79" s="17">
        <v>5751</v>
      </c>
      <c r="Q79" s="17">
        <v>6636</v>
      </c>
      <c r="R79" s="17">
        <v>6257</v>
      </c>
      <c r="S79" s="17">
        <v>6777</v>
      </c>
      <c r="T79" s="17">
        <v>8732</v>
      </c>
      <c r="U79" s="17">
        <v>9132</v>
      </c>
      <c r="V79" s="17">
        <v>9059</v>
      </c>
      <c r="W79" s="17">
        <v>9827</v>
      </c>
      <c r="X79" s="17">
        <v>7700</v>
      </c>
      <c r="Y79" s="17">
        <v>7040</v>
      </c>
      <c r="Z79" s="18">
        <v>8557</v>
      </c>
      <c r="AA79" s="18">
        <v>10471</v>
      </c>
    </row>
    <row r="80" spans="1:27" ht="15.75" x14ac:dyDescent="0.25">
      <c r="A80" s="23" t="s">
        <v>1121</v>
      </c>
      <c r="B80" s="23" t="s">
        <v>1670</v>
      </c>
      <c r="C80" s="17">
        <v>295</v>
      </c>
      <c r="D80" s="17">
        <v>349</v>
      </c>
      <c r="E80" s="17">
        <v>397</v>
      </c>
      <c r="F80" s="17">
        <v>346</v>
      </c>
      <c r="G80" s="17">
        <v>324</v>
      </c>
      <c r="H80" s="17">
        <v>360</v>
      </c>
      <c r="I80" s="17">
        <v>518</v>
      </c>
      <c r="J80" s="17">
        <v>457</v>
      </c>
      <c r="K80" s="17">
        <v>582</v>
      </c>
      <c r="L80" s="17">
        <v>670</v>
      </c>
      <c r="M80" s="17">
        <v>652</v>
      </c>
      <c r="N80" s="17">
        <v>649</v>
      </c>
      <c r="O80" s="17">
        <v>622</v>
      </c>
      <c r="P80" s="17">
        <v>663</v>
      </c>
      <c r="Q80" s="17">
        <v>1172</v>
      </c>
      <c r="R80" s="17">
        <v>1045</v>
      </c>
      <c r="S80" s="17">
        <v>941</v>
      </c>
      <c r="T80" s="17">
        <v>931</v>
      </c>
      <c r="U80" s="17">
        <v>1055</v>
      </c>
      <c r="V80" s="17">
        <v>948</v>
      </c>
      <c r="W80" s="17">
        <v>1134</v>
      </c>
      <c r="X80" s="17">
        <v>957</v>
      </c>
      <c r="Y80" s="17">
        <v>832</v>
      </c>
      <c r="Z80" s="18">
        <v>1045</v>
      </c>
      <c r="AA80" s="18">
        <v>1708</v>
      </c>
    </row>
    <row r="81" spans="1:27" ht="15.75" x14ac:dyDescent="0.25">
      <c r="A81" s="23" t="s">
        <v>1061</v>
      </c>
      <c r="B81" s="23" t="s">
        <v>1671</v>
      </c>
      <c r="C81" s="17">
        <v>714</v>
      </c>
      <c r="D81" s="17">
        <v>871</v>
      </c>
      <c r="E81" s="17">
        <v>935</v>
      </c>
      <c r="F81" s="17">
        <v>821</v>
      </c>
      <c r="G81" s="17">
        <v>917</v>
      </c>
      <c r="H81" s="17">
        <v>1013</v>
      </c>
      <c r="I81" s="17">
        <v>1228</v>
      </c>
      <c r="J81" s="17">
        <v>1609</v>
      </c>
      <c r="K81" s="17">
        <v>1534</v>
      </c>
      <c r="L81" s="17">
        <v>1495</v>
      </c>
      <c r="M81" s="17">
        <v>1702</v>
      </c>
      <c r="N81" s="17">
        <v>1803</v>
      </c>
      <c r="O81" s="17">
        <v>2081</v>
      </c>
      <c r="P81" s="17">
        <v>2363</v>
      </c>
      <c r="Q81" s="17">
        <v>2733</v>
      </c>
      <c r="R81" s="17">
        <v>2453</v>
      </c>
      <c r="S81" s="17">
        <v>2336</v>
      </c>
      <c r="T81" s="17">
        <v>3581</v>
      </c>
      <c r="U81" s="17">
        <v>3124</v>
      </c>
      <c r="V81" s="17">
        <v>3088</v>
      </c>
      <c r="W81" s="17">
        <v>3477</v>
      </c>
      <c r="X81" s="17">
        <v>2781</v>
      </c>
      <c r="Y81" s="17">
        <v>2303</v>
      </c>
      <c r="Z81" s="18">
        <v>2779</v>
      </c>
      <c r="AA81" s="18">
        <v>3109</v>
      </c>
    </row>
    <row r="82" spans="1:27" ht="15.75" x14ac:dyDescent="0.25">
      <c r="A82" s="23" t="s">
        <v>1124</v>
      </c>
      <c r="B82" s="23" t="s">
        <v>1672</v>
      </c>
      <c r="C82" s="17">
        <v>14624</v>
      </c>
      <c r="D82" s="17">
        <v>15948</v>
      </c>
      <c r="E82" s="17">
        <v>17002</v>
      </c>
      <c r="F82" s="17">
        <v>16620</v>
      </c>
      <c r="G82" s="17">
        <v>18279</v>
      </c>
      <c r="H82" s="17">
        <v>22154</v>
      </c>
      <c r="I82" s="17">
        <v>24365</v>
      </c>
      <c r="J82" s="17">
        <v>27140</v>
      </c>
      <c r="K82" s="17">
        <v>25949</v>
      </c>
      <c r="L82" s="17">
        <v>29717</v>
      </c>
      <c r="M82" s="17">
        <v>30632</v>
      </c>
      <c r="N82" s="17">
        <v>33476</v>
      </c>
      <c r="O82" s="17">
        <v>36029</v>
      </c>
      <c r="P82" s="17">
        <v>37276</v>
      </c>
      <c r="Q82" s="17">
        <v>42504</v>
      </c>
      <c r="R82" s="17">
        <v>43151</v>
      </c>
      <c r="S82" s="17">
        <v>47790</v>
      </c>
      <c r="T82" s="17">
        <v>51460</v>
      </c>
      <c r="U82" s="17">
        <v>53973</v>
      </c>
      <c r="V82" s="17">
        <v>57440</v>
      </c>
      <c r="W82" s="17">
        <v>63273</v>
      </c>
      <c r="X82" s="17">
        <v>59899</v>
      </c>
      <c r="Y82" s="17">
        <v>60778</v>
      </c>
      <c r="Z82" s="18">
        <v>71673</v>
      </c>
      <c r="AA82" s="18">
        <v>81710</v>
      </c>
    </row>
    <row r="83" spans="1:27" ht="15.75" x14ac:dyDescent="0.25">
      <c r="A83" s="23" t="s">
        <v>1126</v>
      </c>
      <c r="B83" s="23" t="s">
        <v>1673</v>
      </c>
      <c r="C83" s="17">
        <v>1831</v>
      </c>
      <c r="D83" s="17">
        <v>1893</v>
      </c>
      <c r="E83" s="17">
        <v>2272</v>
      </c>
      <c r="F83" s="17">
        <v>2126</v>
      </c>
      <c r="G83" s="17">
        <v>2362</v>
      </c>
      <c r="H83" s="17">
        <v>2618</v>
      </c>
      <c r="I83" s="17">
        <v>3210</v>
      </c>
      <c r="J83" s="17">
        <v>3265</v>
      </c>
      <c r="K83" s="17">
        <v>3119</v>
      </c>
      <c r="L83" s="17">
        <v>3754</v>
      </c>
      <c r="M83" s="17">
        <v>4050</v>
      </c>
      <c r="N83" s="17">
        <v>5055</v>
      </c>
      <c r="O83" s="17">
        <v>5461</v>
      </c>
      <c r="P83" s="17">
        <v>5351</v>
      </c>
      <c r="Q83" s="17">
        <v>5532</v>
      </c>
      <c r="R83" s="17">
        <v>5325</v>
      </c>
      <c r="S83" s="17">
        <v>5137</v>
      </c>
      <c r="T83" s="17">
        <v>5510</v>
      </c>
      <c r="U83" s="17">
        <v>6128</v>
      </c>
      <c r="V83" s="17">
        <v>6658</v>
      </c>
      <c r="W83" s="17">
        <v>6509</v>
      </c>
      <c r="X83" s="17">
        <v>4849</v>
      </c>
      <c r="Y83" s="17">
        <v>5600</v>
      </c>
      <c r="Z83" s="18">
        <v>8095</v>
      </c>
      <c r="AA83" s="18">
        <v>9747</v>
      </c>
    </row>
    <row r="84" spans="1:27" ht="15.75" x14ac:dyDescent="0.25">
      <c r="A84" s="23" t="s">
        <v>1128</v>
      </c>
      <c r="B84" s="23" t="s">
        <v>1674</v>
      </c>
      <c r="C84" s="17">
        <v>415</v>
      </c>
      <c r="D84" s="17">
        <v>385</v>
      </c>
      <c r="E84" s="17">
        <v>323</v>
      </c>
      <c r="F84" s="17">
        <v>302</v>
      </c>
      <c r="G84" s="17">
        <v>333</v>
      </c>
      <c r="H84" s="17">
        <v>409</v>
      </c>
      <c r="I84" s="17">
        <v>429</v>
      </c>
      <c r="J84" s="17">
        <v>429</v>
      </c>
      <c r="K84" s="17">
        <v>420</v>
      </c>
      <c r="L84" s="17">
        <v>390</v>
      </c>
      <c r="M84" s="17">
        <v>447</v>
      </c>
      <c r="N84" s="17">
        <v>492</v>
      </c>
      <c r="O84" s="17">
        <v>462</v>
      </c>
      <c r="P84" s="17">
        <v>544</v>
      </c>
      <c r="Q84" s="17">
        <v>518</v>
      </c>
      <c r="R84" s="17">
        <v>583</v>
      </c>
      <c r="S84" s="17">
        <v>591</v>
      </c>
      <c r="T84" s="17">
        <v>623</v>
      </c>
      <c r="U84" s="17">
        <v>616</v>
      </c>
      <c r="V84" s="17">
        <v>816</v>
      </c>
      <c r="W84" s="17">
        <v>669</v>
      </c>
      <c r="X84" s="17">
        <v>494</v>
      </c>
      <c r="Y84" s="17">
        <v>492</v>
      </c>
      <c r="Z84" s="18">
        <v>917</v>
      </c>
      <c r="AA84" s="18">
        <v>1013</v>
      </c>
    </row>
    <row r="85" spans="1:27" ht="15.75" x14ac:dyDescent="0.25">
      <c r="A85" s="23" t="s">
        <v>1061</v>
      </c>
      <c r="B85" s="23" t="s">
        <v>1675</v>
      </c>
      <c r="C85" s="17">
        <v>72</v>
      </c>
      <c r="D85" s="17">
        <v>101</v>
      </c>
      <c r="E85" s="17">
        <v>86</v>
      </c>
      <c r="F85" s="17">
        <v>81</v>
      </c>
      <c r="G85" s="17">
        <v>98</v>
      </c>
      <c r="H85" s="17">
        <v>103</v>
      </c>
      <c r="I85" s="17">
        <v>119</v>
      </c>
      <c r="J85" s="17">
        <v>113</v>
      </c>
      <c r="K85" s="17">
        <v>117</v>
      </c>
      <c r="L85" s="17">
        <v>137</v>
      </c>
      <c r="M85" s="17">
        <v>202</v>
      </c>
      <c r="N85" s="17">
        <v>311</v>
      </c>
      <c r="O85" s="17">
        <v>291</v>
      </c>
      <c r="P85" s="17">
        <v>260</v>
      </c>
      <c r="Q85" s="17">
        <v>300</v>
      </c>
      <c r="R85" s="17">
        <v>158</v>
      </c>
      <c r="S85" s="17">
        <v>131</v>
      </c>
      <c r="T85" s="17">
        <v>133</v>
      </c>
      <c r="U85" s="17">
        <v>142</v>
      </c>
      <c r="V85" s="17">
        <v>197</v>
      </c>
      <c r="W85" s="17">
        <v>216</v>
      </c>
      <c r="X85" s="17">
        <v>231</v>
      </c>
      <c r="Y85" s="17">
        <v>245</v>
      </c>
      <c r="Z85" s="18">
        <v>350</v>
      </c>
      <c r="AA85" s="18">
        <v>413</v>
      </c>
    </row>
    <row r="86" spans="1:27" ht="15.75" x14ac:dyDescent="0.25">
      <c r="A86" s="23" t="s">
        <v>1131</v>
      </c>
      <c r="B86" s="23" t="s">
        <v>1676</v>
      </c>
      <c r="C86" s="17">
        <v>2318</v>
      </c>
      <c r="D86" s="17">
        <v>2379</v>
      </c>
      <c r="E86" s="17">
        <v>2681</v>
      </c>
      <c r="F86" s="17">
        <v>2509</v>
      </c>
      <c r="G86" s="17">
        <v>2793</v>
      </c>
      <c r="H86" s="17">
        <v>3130</v>
      </c>
      <c r="I86" s="17">
        <v>3758</v>
      </c>
      <c r="J86" s="17">
        <v>3807</v>
      </c>
      <c r="K86" s="17">
        <v>3656</v>
      </c>
      <c r="L86" s="17">
        <v>4281</v>
      </c>
      <c r="M86" s="17">
        <v>4699</v>
      </c>
      <c r="N86" s="17">
        <v>5858</v>
      </c>
      <c r="O86" s="17">
        <v>6214</v>
      </c>
      <c r="P86" s="17">
        <v>6155</v>
      </c>
      <c r="Q86" s="17">
        <v>6350</v>
      </c>
      <c r="R86" s="17">
        <v>6066</v>
      </c>
      <c r="S86" s="17">
        <v>5859</v>
      </c>
      <c r="T86" s="17">
        <v>6266</v>
      </c>
      <c r="U86" s="17">
        <v>6886</v>
      </c>
      <c r="V86" s="17">
        <v>7671</v>
      </c>
      <c r="W86" s="17">
        <v>7394</v>
      </c>
      <c r="X86" s="17">
        <v>5574</v>
      </c>
      <c r="Y86" s="17">
        <v>6337</v>
      </c>
      <c r="Z86" s="18">
        <v>9362</v>
      </c>
      <c r="AA86" s="18">
        <v>11173</v>
      </c>
    </row>
    <row r="87" spans="1:27" ht="15.75" x14ac:dyDescent="0.25">
      <c r="A87" s="23" t="s">
        <v>1133</v>
      </c>
      <c r="B87" s="23" t="s">
        <v>1677</v>
      </c>
      <c r="C87" s="17">
        <v>388</v>
      </c>
      <c r="D87" s="17">
        <v>381</v>
      </c>
      <c r="E87" s="17">
        <v>450</v>
      </c>
      <c r="F87" s="17">
        <v>273</v>
      </c>
      <c r="G87" s="17">
        <v>289</v>
      </c>
      <c r="H87" s="17">
        <v>414</v>
      </c>
      <c r="I87" s="17">
        <v>449</v>
      </c>
      <c r="J87" s="17">
        <v>518</v>
      </c>
      <c r="K87" s="17">
        <v>1202</v>
      </c>
      <c r="L87" s="17">
        <v>1217</v>
      </c>
      <c r="M87" s="17">
        <v>1228</v>
      </c>
      <c r="N87" s="17">
        <v>870</v>
      </c>
      <c r="O87" s="17">
        <v>652</v>
      </c>
      <c r="P87" s="17">
        <v>875</v>
      </c>
      <c r="Q87" s="17">
        <v>654</v>
      </c>
      <c r="R87" s="17">
        <v>696</v>
      </c>
      <c r="S87" s="17">
        <v>727</v>
      </c>
      <c r="T87" s="17">
        <v>678</v>
      </c>
      <c r="U87" s="17">
        <v>679</v>
      </c>
      <c r="V87" s="17">
        <v>692</v>
      </c>
      <c r="W87" s="17">
        <v>801</v>
      </c>
      <c r="X87" s="17">
        <v>675</v>
      </c>
      <c r="Y87" s="17">
        <v>689</v>
      </c>
      <c r="Z87" s="18">
        <v>773</v>
      </c>
      <c r="AA87" s="18">
        <v>955</v>
      </c>
    </row>
    <row r="88" spans="1:27" ht="15.75" x14ac:dyDescent="0.25">
      <c r="A88" s="23" t="s">
        <v>1135</v>
      </c>
      <c r="B88" s="23" t="s">
        <v>1678</v>
      </c>
      <c r="C88" s="17">
        <v>62</v>
      </c>
      <c r="D88" s="17">
        <v>58</v>
      </c>
      <c r="E88" s="17">
        <v>76</v>
      </c>
      <c r="F88" s="17">
        <v>74</v>
      </c>
      <c r="G88" s="17">
        <v>27</v>
      </c>
      <c r="H88" s="17">
        <v>93</v>
      </c>
      <c r="I88" s="17">
        <v>28</v>
      </c>
      <c r="J88" s="17">
        <v>138</v>
      </c>
      <c r="K88" s="17">
        <v>129</v>
      </c>
      <c r="L88" s="17">
        <v>101</v>
      </c>
      <c r="M88" s="17">
        <v>124</v>
      </c>
      <c r="N88" s="17">
        <v>141</v>
      </c>
      <c r="O88" s="17">
        <v>174</v>
      </c>
      <c r="P88" s="17">
        <v>228</v>
      </c>
      <c r="Q88" s="17">
        <v>242</v>
      </c>
      <c r="R88" s="17">
        <v>260</v>
      </c>
      <c r="S88" s="17">
        <v>217</v>
      </c>
      <c r="T88" s="17">
        <v>241</v>
      </c>
      <c r="U88" s="17">
        <v>319</v>
      </c>
      <c r="V88" s="17">
        <v>259</v>
      </c>
      <c r="W88" s="17">
        <v>344</v>
      </c>
      <c r="X88" s="17">
        <v>230</v>
      </c>
      <c r="Y88" s="17">
        <v>198</v>
      </c>
      <c r="Z88" s="18">
        <v>309</v>
      </c>
      <c r="AA88" s="18">
        <v>437</v>
      </c>
    </row>
    <row r="89" spans="1:27" ht="15.75" x14ac:dyDescent="0.25">
      <c r="A89" s="23" t="s">
        <v>1137</v>
      </c>
      <c r="B89" s="23" t="s">
        <v>1679</v>
      </c>
      <c r="C89" s="17">
        <v>1231</v>
      </c>
      <c r="D89" s="17">
        <v>1176</v>
      </c>
      <c r="E89" s="17">
        <v>1307</v>
      </c>
      <c r="F89" s="17">
        <v>1132</v>
      </c>
      <c r="G89" s="17">
        <v>1244</v>
      </c>
      <c r="H89" s="17">
        <v>1308</v>
      </c>
      <c r="I89" s="17">
        <v>1355</v>
      </c>
      <c r="J89" s="17">
        <v>1556</v>
      </c>
      <c r="K89" s="17">
        <v>1773</v>
      </c>
      <c r="L89" s="17">
        <v>1568</v>
      </c>
      <c r="M89" s="17">
        <v>1664</v>
      </c>
      <c r="N89" s="17">
        <v>2023</v>
      </c>
      <c r="O89" s="17">
        <v>2163</v>
      </c>
      <c r="P89" s="17">
        <v>2403</v>
      </c>
      <c r="Q89" s="17">
        <v>2082</v>
      </c>
      <c r="R89" s="17">
        <v>2267</v>
      </c>
      <c r="S89" s="17">
        <v>2011</v>
      </c>
      <c r="T89" s="17">
        <v>2039</v>
      </c>
      <c r="U89" s="17">
        <v>2269</v>
      </c>
      <c r="V89" s="17">
        <v>2379</v>
      </c>
      <c r="W89" s="17">
        <v>2338</v>
      </c>
      <c r="X89" s="17">
        <v>2292</v>
      </c>
      <c r="Y89" s="17">
        <v>1959</v>
      </c>
      <c r="Z89" s="18">
        <v>2688</v>
      </c>
      <c r="AA89" s="18">
        <v>2571</v>
      </c>
    </row>
    <row r="90" spans="1:27" ht="15.75" x14ac:dyDescent="0.25">
      <c r="A90" s="23" t="s">
        <v>1139</v>
      </c>
      <c r="B90" s="23" t="s">
        <v>1680</v>
      </c>
      <c r="C90" s="17">
        <v>139</v>
      </c>
      <c r="D90" s="17">
        <v>226</v>
      </c>
      <c r="E90" s="17">
        <v>193</v>
      </c>
      <c r="F90" s="17">
        <v>219</v>
      </c>
      <c r="G90" s="17">
        <v>290</v>
      </c>
      <c r="H90" s="17">
        <v>310</v>
      </c>
      <c r="I90" s="17">
        <v>372</v>
      </c>
      <c r="J90" s="17">
        <v>420</v>
      </c>
      <c r="K90" s="17">
        <v>429</v>
      </c>
      <c r="L90" s="17">
        <v>489</v>
      </c>
      <c r="M90" s="17">
        <v>868</v>
      </c>
      <c r="N90" s="17">
        <v>1058</v>
      </c>
      <c r="O90" s="17">
        <v>885</v>
      </c>
      <c r="P90" s="17">
        <v>677</v>
      </c>
      <c r="Q90" s="17">
        <v>536</v>
      </c>
      <c r="R90" s="17">
        <v>525</v>
      </c>
      <c r="S90" s="17">
        <v>353</v>
      </c>
      <c r="T90" s="17">
        <v>327</v>
      </c>
      <c r="U90" s="17">
        <v>256</v>
      </c>
      <c r="V90" s="17">
        <v>283</v>
      </c>
      <c r="W90" s="17">
        <v>347</v>
      </c>
      <c r="X90" s="17">
        <v>220</v>
      </c>
      <c r="Y90" s="17">
        <v>255</v>
      </c>
      <c r="Z90" s="18">
        <v>331</v>
      </c>
      <c r="AA90" s="18">
        <v>532</v>
      </c>
    </row>
    <row r="91" spans="1:27" ht="15.75" x14ac:dyDescent="0.25">
      <c r="A91" s="23" t="s">
        <v>1061</v>
      </c>
      <c r="B91" s="23" t="s">
        <v>1681</v>
      </c>
      <c r="C91" s="17">
        <v>1711</v>
      </c>
      <c r="D91" s="17">
        <v>1852</v>
      </c>
      <c r="E91" s="17">
        <v>2057</v>
      </c>
      <c r="F91" s="17">
        <v>2168</v>
      </c>
      <c r="G91" s="17">
        <v>2255</v>
      </c>
      <c r="H91" s="17">
        <v>2280</v>
      </c>
      <c r="I91" s="17">
        <v>2523</v>
      </c>
      <c r="J91" s="17">
        <v>2832</v>
      </c>
      <c r="K91" s="17">
        <v>3422</v>
      </c>
      <c r="L91" s="17">
        <v>4042</v>
      </c>
      <c r="M91" s="17">
        <v>5033</v>
      </c>
      <c r="N91" s="17">
        <v>5604</v>
      </c>
      <c r="O91" s="17">
        <v>6320</v>
      </c>
      <c r="P91" s="17">
        <v>7163</v>
      </c>
      <c r="Q91" s="17">
        <v>5135</v>
      </c>
      <c r="R91" s="17">
        <v>5749</v>
      </c>
      <c r="S91" s="17">
        <v>6309</v>
      </c>
      <c r="T91" s="17">
        <v>5698</v>
      </c>
      <c r="U91" s="17">
        <v>5434</v>
      </c>
      <c r="V91" s="17">
        <v>4773</v>
      </c>
      <c r="W91" s="17">
        <v>5119</v>
      </c>
      <c r="X91" s="17">
        <v>4786</v>
      </c>
      <c r="Y91" s="17">
        <v>5362</v>
      </c>
      <c r="Z91" s="18">
        <v>7428</v>
      </c>
      <c r="AA91" s="18">
        <v>8764</v>
      </c>
    </row>
    <row r="92" spans="1:27" ht="15.75" x14ac:dyDescent="0.25">
      <c r="A92" s="23" t="s">
        <v>1142</v>
      </c>
      <c r="B92" s="23" t="s">
        <v>1682</v>
      </c>
      <c r="C92" s="17">
        <v>3531</v>
      </c>
      <c r="D92" s="17">
        <v>3693</v>
      </c>
      <c r="E92" s="17">
        <v>4083</v>
      </c>
      <c r="F92" s="17">
        <v>3866</v>
      </c>
      <c r="G92" s="17">
        <v>4105</v>
      </c>
      <c r="H92" s="17">
        <v>4405</v>
      </c>
      <c r="I92" s="17">
        <v>4727</v>
      </c>
      <c r="J92" s="17">
        <v>5464</v>
      </c>
      <c r="K92" s="17">
        <v>6955</v>
      </c>
      <c r="L92" s="17">
        <v>7417</v>
      </c>
      <c r="M92" s="17">
        <v>8917</v>
      </c>
      <c r="N92" s="17">
        <v>9696</v>
      </c>
      <c r="O92" s="17">
        <v>10194</v>
      </c>
      <c r="P92" s="17">
        <v>11346</v>
      </c>
      <c r="Q92" s="17">
        <v>8649</v>
      </c>
      <c r="R92" s="17">
        <v>9497</v>
      </c>
      <c r="S92" s="17">
        <v>9617</v>
      </c>
      <c r="T92" s="17">
        <v>8983</v>
      </c>
      <c r="U92" s="17">
        <v>8957</v>
      </c>
      <c r="V92" s="17">
        <v>8386</v>
      </c>
      <c r="W92" s="17">
        <v>8949</v>
      </c>
      <c r="X92" s="17">
        <v>8203</v>
      </c>
      <c r="Y92" s="17">
        <v>8463</v>
      </c>
      <c r="Z92" s="18">
        <v>11529</v>
      </c>
      <c r="AA92" s="18">
        <v>13259</v>
      </c>
    </row>
    <row r="93" spans="1:27" ht="15.75" x14ac:dyDescent="0.25">
      <c r="A93" s="23" t="s">
        <v>1144</v>
      </c>
      <c r="B93" s="23" t="s">
        <v>1683</v>
      </c>
      <c r="C93" s="17">
        <v>31</v>
      </c>
      <c r="D93" s="17">
        <v>33</v>
      </c>
      <c r="E93" s="17">
        <v>35</v>
      </c>
      <c r="F93" s="17">
        <v>39</v>
      </c>
      <c r="G93" s="17">
        <v>44</v>
      </c>
      <c r="H93" s="17">
        <v>2</v>
      </c>
      <c r="I93" s="17">
        <v>64</v>
      </c>
      <c r="J93" s="17">
        <v>6</v>
      </c>
      <c r="K93" s="17">
        <v>64</v>
      </c>
      <c r="L93" s="17">
        <v>66</v>
      </c>
      <c r="M93" s="17">
        <v>119</v>
      </c>
      <c r="N93" s="17">
        <v>76</v>
      </c>
      <c r="O93" s="17">
        <v>94</v>
      </c>
      <c r="P93" s="17">
        <v>85</v>
      </c>
      <c r="Q93" s="17">
        <v>4</v>
      </c>
      <c r="R93" s="17">
        <v>26</v>
      </c>
      <c r="S93" s="17">
        <v>54</v>
      </c>
      <c r="T93" s="17">
        <v>103</v>
      </c>
      <c r="U93" s="17">
        <v>129</v>
      </c>
      <c r="V93" s="17">
        <v>146</v>
      </c>
      <c r="W93" s="17">
        <v>145</v>
      </c>
      <c r="X93" s="17">
        <v>161</v>
      </c>
      <c r="Y93" s="17">
        <v>183</v>
      </c>
      <c r="Z93" s="18">
        <v>119</v>
      </c>
      <c r="AA93" s="18">
        <v>278</v>
      </c>
    </row>
    <row r="94" spans="1:27" ht="15.75" x14ac:dyDescent="0.25">
      <c r="A94" s="23" t="s">
        <v>1146</v>
      </c>
      <c r="B94" s="23" t="s">
        <v>1684</v>
      </c>
      <c r="C94" s="17">
        <v>87222</v>
      </c>
      <c r="D94" s="17">
        <v>95627</v>
      </c>
      <c r="E94" s="17">
        <v>102123</v>
      </c>
      <c r="F94" s="17">
        <v>104567</v>
      </c>
      <c r="G94" s="17">
        <v>114828</v>
      </c>
      <c r="H94" s="17">
        <v>127327</v>
      </c>
      <c r="I94" s="17">
        <v>140991</v>
      </c>
      <c r="J94" s="17">
        <v>158571</v>
      </c>
      <c r="K94" s="17">
        <v>171236</v>
      </c>
      <c r="L94" s="17">
        <v>185742</v>
      </c>
      <c r="M94" s="17">
        <v>188391</v>
      </c>
      <c r="N94" s="17">
        <v>198280</v>
      </c>
      <c r="O94" s="17">
        <v>219278</v>
      </c>
      <c r="P94" s="17">
        <v>226284</v>
      </c>
      <c r="Q94" s="17">
        <v>239834</v>
      </c>
      <c r="R94" s="17">
        <v>243063</v>
      </c>
      <c r="S94" s="17">
        <v>252750</v>
      </c>
      <c r="T94" s="17">
        <v>276234</v>
      </c>
      <c r="U94" s="17">
        <v>303361</v>
      </c>
      <c r="V94" s="17">
        <v>325696</v>
      </c>
      <c r="W94" s="17">
        <v>338493</v>
      </c>
      <c r="X94" s="17">
        <v>310350</v>
      </c>
      <c r="Y94" s="17">
        <v>334751</v>
      </c>
      <c r="Z94" s="18">
        <v>413928</v>
      </c>
      <c r="AA94" s="18">
        <v>467718</v>
      </c>
    </row>
    <row r="95" spans="1:27" ht="15.75" x14ac:dyDescent="0.25">
      <c r="A95" s="23"/>
      <c r="B95" s="23"/>
    </row>
    <row r="96" spans="1:27" ht="18" x14ac:dyDescent="0.25">
      <c r="A96" s="21" t="s">
        <v>1685</v>
      </c>
    </row>
    <row r="97" spans="1:27" ht="15.75" x14ac:dyDescent="0.25">
      <c r="A97" s="22" t="s">
        <v>950</v>
      </c>
      <c r="B97" s="23" t="s">
        <v>951</v>
      </c>
      <c r="C97" s="24" t="s">
        <v>952</v>
      </c>
      <c r="D97" s="24" t="s">
        <v>953</v>
      </c>
      <c r="E97" s="24" t="s">
        <v>954</v>
      </c>
      <c r="F97" s="24" t="s">
        <v>955</v>
      </c>
      <c r="G97" s="24" t="s">
        <v>956</v>
      </c>
      <c r="H97" s="24" t="s">
        <v>957</v>
      </c>
      <c r="I97" s="24" t="s">
        <v>958</v>
      </c>
      <c r="J97" s="24" t="s">
        <v>959</v>
      </c>
      <c r="K97" s="24" t="s">
        <v>960</v>
      </c>
      <c r="L97" s="24" t="s">
        <v>961</v>
      </c>
      <c r="M97" s="24" t="s">
        <v>962</v>
      </c>
      <c r="N97" s="24" t="s">
        <v>963</v>
      </c>
      <c r="O97" s="24" t="s">
        <v>964</v>
      </c>
      <c r="P97" s="24" t="s">
        <v>965</v>
      </c>
      <c r="Q97" s="24" t="s">
        <v>966</v>
      </c>
      <c r="R97" s="24" t="s">
        <v>967</v>
      </c>
      <c r="S97" s="24" t="s">
        <v>968</v>
      </c>
      <c r="T97" s="24" t="s">
        <v>969</v>
      </c>
      <c r="U97" s="24" t="s">
        <v>970</v>
      </c>
      <c r="V97" s="24" t="s">
        <v>971</v>
      </c>
      <c r="W97" s="24" t="s">
        <v>972</v>
      </c>
      <c r="X97" s="24" t="s">
        <v>973</v>
      </c>
      <c r="Y97" s="24" t="s">
        <v>921</v>
      </c>
      <c r="Z97" s="24" t="s">
        <v>974</v>
      </c>
      <c r="AA97" s="24" t="s">
        <v>626</v>
      </c>
    </row>
    <row r="98" spans="1:27" ht="15.75" x14ac:dyDescent="0.25">
      <c r="A98" s="23" t="s">
        <v>975</v>
      </c>
      <c r="B98" s="23" t="s">
        <v>1686</v>
      </c>
      <c r="C98" s="17">
        <v>499</v>
      </c>
      <c r="D98" s="17">
        <v>533</v>
      </c>
      <c r="E98" s="17">
        <v>551</v>
      </c>
      <c r="F98" s="17">
        <v>786</v>
      </c>
      <c r="G98" s="17">
        <v>724</v>
      </c>
      <c r="H98" s="17">
        <v>859</v>
      </c>
      <c r="I98" s="17">
        <v>901</v>
      </c>
      <c r="J98" s="17">
        <v>905</v>
      </c>
      <c r="K98" s="17">
        <v>827</v>
      </c>
      <c r="L98" s="17">
        <v>885</v>
      </c>
      <c r="M98" s="17">
        <v>911</v>
      </c>
      <c r="N98" s="17">
        <v>1046</v>
      </c>
      <c r="O98" s="17">
        <v>809</v>
      </c>
      <c r="P98" s="17">
        <v>795</v>
      </c>
      <c r="Q98" s="17">
        <v>951</v>
      </c>
      <c r="R98" s="17">
        <v>964</v>
      </c>
      <c r="S98" s="17">
        <v>985</v>
      </c>
      <c r="T98" s="17">
        <v>1327</v>
      </c>
      <c r="U98" s="17">
        <v>1088</v>
      </c>
      <c r="V98" s="17">
        <v>1160</v>
      </c>
      <c r="W98" s="17">
        <v>1290</v>
      </c>
      <c r="X98" s="17">
        <v>711</v>
      </c>
      <c r="Y98" s="17">
        <v>642</v>
      </c>
      <c r="Z98" s="18">
        <v>1318</v>
      </c>
      <c r="AA98" s="18">
        <v>1564</v>
      </c>
    </row>
    <row r="99" spans="1:27" ht="15.75" x14ac:dyDescent="0.25">
      <c r="A99" s="23" t="s">
        <v>977</v>
      </c>
      <c r="B99" s="23" t="s">
        <v>1687</v>
      </c>
      <c r="C99" s="17">
        <v>1387</v>
      </c>
      <c r="D99" s="17">
        <v>1277</v>
      </c>
      <c r="E99" s="17">
        <v>1441</v>
      </c>
      <c r="F99" s="17">
        <v>1767</v>
      </c>
      <c r="G99" s="17">
        <v>1794</v>
      </c>
      <c r="H99" s="17">
        <v>1809</v>
      </c>
      <c r="I99" s="17">
        <v>1824</v>
      </c>
      <c r="J99" s="17">
        <v>1806</v>
      </c>
      <c r="K99" s="17">
        <v>2095</v>
      </c>
      <c r="L99" s="17">
        <v>2227</v>
      </c>
      <c r="M99" s="17">
        <v>2089</v>
      </c>
      <c r="N99" s="17">
        <v>1882</v>
      </c>
      <c r="O99" s="17">
        <v>2046</v>
      </c>
      <c r="P99" s="17">
        <v>2104</v>
      </c>
      <c r="Q99" s="17">
        <v>2475</v>
      </c>
      <c r="R99" s="17">
        <v>2277</v>
      </c>
      <c r="S99" s="17">
        <v>2600</v>
      </c>
      <c r="T99" s="17">
        <v>2405</v>
      </c>
      <c r="U99" s="17">
        <v>2706</v>
      </c>
      <c r="V99" s="17">
        <v>2754</v>
      </c>
      <c r="W99" s="17">
        <v>2919</v>
      </c>
      <c r="X99" s="17">
        <v>2208</v>
      </c>
      <c r="Y99" s="17">
        <v>1885</v>
      </c>
      <c r="Z99" s="18">
        <v>2581</v>
      </c>
      <c r="AA99" s="18">
        <v>2514</v>
      </c>
    </row>
    <row r="100" spans="1:27" ht="15.75" x14ac:dyDescent="0.25">
      <c r="A100" s="23" t="s">
        <v>979</v>
      </c>
      <c r="B100" s="23" t="s">
        <v>1688</v>
      </c>
      <c r="C100" s="17">
        <v>42</v>
      </c>
      <c r="D100" s="17">
        <v>48</v>
      </c>
      <c r="E100" s="17">
        <v>52</v>
      </c>
      <c r="F100" s="17">
        <v>76</v>
      </c>
      <c r="G100" s="17">
        <v>93</v>
      </c>
      <c r="H100" s="17">
        <v>210</v>
      </c>
      <c r="I100" s="17">
        <v>328</v>
      </c>
      <c r="J100" s="17">
        <v>288</v>
      </c>
      <c r="K100" s="17">
        <v>292</v>
      </c>
      <c r="L100" s="17">
        <v>381</v>
      </c>
      <c r="M100" s="17">
        <v>278</v>
      </c>
      <c r="N100" s="17">
        <v>302</v>
      </c>
      <c r="O100" s="17">
        <v>439</v>
      </c>
      <c r="P100" s="17">
        <v>363</v>
      </c>
      <c r="Q100" s="17">
        <v>426</v>
      </c>
      <c r="R100" s="17">
        <v>461</v>
      </c>
      <c r="S100" s="17">
        <v>457</v>
      </c>
      <c r="T100" s="17">
        <v>627</v>
      </c>
      <c r="U100" s="17">
        <v>787</v>
      </c>
      <c r="V100" s="17">
        <v>978</v>
      </c>
      <c r="W100" s="17">
        <v>1031</v>
      </c>
      <c r="X100" s="17">
        <v>673</v>
      </c>
      <c r="Y100" s="17">
        <v>869</v>
      </c>
      <c r="Z100" s="18">
        <v>1242</v>
      </c>
      <c r="AA100" s="18">
        <v>1441</v>
      </c>
    </row>
    <row r="101" spans="1:27" ht="15.75" x14ac:dyDescent="0.25">
      <c r="A101" s="23" t="s">
        <v>981</v>
      </c>
      <c r="B101" s="23" t="s">
        <v>1689</v>
      </c>
      <c r="C101" s="17">
        <v>8</v>
      </c>
      <c r="D101" s="17">
        <v>29</v>
      </c>
      <c r="E101" s="17">
        <v>38</v>
      </c>
      <c r="F101" s="17">
        <v>41</v>
      </c>
      <c r="G101" s="17">
        <v>85</v>
      </c>
      <c r="H101" s="17">
        <v>82</v>
      </c>
      <c r="I101" s="17">
        <v>121</v>
      </c>
      <c r="J101" s="17">
        <v>216</v>
      </c>
      <c r="K101" s="17">
        <v>152</v>
      </c>
      <c r="L101" s="17">
        <v>357</v>
      </c>
      <c r="M101" s="17">
        <v>219</v>
      </c>
      <c r="N101" s="17">
        <v>259</v>
      </c>
      <c r="O101" s="17">
        <v>284</v>
      </c>
      <c r="P101" s="17">
        <v>274</v>
      </c>
      <c r="Q101" s="17">
        <v>356</v>
      </c>
      <c r="R101" s="17">
        <v>356</v>
      </c>
      <c r="S101" s="17">
        <v>460</v>
      </c>
      <c r="T101" s="17">
        <v>488</v>
      </c>
      <c r="U101" s="17">
        <v>698</v>
      </c>
      <c r="V101" s="17">
        <v>762</v>
      </c>
      <c r="W101" s="17">
        <v>790</v>
      </c>
      <c r="X101" s="17">
        <v>287</v>
      </c>
      <c r="Y101" s="17">
        <v>452</v>
      </c>
      <c r="Z101" s="18">
        <v>997</v>
      </c>
      <c r="AA101" s="18">
        <v>917</v>
      </c>
    </row>
    <row r="102" spans="1:27" ht="15.75" x14ac:dyDescent="0.25">
      <c r="A102" s="25" t="s">
        <v>983</v>
      </c>
      <c r="B102" s="23" t="s">
        <v>1690</v>
      </c>
      <c r="C102" s="17">
        <v>907</v>
      </c>
      <c r="D102" s="17">
        <v>1038</v>
      </c>
      <c r="E102" s="17">
        <v>1237</v>
      </c>
      <c r="F102" s="17">
        <v>1143</v>
      </c>
      <c r="G102" s="17">
        <v>1316</v>
      </c>
      <c r="H102" s="17">
        <v>1303</v>
      </c>
      <c r="I102" s="17">
        <v>1388</v>
      </c>
      <c r="J102" s="17">
        <v>1325</v>
      </c>
      <c r="K102" s="17">
        <v>1375</v>
      </c>
      <c r="L102" s="17">
        <v>1126</v>
      </c>
      <c r="M102" s="17">
        <v>1051</v>
      </c>
      <c r="N102" s="17">
        <v>998</v>
      </c>
      <c r="O102" s="17">
        <v>1190</v>
      </c>
      <c r="P102" s="17">
        <v>1144</v>
      </c>
      <c r="Q102" s="17">
        <v>1053</v>
      </c>
      <c r="R102" s="17">
        <v>875</v>
      </c>
      <c r="S102" s="17">
        <v>995</v>
      </c>
      <c r="T102" s="17">
        <v>1071</v>
      </c>
      <c r="U102" s="17">
        <v>1246</v>
      </c>
      <c r="V102" s="17">
        <v>1164</v>
      </c>
      <c r="W102" s="17">
        <v>1437</v>
      </c>
      <c r="X102" s="17">
        <v>673</v>
      </c>
      <c r="Y102" s="17">
        <v>696</v>
      </c>
      <c r="Z102" s="18">
        <v>1078</v>
      </c>
      <c r="AA102" s="18">
        <v>1299</v>
      </c>
    </row>
    <row r="103" spans="1:27" ht="15.75" x14ac:dyDescent="0.25">
      <c r="A103" s="25" t="s">
        <v>985</v>
      </c>
      <c r="B103" s="23" t="s">
        <v>1691</v>
      </c>
      <c r="C103" s="17">
        <v>167</v>
      </c>
      <c r="D103" s="17">
        <v>241</v>
      </c>
      <c r="E103" s="17">
        <v>263</v>
      </c>
      <c r="F103" s="17">
        <v>285</v>
      </c>
      <c r="G103" s="17">
        <v>377</v>
      </c>
      <c r="H103" s="17">
        <v>535</v>
      </c>
      <c r="I103" s="17">
        <v>584</v>
      </c>
      <c r="J103" s="17">
        <v>653</v>
      </c>
      <c r="K103" s="17">
        <v>604</v>
      </c>
      <c r="L103" s="17">
        <v>550</v>
      </c>
      <c r="M103" s="17">
        <v>596</v>
      </c>
      <c r="N103" s="17">
        <v>567</v>
      </c>
      <c r="O103" s="17">
        <v>633</v>
      </c>
      <c r="P103" s="17">
        <v>511</v>
      </c>
      <c r="Q103" s="17">
        <v>607</v>
      </c>
      <c r="R103" s="17">
        <v>646</v>
      </c>
      <c r="S103" s="17">
        <v>715</v>
      </c>
      <c r="T103" s="17">
        <v>807</v>
      </c>
      <c r="U103" s="17">
        <v>991</v>
      </c>
      <c r="V103" s="17">
        <v>1042</v>
      </c>
      <c r="W103" s="17">
        <v>1243</v>
      </c>
      <c r="X103" s="17">
        <v>690</v>
      </c>
      <c r="Y103" s="17">
        <v>701</v>
      </c>
      <c r="Z103" s="18">
        <v>978</v>
      </c>
      <c r="AA103" s="18">
        <v>1170</v>
      </c>
    </row>
    <row r="104" spans="1:27" ht="15.75" x14ac:dyDescent="0.25">
      <c r="A104" s="25" t="s">
        <v>987</v>
      </c>
      <c r="B104" s="23" t="s">
        <v>1692</v>
      </c>
      <c r="C104" s="17">
        <v>682</v>
      </c>
      <c r="D104" s="17">
        <v>726</v>
      </c>
      <c r="E104" s="17">
        <v>752</v>
      </c>
      <c r="F104" s="17">
        <v>751</v>
      </c>
      <c r="G104" s="17">
        <v>757</v>
      </c>
      <c r="H104" s="17">
        <v>832</v>
      </c>
      <c r="I104" s="17">
        <v>874</v>
      </c>
      <c r="J104" s="17">
        <v>983</v>
      </c>
      <c r="K104" s="17">
        <v>887</v>
      </c>
      <c r="L104" s="17">
        <v>865</v>
      </c>
      <c r="M104" s="17">
        <v>1106</v>
      </c>
      <c r="N104" s="17">
        <v>1192</v>
      </c>
      <c r="O104" s="17">
        <v>1187</v>
      </c>
      <c r="P104" s="17">
        <v>1167</v>
      </c>
      <c r="Q104" s="17">
        <v>1265</v>
      </c>
      <c r="R104" s="17">
        <v>1435</v>
      </c>
      <c r="S104" s="17">
        <v>1347</v>
      </c>
      <c r="T104" s="17">
        <v>1486</v>
      </c>
      <c r="U104" s="17">
        <v>1526</v>
      </c>
      <c r="V104" s="17">
        <v>1581</v>
      </c>
      <c r="W104" s="17">
        <v>1706</v>
      </c>
      <c r="X104" s="17">
        <v>1636</v>
      </c>
      <c r="Y104" s="17">
        <v>2224</v>
      </c>
      <c r="Z104" s="18">
        <v>2526</v>
      </c>
      <c r="AA104" s="18">
        <v>2601</v>
      </c>
    </row>
    <row r="105" spans="1:27" ht="15.75" x14ac:dyDescent="0.25">
      <c r="A105" s="25" t="s">
        <v>989</v>
      </c>
      <c r="B105" s="23" t="s">
        <v>1693</v>
      </c>
      <c r="C105" s="17">
        <v>4</v>
      </c>
      <c r="D105" s="17">
        <v>7</v>
      </c>
      <c r="E105" s="17">
        <v>7</v>
      </c>
      <c r="F105" s="17">
        <v>4</v>
      </c>
      <c r="G105" s="17">
        <v>8</v>
      </c>
      <c r="H105" s="17">
        <v>25</v>
      </c>
      <c r="I105" s="17">
        <v>66</v>
      </c>
      <c r="J105" s="17">
        <v>72</v>
      </c>
      <c r="K105" s="17">
        <v>57</v>
      </c>
      <c r="L105" s="17">
        <v>57</v>
      </c>
      <c r="M105" s="17">
        <v>29</v>
      </c>
      <c r="N105" s="17">
        <v>33</v>
      </c>
      <c r="O105" s="17">
        <v>74</v>
      </c>
      <c r="P105" s="17">
        <v>56</v>
      </c>
      <c r="Q105" s="17">
        <v>66</v>
      </c>
      <c r="R105" s="17">
        <v>61</v>
      </c>
      <c r="S105" s="17">
        <v>67</v>
      </c>
      <c r="T105" s="17">
        <v>61</v>
      </c>
      <c r="U105" s="17">
        <v>70</v>
      </c>
      <c r="V105" s="17">
        <v>83</v>
      </c>
      <c r="W105" s="17">
        <v>98</v>
      </c>
      <c r="X105" s="17">
        <v>59</v>
      </c>
      <c r="Y105" s="17">
        <v>146</v>
      </c>
      <c r="Z105" s="18">
        <v>149</v>
      </c>
      <c r="AA105" s="18">
        <v>200</v>
      </c>
    </row>
    <row r="106" spans="1:27" ht="15.75" x14ac:dyDescent="0.25">
      <c r="A106" s="25" t="s">
        <v>991</v>
      </c>
      <c r="B106" s="23" t="s">
        <v>1694</v>
      </c>
      <c r="C106" s="17">
        <v>255</v>
      </c>
      <c r="D106" s="17">
        <v>272</v>
      </c>
      <c r="E106" s="17">
        <v>261</v>
      </c>
      <c r="F106" s="17">
        <v>231</v>
      </c>
      <c r="G106" s="17">
        <v>268</v>
      </c>
      <c r="H106" s="17">
        <v>263</v>
      </c>
      <c r="I106" s="17">
        <v>332</v>
      </c>
      <c r="J106" s="17">
        <v>357</v>
      </c>
      <c r="K106" s="17">
        <v>359</v>
      </c>
      <c r="L106" s="17">
        <v>340</v>
      </c>
      <c r="M106" s="17">
        <v>432</v>
      </c>
      <c r="N106" s="17">
        <v>492</v>
      </c>
      <c r="O106" s="17">
        <v>611</v>
      </c>
      <c r="P106" s="17">
        <v>524</v>
      </c>
      <c r="Q106" s="17">
        <v>573</v>
      </c>
      <c r="R106" s="17">
        <v>515</v>
      </c>
      <c r="S106" s="17">
        <v>498</v>
      </c>
      <c r="T106" s="17">
        <v>503</v>
      </c>
      <c r="U106" s="17">
        <v>495</v>
      </c>
      <c r="V106" s="17">
        <v>602</v>
      </c>
      <c r="W106" s="17">
        <v>594</v>
      </c>
      <c r="X106" s="17">
        <v>377</v>
      </c>
      <c r="Y106" s="17">
        <v>582</v>
      </c>
      <c r="Z106" s="18">
        <v>705</v>
      </c>
      <c r="AA106" s="18">
        <v>784</v>
      </c>
    </row>
    <row r="107" spans="1:27" ht="15.75" x14ac:dyDescent="0.25">
      <c r="A107" s="25" t="s">
        <v>993</v>
      </c>
      <c r="B107" s="23" t="s">
        <v>1695</v>
      </c>
      <c r="C107" s="17">
        <v>7772</v>
      </c>
      <c r="D107" s="17">
        <v>8521</v>
      </c>
      <c r="E107" s="17">
        <v>8642</v>
      </c>
      <c r="F107" s="17">
        <v>9195</v>
      </c>
      <c r="G107" s="17">
        <v>9696</v>
      </c>
      <c r="H107" s="17">
        <v>9958</v>
      </c>
      <c r="I107" s="17">
        <v>10035</v>
      </c>
      <c r="J107" s="17">
        <v>10629</v>
      </c>
      <c r="K107" s="17">
        <v>10717</v>
      </c>
      <c r="L107" s="17">
        <v>10111</v>
      </c>
      <c r="M107" s="17">
        <v>9916</v>
      </c>
      <c r="N107" s="17">
        <v>9739</v>
      </c>
      <c r="O107" s="17">
        <v>9984</v>
      </c>
      <c r="P107" s="17">
        <v>10810</v>
      </c>
      <c r="Q107" s="17">
        <v>10432</v>
      </c>
      <c r="R107" s="17">
        <v>10953</v>
      </c>
      <c r="S107" s="17">
        <v>11044</v>
      </c>
      <c r="T107" s="17">
        <v>11857</v>
      </c>
      <c r="U107" s="17">
        <v>13061</v>
      </c>
      <c r="V107" s="17">
        <v>15657</v>
      </c>
      <c r="W107" s="17">
        <v>14469</v>
      </c>
      <c r="X107" s="17">
        <v>11168</v>
      </c>
      <c r="Y107" s="17">
        <v>9689</v>
      </c>
      <c r="Z107" s="18">
        <v>16433</v>
      </c>
      <c r="AA107" s="18">
        <v>18950</v>
      </c>
    </row>
    <row r="108" spans="1:27" ht="15.75" x14ac:dyDescent="0.25">
      <c r="A108" s="25" t="s">
        <v>995</v>
      </c>
      <c r="B108" s="23" t="s">
        <v>1696</v>
      </c>
      <c r="C108" s="17">
        <v>4290</v>
      </c>
      <c r="D108" s="17">
        <v>4457</v>
      </c>
      <c r="E108" s="17">
        <v>4950</v>
      </c>
      <c r="F108" s="17">
        <v>5221</v>
      </c>
      <c r="G108" s="17">
        <v>5204</v>
      </c>
      <c r="H108" s="17">
        <v>5560</v>
      </c>
      <c r="I108" s="17">
        <v>6227</v>
      </c>
      <c r="J108" s="17">
        <v>6566</v>
      </c>
      <c r="K108" s="17">
        <v>8562</v>
      </c>
      <c r="L108" s="17">
        <v>10346</v>
      </c>
      <c r="M108" s="17">
        <v>9254</v>
      </c>
      <c r="N108" s="17">
        <v>9732</v>
      </c>
      <c r="O108" s="17">
        <v>8982</v>
      </c>
      <c r="P108" s="17">
        <v>9534</v>
      </c>
      <c r="Q108" s="17">
        <v>9376</v>
      </c>
      <c r="R108" s="17">
        <v>10221</v>
      </c>
      <c r="S108" s="17">
        <v>9843</v>
      </c>
      <c r="T108" s="17">
        <v>11062</v>
      </c>
      <c r="U108" s="17">
        <v>12483</v>
      </c>
      <c r="V108" s="17">
        <v>12922</v>
      </c>
      <c r="W108" s="17">
        <v>12321</v>
      </c>
      <c r="X108" s="17">
        <v>9784</v>
      </c>
      <c r="Y108" s="17">
        <v>10214</v>
      </c>
      <c r="Z108" s="18">
        <v>11972</v>
      </c>
      <c r="AA108" s="18">
        <v>13871</v>
      </c>
    </row>
    <row r="109" spans="1:27" ht="15.75" x14ac:dyDescent="0.25">
      <c r="A109" s="25" t="s">
        <v>997</v>
      </c>
      <c r="B109" s="23" t="s">
        <v>1697</v>
      </c>
      <c r="C109" s="17">
        <v>1753</v>
      </c>
      <c r="D109" s="17">
        <v>1901</v>
      </c>
      <c r="E109" s="17">
        <v>2218</v>
      </c>
      <c r="F109" s="17">
        <v>2301</v>
      </c>
      <c r="G109" s="17">
        <v>2432</v>
      </c>
      <c r="H109" s="17">
        <v>2316</v>
      </c>
      <c r="I109" s="17">
        <v>2341</v>
      </c>
      <c r="J109" s="17">
        <v>2383</v>
      </c>
      <c r="K109" s="17">
        <v>2089</v>
      </c>
      <c r="L109" s="17">
        <v>2014</v>
      </c>
      <c r="M109" s="17">
        <v>2170</v>
      </c>
      <c r="N109" s="17">
        <v>2045</v>
      </c>
      <c r="O109" s="17">
        <v>2259</v>
      </c>
      <c r="P109" s="17">
        <v>2127</v>
      </c>
      <c r="Q109" s="17">
        <v>2169</v>
      </c>
      <c r="R109" s="17">
        <v>2235</v>
      </c>
      <c r="S109" s="17">
        <v>2575</v>
      </c>
      <c r="T109" s="17">
        <v>2872</v>
      </c>
      <c r="U109" s="17">
        <v>3015</v>
      </c>
      <c r="V109" s="17">
        <v>3348</v>
      </c>
      <c r="W109" s="17">
        <v>3624</v>
      </c>
      <c r="X109" s="17">
        <v>1516</v>
      </c>
      <c r="Y109" s="17">
        <v>2427</v>
      </c>
      <c r="Z109" s="18">
        <v>4960</v>
      </c>
      <c r="AA109" s="18">
        <v>5640</v>
      </c>
    </row>
    <row r="110" spans="1:27" ht="15.75" x14ac:dyDescent="0.25">
      <c r="A110" s="25" t="s">
        <v>999</v>
      </c>
      <c r="B110" s="23" t="s">
        <v>1698</v>
      </c>
      <c r="C110" s="17">
        <v>85</v>
      </c>
      <c r="D110" s="17">
        <v>94</v>
      </c>
      <c r="E110" s="17">
        <v>140</v>
      </c>
      <c r="F110" s="17">
        <v>137</v>
      </c>
      <c r="G110" s="17">
        <v>150</v>
      </c>
      <c r="H110" s="17">
        <v>190</v>
      </c>
      <c r="I110" s="17">
        <v>325</v>
      </c>
      <c r="J110" s="17">
        <v>407</v>
      </c>
      <c r="K110" s="17">
        <v>406</v>
      </c>
      <c r="L110" s="17">
        <v>421</v>
      </c>
      <c r="M110" s="17">
        <v>486</v>
      </c>
      <c r="N110" s="17">
        <v>566</v>
      </c>
      <c r="O110" s="17">
        <v>586</v>
      </c>
      <c r="P110" s="17">
        <v>584</v>
      </c>
      <c r="Q110" s="17">
        <v>689</v>
      </c>
      <c r="R110" s="17">
        <v>718</v>
      </c>
      <c r="S110" s="17">
        <v>761</v>
      </c>
      <c r="T110" s="17">
        <v>907</v>
      </c>
      <c r="U110" s="17">
        <v>1118</v>
      </c>
      <c r="V110" s="17">
        <v>1051</v>
      </c>
      <c r="W110" s="17">
        <v>1128</v>
      </c>
      <c r="X110" s="17">
        <v>706</v>
      </c>
      <c r="Y110" s="17">
        <v>647</v>
      </c>
      <c r="Z110" s="18">
        <v>992</v>
      </c>
      <c r="AA110" s="18">
        <v>1409</v>
      </c>
    </row>
    <row r="111" spans="1:27" ht="15.75" x14ac:dyDescent="0.25">
      <c r="A111" s="25" t="s">
        <v>1001</v>
      </c>
      <c r="B111" s="23" t="s">
        <v>1699</v>
      </c>
      <c r="C111" s="17">
        <v>3097</v>
      </c>
      <c r="D111" s="17">
        <v>3055</v>
      </c>
      <c r="E111" s="17">
        <v>3059</v>
      </c>
      <c r="F111" s="17">
        <v>3324</v>
      </c>
      <c r="G111" s="17">
        <v>3495</v>
      </c>
      <c r="H111" s="17">
        <v>3897</v>
      </c>
      <c r="I111" s="17">
        <v>4168</v>
      </c>
      <c r="J111" s="17">
        <v>4521</v>
      </c>
      <c r="K111" s="17">
        <v>4611</v>
      </c>
      <c r="L111" s="17">
        <v>4843</v>
      </c>
      <c r="M111" s="17">
        <v>5269</v>
      </c>
      <c r="N111" s="17">
        <v>5257</v>
      </c>
      <c r="O111" s="17">
        <v>5602</v>
      </c>
      <c r="P111" s="17">
        <v>5633</v>
      </c>
      <c r="Q111" s="17">
        <v>7056</v>
      </c>
      <c r="R111" s="17">
        <v>7053</v>
      </c>
      <c r="S111" s="17">
        <v>7433</v>
      </c>
      <c r="T111" s="17">
        <v>8425</v>
      </c>
      <c r="U111" s="17">
        <v>8902</v>
      </c>
      <c r="V111" s="17">
        <v>12570</v>
      </c>
      <c r="W111" s="17">
        <v>11347</v>
      </c>
      <c r="X111" s="17">
        <v>8477</v>
      </c>
      <c r="Y111" s="17">
        <v>8280</v>
      </c>
      <c r="Z111" s="18">
        <v>10390</v>
      </c>
      <c r="AA111" s="18">
        <v>10713</v>
      </c>
    </row>
    <row r="112" spans="1:27" ht="15.75" x14ac:dyDescent="0.25">
      <c r="A112" s="25" t="s">
        <v>1003</v>
      </c>
      <c r="B112" s="23" t="s">
        <v>1700</v>
      </c>
      <c r="C112" s="17">
        <v>2765</v>
      </c>
      <c r="D112" s="17">
        <v>3001</v>
      </c>
      <c r="E112" s="17">
        <v>3143</v>
      </c>
      <c r="F112" s="17">
        <v>3512</v>
      </c>
      <c r="G112" s="17">
        <v>3869</v>
      </c>
      <c r="H112" s="17">
        <v>3993</v>
      </c>
      <c r="I112" s="17">
        <v>4575</v>
      </c>
      <c r="J112" s="17">
        <v>4389</v>
      </c>
      <c r="K112" s="17">
        <v>4465</v>
      </c>
      <c r="L112" s="17">
        <v>4685</v>
      </c>
      <c r="M112" s="17">
        <v>4188</v>
      </c>
      <c r="N112" s="17">
        <v>4228</v>
      </c>
      <c r="O112" s="17">
        <v>4559</v>
      </c>
      <c r="P112" s="17">
        <v>4838</v>
      </c>
      <c r="Q112" s="17">
        <v>5186</v>
      </c>
      <c r="R112" s="17">
        <v>5202</v>
      </c>
      <c r="S112" s="17">
        <v>5605</v>
      </c>
      <c r="T112" s="17">
        <v>6028</v>
      </c>
      <c r="U112" s="17">
        <v>6082</v>
      </c>
      <c r="V112" s="17">
        <v>7236</v>
      </c>
      <c r="W112" s="17">
        <v>7174</v>
      </c>
      <c r="X112" s="17">
        <v>3853</v>
      </c>
      <c r="Y112" s="17">
        <v>3479</v>
      </c>
      <c r="Z112" s="18">
        <v>7170</v>
      </c>
      <c r="AA112" s="18">
        <v>8604</v>
      </c>
    </row>
    <row r="113" spans="1:27" ht="15.75" x14ac:dyDescent="0.25">
      <c r="A113" s="25" t="s">
        <v>1005</v>
      </c>
      <c r="B113" s="23" t="s">
        <v>1701</v>
      </c>
      <c r="C113" s="17">
        <v>9</v>
      </c>
      <c r="D113" s="17">
        <v>10</v>
      </c>
      <c r="E113" s="17">
        <v>18</v>
      </c>
      <c r="F113" s="17">
        <v>4</v>
      </c>
      <c r="G113" s="17">
        <v>4</v>
      </c>
      <c r="H113" s="17">
        <v>9</v>
      </c>
      <c r="I113" s="17">
        <v>56</v>
      </c>
      <c r="J113" s="17">
        <v>101</v>
      </c>
      <c r="K113" s="17">
        <v>91</v>
      </c>
      <c r="L113" s="17">
        <v>91</v>
      </c>
      <c r="M113" s="17">
        <v>92</v>
      </c>
      <c r="N113" s="17">
        <v>154</v>
      </c>
      <c r="O113" s="17">
        <v>139</v>
      </c>
      <c r="P113" s="17">
        <v>155</v>
      </c>
      <c r="Q113" s="17">
        <v>170</v>
      </c>
      <c r="R113" s="17">
        <v>164</v>
      </c>
      <c r="S113" s="17">
        <v>184</v>
      </c>
      <c r="T113" s="17">
        <v>213</v>
      </c>
      <c r="U113" s="17">
        <v>234</v>
      </c>
      <c r="V113" s="17">
        <v>257</v>
      </c>
      <c r="W113" s="17">
        <v>402</v>
      </c>
      <c r="X113" s="17">
        <v>214</v>
      </c>
      <c r="Y113" s="17">
        <v>186</v>
      </c>
      <c r="Z113" s="18">
        <v>330</v>
      </c>
      <c r="AA113" s="18">
        <v>357</v>
      </c>
    </row>
    <row r="114" spans="1:27" ht="15.75" x14ac:dyDescent="0.25">
      <c r="A114" s="25" t="s">
        <v>1007</v>
      </c>
      <c r="B114" s="23" t="s">
        <v>1702</v>
      </c>
      <c r="C114" s="17">
        <v>18</v>
      </c>
      <c r="D114" s="17">
        <v>20</v>
      </c>
      <c r="E114" s="17">
        <v>20</v>
      </c>
      <c r="F114" s="17">
        <v>27</v>
      </c>
      <c r="G114" s="17">
        <v>22</v>
      </c>
      <c r="H114" s="17">
        <v>32</v>
      </c>
      <c r="I114" s="17">
        <v>106</v>
      </c>
      <c r="J114" s="17">
        <v>175</v>
      </c>
      <c r="K114" s="17">
        <v>234</v>
      </c>
      <c r="L114" s="17">
        <v>196</v>
      </c>
      <c r="M114" s="17">
        <v>214</v>
      </c>
      <c r="N114" s="17">
        <v>245</v>
      </c>
      <c r="O114" s="17">
        <v>336</v>
      </c>
      <c r="P114" s="17">
        <v>347</v>
      </c>
      <c r="Q114" s="17">
        <v>341</v>
      </c>
      <c r="R114" s="17">
        <v>388</v>
      </c>
      <c r="S114" s="17">
        <v>381</v>
      </c>
      <c r="T114" s="17">
        <v>468</v>
      </c>
      <c r="U114" s="17">
        <v>522</v>
      </c>
      <c r="V114" s="17">
        <v>649</v>
      </c>
      <c r="W114" s="17">
        <v>672</v>
      </c>
      <c r="X114" s="17">
        <v>415</v>
      </c>
      <c r="Y114" s="17">
        <v>477</v>
      </c>
      <c r="Z114" s="18">
        <v>578</v>
      </c>
      <c r="AA114" s="18">
        <v>641</v>
      </c>
    </row>
    <row r="115" spans="1:27" ht="15.75" x14ac:dyDescent="0.25">
      <c r="A115" s="23" t="s">
        <v>1009</v>
      </c>
      <c r="B115" s="23" t="s">
        <v>1703</v>
      </c>
      <c r="C115" s="17">
        <v>348</v>
      </c>
      <c r="D115" s="17">
        <v>264</v>
      </c>
      <c r="E115" s="17">
        <v>364</v>
      </c>
      <c r="F115" s="17">
        <v>408</v>
      </c>
      <c r="G115" s="17">
        <v>529</v>
      </c>
      <c r="H115" s="17">
        <v>527</v>
      </c>
      <c r="I115" s="17">
        <v>531</v>
      </c>
      <c r="J115" s="17">
        <v>584</v>
      </c>
      <c r="K115" s="17">
        <v>760</v>
      </c>
      <c r="L115" s="17">
        <v>841</v>
      </c>
      <c r="M115" s="17">
        <v>660</v>
      </c>
      <c r="N115" s="17">
        <v>1535</v>
      </c>
      <c r="O115" s="17">
        <v>1635</v>
      </c>
      <c r="P115" s="17">
        <v>1551</v>
      </c>
      <c r="Q115" s="17">
        <v>1695</v>
      </c>
      <c r="R115" s="17">
        <v>1954</v>
      </c>
      <c r="S115" s="17">
        <v>2167</v>
      </c>
      <c r="T115" s="17">
        <v>2258</v>
      </c>
      <c r="U115" s="17">
        <v>2541</v>
      </c>
      <c r="V115" s="17">
        <v>2435</v>
      </c>
      <c r="W115" s="17">
        <v>2766</v>
      </c>
      <c r="X115" s="17">
        <v>4621</v>
      </c>
      <c r="Y115" s="17">
        <v>3592</v>
      </c>
      <c r="Z115" s="18">
        <v>3454</v>
      </c>
      <c r="AA115" s="18">
        <v>5151</v>
      </c>
    </row>
    <row r="116" spans="1:27" ht="15.75" x14ac:dyDescent="0.25">
      <c r="A116" s="23" t="s">
        <v>1011</v>
      </c>
      <c r="B116" s="23" t="s">
        <v>1704</v>
      </c>
      <c r="C116" s="17">
        <v>225</v>
      </c>
      <c r="D116" s="17">
        <v>234</v>
      </c>
      <c r="E116" s="17">
        <v>310</v>
      </c>
      <c r="F116" s="17">
        <v>265</v>
      </c>
      <c r="G116" s="17">
        <v>308</v>
      </c>
      <c r="H116" s="17">
        <v>393</v>
      </c>
      <c r="I116" s="17">
        <v>401</v>
      </c>
      <c r="J116" s="17">
        <v>347</v>
      </c>
      <c r="K116" s="17">
        <v>300</v>
      </c>
      <c r="L116" s="17">
        <v>372</v>
      </c>
      <c r="M116" s="17">
        <v>343</v>
      </c>
      <c r="N116" s="17">
        <v>368</v>
      </c>
      <c r="O116" s="17">
        <v>422</v>
      </c>
      <c r="P116" s="17">
        <v>438</v>
      </c>
      <c r="Q116" s="17">
        <v>485</v>
      </c>
      <c r="R116" s="17">
        <v>468</v>
      </c>
      <c r="S116" s="17">
        <v>446</v>
      </c>
      <c r="T116" s="17">
        <v>781</v>
      </c>
      <c r="U116" s="17">
        <v>671</v>
      </c>
      <c r="V116" s="17">
        <v>733</v>
      </c>
      <c r="W116" s="17">
        <v>699</v>
      </c>
      <c r="X116" s="17">
        <v>383</v>
      </c>
      <c r="Y116" s="17">
        <v>583</v>
      </c>
      <c r="Z116" s="18">
        <v>804</v>
      </c>
      <c r="AA116" s="18">
        <v>1079</v>
      </c>
    </row>
    <row r="117" spans="1:27" ht="15.75" x14ac:dyDescent="0.25">
      <c r="A117" s="23" t="s">
        <v>1013</v>
      </c>
      <c r="B117" s="23" t="s">
        <v>1705</v>
      </c>
      <c r="C117" s="17">
        <v>2585</v>
      </c>
      <c r="D117" s="17">
        <v>2625</v>
      </c>
      <c r="E117" s="17">
        <v>2836</v>
      </c>
      <c r="F117" s="17">
        <v>3044</v>
      </c>
      <c r="G117" s="17">
        <v>3094</v>
      </c>
      <c r="H117" s="17">
        <v>3130</v>
      </c>
      <c r="I117" s="17">
        <v>3141</v>
      </c>
      <c r="J117" s="17">
        <v>3385</v>
      </c>
      <c r="K117" s="17">
        <v>3490</v>
      </c>
      <c r="L117" s="17">
        <v>3703</v>
      </c>
      <c r="M117" s="17">
        <v>3761</v>
      </c>
      <c r="N117" s="17">
        <v>3954</v>
      </c>
      <c r="O117" s="17">
        <v>4174</v>
      </c>
      <c r="P117" s="17">
        <v>4380</v>
      </c>
      <c r="Q117" s="17">
        <v>5409</v>
      </c>
      <c r="R117" s="17">
        <v>5258</v>
      </c>
      <c r="S117" s="17">
        <v>5630</v>
      </c>
      <c r="T117" s="17">
        <v>6885</v>
      </c>
      <c r="U117" s="17">
        <v>7294</v>
      </c>
      <c r="V117" s="17">
        <v>8466</v>
      </c>
      <c r="W117" s="17">
        <v>8590</v>
      </c>
      <c r="X117" s="17">
        <v>5919</v>
      </c>
      <c r="Y117" s="17">
        <v>6279</v>
      </c>
      <c r="Z117" s="18">
        <v>8903</v>
      </c>
      <c r="AA117" s="18">
        <v>11139</v>
      </c>
    </row>
    <row r="118" spans="1:27" ht="15.75" x14ac:dyDescent="0.25">
      <c r="A118" s="23" t="s">
        <v>1015</v>
      </c>
      <c r="B118" s="23" t="s">
        <v>1706</v>
      </c>
      <c r="C118" s="17">
        <v>201</v>
      </c>
      <c r="D118" s="17">
        <v>202</v>
      </c>
      <c r="E118" s="17">
        <v>259</v>
      </c>
      <c r="F118" s="17">
        <v>198</v>
      </c>
      <c r="G118" s="17">
        <v>248</v>
      </c>
      <c r="H118" s="17">
        <v>429</v>
      </c>
      <c r="I118" s="17">
        <v>803</v>
      </c>
      <c r="J118" s="17">
        <v>1419</v>
      </c>
      <c r="K118" s="17">
        <v>1659</v>
      </c>
      <c r="L118" s="17">
        <v>1882</v>
      </c>
      <c r="M118" s="17">
        <v>1902</v>
      </c>
      <c r="N118" s="17">
        <v>2142</v>
      </c>
      <c r="O118" s="17">
        <v>2332</v>
      </c>
      <c r="P118" s="17">
        <v>2268</v>
      </c>
      <c r="Q118" s="17">
        <v>2714</v>
      </c>
      <c r="R118" s="17">
        <v>2733</v>
      </c>
      <c r="S118" s="17">
        <v>3046</v>
      </c>
      <c r="T118" s="17">
        <v>3280</v>
      </c>
      <c r="U118" s="17">
        <v>3848</v>
      </c>
      <c r="V118" s="17">
        <v>4025</v>
      </c>
      <c r="W118" s="17">
        <v>4455</v>
      </c>
      <c r="X118" s="17">
        <v>3062</v>
      </c>
      <c r="Y118" s="17">
        <v>3341</v>
      </c>
      <c r="Z118" s="18">
        <v>5084</v>
      </c>
      <c r="AA118" s="18">
        <v>5768</v>
      </c>
    </row>
    <row r="119" spans="1:27" ht="15.75" x14ac:dyDescent="0.25">
      <c r="A119" s="23" t="s">
        <v>1017</v>
      </c>
      <c r="B119" s="23" t="s">
        <v>1707</v>
      </c>
      <c r="C119" s="17">
        <v>1095</v>
      </c>
      <c r="D119" s="17">
        <v>1085</v>
      </c>
      <c r="E119" s="17">
        <v>1227</v>
      </c>
      <c r="F119" s="17">
        <v>1335</v>
      </c>
      <c r="G119" s="17">
        <v>1494</v>
      </c>
      <c r="H119" s="17">
        <v>1598</v>
      </c>
      <c r="I119" s="17">
        <v>1615</v>
      </c>
      <c r="J119" s="17">
        <v>1614</v>
      </c>
      <c r="K119" s="17">
        <v>1594</v>
      </c>
      <c r="L119" s="17">
        <v>1850</v>
      </c>
      <c r="M119" s="17">
        <v>1573</v>
      </c>
      <c r="N119" s="17">
        <v>1716</v>
      </c>
      <c r="O119" s="17">
        <v>1843</v>
      </c>
      <c r="P119" s="17">
        <v>1937</v>
      </c>
      <c r="Q119" s="17">
        <v>2042</v>
      </c>
      <c r="R119" s="17">
        <v>2230</v>
      </c>
      <c r="S119" s="17">
        <v>2810</v>
      </c>
      <c r="T119" s="17">
        <v>2761</v>
      </c>
      <c r="U119" s="17">
        <v>2930</v>
      </c>
      <c r="V119" s="17">
        <v>3127</v>
      </c>
      <c r="W119" s="17">
        <v>3354</v>
      </c>
      <c r="X119" s="17">
        <v>1307</v>
      </c>
      <c r="Y119" s="17">
        <v>2006</v>
      </c>
      <c r="Z119" s="18">
        <v>4018</v>
      </c>
      <c r="AA119" s="18">
        <v>4359</v>
      </c>
    </row>
    <row r="120" spans="1:27" ht="15.75" x14ac:dyDescent="0.25">
      <c r="A120" s="23" t="s">
        <v>1019</v>
      </c>
      <c r="B120" s="23" t="s">
        <v>1708</v>
      </c>
      <c r="C120" s="17">
        <v>37</v>
      </c>
      <c r="D120" s="17">
        <v>36</v>
      </c>
      <c r="E120" s="17">
        <v>39</v>
      </c>
      <c r="F120" s="17">
        <v>42</v>
      </c>
      <c r="G120" s="17">
        <v>53</v>
      </c>
      <c r="H120" s="17">
        <v>112</v>
      </c>
      <c r="I120" s="17">
        <v>168</v>
      </c>
      <c r="J120" s="17">
        <v>193</v>
      </c>
      <c r="K120" s="17">
        <v>187</v>
      </c>
      <c r="L120" s="17">
        <v>281</v>
      </c>
      <c r="M120" s="17">
        <v>350</v>
      </c>
      <c r="N120" s="17">
        <v>382</v>
      </c>
      <c r="O120" s="17">
        <v>435</v>
      </c>
      <c r="P120" s="17">
        <v>510</v>
      </c>
      <c r="Q120" s="17">
        <v>602</v>
      </c>
      <c r="R120" s="17">
        <v>838</v>
      </c>
      <c r="S120" s="17">
        <v>975</v>
      </c>
      <c r="T120" s="17">
        <v>1347</v>
      </c>
      <c r="U120" s="17">
        <v>1714</v>
      </c>
      <c r="V120" s="17">
        <v>2062</v>
      </c>
      <c r="W120" s="17">
        <v>2216</v>
      </c>
      <c r="X120" s="17">
        <v>1497</v>
      </c>
      <c r="Y120" s="17">
        <v>2245</v>
      </c>
      <c r="Z120" s="18">
        <v>2552</v>
      </c>
      <c r="AA120" s="18">
        <v>2914</v>
      </c>
    </row>
    <row r="121" spans="1:27" ht="15.75" x14ac:dyDescent="0.25">
      <c r="A121" s="23" t="s">
        <v>1021</v>
      </c>
      <c r="B121" s="23" t="s">
        <v>1709</v>
      </c>
      <c r="C121" s="17">
        <v>7</v>
      </c>
      <c r="D121" s="17">
        <v>8</v>
      </c>
      <c r="E121" s="17">
        <v>12</v>
      </c>
      <c r="F121" s="17">
        <v>23</v>
      </c>
      <c r="G121" s="17">
        <v>8</v>
      </c>
      <c r="H121" s="17">
        <v>30</v>
      </c>
      <c r="I121" s="17">
        <v>104</v>
      </c>
      <c r="J121" s="17">
        <v>189</v>
      </c>
      <c r="K121" s="17">
        <v>172</v>
      </c>
      <c r="L121" s="17">
        <v>233</v>
      </c>
      <c r="M121" s="17">
        <v>247</v>
      </c>
      <c r="N121" s="17">
        <v>204</v>
      </c>
      <c r="O121" s="17">
        <v>216</v>
      </c>
      <c r="P121" s="17">
        <v>213</v>
      </c>
      <c r="Q121" s="17">
        <v>237</v>
      </c>
      <c r="R121" s="17">
        <v>290</v>
      </c>
      <c r="S121" s="17">
        <v>311</v>
      </c>
      <c r="T121" s="17">
        <v>284</v>
      </c>
      <c r="U121" s="17">
        <v>376</v>
      </c>
      <c r="V121" s="17">
        <v>572</v>
      </c>
      <c r="W121" s="17">
        <v>591</v>
      </c>
      <c r="X121" s="17">
        <v>773</v>
      </c>
      <c r="Y121" s="17">
        <v>485</v>
      </c>
      <c r="Z121" s="18">
        <v>583</v>
      </c>
      <c r="AA121" s="18">
        <v>1095</v>
      </c>
    </row>
    <row r="122" spans="1:27" ht="15.75" x14ac:dyDescent="0.25">
      <c r="A122" s="23" t="s">
        <v>1023</v>
      </c>
      <c r="B122" s="23" t="s">
        <v>1710</v>
      </c>
      <c r="C122" s="17">
        <v>2</v>
      </c>
      <c r="D122" s="17">
        <v>8</v>
      </c>
      <c r="E122" s="17">
        <v>13</v>
      </c>
      <c r="F122" s="17">
        <v>16</v>
      </c>
      <c r="G122" s="17">
        <v>16</v>
      </c>
      <c r="H122" s="17">
        <v>51</v>
      </c>
      <c r="I122" s="17">
        <v>81</v>
      </c>
      <c r="J122" s="17">
        <v>103</v>
      </c>
      <c r="K122" s="17">
        <v>95</v>
      </c>
      <c r="L122" s="17">
        <v>96</v>
      </c>
      <c r="M122" s="17">
        <v>70</v>
      </c>
      <c r="N122" s="17">
        <v>74</v>
      </c>
      <c r="O122" s="17">
        <v>67</v>
      </c>
      <c r="P122" s="17">
        <v>66</v>
      </c>
      <c r="Q122" s="17">
        <v>70</v>
      </c>
      <c r="R122" s="17">
        <v>84</v>
      </c>
      <c r="S122" s="17">
        <v>81</v>
      </c>
      <c r="T122" s="17">
        <v>84</v>
      </c>
      <c r="U122" s="17">
        <v>102</v>
      </c>
      <c r="V122" s="17">
        <v>95</v>
      </c>
      <c r="W122" s="17">
        <v>123</v>
      </c>
      <c r="X122" s="17">
        <v>49</v>
      </c>
      <c r="Y122" s="17">
        <v>65</v>
      </c>
      <c r="Z122" s="18">
        <v>96</v>
      </c>
      <c r="AA122" s="18">
        <v>97</v>
      </c>
    </row>
    <row r="123" spans="1:27" ht="15.75" x14ac:dyDescent="0.25">
      <c r="A123" s="23" t="s">
        <v>1025</v>
      </c>
      <c r="B123" s="23" t="s">
        <v>1711</v>
      </c>
      <c r="C123" s="17">
        <v>7213</v>
      </c>
      <c r="D123" s="17">
        <v>7674</v>
      </c>
      <c r="E123" s="17">
        <v>8590</v>
      </c>
      <c r="F123" s="17">
        <v>9357</v>
      </c>
      <c r="G123" s="17">
        <v>10856</v>
      </c>
      <c r="H123" s="17">
        <v>11102</v>
      </c>
      <c r="I123" s="17">
        <v>11251</v>
      </c>
      <c r="J123" s="17">
        <v>11805</v>
      </c>
      <c r="K123" s="17">
        <v>9782</v>
      </c>
      <c r="L123" s="17">
        <v>10089</v>
      </c>
      <c r="M123" s="17">
        <v>10214</v>
      </c>
      <c r="N123" s="17">
        <v>10227</v>
      </c>
      <c r="O123" s="17">
        <v>10373</v>
      </c>
      <c r="P123" s="17">
        <v>10399</v>
      </c>
      <c r="Q123" s="17">
        <v>11484</v>
      </c>
      <c r="R123" s="17">
        <v>12096</v>
      </c>
      <c r="S123" s="17">
        <v>12336</v>
      </c>
      <c r="T123" s="17">
        <v>14464</v>
      </c>
      <c r="U123" s="17">
        <v>16629</v>
      </c>
      <c r="V123" s="17">
        <v>17836</v>
      </c>
      <c r="W123" s="17">
        <v>19138</v>
      </c>
      <c r="X123" s="17">
        <v>8286</v>
      </c>
      <c r="Y123" s="17">
        <v>8870</v>
      </c>
      <c r="Z123" s="18">
        <v>18619</v>
      </c>
      <c r="AA123" s="18">
        <v>21314</v>
      </c>
    </row>
    <row r="124" spans="1:27" ht="15.75" x14ac:dyDescent="0.25">
      <c r="A124" s="23" t="s">
        <v>1027</v>
      </c>
      <c r="B124" s="23" t="s">
        <v>1712</v>
      </c>
      <c r="C124" s="17">
        <v>688</v>
      </c>
      <c r="D124" s="17">
        <v>733</v>
      </c>
      <c r="E124" s="17">
        <v>734</v>
      </c>
      <c r="F124" s="17">
        <v>744</v>
      </c>
      <c r="G124" s="17">
        <v>856</v>
      </c>
      <c r="H124" s="17">
        <v>923</v>
      </c>
      <c r="I124" s="17">
        <v>974</v>
      </c>
      <c r="J124" s="17">
        <v>1034</v>
      </c>
      <c r="K124" s="17">
        <v>1312</v>
      </c>
      <c r="L124" s="17">
        <v>1473</v>
      </c>
      <c r="M124" s="17">
        <v>1850</v>
      </c>
      <c r="N124" s="17">
        <v>1739</v>
      </c>
      <c r="O124" s="17">
        <v>2162</v>
      </c>
      <c r="P124" s="17">
        <v>1943</v>
      </c>
      <c r="Q124" s="17">
        <v>1794</v>
      </c>
      <c r="R124" s="17">
        <v>1834</v>
      </c>
      <c r="S124" s="17">
        <v>2459</v>
      </c>
      <c r="T124" s="17">
        <v>2267</v>
      </c>
      <c r="U124" s="17">
        <v>2682</v>
      </c>
      <c r="V124" s="17">
        <v>4144</v>
      </c>
      <c r="W124" s="17">
        <v>4837</v>
      </c>
      <c r="X124" s="17">
        <v>4479</v>
      </c>
      <c r="Y124" s="17">
        <v>4546</v>
      </c>
      <c r="Z124" s="18">
        <v>4338</v>
      </c>
      <c r="AA124" s="18">
        <v>6418</v>
      </c>
    </row>
    <row r="125" spans="1:27" ht="15.75" x14ac:dyDescent="0.25">
      <c r="A125" s="23" t="s">
        <v>1029</v>
      </c>
      <c r="B125" s="23" t="s">
        <v>1713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2</v>
      </c>
      <c r="M125" s="17">
        <v>3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8">
        <v>0</v>
      </c>
      <c r="AA125" s="18">
        <v>0</v>
      </c>
    </row>
    <row r="126" spans="1:27" ht="15.75" x14ac:dyDescent="0.25">
      <c r="A126" s="23" t="s">
        <v>1177</v>
      </c>
      <c r="B126" s="23" t="s">
        <v>1714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2</v>
      </c>
      <c r="M126" s="17">
        <v>3</v>
      </c>
      <c r="N126" s="17">
        <v>0</v>
      </c>
      <c r="O126" s="17">
        <v>122</v>
      </c>
      <c r="P126" s="17">
        <v>156</v>
      </c>
      <c r="Q126" s="17">
        <v>4</v>
      </c>
      <c r="R126" s="17">
        <v>8</v>
      </c>
      <c r="S126" s="17">
        <v>0</v>
      </c>
      <c r="T126" s="17">
        <v>3</v>
      </c>
      <c r="U126" s="17">
        <v>2</v>
      </c>
      <c r="V126" s="17">
        <v>31</v>
      </c>
      <c r="W126" s="17">
        <v>4</v>
      </c>
      <c r="X126" s="17">
        <v>0</v>
      </c>
      <c r="Y126" s="17">
        <v>34</v>
      </c>
      <c r="Z126" s="18">
        <v>216</v>
      </c>
      <c r="AA126" s="18">
        <v>518</v>
      </c>
    </row>
    <row r="127" spans="1:27" ht="15.75" x14ac:dyDescent="0.25">
      <c r="A127" s="23" t="s">
        <v>1033</v>
      </c>
      <c r="B127" s="23" t="s">
        <v>1715</v>
      </c>
      <c r="C127" s="17">
        <v>36141</v>
      </c>
      <c r="D127" s="17">
        <v>38099</v>
      </c>
      <c r="E127" s="17">
        <v>41176</v>
      </c>
      <c r="F127" s="17">
        <v>44237</v>
      </c>
      <c r="G127" s="17">
        <v>47756</v>
      </c>
      <c r="H127" s="17">
        <v>50168</v>
      </c>
      <c r="I127" s="17">
        <v>53320</v>
      </c>
      <c r="J127" s="17">
        <v>56449</v>
      </c>
      <c r="K127" s="17">
        <v>57174</v>
      </c>
      <c r="L127" s="17">
        <v>60319</v>
      </c>
      <c r="M127" s="17">
        <v>59276</v>
      </c>
      <c r="N127" s="17">
        <v>61078</v>
      </c>
      <c r="O127" s="17">
        <v>63501</v>
      </c>
      <c r="P127" s="17">
        <v>64827</v>
      </c>
      <c r="Q127" s="17">
        <v>69727</v>
      </c>
      <c r="R127" s="17">
        <v>72317</v>
      </c>
      <c r="S127" s="17">
        <v>76211</v>
      </c>
      <c r="T127" s="17">
        <v>85021</v>
      </c>
      <c r="U127" s="17">
        <v>93813</v>
      </c>
      <c r="V127" s="17">
        <v>107342</v>
      </c>
      <c r="W127" s="17">
        <v>109018</v>
      </c>
      <c r="X127" s="17">
        <v>73823</v>
      </c>
      <c r="Y127" s="17">
        <v>75642</v>
      </c>
      <c r="Z127" s="18">
        <v>113066</v>
      </c>
      <c r="AA127" s="18">
        <v>132527</v>
      </c>
    </row>
    <row r="128" spans="1:27" ht="15.75" x14ac:dyDescent="0.25">
      <c r="A128" s="23" t="s">
        <v>1035</v>
      </c>
      <c r="B128" s="23" t="s">
        <v>1716</v>
      </c>
      <c r="C128" s="17">
        <v>15</v>
      </c>
      <c r="D128" s="17">
        <v>75</v>
      </c>
      <c r="E128" s="17">
        <v>51</v>
      </c>
      <c r="F128" s="17">
        <v>52</v>
      </c>
      <c r="G128" s="17">
        <v>64</v>
      </c>
      <c r="H128" s="17">
        <v>62</v>
      </c>
      <c r="I128" s="17">
        <v>78</v>
      </c>
      <c r="J128" s="17">
        <v>120</v>
      </c>
      <c r="K128" s="17">
        <v>80</v>
      </c>
      <c r="L128" s="17">
        <v>74</v>
      </c>
      <c r="M128" s="17">
        <v>99</v>
      </c>
      <c r="N128" s="17">
        <v>68</v>
      </c>
      <c r="O128" s="17">
        <v>109</v>
      </c>
      <c r="P128" s="17">
        <v>113</v>
      </c>
      <c r="Q128" s="17">
        <v>138</v>
      </c>
      <c r="R128" s="17">
        <v>192</v>
      </c>
      <c r="S128" s="17">
        <v>302</v>
      </c>
      <c r="T128" s="17">
        <v>403</v>
      </c>
      <c r="U128" s="17">
        <v>681</v>
      </c>
      <c r="V128" s="17">
        <v>347</v>
      </c>
      <c r="W128" s="17">
        <v>441</v>
      </c>
      <c r="X128" s="17">
        <v>147</v>
      </c>
      <c r="Y128" s="17">
        <v>185</v>
      </c>
      <c r="Z128" s="18">
        <v>377</v>
      </c>
      <c r="AA128" s="18">
        <v>596</v>
      </c>
    </row>
    <row r="129" spans="1:27" ht="15.75" x14ac:dyDescent="0.25">
      <c r="A129" s="23" t="s">
        <v>1037</v>
      </c>
      <c r="B129" s="23" t="s">
        <v>1717</v>
      </c>
      <c r="C129" s="17">
        <v>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174</v>
      </c>
      <c r="L129" s="17">
        <v>67</v>
      </c>
      <c r="M129" s="17">
        <v>44</v>
      </c>
      <c r="N129" s="17">
        <v>9</v>
      </c>
      <c r="O129" s="17">
        <v>12</v>
      </c>
      <c r="P129" s="17">
        <v>0</v>
      </c>
      <c r="Q129" s="17">
        <v>0</v>
      </c>
      <c r="R129" s="17">
        <v>0</v>
      </c>
      <c r="S129" s="17">
        <v>21</v>
      </c>
      <c r="T129" s="17">
        <v>36</v>
      </c>
      <c r="U129" s="17">
        <v>63</v>
      </c>
      <c r="V129" s="17">
        <v>26</v>
      </c>
      <c r="W129" s="17">
        <v>7</v>
      </c>
      <c r="X129" s="17">
        <v>13</v>
      </c>
      <c r="Y129" s="17">
        <v>0</v>
      </c>
      <c r="Z129" s="18">
        <v>3</v>
      </c>
      <c r="AA129" s="18">
        <v>17</v>
      </c>
    </row>
    <row r="130" spans="1:27" ht="15.75" x14ac:dyDescent="0.25">
      <c r="A130" s="23" t="s">
        <v>1039</v>
      </c>
      <c r="B130" s="23" t="s">
        <v>1718</v>
      </c>
      <c r="C130" s="17">
        <v>605</v>
      </c>
      <c r="D130" s="17">
        <v>745</v>
      </c>
      <c r="E130" s="17">
        <v>782</v>
      </c>
      <c r="F130" s="17">
        <v>933</v>
      </c>
      <c r="G130" s="17">
        <v>718</v>
      </c>
      <c r="H130" s="17">
        <v>804</v>
      </c>
      <c r="I130" s="17">
        <v>946</v>
      </c>
      <c r="J130" s="17">
        <v>1009</v>
      </c>
      <c r="K130" s="17">
        <v>943</v>
      </c>
      <c r="L130" s="17">
        <v>1193</v>
      </c>
      <c r="M130" s="17">
        <v>1124</v>
      </c>
      <c r="N130" s="17">
        <v>1105</v>
      </c>
      <c r="O130" s="17">
        <v>1217</v>
      </c>
      <c r="P130" s="17">
        <v>1187</v>
      </c>
      <c r="Q130" s="17">
        <v>1432</v>
      </c>
      <c r="R130" s="17">
        <v>1421</v>
      </c>
      <c r="S130" s="17">
        <v>1340</v>
      </c>
      <c r="T130" s="17">
        <v>1480</v>
      </c>
      <c r="U130" s="17">
        <v>1746</v>
      </c>
      <c r="V130" s="17">
        <v>1771</v>
      </c>
      <c r="W130" s="17">
        <v>2234</v>
      </c>
      <c r="X130" s="17">
        <v>1435</v>
      </c>
      <c r="Y130" s="17">
        <v>1336</v>
      </c>
      <c r="Z130" s="18">
        <v>2546</v>
      </c>
      <c r="AA130" s="18">
        <v>2959</v>
      </c>
    </row>
    <row r="131" spans="1:27" ht="15.75" x14ac:dyDescent="0.25">
      <c r="A131" s="23" t="s">
        <v>1041</v>
      </c>
      <c r="B131" s="23" t="s">
        <v>1719</v>
      </c>
      <c r="C131" s="17">
        <v>1414</v>
      </c>
      <c r="D131" s="17">
        <v>1389</v>
      </c>
      <c r="E131" s="17">
        <v>1422</v>
      </c>
      <c r="F131" s="17">
        <v>1517</v>
      </c>
      <c r="G131" s="17">
        <v>1574</v>
      </c>
      <c r="H131" s="17">
        <v>1659</v>
      </c>
      <c r="I131" s="17">
        <v>1895</v>
      </c>
      <c r="J131" s="17">
        <v>2035</v>
      </c>
      <c r="K131" s="17">
        <v>2928</v>
      </c>
      <c r="L131" s="17">
        <v>2579</v>
      </c>
      <c r="M131" s="17">
        <v>2924</v>
      </c>
      <c r="N131" s="17">
        <v>3425</v>
      </c>
      <c r="O131" s="17">
        <v>2822</v>
      </c>
      <c r="P131" s="17">
        <v>3137</v>
      </c>
      <c r="Q131" s="17">
        <v>3715</v>
      </c>
      <c r="R131" s="17">
        <v>3197</v>
      </c>
      <c r="S131" s="17">
        <v>4038</v>
      </c>
      <c r="T131" s="17">
        <v>3934</v>
      </c>
      <c r="U131" s="17">
        <v>4059</v>
      </c>
      <c r="V131" s="17">
        <v>5781</v>
      </c>
      <c r="W131" s="17">
        <v>5803</v>
      </c>
      <c r="X131" s="17">
        <v>4943</v>
      </c>
      <c r="Y131" s="17">
        <v>5936</v>
      </c>
      <c r="Z131" s="18">
        <v>7330</v>
      </c>
      <c r="AA131" s="18">
        <v>9584</v>
      </c>
    </row>
    <row r="132" spans="1:27" ht="15.75" x14ac:dyDescent="0.25">
      <c r="A132" s="23" t="s">
        <v>1043</v>
      </c>
      <c r="B132" s="23" t="s">
        <v>1720</v>
      </c>
      <c r="C132" s="17">
        <v>2034</v>
      </c>
      <c r="D132" s="17">
        <v>2209</v>
      </c>
      <c r="E132" s="17">
        <v>2255</v>
      </c>
      <c r="F132" s="17">
        <v>2502</v>
      </c>
      <c r="G132" s="17">
        <v>2356</v>
      </c>
      <c r="H132" s="17">
        <v>2525</v>
      </c>
      <c r="I132" s="17">
        <v>2919</v>
      </c>
      <c r="J132" s="17">
        <v>3164</v>
      </c>
      <c r="K132" s="17">
        <v>4125</v>
      </c>
      <c r="L132" s="17">
        <v>3913</v>
      </c>
      <c r="M132" s="17">
        <v>4191</v>
      </c>
      <c r="N132" s="17">
        <v>4607</v>
      </c>
      <c r="O132" s="17">
        <v>4160</v>
      </c>
      <c r="P132" s="17">
        <v>4437</v>
      </c>
      <c r="Q132" s="17">
        <v>5285</v>
      </c>
      <c r="R132" s="17">
        <v>4810</v>
      </c>
      <c r="S132" s="17">
        <v>5701</v>
      </c>
      <c r="T132" s="17">
        <v>5853</v>
      </c>
      <c r="U132" s="17">
        <v>6549</v>
      </c>
      <c r="V132" s="17">
        <v>7925</v>
      </c>
      <c r="W132" s="17">
        <v>8485</v>
      </c>
      <c r="X132" s="17">
        <v>6538</v>
      </c>
      <c r="Y132" s="17">
        <v>7457</v>
      </c>
      <c r="Z132" s="18">
        <v>10256</v>
      </c>
      <c r="AA132" s="18">
        <v>13156</v>
      </c>
    </row>
    <row r="133" spans="1:27" ht="15.75" x14ac:dyDescent="0.25">
      <c r="A133" s="23" t="s">
        <v>1045</v>
      </c>
      <c r="B133" s="23" t="s">
        <v>1721</v>
      </c>
      <c r="C133" s="17">
        <v>0</v>
      </c>
      <c r="D133" s="17">
        <v>0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10</v>
      </c>
      <c r="L133" s="17">
        <v>17</v>
      </c>
      <c r="M133" s="17">
        <v>28</v>
      </c>
      <c r="N133" s="17">
        <v>14</v>
      </c>
      <c r="O133" s="17">
        <v>42</v>
      </c>
      <c r="P133" s="17">
        <v>30</v>
      </c>
      <c r="Q133" s="17">
        <v>36</v>
      </c>
      <c r="R133" s="17">
        <v>22</v>
      </c>
      <c r="S133" s="17">
        <v>33</v>
      </c>
      <c r="T133" s="17">
        <v>33</v>
      </c>
      <c r="U133" s="17">
        <v>26</v>
      </c>
      <c r="V133" s="17">
        <v>59</v>
      </c>
      <c r="W133" s="17">
        <v>66</v>
      </c>
      <c r="X133" s="17">
        <v>27</v>
      </c>
      <c r="Y133" s="17">
        <v>106</v>
      </c>
      <c r="Z133" s="18">
        <v>121</v>
      </c>
      <c r="AA133" s="18">
        <v>137</v>
      </c>
    </row>
    <row r="134" spans="1:27" ht="15.75" x14ac:dyDescent="0.25">
      <c r="A134" s="23" t="s">
        <v>1047</v>
      </c>
      <c r="B134" s="23" t="s">
        <v>1722</v>
      </c>
      <c r="C134" s="17">
        <v>0</v>
      </c>
      <c r="D134" s="17">
        <v>1</v>
      </c>
      <c r="E134" s="17">
        <v>1</v>
      </c>
      <c r="F134" s="17">
        <v>1</v>
      </c>
      <c r="G134" s="17">
        <v>1</v>
      </c>
      <c r="H134" s="17">
        <v>1</v>
      </c>
      <c r="I134" s="17">
        <v>1</v>
      </c>
      <c r="J134" s="17">
        <v>1</v>
      </c>
      <c r="K134" s="17">
        <v>54</v>
      </c>
      <c r="L134" s="17">
        <v>33</v>
      </c>
      <c r="M134" s="17">
        <v>2</v>
      </c>
      <c r="N134" s="17">
        <v>14</v>
      </c>
      <c r="O134" s="17">
        <v>2</v>
      </c>
      <c r="P134" s="17">
        <v>15</v>
      </c>
      <c r="Q134" s="17">
        <v>4</v>
      </c>
      <c r="R134" s="17">
        <v>2</v>
      </c>
      <c r="S134" s="17">
        <v>19</v>
      </c>
      <c r="T134" s="17">
        <v>11</v>
      </c>
      <c r="U134" s="17">
        <v>30</v>
      </c>
      <c r="V134" s="17">
        <v>48</v>
      </c>
      <c r="W134" s="17">
        <v>39</v>
      </c>
      <c r="X134" s="17">
        <v>38</v>
      </c>
      <c r="Y134" s="17">
        <v>37</v>
      </c>
      <c r="Z134" s="18">
        <v>21</v>
      </c>
      <c r="AA134" s="18">
        <v>25</v>
      </c>
    </row>
    <row r="135" spans="1:27" ht="15.75" x14ac:dyDescent="0.25">
      <c r="A135" s="23" t="s">
        <v>1049</v>
      </c>
      <c r="B135" s="23" t="s">
        <v>1723</v>
      </c>
      <c r="C135" s="17">
        <v>179</v>
      </c>
      <c r="D135" s="17">
        <v>250</v>
      </c>
      <c r="E135" s="17">
        <v>208</v>
      </c>
      <c r="F135" s="17">
        <v>282</v>
      </c>
      <c r="G135" s="17">
        <v>290</v>
      </c>
      <c r="H135" s="17">
        <v>432</v>
      </c>
      <c r="I135" s="17">
        <v>460</v>
      </c>
      <c r="J135" s="17">
        <v>540</v>
      </c>
      <c r="K135" s="17">
        <v>558</v>
      </c>
      <c r="L135" s="17">
        <v>846</v>
      </c>
      <c r="M135" s="17">
        <v>934</v>
      </c>
      <c r="N135" s="17">
        <v>619</v>
      </c>
      <c r="O135" s="17">
        <v>817</v>
      </c>
      <c r="P135" s="17">
        <v>687</v>
      </c>
      <c r="Q135" s="17">
        <v>808</v>
      </c>
      <c r="R135" s="17">
        <v>721</v>
      </c>
      <c r="S135" s="17">
        <v>619</v>
      </c>
      <c r="T135" s="17">
        <v>708</v>
      </c>
      <c r="U135" s="17">
        <v>805</v>
      </c>
      <c r="V135" s="17">
        <v>836</v>
      </c>
      <c r="W135" s="17">
        <v>843</v>
      </c>
      <c r="X135" s="17">
        <v>772</v>
      </c>
      <c r="Y135" s="17">
        <v>828</v>
      </c>
      <c r="Z135" s="18">
        <v>593</v>
      </c>
      <c r="AA135" s="18">
        <v>486</v>
      </c>
    </row>
    <row r="136" spans="1:27" ht="15.75" x14ac:dyDescent="0.25">
      <c r="A136" s="23" t="s">
        <v>1051</v>
      </c>
      <c r="B136" s="23" t="s">
        <v>1724</v>
      </c>
      <c r="C136" s="17">
        <v>591</v>
      </c>
      <c r="D136" s="17">
        <v>585</v>
      </c>
      <c r="E136" s="17">
        <v>644</v>
      </c>
      <c r="F136" s="17">
        <v>802</v>
      </c>
      <c r="G136" s="17">
        <v>921</v>
      </c>
      <c r="H136" s="17">
        <v>963</v>
      </c>
      <c r="I136" s="17">
        <v>1191</v>
      </c>
      <c r="J136" s="17">
        <v>1194</v>
      </c>
      <c r="K136" s="17">
        <v>1084</v>
      </c>
      <c r="L136" s="17">
        <v>1428</v>
      </c>
      <c r="M136" s="17">
        <v>1357</v>
      </c>
      <c r="N136" s="17">
        <v>1694</v>
      </c>
      <c r="O136" s="17">
        <v>1514</v>
      </c>
      <c r="P136" s="17">
        <v>1392</v>
      </c>
      <c r="Q136" s="17">
        <v>1478</v>
      </c>
      <c r="R136" s="17">
        <v>1521</v>
      </c>
      <c r="S136" s="17">
        <v>1810</v>
      </c>
      <c r="T136" s="17">
        <v>1256</v>
      </c>
      <c r="U136" s="17">
        <v>1474</v>
      </c>
      <c r="V136" s="17">
        <v>1823</v>
      </c>
      <c r="W136" s="17">
        <v>2216</v>
      </c>
      <c r="X136" s="17">
        <v>1033</v>
      </c>
      <c r="Y136" s="17">
        <v>1081</v>
      </c>
      <c r="Z136" s="18">
        <v>3760</v>
      </c>
      <c r="AA136" s="18">
        <v>4366</v>
      </c>
    </row>
    <row r="137" spans="1:27" ht="15.75" x14ac:dyDescent="0.25">
      <c r="A137" s="23" t="s">
        <v>1053</v>
      </c>
      <c r="B137" s="23" t="s">
        <v>1725</v>
      </c>
      <c r="C137" s="17">
        <v>7</v>
      </c>
      <c r="D137" s="17">
        <v>8</v>
      </c>
      <c r="E137" s="17">
        <v>12</v>
      </c>
      <c r="F137" s="17">
        <v>7</v>
      </c>
      <c r="G137" s="17">
        <v>12</v>
      </c>
      <c r="H137" s="17">
        <v>35</v>
      </c>
      <c r="I137" s="17">
        <v>78</v>
      </c>
      <c r="J137" s="17">
        <v>95</v>
      </c>
      <c r="K137" s="17">
        <v>139</v>
      </c>
      <c r="L137" s="17">
        <v>124</v>
      </c>
      <c r="M137" s="17">
        <v>86</v>
      </c>
      <c r="N137" s="17">
        <v>107</v>
      </c>
      <c r="O137" s="17">
        <v>136</v>
      </c>
      <c r="P137" s="17">
        <v>153</v>
      </c>
      <c r="Q137" s="17">
        <v>118</v>
      </c>
      <c r="R137" s="17">
        <v>109</v>
      </c>
      <c r="S137" s="17">
        <v>136</v>
      </c>
      <c r="T137" s="17">
        <v>167</v>
      </c>
      <c r="U137" s="17">
        <v>214</v>
      </c>
      <c r="V137" s="17">
        <v>278</v>
      </c>
      <c r="W137" s="17">
        <v>226</v>
      </c>
      <c r="X137" s="17">
        <v>144</v>
      </c>
      <c r="Y137" s="17">
        <v>292</v>
      </c>
      <c r="Z137" s="18">
        <v>221</v>
      </c>
      <c r="AA137" s="18">
        <v>243</v>
      </c>
    </row>
    <row r="138" spans="1:27" ht="15.75" x14ac:dyDescent="0.25">
      <c r="A138" s="23" t="s">
        <v>1055</v>
      </c>
      <c r="B138" s="23" t="s">
        <v>1726</v>
      </c>
      <c r="C138" s="17">
        <v>20</v>
      </c>
      <c r="D138" s="17">
        <v>0</v>
      </c>
      <c r="E138" s="17">
        <v>22</v>
      </c>
      <c r="F138" s="17">
        <v>22</v>
      </c>
      <c r="G138" s="17">
        <v>25</v>
      </c>
      <c r="H138" s="17">
        <v>27</v>
      </c>
      <c r="I138" s="17">
        <v>28</v>
      </c>
      <c r="J138" s="17">
        <v>60</v>
      </c>
      <c r="K138" s="17">
        <v>41</v>
      </c>
      <c r="L138" s="17">
        <v>47</v>
      </c>
      <c r="M138" s="17">
        <v>37</v>
      </c>
      <c r="N138" s="17">
        <v>43</v>
      </c>
      <c r="O138" s="17">
        <v>68</v>
      </c>
      <c r="P138" s="17">
        <v>60</v>
      </c>
      <c r="Q138" s="17">
        <v>48</v>
      </c>
      <c r="R138" s="17">
        <v>62</v>
      </c>
      <c r="S138" s="17">
        <v>59</v>
      </c>
      <c r="T138" s="17">
        <v>81</v>
      </c>
      <c r="U138" s="17">
        <v>105</v>
      </c>
      <c r="V138" s="17">
        <v>191</v>
      </c>
      <c r="W138" s="17">
        <v>128</v>
      </c>
      <c r="X138" s="17">
        <v>84</v>
      </c>
      <c r="Y138" s="17">
        <v>124</v>
      </c>
      <c r="Z138" s="18">
        <v>202</v>
      </c>
      <c r="AA138" s="18">
        <v>278</v>
      </c>
    </row>
    <row r="139" spans="1:27" ht="15.75" x14ac:dyDescent="0.25">
      <c r="A139" s="23" t="s">
        <v>1057</v>
      </c>
      <c r="B139" s="23" t="s">
        <v>1727</v>
      </c>
      <c r="C139" s="17">
        <v>20</v>
      </c>
      <c r="D139" s="17">
        <v>0</v>
      </c>
      <c r="E139" s="17">
        <v>22</v>
      </c>
      <c r="F139" s="17">
        <v>22</v>
      </c>
      <c r="G139" s="17">
        <v>25</v>
      </c>
      <c r="H139" s="17">
        <v>27</v>
      </c>
      <c r="I139" s="17">
        <v>28</v>
      </c>
      <c r="J139" s="17">
        <v>60</v>
      </c>
      <c r="K139" s="17">
        <v>41</v>
      </c>
      <c r="L139" s="17">
        <v>44</v>
      </c>
      <c r="M139" s="17">
        <v>26</v>
      </c>
      <c r="N139" s="17">
        <v>26</v>
      </c>
      <c r="O139" s="17">
        <v>41</v>
      </c>
      <c r="P139" s="17">
        <v>43</v>
      </c>
      <c r="Q139" s="17">
        <v>32</v>
      </c>
      <c r="R139" s="17">
        <v>52</v>
      </c>
      <c r="S139" s="17">
        <v>47</v>
      </c>
      <c r="T139" s="17">
        <v>41</v>
      </c>
      <c r="U139" s="17">
        <v>72</v>
      </c>
      <c r="V139" s="17">
        <v>137</v>
      </c>
      <c r="W139" s="17">
        <v>88</v>
      </c>
      <c r="X139" s="17">
        <v>73</v>
      </c>
      <c r="Y139" s="17">
        <v>120</v>
      </c>
      <c r="Z139" s="18">
        <v>137</v>
      </c>
      <c r="AA139" s="18">
        <v>189</v>
      </c>
    </row>
    <row r="140" spans="1:27" ht="15.75" x14ac:dyDescent="0.25">
      <c r="A140" s="23" t="s">
        <v>1059</v>
      </c>
      <c r="B140" s="23" t="s">
        <v>1728</v>
      </c>
      <c r="C140" s="17">
        <v>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3</v>
      </c>
      <c r="M140" s="17">
        <v>11</v>
      </c>
      <c r="N140" s="17">
        <v>17</v>
      </c>
      <c r="O140" s="17">
        <v>27</v>
      </c>
      <c r="P140" s="17">
        <v>17</v>
      </c>
      <c r="Q140" s="17">
        <v>16</v>
      </c>
      <c r="R140" s="17">
        <v>10</v>
      </c>
      <c r="S140" s="17">
        <v>12</v>
      </c>
      <c r="T140" s="17">
        <v>40</v>
      </c>
      <c r="U140" s="17">
        <v>33</v>
      </c>
      <c r="V140" s="17">
        <v>54</v>
      </c>
      <c r="W140" s="17">
        <v>40</v>
      </c>
      <c r="X140" s="17">
        <v>11</v>
      </c>
      <c r="Y140" s="17">
        <v>4</v>
      </c>
      <c r="Z140" s="18">
        <v>65</v>
      </c>
      <c r="AA140" s="18">
        <v>89</v>
      </c>
    </row>
    <row r="141" spans="1:27" ht="15.75" x14ac:dyDescent="0.25">
      <c r="A141" s="23" t="s">
        <v>1061</v>
      </c>
      <c r="B141" s="23" t="s">
        <v>1729</v>
      </c>
      <c r="C141" s="17">
        <v>872</v>
      </c>
      <c r="D141" s="17">
        <v>1576</v>
      </c>
      <c r="E141" s="17">
        <v>1606</v>
      </c>
      <c r="F141" s="17">
        <v>1590</v>
      </c>
      <c r="G141" s="17">
        <v>1811</v>
      </c>
      <c r="H141" s="17">
        <v>2058</v>
      </c>
      <c r="I141" s="17">
        <v>1947</v>
      </c>
      <c r="J141" s="17">
        <v>2331</v>
      </c>
      <c r="K141" s="17">
        <v>2479</v>
      </c>
      <c r="L141" s="17">
        <v>2626</v>
      </c>
      <c r="M141" s="17">
        <v>3061</v>
      </c>
      <c r="N141" s="17">
        <v>3370</v>
      </c>
      <c r="O141" s="17">
        <v>3678</v>
      </c>
      <c r="P141" s="17">
        <v>3947</v>
      </c>
      <c r="Q141" s="17">
        <v>5261</v>
      </c>
      <c r="R141" s="17">
        <v>5844</v>
      </c>
      <c r="S141" s="17">
        <v>6562</v>
      </c>
      <c r="T141" s="17">
        <v>6929</v>
      </c>
      <c r="U141" s="17">
        <v>7806</v>
      </c>
      <c r="V141" s="17">
        <v>8578</v>
      </c>
      <c r="W141" s="17">
        <v>8169</v>
      </c>
      <c r="X141" s="17">
        <v>8536</v>
      </c>
      <c r="Y141" s="17">
        <v>9632</v>
      </c>
      <c r="Z141" s="18">
        <v>9758</v>
      </c>
      <c r="AA141" s="18">
        <v>10090</v>
      </c>
    </row>
    <row r="142" spans="1:27" ht="15.75" x14ac:dyDescent="0.25">
      <c r="A142" s="23" t="s">
        <v>1063</v>
      </c>
      <c r="B142" s="23" t="s">
        <v>1730</v>
      </c>
      <c r="C142" s="17">
        <v>39844</v>
      </c>
      <c r="D142" s="17">
        <v>42728</v>
      </c>
      <c r="E142" s="17">
        <v>45924</v>
      </c>
      <c r="F142" s="17">
        <v>49443</v>
      </c>
      <c r="G142" s="17">
        <v>53172</v>
      </c>
      <c r="H142" s="17">
        <v>56209</v>
      </c>
      <c r="I142" s="17">
        <v>59944</v>
      </c>
      <c r="J142" s="17">
        <v>63834</v>
      </c>
      <c r="K142" s="17">
        <v>65664</v>
      </c>
      <c r="L142" s="17">
        <v>69353</v>
      </c>
      <c r="M142" s="17">
        <v>68972</v>
      </c>
      <c r="N142" s="17">
        <v>71546</v>
      </c>
      <c r="O142" s="17">
        <v>73918</v>
      </c>
      <c r="P142" s="17">
        <v>75548</v>
      </c>
      <c r="Q142" s="17">
        <v>82765</v>
      </c>
      <c r="R142" s="17">
        <v>85408</v>
      </c>
      <c r="S142" s="17">
        <v>91150</v>
      </c>
      <c r="T142" s="17">
        <v>100059</v>
      </c>
      <c r="U142" s="17">
        <v>110822</v>
      </c>
      <c r="V142" s="17">
        <v>127080</v>
      </c>
      <c r="W142" s="17">
        <v>129190</v>
      </c>
      <c r="X142" s="17">
        <v>90995</v>
      </c>
      <c r="Y142" s="17">
        <v>95199</v>
      </c>
      <c r="Z142" s="18">
        <v>137998</v>
      </c>
      <c r="AA142" s="18">
        <v>161308</v>
      </c>
    </row>
    <row r="143" spans="1:27" ht="15.75" x14ac:dyDescent="0.25">
      <c r="A143" s="23" t="s">
        <v>1065</v>
      </c>
      <c r="B143" s="23" t="s">
        <v>1731</v>
      </c>
      <c r="C143" s="17">
        <v>27</v>
      </c>
      <c r="D143" s="17">
        <v>44</v>
      </c>
      <c r="E143" s="17">
        <v>49</v>
      </c>
      <c r="F143" s="17">
        <v>49</v>
      </c>
      <c r="G143" s="17">
        <v>48</v>
      </c>
      <c r="H143" s="17">
        <v>52</v>
      </c>
      <c r="I143" s="17">
        <v>53</v>
      </c>
      <c r="J143" s="17">
        <v>94</v>
      </c>
      <c r="K143" s="17">
        <v>102</v>
      </c>
      <c r="L143" s="17">
        <v>114</v>
      </c>
      <c r="M143" s="17">
        <v>118</v>
      </c>
      <c r="N143" s="17">
        <v>135</v>
      </c>
      <c r="O143" s="17">
        <v>146</v>
      </c>
      <c r="P143" s="17">
        <v>128</v>
      </c>
      <c r="Q143" s="17">
        <v>111</v>
      </c>
      <c r="R143" s="17">
        <v>136</v>
      </c>
      <c r="S143" s="17">
        <v>118</v>
      </c>
      <c r="T143" s="17">
        <v>235</v>
      </c>
      <c r="U143" s="17">
        <v>197</v>
      </c>
      <c r="V143" s="17">
        <v>211</v>
      </c>
      <c r="W143" s="17">
        <v>245</v>
      </c>
      <c r="X143" s="17">
        <v>202</v>
      </c>
      <c r="Y143" s="17">
        <v>162</v>
      </c>
      <c r="Z143" s="18">
        <v>335</v>
      </c>
      <c r="AA143" s="18">
        <v>383</v>
      </c>
    </row>
    <row r="144" spans="1:27" ht="15.75" x14ac:dyDescent="0.25">
      <c r="A144" s="23" t="s">
        <v>1067</v>
      </c>
      <c r="B144" s="23" t="s">
        <v>1732</v>
      </c>
      <c r="C144" s="17">
        <v>169</v>
      </c>
      <c r="D144" s="17">
        <v>175</v>
      </c>
      <c r="E144" s="17">
        <v>193</v>
      </c>
      <c r="F144" s="17">
        <v>207</v>
      </c>
      <c r="G144" s="17">
        <v>194</v>
      </c>
      <c r="H144" s="17">
        <v>279</v>
      </c>
      <c r="I144" s="17">
        <v>283</v>
      </c>
      <c r="J144" s="17">
        <v>279</v>
      </c>
      <c r="K144" s="17">
        <v>294</v>
      </c>
      <c r="L144" s="17">
        <v>400</v>
      </c>
      <c r="M144" s="17">
        <v>368</v>
      </c>
      <c r="N144" s="17">
        <v>482</v>
      </c>
      <c r="O144" s="17">
        <v>518</v>
      </c>
      <c r="P144" s="17">
        <v>624</v>
      </c>
      <c r="Q144" s="17">
        <v>554</v>
      </c>
      <c r="R144" s="17">
        <v>584</v>
      </c>
      <c r="S144" s="17">
        <v>605</v>
      </c>
      <c r="T144" s="17">
        <v>631</v>
      </c>
      <c r="U144" s="17">
        <v>826</v>
      </c>
      <c r="V144" s="17">
        <v>662</v>
      </c>
      <c r="W144" s="17">
        <v>607</v>
      </c>
      <c r="X144" s="17">
        <v>454</v>
      </c>
      <c r="Y144" s="17">
        <v>616</v>
      </c>
      <c r="Z144" s="18">
        <v>931</v>
      </c>
      <c r="AA144" s="18">
        <v>1485</v>
      </c>
    </row>
    <row r="145" spans="1:27" ht="15.75" x14ac:dyDescent="0.25">
      <c r="A145" s="23" t="s">
        <v>1069</v>
      </c>
      <c r="B145" s="23" t="s">
        <v>1733</v>
      </c>
      <c r="C145" s="17">
        <v>1092</v>
      </c>
      <c r="D145" s="17">
        <v>1193</v>
      </c>
      <c r="E145" s="17">
        <v>1206</v>
      </c>
      <c r="F145" s="17">
        <v>1162</v>
      </c>
      <c r="G145" s="17">
        <v>1101</v>
      </c>
      <c r="H145" s="17">
        <v>1188</v>
      </c>
      <c r="I145" s="17">
        <v>1316</v>
      </c>
      <c r="J145" s="17">
        <v>1493</v>
      </c>
      <c r="K145" s="17">
        <v>1459</v>
      </c>
      <c r="L145" s="17">
        <v>1584</v>
      </c>
      <c r="M145" s="17">
        <v>1432</v>
      </c>
      <c r="N145" s="17">
        <v>1712</v>
      </c>
      <c r="O145" s="17">
        <v>2071</v>
      </c>
      <c r="P145" s="17">
        <v>1656</v>
      </c>
      <c r="Q145" s="17">
        <v>1811</v>
      </c>
      <c r="R145" s="17">
        <v>1860</v>
      </c>
      <c r="S145" s="17">
        <v>1615</v>
      </c>
      <c r="T145" s="17">
        <v>2034</v>
      </c>
      <c r="U145" s="17">
        <v>2396</v>
      </c>
      <c r="V145" s="17">
        <v>2674</v>
      </c>
      <c r="W145" s="17">
        <v>3320</v>
      </c>
      <c r="X145" s="17">
        <v>2214</v>
      </c>
      <c r="Y145" s="17">
        <v>2198</v>
      </c>
      <c r="Z145" s="18">
        <v>3637</v>
      </c>
      <c r="AA145" s="18">
        <v>3974</v>
      </c>
    </row>
    <row r="146" spans="1:27" ht="15.75" x14ac:dyDescent="0.25">
      <c r="A146" s="23" t="s">
        <v>1071</v>
      </c>
      <c r="B146" s="23" t="s">
        <v>1734</v>
      </c>
      <c r="C146" s="17">
        <v>29</v>
      </c>
      <c r="D146" s="17">
        <v>34</v>
      </c>
      <c r="E146" s="17">
        <v>25</v>
      </c>
      <c r="F146" s="17">
        <v>21</v>
      </c>
      <c r="G146" s="17">
        <v>31</v>
      </c>
      <c r="H146" s="17">
        <v>73</v>
      </c>
      <c r="I146" s="17">
        <v>75</v>
      </c>
      <c r="J146" s="17">
        <v>3</v>
      </c>
      <c r="K146" s="17">
        <v>55</v>
      </c>
      <c r="L146" s="17">
        <v>54</v>
      </c>
      <c r="M146" s="17">
        <v>64</v>
      </c>
      <c r="N146" s="17">
        <v>48</v>
      </c>
      <c r="O146" s="17">
        <v>41</v>
      </c>
      <c r="P146" s="17">
        <v>43</v>
      </c>
      <c r="Q146" s="17">
        <v>49</v>
      </c>
      <c r="R146" s="17">
        <v>86</v>
      </c>
      <c r="S146" s="17">
        <v>76</v>
      </c>
      <c r="T146" s="17">
        <v>101</v>
      </c>
      <c r="U146" s="17">
        <v>94</v>
      </c>
      <c r="V146" s="17">
        <v>116</v>
      </c>
      <c r="W146" s="17">
        <v>148</v>
      </c>
      <c r="X146" s="17">
        <v>72</v>
      </c>
      <c r="Y146" s="17">
        <v>71</v>
      </c>
      <c r="Z146" s="18">
        <v>117</v>
      </c>
      <c r="AA146" s="18">
        <v>158</v>
      </c>
    </row>
    <row r="147" spans="1:27" ht="15.75" x14ac:dyDescent="0.25">
      <c r="A147" s="23" t="s">
        <v>1073</v>
      </c>
      <c r="B147" s="23" t="s">
        <v>1735</v>
      </c>
      <c r="C147" s="17">
        <v>7</v>
      </c>
      <c r="D147" s="17">
        <v>10</v>
      </c>
      <c r="E147" s="17">
        <v>4</v>
      </c>
      <c r="F147" s="17">
        <v>4</v>
      </c>
      <c r="G147" s="17">
        <v>4</v>
      </c>
      <c r="H147" s="17">
        <v>4</v>
      </c>
      <c r="I147" s="17">
        <v>5</v>
      </c>
      <c r="J147" s="17">
        <v>33</v>
      </c>
      <c r="K147" s="17">
        <v>51</v>
      </c>
      <c r="L147" s="17">
        <v>14</v>
      </c>
      <c r="M147" s="17">
        <v>44</v>
      </c>
      <c r="N147" s="17">
        <v>74</v>
      </c>
      <c r="O147" s="17">
        <v>80</v>
      </c>
      <c r="P147" s="17">
        <v>48</v>
      </c>
      <c r="Q147" s="17">
        <v>70</v>
      </c>
      <c r="R147" s="17">
        <v>53</v>
      </c>
      <c r="S147" s="17">
        <v>52</v>
      </c>
      <c r="T147" s="17">
        <v>123</v>
      </c>
      <c r="U147" s="17">
        <v>180</v>
      </c>
      <c r="V147" s="17">
        <v>171</v>
      </c>
      <c r="W147" s="17">
        <v>136</v>
      </c>
      <c r="X147" s="17">
        <v>94</v>
      </c>
      <c r="Y147" s="17">
        <v>103</v>
      </c>
      <c r="Z147" s="18">
        <v>237</v>
      </c>
      <c r="AA147" s="18">
        <v>287</v>
      </c>
    </row>
    <row r="148" spans="1:27" ht="15.75" x14ac:dyDescent="0.25">
      <c r="A148" s="23" t="s">
        <v>1075</v>
      </c>
      <c r="B148" s="23" t="s">
        <v>1736</v>
      </c>
      <c r="C148" s="17">
        <v>211</v>
      </c>
      <c r="D148" s="17">
        <v>242</v>
      </c>
      <c r="E148" s="17">
        <v>334</v>
      </c>
      <c r="F148" s="17">
        <v>338</v>
      </c>
      <c r="G148" s="17">
        <v>323</v>
      </c>
      <c r="H148" s="17">
        <v>379</v>
      </c>
      <c r="I148" s="17">
        <v>295</v>
      </c>
      <c r="J148" s="17">
        <v>278</v>
      </c>
      <c r="K148" s="17">
        <v>332</v>
      </c>
      <c r="L148" s="17">
        <v>425</v>
      </c>
      <c r="M148" s="17">
        <v>284</v>
      </c>
      <c r="N148" s="17">
        <v>415</v>
      </c>
      <c r="O148" s="17">
        <v>408</v>
      </c>
      <c r="P148" s="17">
        <v>471</v>
      </c>
      <c r="Q148" s="17">
        <v>590</v>
      </c>
      <c r="R148" s="17">
        <v>608</v>
      </c>
      <c r="S148" s="17">
        <v>705</v>
      </c>
      <c r="T148" s="17">
        <v>812</v>
      </c>
      <c r="U148" s="17">
        <v>990</v>
      </c>
      <c r="V148" s="17">
        <v>1080</v>
      </c>
      <c r="W148" s="17">
        <v>1197</v>
      </c>
      <c r="X148" s="17">
        <v>631</v>
      </c>
      <c r="Y148" s="17">
        <v>522</v>
      </c>
      <c r="Z148" s="18">
        <v>1566</v>
      </c>
      <c r="AA148" s="18">
        <v>1357</v>
      </c>
    </row>
    <row r="149" spans="1:27" ht="15.75" x14ac:dyDescent="0.25">
      <c r="A149" s="23" t="s">
        <v>1077</v>
      </c>
      <c r="B149" s="23" t="s">
        <v>1737</v>
      </c>
      <c r="C149" s="17">
        <v>11741</v>
      </c>
      <c r="D149" s="17">
        <v>12073</v>
      </c>
      <c r="E149" s="17">
        <v>12342</v>
      </c>
      <c r="F149" s="17">
        <v>12557</v>
      </c>
      <c r="G149" s="17">
        <v>13871</v>
      </c>
      <c r="H149" s="17">
        <v>14421</v>
      </c>
      <c r="I149" s="17">
        <v>15679</v>
      </c>
      <c r="J149" s="17">
        <v>16216</v>
      </c>
      <c r="K149" s="17">
        <v>17915</v>
      </c>
      <c r="L149" s="17">
        <v>19156</v>
      </c>
      <c r="M149" s="17">
        <v>20168</v>
      </c>
      <c r="N149" s="17">
        <v>21215</v>
      </c>
      <c r="O149" s="17">
        <v>21863</v>
      </c>
      <c r="P149" s="17">
        <v>22050</v>
      </c>
      <c r="Q149" s="17">
        <v>23417</v>
      </c>
      <c r="R149" s="17">
        <v>26488</v>
      </c>
      <c r="S149" s="17">
        <v>28259</v>
      </c>
      <c r="T149" s="17">
        <v>31616</v>
      </c>
      <c r="U149" s="17">
        <v>35267</v>
      </c>
      <c r="V149" s="17">
        <v>38172</v>
      </c>
      <c r="W149" s="17">
        <v>42200</v>
      </c>
      <c r="X149" s="17">
        <v>38802</v>
      </c>
      <c r="Y149" s="17">
        <v>40965</v>
      </c>
      <c r="Z149" s="18">
        <v>51651</v>
      </c>
      <c r="AA149" s="18">
        <v>57408</v>
      </c>
    </row>
    <row r="150" spans="1:27" ht="15.75" x14ac:dyDescent="0.25">
      <c r="A150" s="23" t="s">
        <v>1079</v>
      </c>
      <c r="B150" s="23" t="s">
        <v>1738</v>
      </c>
      <c r="C150" s="17">
        <v>0</v>
      </c>
      <c r="D150" s="17">
        <v>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6</v>
      </c>
      <c r="K150" s="17">
        <v>6</v>
      </c>
      <c r="L150" s="17">
        <v>4</v>
      </c>
      <c r="M150" s="17">
        <v>83</v>
      </c>
      <c r="N150" s="17">
        <v>28</v>
      </c>
      <c r="O150" s="17">
        <v>33</v>
      </c>
      <c r="P150" s="17">
        <v>145</v>
      </c>
      <c r="Q150" s="17">
        <v>20</v>
      </c>
      <c r="R150" s="17">
        <v>14</v>
      </c>
      <c r="S150" s="17">
        <v>23</v>
      </c>
      <c r="T150" s="17">
        <v>21</v>
      </c>
      <c r="U150" s="17">
        <v>18</v>
      </c>
      <c r="V150" s="17">
        <v>30</v>
      </c>
      <c r="W150" s="17">
        <v>7</v>
      </c>
      <c r="X150" s="17">
        <v>13</v>
      </c>
      <c r="Y150" s="17">
        <v>9</v>
      </c>
      <c r="Z150" s="18">
        <v>32</v>
      </c>
      <c r="AA150" s="18">
        <v>50</v>
      </c>
    </row>
    <row r="151" spans="1:27" ht="15.75" x14ac:dyDescent="0.25">
      <c r="A151" s="23" t="s">
        <v>1081</v>
      </c>
      <c r="B151" s="23" t="s">
        <v>1739</v>
      </c>
      <c r="C151" s="17">
        <v>31</v>
      </c>
      <c r="D151" s="17">
        <v>10</v>
      </c>
      <c r="E151" s="17">
        <v>37</v>
      </c>
      <c r="F151" s="17">
        <v>8</v>
      </c>
      <c r="G151" s="17">
        <v>1</v>
      </c>
      <c r="H151" s="17">
        <v>0</v>
      </c>
      <c r="I151" s="17">
        <v>0</v>
      </c>
      <c r="J151" s="17">
        <v>0</v>
      </c>
      <c r="K151" s="17">
        <v>11</v>
      </c>
      <c r="L151" s="17">
        <v>45</v>
      </c>
      <c r="M151" s="17">
        <v>22</v>
      </c>
      <c r="N151" s="17">
        <v>29</v>
      </c>
      <c r="O151" s="17">
        <v>37</v>
      </c>
      <c r="P151" s="17">
        <v>20</v>
      </c>
      <c r="Q151" s="17">
        <v>20</v>
      </c>
      <c r="R151" s="17">
        <v>35</v>
      </c>
      <c r="S151" s="17">
        <v>18</v>
      </c>
      <c r="T151" s="17">
        <v>17</v>
      </c>
      <c r="U151" s="17">
        <v>13</v>
      </c>
      <c r="V151" s="17">
        <v>15</v>
      </c>
      <c r="W151" s="17">
        <v>8</v>
      </c>
      <c r="X151" s="17">
        <v>10</v>
      </c>
      <c r="Y151" s="17">
        <v>12</v>
      </c>
      <c r="Z151" s="18">
        <v>9</v>
      </c>
      <c r="AA151" s="18">
        <v>8</v>
      </c>
    </row>
    <row r="152" spans="1:27" ht="15.75" x14ac:dyDescent="0.25">
      <c r="A152" s="23" t="s">
        <v>1083</v>
      </c>
      <c r="B152" s="23" t="s">
        <v>1740</v>
      </c>
      <c r="C152" s="17">
        <v>1482</v>
      </c>
      <c r="D152" s="17">
        <v>1808</v>
      </c>
      <c r="E152" s="17">
        <v>1681</v>
      </c>
      <c r="F152" s="17">
        <v>1639</v>
      </c>
      <c r="G152" s="17">
        <v>1933</v>
      </c>
      <c r="H152" s="17">
        <v>2734</v>
      </c>
      <c r="I152" s="17">
        <v>2234</v>
      </c>
      <c r="J152" s="17">
        <v>2997</v>
      </c>
      <c r="K152" s="17">
        <v>2888</v>
      </c>
      <c r="L152" s="17">
        <v>3314</v>
      </c>
      <c r="M152" s="17">
        <v>3117</v>
      </c>
      <c r="N152" s="17">
        <v>3107</v>
      </c>
      <c r="O152" s="17">
        <v>3314</v>
      </c>
      <c r="P152" s="17">
        <v>3102</v>
      </c>
      <c r="Q152" s="17">
        <v>3347</v>
      </c>
      <c r="R152" s="17">
        <v>3509</v>
      </c>
      <c r="S152" s="17">
        <v>3863</v>
      </c>
      <c r="T152" s="17">
        <v>4203</v>
      </c>
      <c r="U152" s="17">
        <v>3634</v>
      </c>
      <c r="V152" s="17">
        <v>3788</v>
      </c>
      <c r="W152" s="17">
        <v>3626</v>
      </c>
      <c r="X152" s="17">
        <v>2210</v>
      </c>
      <c r="Y152" s="17">
        <v>1968</v>
      </c>
      <c r="Z152" s="18">
        <v>3665</v>
      </c>
      <c r="AA152" s="18">
        <v>3899</v>
      </c>
    </row>
    <row r="153" spans="1:27" ht="15.75" x14ac:dyDescent="0.25">
      <c r="A153" s="23" t="s">
        <v>1085</v>
      </c>
      <c r="B153" s="23" t="s">
        <v>1741</v>
      </c>
      <c r="C153" s="17">
        <v>101</v>
      </c>
      <c r="D153" s="17">
        <v>98</v>
      </c>
      <c r="E153" s="17">
        <v>41</v>
      </c>
      <c r="F153" s="17">
        <v>45</v>
      </c>
      <c r="G153" s="17">
        <v>46</v>
      </c>
      <c r="H153" s="17">
        <v>19</v>
      </c>
      <c r="I153" s="17">
        <v>61</v>
      </c>
      <c r="J153" s="17">
        <v>25</v>
      </c>
      <c r="K153" s="17">
        <v>10</v>
      </c>
      <c r="L153" s="17">
        <v>14</v>
      </c>
      <c r="M153" s="17">
        <v>115</v>
      </c>
      <c r="N153" s="17">
        <v>96</v>
      </c>
      <c r="O153" s="17">
        <v>112</v>
      </c>
      <c r="P153" s="17">
        <v>143</v>
      </c>
      <c r="Q153" s="17">
        <v>115</v>
      </c>
      <c r="R153" s="17">
        <v>187</v>
      </c>
      <c r="S153" s="17">
        <v>198</v>
      </c>
      <c r="T153" s="17">
        <v>258</v>
      </c>
      <c r="U153" s="17">
        <v>192</v>
      </c>
      <c r="V153" s="17">
        <v>341</v>
      </c>
      <c r="W153" s="17">
        <v>212</v>
      </c>
      <c r="X153" s="17">
        <v>75</v>
      </c>
      <c r="Y153" s="17">
        <v>56</v>
      </c>
      <c r="Z153" s="18">
        <v>221</v>
      </c>
      <c r="AA153" s="18">
        <v>383</v>
      </c>
    </row>
    <row r="154" spans="1:27" ht="15.75" x14ac:dyDescent="0.25">
      <c r="A154" s="23" t="s">
        <v>1087</v>
      </c>
      <c r="B154" s="23" t="s">
        <v>1742</v>
      </c>
      <c r="C154" s="17">
        <v>14890</v>
      </c>
      <c r="D154" s="17">
        <v>15687</v>
      </c>
      <c r="E154" s="17">
        <v>15912</v>
      </c>
      <c r="F154" s="17">
        <v>16030</v>
      </c>
      <c r="G154" s="17">
        <v>17552</v>
      </c>
      <c r="H154" s="17">
        <v>19149</v>
      </c>
      <c r="I154" s="17">
        <v>20001</v>
      </c>
      <c r="J154" s="17">
        <v>21424</v>
      </c>
      <c r="K154" s="17">
        <v>23123</v>
      </c>
      <c r="L154" s="17">
        <v>25124</v>
      </c>
      <c r="M154" s="17">
        <v>25815</v>
      </c>
      <c r="N154" s="17">
        <v>27341</v>
      </c>
      <c r="O154" s="17">
        <v>28623</v>
      </c>
      <c r="P154" s="17">
        <v>28430</v>
      </c>
      <c r="Q154" s="17">
        <v>30104</v>
      </c>
      <c r="R154" s="17">
        <v>33560</v>
      </c>
      <c r="S154" s="17">
        <v>35532</v>
      </c>
      <c r="T154" s="17">
        <v>40051</v>
      </c>
      <c r="U154" s="17">
        <v>43807</v>
      </c>
      <c r="V154" s="17">
        <v>47260</v>
      </c>
      <c r="W154" s="17">
        <v>51706</v>
      </c>
      <c r="X154" s="17">
        <v>44777</v>
      </c>
      <c r="Y154" s="17">
        <v>46682</v>
      </c>
      <c r="Z154" s="18">
        <v>62401</v>
      </c>
      <c r="AA154" s="18">
        <v>69392</v>
      </c>
    </row>
    <row r="155" spans="1:27" ht="15.75" x14ac:dyDescent="0.25">
      <c r="A155" s="23" t="s">
        <v>1089</v>
      </c>
      <c r="B155" s="23" t="s">
        <v>1743</v>
      </c>
      <c r="C155" s="17">
        <v>259</v>
      </c>
      <c r="D155" s="17">
        <v>308</v>
      </c>
      <c r="E155" s="17">
        <v>362</v>
      </c>
      <c r="F155" s="17">
        <v>526</v>
      </c>
      <c r="G155" s="17">
        <v>423</v>
      </c>
      <c r="H155" s="17">
        <v>560</v>
      </c>
      <c r="I155" s="17">
        <v>650</v>
      </c>
      <c r="J155" s="17">
        <v>764</v>
      </c>
      <c r="K155" s="17">
        <v>884</v>
      </c>
      <c r="L155" s="17">
        <v>1141</v>
      </c>
      <c r="M155" s="17">
        <v>1116</v>
      </c>
      <c r="N155" s="17">
        <v>1176</v>
      </c>
      <c r="O155" s="17">
        <v>1289</v>
      </c>
      <c r="P155" s="17">
        <v>1220</v>
      </c>
      <c r="Q155" s="17">
        <v>1529</v>
      </c>
      <c r="R155" s="17">
        <v>1524</v>
      </c>
      <c r="S155" s="17">
        <v>1973</v>
      </c>
      <c r="T155" s="17">
        <v>1978</v>
      </c>
      <c r="U155" s="17">
        <v>1894</v>
      </c>
      <c r="V155" s="17">
        <v>2082</v>
      </c>
      <c r="W155" s="17">
        <v>2318</v>
      </c>
      <c r="X155" s="17">
        <v>2010</v>
      </c>
      <c r="Y155" s="17">
        <v>2060</v>
      </c>
      <c r="Z155" s="18">
        <v>3121</v>
      </c>
      <c r="AA155" s="18">
        <v>3221</v>
      </c>
    </row>
    <row r="156" spans="1:27" ht="15.75" x14ac:dyDescent="0.25">
      <c r="A156" s="23" t="s">
        <v>1091</v>
      </c>
      <c r="B156" s="23" t="s">
        <v>1744</v>
      </c>
      <c r="C156" s="17">
        <v>690</v>
      </c>
      <c r="D156" s="17">
        <v>740</v>
      </c>
      <c r="E156" s="17">
        <v>745</v>
      </c>
      <c r="F156" s="17">
        <v>727</v>
      </c>
      <c r="G156" s="17">
        <v>769</v>
      </c>
      <c r="H156" s="17">
        <v>865</v>
      </c>
      <c r="I156" s="17">
        <v>919</v>
      </c>
      <c r="J156" s="17">
        <v>959</v>
      </c>
      <c r="K156" s="17">
        <v>1551</v>
      </c>
      <c r="L156" s="17">
        <v>1298</v>
      </c>
      <c r="M156" s="17">
        <v>1180</v>
      </c>
      <c r="N156" s="17">
        <v>1326</v>
      </c>
      <c r="O156" s="17">
        <v>1586</v>
      </c>
      <c r="P156" s="17">
        <v>1633</v>
      </c>
      <c r="Q156" s="17">
        <v>1754</v>
      </c>
      <c r="R156" s="17">
        <v>1827</v>
      </c>
      <c r="S156" s="17">
        <v>1823</v>
      </c>
      <c r="T156" s="17">
        <v>2448</v>
      </c>
      <c r="U156" s="17">
        <v>2623</v>
      </c>
      <c r="V156" s="17">
        <v>2867</v>
      </c>
      <c r="W156" s="17">
        <v>2968</v>
      </c>
      <c r="X156" s="17">
        <v>2979</v>
      </c>
      <c r="Y156" s="17">
        <v>4300</v>
      </c>
      <c r="Z156" s="18">
        <v>4209</v>
      </c>
      <c r="AA156" s="18">
        <v>4980</v>
      </c>
    </row>
    <row r="157" spans="1:27" ht="15.75" x14ac:dyDescent="0.25">
      <c r="A157" s="23" t="s">
        <v>1093</v>
      </c>
      <c r="B157" s="23" t="s">
        <v>1745</v>
      </c>
      <c r="C157" s="17">
        <v>756</v>
      </c>
      <c r="D157" s="17">
        <v>767</v>
      </c>
      <c r="E157" s="17">
        <v>852</v>
      </c>
      <c r="F157" s="17">
        <v>923</v>
      </c>
      <c r="G157" s="17">
        <v>897</v>
      </c>
      <c r="H157" s="17">
        <v>1233</v>
      </c>
      <c r="I157" s="17">
        <v>1443</v>
      </c>
      <c r="J157" s="17">
        <v>1771</v>
      </c>
      <c r="K157" s="17">
        <v>1805</v>
      </c>
      <c r="L157" s="17">
        <v>2332</v>
      </c>
      <c r="M157" s="17">
        <v>2742</v>
      </c>
      <c r="N157" s="17">
        <v>3043</v>
      </c>
      <c r="O157" s="17">
        <v>3080</v>
      </c>
      <c r="P157" s="17">
        <v>2694</v>
      </c>
      <c r="Q157" s="17">
        <v>2733</v>
      </c>
      <c r="R157" s="17">
        <v>3042</v>
      </c>
      <c r="S157" s="17">
        <v>3265</v>
      </c>
      <c r="T157" s="17">
        <v>3607</v>
      </c>
      <c r="U157" s="17">
        <v>4262</v>
      </c>
      <c r="V157" s="17">
        <v>4919</v>
      </c>
      <c r="W157" s="17">
        <v>6389</v>
      </c>
      <c r="X157" s="17">
        <v>5605</v>
      </c>
      <c r="Y157" s="17">
        <v>6422</v>
      </c>
      <c r="Z157" s="18">
        <v>9804</v>
      </c>
      <c r="AA157" s="18">
        <v>14011</v>
      </c>
    </row>
    <row r="158" spans="1:27" ht="15.75" x14ac:dyDescent="0.25">
      <c r="A158" s="23" t="s">
        <v>1095</v>
      </c>
      <c r="B158" s="23" t="s">
        <v>1746</v>
      </c>
      <c r="C158" s="17">
        <v>97</v>
      </c>
      <c r="D158" s="17">
        <v>92</v>
      </c>
      <c r="E158" s="17">
        <v>107</v>
      </c>
      <c r="F158" s="17">
        <v>119</v>
      </c>
      <c r="G158" s="17">
        <v>151</v>
      </c>
      <c r="H158" s="17">
        <v>42</v>
      </c>
      <c r="I158" s="17">
        <v>49</v>
      </c>
      <c r="J158" s="17">
        <v>95</v>
      </c>
      <c r="K158" s="17">
        <v>117</v>
      </c>
      <c r="L158" s="17">
        <v>121</v>
      </c>
      <c r="M158" s="17">
        <v>112</v>
      </c>
      <c r="N158" s="17">
        <v>129</v>
      </c>
      <c r="O158" s="17">
        <v>159</v>
      </c>
      <c r="P158" s="17">
        <v>205</v>
      </c>
      <c r="Q158" s="17">
        <v>185</v>
      </c>
      <c r="R158" s="17">
        <v>247</v>
      </c>
      <c r="S158" s="17">
        <v>211</v>
      </c>
      <c r="T158" s="17">
        <v>283</v>
      </c>
      <c r="U158" s="17">
        <v>266</v>
      </c>
      <c r="V158" s="17">
        <v>306</v>
      </c>
      <c r="W158" s="17">
        <v>289</v>
      </c>
      <c r="X158" s="17">
        <v>150</v>
      </c>
      <c r="Y158" s="17">
        <v>148</v>
      </c>
      <c r="Z158" s="18">
        <v>452</v>
      </c>
      <c r="AA158" s="18">
        <v>491</v>
      </c>
    </row>
    <row r="159" spans="1:27" ht="15.75" x14ac:dyDescent="0.25">
      <c r="A159" s="23" t="s">
        <v>1097</v>
      </c>
      <c r="B159" s="23" t="s">
        <v>1747</v>
      </c>
      <c r="C159" s="17">
        <v>6</v>
      </c>
      <c r="D159" s="17">
        <v>38</v>
      </c>
      <c r="E159" s="17">
        <v>40</v>
      </c>
      <c r="F159" s="17">
        <v>12</v>
      </c>
      <c r="G159" s="17">
        <v>54</v>
      </c>
      <c r="H159" s="17">
        <v>25</v>
      </c>
      <c r="I159" s="17">
        <v>20</v>
      </c>
      <c r="J159" s="17">
        <v>72</v>
      </c>
      <c r="K159" s="17">
        <v>18</v>
      </c>
      <c r="L159" s="17">
        <v>59</v>
      </c>
      <c r="M159" s="17">
        <v>69</v>
      </c>
      <c r="N159" s="17">
        <v>83</v>
      </c>
      <c r="O159" s="17">
        <v>33</v>
      </c>
      <c r="P159" s="17">
        <v>50</v>
      </c>
      <c r="Q159" s="17">
        <v>36</v>
      </c>
      <c r="R159" s="17">
        <v>62</v>
      </c>
      <c r="S159" s="17">
        <v>51</v>
      </c>
      <c r="T159" s="17">
        <v>55</v>
      </c>
      <c r="U159" s="17">
        <v>67</v>
      </c>
      <c r="V159" s="17">
        <v>47</v>
      </c>
      <c r="W159" s="17">
        <v>68</v>
      </c>
      <c r="X159" s="17">
        <v>29</v>
      </c>
      <c r="Y159" s="17">
        <v>59</v>
      </c>
      <c r="Z159" s="18">
        <v>142</v>
      </c>
      <c r="AA159" s="18">
        <v>118</v>
      </c>
    </row>
    <row r="160" spans="1:27" ht="15.75" x14ac:dyDescent="0.25">
      <c r="A160" s="23" t="s">
        <v>1099</v>
      </c>
      <c r="B160" s="23" t="s">
        <v>1748</v>
      </c>
      <c r="C160" s="17">
        <v>232</v>
      </c>
      <c r="D160" s="17">
        <v>249</v>
      </c>
      <c r="E160" s="17">
        <v>222</v>
      </c>
      <c r="F160" s="17">
        <v>175</v>
      </c>
      <c r="G160" s="17">
        <v>215</v>
      </c>
      <c r="H160" s="17">
        <v>222</v>
      </c>
      <c r="I160" s="17">
        <v>237</v>
      </c>
      <c r="J160" s="17">
        <v>247</v>
      </c>
      <c r="K160" s="17">
        <v>319</v>
      </c>
      <c r="L160" s="17">
        <v>330</v>
      </c>
      <c r="M160" s="17">
        <v>317</v>
      </c>
      <c r="N160" s="17">
        <v>368</v>
      </c>
      <c r="O160" s="17">
        <v>398</v>
      </c>
      <c r="P160" s="17">
        <v>420</v>
      </c>
      <c r="Q160" s="17">
        <v>537</v>
      </c>
      <c r="R160" s="17">
        <v>443</v>
      </c>
      <c r="S160" s="17">
        <v>535</v>
      </c>
      <c r="T160" s="17">
        <v>503</v>
      </c>
      <c r="U160" s="17">
        <v>593</v>
      </c>
      <c r="V160" s="17">
        <v>726</v>
      </c>
      <c r="W160" s="17">
        <v>793</v>
      </c>
      <c r="X160" s="17">
        <v>686</v>
      </c>
      <c r="Y160" s="17">
        <v>701</v>
      </c>
      <c r="Z160" s="18">
        <v>843</v>
      </c>
      <c r="AA160" s="18">
        <v>1040</v>
      </c>
    </row>
    <row r="161" spans="1:27" ht="15.75" x14ac:dyDescent="0.25">
      <c r="A161" s="23" t="s">
        <v>1101</v>
      </c>
      <c r="B161" s="23" t="s">
        <v>1749</v>
      </c>
      <c r="C161" s="17">
        <v>1100</v>
      </c>
      <c r="D161" s="17">
        <v>1317</v>
      </c>
      <c r="E161" s="17">
        <v>1441</v>
      </c>
      <c r="F161" s="17">
        <v>1354</v>
      </c>
      <c r="G161" s="17">
        <v>1469</v>
      </c>
      <c r="H161" s="17">
        <v>1449</v>
      </c>
      <c r="I161" s="17">
        <v>1781</v>
      </c>
      <c r="J161" s="17">
        <v>2072</v>
      </c>
      <c r="K161" s="17">
        <v>2096</v>
      </c>
      <c r="L161" s="17">
        <v>2774</v>
      </c>
      <c r="M161" s="17">
        <v>2316</v>
      </c>
      <c r="N161" s="17">
        <v>2566</v>
      </c>
      <c r="O161" s="17">
        <v>2873</v>
      </c>
      <c r="P161" s="17">
        <v>2834</v>
      </c>
      <c r="Q161" s="17">
        <v>2502</v>
      </c>
      <c r="R161" s="17">
        <v>3232</v>
      </c>
      <c r="S161" s="17">
        <v>3409</v>
      </c>
      <c r="T161" s="17">
        <v>4121</v>
      </c>
      <c r="U161" s="17">
        <v>4760</v>
      </c>
      <c r="V161" s="17">
        <v>5196</v>
      </c>
      <c r="W161" s="17">
        <v>5801</v>
      </c>
      <c r="X161" s="17">
        <v>5189</v>
      </c>
      <c r="Y161" s="17">
        <v>4010</v>
      </c>
      <c r="Z161" s="18">
        <v>4722</v>
      </c>
      <c r="AA161" s="18">
        <v>6220</v>
      </c>
    </row>
    <row r="162" spans="1:27" ht="15.75" x14ac:dyDescent="0.25">
      <c r="A162" s="23" t="s">
        <v>1103</v>
      </c>
      <c r="B162" s="23" t="s">
        <v>1750</v>
      </c>
      <c r="C162" s="17">
        <v>296</v>
      </c>
      <c r="D162" s="17">
        <v>335</v>
      </c>
      <c r="E162" s="17">
        <v>309</v>
      </c>
      <c r="F162" s="17">
        <v>314</v>
      </c>
      <c r="G162" s="17">
        <v>266</v>
      </c>
      <c r="H162" s="17">
        <v>332</v>
      </c>
      <c r="I162" s="17">
        <v>421</v>
      </c>
      <c r="J162" s="17">
        <v>475</v>
      </c>
      <c r="K162" s="17">
        <v>367</v>
      </c>
      <c r="L162" s="17">
        <v>382</v>
      </c>
      <c r="M162" s="17">
        <v>487</v>
      </c>
      <c r="N162" s="17">
        <v>477</v>
      </c>
      <c r="O162" s="17">
        <v>428</v>
      </c>
      <c r="P162" s="17">
        <v>362</v>
      </c>
      <c r="Q162" s="17">
        <v>415</v>
      </c>
      <c r="R162" s="17">
        <v>525</v>
      </c>
      <c r="S162" s="17">
        <v>478</v>
      </c>
      <c r="T162" s="17">
        <v>649</v>
      </c>
      <c r="U162" s="17">
        <v>431</v>
      </c>
      <c r="V162" s="17">
        <v>556</v>
      </c>
      <c r="W162" s="17">
        <v>470</v>
      </c>
      <c r="X162" s="17">
        <v>344</v>
      </c>
      <c r="Y162" s="17">
        <v>300</v>
      </c>
      <c r="Z162" s="18">
        <v>426</v>
      </c>
      <c r="AA162" s="18">
        <v>599</v>
      </c>
    </row>
    <row r="163" spans="1:27" ht="15.75" x14ac:dyDescent="0.25">
      <c r="A163" s="23" t="s">
        <v>1105</v>
      </c>
      <c r="B163" s="23" t="s">
        <v>1751</v>
      </c>
      <c r="C163" s="17">
        <v>295</v>
      </c>
      <c r="D163" s="17">
        <v>265</v>
      </c>
      <c r="E163" s="17">
        <v>287</v>
      </c>
      <c r="F163" s="17">
        <v>406</v>
      </c>
      <c r="G163" s="17">
        <v>412</v>
      </c>
      <c r="H163" s="17">
        <v>444</v>
      </c>
      <c r="I163" s="17">
        <v>513</v>
      </c>
      <c r="J163" s="17">
        <v>552</v>
      </c>
      <c r="K163" s="17">
        <v>367</v>
      </c>
      <c r="L163" s="17">
        <v>342</v>
      </c>
      <c r="M163" s="17">
        <v>433</v>
      </c>
      <c r="N163" s="17">
        <v>506</v>
      </c>
      <c r="O163" s="17">
        <v>392</v>
      </c>
      <c r="P163" s="17">
        <v>545</v>
      </c>
      <c r="Q163" s="17">
        <v>502</v>
      </c>
      <c r="R163" s="17">
        <v>490</v>
      </c>
      <c r="S163" s="17">
        <v>424</v>
      </c>
      <c r="T163" s="17">
        <v>511</v>
      </c>
      <c r="U163" s="17">
        <v>657</v>
      </c>
      <c r="V163" s="17">
        <v>650</v>
      </c>
      <c r="W163" s="17">
        <v>660</v>
      </c>
      <c r="X163" s="17">
        <v>244</v>
      </c>
      <c r="Y163" s="17">
        <v>422</v>
      </c>
      <c r="Z163" s="18">
        <v>649</v>
      </c>
      <c r="AA163" s="18">
        <v>818</v>
      </c>
    </row>
    <row r="164" spans="1:27" ht="15.75" x14ac:dyDescent="0.25">
      <c r="A164" s="23" t="s">
        <v>1107</v>
      </c>
      <c r="B164" s="23" t="s">
        <v>1752</v>
      </c>
      <c r="C164" s="17">
        <v>31</v>
      </c>
      <c r="D164" s="17">
        <v>150</v>
      </c>
      <c r="E164" s="17">
        <v>42</v>
      </c>
      <c r="F164" s="17">
        <v>70</v>
      </c>
      <c r="G164" s="17">
        <v>142</v>
      </c>
      <c r="H164" s="17">
        <v>80</v>
      </c>
      <c r="I164" s="17">
        <v>130</v>
      </c>
      <c r="J164" s="17">
        <v>181</v>
      </c>
      <c r="K164" s="17">
        <v>135</v>
      </c>
      <c r="L164" s="17">
        <v>174</v>
      </c>
      <c r="M164" s="17">
        <v>366</v>
      </c>
      <c r="N164" s="17">
        <v>340</v>
      </c>
      <c r="O164" s="17">
        <v>359</v>
      </c>
      <c r="P164" s="17">
        <v>396</v>
      </c>
      <c r="Q164" s="17">
        <v>303</v>
      </c>
      <c r="R164" s="17">
        <v>334</v>
      </c>
      <c r="S164" s="17">
        <v>538</v>
      </c>
      <c r="T164" s="17">
        <v>482</v>
      </c>
      <c r="U164" s="17">
        <v>501</v>
      </c>
      <c r="V164" s="17">
        <v>686</v>
      </c>
      <c r="W164" s="17">
        <v>488</v>
      </c>
      <c r="X164" s="17">
        <v>444</v>
      </c>
      <c r="Y164" s="17">
        <v>347</v>
      </c>
      <c r="Z164" s="18">
        <v>740</v>
      </c>
      <c r="AA164" s="18">
        <v>1121</v>
      </c>
    </row>
    <row r="165" spans="1:27" ht="15.75" x14ac:dyDescent="0.25">
      <c r="A165" s="23" t="s">
        <v>1109</v>
      </c>
      <c r="B165" s="23" t="s">
        <v>1753</v>
      </c>
      <c r="C165" s="17">
        <v>308</v>
      </c>
      <c r="D165" s="17">
        <v>281</v>
      </c>
      <c r="E165" s="17">
        <v>358</v>
      </c>
      <c r="F165" s="17">
        <v>657</v>
      </c>
      <c r="G165" s="17">
        <v>532</v>
      </c>
      <c r="H165" s="17">
        <v>377</v>
      </c>
      <c r="I165" s="17">
        <v>320</v>
      </c>
      <c r="J165" s="17">
        <v>365</v>
      </c>
      <c r="K165" s="17">
        <v>224</v>
      </c>
      <c r="L165" s="17">
        <v>215</v>
      </c>
      <c r="M165" s="17">
        <v>325</v>
      </c>
      <c r="N165" s="17">
        <v>306</v>
      </c>
      <c r="O165" s="17">
        <v>393</v>
      </c>
      <c r="P165" s="17">
        <v>632</v>
      </c>
      <c r="Q165" s="17">
        <v>399</v>
      </c>
      <c r="R165" s="17">
        <v>432</v>
      </c>
      <c r="S165" s="17">
        <v>403</v>
      </c>
      <c r="T165" s="17">
        <v>688</v>
      </c>
      <c r="U165" s="17">
        <v>446</v>
      </c>
      <c r="V165" s="17">
        <v>570</v>
      </c>
      <c r="W165" s="17">
        <v>693</v>
      </c>
      <c r="X165" s="17">
        <v>551</v>
      </c>
      <c r="Y165" s="17">
        <v>513</v>
      </c>
      <c r="Z165" s="18">
        <v>868</v>
      </c>
      <c r="AA165" s="18">
        <v>1258</v>
      </c>
    </row>
    <row r="166" spans="1:27" ht="15.75" x14ac:dyDescent="0.25">
      <c r="A166" s="23" t="s">
        <v>1111</v>
      </c>
      <c r="B166" s="23" t="s">
        <v>1754</v>
      </c>
      <c r="C166" s="17">
        <v>722</v>
      </c>
      <c r="D166" s="17">
        <v>475</v>
      </c>
      <c r="E166" s="17">
        <v>541</v>
      </c>
      <c r="F166" s="17">
        <v>564</v>
      </c>
      <c r="G166" s="17">
        <v>496</v>
      </c>
      <c r="H166" s="17">
        <v>720</v>
      </c>
      <c r="I166" s="17">
        <v>760</v>
      </c>
      <c r="J166" s="17">
        <v>876</v>
      </c>
      <c r="K166" s="17">
        <v>959</v>
      </c>
      <c r="L166" s="17">
        <v>1454</v>
      </c>
      <c r="M166" s="17">
        <v>1468</v>
      </c>
      <c r="N166" s="17">
        <v>1674</v>
      </c>
      <c r="O166" s="17">
        <v>1945</v>
      </c>
      <c r="P166" s="17">
        <v>1899</v>
      </c>
      <c r="Q166" s="17">
        <v>2114</v>
      </c>
      <c r="R166" s="17">
        <v>2351</v>
      </c>
      <c r="S166" s="17">
        <v>2076</v>
      </c>
      <c r="T166" s="17">
        <v>2945</v>
      </c>
      <c r="U166" s="17">
        <v>3197</v>
      </c>
      <c r="V166" s="17">
        <v>3492</v>
      </c>
      <c r="W166" s="17">
        <v>4075</v>
      </c>
      <c r="X166" s="17">
        <v>3666</v>
      </c>
      <c r="Y166" s="17">
        <v>3406</v>
      </c>
      <c r="Z166" s="18">
        <v>3797</v>
      </c>
      <c r="AA166" s="18">
        <v>4488</v>
      </c>
    </row>
    <row r="167" spans="1:27" ht="15.75" x14ac:dyDescent="0.25">
      <c r="A167" s="23" t="s">
        <v>1113</v>
      </c>
      <c r="B167" s="23" t="s">
        <v>1755</v>
      </c>
      <c r="C167" s="17">
        <v>193</v>
      </c>
      <c r="D167" s="17">
        <v>226</v>
      </c>
      <c r="E167" s="17">
        <v>257</v>
      </c>
      <c r="F167" s="17">
        <v>226</v>
      </c>
      <c r="G167" s="17">
        <v>249</v>
      </c>
      <c r="H167" s="17">
        <v>314</v>
      </c>
      <c r="I167" s="17">
        <v>356</v>
      </c>
      <c r="J167" s="17">
        <v>387</v>
      </c>
      <c r="K167" s="17">
        <v>377</v>
      </c>
      <c r="L167" s="17">
        <v>493</v>
      </c>
      <c r="M167" s="17">
        <v>467</v>
      </c>
      <c r="N167" s="17">
        <v>440</v>
      </c>
      <c r="O167" s="17">
        <v>688</v>
      </c>
      <c r="P167" s="17">
        <v>869</v>
      </c>
      <c r="Q167" s="17">
        <v>614</v>
      </c>
      <c r="R167" s="17">
        <v>1062</v>
      </c>
      <c r="S167" s="17">
        <v>1154</v>
      </c>
      <c r="T167" s="17">
        <v>1003</v>
      </c>
      <c r="U167" s="17">
        <v>840</v>
      </c>
      <c r="V167" s="17">
        <v>810</v>
      </c>
      <c r="W167" s="17">
        <v>760</v>
      </c>
      <c r="X167" s="17">
        <v>1025</v>
      </c>
      <c r="Y167" s="17">
        <v>1145</v>
      </c>
      <c r="Z167" s="18">
        <v>1269</v>
      </c>
      <c r="AA167" s="18">
        <v>1231</v>
      </c>
    </row>
    <row r="168" spans="1:27" ht="15.75" x14ac:dyDescent="0.25">
      <c r="A168" s="23" t="s">
        <v>1115</v>
      </c>
      <c r="B168" s="23" t="s">
        <v>1756</v>
      </c>
      <c r="C168" s="17">
        <v>132</v>
      </c>
      <c r="D168" s="17">
        <v>135</v>
      </c>
      <c r="E168" s="17">
        <v>156</v>
      </c>
      <c r="F168" s="17">
        <v>139</v>
      </c>
      <c r="G168" s="17">
        <v>173</v>
      </c>
      <c r="H168" s="17">
        <v>192</v>
      </c>
      <c r="I168" s="17">
        <v>262</v>
      </c>
      <c r="J168" s="17">
        <v>248</v>
      </c>
      <c r="K168" s="17">
        <v>232</v>
      </c>
      <c r="L168" s="17">
        <v>352</v>
      </c>
      <c r="M168" s="17">
        <v>235</v>
      </c>
      <c r="N168" s="17">
        <v>279</v>
      </c>
      <c r="O168" s="17">
        <v>234</v>
      </c>
      <c r="P168" s="17">
        <v>241</v>
      </c>
      <c r="Q168" s="17">
        <v>326</v>
      </c>
      <c r="R168" s="17">
        <v>291</v>
      </c>
      <c r="S168" s="17">
        <v>321</v>
      </c>
      <c r="T168" s="17">
        <v>537</v>
      </c>
      <c r="U168" s="17">
        <v>495</v>
      </c>
      <c r="V168" s="17">
        <v>517</v>
      </c>
      <c r="W168" s="17">
        <v>572</v>
      </c>
      <c r="X168" s="17">
        <v>731</v>
      </c>
      <c r="Y168" s="17">
        <v>930</v>
      </c>
      <c r="Z168" s="18">
        <v>899</v>
      </c>
      <c r="AA168" s="18">
        <v>1036</v>
      </c>
    </row>
    <row r="169" spans="1:27" ht="15.75" x14ac:dyDescent="0.25">
      <c r="A169" s="23" t="s">
        <v>1117</v>
      </c>
      <c r="B169" s="23" t="s">
        <v>1757</v>
      </c>
      <c r="C169" s="17">
        <v>312</v>
      </c>
      <c r="D169" s="17">
        <v>418</v>
      </c>
      <c r="E169" s="17">
        <v>438</v>
      </c>
      <c r="F169" s="17">
        <v>557</v>
      </c>
      <c r="G169" s="17">
        <v>531</v>
      </c>
      <c r="H169" s="17">
        <v>762</v>
      </c>
      <c r="I169" s="17">
        <v>699</v>
      </c>
      <c r="J169" s="17">
        <v>813</v>
      </c>
      <c r="K169" s="17">
        <v>645</v>
      </c>
      <c r="L169" s="17">
        <v>617</v>
      </c>
      <c r="M169" s="17">
        <v>678</v>
      </c>
      <c r="N169" s="17">
        <v>700</v>
      </c>
      <c r="O169" s="17">
        <v>742</v>
      </c>
      <c r="P169" s="17">
        <v>790</v>
      </c>
      <c r="Q169" s="17">
        <v>868</v>
      </c>
      <c r="R169" s="17">
        <v>1008</v>
      </c>
      <c r="S169" s="17">
        <v>908</v>
      </c>
      <c r="T169" s="17">
        <v>1141</v>
      </c>
      <c r="U169" s="17">
        <v>1065</v>
      </c>
      <c r="V169" s="17">
        <v>1125</v>
      </c>
      <c r="W169" s="17">
        <v>1135</v>
      </c>
      <c r="X169" s="17">
        <v>484</v>
      </c>
      <c r="Y169" s="17">
        <v>271</v>
      </c>
      <c r="Z169" s="18">
        <v>808</v>
      </c>
      <c r="AA169" s="18">
        <v>1149</v>
      </c>
    </row>
    <row r="170" spans="1:27" ht="15.75" x14ac:dyDescent="0.25">
      <c r="A170" s="23" t="s">
        <v>1119</v>
      </c>
      <c r="B170" s="23" t="s">
        <v>1758</v>
      </c>
      <c r="C170" s="17">
        <v>645</v>
      </c>
      <c r="D170" s="17">
        <v>654</v>
      </c>
      <c r="E170" s="17">
        <v>793</v>
      </c>
      <c r="F170" s="17">
        <v>786</v>
      </c>
      <c r="G170" s="17">
        <v>973</v>
      </c>
      <c r="H170" s="17">
        <v>1207</v>
      </c>
      <c r="I170" s="17">
        <v>1306</v>
      </c>
      <c r="J170" s="17">
        <v>1560</v>
      </c>
      <c r="K170" s="17">
        <v>1952</v>
      </c>
      <c r="L170" s="17">
        <v>2372</v>
      </c>
      <c r="M170" s="17">
        <v>2305</v>
      </c>
      <c r="N170" s="17">
        <v>2775</v>
      </c>
      <c r="O170" s="17">
        <v>2311</v>
      </c>
      <c r="P170" s="17">
        <v>2751</v>
      </c>
      <c r="Q170" s="17">
        <v>2908</v>
      </c>
      <c r="R170" s="17">
        <v>3050</v>
      </c>
      <c r="S170" s="17">
        <v>3150</v>
      </c>
      <c r="T170" s="17">
        <v>3597</v>
      </c>
      <c r="U170" s="17">
        <v>3784</v>
      </c>
      <c r="V170" s="17">
        <v>4325</v>
      </c>
      <c r="W170" s="17">
        <v>5215</v>
      </c>
      <c r="X170" s="17">
        <v>3325</v>
      </c>
      <c r="Y170" s="17">
        <v>3146</v>
      </c>
      <c r="Z170" s="18">
        <v>5627</v>
      </c>
      <c r="AA170" s="18">
        <v>5844</v>
      </c>
    </row>
    <row r="171" spans="1:27" ht="15.75" x14ac:dyDescent="0.25">
      <c r="A171" s="23" t="s">
        <v>1121</v>
      </c>
      <c r="B171" s="23" t="s">
        <v>1759</v>
      </c>
      <c r="C171" s="17">
        <v>48</v>
      </c>
      <c r="D171" s="17">
        <v>108</v>
      </c>
      <c r="E171" s="17">
        <v>88</v>
      </c>
      <c r="F171" s="17">
        <v>123</v>
      </c>
      <c r="G171" s="17">
        <v>104</v>
      </c>
      <c r="H171" s="17">
        <v>114</v>
      </c>
      <c r="I171" s="17">
        <v>116</v>
      </c>
      <c r="J171" s="17">
        <v>157</v>
      </c>
      <c r="K171" s="17">
        <v>232</v>
      </c>
      <c r="L171" s="17">
        <v>253</v>
      </c>
      <c r="M171" s="17">
        <v>276</v>
      </c>
      <c r="N171" s="17">
        <v>319</v>
      </c>
      <c r="O171" s="17">
        <v>395</v>
      </c>
      <c r="P171" s="17">
        <v>343</v>
      </c>
      <c r="Q171" s="17">
        <v>354</v>
      </c>
      <c r="R171" s="17">
        <v>285</v>
      </c>
      <c r="S171" s="17">
        <v>263</v>
      </c>
      <c r="T171" s="17">
        <v>382</v>
      </c>
      <c r="U171" s="17">
        <v>386</v>
      </c>
      <c r="V171" s="17">
        <v>358</v>
      </c>
      <c r="W171" s="17">
        <v>372</v>
      </c>
      <c r="X171" s="17">
        <v>278</v>
      </c>
      <c r="Y171" s="17">
        <v>292</v>
      </c>
      <c r="Z171" s="18">
        <v>574</v>
      </c>
      <c r="AA171" s="18">
        <v>589</v>
      </c>
    </row>
    <row r="172" spans="1:27" ht="15.75" x14ac:dyDescent="0.25">
      <c r="A172" s="23" t="s">
        <v>1061</v>
      </c>
      <c r="B172" s="23" t="s">
        <v>1760</v>
      </c>
      <c r="C172" s="17">
        <v>404</v>
      </c>
      <c r="D172" s="17">
        <v>464</v>
      </c>
      <c r="E172" s="17">
        <v>442</v>
      </c>
      <c r="F172" s="17">
        <v>514</v>
      </c>
      <c r="G172" s="17">
        <v>587</v>
      </c>
      <c r="H172" s="17">
        <v>867</v>
      </c>
      <c r="I172" s="17">
        <v>737</v>
      </c>
      <c r="J172" s="17">
        <v>903</v>
      </c>
      <c r="K172" s="17">
        <v>771</v>
      </c>
      <c r="L172" s="17">
        <v>901</v>
      </c>
      <c r="M172" s="17">
        <v>1200</v>
      </c>
      <c r="N172" s="17">
        <v>1093</v>
      </c>
      <c r="O172" s="17">
        <v>1266</v>
      </c>
      <c r="P172" s="17">
        <v>1364</v>
      </c>
      <c r="Q172" s="17">
        <v>1643</v>
      </c>
      <c r="R172" s="17">
        <v>1422</v>
      </c>
      <c r="S172" s="17">
        <v>1377</v>
      </c>
      <c r="T172" s="17">
        <v>1455</v>
      </c>
      <c r="U172" s="17">
        <v>1538</v>
      </c>
      <c r="V172" s="17">
        <v>1534</v>
      </c>
      <c r="W172" s="17">
        <v>1686</v>
      </c>
      <c r="X172" s="17">
        <v>851</v>
      </c>
      <c r="Y172" s="17">
        <v>835</v>
      </c>
      <c r="Z172" s="18">
        <v>1878</v>
      </c>
      <c r="AA172" s="18">
        <v>2442</v>
      </c>
    </row>
    <row r="173" spans="1:27" ht="15.75" x14ac:dyDescent="0.25">
      <c r="A173" s="23" t="s">
        <v>1124</v>
      </c>
      <c r="B173" s="23" t="s">
        <v>1761</v>
      </c>
      <c r="C173" s="17">
        <v>6526</v>
      </c>
      <c r="D173" s="17">
        <v>7022</v>
      </c>
      <c r="E173" s="17">
        <v>7480</v>
      </c>
      <c r="F173" s="17">
        <v>8192</v>
      </c>
      <c r="G173" s="17">
        <v>8443</v>
      </c>
      <c r="H173" s="17">
        <v>9805</v>
      </c>
      <c r="I173" s="17">
        <v>10719</v>
      </c>
      <c r="J173" s="17">
        <v>12497</v>
      </c>
      <c r="K173" s="17">
        <v>13051</v>
      </c>
      <c r="L173" s="17">
        <v>15610</v>
      </c>
      <c r="M173" s="17">
        <v>16092</v>
      </c>
      <c r="N173" s="17">
        <v>17600</v>
      </c>
      <c r="O173" s="17">
        <v>18571</v>
      </c>
      <c r="P173" s="17">
        <v>19248</v>
      </c>
      <c r="Q173" s="17">
        <v>19722</v>
      </c>
      <c r="R173" s="17">
        <v>21627</v>
      </c>
      <c r="S173" s="17">
        <v>22359</v>
      </c>
      <c r="T173" s="17">
        <v>26385</v>
      </c>
      <c r="U173" s="17">
        <v>27805</v>
      </c>
      <c r="V173" s="17">
        <v>30766</v>
      </c>
      <c r="W173" s="17">
        <v>34752</v>
      </c>
      <c r="X173" s="17">
        <v>28591</v>
      </c>
      <c r="Y173" s="17">
        <v>29307</v>
      </c>
      <c r="Z173" s="18">
        <v>40828</v>
      </c>
      <c r="AA173" s="18">
        <v>50656</v>
      </c>
    </row>
    <row r="174" spans="1:27" ht="15.75" x14ac:dyDescent="0.25">
      <c r="A174" s="23" t="s">
        <v>1126</v>
      </c>
      <c r="B174" s="23" t="s">
        <v>1762</v>
      </c>
      <c r="C174" s="17">
        <v>1216</v>
      </c>
      <c r="D174" s="17">
        <v>1348</v>
      </c>
      <c r="E174" s="17">
        <v>1483</v>
      </c>
      <c r="F174" s="17">
        <v>1568</v>
      </c>
      <c r="G174" s="17">
        <v>1771</v>
      </c>
      <c r="H174" s="17">
        <v>1758</v>
      </c>
      <c r="I174" s="17">
        <v>2211</v>
      </c>
      <c r="J174" s="17">
        <v>2182</v>
      </c>
      <c r="K174" s="17">
        <v>1850</v>
      </c>
      <c r="L174" s="17">
        <v>1809</v>
      </c>
      <c r="M174" s="17">
        <v>2032</v>
      </c>
      <c r="N174" s="17">
        <v>2385</v>
      </c>
      <c r="O174" s="17">
        <v>2443</v>
      </c>
      <c r="P174" s="17">
        <v>2378</v>
      </c>
      <c r="Q174" s="17">
        <v>2608</v>
      </c>
      <c r="R174" s="17">
        <v>2667</v>
      </c>
      <c r="S174" s="17">
        <v>2579</v>
      </c>
      <c r="T174" s="17">
        <v>2657</v>
      </c>
      <c r="U174" s="17">
        <v>3063</v>
      </c>
      <c r="V174" s="17">
        <v>2789</v>
      </c>
      <c r="W174" s="17">
        <v>2815</v>
      </c>
      <c r="X174" s="17">
        <v>2026</v>
      </c>
      <c r="Y174" s="17">
        <v>1841</v>
      </c>
      <c r="Z174" s="18">
        <v>2768</v>
      </c>
      <c r="AA174" s="18">
        <v>3942</v>
      </c>
    </row>
    <row r="175" spans="1:27" ht="15.75" x14ac:dyDescent="0.25">
      <c r="A175" s="23" t="s">
        <v>1128</v>
      </c>
      <c r="B175" s="23" t="s">
        <v>1763</v>
      </c>
      <c r="C175" s="17">
        <v>257</v>
      </c>
      <c r="D175" s="17">
        <v>279</v>
      </c>
      <c r="E175" s="17">
        <v>322</v>
      </c>
      <c r="F175" s="17">
        <v>411</v>
      </c>
      <c r="G175" s="17">
        <v>405</v>
      </c>
      <c r="H175" s="17">
        <v>473</v>
      </c>
      <c r="I175" s="17">
        <v>602</v>
      </c>
      <c r="J175" s="17">
        <v>534</v>
      </c>
      <c r="K175" s="17">
        <v>467</v>
      </c>
      <c r="L175" s="17">
        <v>420</v>
      </c>
      <c r="M175" s="17">
        <v>353</v>
      </c>
      <c r="N175" s="17">
        <v>450</v>
      </c>
      <c r="O175" s="17">
        <v>439</v>
      </c>
      <c r="P175" s="17">
        <v>367</v>
      </c>
      <c r="Q175" s="17">
        <v>344</v>
      </c>
      <c r="R175" s="17">
        <v>371</v>
      </c>
      <c r="S175" s="17">
        <v>377</v>
      </c>
      <c r="T175" s="17">
        <v>387</v>
      </c>
      <c r="U175" s="17">
        <v>614</v>
      </c>
      <c r="V175" s="17">
        <v>437</v>
      </c>
      <c r="W175" s="17">
        <v>400</v>
      </c>
      <c r="X175" s="17">
        <v>173</v>
      </c>
      <c r="Y175" s="17">
        <v>161</v>
      </c>
      <c r="Z175" s="18">
        <v>205</v>
      </c>
      <c r="AA175" s="18">
        <v>426</v>
      </c>
    </row>
    <row r="176" spans="1:27" ht="15.75" x14ac:dyDescent="0.25">
      <c r="A176" s="23" t="s">
        <v>1061</v>
      </c>
      <c r="B176" s="23" t="s">
        <v>1764</v>
      </c>
      <c r="C176" s="17">
        <v>0</v>
      </c>
      <c r="D176" s="17">
        <v>8</v>
      </c>
      <c r="E176" s="17">
        <v>8</v>
      </c>
      <c r="F176" s="17">
        <v>27</v>
      </c>
      <c r="G176" s="17">
        <v>2</v>
      </c>
      <c r="H176" s="17">
        <v>38</v>
      </c>
      <c r="I176" s="17">
        <v>71</v>
      </c>
      <c r="J176" s="17">
        <v>72</v>
      </c>
      <c r="K176" s="17">
        <v>22</v>
      </c>
      <c r="L176" s="17">
        <v>59</v>
      </c>
      <c r="M176" s="17">
        <v>173</v>
      </c>
      <c r="N176" s="17">
        <v>63</v>
      </c>
      <c r="O176" s="17">
        <v>100</v>
      </c>
      <c r="P176" s="17">
        <v>59</v>
      </c>
      <c r="Q176" s="17">
        <v>90</v>
      </c>
      <c r="R176" s="17">
        <v>114</v>
      </c>
      <c r="S176" s="17">
        <v>82</v>
      </c>
      <c r="T176" s="17">
        <v>100</v>
      </c>
      <c r="U176" s="17">
        <v>236</v>
      </c>
      <c r="V176" s="17">
        <v>307</v>
      </c>
      <c r="W176" s="17">
        <v>325</v>
      </c>
      <c r="X176" s="17">
        <v>459</v>
      </c>
      <c r="Y176" s="17">
        <v>439</v>
      </c>
      <c r="Z176" s="18">
        <v>566</v>
      </c>
      <c r="AA176" s="18">
        <v>554</v>
      </c>
    </row>
    <row r="177" spans="1:27" ht="15.75" x14ac:dyDescent="0.25">
      <c r="A177" s="23" t="s">
        <v>1131</v>
      </c>
      <c r="B177" s="23" t="s">
        <v>1765</v>
      </c>
      <c r="C177" s="17">
        <v>1473</v>
      </c>
      <c r="D177" s="17">
        <v>1635</v>
      </c>
      <c r="E177" s="17">
        <v>1813</v>
      </c>
      <c r="F177" s="17">
        <v>2006</v>
      </c>
      <c r="G177" s="17">
        <v>2178</v>
      </c>
      <c r="H177" s="17">
        <v>2269</v>
      </c>
      <c r="I177" s="17">
        <v>2884</v>
      </c>
      <c r="J177" s="17">
        <v>2788</v>
      </c>
      <c r="K177" s="17">
        <v>2339</v>
      </c>
      <c r="L177" s="17">
        <v>2288</v>
      </c>
      <c r="M177" s="17">
        <v>2558</v>
      </c>
      <c r="N177" s="17">
        <v>2898</v>
      </c>
      <c r="O177" s="17">
        <v>2982</v>
      </c>
      <c r="P177" s="17">
        <v>2804</v>
      </c>
      <c r="Q177" s="17">
        <v>3042</v>
      </c>
      <c r="R177" s="17">
        <v>3152</v>
      </c>
      <c r="S177" s="17">
        <v>3038</v>
      </c>
      <c r="T177" s="17">
        <v>3144</v>
      </c>
      <c r="U177" s="17">
        <v>3913</v>
      </c>
      <c r="V177" s="17">
        <v>3533</v>
      </c>
      <c r="W177" s="17">
        <v>3540</v>
      </c>
      <c r="X177" s="17">
        <v>2658</v>
      </c>
      <c r="Y177" s="17">
        <v>2441</v>
      </c>
      <c r="Z177" s="18">
        <v>3539</v>
      </c>
      <c r="AA177" s="18">
        <v>4922</v>
      </c>
    </row>
    <row r="178" spans="1:27" ht="15.75" x14ac:dyDescent="0.25">
      <c r="A178" s="23" t="s">
        <v>1133</v>
      </c>
      <c r="B178" s="23" t="s">
        <v>1766</v>
      </c>
      <c r="C178" s="17">
        <v>196</v>
      </c>
      <c r="D178" s="17">
        <v>280</v>
      </c>
      <c r="E178" s="17">
        <v>361</v>
      </c>
      <c r="F178" s="17">
        <v>312</v>
      </c>
      <c r="G178" s="17">
        <v>336</v>
      </c>
      <c r="H178" s="17">
        <v>362</v>
      </c>
      <c r="I178" s="17">
        <v>557</v>
      </c>
      <c r="J178" s="17">
        <v>630</v>
      </c>
      <c r="K178" s="17">
        <v>621</v>
      </c>
      <c r="L178" s="17">
        <v>834</v>
      </c>
      <c r="M178" s="17">
        <v>838</v>
      </c>
      <c r="N178" s="17">
        <v>787</v>
      </c>
      <c r="O178" s="17">
        <v>592</v>
      </c>
      <c r="P178" s="17">
        <v>507</v>
      </c>
      <c r="Q178" s="17">
        <v>470</v>
      </c>
      <c r="R178" s="17">
        <v>392</v>
      </c>
      <c r="S178" s="17">
        <v>447</v>
      </c>
      <c r="T178" s="17">
        <v>240</v>
      </c>
      <c r="U178" s="17">
        <v>407</v>
      </c>
      <c r="V178" s="17">
        <v>337</v>
      </c>
      <c r="W178" s="17">
        <v>415</v>
      </c>
      <c r="X178" s="17">
        <v>276</v>
      </c>
      <c r="Y178" s="17">
        <v>327</v>
      </c>
      <c r="Z178" s="18">
        <v>529</v>
      </c>
      <c r="AA178" s="18">
        <v>520</v>
      </c>
    </row>
    <row r="179" spans="1:27" ht="15.75" x14ac:dyDescent="0.25">
      <c r="A179" s="23" t="s">
        <v>1135</v>
      </c>
      <c r="B179" s="23" t="s">
        <v>1767</v>
      </c>
      <c r="C179" s="17">
        <v>97</v>
      </c>
      <c r="D179" s="17">
        <v>86</v>
      </c>
      <c r="E179" s="17">
        <v>118</v>
      </c>
      <c r="F179" s="17">
        <v>133</v>
      </c>
      <c r="G179" s="17">
        <v>131</v>
      </c>
      <c r="H179" s="17">
        <v>141</v>
      </c>
      <c r="I179" s="17">
        <v>158</v>
      </c>
      <c r="J179" s="17">
        <v>213</v>
      </c>
      <c r="K179" s="17">
        <v>321</v>
      </c>
      <c r="L179" s="17">
        <v>311</v>
      </c>
      <c r="M179" s="17">
        <v>260</v>
      </c>
      <c r="N179" s="17">
        <v>283</v>
      </c>
      <c r="O179" s="17">
        <v>256</v>
      </c>
      <c r="P179" s="17">
        <v>294</v>
      </c>
      <c r="Q179" s="17">
        <v>360</v>
      </c>
      <c r="R179" s="17">
        <v>400</v>
      </c>
      <c r="S179" s="17">
        <v>431</v>
      </c>
      <c r="T179" s="17">
        <v>528</v>
      </c>
      <c r="U179" s="17">
        <v>488</v>
      </c>
      <c r="V179" s="17">
        <v>539</v>
      </c>
      <c r="W179" s="17">
        <v>700</v>
      </c>
      <c r="X179" s="17">
        <v>271</v>
      </c>
      <c r="Y179" s="17">
        <v>241</v>
      </c>
      <c r="Z179" s="18">
        <v>547</v>
      </c>
      <c r="AA179" s="18">
        <v>827</v>
      </c>
    </row>
    <row r="180" spans="1:27" ht="15.75" x14ac:dyDescent="0.25">
      <c r="A180" s="23" t="s">
        <v>1137</v>
      </c>
      <c r="B180" s="23" t="s">
        <v>1768</v>
      </c>
      <c r="C180" s="17">
        <v>537</v>
      </c>
      <c r="D180" s="17">
        <v>559</v>
      </c>
      <c r="E180" s="17">
        <v>568</v>
      </c>
      <c r="F180" s="17">
        <v>704</v>
      </c>
      <c r="G180" s="17">
        <v>994</v>
      </c>
      <c r="H180" s="17">
        <v>1007</v>
      </c>
      <c r="I180" s="17">
        <v>1053</v>
      </c>
      <c r="J180" s="17">
        <v>1091</v>
      </c>
      <c r="K180" s="17">
        <v>830</v>
      </c>
      <c r="L180" s="17">
        <v>888</v>
      </c>
      <c r="M180" s="17">
        <v>892</v>
      </c>
      <c r="N180" s="17">
        <v>1042</v>
      </c>
      <c r="O180" s="17">
        <v>1008</v>
      </c>
      <c r="P180" s="17">
        <v>1102</v>
      </c>
      <c r="Q180" s="17">
        <v>915</v>
      </c>
      <c r="R180" s="17">
        <v>913</v>
      </c>
      <c r="S180" s="17">
        <v>1016</v>
      </c>
      <c r="T180" s="17">
        <v>1152</v>
      </c>
      <c r="U180" s="17">
        <v>1296</v>
      </c>
      <c r="V180" s="17">
        <v>1654</v>
      </c>
      <c r="W180" s="17">
        <v>1247</v>
      </c>
      <c r="X180" s="17">
        <v>800</v>
      </c>
      <c r="Y180" s="17">
        <v>775</v>
      </c>
      <c r="Z180" s="18">
        <v>1304</v>
      </c>
      <c r="AA180" s="18">
        <v>1398</v>
      </c>
    </row>
    <row r="181" spans="1:27" ht="15.75" x14ac:dyDescent="0.25">
      <c r="A181" s="23" t="s">
        <v>1139</v>
      </c>
      <c r="B181" s="23" t="s">
        <v>1769</v>
      </c>
      <c r="C181" s="17">
        <v>199</v>
      </c>
      <c r="D181" s="17">
        <v>286</v>
      </c>
      <c r="E181" s="17">
        <v>276</v>
      </c>
      <c r="F181" s="17">
        <v>227</v>
      </c>
      <c r="G181" s="17">
        <v>227</v>
      </c>
      <c r="H181" s="17">
        <v>280</v>
      </c>
      <c r="I181" s="17">
        <v>334</v>
      </c>
      <c r="J181" s="17">
        <v>252</v>
      </c>
      <c r="K181" s="17">
        <v>319</v>
      </c>
      <c r="L181" s="17">
        <v>342</v>
      </c>
      <c r="M181" s="17">
        <v>422</v>
      </c>
      <c r="N181" s="17">
        <v>530</v>
      </c>
      <c r="O181" s="17">
        <v>516</v>
      </c>
      <c r="P181" s="17">
        <v>500</v>
      </c>
      <c r="Q181" s="17">
        <v>339</v>
      </c>
      <c r="R181" s="17">
        <v>319</v>
      </c>
      <c r="S181" s="17">
        <v>246</v>
      </c>
      <c r="T181" s="17">
        <v>130</v>
      </c>
      <c r="U181" s="17">
        <v>106</v>
      </c>
      <c r="V181" s="17">
        <v>183</v>
      </c>
      <c r="W181" s="17">
        <v>319</v>
      </c>
      <c r="X181" s="17">
        <v>142</v>
      </c>
      <c r="Y181" s="17">
        <v>119</v>
      </c>
      <c r="Z181" s="18">
        <v>257</v>
      </c>
      <c r="AA181" s="18">
        <v>385</v>
      </c>
    </row>
    <row r="182" spans="1:27" ht="15.75" x14ac:dyDescent="0.25">
      <c r="A182" s="23" t="s">
        <v>1061</v>
      </c>
      <c r="B182" s="23" t="s">
        <v>1770</v>
      </c>
      <c r="C182" s="17">
        <v>652</v>
      </c>
      <c r="D182" s="17">
        <v>685</v>
      </c>
      <c r="E182" s="17">
        <v>774</v>
      </c>
      <c r="F182" s="17">
        <v>1037</v>
      </c>
      <c r="G182" s="17">
        <v>1233</v>
      </c>
      <c r="H182" s="17">
        <v>1241</v>
      </c>
      <c r="I182" s="17">
        <v>1157</v>
      </c>
      <c r="J182" s="17">
        <v>1322</v>
      </c>
      <c r="K182" s="17">
        <v>1330</v>
      </c>
      <c r="L182" s="17">
        <v>1791</v>
      </c>
      <c r="M182" s="17">
        <v>2497</v>
      </c>
      <c r="N182" s="17">
        <v>1902</v>
      </c>
      <c r="O182" s="17">
        <v>1895</v>
      </c>
      <c r="P182" s="17">
        <v>2184</v>
      </c>
      <c r="Q182" s="17">
        <v>2446</v>
      </c>
      <c r="R182" s="17">
        <v>2338</v>
      </c>
      <c r="S182" s="17">
        <v>2179</v>
      </c>
      <c r="T182" s="17">
        <v>2942</v>
      </c>
      <c r="U182" s="17">
        <v>2735</v>
      </c>
      <c r="V182" s="17">
        <v>2661</v>
      </c>
      <c r="W182" s="17">
        <v>2649</v>
      </c>
      <c r="X182" s="17">
        <v>2006</v>
      </c>
      <c r="Y182" s="17">
        <v>2504</v>
      </c>
      <c r="Z182" s="18">
        <v>3696</v>
      </c>
      <c r="AA182" s="18">
        <v>4414</v>
      </c>
    </row>
    <row r="183" spans="1:27" ht="15.75" x14ac:dyDescent="0.25">
      <c r="A183" s="23" t="s">
        <v>1142</v>
      </c>
      <c r="B183" s="23" t="s">
        <v>1771</v>
      </c>
      <c r="C183" s="17">
        <v>1681</v>
      </c>
      <c r="D183" s="17">
        <v>1896</v>
      </c>
      <c r="E183" s="17">
        <v>2097</v>
      </c>
      <c r="F183" s="17">
        <v>2413</v>
      </c>
      <c r="G183" s="17">
        <v>2921</v>
      </c>
      <c r="H183" s="17">
        <v>3031</v>
      </c>
      <c r="I183" s="17">
        <v>3259</v>
      </c>
      <c r="J183" s="17">
        <v>3508</v>
      </c>
      <c r="K183" s="17">
        <v>3421</v>
      </c>
      <c r="L183" s="17">
        <v>4166</v>
      </c>
      <c r="M183" s="17">
        <v>4909</v>
      </c>
      <c r="N183" s="17">
        <v>4544</v>
      </c>
      <c r="O183" s="17">
        <v>4267</v>
      </c>
      <c r="P183" s="17">
        <v>4587</v>
      </c>
      <c r="Q183" s="17">
        <v>4530</v>
      </c>
      <c r="R183" s="17">
        <v>4362</v>
      </c>
      <c r="S183" s="17">
        <v>4319</v>
      </c>
      <c r="T183" s="17">
        <v>4992</v>
      </c>
      <c r="U183" s="17">
        <v>5032</v>
      </c>
      <c r="V183" s="17">
        <v>5374</v>
      </c>
      <c r="W183" s="17">
        <v>5330</v>
      </c>
      <c r="X183" s="17">
        <v>3495</v>
      </c>
      <c r="Y183" s="17">
        <v>3966</v>
      </c>
      <c r="Z183" s="18">
        <v>6333</v>
      </c>
      <c r="AA183" s="18">
        <v>7544</v>
      </c>
    </row>
    <row r="184" spans="1:27" ht="15.75" x14ac:dyDescent="0.25">
      <c r="A184" s="23" t="s">
        <v>1144</v>
      </c>
      <c r="B184" s="23" t="s">
        <v>1772</v>
      </c>
      <c r="C184" s="17">
        <v>61</v>
      </c>
      <c r="D184" s="17">
        <v>76</v>
      </c>
      <c r="E184" s="17">
        <v>62</v>
      </c>
      <c r="F184" s="17">
        <v>41</v>
      </c>
      <c r="G184" s="17">
        <v>26</v>
      </c>
      <c r="H184" s="17">
        <v>28</v>
      </c>
      <c r="I184" s="17">
        <v>40</v>
      </c>
      <c r="J184" s="17">
        <v>83</v>
      </c>
      <c r="K184" s="17">
        <v>57</v>
      </c>
      <c r="L184" s="17">
        <v>42</v>
      </c>
      <c r="M184" s="17">
        <v>14</v>
      </c>
      <c r="N184" s="17">
        <v>29</v>
      </c>
      <c r="O184" s="17">
        <v>40</v>
      </c>
      <c r="P184" s="17">
        <v>10</v>
      </c>
      <c r="Q184" s="17">
        <v>8</v>
      </c>
      <c r="R184" s="17">
        <v>9</v>
      </c>
      <c r="S184" s="17">
        <v>4</v>
      </c>
      <c r="T184" s="17">
        <v>28</v>
      </c>
      <c r="U184" s="17">
        <v>85</v>
      </c>
      <c r="V184" s="17">
        <v>147</v>
      </c>
      <c r="W184" s="17">
        <v>154</v>
      </c>
      <c r="X184" s="17">
        <v>82</v>
      </c>
      <c r="Y184" s="17">
        <v>70</v>
      </c>
      <c r="Z184" s="18">
        <v>408</v>
      </c>
      <c r="AA184" s="18">
        <v>1275</v>
      </c>
    </row>
    <row r="185" spans="1:27" ht="15.75" x14ac:dyDescent="0.25">
      <c r="A185" s="23" t="s">
        <v>1146</v>
      </c>
      <c r="B185" s="23" t="s">
        <v>1773</v>
      </c>
      <c r="C185" s="17">
        <v>64475</v>
      </c>
      <c r="D185" s="17">
        <v>69044</v>
      </c>
      <c r="E185" s="17">
        <v>73288</v>
      </c>
      <c r="F185" s="17">
        <v>78125</v>
      </c>
      <c r="G185" s="17">
        <v>84292</v>
      </c>
      <c r="H185" s="17">
        <v>90491</v>
      </c>
      <c r="I185" s="17">
        <v>96847</v>
      </c>
      <c r="J185" s="17">
        <v>104134</v>
      </c>
      <c r="K185" s="17">
        <v>107655</v>
      </c>
      <c r="L185" s="17">
        <v>116583</v>
      </c>
      <c r="M185" s="17">
        <v>118360</v>
      </c>
      <c r="N185" s="17">
        <v>123958</v>
      </c>
      <c r="O185" s="17">
        <v>128401</v>
      </c>
      <c r="P185" s="17">
        <v>130627</v>
      </c>
      <c r="Q185" s="17">
        <v>140171</v>
      </c>
      <c r="R185" s="17">
        <v>148118</v>
      </c>
      <c r="S185" s="17">
        <v>156402</v>
      </c>
      <c r="T185" s="17">
        <v>174659</v>
      </c>
      <c r="U185" s="17">
        <v>191464</v>
      </c>
      <c r="V185" s="17">
        <v>214160</v>
      </c>
      <c r="W185" s="17">
        <v>224672</v>
      </c>
      <c r="X185" s="17">
        <v>170598</v>
      </c>
      <c r="Y185" s="17">
        <v>177665</v>
      </c>
      <c r="Z185" s="18">
        <v>251507</v>
      </c>
      <c r="AA185" s="18">
        <v>295097</v>
      </c>
    </row>
    <row r="186" spans="1:27" ht="15.75" x14ac:dyDescent="0.25">
      <c r="A186" s="23"/>
      <c r="B186" s="23"/>
    </row>
    <row r="187" spans="1:27" ht="18" x14ac:dyDescent="0.25">
      <c r="A187" s="21" t="s">
        <v>1774</v>
      </c>
    </row>
    <row r="188" spans="1:27" ht="15.75" x14ac:dyDescent="0.25">
      <c r="A188" s="22" t="s">
        <v>950</v>
      </c>
      <c r="B188" s="23" t="s">
        <v>951</v>
      </c>
      <c r="C188" s="24" t="s">
        <v>952</v>
      </c>
      <c r="D188" s="24" t="s">
        <v>953</v>
      </c>
      <c r="E188" s="24" t="s">
        <v>954</v>
      </c>
      <c r="F188" s="24" t="s">
        <v>955</v>
      </c>
      <c r="G188" s="24" t="s">
        <v>956</v>
      </c>
      <c r="H188" s="24" t="s">
        <v>957</v>
      </c>
      <c r="I188" s="24" t="s">
        <v>958</v>
      </c>
      <c r="J188" s="24" t="s">
        <v>959</v>
      </c>
      <c r="K188" s="24" t="s">
        <v>960</v>
      </c>
      <c r="L188" s="24" t="s">
        <v>961</v>
      </c>
      <c r="M188" s="24" t="s">
        <v>962</v>
      </c>
      <c r="N188" s="24" t="s">
        <v>963</v>
      </c>
      <c r="O188" s="24" t="s">
        <v>964</v>
      </c>
      <c r="P188" s="24" t="s">
        <v>965</v>
      </c>
      <c r="Q188" s="24" t="s">
        <v>966</v>
      </c>
      <c r="R188" s="24" t="s">
        <v>967</v>
      </c>
      <c r="S188" s="24" t="s">
        <v>968</v>
      </c>
      <c r="T188" s="24" t="s">
        <v>969</v>
      </c>
      <c r="U188" s="24" t="s">
        <v>970</v>
      </c>
      <c r="V188" s="24" t="s">
        <v>971</v>
      </c>
      <c r="W188" s="24" t="s">
        <v>972</v>
      </c>
      <c r="X188" s="24" t="s">
        <v>973</v>
      </c>
      <c r="Y188" s="24" t="s">
        <v>921</v>
      </c>
      <c r="Z188" s="24" t="s">
        <v>974</v>
      </c>
      <c r="AA188" s="24" t="s">
        <v>626</v>
      </c>
    </row>
    <row r="189" spans="1:27" ht="15.75" x14ac:dyDescent="0.25">
      <c r="A189" s="23" t="s">
        <v>975</v>
      </c>
      <c r="B189" s="23" t="s">
        <v>1775</v>
      </c>
      <c r="C189" s="17">
        <v>-41</v>
      </c>
      <c r="D189" s="17">
        <v>-43</v>
      </c>
      <c r="E189" s="17">
        <v>-82</v>
      </c>
      <c r="F189" s="17">
        <v>-272</v>
      </c>
      <c r="G189" s="17">
        <v>-183</v>
      </c>
      <c r="H189" s="17">
        <v>-288</v>
      </c>
      <c r="I189" s="17">
        <v>-300</v>
      </c>
      <c r="J189" s="17">
        <v>-264</v>
      </c>
      <c r="K189" s="17">
        <v>64</v>
      </c>
      <c r="L189" s="17">
        <v>7</v>
      </c>
      <c r="M189" s="17">
        <v>-212</v>
      </c>
      <c r="N189" s="17">
        <v>-402</v>
      </c>
      <c r="O189" s="17">
        <v>-2</v>
      </c>
      <c r="P189" s="17">
        <v>65</v>
      </c>
      <c r="Q189" s="17">
        <v>-78</v>
      </c>
      <c r="R189" s="17">
        <v>-107</v>
      </c>
      <c r="S189" s="17">
        <v>-69</v>
      </c>
      <c r="T189" s="17">
        <v>-259</v>
      </c>
      <c r="U189" s="17">
        <v>135</v>
      </c>
      <c r="V189" s="17">
        <v>220</v>
      </c>
      <c r="W189" s="17">
        <v>286</v>
      </c>
      <c r="X189" s="17">
        <v>498</v>
      </c>
      <c r="Y189" s="17">
        <v>450</v>
      </c>
      <c r="Z189" s="17">
        <v>185</v>
      </c>
      <c r="AA189" s="18">
        <v>151</v>
      </c>
    </row>
    <row r="190" spans="1:27" ht="15.75" x14ac:dyDescent="0.25">
      <c r="A190" s="23" t="s">
        <v>977</v>
      </c>
      <c r="B190" s="23" t="s">
        <v>1776</v>
      </c>
      <c r="C190" s="17">
        <v>569</v>
      </c>
      <c r="D190" s="17">
        <v>836</v>
      </c>
      <c r="E190" s="17">
        <v>562</v>
      </c>
      <c r="F190" s="17">
        <v>528</v>
      </c>
      <c r="G190" s="17">
        <v>662</v>
      </c>
      <c r="H190" s="17">
        <v>951</v>
      </c>
      <c r="I190" s="17">
        <v>984</v>
      </c>
      <c r="J190" s="17">
        <v>795</v>
      </c>
      <c r="K190" s="17">
        <v>861</v>
      </c>
      <c r="L190" s="17">
        <v>862</v>
      </c>
      <c r="M190" s="17">
        <v>1628</v>
      </c>
      <c r="N190" s="17">
        <v>1620</v>
      </c>
      <c r="O190" s="17">
        <v>1543</v>
      </c>
      <c r="P190" s="17">
        <v>1899</v>
      </c>
      <c r="Q190" s="17">
        <v>1314</v>
      </c>
      <c r="R190" s="17">
        <v>1306</v>
      </c>
      <c r="S190" s="17">
        <v>1268</v>
      </c>
      <c r="T190" s="17">
        <v>2036</v>
      </c>
      <c r="U190" s="17">
        <v>2683</v>
      </c>
      <c r="V190" s="17">
        <v>2443</v>
      </c>
      <c r="W190" s="17">
        <v>2432</v>
      </c>
      <c r="X190" s="17">
        <v>2575</v>
      </c>
      <c r="Y190" s="17">
        <v>3443</v>
      </c>
      <c r="Z190" s="17">
        <v>3589</v>
      </c>
      <c r="AA190" s="18">
        <v>5530</v>
      </c>
    </row>
    <row r="191" spans="1:27" ht="15.75" x14ac:dyDescent="0.25">
      <c r="A191" s="23" t="s">
        <v>979</v>
      </c>
      <c r="B191" s="23" t="s">
        <v>1777</v>
      </c>
      <c r="C191" s="17">
        <v>48</v>
      </c>
      <c r="D191" s="17">
        <v>48</v>
      </c>
      <c r="E191" s="17">
        <v>2</v>
      </c>
      <c r="F191" s="17">
        <v>17</v>
      </c>
      <c r="G191" s="17">
        <v>11</v>
      </c>
      <c r="H191" s="17">
        <v>-77</v>
      </c>
      <c r="I191" s="17">
        <v>-191</v>
      </c>
      <c r="J191" s="17">
        <v>-115</v>
      </c>
      <c r="K191" s="17">
        <v>-25</v>
      </c>
      <c r="L191" s="17">
        <v>-95</v>
      </c>
      <c r="M191" s="17">
        <v>27</v>
      </c>
      <c r="N191" s="17">
        <v>8</v>
      </c>
      <c r="O191" s="17">
        <v>-158</v>
      </c>
      <c r="P191" s="17">
        <v>7</v>
      </c>
      <c r="Q191" s="17">
        <v>-11</v>
      </c>
      <c r="R191" s="17">
        <v>-50</v>
      </c>
      <c r="S191" s="17">
        <v>57</v>
      </c>
      <c r="T191" s="17">
        <v>-135</v>
      </c>
      <c r="U191" s="17">
        <v>-220</v>
      </c>
      <c r="V191" s="17">
        <v>-350</v>
      </c>
      <c r="W191" s="17">
        <v>-252</v>
      </c>
      <c r="X191" s="17">
        <v>-209</v>
      </c>
      <c r="Y191" s="17">
        <v>-416</v>
      </c>
      <c r="Z191" s="17">
        <v>-678</v>
      </c>
      <c r="AA191" s="18">
        <v>-919</v>
      </c>
    </row>
    <row r="192" spans="1:27" ht="15.75" x14ac:dyDescent="0.25">
      <c r="A192" s="23" t="s">
        <v>981</v>
      </c>
      <c r="B192" s="23" t="s">
        <v>1778</v>
      </c>
      <c r="C192" s="17">
        <v>5</v>
      </c>
      <c r="D192" s="17">
        <v>-13</v>
      </c>
      <c r="E192" s="17">
        <v>-18</v>
      </c>
      <c r="F192" s="17">
        <v>22</v>
      </c>
      <c r="G192" s="17">
        <v>-19</v>
      </c>
      <c r="H192" s="17">
        <v>-65</v>
      </c>
      <c r="I192" s="17">
        <v>-99</v>
      </c>
      <c r="J192" s="17">
        <v>-113</v>
      </c>
      <c r="K192" s="17">
        <v>-61</v>
      </c>
      <c r="L192" s="17">
        <v>-274</v>
      </c>
      <c r="M192" s="17">
        <v>-66</v>
      </c>
      <c r="N192" s="17">
        <v>-132</v>
      </c>
      <c r="O192" s="17">
        <v>-187</v>
      </c>
      <c r="P192" s="17">
        <v>-158</v>
      </c>
      <c r="Q192" s="17">
        <v>-200</v>
      </c>
      <c r="R192" s="17">
        <v>-199</v>
      </c>
      <c r="S192" s="17">
        <v>-290</v>
      </c>
      <c r="T192" s="17">
        <v>-322</v>
      </c>
      <c r="U192" s="17">
        <v>-444</v>
      </c>
      <c r="V192" s="17">
        <v>-467</v>
      </c>
      <c r="W192" s="17">
        <v>-540</v>
      </c>
      <c r="X192" s="17">
        <v>-82</v>
      </c>
      <c r="Y192" s="17">
        <v>-266</v>
      </c>
      <c r="Z192" s="17">
        <v>-744</v>
      </c>
      <c r="AA192" s="18">
        <v>-501</v>
      </c>
    </row>
    <row r="193" spans="1:27" ht="15.75" x14ac:dyDescent="0.25">
      <c r="A193" s="25" t="s">
        <v>983</v>
      </c>
      <c r="B193" s="23" t="s">
        <v>1779</v>
      </c>
      <c r="C193" s="17">
        <v>-606</v>
      </c>
      <c r="D193" s="17">
        <v>-705</v>
      </c>
      <c r="E193" s="17">
        <v>-873</v>
      </c>
      <c r="F193" s="17">
        <v>-736</v>
      </c>
      <c r="G193" s="17">
        <v>-936</v>
      </c>
      <c r="H193" s="17">
        <v>-815</v>
      </c>
      <c r="I193" s="17">
        <v>-820</v>
      </c>
      <c r="J193" s="17">
        <v>-653</v>
      </c>
      <c r="K193" s="17">
        <v>-495</v>
      </c>
      <c r="L193" s="17">
        <v>-232</v>
      </c>
      <c r="M193" s="17">
        <v>-252</v>
      </c>
      <c r="N193" s="17">
        <v>-186</v>
      </c>
      <c r="O193" s="17">
        <v>-180</v>
      </c>
      <c r="P193" s="17">
        <v>-136</v>
      </c>
      <c r="Q193" s="17">
        <v>328</v>
      </c>
      <c r="R193" s="17">
        <v>140</v>
      </c>
      <c r="S193" s="17">
        <v>12</v>
      </c>
      <c r="T193" s="17">
        <v>213</v>
      </c>
      <c r="U193" s="17">
        <v>30</v>
      </c>
      <c r="V193" s="17">
        <v>-8</v>
      </c>
      <c r="W193" s="17">
        <v>-75</v>
      </c>
      <c r="X193" s="17">
        <v>393</v>
      </c>
      <c r="Y193" s="17">
        <v>415</v>
      </c>
      <c r="Z193" s="17">
        <v>232</v>
      </c>
      <c r="AA193" s="18">
        <v>170</v>
      </c>
    </row>
    <row r="194" spans="1:27" ht="15.75" x14ac:dyDescent="0.25">
      <c r="A194" s="25" t="s">
        <v>985</v>
      </c>
      <c r="B194" s="23" t="s">
        <v>1780</v>
      </c>
      <c r="C194" s="17">
        <v>16</v>
      </c>
      <c r="D194" s="17">
        <v>-26</v>
      </c>
      <c r="E194" s="17">
        <v>-15</v>
      </c>
      <c r="F194" s="17">
        <v>-80</v>
      </c>
      <c r="G194" s="17">
        <v>-112</v>
      </c>
      <c r="H194" s="17">
        <v>-152</v>
      </c>
      <c r="I194" s="17">
        <v>-122</v>
      </c>
      <c r="J194" s="17">
        <v>-186</v>
      </c>
      <c r="K194" s="17">
        <v>-29</v>
      </c>
      <c r="L194" s="17">
        <v>-76</v>
      </c>
      <c r="M194" s="17">
        <v>-108</v>
      </c>
      <c r="N194" s="17">
        <v>-97</v>
      </c>
      <c r="O194" s="17">
        <v>-52</v>
      </c>
      <c r="P194" s="17">
        <v>92</v>
      </c>
      <c r="Q194" s="17">
        <v>76</v>
      </c>
      <c r="R194" s="17">
        <v>62</v>
      </c>
      <c r="S194" s="17">
        <v>63</v>
      </c>
      <c r="T194" s="17">
        <v>62</v>
      </c>
      <c r="U194" s="17">
        <v>40</v>
      </c>
      <c r="V194" s="17">
        <v>-101</v>
      </c>
      <c r="W194" s="17">
        <v>-118</v>
      </c>
      <c r="X194" s="17">
        <v>94</v>
      </c>
      <c r="Y194" s="17">
        <v>60</v>
      </c>
      <c r="Z194" s="17">
        <v>29</v>
      </c>
      <c r="AA194" s="18">
        <v>113</v>
      </c>
    </row>
    <row r="195" spans="1:27" ht="15.75" x14ac:dyDescent="0.25">
      <c r="A195" s="25" t="s">
        <v>987</v>
      </c>
      <c r="B195" s="23" t="s">
        <v>1781</v>
      </c>
      <c r="C195" s="17">
        <v>455</v>
      </c>
      <c r="D195" s="17">
        <v>624</v>
      </c>
      <c r="E195" s="17">
        <v>971</v>
      </c>
      <c r="F195" s="17">
        <v>887</v>
      </c>
      <c r="G195" s="17">
        <v>1061</v>
      </c>
      <c r="H195" s="17">
        <v>907</v>
      </c>
      <c r="I195" s="17">
        <v>905</v>
      </c>
      <c r="J195" s="17">
        <v>1601</v>
      </c>
      <c r="K195" s="17">
        <v>1220</v>
      </c>
      <c r="L195" s="17">
        <v>1464</v>
      </c>
      <c r="M195" s="17">
        <v>1567</v>
      </c>
      <c r="N195" s="17">
        <v>1696</v>
      </c>
      <c r="O195" s="17">
        <v>2104</v>
      </c>
      <c r="P195" s="17">
        <v>2121</v>
      </c>
      <c r="Q195" s="17">
        <v>1980</v>
      </c>
      <c r="R195" s="17">
        <v>1509</v>
      </c>
      <c r="S195" s="17">
        <v>1575</v>
      </c>
      <c r="T195" s="17">
        <v>1936</v>
      </c>
      <c r="U195" s="17">
        <v>2084</v>
      </c>
      <c r="V195" s="17">
        <v>2376</v>
      </c>
      <c r="W195" s="17">
        <v>2272</v>
      </c>
      <c r="X195" s="17">
        <v>2420</v>
      </c>
      <c r="Y195" s="17">
        <v>2180</v>
      </c>
      <c r="Z195" s="17">
        <v>2603</v>
      </c>
      <c r="AA195" s="18">
        <v>2931</v>
      </c>
    </row>
    <row r="196" spans="1:27" ht="15.75" x14ac:dyDescent="0.25">
      <c r="A196" s="25" t="s">
        <v>989</v>
      </c>
      <c r="B196" s="23" t="s">
        <v>1782</v>
      </c>
      <c r="C196" s="17">
        <v>3</v>
      </c>
      <c r="D196" s="17">
        <v>1</v>
      </c>
      <c r="E196" s="17">
        <v>3</v>
      </c>
      <c r="F196" s="17">
        <v>4</v>
      </c>
      <c r="G196" s="17">
        <v>8</v>
      </c>
      <c r="H196" s="17">
        <v>-14</v>
      </c>
      <c r="I196" s="17">
        <v>-53</v>
      </c>
      <c r="J196" s="17">
        <v>-45</v>
      </c>
      <c r="K196" s="17">
        <v>-19</v>
      </c>
      <c r="L196" s="17">
        <v>2</v>
      </c>
      <c r="M196" s="17">
        <v>5</v>
      </c>
      <c r="N196" s="17">
        <v>20</v>
      </c>
      <c r="O196" s="17">
        <v>19</v>
      </c>
      <c r="P196" s="17">
        <v>68</v>
      </c>
      <c r="Q196" s="17">
        <v>48</v>
      </c>
      <c r="R196" s="17">
        <v>60</v>
      </c>
      <c r="S196" s="17">
        <v>68</v>
      </c>
      <c r="T196" s="17">
        <v>60</v>
      </c>
      <c r="U196" s="17">
        <v>68</v>
      </c>
      <c r="V196" s="17">
        <v>26</v>
      </c>
      <c r="W196" s="17">
        <v>48</v>
      </c>
      <c r="X196" s="17">
        <v>129</v>
      </c>
      <c r="Y196" s="17">
        <v>-28</v>
      </c>
      <c r="Z196" s="17">
        <v>-21</v>
      </c>
      <c r="AA196" s="18">
        <v>-30</v>
      </c>
    </row>
    <row r="197" spans="1:27" ht="15.75" x14ac:dyDescent="0.25">
      <c r="A197" s="25" t="s">
        <v>991</v>
      </c>
      <c r="B197" s="23" t="s">
        <v>1783</v>
      </c>
      <c r="C197" s="17">
        <v>400</v>
      </c>
      <c r="D197" s="17">
        <v>608</v>
      </c>
      <c r="E197" s="17">
        <v>528</v>
      </c>
      <c r="F197" s="17">
        <v>512</v>
      </c>
      <c r="G197" s="17">
        <v>572</v>
      </c>
      <c r="H197" s="17">
        <v>591</v>
      </c>
      <c r="I197" s="17">
        <v>535</v>
      </c>
      <c r="J197" s="17">
        <v>716</v>
      </c>
      <c r="K197" s="17">
        <v>973</v>
      </c>
      <c r="L197" s="17">
        <v>856</v>
      </c>
      <c r="M197" s="17">
        <v>918</v>
      </c>
      <c r="N197" s="17">
        <v>905</v>
      </c>
      <c r="O197" s="17">
        <v>892</v>
      </c>
      <c r="P197" s="17">
        <v>987</v>
      </c>
      <c r="Q197" s="17">
        <v>778</v>
      </c>
      <c r="R197" s="17">
        <v>936</v>
      </c>
      <c r="S197" s="17">
        <v>821</v>
      </c>
      <c r="T197" s="17">
        <v>735</v>
      </c>
      <c r="U197" s="17">
        <v>875</v>
      </c>
      <c r="V197" s="17">
        <v>920</v>
      </c>
      <c r="W197" s="17">
        <v>1291</v>
      </c>
      <c r="X197" s="17">
        <v>1096</v>
      </c>
      <c r="Y197" s="17">
        <v>879</v>
      </c>
      <c r="Z197" s="17">
        <v>816</v>
      </c>
      <c r="AA197" s="18">
        <v>906</v>
      </c>
    </row>
    <row r="198" spans="1:27" ht="15.75" x14ac:dyDescent="0.25">
      <c r="A198" s="25" t="s">
        <v>993</v>
      </c>
      <c r="B198" s="23" t="s">
        <v>1784</v>
      </c>
      <c r="C198" s="17">
        <v>-2306</v>
      </c>
      <c r="D198" s="17">
        <v>-2445</v>
      </c>
      <c r="E198" s="17">
        <v>-1981</v>
      </c>
      <c r="F198" s="17">
        <v>-2633</v>
      </c>
      <c r="G198" s="17">
        <v>-2604</v>
      </c>
      <c r="H198" s="17">
        <v>-2218</v>
      </c>
      <c r="I198" s="17">
        <v>-2167</v>
      </c>
      <c r="J198" s="17">
        <v>-1697</v>
      </c>
      <c r="K198" s="17">
        <v>-1111</v>
      </c>
      <c r="L198" s="17">
        <v>-84</v>
      </c>
      <c r="M198" s="17">
        <v>-172</v>
      </c>
      <c r="N198" s="17">
        <v>151</v>
      </c>
      <c r="O198" s="17">
        <v>857</v>
      </c>
      <c r="P198" s="17">
        <v>494</v>
      </c>
      <c r="Q198" s="17">
        <v>1205</v>
      </c>
      <c r="R198" s="17">
        <v>550</v>
      </c>
      <c r="S198" s="17">
        <v>1466</v>
      </c>
      <c r="T198" s="17">
        <v>1670</v>
      </c>
      <c r="U198" s="17">
        <v>1967</v>
      </c>
      <c r="V198" s="17">
        <v>311</v>
      </c>
      <c r="W198" s="17">
        <v>1043</v>
      </c>
      <c r="X198" s="17">
        <v>1893</v>
      </c>
      <c r="Y198" s="17">
        <v>3279</v>
      </c>
      <c r="Z198" s="17">
        <v>1872</v>
      </c>
      <c r="AA198" s="18">
        <v>895</v>
      </c>
    </row>
    <row r="199" spans="1:27" ht="15.75" x14ac:dyDescent="0.25">
      <c r="A199" s="25" t="s">
        <v>995</v>
      </c>
      <c r="B199" s="23" t="s">
        <v>1785</v>
      </c>
      <c r="C199" s="17">
        <v>1703</v>
      </c>
      <c r="D199" s="17">
        <v>2351</v>
      </c>
      <c r="E199" s="17">
        <v>2361</v>
      </c>
      <c r="F199" s="17">
        <v>2278</v>
      </c>
      <c r="G199" s="17">
        <v>2951</v>
      </c>
      <c r="H199" s="17">
        <v>3068</v>
      </c>
      <c r="I199" s="17">
        <v>3342</v>
      </c>
      <c r="J199" s="17">
        <v>3686</v>
      </c>
      <c r="K199" s="17">
        <v>2160</v>
      </c>
      <c r="L199" s="17">
        <v>1555</v>
      </c>
      <c r="M199" s="17">
        <v>2003</v>
      </c>
      <c r="N199" s="17">
        <v>1865</v>
      </c>
      <c r="O199" s="17">
        <v>3464</v>
      </c>
      <c r="P199" s="17">
        <v>3430</v>
      </c>
      <c r="Q199" s="17">
        <v>4908</v>
      </c>
      <c r="R199" s="17">
        <v>3736</v>
      </c>
      <c r="S199" s="17">
        <v>4535</v>
      </c>
      <c r="T199" s="17">
        <v>5957</v>
      </c>
      <c r="U199" s="17">
        <v>7751</v>
      </c>
      <c r="V199" s="17">
        <v>7039</v>
      </c>
      <c r="W199" s="17">
        <v>7132</v>
      </c>
      <c r="X199" s="17">
        <v>7575</v>
      </c>
      <c r="Y199" s="17">
        <v>9264</v>
      </c>
      <c r="Z199" s="17">
        <v>11640</v>
      </c>
      <c r="AA199" s="18">
        <v>15336</v>
      </c>
    </row>
    <row r="200" spans="1:27" ht="15.75" x14ac:dyDescent="0.25">
      <c r="A200" s="25" t="s">
        <v>997</v>
      </c>
      <c r="B200" s="23" t="s">
        <v>1786</v>
      </c>
      <c r="C200" s="17">
        <v>-44</v>
      </c>
      <c r="D200" s="17">
        <v>-104</v>
      </c>
      <c r="E200" s="17">
        <v>-500</v>
      </c>
      <c r="F200" s="17">
        <v>-632</v>
      </c>
      <c r="G200" s="17">
        <v>-803</v>
      </c>
      <c r="H200" s="17">
        <v>-792</v>
      </c>
      <c r="I200" s="17">
        <v>-674</v>
      </c>
      <c r="J200" s="17">
        <v>-858</v>
      </c>
      <c r="K200" s="17">
        <v>-580</v>
      </c>
      <c r="L200" s="17">
        <v>-374</v>
      </c>
      <c r="M200" s="17">
        <v>-648</v>
      </c>
      <c r="N200" s="17">
        <v>-529</v>
      </c>
      <c r="O200" s="17">
        <v>-732</v>
      </c>
      <c r="P200" s="17">
        <v>-630</v>
      </c>
      <c r="Q200" s="17">
        <v>-538</v>
      </c>
      <c r="R200" s="17">
        <v>-558</v>
      </c>
      <c r="S200" s="17">
        <v>-898</v>
      </c>
      <c r="T200" s="17">
        <v>-1059</v>
      </c>
      <c r="U200" s="17">
        <v>-1030</v>
      </c>
      <c r="V200" s="17">
        <v>-1270</v>
      </c>
      <c r="W200" s="17">
        <v>-1485</v>
      </c>
      <c r="X200" s="17">
        <v>-89</v>
      </c>
      <c r="Y200" s="17">
        <v>-805</v>
      </c>
      <c r="Z200" s="17">
        <v>-2764</v>
      </c>
      <c r="AA200" s="18">
        <v>-3084</v>
      </c>
    </row>
    <row r="201" spans="1:27" ht="15.75" x14ac:dyDescent="0.25">
      <c r="A201" s="25" t="s">
        <v>999</v>
      </c>
      <c r="B201" s="23" t="s">
        <v>1787</v>
      </c>
      <c r="C201" s="17">
        <v>98</v>
      </c>
      <c r="D201" s="17">
        <v>173</v>
      </c>
      <c r="E201" s="17">
        <v>88</v>
      </c>
      <c r="F201" s="17">
        <v>94</v>
      </c>
      <c r="G201" s="17">
        <v>57</v>
      </c>
      <c r="H201" s="17">
        <v>163</v>
      </c>
      <c r="I201" s="17">
        <v>271</v>
      </c>
      <c r="J201" s="17">
        <v>30</v>
      </c>
      <c r="K201" s="17">
        <v>88</v>
      </c>
      <c r="L201" s="17">
        <v>82</v>
      </c>
      <c r="M201" s="17">
        <v>69</v>
      </c>
      <c r="N201" s="17">
        <v>-92</v>
      </c>
      <c r="O201" s="17">
        <v>-76</v>
      </c>
      <c r="P201" s="17">
        <v>101</v>
      </c>
      <c r="Q201" s="17">
        <v>-199</v>
      </c>
      <c r="R201" s="17">
        <v>-160</v>
      </c>
      <c r="S201" s="17">
        <v>-174</v>
      </c>
      <c r="T201" s="17">
        <v>-229</v>
      </c>
      <c r="U201" s="17">
        <v>-351</v>
      </c>
      <c r="V201" s="17">
        <v>-315</v>
      </c>
      <c r="W201" s="17">
        <v>-176</v>
      </c>
      <c r="X201" s="17">
        <v>518</v>
      </c>
      <c r="Y201" s="17">
        <v>485</v>
      </c>
      <c r="Z201" s="17">
        <v>480</v>
      </c>
      <c r="AA201" s="18">
        <v>461</v>
      </c>
    </row>
    <row r="202" spans="1:27" ht="15.75" x14ac:dyDescent="0.25">
      <c r="A202" s="25" t="s">
        <v>1001</v>
      </c>
      <c r="B202" s="23" t="s">
        <v>1788</v>
      </c>
      <c r="C202" s="17">
        <v>120</v>
      </c>
      <c r="D202" s="17">
        <v>419</v>
      </c>
      <c r="E202" s="17">
        <v>899</v>
      </c>
      <c r="F202" s="17">
        <v>1305</v>
      </c>
      <c r="G202" s="17">
        <v>1877</v>
      </c>
      <c r="H202" s="17">
        <v>2295</v>
      </c>
      <c r="I202" s="17">
        <v>3261</v>
      </c>
      <c r="J202" s="17">
        <v>3677</v>
      </c>
      <c r="K202" s="17">
        <v>5235</v>
      </c>
      <c r="L202" s="17">
        <v>6229</v>
      </c>
      <c r="M202" s="17">
        <v>4923</v>
      </c>
      <c r="N202" s="17">
        <v>5840</v>
      </c>
      <c r="O202" s="17">
        <v>8371</v>
      </c>
      <c r="P202" s="17">
        <v>7937</v>
      </c>
      <c r="Q202" s="17">
        <v>5028</v>
      </c>
      <c r="R202" s="17">
        <v>4310</v>
      </c>
      <c r="S202" s="17">
        <v>4528</v>
      </c>
      <c r="T202" s="17">
        <v>5575</v>
      </c>
      <c r="U202" s="17">
        <v>8088</v>
      </c>
      <c r="V202" s="17">
        <v>8098</v>
      </c>
      <c r="W202" s="17">
        <v>7192</v>
      </c>
      <c r="X202" s="17">
        <v>9970</v>
      </c>
      <c r="Y202" s="17">
        <v>11465</v>
      </c>
      <c r="Z202" s="17">
        <v>11806</v>
      </c>
      <c r="AA202" s="18">
        <v>18927</v>
      </c>
    </row>
    <row r="203" spans="1:27" ht="15.75" x14ac:dyDescent="0.25">
      <c r="A203" s="25" t="s">
        <v>1003</v>
      </c>
      <c r="B203" s="23" t="s">
        <v>1789</v>
      </c>
      <c r="C203" s="17">
        <v>306</v>
      </c>
      <c r="D203" s="17">
        <v>144</v>
      </c>
      <c r="E203" s="17">
        <v>220</v>
      </c>
      <c r="F203" s="17">
        <v>-214</v>
      </c>
      <c r="G203" s="17">
        <v>-196</v>
      </c>
      <c r="H203" s="17">
        <v>-117</v>
      </c>
      <c r="I203" s="17">
        <v>-293</v>
      </c>
      <c r="J203" s="17">
        <v>-12</v>
      </c>
      <c r="K203" s="17">
        <v>78</v>
      </c>
      <c r="L203" s="17">
        <v>-166</v>
      </c>
      <c r="M203" s="17">
        <v>170</v>
      </c>
      <c r="N203" s="17">
        <v>14</v>
      </c>
      <c r="O203" s="17">
        <v>83</v>
      </c>
      <c r="P203" s="17">
        <v>-99</v>
      </c>
      <c r="Q203" s="17">
        <v>146</v>
      </c>
      <c r="R203" s="17">
        <v>372</v>
      </c>
      <c r="S203" s="17">
        <v>492</v>
      </c>
      <c r="T203" s="17">
        <v>273</v>
      </c>
      <c r="U203" s="17">
        <v>297</v>
      </c>
      <c r="V203" s="17">
        <v>-572</v>
      </c>
      <c r="W203" s="17">
        <v>370</v>
      </c>
      <c r="X203" s="17">
        <v>1881</v>
      </c>
      <c r="Y203" s="17">
        <v>2096</v>
      </c>
      <c r="Z203" s="17">
        <v>-267</v>
      </c>
      <c r="AA203" s="18">
        <v>-123</v>
      </c>
    </row>
    <row r="204" spans="1:27" ht="15.75" x14ac:dyDescent="0.25">
      <c r="A204" s="25" t="s">
        <v>1005</v>
      </c>
      <c r="B204" s="23" t="s">
        <v>1790</v>
      </c>
      <c r="C204" s="17">
        <v>16</v>
      </c>
      <c r="D204" s="17">
        <v>24</v>
      </c>
      <c r="E204" s="17">
        <v>17</v>
      </c>
      <c r="F204" s="17">
        <v>24</v>
      </c>
      <c r="G204" s="17">
        <v>13</v>
      </c>
      <c r="H204" s="17">
        <v>23</v>
      </c>
      <c r="I204" s="17">
        <v>68</v>
      </c>
      <c r="J204" s="17">
        <v>-42</v>
      </c>
      <c r="K204" s="17">
        <v>12</v>
      </c>
      <c r="L204" s="17">
        <v>12</v>
      </c>
      <c r="M204" s="17">
        <v>17</v>
      </c>
      <c r="N204" s="17">
        <v>-30</v>
      </c>
      <c r="O204" s="17">
        <v>17</v>
      </c>
      <c r="P204" s="17">
        <v>-13</v>
      </c>
      <c r="Q204" s="17">
        <v>-1</v>
      </c>
      <c r="R204" s="17">
        <v>-49</v>
      </c>
      <c r="S204" s="17">
        <v>-32</v>
      </c>
      <c r="T204" s="17">
        <v>-35</v>
      </c>
      <c r="U204" s="17">
        <v>-36</v>
      </c>
      <c r="V204" s="17">
        <v>-44</v>
      </c>
      <c r="W204" s="17">
        <v>-210</v>
      </c>
      <c r="X204" s="17">
        <v>-82</v>
      </c>
      <c r="Y204" s="17">
        <v>-43</v>
      </c>
      <c r="Z204" s="17">
        <v>-164</v>
      </c>
      <c r="AA204" s="18">
        <v>-159</v>
      </c>
    </row>
    <row r="205" spans="1:27" ht="15.75" x14ac:dyDescent="0.25">
      <c r="A205" s="25" t="s">
        <v>1007</v>
      </c>
      <c r="B205" s="23" t="s">
        <v>1791</v>
      </c>
      <c r="C205" s="17">
        <v>-6</v>
      </c>
      <c r="D205" s="17">
        <v>-5</v>
      </c>
      <c r="E205" s="17">
        <v>46</v>
      </c>
      <c r="F205" s="17">
        <v>-12</v>
      </c>
      <c r="G205" s="17">
        <v>-2</v>
      </c>
      <c r="H205" s="17">
        <v>-10</v>
      </c>
      <c r="I205" s="17">
        <v>23</v>
      </c>
      <c r="J205" s="17">
        <v>-30</v>
      </c>
      <c r="K205" s="17">
        <v>-88</v>
      </c>
      <c r="L205" s="17">
        <v>78</v>
      </c>
      <c r="M205" s="17">
        <v>-88</v>
      </c>
      <c r="N205" s="17">
        <v>-101</v>
      </c>
      <c r="O205" s="17">
        <v>-128</v>
      </c>
      <c r="P205" s="17">
        <v>-118</v>
      </c>
      <c r="Q205" s="17">
        <v>-84</v>
      </c>
      <c r="R205" s="17">
        <v>-126</v>
      </c>
      <c r="S205" s="17">
        <v>-134</v>
      </c>
      <c r="T205" s="17">
        <v>-197</v>
      </c>
      <c r="U205" s="17">
        <v>-211</v>
      </c>
      <c r="V205" s="17">
        <v>-273</v>
      </c>
      <c r="W205" s="17">
        <v>-231</v>
      </c>
      <c r="X205" s="17">
        <v>-161</v>
      </c>
      <c r="Y205" s="17">
        <v>-216</v>
      </c>
      <c r="Z205" s="17">
        <v>-167</v>
      </c>
      <c r="AA205" s="18">
        <v>-240</v>
      </c>
    </row>
    <row r="206" spans="1:27" ht="15.75" x14ac:dyDescent="0.25">
      <c r="A206" s="23" t="s">
        <v>1009</v>
      </c>
      <c r="B206" s="23" t="s">
        <v>1792</v>
      </c>
      <c r="C206" s="17">
        <v>950</v>
      </c>
      <c r="D206" s="17">
        <v>798</v>
      </c>
      <c r="E206" s="17">
        <v>1285</v>
      </c>
      <c r="F206" s="17">
        <v>1202</v>
      </c>
      <c r="G206" s="17">
        <v>1658</v>
      </c>
      <c r="H206" s="17">
        <v>1499</v>
      </c>
      <c r="I206" s="17">
        <v>1647</v>
      </c>
      <c r="J206" s="17">
        <v>1776</v>
      </c>
      <c r="K206" s="17">
        <v>2878</v>
      </c>
      <c r="L206" s="17">
        <v>2518</v>
      </c>
      <c r="M206" s="17">
        <v>2871</v>
      </c>
      <c r="N206" s="17">
        <v>1966</v>
      </c>
      <c r="O206" s="17">
        <v>2475</v>
      </c>
      <c r="P206" s="17">
        <v>2151</v>
      </c>
      <c r="Q206" s="17">
        <v>2495</v>
      </c>
      <c r="R206" s="17">
        <v>2248</v>
      </c>
      <c r="S206" s="17">
        <v>1855</v>
      </c>
      <c r="T206" s="17">
        <v>2181</v>
      </c>
      <c r="U206" s="17">
        <v>2348</v>
      </c>
      <c r="V206" s="17">
        <v>2990</v>
      </c>
      <c r="W206" s="17">
        <v>3967</v>
      </c>
      <c r="X206" s="17">
        <v>2087</v>
      </c>
      <c r="Y206" s="17">
        <v>6005</v>
      </c>
      <c r="Z206" s="17">
        <v>6892</v>
      </c>
      <c r="AA206" s="18">
        <v>5910</v>
      </c>
    </row>
    <row r="207" spans="1:27" ht="15.75" x14ac:dyDescent="0.25">
      <c r="A207" s="23" t="s">
        <v>1011</v>
      </c>
      <c r="B207" s="23" t="s">
        <v>1793</v>
      </c>
      <c r="C207" s="17">
        <v>-126</v>
      </c>
      <c r="D207" s="17">
        <v>-131</v>
      </c>
      <c r="E207" s="17">
        <v>-197</v>
      </c>
      <c r="F207" s="17">
        <v>-141</v>
      </c>
      <c r="G207" s="17">
        <v>-187</v>
      </c>
      <c r="H207" s="17">
        <v>-256</v>
      </c>
      <c r="I207" s="17">
        <v>-260</v>
      </c>
      <c r="J207" s="17">
        <v>-180</v>
      </c>
      <c r="K207" s="17">
        <v>-137</v>
      </c>
      <c r="L207" s="17">
        <v>-174</v>
      </c>
      <c r="M207" s="17">
        <v>-46</v>
      </c>
      <c r="N207" s="17">
        <v>-109</v>
      </c>
      <c r="O207" s="17">
        <v>-4</v>
      </c>
      <c r="P207" s="17">
        <v>-64</v>
      </c>
      <c r="Q207" s="17">
        <v>2</v>
      </c>
      <c r="R207" s="17">
        <v>-82</v>
      </c>
      <c r="S207" s="17">
        <v>-10</v>
      </c>
      <c r="T207" s="17">
        <v>-172</v>
      </c>
      <c r="U207" s="17">
        <v>-75</v>
      </c>
      <c r="V207" s="17">
        <v>-27</v>
      </c>
      <c r="W207" s="17">
        <v>75</v>
      </c>
      <c r="X207" s="17">
        <v>181</v>
      </c>
      <c r="Y207" s="17">
        <v>1928</v>
      </c>
      <c r="Z207" s="17">
        <v>60</v>
      </c>
      <c r="AA207" s="18">
        <v>54</v>
      </c>
    </row>
    <row r="208" spans="1:27" ht="15.75" x14ac:dyDescent="0.25">
      <c r="A208" s="23" t="s">
        <v>1013</v>
      </c>
      <c r="B208" s="23" t="s">
        <v>1794</v>
      </c>
      <c r="C208" s="17">
        <v>1313</v>
      </c>
      <c r="D208" s="17">
        <v>1659</v>
      </c>
      <c r="E208" s="17">
        <v>2014</v>
      </c>
      <c r="F208" s="17">
        <v>1654</v>
      </c>
      <c r="G208" s="17">
        <v>2320</v>
      </c>
      <c r="H208" s="17">
        <v>3199</v>
      </c>
      <c r="I208" s="17">
        <v>3743</v>
      </c>
      <c r="J208" s="17">
        <v>4245</v>
      </c>
      <c r="K208" s="17">
        <v>4909</v>
      </c>
      <c r="L208" s="17">
        <v>5142</v>
      </c>
      <c r="M208" s="17">
        <v>5561</v>
      </c>
      <c r="N208" s="17">
        <v>6905</v>
      </c>
      <c r="O208" s="17">
        <v>7467</v>
      </c>
      <c r="P208" s="17">
        <v>7043</v>
      </c>
      <c r="Q208" s="17">
        <v>6045</v>
      </c>
      <c r="R208" s="17">
        <v>8309</v>
      </c>
      <c r="S208" s="17">
        <v>7686</v>
      </c>
      <c r="T208" s="17">
        <v>7179</v>
      </c>
      <c r="U208" s="17">
        <v>9156</v>
      </c>
      <c r="V208" s="17">
        <v>9372</v>
      </c>
      <c r="W208" s="17">
        <v>9181</v>
      </c>
      <c r="X208" s="17">
        <v>10037</v>
      </c>
      <c r="Y208" s="17">
        <v>8350</v>
      </c>
      <c r="Z208" s="17">
        <v>9073</v>
      </c>
      <c r="AA208" s="18">
        <v>10459</v>
      </c>
    </row>
    <row r="209" spans="1:27" ht="15.75" x14ac:dyDescent="0.25">
      <c r="A209" s="23" t="s">
        <v>1015</v>
      </c>
      <c r="B209" s="23" t="s">
        <v>1795</v>
      </c>
      <c r="C209" s="17">
        <v>143</v>
      </c>
      <c r="D209" s="17">
        <v>86</v>
      </c>
      <c r="E209" s="17">
        <v>134</v>
      </c>
      <c r="F209" s="17">
        <v>180</v>
      </c>
      <c r="G209" s="17">
        <v>166</v>
      </c>
      <c r="H209" s="17">
        <v>136</v>
      </c>
      <c r="I209" s="17">
        <v>231</v>
      </c>
      <c r="J209" s="17">
        <v>-15</v>
      </c>
      <c r="K209" s="17">
        <v>-567</v>
      </c>
      <c r="L209" s="17">
        <v>-523</v>
      </c>
      <c r="M209" s="17">
        <v>-597</v>
      </c>
      <c r="N209" s="17">
        <v>-859</v>
      </c>
      <c r="O209" s="17">
        <v>-811</v>
      </c>
      <c r="P209" s="17">
        <v>-826</v>
      </c>
      <c r="Q209" s="17">
        <v>-888</v>
      </c>
      <c r="R209" s="17">
        <v>-530</v>
      </c>
      <c r="S209" s="17">
        <v>-665</v>
      </c>
      <c r="T209" s="17">
        <v>-702</v>
      </c>
      <c r="U209" s="17">
        <v>-1511</v>
      </c>
      <c r="V209" s="17">
        <v>-1585</v>
      </c>
      <c r="W209" s="17">
        <v>-1707</v>
      </c>
      <c r="X209" s="17">
        <v>-1064</v>
      </c>
      <c r="Y209" s="17">
        <v>-1286</v>
      </c>
      <c r="Z209" s="17">
        <v>-2467</v>
      </c>
      <c r="AA209" s="18">
        <v>-2438</v>
      </c>
    </row>
    <row r="210" spans="1:27" ht="15.75" x14ac:dyDescent="0.25">
      <c r="A210" s="23" t="s">
        <v>1017</v>
      </c>
      <c r="B210" s="23" t="s">
        <v>1796</v>
      </c>
      <c r="C210" s="17">
        <v>-373</v>
      </c>
      <c r="D210" s="17">
        <v>-481</v>
      </c>
      <c r="E210" s="17">
        <v>-528</v>
      </c>
      <c r="F210" s="17">
        <v>-630</v>
      </c>
      <c r="G210" s="17">
        <v>-801</v>
      </c>
      <c r="H210" s="17">
        <v>-764</v>
      </c>
      <c r="I210" s="17">
        <v>-783</v>
      </c>
      <c r="J210" s="17">
        <v>-828</v>
      </c>
      <c r="K210" s="17">
        <v>-647</v>
      </c>
      <c r="L210" s="17">
        <v>-834</v>
      </c>
      <c r="M210" s="17">
        <v>-511</v>
      </c>
      <c r="N210" s="17">
        <v>-624</v>
      </c>
      <c r="O210" s="17">
        <v>-735</v>
      </c>
      <c r="P210" s="17">
        <v>-725</v>
      </c>
      <c r="Q210" s="17">
        <v>-806</v>
      </c>
      <c r="R210" s="17">
        <v>-967</v>
      </c>
      <c r="S210" s="17">
        <v>-1544</v>
      </c>
      <c r="T210" s="17">
        <v>-1409</v>
      </c>
      <c r="U210" s="17">
        <v>-1466</v>
      </c>
      <c r="V210" s="17">
        <v>-1437</v>
      </c>
      <c r="W210" s="17">
        <v>-1463</v>
      </c>
      <c r="X210" s="17">
        <v>-252</v>
      </c>
      <c r="Y210" s="17">
        <v>-735</v>
      </c>
      <c r="Z210" s="17">
        <v>-2248</v>
      </c>
      <c r="AA210" s="18">
        <v>-2436</v>
      </c>
    </row>
    <row r="211" spans="1:27" ht="15.75" x14ac:dyDescent="0.25">
      <c r="A211" s="23" t="s">
        <v>1019</v>
      </c>
      <c r="B211" s="23" t="s">
        <v>1797</v>
      </c>
      <c r="C211" s="17">
        <v>19</v>
      </c>
      <c r="D211" s="17">
        <v>25</v>
      </c>
      <c r="E211" s="17">
        <v>29</v>
      </c>
      <c r="F211" s="17">
        <v>40</v>
      </c>
      <c r="G211" s="17">
        <v>28</v>
      </c>
      <c r="H211" s="17">
        <v>-13</v>
      </c>
      <c r="I211" s="17">
        <v>-63</v>
      </c>
      <c r="J211" s="17">
        <v>-48</v>
      </c>
      <c r="K211" s="17">
        <v>85</v>
      </c>
      <c r="L211" s="17">
        <v>53</v>
      </c>
      <c r="M211" s="17">
        <v>1</v>
      </c>
      <c r="N211" s="17">
        <v>95</v>
      </c>
      <c r="O211" s="17">
        <v>40</v>
      </c>
      <c r="P211" s="17">
        <v>13</v>
      </c>
      <c r="Q211" s="17">
        <v>77</v>
      </c>
      <c r="R211" s="17">
        <v>-151</v>
      </c>
      <c r="S211" s="17">
        <v>-130</v>
      </c>
      <c r="T211" s="17">
        <v>-436</v>
      </c>
      <c r="U211" s="17">
        <v>-665</v>
      </c>
      <c r="V211" s="17">
        <v>-646</v>
      </c>
      <c r="W211" s="17">
        <v>-693</v>
      </c>
      <c r="X211" s="17">
        <v>-501</v>
      </c>
      <c r="Y211" s="17">
        <v>-1183</v>
      </c>
      <c r="Z211" s="17">
        <v>-1161</v>
      </c>
      <c r="AA211" s="18">
        <v>-1712</v>
      </c>
    </row>
    <row r="212" spans="1:27" ht="15.75" x14ac:dyDescent="0.25">
      <c r="A212" s="23" t="s">
        <v>1021</v>
      </c>
      <c r="B212" s="23" t="s">
        <v>1798</v>
      </c>
      <c r="C212" s="17">
        <v>3</v>
      </c>
      <c r="D212" s="17">
        <v>5</v>
      </c>
      <c r="E212" s="17">
        <v>10</v>
      </c>
      <c r="F212" s="17">
        <v>-10</v>
      </c>
      <c r="G212" s="17">
        <v>9</v>
      </c>
      <c r="H212" s="17">
        <v>1</v>
      </c>
      <c r="I212" s="17">
        <v>21</v>
      </c>
      <c r="J212" s="17">
        <v>-44</v>
      </c>
      <c r="K212" s="17">
        <v>-28</v>
      </c>
      <c r="L212" s="17">
        <v>94</v>
      </c>
      <c r="M212" s="17">
        <v>-43</v>
      </c>
      <c r="N212" s="17">
        <v>107</v>
      </c>
      <c r="O212" s="17">
        <v>229</v>
      </c>
      <c r="P212" s="17">
        <v>90</v>
      </c>
      <c r="Q212" s="17">
        <v>1</v>
      </c>
      <c r="R212" s="17">
        <v>-31</v>
      </c>
      <c r="S212" s="17">
        <v>-50</v>
      </c>
      <c r="T212" s="17">
        <v>12</v>
      </c>
      <c r="U212" s="17">
        <v>-49</v>
      </c>
      <c r="V212" s="17">
        <v>-189</v>
      </c>
      <c r="W212" s="17">
        <v>-155</v>
      </c>
      <c r="X212" s="17">
        <v>-322</v>
      </c>
      <c r="Y212" s="17">
        <v>92</v>
      </c>
      <c r="Z212" s="17">
        <v>-175</v>
      </c>
      <c r="AA212" s="18">
        <v>-696</v>
      </c>
    </row>
    <row r="213" spans="1:27" ht="15.75" x14ac:dyDescent="0.25">
      <c r="A213" s="23" t="s">
        <v>1023</v>
      </c>
      <c r="B213" s="23" t="s">
        <v>1799</v>
      </c>
      <c r="C213" s="17">
        <v>5</v>
      </c>
      <c r="D213" s="17">
        <v>3</v>
      </c>
      <c r="E213" s="17">
        <v>0</v>
      </c>
      <c r="F213" s="17">
        <v>43</v>
      </c>
      <c r="G213" s="17">
        <v>-9</v>
      </c>
      <c r="H213" s="17">
        <v>-32</v>
      </c>
      <c r="I213" s="17">
        <v>8</v>
      </c>
      <c r="J213" s="17">
        <v>7</v>
      </c>
      <c r="K213" s="17">
        <v>-50</v>
      </c>
      <c r="L213" s="17">
        <v>-48</v>
      </c>
      <c r="M213" s="17">
        <v>-13</v>
      </c>
      <c r="N213" s="17">
        <v>-18</v>
      </c>
      <c r="O213" s="17">
        <v>-26</v>
      </c>
      <c r="P213" s="17">
        <v>11</v>
      </c>
      <c r="Q213" s="17">
        <v>35</v>
      </c>
      <c r="R213" s="17">
        <v>26</v>
      </c>
      <c r="S213" s="17">
        <v>16</v>
      </c>
      <c r="T213" s="17">
        <v>43</v>
      </c>
      <c r="U213" s="17">
        <v>59</v>
      </c>
      <c r="V213" s="17">
        <v>34</v>
      </c>
      <c r="W213" s="17">
        <v>35</v>
      </c>
      <c r="X213" s="17">
        <v>62</v>
      </c>
      <c r="Y213" s="17">
        <v>45</v>
      </c>
      <c r="Z213" s="17">
        <v>48</v>
      </c>
      <c r="AA213" s="18">
        <v>109</v>
      </c>
    </row>
    <row r="214" spans="1:27" ht="15.75" x14ac:dyDescent="0.25">
      <c r="A214" s="23" t="s">
        <v>1025</v>
      </c>
      <c r="B214" s="23" t="s">
        <v>1800</v>
      </c>
      <c r="C214" s="17">
        <v>-3591</v>
      </c>
      <c r="D214" s="17">
        <v>-3733</v>
      </c>
      <c r="E214" s="17">
        <v>-4597</v>
      </c>
      <c r="F214" s="17">
        <v>-5313</v>
      </c>
      <c r="G214" s="17">
        <v>-6424</v>
      </c>
      <c r="H214" s="17">
        <v>-6534</v>
      </c>
      <c r="I214" s="17">
        <v>-5635</v>
      </c>
      <c r="J214" s="17">
        <v>-5358</v>
      </c>
      <c r="K214" s="17">
        <v>-4266</v>
      </c>
      <c r="L214" s="17">
        <v>-4273</v>
      </c>
      <c r="M214" s="17">
        <v>-4303</v>
      </c>
      <c r="N214" s="17">
        <v>-4804</v>
      </c>
      <c r="O214" s="17">
        <v>-4243</v>
      </c>
      <c r="P214" s="17">
        <v>-3862</v>
      </c>
      <c r="Q214" s="17">
        <v>-4925</v>
      </c>
      <c r="R214" s="17">
        <v>-5287</v>
      </c>
      <c r="S214" s="17">
        <v>-5374</v>
      </c>
      <c r="T214" s="17">
        <v>-6670</v>
      </c>
      <c r="U214" s="17">
        <v>-8080</v>
      </c>
      <c r="V214" s="17">
        <v>-9479</v>
      </c>
      <c r="W214" s="17">
        <v>-10544</v>
      </c>
      <c r="X214" s="17">
        <v>-2166</v>
      </c>
      <c r="Y214" s="17">
        <v>-3078</v>
      </c>
      <c r="Z214" s="17">
        <v>-9038</v>
      </c>
      <c r="AA214" s="18">
        <v>-11701</v>
      </c>
    </row>
    <row r="215" spans="1:27" ht="15.75" x14ac:dyDescent="0.25">
      <c r="A215" s="23" t="s">
        <v>1027</v>
      </c>
      <c r="B215" s="23" t="s">
        <v>1801</v>
      </c>
      <c r="C215" s="17">
        <v>715</v>
      </c>
      <c r="D215" s="17">
        <v>805</v>
      </c>
      <c r="E215" s="17">
        <v>857</v>
      </c>
      <c r="F215" s="17">
        <v>692</v>
      </c>
      <c r="G215" s="17">
        <v>780</v>
      </c>
      <c r="H215" s="17">
        <v>740</v>
      </c>
      <c r="I215" s="17">
        <v>860</v>
      </c>
      <c r="J215" s="17">
        <v>1038</v>
      </c>
      <c r="K215" s="17">
        <v>1016</v>
      </c>
      <c r="L215" s="17">
        <v>1911</v>
      </c>
      <c r="M215" s="17">
        <v>861</v>
      </c>
      <c r="N215" s="17">
        <v>1469</v>
      </c>
      <c r="O215" s="17">
        <v>1543</v>
      </c>
      <c r="P215" s="17">
        <v>1631</v>
      </c>
      <c r="Q215" s="17">
        <v>1807</v>
      </c>
      <c r="R215" s="17">
        <v>1762</v>
      </c>
      <c r="S215" s="17">
        <v>1318</v>
      </c>
      <c r="T215" s="17">
        <v>1861</v>
      </c>
      <c r="U215" s="17">
        <v>1548</v>
      </c>
      <c r="V215" s="17">
        <v>1230</v>
      </c>
      <c r="W215" s="17">
        <v>6</v>
      </c>
      <c r="X215" s="17">
        <v>438</v>
      </c>
      <c r="Y215" s="17">
        <v>481</v>
      </c>
      <c r="Z215" s="17">
        <v>2713</v>
      </c>
      <c r="AA215" s="18">
        <v>-147</v>
      </c>
    </row>
    <row r="216" spans="1:27" ht="15.75" x14ac:dyDescent="0.25">
      <c r="A216" s="23" t="s">
        <v>1029</v>
      </c>
      <c r="B216" s="23" t="s">
        <v>1802</v>
      </c>
      <c r="C216" s="17">
        <v>0</v>
      </c>
      <c r="D216" s="17">
        <v>0</v>
      </c>
      <c r="E216" s="17">
        <v>0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0</v>
      </c>
      <c r="L216" s="17">
        <v>-2</v>
      </c>
      <c r="M216" s="17">
        <v>-3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8">
        <v>0</v>
      </c>
    </row>
    <row r="217" spans="1:27" ht="15.75" x14ac:dyDescent="0.25">
      <c r="A217" s="23" t="s">
        <v>1177</v>
      </c>
      <c r="B217" s="23" t="s">
        <v>1803</v>
      </c>
      <c r="C217" s="17">
        <v>128</v>
      </c>
      <c r="D217" s="17">
        <v>171</v>
      </c>
      <c r="E217" s="17">
        <v>346</v>
      </c>
      <c r="F217" s="17">
        <v>360</v>
      </c>
      <c r="G217" s="17">
        <v>350</v>
      </c>
      <c r="H217" s="17">
        <v>373</v>
      </c>
      <c r="I217" s="17">
        <v>419</v>
      </c>
      <c r="J217" s="17">
        <v>384</v>
      </c>
      <c r="K217" s="17">
        <v>82</v>
      </c>
      <c r="L217" s="17">
        <v>149</v>
      </c>
      <c r="M217" s="17">
        <v>60</v>
      </c>
      <c r="N217" s="17">
        <v>69</v>
      </c>
      <c r="O217" s="17">
        <v>16</v>
      </c>
      <c r="P217" s="17">
        <v>-2</v>
      </c>
      <c r="Q217" s="17">
        <v>53</v>
      </c>
      <c r="R217" s="17">
        <v>103</v>
      </c>
      <c r="S217" s="17">
        <v>125</v>
      </c>
      <c r="T217" s="17">
        <v>159</v>
      </c>
      <c r="U217" s="17">
        <v>259</v>
      </c>
      <c r="V217" s="17">
        <v>157</v>
      </c>
      <c r="W217" s="17">
        <v>154</v>
      </c>
      <c r="X217" s="17">
        <v>128</v>
      </c>
      <c r="Y217" s="17">
        <v>35</v>
      </c>
      <c r="Z217" s="17">
        <v>-99</v>
      </c>
      <c r="AA217" s="18">
        <v>-390</v>
      </c>
    </row>
    <row r="218" spans="1:27" ht="15.75" x14ac:dyDescent="0.25">
      <c r="A218" s="23" t="s">
        <v>1033</v>
      </c>
      <c r="B218" s="23" t="s">
        <v>1804</v>
      </c>
      <c r="C218" s="17">
        <v>-78</v>
      </c>
      <c r="D218" s="17">
        <v>1094</v>
      </c>
      <c r="E218" s="17">
        <v>1581</v>
      </c>
      <c r="F218" s="17">
        <v>-831</v>
      </c>
      <c r="G218" s="17">
        <v>247</v>
      </c>
      <c r="H218" s="17">
        <v>1799</v>
      </c>
      <c r="I218" s="17">
        <v>4858</v>
      </c>
      <c r="J218" s="17">
        <v>7467</v>
      </c>
      <c r="K218" s="17">
        <v>11558</v>
      </c>
      <c r="L218" s="17">
        <v>13859</v>
      </c>
      <c r="M218" s="17">
        <v>13619</v>
      </c>
      <c r="N218" s="17">
        <v>14747</v>
      </c>
      <c r="O218" s="17">
        <v>21786</v>
      </c>
      <c r="P218" s="17">
        <v>21507</v>
      </c>
      <c r="Q218" s="17">
        <v>18596</v>
      </c>
      <c r="R218" s="17">
        <v>17132</v>
      </c>
      <c r="S218" s="17">
        <v>16515</v>
      </c>
      <c r="T218" s="17">
        <v>18327</v>
      </c>
      <c r="U218" s="17">
        <v>23250</v>
      </c>
      <c r="V218" s="17">
        <v>18453</v>
      </c>
      <c r="W218" s="17">
        <v>17835</v>
      </c>
      <c r="X218" s="17">
        <v>37047</v>
      </c>
      <c r="Y218" s="17">
        <v>42896</v>
      </c>
      <c r="Z218" s="17">
        <v>32045</v>
      </c>
      <c r="AA218" s="18">
        <v>37376</v>
      </c>
    </row>
    <row r="219" spans="1:27" ht="15.75" x14ac:dyDescent="0.25">
      <c r="A219" s="23" t="s">
        <v>1035</v>
      </c>
      <c r="B219" s="23" t="s">
        <v>1805</v>
      </c>
      <c r="C219" s="17">
        <v>8</v>
      </c>
      <c r="D219" s="17">
        <v>14</v>
      </c>
      <c r="E219" s="17">
        <v>30</v>
      </c>
      <c r="F219" s="17">
        <v>42</v>
      </c>
      <c r="G219" s="17">
        <v>41</v>
      </c>
      <c r="H219" s="17">
        <v>58</v>
      </c>
      <c r="I219" s="17">
        <v>56</v>
      </c>
      <c r="J219" s="17">
        <v>28</v>
      </c>
      <c r="K219" s="17">
        <v>93</v>
      </c>
      <c r="L219" s="17">
        <v>139</v>
      </c>
      <c r="M219" s="17">
        <v>41</v>
      </c>
      <c r="N219" s="17">
        <v>94</v>
      </c>
      <c r="O219" s="17">
        <v>34</v>
      </c>
      <c r="P219" s="17">
        <v>127</v>
      </c>
      <c r="Q219" s="17">
        <v>59</v>
      </c>
      <c r="R219" s="17">
        <v>10</v>
      </c>
      <c r="S219" s="17">
        <v>-61</v>
      </c>
      <c r="T219" s="17">
        <v>-100</v>
      </c>
      <c r="U219" s="17">
        <v>-193</v>
      </c>
      <c r="V219" s="17">
        <v>94</v>
      </c>
      <c r="W219" s="17">
        <v>-77</v>
      </c>
      <c r="X219" s="17">
        <v>62</v>
      </c>
      <c r="Y219" s="17">
        <v>-33</v>
      </c>
      <c r="Z219" s="17">
        <v>-134</v>
      </c>
      <c r="AA219" s="18">
        <v>-288</v>
      </c>
    </row>
    <row r="220" spans="1:27" ht="15.75" x14ac:dyDescent="0.25">
      <c r="A220" s="23" t="s">
        <v>1037</v>
      </c>
      <c r="B220" s="23" t="s">
        <v>1806</v>
      </c>
      <c r="C220" s="17">
        <v>0</v>
      </c>
      <c r="D220" s="17">
        <v>0</v>
      </c>
      <c r="E220" s="17">
        <v>0</v>
      </c>
      <c r="F220" s="17">
        <v>2</v>
      </c>
      <c r="G220" s="17">
        <v>3</v>
      </c>
      <c r="H220" s="17">
        <v>11</v>
      </c>
      <c r="I220" s="17">
        <v>10</v>
      </c>
      <c r="J220" s="17">
        <v>10</v>
      </c>
      <c r="K220" s="17">
        <v>16</v>
      </c>
      <c r="L220" s="17">
        <v>-3</v>
      </c>
      <c r="M220" s="17">
        <v>18</v>
      </c>
      <c r="N220" s="17">
        <v>41</v>
      </c>
      <c r="O220" s="17">
        <v>43</v>
      </c>
      <c r="P220" s="17">
        <v>55</v>
      </c>
      <c r="Q220" s="17">
        <v>25</v>
      </c>
      <c r="R220" s="17">
        <v>30</v>
      </c>
      <c r="S220" s="17">
        <v>52</v>
      </c>
      <c r="T220" s="17">
        <v>50</v>
      </c>
      <c r="U220" s="17">
        <v>51</v>
      </c>
      <c r="V220" s="17">
        <v>63</v>
      </c>
      <c r="W220" s="17">
        <v>52</v>
      </c>
      <c r="X220" s="17">
        <v>73</v>
      </c>
      <c r="Y220" s="17">
        <v>86</v>
      </c>
      <c r="Z220" s="17">
        <v>153</v>
      </c>
      <c r="AA220" s="18">
        <v>96</v>
      </c>
    </row>
    <row r="221" spans="1:27" ht="15.75" x14ac:dyDescent="0.25">
      <c r="A221" s="23" t="s">
        <v>1039</v>
      </c>
      <c r="B221" s="23" t="s">
        <v>1807</v>
      </c>
      <c r="C221" s="17">
        <v>868</v>
      </c>
      <c r="D221" s="17">
        <v>751</v>
      </c>
      <c r="E221" s="17">
        <v>675</v>
      </c>
      <c r="F221" s="17">
        <v>781</v>
      </c>
      <c r="G221" s="17">
        <v>1005</v>
      </c>
      <c r="H221" s="17">
        <v>1027</v>
      </c>
      <c r="I221" s="17">
        <v>1122</v>
      </c>
      <c r="J221" s="17">
        <v>1173</v>
      </c>
      <c r="K221" s="17">
        <v>1751</v>
      </c>
      <c r="L221" s="17">
        <v>1314</v>
      </c>
      <c r="M221" s="17">
        <v>1703</v>
      </c>
      <c r="N221" s="17">
        <v>2089</v>
      </c>
      <c r="O221" s="17">
        <v>1962</v>
      </c>
      <c r="P221" s="17">
        <v>2547</v>
      </c>
      <c r="Q221" s="17">
        <v>2624</v>
      </c>
      <c r="R221" s="17">
        <v>2449</v>
      </c>
      <c r="S221" s="17">
        <v>1942</v>
      </c>
      <c r="T221" s="17">
        <v>1831</v>
      </c>
      <c r="U221" s="17">
        <v>1777</v>
      </c>
      <c r="V221" s="17">
        <v>1947</v>
      </c>
      <c r="W221" s="17">
        <v>1837</v>
      </c>
      <c r="X221" s="17">
        <v>2119</v>
      </c>
      <c r="Y221" s="17">
        <v>2153</v>
      </c>
      <c r="Z221" s="17">
        <v>2243</v>
      </c>
      <c r="AA221" s="18">
        <v>2357</v>
      </c>
    </row>
    <row r="222" spans="1:27" ht="15.75" x14ac:dyDescent="0.25">
      <c r="A222" s="23" t="s">
        <v>1041</v>
      </c>
      <c r="B222" s="23" t="s">
        <v>1808</v>
      </c>
      <c r="C222" s="17">
        <v>1172</v>
      </c>
      <c r="D222" s="17">
        <v>1364</v>
      </c>
      <c r="E222" s="17">
        <v>1852</v>
      </c>
      <c r="F222" s="17">
        <v>2036</v>
      </c>
      <c r="G222" s="17">
        <v>2455</v>
      </c>
      <c r="H222" s="17">
        <v>2310</v>
      </c>
      <c r="I222" s="17">
        <v>2793</v>
      </c>
      <c r="J222" s="17">
        <v>3335</v>
      </c>
      <c r="K222" s="17">
        <v>3431</v>
      </c>
      <c r="L222" s="17">
        <v>4387</v>
      </c>
      <c r="M222" s="17">
        <v>6861</v>
      </c>
      <c r="N222" s="17">
        <v>5773</v>
      </c>
      <c r="O222" s="17">
        <v>5937</v>
      </c>
      <c r="P222" s="17">
        <v>5465</v>
      </c>
      <c r="Q222" s="17">
        <v>7415</v>
      </c>
      <c r="R222" s="17">
        <v>7293</v>
      </c>
      <c r="S222" s="17">
        <v>6217</v>
      </c>
      <c r="T222" s="17">
        <v>7902</v>
      </c>
      <c r="U222" s="17">
        <v>8581</v>
      </c>
      <c r="V222" s="17">
        <v>8711</v>
      </c>
      <c r="W222" s="17">
        <v>6531</v>
      </c>
      <c r="X222" s="17">
        <v>7647</v>
      </c>
      <c r="Y222" s="17">
        <v>6968</v>
      </c>
      <c r="Z222" s="17">
        <v>7724</v>
      </c>
      <c r="AA222" s="18">
        <v>7817</v>
      </c>
    </row>
    <row r="223" spans="1:27" ht="15.75" x14ac:dyDescent="0.25">
      <c r="A223" s="23" t="s">
        <v>1043</v>
      </c>
      <c r="B223" s="23" t="s">
        <v>1809</v>
      </c>
      <c r="C223" s="17">
        <v>2048</v>
      </c>
      <c r="D223" s="17">
        <v>2129</v>
      </c>
      <c r="E223" s="17">
        <v>2557</v>
      </c>
      <c r="F223" s="17">
        <v>2861</v>
      </c>
      <c r="G223" s="17">
        <v>3504</v>
      </c>
      <c r="H223" s="17">
        <v>3406</v>
      </c>
      <c r="I223" s="17">
        <v>3981</v>
      </c>
      <c r="J223" s="17">
        <v>4546</v>
      </c>
      <c r="K223" s="17">
        <v>5291</v>
      </c>
      <c r="L223" s="17">
        <v>5837</v>
      </c>
      <c r="M223" s="17">
        <v>8623</v>
      </c>
      <c r="N223" s="17">
        <v>7997</v>
      </c>
      <c r="O223" s="17">
        <v>7976</v>
      </c>
      <c r="P223" s="17">
        <v>8194</v>
      </c>
      <c r="Q223" s="17">
        <v>10123</v>
      </c>
      <c r="R223" s="17">
        <v>9782</v>
      </c>
      <c r="S223" s="17">
        <v>8150</v>
      </c>
      <c r="T223" s="17">
        <v>9683</v>
      </c>
      <c r="U223" s="17">
        <v>10216</v>
      </c>
      <c r="V223" s="17">
        <v>10815</v>
      </c>
      <c r="W223" s="17">
        <v>8343</v>
      </c>
      <c r="X223" s="17">
        <v>9901</v>
      </c>
      <c r="Y223" s="17">
        <v>9174</v>
      </c>
      <c r="Z223" s="17">
        <v>9986</v>
      </c>
      <c r="AA223" s="18">
        <v>9982</v>
      </c>
    </row>
    <row r="224" spans="1:27" ht="15.75" x14ac:dyDescent="0.25">
      <c r="A224" s="23" t="s">
        <v>1045</v>
      </c>
      <c r="B224" s="23" t="s">
        <v>1810</v>
      </c>
      <c r="C224" s="17">
        <v>0</v>
      </c>
      <c r="D224" s="17">
        <v>0</v>
      </c>
      <c r="E224" s="17">
        <v>0</v>
      </c>
      <c r="F224" s="17">
        <v>0</v>
      </c>
      <c r="G224" s="17">
        <v>0</v>
      </c>
      <c r="H224" s="17">
        <v>8</v>
      </c>
      <c r="I224" s="17">
        <v>4</v>
      </c>
      <c r="J224" s="17">
        <v>16</v>
      </c>
      <c r="K224" s="17">
        <v>10</v>
      </c>
      <c r="L224" s="17">
        <v>9</v>
      </c>
      <c r="M224" s="17">
        <v>0</v>
      </c>
      <c r="N224" s="17">
        <v>6</v>
      </c>
      <c r="O224" s="17">
        <v>-27</v>
      </c>
      <c r="P224" s="17">
        <v>-9</v>
      </c>
      <c r="Q224" s="17">
        <v>-8</v>
      </c>
      <c r="R224" s="17">
        <v>2</v>
      </c>
      <c r="S224" s="17">
        <v>-11</v>
      </c>
      <c r="T224" s="17">
        <v>-9</v>
      </c>
      <c r="U224" s="17">
        <v>9</v>
      </c>
      <c r="V224" s="17">
        <v>-24</v>
      </c>
      <c r="W224" s="17">
        <v>-14</v>
      </c>
      <c r="X224" s="17">
        <v>5</v>
      </c>
      <c r="Y224" s="17">
        <v>-48</v>
      </c>
      <c r="Z224" s="17">
        <v>-17</v>
      </c>
      <c r="AA224" s="18">
        <v>9</v>
      </c>
    </row>
    <row r="225" spans="1:27" ht="15.75" x14ac:dyDescent="0.25">
      <c r="A225" s="23" t="s">
        <v>1047</v>
      </c>
      <c r="B225" s="23" t="s">
        <v>1811</v>
      </c>
      <c r="C225" s="17">
        <v>0</v>
      </c>
      <c r="D225" s="17">
        <v>-1</v>
      </c>
      <c r="E225" s="17">
        <v>-1</v>
      </c>
      <c r="F225" s="17">
        <v>-1</v>
      </c>
      <c r="G225" s="17">
        <v>-1</v>
      </c>
      <c r="H225" s="17">
        <v>-1</v>
      </c>
      <c r="I225" s="17">
        <v>-1</v>
      </c>
      <c r="J225" s="17">
        <v>-1</v>
      </c>
      <c r="K225" s="17">
        <v>-41</v>
      </c>
      <c r="L225" s="17">
        <v>-26</v>
      </c>
      <c r="M225" s="17">
        <v>-2</v>
      </c>
      <c r="N225" s="17">
        <v>-11</v>
      </c>
      <c r="O225" s="17">
        <v>3</v>
      </c>
      <c r="P225" s="17">
        <v>-5</v>
      </c>
      <c r="Q225" s="17">
        <v>7</v>
      </c>
      <c r="R225" s="17">
        <v>14</v>
      </c>
      <c r="S225" s="17">
        <v>-2</v>
      </c>
      <c r="T225" s="17">
        <v>1</v>
      </c>
      <c r="U225" s="17">
        <v>-13</v>
      </c>
      <c r="V225" s="17">
        <v>-22</v>
      </c>
      <c r="W225" s="17">
        <v>6</v>
      </c>
      <c r="X225" s="17">
        <v>-6</v>
      </c>
      <c r="Y225" s="17">
        <v>-8</v>
      </c>
      <c r="Z225" s="17">
        <v>17</v>
      </c>
      <c r="AA225" s="18">
        <v>-8</v>
      </c>
    </row>
    <row r="226" spans="1:27" ht="15.75" x14ac:dyDescent="0.25">
      <c r="A226" s="23" t="s">
        <v>1049</v>
      </c>
      <c r="B226" s="23" t="s">
        <v>1812</v>
      </c>
      <c r="C226" s="17">
        <v>343</v>
      </c>
      <c r="D226" s="17">
        <v>457</v>
      </c>
      <c r="E226" s="17">
        <v>474</v>
      </c>
      <c r="F226" s="17">
        <v>525</v>
      </c>
      <c r="G226" s="17">
        <v>597</v>
      </c>
      <c r="H226" s="17">
        <v>603</v>
      </c>
      <c r="I226" s="17">
        <v>702</v>
      </c>
      <c r="J226" s="17">
        <v>1051</v>
      </c>
      <c r="K226" s="17">
        <v>966</v>
      </c>
      <c r="L226" s="17">
        <v>782</v>
      </c>
      <c r="M226" s="17">
        <v>574</v>
      </c>
      <c r="N226" s="17">
        <v>932</v>
      </c>
      <c r="O226" s="17">
        <v>1060</v>
      </c>
      <c r="P226" s="17">
        <v>1143</v>
      </c>
      <c r="Q226" s="17">
        <v>1411</v>
      </c>
      <c r="R226" s="17">
        <v>1559</v>
      </c>
      <c r="S226" s="17">
        <v>1328</v>
      </c>
      <c r="T226" s="17">
        <v>1047</v>
      </c>
      <c r="U226" s="17">
        <v>1251</v>
      </c>
      <c r="V226" s="17">
        <v>1233</v>
      </c>
      <c r="W226" s="17">
        <v>1215</v>
      </c>
      <c r="X226" s="17">
        <v>1169</v>
      </c>
      <c r="Y226" s="17">
        <v>968</v>
      </c>
      <c r="Z226" s="17">
        <v>684</v>
      </c>
      <c r="AA226" s="18">
        <v>333</v>
      </c>
    </row>
    <row r="227" spans="1:27" ht="15.75" x14ac:dyDescent="0.25">
      <c r="A227" s="23" t="s">
        <v>1051</v>
      </c>
      <c r="B227" s="23" t="s">
        <v>1813</v>
      </c>
      <c r="C227" s="17">
        <v>-34</v>
      </c>
      <c r="D227" s="17">
        <v>-42</v>
      </c>
      <c r="E227" s="17">
        <v>4</v>
      </c>
      <c r="F227" s="17">
        <v>-270</v>
      </c>
      <c r="G227" s="17">
        <v>-343</v>
      </c>
      <c r="H227" s="17">
        <v>-413</v>
      </c>
      <c r="I227" s="17">
        <v>-486</v>
      </c>
      <c r="J227" s="17">
        <v>-395</v>
      </c>
      <c r="K227" s="17">
        <v>2</v>
      </c>
      <c r="L227" s="17">
        <v>-307</v>
      </c>
      <c r="M227" s="17">
        <v>35</v>
      </c>
      <c r="N227" s="17">
        <v>-242</v>
      </c>
      <c r="O227" s="17">
        <v>45</v>
      </c>
      <c r="P227" s="17">
        <v>226</v>
      </c>
      <c r="Q227" s="17">
        <v>321</v>
      </c>
      <c r="R227" s="17">
        <v>162</v>
      </c>
      <c r="S227" s="17">
        <v>130</v>
      </c>
      <c r="T227" s="17">
        <v>495</v>
      </c>
      <c r="U227" s="17">
        <v>149</v>
      </c>
      <c r="V227" s="17">
        <v>-110</v>
      </c>
      <c r="W227" s="17">
        <v>-479</v>
      </c>
      <c r="X227" s="17">
        <v>259</v>
      </c>
      <c r="Y227" s="17">
        <v>341</v>
      </c>
      <c r="Z227" s="17">
        <v>-1210</v>
      </c>
      <c r="AA227" s="18">
        <v>-1512</v>
      </c>
    </row>
    <row r="228" spans="1:27" ht="15.75" x14ac:dyDescent="0.25">
      <c r="A228" s="23" t="s">
        <v>1053</v>
      </c>
      <c r="B228" s="23" t="s">
        <v>1814</v>
      </c>
      <c r="C228" s="17">
        <v>12</v>
      </c>
      <c r="D228" s="17">
        <v>61</v>
      </c>
      <c r="E228" s="17">
        <v>13</v>
      </c>
      <c r="F228" s="17">
        <v>186</v>
      </c>
      <c r="G228" s="17">
        <v>108</v>
      </c>
      <c r="H228" s="17">
        <v>0</v>
      </c>
      <c r="I228" s="17">
        <v>24</v>
      </c>
      <c r="J228" s="17">
        <v>20</v>
      </c>
      <c r="K228" s="17">
        <v>146</v>
      </c>
      <c r="L228" s="17">
        <v>128</v>
      </c>
      <c r="M228" s="17">
        <v>224</v>
      </c>
      <c r="N228" s="17">
        <v>199</v>
      </c>
      <c r="O228" s="17">
        <v>168</v>
      </c>
      <c r="P228" s="17">
        <v>104</v>
      </c>
      <c r="Q228" s="17">
        <v>89</v>
      </c>
      <c r="R228" s="17">
        <v>69</v>
      </c>
      <c r="S228" s="17">
        <v>36</v>
      </c>
      <c r="T228" s="17">
        <v>16</v>
      </c>
      <c r="U228" s="17">
        <v>-11</v>
      </c>
      <c r="V228" s="17">
        <v>-87</v>
      </c>
      <c r="W228" s="17">
        <v>56</v>
      </c>
      <c r="X228" s="17">
        <v>48</v>
      </c>
      <c r="Y228" s="17">
        <v>28</v>
      </c>
      <c r="Z228" s="17">
        <v>7</v>
      </c>
      <c r="AA228" s="18">
        <v>-7</v>
      </c>
    </row>
    <row r="229" spans="1:27" ht="15.75" x14ac:dyDescent="0.25">
      <c r="A229" s="23" t="s">
        <v>1055</v>
      </c>
      <c r="B229" s="23" t="s">
        <v>1815</v>
      </c>
      <c r="C229" s="17">
        <v>-20</v>
      </c>
      <c r="D229" s="17">
        <v>67</v>
      </c>
      <c r="E229" s="17">
        <v>-15</v>
      </c>
      <c r="F229" s="17">
        <v>-16</v>
      </c>
      <c r="G229" s="17">
        <v>-17</v>
      </c>
      <c r="H229" s="17">
        <v>-19</v>
      </c>
      <c r="I229" s="17">
        <v>-19</v>
      </c>
      <c r="J229" s="17">
        <v>-49</v>
      </c>
      <c r="K229" s="17">
        <v>33</v>
      </c>
      <c r="L229" s="17">
        <v>2</v>
      </c>
      <c r="M229" s="17">
        <v>57</v>
      </c>
      <c r="N229" s="17">
        <v>164</v>
      </c>
      <c r="O229" s="17">
        <v>128</v>
      </c>
      <c r="P229" s="17">
        <v>160</v>
      </c>
      <c r="Q229" s="17">
        <v>29</v>
      </c>
      <c r="R229" s="17">
        <v>4</v>
      </c>
      <c r="S229" s="17">
        <v>-2</v>
      </c>
      <c r="T229" s="17">
        <v>3</v>
      </c>
      <c r="U229" s="17">
        <v>-3</v>
      </c>
      <c r="V229" s="17">
        <v>-81</v>
      </c>
      <c r="W229" s="17">
        <v>-25</v>
      </c>
      <c r="X229" s="17">
        <v>56</v>
      </c>
      <c r="Y229" s="17">
        <v>-11</v>
      </c>
      <c r="Z229" s="17">
        <v>-75</v>
      </c>
      <c r="AA229" s="18">
        <v>-47</v>
      </c>
    </row>
    <row r="230" spans="1:27" ht="15.75" x14ac:dyDescent="0.25">
      <c r="A230" s="23" t="s">
        <v>1057</v>
      </c>
      <c r="B230" s="23" t="s">
        <v>1816</v>
      </c>
      <c r="C230" s="17">
        <v>-20</v>
      </c>
      <c r="D230" s="17">
        <v>61</v>
      </c>
      <c r="E230" s="17">
        <v>-15</v>
      </c>
      <c r="F230" s="17">
        <v>-16</v>
      </c>
      <c r="G230" s="17">
        <v>-17</v>
      </c>
      <c r="H230" s="17">
        <v>-19</v>
      </c>
      <c r="I230" s="17">
        <v>-19</v>
      </c>
      <c r="J230" s="17">
        <v>-49</v>
      </c>
      <c r="K230" s="17">
        <v>10</v>
      </c>
      <c r="L230" s="17">
        <v>-3</v>
      </c>
      <c r="M230" s="17">
        <v>53</v>
      </c>
      <c r="N230" s="17">
        <v>127</v>
      </c>
      <c r="O230" s="17">
        <v>65</v>
      </c>
      <c r="P230" s="17">
        <v>40</v>
      </c>
      <c r="Q230" s="17">
        <v>30</v>
      </c>
      <c r="R230" s="17">
        <v>14</v>
      </c>
      <c r="S230" s="17">
        <v>10</v>
      </c>
      <c r="T230" s="17">
        <v>35</v>
      </c>
      <c r="U230" s="17">
        <v>24</v>
      </c>
      <c r="V230" s="17">
        <v>-38</v>
      </c>
      <c r="W230" s="17">
        <v>9</v>
      </c>
      <c r="X230" s="17">
        <v>62</v>
      </c>
      <c r="Y230" s="17">
        <v>-18</v>
      </c>
      <c r="Z230" s="17">
        <v>-20</v>
      </c>
      <c r="AA230" s="18">
        <v>1</v>
      </c>
    </row>
    <row r="231" spans="1:27" ht="15.75" x14ac:dyDescent="0.25">
      <c r="A231" s="23" t="s">
        <v>1059</v>
      </c>
      <c r="B231" s="23" t="s">
        <v>1817</v>
      </c>
      <c r="C231" s="17">
        <v>0</v>
      </c>
      <c r="D231" s="17">
        <v>6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23</v>
      </c>
      <c r="L231" s="17">
        <v>5</v>
      </c>
      <c r="M231" s="17">
        <v>4</v>
      </c>
      <c r="N231" s="17">
        <v>37</v>
      </c>
      <c r="O231" s="17">
        <v>63</v>
      </c>
      <c r="P231" s="17">
        <v>120</v>
      </c>
      <c r="Q231" s="17">
        <v>-1</v>
      </c>
      <c r="R231" s="17">
        <v>-10</v>
      </c>
      <c r="S231" s="17">
        <v>-12</v>
      </c>
      <c r="T231" s="17">
        <v>-32</v>
      </c>
      <c r="U231" s="17">
        <v>-27</v>
      </c>
      <c r="V231" s="17">
        <v>-43</v>
      </c>
      <c r="W231" s="17">
        <v>-34</v>
      </c>
      <c r="X231" s="17">
        <v>-6</v>
      </c>
      <c r="Y231" s="17">
        <v>7</v>
      </c>
      <c r="Z231" s="17">
        <v>-55</v>
      </c>
      <c r="AA231" s="18">
        <v>-48</v>
      </c>
    </row>
    <row r="232" spans="1:27" ht="15.75" x14ac:dyDescent="0.25">
      <c r="A232" s="23" t="s">
        <v>1061</v>
      </c>
      <c r="B232" s="23" t="s">
        <v>1818</v>
      </c>
      <c r="C232" s="17">
        <v>698</v>
      </c>
      <c r="D232" s="17">
        <v>70</v>
      </c>
      <c r="E232" s="17">
        <v>91</v>
      </c>
      <c r="F232" s="17">
        <v>557</v>
      </c>
      <c r="G232" s="17">
        <v>861</v>
      </c>
      <c r="H232" s="17">
        <v>788</v>
      </c>
      <c r="I232" s="17">
        <v>1359</v>
      </c>
      <c r="J232" s="17">
        <v>1448</v>
      </c>
      <c r="K232" s="17">
        <v>2595</v>
      </c>
      <c r="L232" s="17">
        <v>3361</v>
      </c>
      <c r="M232" s="17">
        <v>2577</v>
      </c>
      <c r="N232" s="17">
        <v>1647</v>
      </c>
      <c r="O232" s="17">
        <v>1231</v>
      </c>
      <c r="P232" s="17">
        <v>1892</v>
      </c>
      <c r="Q232" s="17">
        <v>1781</v>
      </c>
      <c r="R232" s="17">
        <v>1565</v>
      </c>
      <c r="S232" s="17">
        <v>904</v>
      </c>
      <c r="T232" s="17">
        <v>1203</v>
      </c>
      <c r="U232" s="17">
        <v>339</v>
      </c>
      <c r="V232" s="17">
        <v>-273</v>
      </c>
      <c r="W232" s="17">
        <v>1378</v>
      </c>
      <c r="X232" s="17">
        <v>-162</v>
      </c>
      <c r="Y232" s="17">
        <v>103</v>
      </c>
      <c r="Z232" s="17">
        <v>1016</v>
      </c>
      <c r="AA232" s="18">
        <v>2674</v>
      </c>
    </row>
    <row r="233" spans="1:27" ht="15.75" x14ac:dyDescent="0.25">
      <c r="A233" s="23" t="s">
        <v>1063</v>
      </c>
      <c r="B233" s="23" t="s">
        <v>1819</v>
      </c>
      <c r="C233" s="17">
        <v>2969</v>
      </c>
      <c r="D233" s="17">
        <v>3835</v>
      </c>
      <c r="E233" s="17">
        <v>4704</v>
      </c>
      <c r="F233" s="17">
        <v>3011</v>
      </c>
      <c r="G233" s="17">
        <v>4956</v>
      </c>
      <c r="H233" s="17">
        <v>6171</v>
      </c>
      <c r="I233" s="17">
        <v>10422</v>
      </c>
      <c r="J233" s="17">
        <v>14103</v>
      </c>
      <c r="K233" s="17">
        <v>20560</v>
      </c>
      <c r="L233" s="17">
        <v>23645</v>
      </c>
      <c r="M233" s="17">
        <v>25707</v>
      </c>
      <c r="N233" s="17">
        <v>25439</v>
      </c>
      <c r="O233" s="17">
        <v>32370</v>
      </c>
      <c r="P233" s="17">
        <v>33212</v>
      </c>
      <c r="Q233" s="17">
        <v>32349</v>
      </c>
      <c r="R233" s="17">
        <v>30289</v>
      </c>
      <c r="S233" s="17">
        <v>27048</v>
      </c>
      <c r="T233" s="17">
        <v>30766</v>
      </c>
      <c r="U233" s="17">
        <v>35187</v>
      </c>
      <c r="V233" s="17">
        <v>29904</v>
      </c>
      <c r="W233" s="17">
        <v>28315</v>
      </c>
      <c r="X233" s="17">
        <v>48317</v>
      </c>
      <c r="Y233" s="17">
        <v>53443</v>
      </c>
      <c r="Z233" s="17">
        <v>42453</v>
      </c>
      <c r="AA233" s="18">
        <v>48800</v>
      </c>
    </row>
    <row r="234" spans="1:27" ht="15.75" x14ac:dyDescent="0.25">
      <c r="A234" s="23" t="s">
        <v>1065</v>
      </c>
      <c r="B234" s="23" t="s">
        <v>1820</v>
      </c>
      <c r="C234" s="17">
        <v>116</v>
      </c>
      <c r="D234" s="17">
        <v>119</v>
      </c>
      <c r="E234" s="17">
        <v>128</v>
      </c>
      <c r="F234" s="17">
        <v>38</v>
      </c>
      <c r="G234" s="17">
        <v>40</v>
      </c>
      <c r="H234" s="17">
        <v>79</v>
      </c>
      <c r="I234" s="17">
        <v>72</v>
      </c>
      <c r="J234" s="17">
        <v>25</v>
      </c>
      <c r="K234" s="17">
        <v>57</v>
      </c>
      <c r="L234" s="17">
        <v>60</v>
      </c>
      <c r="M234" s="17">
        <v>48</v>
      </c>
      <c r="N234" s="17">
        <v>121</v>
      </c>
      <c r="O234" s="17">
        <v>48</v>
      </c>
      <c r="P234" s="17">
        <v>112</v>
      </c>
      <c r="Q234" s="17">
        <v>124</v>
      </c>
      <c r="R234" s="17">
        <v>141</v>
      </c>
      <c r="S234" s="17">
        <v>229</v>
      </c>
      <c r="T234" s="17">
        <v>105</v>
      </c>
      <c r="U234" s="17">
        <v>295</v>
      </c>
      <c r="V234" s="17">
        <v>168</v>
      </c>
      <c r="W234" s="17">
        <v>77</v>
      </c>
      <c r="X234" s="17">
        <v>47</v>
      </c>
      <c r="Y234" s="17">
        <v>14</v>
      </c>
      <c r="Z234" s="17">
        <v>-1</v>
      </c>
      <c r="AA234" s="18">
        <v>23</v>
      </c>
    </row>
    <row r="235" spans="1:27" ht="15.75" x14ac:dyDescent="0.25">
      <c r="A235" s="23" t="s">
        <v>1067</v>
      </c>
      <c r="B235" s="23" t="s">
        <v>1821</v>
      </c>
      <c r="C235" s="17">
        <v>340</v>
      </c>
      <c r="D235" s="17">
        <v>340</v>
      </c>
      <c r="E235" s="17">
        <v>331</v>
      </c>
      <c r="F235" s="17">
        <v>223</v>
      </c>
      <c r="G235" s="17">
        <v>236</v>
      </c>
      <c r="H235" s="17">
        <v>177</v>
      </c>
      <c r="I235" s="17">
        <v>206</v>
      </c>
      <c r="J235" s="17">
        <v>427</v>
      </c>
      <c r="K235" s="17">
        <v>707</v>
      </c>
      <c r="L235" s="17">
        <v>696</v>
      </c>
      <c r="M235" s="17">
        <v>558</v>
      </c>
      <c r="N235" s="17">
        <v>840</v>
      </c>
      <c r="O235" s="17">
        <v>1295</v>
      </c>
      <c r="P235" s="17">
        <v>1237</v>
      </c>
      <c r="Q235" s="17">
        <v>1208</v>
      </c>
      <c r="R235" s="17">
        <v>1187</v>
      </c>
      <c r="S235" s="17">
        <v>1196</v>
      </c>
      <c r="T235" s="17">
        <v>762</v>
      </c>
      <c r="U235" s="17">
        <v>522</v>
      </c>
      <c r="V235" s="17">
        <v>880</v>
      </c>
      <c r="W235" s="17">
        <v>1279</v>
      </c>
      <c r="X235" s="17">
        <v>935</v>
      </c>
      <c r="Y235" s="17">
        <v>589</v>
      </c>
      <c r="Z235" s="17">
        <v>1258</v>
      </c>
      <c r="AA235" s="18">
        <v>1994</v>
      </c>
    </row>
    <row r="236" spans="1:27" ht="15.75" x14ac:dyDescent="0.25">
      <c r="A236" s="23" t="s">
        <v>1069</v>
      </c>
      <c r="B236" s="23" t="s">
        <v>1822</v>
      </c>
      <c r="C236" s="17">
        <v>355</v>
      </c>
      <c r="D236" s="17">
        <v>408</v>
      </c>
      <c r="E236" s="17">
        <v>504</v>
      </c>
      <c r="F236" s="17">
        <v>399</v>
      </c>
      <c r="G236" s="17">
        <v>585</v>
      </c>
      <c r="H236" s="17">
        <v>708</v>
      </c>
      <c r="I236" s="17">
        <v>712</v>
      </c>
      <c r="J236" s="17">
        <v>842</v>
      </c>
      <c r="K236" s="17">
        <v>1344</v>
      </c>
      <c r="L236" s="17">
        <v>1667</v>
      </c>
      <c r="M236" s="17">
        <v>1850</v>
      </c>
      <c r="N236" s="17">
        <v>2041</v>
      </c>
      <c r="O236" s="17">
        <v>2081</v>
      </c>
      <c r="P236" s="17">
        <v>2433</v>
      </c>
      <c r="Q236" s="17">
        <v>2615</v>
      </c>
      <c r="R236" s="17">
        <v>2439</v>
      </c>
      <c r="S236" s="17">
        <v>2787</v>
      </c>
      <c r="T236" s="17">
        <v>3196</v>
      </c>
      <c r="U236" s="17">
        <v>3169</v>
      </c>
      <c r="V236" s="17">
        <v>3319</v>
      </c>
      <c r="W236" s="17">
        <v>2663</v>
      </c>
      <c r="X236" s="17">
        <v>3410</v>
      </c>
      <c r="Y236" s="17">
        <v>4456</v>
      </c>
      <c r="Z236" s="17">
        <v>5043</v>
      </c>
      <c r="AA236" s="18">
        <v>4699</v>
      </c>
    </row>
    <row r="237" spans="1:27" ht="15.75" x14ac:dyDescent="0.25">
      <c r="A237" s="23" t="s">
        <v>1071</v>
      </c>
      <c r="B237" s="23" t="s">
        <v>1823</v>
      </c>
      <c r="C237" s="17">
        <v>41</v>
      </c>
      <c r="D237" s="17">
        <v>33</v>
      </c>
      <c r="E237" s="17">
        <v>51</v>
      </c>
      <c r="F237" s="17">
        <v>58</v>
      </c>
      <c r="G237" s="17">
        <v>55</v>
      </c>
      <c r="H237" s="17">
        <v>12</v>
      </c>
      <c r="I237" s="17">
        <v>33</v>
      </c>
      <c r="J237" s="17">
        <v>107</v>
      </c>
      <c r="K237" s="17">
        <v>206</v>
      </c>
      <c r="L237" s="17">
        <v>193</v>
      </c>
      <c r="M237" s="17">
        <v>183</v>
      </c>
      <c r="N237" s="17">
        <v>155</v>
      </c>
      <c r="O237" s="17">
        <v>251</v>
      </c>
      <c r="P237" s="17">
        <v>213</v>
      </c>
      <c r="Q237" s="17">
        <v>242</v>
      </c>
      <c r="R237" s="17">
        <v>236</v>
      </c>
      <c r="S237" s="17">
        <v>217</v>
      </c>
      <c r="T237" s="17">
        <v>292</v>
      </c>
      <c r="U237" s="17">
        <v>286</v>
      </c>
      <c r="V237" s="17">
        <v>331</v>
      </c>
      <c r="W237" s="17">
        <v>274</v>
      </c>
      <c r="X237" s="17">
        <v>363</v>
      </c>
      <c r="Y237" s="17">
        <v>382</v>
      </c>
      <c r="Z237" s="17">
        <v>466</v>
      </c>
      <c r="AA237" s="18">
        <v>464</v>
      </c>
    </row>
    <row r="238" spans="1:27" ht="15.75" x14ac:dyDescent="0.25">
      <c r="A238" s="23" t="s">
        <v>1073</v>
      </c>
      <c r="B238" s="23" t="s">
        <v>1824</v>
      </c>
      <c r="C238" s="17">
        <v>62</v>
      </c>
      <c r="D238" s="17">
        <v>60</v>
      </c>
      <c r="E238" s="17">
        <v>161</v>
      </c>
      <c r="F238" s="17">
        <v>81</v>
      </c>
      <c r="G238" s="17">
        <v>92</v>
      </c>
      <c r="H238" s="17">
        <v>99</v>
      </c>
      <c r="I238" s="17">
        <v>93</v>
      </c>
      <c r="J238" s="17">
        <v>56</v>
      </c>
      <c r="K238" s="17">
        <v>42</v>
      </c>
      <c r="L238" s="17">
        <v>93</v>
      </c>
      <c r="M238" s="17">
        <v>66</v>
      </c>
      <c r="N238" s="17">
        <v>142</v>
      </c>
      <c r="O238" s="17">
        <v>287</v>
      </c>
      <c r="P238" s="17">
        <v>337</v>
      </c>
      <c r="Q238" s="17">
        <v>168</v>
      </c>
      <c r="R238" s="17">
        <v>166</v>
      </c>
      <c r="S238" s="17">
        <v>273</v>
      </c>
      <c r="T238" s="17">
        <v>180</v>
      </c>
      <c r="U238" s="17">
        <v>202</v>
      </c>
      <c r="V238" s="17">
        <v>40</v>
      </c>
      <c r="W238" s="17">
        <v>66</v>
      </c>
      <c r="X238" s="17">
        <v>95</v>
      </c>
      <c r="Y238" s="17">
        <v>154</v>
      </c>
      <c r="Z238" s="17">
        <v>65</v>
      </c>
      <c r="AA238" s="18">
        <v>144</v>
      </c>
    </row>
    <row r="239" spans="1:27" ht="15.75" x14ac:dyDescent="0.25">
      <c r="A239" s="23" t="s">
        <v>1075</v>
      </c>
      <c r="B239" s="23" t="s">
        <v>1825</v>
      </c>
      <c r="C239" s="17">
        <v>-24</v>
      </c>
      <c r="D239" s="17">
        <v>17</v>
      </c>
      <c r="E239" s="17">
        <v>-73</v>
      </c>
      <c r="F239" s="17">
        <v>-58</v>
      </c>
      <c r="G239" s="17">
        <v>-12</v>
      </c>
      <c r="H239" s="17">
        <v>-14</v>
      </c>
      <c r="I239" s="17">
        <v>69</v>
      </c>
      <c r="J239" s="17">
        <v>133</v>
      </c>
      <c r="K239" s="17">
        <v>100</v>
      </c>
      <c r="L239" s="17">
        <v>24</v>
      </c>
      <c r="M239" s="17">
        <v>213</v>
      </c>
      <c r="N239" s="17">
        <v>146</v>
      </c>
      <c r="O239" s="17">
        <v>191</v>
      </c>
      <c r="P239" s="17">
        <v>106</v>
      </c>
      <c r="Q239" s="17">
        <v>118</v>
      </c>
      <c r="R239" s="17">
        <v>110</v>
      </c>
      <c r="S239" s="17">
        <v>150</v>
      </c>
      <c r="T239" s="17">
        <v>91</v>
      </c>
      <c r="U239" s="17">
        <v>-1</v>
      </c>
      <c r="V239" s="17">
        <v>-129</v>
      </c>
      <c r="W239" s="17">
        <v>-71</v>
      </c>
      <c r="X239" s="17">
        <v>339</v>
      </c>
      <c r="Y239" s="17">
        <v>425</v>
      </c>
      <c r="Z239" s="17">
        <v>-238</v>
      </c>
      <c r="AA239" s="18">
        <v>65</v>
      </c>
    </row>
    <row r="240" spans="1:27" ht="15.75" x14ac:dyDescent="0.25">
      <c r="A240" s="23" t="s">
        <v>1077</v>
      </c>
      <c r="B240" s="23" t="s">
        <v>1826</v>
      </c>
      <c r="C240" s="17">
        <v>7265</v>
      </c>
      <c r="D240" s="17">
        <v>9436</v>
      </c>
      <c r="E240" s="17">
        <v>9498</v>
      </c>
      <c r="F240" s="17">
        <v>10737</v>
      </c>
      <c r="G240" s="17">
        <v>11297</v>
      </c>
      <c r="H240" s="17">
        <v>13548</v>
      </c>
      <c r="I240" s="17">
        <v>12835</v>
      </c>
      <c r="J240" s="17">
        <v>17723</v>
      </c>
      <c r="K240" s="17">
        <v>18071</v>
      </c>
      <c r="L240" s="17">
        <v>19433</v>
      </c>
      <c r="M240" s="17">
        <v>16943</v>
      </c>
      <c r="N240" s="17">
        <v>17584</v>
      </c>
      <c r="O240" s="17">
        <v>24478</v>
      </c>
      <c r="P240" s="17">
        <v>25968</v>
      </c>
      <c r="Q240" s="17">
        <v>29328</v>
      </c>
      <c r="R240" s="17">
        <v>28229</v>
      </c>
      <c r="S240" s="17">
        <v>28540</v>
      </c>
      <c r="T240" s="17">
        <v>31151</v>
      </c>
      <c r="U240" s="17">
        <v>35601</v>
      </c>
      <c r="V240" s="17">
        <v>40097</v>
      </c>
      <c r="W240" s="17">
        <v>41544</v>
      </c>
      <c r="X240" s="17">
        <v>42486</v>
      </c>
      <c r="Y240" s="17">
        <v>51613</v>
      </c>
      <c r="Z240" s="17">
        <v>64892</v>
      </c>
      <c r="AA240" s="18">
        <v>68895</v>
      </c>
    </row>
    <row r="241" spans="1:27" ht="15.75" x14ac:dyDescent="0.25">
      <c r="A241" s="23" t="s">
        <v>1079</v>
      </c>
      <c r="B241" s="23" t="s">
        <v>1827</v>
      </c>
      <c r="C241" s="17">
        <v>4</v>
      </c>
      <c r="D241" s="17">
        <v>5</v>
      </c>
      <c r="E241" s="17">
        <v>4</v>
      </c>
      <c r="F241" s="17">
        <v>0</v>
      </c>
      <c r="G241" s="17">
        <v>48</v>
      </c>
      <c r="H241" s="17">
        <v>3</v>
      </c>
      <c r="I241" s="17">
        <v>3</v>
      </c>
      <c r="J241" s="17">
        <v>-6</v>
      </c>
      <c r="K241" s="17">
        <v>-5</v>
      </c>
      <c r="L241" s="17">
        <v>5</v>
      </c>
      <c r="M241" s="17">
        <v>-76</v>
      </c>
      <c r="N241" s="17">
        <v>2</v>
      </c>
      <c r="O241" s="17">
        <v>1</v>
      </c>
      <c r="P241" s="17">
        <v>-116</v>
      </c>
      <c r="Q241" s="17">
        <v>3</v>
      </c>
      <c r="R241" s="17">
        <v>23</v>
      </c>
      <c r="S241" s="17">
        <v>25</v>
      </c>
      <c r="T241" s="17">
        <v>1</v>
      </c>
      <c r="U241" s="17">
        <v>-2</v>
      </c>
      <c r="V241" s="17">
        <v>-13</v>
      </c>
      <c r="W241" s="17">
        <v>22</v>
      </c>
      <c r="X241" s="17">
        <v>41</v>
      </c>
      <c r="Y241" s="17">
        <v>33</v>
      </c>
      <c r="Z241" s="17">
        <v>12</v>
      </c>
      <c r="AA241" s="18">
        <v>2</v>
      </c>
    </row>
    <row r="242" spans="1:27" ht="15.75" x14ac:dyDescent="0.25">
      <c r="A242" s="23" t="s">
        <v>1081</v>
      </c>
      <c r="B242" s="23" t="s">
        <v>1828</v>
      </c>
      <c r="C242" s="17">
        <v>35</v>
      </c>
      <c r="D242" s="17">
        <v>58</v>
      </c>
      <c r="E242" s="17">
        <v>44</v>
      </c>
      <c r="F242" s="17">
        <v>72</v>
      </c>
      <c r="G242" s="17">
        <v>76</v>
      </c>
      <c r="H242" s="17">
        <v>80</v>
      </c>
      <c r="I242" s="17">
        <v>97</v>
      </c>
      <c r="J242" s="17">
        <v>93</v>
      </c>
      <c r="K242" s="17">
        <v>63</v>
      </c>
      <c r="L242" s="17">
        <v>49</v>
      </c>
      <c r="M242" s="17">
        <v>100</v>
      </c>
      <c r="N242" s="17">
        <v>105</v>
      </c>
      <c r="O242" s="17">
        <v>92</v>
      </c>
      <c r="P242" s="17">
        <v>139</v>
      </c>
      <c r="Q242" s="17">
        <v>180</v>
      </c>
      <c r="R242" s="17">
        <v>163</v>
      </c>
      <c r="S242" s="17">
        <v>145</v>
      </c>
      <c r="T242" s="17">
        <v>98</v>
      </c>
      <c r="U242" s="17">
        <v>107</v>
      </c>
      <c r="V242" s="17">
        <v>79</v>
      </c>
      <c r="W242" s="17">
        <v>70</v>
      </c>
      <c r="X242" s="17">
        <v>56</v>
      </c>
      <c r="Y242" s="17">
        <v>58</v>
      </c>
      <c r="Z242" s="17">
        <v>83</v>
      </c>
      <c r="AA242" s="18">
        <v>83</v>
      </c>
    </row>
    <row r="243" spans="1:27" ht="15.75" x14ac:dyDescent="0.25">
      <c r="A243" s="23" t="s">
        <v>1083</v>
      </c>
      <c r="B243" s="23" t="s">
        <v>1829</v>
      </c>
      <c r="C243" s="17">
        <v>752</v>
      </c>
      <c r="D243" s="17">
        <v>756</v>
      </c>
      <c r="E243" s="17">
        <v>1034</v>
      </c>
      <c r="F243" s="17">
        <v>1403</v>
      </c>
      <c r="G243" s="17">
        <v>1410</v>
      </c>
      <c r="H243" s="17">
        <v>1343</v>
      </c>
      <c r="I243" s="17">
        <v>3469</v>
      </c>
      <c r="J243" s="17">
        <v>3223</v>
      </c>
      <c r="K243" s="17">
        <v>4516</v>
      </c>
      <c r="L243" s="17">
        <v>3776</v>
      </c>
      <c r="M243" s="17">
        <v>3611</v>
      </c>
      <c r="N243" s="17">
        <v>3664</v>
      </c>
      <c r="O243" s="17">
        <v>3078</v>
      </c>
      <c r="P243" s="17">
        <v>3794</v>
      </c>
      <c r="Q243" s="17">
        <v>3075</v>
      </c>
      <c r="R243" s="17">
        <v>2370</v>
      </c>
      <c r="S243" s="17">
        <v>2053</v>
      </c>
      <c r="T243" s="17">
        <v>2586</v>
      </c>
      <c r="U243" s="17">
        <v>3265</v>
      </c>
      <c r="V243" s="17">
        <v>2917</v>
      </c>
      <c r="W243" s="17">
        <v>3142</v>
      </c>
      <c r="X243" s="17">
        <v>4098</v>
      </c>
      <c r="Y243" s="17">
        <v>5522</v>
      </c>
      <c r="Z243" s="17">
        <v>6474</v>
      </c>
      <c r="AA243" s="18">
        <v>4741</v>
      </c>
    </row>
    <row r="244" spans="1:27" ht="15.75" x14ac:dyDescent="0.25">
      <c r="A244" s="23" t="s">
        <v>1085</v>
      </c>
      <c r="B244" s="23" t="s">
        <v>1830</v>
      </c>
      <c r="C244" s="17">
        <v>69</v>
      </c>
      <c r="D244" s="17">
        <v>92</v>
      </c>
      <c r="E244" s="17">
        <v>100</v>
      </c>
      <c r="F244" s="17">
        <v>96</v>
      </c>
      <c r="G244" s="17">
        <v>100</v>
      </c>
      <c r="H244" s="17">
        <v>72</v>
      </c>
      <c r="I244" s="17">
        <v>121</v>
      </c>
      <c r="J244" s="17">
        <v>170</v>
      </c>
      <c r="K244" s="17">
        <v>164</v>
      </c>
      <c r="L244" s="17">
        <v>143</v>
      </c>
      <c r="M244" s="17">
        <v>34</v>
      </c>
      <c r="N244" s="17">
        <v>48</v>
      </c>
      <c r="O244" s="17">
        <v>34</v>
      </c>
      <c r="P244" s="17">
        <v>9</v>
      </c>
      <c r="Q244" s="17">
        <v>48</v>
      </c>
      <c r="R244" s="17">
        <v>2</v>
      </c>
      <c r="S244" s="17">
        <v>85</v>
      </c>
      <c r="T244" s="17">
        <v>84</v>
      </c>
      <c r="U244" s="17">
        <v>156</v>
      </c>
      <c r="V244" s="17">
        <v>120</v>
      </c>
      <c r="W244" s="17">
        <v>455</v>
      </c>
      <c r="X244" s="17">
        <v>554</v>
      </c>
      <c r="Y244" s="17">
        <v>420</v>
      </c>
      <c r="Z244" s="17">
        <v>339</v>
      </c>
      <c r="AA244" s="18">
        <v>688</v>
      </c>
    </row>
    <row r="245" spans="1:27" ht="15.75" x14ac:dyDescent="0.25">
      <c r="A245" s="23" t="s">
        <v>1087</v>
      </c>
      <c r="B245" s="23" t="s">
        <v>1831</v>
      </c>
      <c r="C245" s="17">
        <v>9015</v>
      </c>
      <c r="D245" s="17">
        <v>11324</v>
      </c>
      <c r="E245" s="17">
        <v>11782</v>
      </c>
      <c r="F245" s="17">
        <v>13049</v>
      </c>
      <c r="G245" s="17">
        <v>13927</v>
      </c>
      <c r="H245" s="17">
        <v>16107</v>
      </c>
      <c r="I245" s="17">
        <v>17710</v>
      </c>
      <c r="J245" s="17">
        <v>22793</v>
      </c>
      <c r="K245" s="17">
        <v>25265</v>
      </c>
      <c r="L245" s="17">
        <v>26139</v>
      </c>
      <c r="M245" s="17">
        <v>23530</v>
      </c>
      <c r="N245" s="17">
        <v>24848</v>
      </c>
      <c r="O245" s="17">
        <v>31836</v>
      </c>
      <c r="P245" s="17">
        <v>34232</v>
      </c>
      <c r="Q245" s="17">
        <v>37109</v>
      </c>
      <c r="R245" s="17">
        <v>35066</v>
      </c>
      <c r="S245" s="17">
        <v>35700</v>
      </c>
      <c r="T245" s="17">
        <v>38546</v>
      </c>
      <c r="U245" s="17">
        <v>43600</v>
      </c>
      <c r="V245" s="17">
        <v>47809</v>
      </c>
      <c r="W245" s="17">
        <v>49521</v>
      </c>
      <c r="X245" s="17">
        <v>52424</v>
      </c>
      <c r="Y245" s="17">
        <v>63666</v>
      </c>
      <c r="Z245" s="17">
        <v>78393</v>
      </c>
      <c r="AA245" s="18">
        <v>81798</v>
      </c>
    </row>
    <row r="246" spans="1:27" ht="15.75" x14ac:dyDescent="0.25">
      <c r="A246" s="23" t="s">
        <v>1089</v>
      </c>
      <c r="B246" s="23" t="s">
        <v>1832</v>
      </c>
      <c r="C246" s="17">
        <v>531</v>
      </c>
      <c r="D246" s="17">
        <v>604</v>
      </c>
      <c r="E246" s="17">
        <v>773</v>
      </c>
      <c r="F246" s="17">
        <v>952</v>
      </c>
      <c r="G246" s="17">
        <v>1501</v>
      </c>
      <c r="H246" s="17">
        <v>2197</v>
      </c>
      <c r="I246" s="17">
        <v>2358</v>
      </c>
      <c r="J246" s="17">
        <v>2684</v>
      </c>
      <c r="K246" s="17">
        <v>2820</v>
      </c>
      <c r="L246" s="17">
        <v>4228</v>
      </c>
      <c r="M246" s="17">
        <v>2876</v>
      </c>
      <c r="N246" s="17">
        <v>2930</v>
      </c>
      <c r="O246" s="17">
        <v>4005</v>
      </c>
      <c r="P246" s="17">
        <v>4054</v>
      </c>
      <c r="Q246" s="17">
        <v>4225</v>
      </c>
      <c r="R246" s="17">
        <v>4401</v>
      </c>
      <c r="S246" s="17">
        <v>4946</v>
      </c>
      <c r="T246" s="17">
        <v>4938</v>
      </c>
      <c r="U246" s="17">
        <v>6091</v>
      </c>
      <c r="V246" s="17">
        <v>6864</v>
      </c>
      <c r="W246" s="17">
        <v>7802</v>
      </c>
      <c r="X246" s="17">
        <v>8595</v>
      </c>
      <c r="Y246" s="17">
        <v>8567</v>
      </c>
      <c r="Z246" s="17">
        <v>8050</v>
      </c>
      <c r="AA246" s="18">
        <v>8198</v>
      </c>
    </row>
    <row r="247" spans="1:27" ht="15.75" x14ac:dyDescent="0.25">
      <c r="A247" s="23" t="s">
        <v>1091</v>
      </c>
      <c r="B247" s="23" t="s">
        <v>1833</v>
      </c>
      <c r="C247" s="17">
        <v>595</v>
      </c>
      <c r="D247" s="17">
        <v>610</v>
      </c>
      <c r="E247" s="17">
        <v>636</v>
      </c>
      <c r="F247" s="17">
        <v>623</v>
      </c>
      <c r="G247" s="17">
        <v>713</v>
      </c>
      <c r="H247" s="17">
        <v>654</v>
      </c>
      <c r="I247" s="17">
        <v>877</v>
      </c>
      <c r="J247" s="17">
        <v>855</v>
      </c>
      <c r="K247" s="17">
        <v>149</v>
      </c>
      <c r="L247" s="17">
        <v>819</v>
      </c>
      <c r="M247" s="17">
        <v>545</v>
      </c>
      <c r="N247" s="17">
        <v>679</v>
      </c>
      <c r="O247" s="17">
        <v>538</v>
      </c>
      <c r="P247" s="17">
        <v>694</v>
      </c>
      <c r="Q247" s="17">
        <v>882</v>
      </c>
      <c r="R247" s="17">
        <v>930</v>
      </c>
      <c r="S247" s="17">
        <v>1539</v>
      </c>
      <c r="T247" s="17">
        <v>1484</v>
      </c>
      <c r="U247" s="17">
        <v>1882</v>
      </c>
      <c r="V247" s="17">
        <v>2031</v>
      </c>
      <c r="W247" s="17">
        <v>2226</v>
      </c>
      <c r="X247" s="17">
        <v>2073</v>
      </c>
      <c r="Y247" s="17">
        <v>1810</v>
      </c>
      <c r="Z247" s="17">
        <v>2017</v>
      </c>
      <c r="AA247" s="18">
        <v>2162</v>
      </c>
    </row>
    <row r="248" spans="1:27" ht="15.75" x14ac:dyDescent="0.25">
      <c r="A248" s="23" t="s">
        <v>1093</v>
      </c>
      <c r="B248" s="23" t="s">
        <v>1834</v>
      </c>
      <c r="C248" s="17">
        <v>-110</v>
      </c>
      <c r="D248" s="17">
        <v>-75</v>
      </c>
      <c r="E248" s="17">
        <v>-9</v>
      </c>
      <c r="F248" s="17">
        <v>-103</v>
      </c>
      <c r="G248" s="17">
        <v>103</v>
      </c>
      <c r="H248" s="17">
        <v>106</v>
      </c>
      <c r="I248" s="17">
        <v>117</v>
      </c>
      <c r="J248" s="17">
        <v>269</v>
      </c>
      <c r="K248" s="17">
        <v>45</v>
      </c>
      <c r="L248" s="17">
        <v>-166</v>
      </c>
      <c r="M248" s="17">
        <v>-502</v>
      </c>
      <c r="N248" s="17">
        <v>-231</v>
      </c>
      <c r="O248" s="17">
        <v>-305</v>
      </c>
      <c r="P248" s="17">
        <v>-143</v>
      </c>
      <c r="Q248" s="17">
        <v>15</v>
      </c>
      <c r="R248" s="17">
        <v>-177</v>
      </c>
      <c r="S248" s="17">
        <v>-95</v>
      </c>
      <c r="T248" s="17">
        <v>-758</v>
      </c>
      <c r="U248" s="17">
        <v>-1541</v>
      </c>
      <c r="V248" s="17">
        <v>-553</v>
      </c>
      <c r="W248" s="17">
        <v>-1755</v>
      </c>
      <c r="X248" s="17">
        <v>-400</v>
      </c>
      <c r="Y248" s="17">
        <v>-872</v>
      </c>
      <c r="Z248" s="17">
        <v>-1487</v>
      </c>
      <c r="AA248" s="18">
        <v>-3861</v>
      </c>
    </row>
    <row r="249" spans="1:27" ht="15.75" x14ac:dyDescent="0.25">
      <c r="A249" s="23" t="s">
        <v>1095</v>
      </c>
      <c r="B249" s="23" t="s">
        <v>1835</v>
      </c>
      <c r="C249" s="17">
        <v>31</v>
      </c>
      <c r="D249" s="17">
        <v>62</v>
      </c>
      <c r="E249" s="17">
        <v>72</v>
      </c>
      <c r="F249" s="17">
        <v>46</v>
      </c>
      <c r="G249" s="17">
        <v>31</v>
      </c>
      <c r="H249" s="17">
        <v>159</v>
      </c>
      <c r="I249" s="17">
        <v>167</v>
      </c>
      <c r="J249" s="17">
        <v>149</v>
      </c>
      <c r="K249" s="17">
        <v>88</v>
      </c>
      <c r="L249" s="17">
        <v>101</v>
      </c>
      <c r="M249" s="17">
        <v>114</v>
      </c>
      <c r="N249" s="17">
        <v>172</v>
      </c>
      <c r="O249" s="17">
        <v>151</v>
      </c>
      <c r="P249" s="17">
        <v>198</v>
      </c>
      <c r="Q249" s="17">
        <v>199</v>
      </c>
      <c r="R249" s="17">
        <v>244</v>
      </c>
      <c r="S249" s="17">
        <v>339</v>
      </c>
      <c r="T249" s="17">
        <v>259</v>
      </c>
      <c r="U249" s="17">
        <v>461</v>
      </c>
      <c r="V249" s="17">
        <v>458</v>
      </c>
      <c r="W249" s="17">
        <v>494</v>
      </c>
      <c r="X249" s="17">
        <v>671</v>
      </c>
      <c r="Y249" s="17">
        <v>461</v>
      </c>
      <c r="Z249" s="17">
        <v>255</v>
      </c>
      <c r="AA249" s="18">
        <v>342</v>
      </c>
    </row>
    <row r="250" spans="1:27" ht="15.75" x14ac:dyDescent="0.25">
      <c r="A250" s="23" t="s">
        <v>1097</v>
      </c>
      <c r="B250" s="23" t="s">
        <v>1836</v>
      </c>
      <c r="C250" s="17">
        <v>90</v>
      </c>
      <c r="D250" s="17">
        <v>122</v>
      </c>
      <c r="E250" s="17">
        <v>128</v>
      </c>
      <c r="F250" s="17">
        <v>181</v>
      </c>
      <c r="G250" s="17">
        <v>149</v>
      </c>
      <c r="H250" s="17">
        <v>203</v>
      </c>
      <c r="I250" s="17">
        <v>245</v>
      </c>
      <c r="J250" s="17">
        <v>224</v>
      </c>
      <c r="K250" s="17">
        <v>153</v>
      </c>
      <c r="L250" s="17">
        <v>222</v>
      </c>
      <c r="M250" s="17">
        <v>153</v>
      </c>
      <c r="N250" s="17">
        <v>101</v>
      </c>
      <c r="O250" s="17">
        <v>148</v>
      </c>
      <c r="P250" s="17">
        <v>154</v>
      </c>
      <c r="Q250" s="17">
        <v>100</v>
      </c>
      <c r="R250" s="17">
        <v>54</v>
      </c>
      <c r="S250" s="17">
        <v>80</v>
      </c>
      <c r="T250" s="17">
        <v>99</v>
      </c>
      <c r="U250" s="17">
        <v>111</v>
      </c>
      <c r="V250" s="17">
        <v>111</v>
      </c>
      <c r="W250" s="17">
        <v>37</v>
      </c>
      <c r="X250" s="17">
        <v>56</v>
      </c>
      <c r="Y250" s="17">
        <v>131</v>
      </c>
      <c r="Z250" s="17">
        <v>10</v>
      </c>
      <c r="AA250" s="18">
        <v>31</v>
      </c>
    </row>
    <row r="251" spans="1:27" ht="15.75" x14ac:dyDescent="0.25">
      <c r="A251" s="23" t="s">
        <v>1099</v>
      </c>
      <c r="B251" s="23" t="s">
        <v>1837</v>
      </c>
      <c r="C251" s="17">
        <v>313</v>
      </c>
      <c r="D251" s="17">
        <v>288</v>
      </c>
      <c r="E251" s="17">
        <v>371</v>
      </c>
      <c r="F251" s="17">
        <v>357</v>
      </c>
      <c r="G251" s="17">
        <v>217</v>
      </c>
      <c r="H251" s="17">
        <v>261</v>
      </c>
      <c r="I251" s="17">
        <v>371</v>
      </c>
      <c r="J251" s="17">
        <v>249</v>
      </c>
      <c r="K251" s="17">
        <v>234</v>
      </c>
      <c r="L251" s="17">
        <v>221</v>
      </c>
      <c r="M251" s="17">
        <v>350</v>
      </c>
      <c r="N251" s="17">
        <v>260</v>
      </c>
      <c r="O251" s="17">
        <v>446</v>
      </c>
      <c r="P251" s="17">
        <v>338</v>
      </c>
      <c r="Q251" s="17">
        <v>145</v>
      </c>
      <c r="R251" s="17">
        <v>300</v>
      </c>
      <c r="S251" s="17">
        <v>490</v>
      </c>
      <c r="T251" s="17">
        <v>522</v>
      </c>
      <c r="U251" s="17">
        <v>550</v>
      </c>
      <c r="V251" s="17">
        <v>671</v>
      </c>
      <c r="W251" s="17">
        <v>735</v>
      </c>
      <c r="X251" s="17">
        <v>387</v>
      </c>
      <c r="Y251" s="17">
        <v>389</v>
      </c>
      <c r="Z251" s="17">
        <v>787</v>
      </c>
      <c r="AA251" s="18">
        <v>593</v>
      </c>
    </row>
    <row r="252" spans="1:27" ht="15.75" x14ac:dyDescent="0.25">
      <c r="A252" s="23" t="s">
        <v>1101</v>
      </c>
      <c r="B252" s="23" t="s">
        <v>1838</v>
      </c>
      <c r="C252" s="17">
        <v>2402</v>
      </c>
      <c r="D252" s="17">
        <v>2654</v>
      </c>
      <c r="E252" s="17">
        <v>2746</v>
      </c>
      <c r="F252" s="17">
        <v>2777</v>
      </c>
      <c r="G252" s="17">
        <v>2614</v>
      </c>
      <c r="H252" s="17">
        <v>3024</v>
      </c>
      <c r="I252" s="17">
        <v>2999</v>
      </c>
      <c r="J252" s="17">
        <v>2789</v>
      </c>
      <c r="K252" s="17">
        <v>1864</v>
      </c>
      <c r="L252" s="17">
        <v>1146</v>
      </c>
      <c r="M252" s="17">
        <v>2382</v>
      </c>
      <c r="N252" s="17">
        <v>1723</v>
      </c>
      <c r="O252" s="17">
        <v>1881</v>
      </c>
      <c r="P252" s="17">
        <v>1472</v>
      </c>
      <c r="Q252" s="17">
        <v>2030</v>
      </c>
      <c r="R252" s="17">
        <v>1889</v>
      </c>
      <c r="S252" s="17">
        <v>1896</v>
      </c>
      <c r="T252" s="17">
        <v>1570</v>
      </c>
      <c r="U252" s="17">
        <v>939</v>
      </c>
      <c r="V252" s="17">
        <v>1321</v>
      </c>
      <c r="W252" s="17">
        <v>1089</v>
      </c>
      <c r="X252" s="17">
        <v>1276</v>
      </c>
      <c r="Y252" s="17">
        <v>2342</v>
      </c>
      <c r="Z252" s="17">
        <v>1872</v>
      </c>
      <c r="AA252" s="18">
        <v>1389</v>
      </c>
    </row>
    <row r="253" spans="1:27" ht="15.75" x14ac:dyDescent="0.25">
      <c r="A253" s="23" t="s">
        <v>1103</v>
      </c>
      <c r="B253" s="23" t="s">
        <v>1839</v>
      </c>
      <c r="C253" s="17">
        <v>355</v>
      </c>
      <c r="D253" s="17">
        <v>298</v>
      </c>
      <c r="E253" s="17">
        <v>286</v>
      </c>
      <c r="F253" s="17">
        <v>306</v>
      </c>
      <c r="G253" s="17">
        <v>399</v>
      </c>
      <c r="H253" s="17">
        <v>451</v>
      </c>
      <c r="I253" s="17">
        <v>309</v>
      </c>
      <c r="J253" s="17">
        <v>335</v>
      </c>
      <c r="K253" s="17">
        <v>348</v>
      </c>
      <c r="L253" s="17">
        <v>452</v>
      </c>
      <c r="M253" s="17">
        <v>443</v>
      </c>
      <c r="N253" s="17">
        <v>610</v>
      </c>
      <c r="O253" s="17">
        <v>708</v>
      </c>
      <c r="P253" s="17">
        <v>907</v>
      </c>
      <c r="Q253" s="17">
        <v>1022</v>
      </c>
      <c r="R253" s="17">
        <v>845</v>
      </c>
      <c r="S253" s="17">
        <v>1087</v>
      </c>
      <c r="T253" s="17">
        <v>1010</v>
      </c>
      <c r="U253" s="17">
        <v>1163</v>
      </c>
      <c r="V253" s="17">
        <v>987</v>
      </c>
      <c r="W253" s="17">
        <v>1207</v>
      </c>
      <c r="X253" s="17">
        <v>1041</v>
      </c>
      <c r="Y253" s="17">
        <v>1002</v>
      </c>
      <c r="Z253" s="17">
        <v>1026</v>
      </c>
      <c r="AA253" s="18">
        <v>988</v>
      </c>
    </row>
    <row r="254" spans="1:27" ht="15.75" x14ac:dyDescent="0.25">
      <c r="A254" s="23" t="s">
        <v>1105</v>
      </c>
      <c r="B254" s="23" t="s">
        <v>1840</v>
      </c>
      <c r="C254" s="17">
        <v>45</v>
      </c>
      <c r="D254" s="17">
        <v>-56</v>
      </c>
      <c r="E254" s="17">
        <v>31</v>
      </c>
      <c r="F254" s="17">
        <v>-171</v>
      </c>
      <c r="G254" s="17">
        <v>-161</v>
      </c>
      <c r="H254" s="17">
        <v>-126</v>
      </c>
      <c r="I254" s="17">
        <v>119</v>
      </c>
      <c r="J254" s="17">
        <v>31</v>
      </c>
      <c r="K254" s="17">
        <v>141</v>
      </c>
      <c r="L254" s="17">
        <v>213</v>
      </c>
      <c r="M254" s="17">
        <v>34</v>
      </c>
      <c r="N254" s="17">
        <v>-26</v>
      </c>
      <c r="O254" s="17">
        <v>128</v>
      </c>
      <c r="P254" s="17">
        <v>20</v>
      </c>
      <c r="Q254" s="17">
        <v>42</v>
      </c>
      <c r="R254" s="17">
        <v>69</v>
      </c>
      <c r="S254" s="17">
        <v>137</v>
      </c>
      <c r="T254" s="17">
        <v>116</v>
      </c>
      <c r="U254" s="17">
        <v>-30</v>
      </c>
      <c r="V254" s="17">
        <v>-13</v>
      </c>
      <c r="W254" s="17">
        <v>-24</v>
      </c>
      <c r="X254" s="17">
        <v>235</v>
      </c>
      <c r="Y254" s="17">
        <v>297</v>
      </c>
      <c r="Z254" s="17">
        <v>626</v>
      </c>
      <c r="AA254" s="18">
        <v>659</v>
      </c>
    </row>
    <row r="255" spans="1:27" ht="15.75" x14ac:dyDescent="0.25">
      <c r="A255" s="23" t="s">
        <v>1107</v>
      </c>
      <c r="B255" s="23" t="s">
        <v>1841</v>
      </c>
      <c r="C255" s="17">
        <v>88</v>
      </c>
      <c r="D255" s="17">
        <v>1</v>
      </c>
      <c r="E255" s="17">
        <v>116</v>
      </c>
      <c r="F255" s="17">
        <v>22</v>
      </c>
      <c r="G255" s="17">
        <v>-35</v>
      </c>
      <c r="H255" s="17">
        <v>45</v>
      </c>
      <c r="I255" s="17">
        <v>1</v>
      </c>
      <c r="J255" s="17">
        <v>-47</v>
      </c>
      <c r="K255" s="17">
        <v>-29</v>
      </c>
      <c r="L255" s="17">
        <v>57</v>
      </c>
      <c r="M255" s="17">
        <v>-218</v>
      </c>
      <c r="N255" s="17">
        <v>-144</v>
      </c>
      <c r="O255" s="17">
        <v>-183</v>
      </c>
      <c r="P255" s="17">
        <v>-147</v>
      </c>
      <c r="Q255" s="17">
        <v>-113</v>
      </c>
      <c r="R255" s="17">
        <v>-127</v>
      </c>
      <c r="S255" s="17">
        <v>-287</v>
      </c>
      <c r="T255" s="17">
        <v>-229</v>
      </c>
      <c r="U255" s="17">
        <v>-208</v>
      </c>
      <c r="V255" s="17">
        <v>-355</v>
      </c>
      <c r="W255" s="17">
        <v>-112</v>
      </c>
      <c r="X255" s="17">
        <v>-2</v>
      </c>
      <c r="Y255" s="17">
        <v>117</v>
      </c>
      <c r="Z255" s="17">
        <v>-290</v>
      </c>
      <c r="AA255" s="18">
        <v>-584</v>
      </c>
    </row>
    <row r="256" spans="1:27" ht="15.75" x14ac:dyDescent="0.25">
      <c r="A256" s="23" t="s">
        <v>1109</v>
      </c>
      <c r="B256" s="23" t="s">
        <v>1842</v>
      </c>
      <c r="C256" s="17">
        <v>1378</v>
      </c>
      <c r="D256" s="17">
        <v>1556</v>
      </c>
      <c r="E256" s="17">
        <v>1269</v>
      </c>
      <c r="F256" s="17">
        <v>873</v>
      </c>
      <c r="G256" s="17">
        <v>1277</v>
      </c>
      <c r="H256" s="17">
        <v>1522</v>
      </c>
      <c r="I256" s="17">
        <v>1586</v>
      </c>
      <c r="J256" s="17">
        <v>1759</v>
      </c>
      <c r="K256" s="17">
        <v>985</v>
      </c>
      <c r="L256" s="17">
        <v>1121</v>
      </c>
      <c r="M256" s="17">
        <v>2057</v>
      </c>
      <c r="N256" s="17">
        <v>3236</v>
      </c>
      <c r="O256" s="17">
        <v>2610</v>
      </c>
      <c r="P256" s="17">
        <v>4016</v>
      </c>
      <c r="Q256" s="17">
        <v>5897</v>
      </c>
      <c r="R256" s="17">
        <v>4912</v>
      </c>
      <c r="S256" s="17">
        <v>5837</v>
      </c>
      <c r="T256" s="17">
        <v>5331</v>
      </c>
      <c r="U256" s="17">
        <v>5447</v>
      </c>
      <c r="V256" s="17">
        <v>4026</v>
      </c>
      <c r="W256" s="17">
        <v>4360</v>
      </c>
      <c r="X256" s="17">
        <v>5154</v>
      </c>
      <c r="Y256" s="17">
        <v>4756</v>
      </c>
      <c r="Z256" s="17">
        <v>5972</v>
      </c>
      <c r="AA256" s="18">
        <v>6698</v>
      </c>
    </row>
    <row r="257" spans="1:27" ht="15.75" x14ac:dyDescent="0.25">
      <c r="A257" s="23" t="s">
        <v>1111</v>
      </c>
      <c r="B257" s="23" t="s">
        <v>1843</v>
      </c>
      <c r="C257" s="17">
        <v>769</v>
      </c>
      <c r="D257" s="17">
        <v>1038</v>
      </c>
      <c r="E257" s="17">
        <v>1221</v>
      </c>
      <c r="F257" s="17">
        <v>916</v>
      </c>
      <c r="G257" s="17">
        <v>1410</v>
      </c>
      <c r="H257" s="17">
        <v>1643</v>
      </c>
      <c r="I257" s="17">
        <v>1989</v>
      </c>
      <c r="J257" s="17">
        <v>2538</v>
      </c>
      <c r="K257" s="17">
        <v>2827</v>
      </c>
      <c r="L257" s="17">
        <v>2205</v>
      </c>
      <c r="M257" s="17">
        <v>2350</v>
      </c>
      <c r="N257" s="17">
        <v>1968</v>
      </c>
      <c r="O257" s="17">
        <v>2226</v>
      </c>
      <c r="P257" s="17">
        <v>1288</v>
      </c>
      <c r="Q257" s="17">
        <v>1362</v>
      </c>
      <c r="R257" s="17">
        <v>1885</v>
      </c>
      <c r="S257" s="17">
        <v>2793</v>
      </c>
      <c r="T257" s="17">
        <v>1392</v>
      </c>
      <c r="U257" s="17">
        <v>1607</v>
      </c>
      <c r="V257" s="17">
        <v>1592</v>
      </c>
      <c r="W257" s="17">
        <v>2505</v>
      </c>
      <c r="X257" s="17">
        <v>2094</v>
      </c>
      <c r="Y257" s="17">
        <v>2752</v>
      </c>
      <c r="Z257" s="17">
        <v>3854</v>
      </c>
      <c r="AA257" s="18">
        <v>3722</v>
      </c>
    </row>
    <row r="258" spans="1:27" ht="15.75" x14ac:dyDescent="0.25">
      <c r="A258" s="23" t="s">
        <v>1113</v>
      </c>
      <c r="B258" s="23" t="s">
        <v>1844</v>
      </c>
      <c r="C258" s="17">
        <v>327</v>
      </c>
      <c r="D258" s="17">
        <v>380</v>
      </c>
      <c r="E258" s="17">
        <v>387</v>
      </c>
      <c r="F258" s="17">
        <v>359</v>
      </c>
      <c r="G258" s="17">
        <v>369</v>
      </c>
      <c r="H258" s="17">
        <v>915</v>
      </c>
      <c r="I258" s="17">
        <v>596</v>
      </c>
      <c r="J258" s="17">
        <v>782</v>
      </c>
      <c r="K258" s="17">
        <v>733</v>
      </c>
      <c r="L258" s="17">
        <v>602</v>
      </c>
      <c r="M258" s="17">
        <v>519</v>
      </c>
      <c r="N258" s="17">
        <v>604</v>
      </c>
      <c r="O258" s="17">
        <v>823</v>
      </c>
      <c r="P258" s="17">
        <v>578</v>
      </c>
      <c r="Q258" s="17">
        <v>1027</v>
      </c>
      <c r="R258" s="17">
        <v>1091</v>
      </c>
      <c r="S258" s="17">
        <v>966</v>
      </c>
      <c r="T258" s="17">
        <v>1256</v>
      </c>
      <c r="U258" s="17">
        <v>1463</v>
      </c>
      <c r="V258" s="17">
        <v>1639</v>
      </c>
      <c r="W258" s="17">
        <v>1776</v>
      </c>
      <c r="X258" s="17">
        <v>1467</v>
      </c>
      <c r="Y258" s="17">
        <v>1362</v>
      </c>
      <c r="Z258" s="17">
        <v>2555</v>
      </c>
      <c r="AA258" s="18">
        <v>3077</v>
      </c>
    </row>
    <row r="259" spans="1:27" ht="15.75" x14ac:dyDescent="0.25">
      <c r="A259" s="23" t="s">
        <v>1115</v>
      </c>
      <c r="B259" s="23" t="s">
        <v>1845</v>
      </c>
      <c r="C259" s="17">
        <v>271</v>
      </c>
      <c r="D259" s="17">
        <v>331</v>
      </c>
      <c r="E259" s="17">
        <v>311</v>
      </c>
      <c r="F259" s="17">
        <v>388</v>
      </c>
      <c r="G259" s="17">
        <v>360</v>
      </c>
      <c r="H259" s="17">
        <v>514</v>
      </c>
      <c r="I259" s="17">
        <v>524</v>
      </c>
      <c r="J259" s="17">
        <v>599</v>
      </c>
      <c r="K259" s="17">
        <v>459</v>
      </c>
      <c r="L259" s="17">
        <v>254</v>
      </c>
      <c r="M259" s="17">
        <v>344</v>
      </c>
      <c r="N259" s="17">
        <v>847</v>
      </c>
      <c r="O259" s="17">
        <v>503</v>
      </c>
      <c r="P259" s="17">
        <v>449</v>
      </c>
      <c r="Q259" s="17">
        <v>445</v>
      </c>
      <c r="R259" s="17">
        <v>498</v>
      </c>
      <c r="S259" s="17">
        <v>533</v>
      </c>
      <c r="T259" s="17">
        <v>722</v>
      </c>
      <c r="U259" s="17">
        <v>744</v>
      </c>
      <c r="V259" s="17">
        <v>1093</v>
      </c>
      <c r="W259" s="17">
        <v>1061</v>
      </c>
      <c r="X259" s="17">
        <v>1162</v>
      </c>
      <c r="Y259" s="17">
        <v>1981</v>
      </c>
      <c r="Z259" s="17">
        <v>1282</v>
      </c>
      <c r="AA259" s="18">
        <v>1465</v>
      </c>
    </row>
    <row r="260" spans="1:27" ht="15.75" x14ac:dyDescent="0.25">
      <c r="A260" s="23" t="s">
        <v>1117</v>
      </c>
      <c r="B260" s="23" t="s">
        <v>1846</v>
      </c>
      <c r="C260" s="17">
        <v>-57</v>
      </c>
      <c r="D260" s="17">
        <v>-191</v>
      </c>
      <c r="E260" s="17">
        <v>-186</v>
      </c>
      <c r="F260" s="17">
        <v>-300</v>
      </c>
      <c r="G260" s="17">
        <v>-189</v>
      </c>
      <c r="H260" s="17">
        <v>-371</v>
      </c>
      <c r="I260" s="17">
        <v>-398</v>
      </c>
      <c r="J260" s="17">
        <v>-450</v>
      </c>
      <c r="K260" s="17">
        <v>-337</v>
      </c>
      <c r="L260" s="17">
        <v>-240</v>
      </c>
      <c r="M260" s="17">
        <v>-274</v>
      </c>
      <c r="N260" s="17">
        <v>-304</v>
      </c>
      <c r="O260" s="17">
        <v>-190</v>
      </c>
      <c r="P260" s="17">
        <v>-169</v>
      </c>
      <c r="Q260" s="17">
        <v>-132</v>
      </c>
      <c r="R260" s="17">
        <v>-288</v>
      </c>
      <c r="S260" s="17">
        <v>-94</v>
      </c>
      <c r="T260" s="17">
        <v>-447</v>
      </c>
      <c r="U260" s="17">
        <v>-114</v>
      </c>
      <c r="V260" s="17">
        <v>-76</v>
      </c>
      <c r="W260" s="17">
        <v>-45</v>
      </c>
      <c r="X260" s="17">
        <v>515</v>
      </c>
      <c r="Y260" s="17">
        <v>474</v>
      </c>
      <c r="Z260" s="17">
        <v>14</v>
      </c>
      <c r="AA260" s="18">
        <v>-238</v>
      </c>
    </row>
    <row r="261" spans="1:27" ht="15.75" x14ac:dyDescent="0.25">
      <c r="A261" s="23" t="s">
        <v>1119</v>
      </c>
      <c r="B261" s="23" t="s">
        <v>1847</v>
      </c>
      <c r="C261" s="17">
        <v>513</v>
      </c>
      <c r="D261" s="17">
        <v>656</v>
      </c>
      <c r="E261" s="17">
        <v>568</v>
      </c>
      <c r="F261" s="17">
        <v>672</v>
      </c>
      <c r="G261" s="17">
        <v>528</v>
      </c>
      <c r="H261" s="17">
        <v>760</v>
      </c>
      <c r="I261" s="17">
        <v>893</v>
      </c>
      <c r="J261" s="17">
        <v>871</v>
      </c>
      <c r="K261" s="17">
        <v>1305</v>
      </c>
      <c r="L261" s="17">
        <v>1861</v>
      </c>
      <c r="M261" s="17">
        <v>2489</v>
      </c>
      <c r="N261" s="17">
        <v>2411</v>
      </c>
      <c r="O261" s="17">
        <v>2927</v>
      </c>
      <c r="P261" s="17">
        <v>3000</v>
      </c>
      <c r="Q261" s="17">
        <v>3728</v>
      </c>
      <c r="R261" s="17">
        <v>3207</v>
      </c>
      <c r="S261" s="17">
        <v>3627</v>
      </c>
      <c r="T261" s="17">
        <v>5135</v>
      </c>
      <c r="U261" s="17">
        <v>5348</v>
      </c>
      <c r="V261" s="17">
        <v>4734</v>
      </c>
      <c r="W261" s="17">
        <v>4612</v>
      </c>
      <c r="X261" s="17">
        <v>4375</v>
      </c>
      <c r="Y261" s="17">
        <v>3894</v>
      </c>
      <c r="Z261" s="17">
        <v>2930</v>
      </c>
      <c r="AA261" s="18">
        <v>4627</v>
      </c>
    </row>
    <row r="262" spans="1:27" ht="15.75" x14ac:dyDescent="0.25">
      <c r="A262" s="23" t="s">
        <v>1121</v>
      </c>
      <c r="B262" s="23" t="s">
        <v>1848</v>
      </c>
      <c r="C262" s="17">
        <v>247</v>
      </c>
      <c r="D262" s="17">
        <v>241</v>
      </c>
      <c r="E262" s="17">
        <v>309</v>
      </c>
      <c r="F262" s="17">
        <v>223</v>
      </c>
      <c r="G262" s="17">
        <v>220</v>
      </c>
      <c r="H262" s="17">
        <v>246</v>
      </c>
      <c r="I262" s="17">
        <v>402</v>
      </c>
      <c r="J262" s="17">
        <v>300</v>
      </c>
      <c r="K262" s="17">
        <v>350</v>
      </c>
      <c r="L262" s="17">
        <v>417</v>
      </c>
      <c r="M262" s="17">
        <v>376</v>
      </c>
      <c r="N262" s="17">
        <v>330</v>
      </c>
      <c r="O262" s="17">
        <v>227</v>
      </c>
      <c r="P262" s="17">
        <v>320</v>
      </c>
      <c r="Q262" s="17">
        <v>818</v>
      </c>
      <c r="R262" s="17">
        <v>760</v>
      </c>
      <c r="S262" s="17">
        <v>678</v>
      </c>
      <c r="T262" s="17">
        <v>549</v>
      </c>
      <c r="U262" s="17">
        <v>669</v>
      </c>
      <c r="V262" s="17">
        <v>590</v>
      </c>
      <c r="W262" s="17">
        <v>762</v>
      </c>
      <c r="X262" s="17">
        <v>679</v>
      </c>
      <c r="Y262" s="17">
        <v>540</v>
      </c>
      <c r="Z262" s="17">
        <v>471</v>
      </c>
      <c r="AA262" s="18">
        <v>1119</v>
      </c>
    </row>
    <row r="263" spans="1:27" ht="15.75" x14ac:dyDescent="0.25">
      <c r="A263" s="23" t="s">
        <v>1061</v>
      </c>
      <c r="B263" s="23" t="s">
        <v>1849</v>
      </c>
      <c r="C263" s="17">
        <v>310</v>
      </c>
      <c r="D263" s="17">
        <v>407</v>
      </c>
      <c r="E263" s="17">
        <v>493</v>
      </c>
      <c r="F263" s="17">
        <v>307</v>
      </c>
      <c r="G263" s="17">
        <v>330</v>
      </c>
      <c r="H263" s="17">
        <v>146</v>
      </c>
      <c r="I263" s="17">
        <v>491</v>
      </c>
      <c r="J263" s="17">
        <v>706</v>
      </c>
      <c r="K263" s="17">
        <v>763</v>
      </c>
      <c r="L263" s="17">
        <v>594</v>
      </c>
      <c r="M263" s="17">
        <v>502</v>
      </c>
      <c r="N263" s="17">
        <v>710</v>
      </c>
      <c r="O263" s="17">
        <v>815</v>
      </c>
      <c r="P263" s="17">
        <v>999</v>
      </c>
      <c r="Q263" s="17">
        <v>1090</v>
      </c>
      <c r="R263" s="17">
        <v>1031</v>
      </c>
      <c r="S263" s="17">
        <v>959</v>
      </c>
      <c r="T263" s="17">
        <v>2126</v>
      </c>
      <c r="U263" s="17">
        <v>1586</v>
      </c>
      <c r="V263" s="17">
        <v>1554</v>
      </c>
      <c r="W263" s="17">
        <v>1791</v>
      </c>
      <c r="X263" s="17">
        <v>1930</v>
      </c>
      <c r="Y263" s="17">
        <v>1468</v>
      </c>
      <c r="Z263" s="17">
        <v>901</v>
      </c>
      <c r="AA263" s="18">
        <v>667</v>
      </c>
    </row>
    <row r="264" spans="1:27" ht="15.75" x14ac:dyDescent="0.25">
      <c r="A264" s="23" t="s">
        <v>1124</v>
      </c>
      <c r="B264" s="23" t="s">
        <v>1850</v>
      </c>
      <c r="C264" s="17">
        <v>8098</v>
      </c>
      <c r="D264" s="17">
        <v>8926</v>
      </c>
      <c r="E264" s="17">
        <v>9522</v>
      </c>
      <c r="F264" s="17">
        <v>8428</v>
      </c>
      <c r="G264" s="17">
        <v>9836</v>
      </c>
      <c r="H264" s="17">
        <v>12349</v>
      </c>
      <c r="I264" s="17">
        <v>13646</v>
      </c>
      <c r="J264" s="17">
        <v>14643</v>
      </c>
      <c r="K264" s="17">
        <v>12898</v>
      </c>
      <c r="L264" s="17">
        <v>14107</v>
      </c>
      <c r="M264" s="17">
        <v>14540</v>
      </c>
      <c r="N264" s="17">
        <v>15876</v>
      </c>
      <c r="O264" s="17">
        <v>17458</v>
      </c>
      <c r="P264" s="17">
        <v>18028</v>
      </c>
      <c r="Q264" s="17">
        <v>22782</v>
      </c>
      <c r="R264" s="17">
        <v>21524</v>
      </c>
      <c r="S264" s="17">
        <v>25431</v>
      </c>
      <c r="T264" s="17">
        <v>25075</v>
      </c>
      <c r="U264" s="17">
        <v>26168</v>
      </c>
      <c r="V264" s="17">
        <v>26674</v>
      </c>
      <c r="W264" s="17">
        <v>28521</v>
      </c>
      <c r="X264" s="17">
        <v>31308</v>
      </c>
      <c r="Y264" s="17">
        <v>31471</v>
      </c>
      <c r="Z264" s="17">
        <v>30845</v>
      </c>
      <c r="AA264" s="18">
        <v>31054</v>
      </c>
    </row>
    <row r="265" spans="1:27" ht="15.75" x14ac:dyDescent="0.25">
      <c r="A265" s="23" t="s">
        <v>1126</v>
      </c>
      <c r="B265" s="23" t="s">
        <v>1851</v>
      </c>
      <c r="C265" s="17">
        <v>615</v>
      </c>
      <c r="D265" s="17">
        <v>545</v>
      </c>
      <c r="E265" s="17">
        <v>789</v>
      </c>
      <c r="F265" s="17">
        <v>558</v>
      </c>
      <c r="G265" s="17">
        <v>591</v>
      </c>
      <c r="H265" s="17">
        <v>860</v>
      </c>
      <c r="I265" s="17">
        <v>999</v>
      </c>
      <c r="J265" s="17">
        <v>1083</v>
      </c>
      <c r="K265" s="17">
        <v>1269</v>
      </c>
      <c r="L265" s="17">
        <v>1945</v>
      </c>
      <c r="M265" s="17">
        <v>2018</v>
      </c>
      <c r="N265" s="17">
        <v>2670</v>
      </c>
      <c r="O265" s="17">
        <v>3018</v>
      </c>
      <c r="P265" s="17">
        <v>2973</v>
      </c>
      <c r="Q265" s="17">
        <v>2924</v>
      </c>
      <c r="R265" s="17">
        <v>2658</v>
      </c>
      <c r="S265" s="17">
        <v>2558</v>
      </c>
      <c r="T265" s="17">
        <v>2853</v>
      </c>
      <c r="U265" s="17">
        <v>3065</v>
      </c>
      <c r="V265" s="17">
        <v>3869</v>
      </c>
      <c r="W265" s="17">
        <v>3694</v>
      </c>
      <c r="X265" s="17">
        <v>2823</v>
      </c>
      <c r="Y265" s="17">
        <v>3759</v>
      </c>
      <c r="Z265" s="17">
        <v>5327</v>
      </c>
      <c r="AA265" s="18">
        <v>5805</v>
      </c>
    </row>
    <row r="266" spans="1:27" ht="15.75" x14ac:dyDescent="0.25">
      <c r="A266" s="23" t="s">
        <v>1128</v>
      </c>
      <c r="B266" s="23" t="s">
        <v>1852</v>
      </c>
      <c r="C266" s="17">
        <v>158</v>
      </c>
      <c r="D266" s="17">
        <v>106</v>
      </c>
      <c r="E266" s="17">
        <v>1</v>
      </c>
      <c r="F266" s="17">
        <v>-109</v>
      </c>
      <c r="G266" s="17">
        <v>-72</v>
      </c>
      <c r="H266" s="17">
        <v>-64</v>
      </c>
      <c r="I266" s="17">
        <v>-173</v>
      </c>
      <c r="J266" s="17">
        <v>-105</v>
      </c>
      <c r="K266" s="17">
        <v>-47</v>
      </c>
      <c r="L266" s="17">
        <v>-30</v>
      </c>
      <c r="M266" s="17">
        <v>94</v>
      </c>
      <c r="N266" s="17">
        <v>42</v>
      </c>
      <c r="O266" s="17">
        <v>23</v>
      </c>
      <c r="P266" s="17">
        <v>177</v>
      </c>
      <c r="Q266" s="17">
        <v>174</v>
      </c>
      <c r="R266" s="17">
        <v>212</v>
      </c>
      <c r="S266" s="17">
        <v>214</v>
      </c>
      <c r="T266" s="17">
        <v>236</v>
      </c>
      <c r="U266" s="17">
        <v>2</v>
      </c>
      <c r="V266" s="17">
        <v>379</v>
      </c>
      <c r="W266" s="17">
        <v>269</v>
      </c>
      <c r="X266" s="17">
        <v>321</v>
      </c>
      <c r="Y266" s="17">
        <v>331</v>
      </c>
      <c r="Z266" s="17">
        <v>712</v>
      </c>
      <c r="AA266" s="18">
        <v>587</v>
      </c>
    </row>
    <row r="267" spans="1:27" ht="15.75" x14ac:dyDescent="0.25">
      <c r="A267" s="23" t="s">
        <v>1061</v>
      </c>
      <c r="B267" s="23" t="s">
        <v>1853</v>
      </c>
      <c r="C267" s="17">
        <v>72</v>
      </c>
      <c r="D267" s="17">
        <v>93</v>
      </c>
      <c r="E267" s="17">
        <v>78</v>
      </c>
      <c r="F267" s="17">
        <v>54</v>
      </c>
      <c r="G267" s="17">
        <v>96</v>
      </c>
      <c r="H267" s="17">
        <v>65</v>
      </c>
      <c r="I267" s="17">
        <v>48</v>
      </c>
      <c r="J267" s="17">
        <v>41</v>
      </c>
      <c r="K267" s="17">
        <v>95</v>
      </c>
      <c r="L267" s="17">
        <v>78</v>
      </c>
      <c r="M267" s="17">
        <v>29</v>
      </c>
      <c r="N267" s="17">
        <v>248</v>
      </c>
      <c r="O267" s="17">
        <v>191</v>
      </c>
      <c r="P267" s="17">
        <v>201</v>
      </c>
      <c r="Q267" s="17">
        <v>210</v>
      </c>
      <c r="R267" s="17">
        <v>44</v>
      </c>
      <c r="S267" s="17">
        <v>49</v>
      </c>
      <c r="T267" s="17">
        <v>33</v>
      </c>
      <c r="U267" s="17">
        <v>-94</v>
      </c>
      <c r="V267" s="17">
        <v>-110</v>
      </c>
      <c r="W267" s="17">
        <v>-109</v>
      </c>
      <c r="X267" s="17">
        <v>-228</v>
      </c>
      <c r="Y267" s="17">
        <v>-194</v>
      </c>
      <c r="Z267" s="17">
        <v>-216</v>
      </c>
      <c r="AA267" s="18">
        <v>-141</v>
      </c>
    </row>
    <row r="268" spans="1:27" ht="15.75" x14ac:dyDescent="0.25">
      <c r="A268" s="23" t="s">
        <v>1131</v>
      </c>
      <c r="B268" s="23" t="s">
        <v>1854</v>
      </c>
      <c r="C268" s="17">
        <v>845</v>
      </c>
      <c r="D268" s="17">
        <v>744</v>
      </c>
      <c r="E268" s="17">
        <v>868</v>
      </c>
      <c r="F268" s="17">
        <v>503</v>
      </c>
      <c r="G268" s="17">
        <v>615</v>
      </c>
      <c r="H268" s="17">
        <v>861</v>
      </c>
      <c r="I268" s="17">
        <v>874</v>
      </c>
      <c r="J268" s="17">
        <v>1019</v>
      </c>
      <c r="K268" s="17">
        <v>1317</v>
      </c>
      <c r="L268" s="17">
        <v>1993</v>
      </c>
      <c r="M268" s="17">
        <v>2141</v>
      </c>
      <c r="N268" s="17">
        <v>2960</v>
      </c>
      <c r="O268" s="17">
        <v>3232</v>
      </c>
      <c r="P268" s="17">
        <v>3351</v>
      </c>
      <c r="Q268" s="17">
        <v>3308</v>
      </c>
      <c r="R268" s="17">
        <v>2914</v>
      </c>
      <c r="S268" s="17">
        <v>2821</v>
      </c>
      <c r="T268" s="17">
        <v>3122</v>
      </c>
      <c r="U268" s="17">
        <v>2973</v>
      </c>
      <c r="V268" s="17">
        <v>4138</v>
      </c>
      <c r="W268" s="17">
        <v>3854</v>
      </c>
      <c r="X268" s="17">
        <v>2916</v>
      </c>
      <c r="Y268" s="17">
        <v>3896</v>
      </c>
      <c r="Z268" s="17">
        <v>5823</v>
      </c>
      <c r="AA268" s="18">
        <v>6251</v>
      </c>
    </row>
    <row r="269" spans="1:27" ht="15.75" x14ac:dyDescent="0.25">
      <c r="A269" s="23" t="s">
        <v>1133</v>
      </c>
      <c r="B269" s="23" t="s">
        <v>1855</v>
      </c>
      <c r="C269" s="17">
        <v>192</v>
      </c>
      <c r="D269" s="17">
        <v>101</v>
      </c>
      <c r="E269" s="17">
        <v>89</v>
      </c>
      <c r="F269" s="17">
        <v>-39</v>
      </c>
      <c r="G269" s="17">
        <v>-47</v>
      </c>
      <c r="H269" s="17">
        <v>52</v>
      </c>
      <c r="I269" s="17">
        <v>-108</v>
      </c>
      <c r="J269" s="17">
        <v>-112</v>
      </c>
      <c r="K269" s="17">
        <v>581</v>
      </c>
      <c r="L269" s="17">
        <v>383</v>
      </c>
      <c r="M269" s="17">
        <v>390</v>
      </c>
      <c r="N269" s="17">
        <v>83</v>
      </c>
      <c r="O269" s="17">
        <v>60</v>
      </c>
      <c r="P269" s="17">
        <v>368</v>
      </c>
      <c r="Q269" s="17">
        <v>184</v>
      </c>
      <c r="R269" s="17">
        <v>304</v>
      </c>
      <c r="S269" s="17">
        <v>280</v>
      </c>
      <c r="T269" s="17">
        <v>438</v>
      </c>
      <c r="U269" s="17">
        <v>272</v>
      </c>
      <c r="V269" s="17">
        <v>355</v>
      </c>
      <c r="W269" s="17">
        <v>386</v>
      </c>
      <c r="X269" s="17">
        <v>399</v>
      </c>
      <c r="Y269" s="17">
        <v>362</v>
      </c>
      <c r="Z269" s="17">
        <v>244</v>
      </c>
      <c r="AA269" s="18">
        <v>435</v>
      </c>
    </row>
    <row r="270" spans="1:27" ht="15.75" x14ac:dyDescent="0.25">
      <c r="A270" s="23" t="s">
        <v>1135</v>
      </c>
      <c r="B270" s="23" t="s">
        <v>1856</v>
      </c>
      <c r="C270" s="17">
        <v>-35</v>
      </c>
      <c r="D270" s="17">
        <v>-28</v>
      </c>
      <c r="E270" s="17">
        <v>-42</v>
      </c>
      <c r="F270" s="17">
        <v>-59</v>
      </c>
      <c r="G270" s="17">
        <v>-104</v>
      </c>
      <c r="H270" s="17">
        <v>-48</v>
      </c>
      <c r="I270" s="17">
        <v>-130</v>
      </c>
      <c r="J270" s="17">
        <v>-75</v>
      </c>
      <c r="K270" s="17">
        <v>-192</v>
      </c>
      <c r="L270" s="17">
        <v>-210</v>
      </c>
      <c r="M270" s="17">
        <v>-136</v>
      </c>
      <c r="N270" s="17">
        <v>-142</v>
      </c>
      <c r="O270" s="17">
        <v>-82</v>
      </c>
      <c r="P270" s="17">
        <v>-66</v>
      </c>
      <c r="Q270" s="17">
        <v>-118</v>
      </c>
      <c r="R270" s="17">
        <v>-140</v>
      </c>
      <c r="S270" s="17">
        <v>-214</v>
      </c>
      <c r="T270" s="17">
        <v>-287</v>
      </c>
      <c r="U270" s="17">
        <v>-169</v>
      </c>
      <c r="V270" s="17">
        <v>-280</v>
      </c>
      <c r="W270" s="17">
        <v>-356</v>
      </c>
      <c r="X270" s="17">
        <v>-41</v>
      </c>
      <c r="Y270" s="17">
        <v>-43</v>
      </c>
      <c r="Z270" s="17">
        <v>-238</v>
      </c>
      <c r="AA270" s="18">
        <v>-390</v>
      </c>
    </row>
    <row r="271" spans="1:27" ht="15.75" x14ac:dyDescent="0.25">
      <c r="A271" s="23" t="s">
        <v>1137</v>
      </c>
      <c r="B271" s="23" t="s">
        <v>1857</v>
      </c>
      <c r="C271" s="17">
        <v>694</v>
      </c>
      <c r="D271" s="17">
        <v>617</v>
      </c>
      <c r="E271" s="17">
        <v>739</v>
      </c>
      <c r="F271" s="17">
        <v>428</v>
      </c>
      <c r="G271" s="17">
        <v>250</v>
      </c>
      <c r="H271" s="17">
        <v>301</v>
      </c>
      <c r="I271" s="17">
        <v>302</v>
      </c>
      <c r="J271" s="17">
        <v>465</v>
      </c>
      <c r="K271" s="17">
        <v>943</v>
      </c>
      <c r="L271" s="17">
        <v>680</v>
      </c>
      <c r="M271" s="17">
        <v>772</v>
      </c>
      <c r="N271" s="17">
        <v>981</v>
      </c>
      <c r="O271" s="17">
        <v>1155</v>
      </c>
      <c r="P271" s="17">
        <v>1301</v>
      </c>
      <c r="Q271" s="17">
        <v>1167</v>
      </c>
      <c r="R271" s="17">
        <v>1354</v>
      </c>
      <c r="S271" s="17">
        <v>995</v>
      </c>
      <c r="T271" s="17">
        <v>887</v>
      </c>
      <c r="U271" s="17">
        <v>973</v>
      </c>
      <c r="V271" s="17">
        <v>725</v>
      </c>
      <c r="W271" s="17">
        <v>1091</v>
      </c>
      <c r="X271" s="17">
        <v>1492</v>
      </c>
      <c r="Y271" s="17">
        <v>1184</v>
      </c>
      <c r="Z271" s="17">
        <v>1384</v>
      </c>
      <c r="AA271" s="18">
        <v>1173</v>
      </c>
    </row>
    <row r="272" spans="1:27" ht="15.75" x14ac:dyDescent="0.25">
      <c r="A272" s="23" t="s">
        <v>1139</v>
      </c>
      <c r="B272" s="23" t="s">
        <v>1858</v>
      </c>
      <c r="C272" s="17">
        <v>-60</v>
      </c>
      <c r="D272" s="17">
        <v>-60</v>
      </c>
      <c r="E272" s="17">
        <v>-83</v>
      </c>
      <c r="F272" s="17">
        <v>-8</v>
      </c>
      <c r="G272" s="17">
        <v>63</v>
      </c>
      <c r="H272" s="17">
        <v>30</v>
      </c>
      <c r="I272" s="17">
        <v>38</v>
      </c>
      <c r="J272" s="17">
        <v>168</v>
      </c>
      <c r="K272" s="17">
        <v>110</v>
      </c>
      <c r="L272" s="17">
        <v>147</v>
      </c>
      <c r="M272" s="17">
        <v>446</v>
      </c>
      <c r="N272" s="17">
        <v>528</v>
      </c>
      <c r="O272" s="17">
        <v>369</v>
      </c>
      <c r="P272" s="17">
        <v>177</v>
      </c>
      <c r="Q272" s="17">
        <v>197</v>
      </c>
      <c r="R272" s="17">
        <v>206</v>
      </c>
      <c r="S272" s="17">
        <v>107</v>
      </c>
      <c r="T272" s="17">
        <v>197</v>
      </c>
      <c r="U272" s="17">
        <v>150</v>
      </c>
      <c r="V272" s="17">
        <v>100</v>
      </c>
      <c r="W272" s="17">
        <v>28</v>
      </c>
      <c r="X272" s="17">
        <v>78</v>
      </c>
      <c r="Y272" s="17">
        <v>136</v>
      </c>
      <c r="Z272" s="17">
        <v>74</v>
      </c>
      <c r="AA272" s="18">
        <v>147</v>
      </c>
    </row>
    <row r="273" spans="1:27" ht="15.75" x14ac:dyDescent="0.25">
      <c r="A273" s="23" t="s">
        <v>1061</v>
      </c>
      <c r="B273" s="23" t="s">
        <v>1859</v>
      </c>
      <c r="C273" s="17">
        <v>1059</v>
      </c>
      <c r="D273" s="17">
        <v>1167</v>
      </c>
      <c r="E273" s="17">
        <v>1283</v>
      </c>
      <c r="F273" s="17">
        <v>1131</v>
      </c>
      <c r="G273" s="17">
        <v>1022</v>
      </c>
      <c r="H273" s="17">
        <v>1039</v>
      </c>
      <c r="I273" s="17">
        <v>1366</v>
      </c>
      <c r="J273" s="17">
        <v>1510</v>
      </c>
      <c r="K273" s="17">
        <v>2092</v>
      </c>
      <c r="L273" s="17">
        <v>2251</v>
      </c>
      <c r="M273" s="17">
        <v>2536</v>
      </c>
      <c r="N273" s="17">
        <v>3702</v>
      </c>
      <c r="O273" s="17">
        <v>4425</v>
      </c>
      <c r="P273" s="17">
        <v>4979</v>
      </c>
      <c r="Q273" s="17">
        <v>2689</v>
      </c>
      <c r="R273" s="17">
        <v>3411</v>
      </c>
      <c r="S273" s="17">
        <v>4130</v>
      </c>
      <c r="T273" s="17">
        <v>2756</v>
      </c>
      <c r="U273" s="17">
        <v>2699</v>
      </c>
      <c r="V273" s="17">
        <v>2112</v>
      </c>
      <c r="W273" s="17">
        <v>2470</v>
      </c>
      <c r="X273" s="17">
        <v>2780</v>
      </c>
      <c r="Y273" s="17">
        <v>2858</v>
      </c>
      <c r="Z273" s="17">
        <v>3732</v>
      </c>
      <c r="AA273" s="18">
        <v>4350</v>
      </c>
    </row>
    <row r="274" spans="1:27" ht="15.75" x14ac:dyDescent="0.25">
      <c r="A274" s="23" t="s">
        <v>1142</v>
      </c>
      <c r="B274" s="23" t="s">
        <v>1860</v>
      </c>
      <c r="C274" s="17">
        <v>1850</v>
      </c>
      <c r="D274" s="17">
        <v>1797</v>
      </c>
      <c r="E274" s="17">
        <v>1986</v>
      </c>
      <c r="F274" s="17">
        <v>1453</v>
      </c>
      <c r="G274" s="17">
        <v>1184</v>
      </c>
      <c r="H274" s="17">
        <v>1374</v>
      </c>
      <c r="I274" s="17">
        <v>1468</v>
      </c>
      <c r="J274" s="17">
        <v>1956</v>
      </c>
      <c r="K274" s="17">
        <v>3534</v>
      </c>
      <c r="L274" s="17">
        <v>3251</v>
      </c>
      <c r="M274" s="17">
        <v>4008</v>
      </c>
      <c r="N274" s="17">
        <v>5152</v>
      </c>
      <c r="O274" s="17">
        <v>5927</v>
      </c>
      <c r="P274" s="17">
        <v>6759</v>
      </c>
      <c r="Q274" s="17">
        <v>4119</v>
      </c>
      <c r="R274" s="17">
        <v>5135</v>
      </c>
      <c r="S274" s="17">
        <v>5298</v>
      </c>
      <c r="T274" s="17">
        <v>3991</v>
      </c>
      <c r="U274" s="17">
        <v>3925</v>
      </c>
      <c r="V274" s="17">
        <v>3012</v>
      </c>
      <c r="W274" s="17">
        <v>3619</v>
      </c>
      <c r="X274" s="17">
        <v>4708</v>
      </c>
      <c r="Y274" s="17">
        <v>4497</v>
      </c>
      <c r="Z274" s="17">
        <v>5196</v>
      </c>
      <c r="AA274" s="18">
        <v>5715</v>
      </c>
    </row>
    <row r="275" spans="1:27" ht="15.75" x14ac:dyDescent="0.25">
      <c r="A275" s="23" t="s">
        <v>1144</v>
      </c>
      <c r="B275" s="23" t="s">
        <v>1861</v>
      </c>
      <c r="C275" s="17">
        <v>-30</v>
      </c>
      <c r="D275" s="17">
        <v>-43</v>
      </c>
      <c r="E275" s="17">
        <v>-27</v>
      </c>
      <c r="F275" s="17">
        <v>-2</v>
      </c>
      <c r="G275" s="17">
        <v>18</v>
      </c>
      <c r="H275" s="17">
        <v>-26</v>
      </c>
      <c r="I275" s="17">
        <v>24</v>
      </c>
      <c r="J275" s="17">
        <v>-77</v>
      </c>
      <c r="K275" s="17">
        <v>7</v>
      </c>
      <c r="L275" s="17">
        <v>24</v>
      </c>
      <c r="M275" s="17">
        <v>105</v>
      </c>
      <c r="N275" s="17">
        <v>47</v>
      </c>
      <c r="O275" s="17">
        <v>54</v>
      </c>
      <c r="P275" s="17">
        <v>75</v>
      </c>
      <c r="Q275" s="17">
        <v>-4</v>
      </c>
      <c r="R275" s="17">
        <v>17</v>
      </c>
      <c r="S275" s="17">
        <v>50</v>
      </c>
      <c r="T275" s="17">
        <v>75</v>
      </c>
      <c r="U275" s="17">
        <v>44</v>
      </c>
      <c r="V275" s="17">
        <v>-1</v>
      </c>
      <c r="W275" s="17">
        <v>-9</v>
      </c>
      <c r="X275" s="17">
        <v>79</v>
      </c>
      <c r="Y275" s="17">
        <v>113</v>
      </c>
      <c r="Z275" s="17">
        <v>-289</v>
      </c>
      <c r="AA275" s="18">
        <v>-997</v>
      </c>
    </row>
    <row r="276" spans="1:27" ht="15.75" x14ac:dyDescent="0.25">
      <c r="A276" s="23" t="s">
        <v>1146</v>
      </c>
      <c r="B276" s="23" t="s">
        <v>1862</v>
      </c>
      <c r="C276" s="17">
        <v>22747</v>
      </c>
      <c r="D276" s="17">
        <v>26583</v>
      </c>
      <c r="E276" s="17">
        <v>28835</v>
      </c>
      <c r="F276" s="17">
        <v>26442</v>
      </c>
      <c r="G276" s="17">
        <v>30536</v>
      </c>
      <c r="H276" s="17">
        <v>36836</v>
      </c>
      <c r="I276" s="17">
        <v>44144</v>
      </c>
      <c r="J276" s="17">
        <v>54437</v>
      </c>
      <c r="K276" s="17">
        <v>63581</v>
      </c>
      <c r="L276" s="17">
        <v>69159</v>
      </c>
      <c r="M276" s="17">
        <v>70031</v>
      </c>
      <c r="N276" s="17">
        <v>74322</v>
      </c>
      <c r="O276" s="17">
        <v>90877</v>
      </c>
      <c r="P276" s="17">
        <v>95657</v>
      </c>
      <c r="Q276" s="17">
        <v>99663</v>
      </c>
      <c r="R276" s="17">
        <v>94945</v>
      </c>
      <c r="S276" s="17">
        <v>96348</v>
      </c>
      <c r="T276" s="17">
        <v>101575</v>
      </c>
      <c r="U276" s="17">
        <v>111897</v>
      </c>
      <c r="V276" s="17">
        <v>111536</v>
      </c>
      <c r="W276" s="17">
        <v>113821</v>
      </c>
      <c r="X276" s="17">
        <v>139752</v>
      </c>
      <c r="Y276" s="17">
        <v>157086</v>
      </c>
      <c r="Z276" s="17">
        <v>162421</v>
      </c>
      <c r="AA276" s="18">
        <v>172621</v>
      </c>
    </row>
  </sheetData>
  <pageMargins left="0.7" right="0.7" top="0.75" bottom="0.75" header="0.3" footer="0.3"/>
  <pageSetup paperSize="9" orientation="portrait" r:id="rId1"/>
  <headerFooter>
    <oddHeader>&amp;C&amp;"Calibri"&amp;12&amp;K000000 OFFICIAL-SENSITIVE – ONS USE ONLY&amp;1#_x000D_</oddHeader>
    <oddFooter>&amp;C_x000D_&amp;1#&amp;"Calibri"&amp;12&amp;K000000 OFFICIAL-SENSITIVE – ONS USE ONLY</oddFooter>
  </headerFooter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1194-A200-4627-9ED2-28BA6C062CBC}">
  <dimension ref="A1:O494"/>
  <sheetViews>
    <sheetView zoomScaleNormal="100" workbookViewId="0">
      <selection activeCell="D32" sqref="D32"/>
    </sheetView>
  </sheetViews>
  <sheetFormatPr defaultColWidth="11.5703125" defaultRowHeight="14.65" customHeight="1" x14ac:dyDescent="0.25"/>
  <cols>
    <col min="1" max="1" width="19.5703125" style="28" customWidth="1"/>
    <col min="2" max="2" width="36.28515625" style="28" customWidth="1"/>
    <col min="3" max="3" width="13.42578125" style="28" customWidth="1"/>
    <col min="4" max="4" width="33.28515625" style="28" customWidth="1"/>
    <col min="5" max="5" width="35.42578125" style="28" customWidth="1"/>
    <col min="6" max="6" width="29.28515625" style="28" customWidth="1"/>
    <col min="7" max="7" width="21.5703125" style="28" customWidth="1"/>
    <col min="8" max="8" width="44.7109375" style="28" customWidth="1"/>
    <col min="9" max="9" width="23.140625" style="28" customWidth="1"/>
    <col min="10" max="10" width="36.42578125" style="28" customWidth="1"/>
    <col min="11" max="11" width="48.85546875" style="28" customWidth="1"/>
    <col min="12" max="12" width="43.42578125" style="28" customWidth="1"/>
    <col min="13" max="13" width="32.42578125" style="28" customWidth="1"/>
    <col min="14" max="15" width="16.42578125" style="28" customWidth="1"/>
    <col min="16" max="27" width="12.140625" style="28" customWidth="1"/>
    <col min="28" max="16384" width="11.5703125" style="28"/>
  </cols>
  <sheetData>
    <row r="1" spans="1:15" ht="23.25" x14ac:dyDescent="0.35">
      <c r="A1" s="27" t="s">
        <v>1863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5" ht="15.75" x14ac:dyDescent="0.25">
      <c r="A2" s="17" t="s">
        <v>1864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5" ht="15.75" x14ac:dyDescent="0.25">
      <c r="A3" s="29" t="s">
        <v>1865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5" s="33" customFormat="1" ht="15.75" x14ac:dyDescent="0.25">
      <c r="A4" s="30" t="s">
        <v>1866</v>
      </c>
      <c r="B4" s="30" t="s">
        <v>950</v>
      </c>
      <c r="C4" s="31" t="s">
        <v>477</v>
      </c>
      <c r="D4" s="31" t="s">
        <v>1867</v>
      </c>
      <c r="E4" s="31" t="s">
        <v>1868</v>
      </c>
      <c r="F4" s="31" t="s">
        <v>1869</v>
      </c>
      <c r="G4" s="31" t="s">
        <v>1870</v>
      </c>
      <c r="H4" s="31" t="s">
        <v>1871</v>
      </c>
      <c r="I4" s="31" t="s">
        <v>1872</v>
      </c>
      <c r="J4" s="31" t="s">
        <v>1873</v>
      </c>
      <c r="K4" s="31" t="s">
        <v>1874</v>
      </c>
      <c r="L4" s="31" t="s">
        <v>1875</v>
      </c>
      <c r="M4" s="31" t="s">
        <v>1876</v>
      </c>
      <c r="N4" s="32"/>
    </row>
    <row r="5" spans="1:15" ht="15.75" x14ac:dyDescent="0.25">
      <c r="A5" s="17" t="s">
        <v>26</v>
      </c>
      <c r="B5" s="17" t="s">
        <v>25</v>
      </c>
      <c r="C5" s="18">
        <v>1722</v>
      </c>
      <c r="D5" s="18">
        <v>29</v>
      </c>
      <c r="E5" s="18">
        <v>36</v>
      </c>
      <c r="F5" s="18">
        <v>17</v>
      </c>
      <c r="G5" s="18">
        <v>2</v>
      </c>
      <c r="H5" s="18" t="s">
        <v>624</v>
      </c>
      <c r="I5" s="18">
        <v>200</v>
      </c>
      <c r="J5" s="18">
        <v>213</v>
      </c>
      <c r="K5" s="18">
        <v>961</v>
      </c>
      <c r="L5" s="18">
        <v>252</v>
      </c>
      <c r="M5" s="18">
        <v>14</v>
      </c>
    </row>
    <row r="6" spans="1:15" ht="15.75" x14ac:dyDescent="0.25">
      <c r="A6" s="17" t="s">
        <v>40</v>
      </c>
      <c r="B6" s="17" t="s">
        <v>39</v>
      </c>
      <c r="C6" s="18">
        <v>17637</v>
      </c>
      <c r="D6" s="18">
        <v>579</v>
      </c>
      <c r="E6" s="18">
        <v>360</v>
      </c>
      <c r="F6" s="18">
        <v>504</v>
      </c>
      <c r="G6" s="18">
        <v>3800</v>
      </c>
      <c r="H6" s="18">
        <v>63</v>
      </c>
      <c r="I6" s="18">
        <v>4696</v>
      </c>
      <c r="J6" s="18">
        <v>1637</v>
      </c>
      <c r="K6" s="18">
        <v>4727</v>
      </c>
      <c r="L6" s="18">
        <v>1231</v>
      </c>
      <c r="M6" s="18">
        <v>41</v>
      </c>
      <c r="N6" s="34"/>
    </row>
    <row r="7" spans="1:15" ht="15.75" x14ac:dyDescent="0.25">
      <c r="A7" s="17" t="s">
        <v>44</v>
      </c>
      <c r="B7" s="17" t="s">
        <v>43</v>
      </c>
      <c r="C7" s="18">
        <v>396</v>
      </c>
      <c r="D7" s="18">
        <v>18</v>
      </c>
      <c r="E7" s="18">
        <v>45</v>
      </c>
      <c r="F7" s="18">
        <v>16</v>
      </c>
      <c r="G7" s="18">
        <v>2</v>
      </c>
      <c r="H7" s="18" t="s">
        <v>624</v>
      </c>
      <c r="I7" s="18">
        <v>51</v>
      </c>
      <c r="J7" s="18">
        <v>25</v>
      </c>
      <c r="K7" s="18">
        <v>205</v>
      </c>
      <c r="L7" s="18">
        <v>33</v>
      </c>
      <c r="M7" s="18">
        <v>2</v>
      </c>
      <c r="O7" s="17"/>
    </row>
    <row r="8" spans="1:15" ht="15.75" x14ac:dyDescent="0.25">
      <c r="A8" s="17" t="s">
        <v>186</v>
      </c>
      <c r="B8" s="17" t="s">
        <v>185</v>
      </c>
      <c r="C8" s="18">
        <v>182</v>
      </c>
      <c r="D8" s="18">
        <v>11</v>
      </c>
      <c r="E8" s="18">
        <v>20</v>
      </c>
      <c r="F8" s="18">
        <v>1</v>
      </c>
      <c r="G8" s="18">
        <v>1</v>
      </c>
      <c r="H8" s="18">
        <v>1</v>
      </c>
      <c r="I8" s="18">
        <v>28</v>
      </c>
      <c r="J8" s="18">
        <v>13</v>
      </c>
      <c r="K8" s="18">
        <v>86</v>
      </c>
      <c r="L8" s="18">
        <v>19</v>
      </c>
      <c r="M8" s="18">
        <v>2</v>
      </c>
      <c r="O8" s="17"/>
    </row>
    <row r="9" spans="1:15" ht="15.75" x14ac:dyDescent="0.25">
      <c r="A9" s="17" t="s">
        <v>108</v>
      </c>
      <c r="B9" s="17" t="s">
        <v>107</v>
      </c>
      <c r="C9" s="18">
        <v>446</v>
      </c>
      <c r="D9" s="18">
        <v>44</v>
      </c>
      <c r="E9" s="18">
        <v>23</v>
      </c>
      <c r="F9" s="18">
        <v>1</v>
      </c>
      <c r="G9" s="18">
        <v>1</v>
      </c>
      <c r="H9" s="18">
        <v>1</v>
      </c>
      <c r="I9" s="18">
        <v>29</v>
      </c>
      <c r="J9" s="18">
        <v>20</v>
      </c>
      <c r="K9" s="18">
        <v>278</v>
      </c>
      <c r="L9" s="18">
        <v>46</v>
      </c>
      <c r="M9" s="18">
        <v>3</v>
      </c>
      <c r="O9" s="17"/>
    </row>
    <row r="10" spans="1:15" ht="15.75" x14ac:dyDescent="0.25">
      <c r="A10" s="17" t="s">
        <v>110</v>
      </c>
      <c r="B10" s="17" t="s">
        <v>109</v>
      </c>
      <c r="C10" s="18">
        <v>2350</v>
      </c>
      <c r="D10" s="18">
        <v>83</v>
      </c>
      <c r="E10" s="18">
        <v>124</v>
      </c>
      <c r="F10" s="18">
        <v>18</v>
      </c>
      <c r="G10" s="18">
        <v>4</v>
      </c>
      <c r="H10" s="18">
        <v>1</v>
      </c>
      <c r="I10" s="18">
        <v>421</v>
      </c>
      <c r="J10" s="18">
        <v>353</v>
      </c>
      <c r="K10" s="18">
        <v>1067</v>
      </c>
      <c r="L10" s="18">
        <v>259</v>
      </c>
      <c r="M10" s="18">
        <v>22</v>
      </c>
      <c r="O10" s="17"/>
    </row>
    <row r="11" spans="1:15" ht="15.75" x14ac:dyDescent="0.25">
      <c r="A11" s="17" t="s">
        <v>116</v>
      </c>
      <c r="B11" s="17" t="s">
        <v>115</v>
      </c>
      <c r="C11" s="18">
        <v>2752</v>
      </c>
      <c r="D11" s="18">
        <v>189</v>
      </c>
      <c r="E11" s="18">
        <v>69</v>
      </c>
      <c r="F11" s="18">
        <v>30</v>
      </c>
      <c r="G11" s="18">
        <v>374</v>
      </c>
      <c r="H11" s="18">
        <v>7</v>
      </c>
      <c r="I11" s="18">
        <v>403</v>
      </c>
      <c r="J11" s="18">
        <v>365</v>
      </c>
      <c r="K11" s="18">
        <v>961</v>
      </c>
      <c r="L11" s="18">
        <v>318</v>
      </c>
      <c r="M11" s="18">
        <v>36</v>
      </c>
      <c r="O11" s="17"/>
    </row>
    <row r="12" spans="1:15" ht="15.75" x14ac:dyDescent="0.25">
      <c r="A12" s="17" t="s">
        <v>126</v>
      </c>
      <c r="B12" s="17" t="s">
        <v>125</v>
      </c>
      <c r="C12" s="18">
        <v>333</v>
      </c>
      <c r="D12" s="18">
        <v>8</v>
      </c>
      <c r="E12" s="18">
        <v>19</v>
      </c>
      <c r="F12" s="18">
        <v>3</v>
      </c>
      <c r="G12" s="18">
        <v>8</v>
      </c>
      <c r="H12" s="18" t="s">
        <v>624</v>
      </c>
      <c r="I12" s="18">
        <v>26</v>
      </c>
      <c r="J12" s="18">
        <v>28</v>
      </c>
      <c r="K12" s="18">
        <v>208</v>
      </c>
      <c r="L12" s="18">
        <v>33</v>
      </c>
      <c r="M12" s="18">
        <v>1</v>
      </c>
      <c r="O12" s="17"/>
    </row>
    <row r="13" spans="1:15" ht="15.75" x14ac:dyDescent="0.25">
      <c r="A13" s="17" t="s">
        <v>136</v>
      </c>
      <c r="B13" s="17" t="s">
        <v>135</v>
      </c>
      <c r="C13" s="18">
        <v>1435</v>
      </c>
      <c r="D13" s="18">
        <v>38</v>
      </c>
      <c r="E13" s="18">
        <v>22</v>
      </c>
      <c r="F13" s="18">
        <v>20</v>
      </c>
      <c r="G13" s="18">
        <v>441</v>
      </c>
      <c r="H13" s="18" t="s">
        <v>624</v>
      </c>
      <c r="I13" s="18">
        <v>142</v>
      </c>
      <c r="J13" s="18">
        <v>147</v>
      </c>
      <c r="K13" s="18">
        <v>486</v>
      </c>
      <c r="L13" s="18">
        <v>129</v>
      </c>
      <c r="M13" s="18">
        <v>9</v>
      </c>
      <c r="O13" s="17"/>
    </row>
    <row r="14" spans="1:15" ht="15.75" x14ac:dyDescent="0.25">
      <c r="A14" s="17" t="s">
        <v>146</v>
      </c>
      <c r="B14" s="17" t="s">
        <v>145</v>
      </c>
      <c r="C14" s="18">
        <v>24802</v>
      </c>
      <c r="D14" s="18">
        <v>2188</v>
      </c>
      <c r="E14" s="18">
        <v>747</v>
      </c>
      <c r="F14" s="18">
        <v>184</v>
      </c>
      <c r="G14" s="18">
        <v>1938</v>
      </c>
      <c r="H14" s="18">
        <v>16</v>
      </c>
      <c r="I14" s="18">
        <v>3568</v>
      </c>
      <c r="J14" s="18">
        <v>1945</v>
      </c>
      <c r="K14" s="18">
        <v>10785</v>
      </c>
      <c r="L14" s="18">
        <v>3093</v>
      </c>
      <c r="M14" s="18">
        <v>338</v>
      </c>
      <c r="O14" s="17"/>
    </row>
    <row r="15" spans="1:15" ht="15.75" x14ac:dyDescent="0.25">
      <c r="A15" s="17" t="s">
        <v>112</v>
      </c>
      <c r="B15" s="17" t="s">
        <v>111</v>
      </c>
      <c r="C15" s="18">
        <v>33775</v>
      </c>
      <c r="D15" s="18">
        <v>692</v>
      </c>
      <c r="E15" s="18">
        <v>605</v>
      </c>
      <c r="F15" s="18">
        <v>574</v>
      </c>
      <c r="G15" s="18">
        <v>2191</v>
      </c>
      <c r="H15" s="18">
        <v>28</v>
      </c>
      <c r="I15" s="18">
        <v>4118</v>
      </c>
      <c r="J15" s="18">
        <v>3965</v>
      </c>
      <c r="K15" s="18">
        <v>17451</v>
      </c>
      <c r="L15" s="18">
        <v>3869</v>
      </c>
      <c r="M15" s="18">
        <v>282</v>
      </c>
      <c r="O15" s="17"/>
    </row>
    <row r="16" spans="1:15" ht="15.75" x14ac:dyDescent="0.25">
      <c r="A16" s="17" t="s">
        <v>168</v>
      </c>
      <c r="B16" s="17" t="s">
        <v>167</v>
      </c>
      <c r="C16" s="18">
        <v>1266</v>
      </c>
      <c r="D16" s="18">
        <v>44</v>
      </c>
      <c r="E16" s="18">
        <v>110</v>
      </c>
      <c r="F16" s="18">
        <v>56</v>
      </c>
      <c r="G16" s="18">
        <v>18</v>
      </c>
      <c r="H16" s="18" t="s">
        <v>624</v>
      </c>
      <c r="I16" s="18">
        <v>142</v>
      </c>
      <c r="J16" s="18">
        <v>118</v>
      </c>
      <c r="K16" s="18">
        <v>661</v>
      </c>
      <c r="L16" s="18">
        <v>112</v>
      </c>
      <c r="M16" s="18">
        <v>4</v>
      </c>
      <c r="O16" s="17"/>
    </row>
    <row r="17" spans="1:15" ht="15.75" x14ac:dyDescent="0.25">
      <c r="A17" s="17" t="s">
        <v>190</v>
      </c>
      <c r="B17" s="17" t="s">
        <v>189</v>
      </c>
      <c r="C17" s="18">
        <v>1509</v>
      </c>
      <c r="D17" s="18">
        <v>44</v>
      </c>
      <c r="E17" s="18">
        <v>116</v>
      </c>
      <c r="F17" s="18">
        <v>31</v>
      </c>
      <c r="G17" s="18">
        <v>6</v>
      </c>
      <c r="H17" s="18">
        <v>1</v>
      </c>
      <c r="I17" s="18">
        <v>260</v>
      </c>
      <c r="J17" s="18">
        <v>123</v>
      </c>
      <c r="K17" s="18">
        <v>787</v>
      </c>
      <c r="L17" s="18">
        <v>129</v>
      </c>
      <c r="M17" s="18">
        <v>11</v>
      </c>
      <c r="O17" s="17"/>
    </row>
    <row r="18" spans="1:15" ht="15.75" x14ac:dyDescent="0.25">
      <c r="A18" s="17" t="s">
        <v>194</v>
      </c>
      <c r="B18" s="17" t="s">
        <v>193</v>
      </c>
      <c r="C18" s="18">
        <v>28092</v>
      </c>
      <c r="D18" s="18">
        <v>3620</v>
      </c>
      <c r="E18" s="18">
        <v>538</v>
      </c>
      <c r="F18" s="18">
        <v>354</v>
      </c>
      <c r="G18" s="18">
        <v>4033</v>
      </c>
      <c r="H18" s="18">
        <v>109</v>
      </c>
      <c r="I18" s="18">
        <v>6946</v>
      </c>
      <c r="J18" s="18">
        <v>3372</v>
      </c>
      <c r="K18" s="18">
        <v>5857</v>
      </c>
      <c r="L18" s="18">
        <v>3083</v>
      </c>
      <c r="M18" s="18">
        <v>180</v>
      </c>
      <c r="O18" s="17"/>
    </row>
    <row r="19" spans="1:15" ht="15.75" x14ac:dyDescent="0.25">
      <c r="A19" s="17" t="s">
        <v>210</v>
      </c>
      <c r="B19" s="17" t="s">
        <v>209</v>
      </c>
      <c r="C19" s="18">
        <v>10385</v>
      </c>
      <c r="D19" s="18">
        <v>306</v>
      </c>
      <c r="E19" s="18">
        <v>240</v>
      </c>
      <c r="F19" s="18">
        <v>315</v>
      </c>
      <c r="G19" s="18">
        <v>592</v>
      </c>
      <c r="H19" s="18">
        <v>3</v>
      </c>
      <c r="I19" s="18">
        <v>1127</v>
      </c>
      <c r="J19" s="18">
        <v>1312</v>
      </c>
      <c r="K19" s="18">
        <v>5025</v>
      </c>
      <c r="L19" s="18">
        <v>1317</v>
      </c>
      <c r="M19" s="18">
        <v>147</v>
      </c>
      <c r="O19" s="17"/>
    </row>
    <row r="20" spans="1:15" ht="15.75" x14ac:dyDescent="0.25">
      <c r="A20" s="17" t="s">
        <v>260</v>
      </c>
      <c r="B20" s="17" t="s">
        <v>259</v>
      </c>
      <c r="C20" s="18">
        <v>376</v>
      </c>
      <c r="D20" s="18">
        <v>14</v>
      </c>
      <c r="E20" s="18">
        <v>135</v>
      </c>
      <c r="F20" s="18">
        <v>20</v>
      </c>
      <c r="G20" s="18">
        <v>1</v>
      </c>
      <c r="H20" s="18" t="s">
        <v>624</v>
      </c>
      <c r="I20" s="18">
        <v>21</v>
      </c>
      <c r="J20" s="18">
        <v>22</v>
      </c>
      <c r="K20" s="18">
        <v>134</v>
      </c>
      <c r="L20" s="18">
        <v>27</v>
      </c>
      <c r="M20" s="18">
        <v>2</v>
      </c>
      <c r="O20" s="17"/>
    </row>
    <row r="21" spans="1:15" ht="15.75" x14ac:dyDescent="0.25">
      <c r="A21" s="17" t="s">
        <v>256</v>
      </c>
      <c r="B21" s="17" t="s">
        <v>255</v>
      </c>
      <c r="C21" s="18">
        <v>805</v>
      </c>
      <c r="D21" s="18">
        <v>46</v>
      </c>
      <c r="E21" s="18">
        <v>75</v>
      </c>
      <c r="F21" s="18">
        <v>26</v>
      </c>
      <c r="G21" s="18">
        <v>235</v>
      </c>
      <c r="H21" s="18" t="s">
        <v>624</v>
      </c>
      <c r="I21" s="18">
        <v>81</v>
      </c>
      <c r="J21" s="18">
        <v>44</v>
      </c>
      <c r="K21" s="18">
        <v>230</v>
      </c>
      <c r="L21" s="18">
        <v>65</v>
      </c>
      <c r="M21" s="18">
        <v>4</v>
      </c>
      <c r="O21" s="17"/>
    </row>
    <row r="22" spans="1:15" ht="15.75" x14ac:dyDescent="0.25">
      <c r="A22" s="17" t="s">
        <v>258</v>
      </c>
      <c r="B22" s="17" t="s">
        <v>257</v>
      </c>
      <c r="C22" s="18">
        <v>602</v>
      </c>
      <c r="D22" s="18">
        <v>12</v>
      </c>
      <c r="E22" s="18">
        <v>45</v>
      </c>
      <c r="F22" s="18">
        <v>5</v>
      </c>
      <c r="G22" s="18" t="s">
        <v>624</v>
      </c>
      <c r="H22" s="18" t="s">
        <v>624</v>
      </c>
      <c r="I22" s="18">
        <v>73</v>
      </c>
      <c r="J22" s="18">
        <v>25</v>
      </c>
      <c r="K22" s="18">
        <v>400</v>
      </c>
      <c r="L22" s="18">
        <v>36</v>
      </c>
      <c r="M22" s="18">
        <v>5</v>
      </c>
      <c r="O22" s="17"/>
    </row>
    <row r="23" spans="1:15" ht="15.75" x14ac:dyDescent="0.25">
      <c r="A23" s="17" t="s">
        <v>290</v>
      </c>
      <c r="B23" s="17" t="s">
        <v>289</v>
      </c>
      <c r="C23" s="18">
        <v>386</v>
      </c>
      <c r="D23" s="18">
        <v>37</v>
      </c>
      <c r="E23" s="18">
        <v>14</v>
      </c>
      <c r="F23" s="18">
        <v>1</v>
      </c>
      <c r="G23" s="18">
        <v>53</v>
      </c>
      <c r="H23" s="18" t="s">
        <v>624</v>
      </c>
      <c r="I23" s="18">
        <v>57</v>
      </c>
      <c r="J23" s="18">
        <v>27</v>
      </c>
      <c r="K23" s="18">
        <v>151</v>
      </c>
      <c r="L23" s="18">
        <v>42</v>
      </c>
      <c r="M23" s="18">
        <v>3</v>
      </c>
      <c r="O23" s="17"/>
    </row>
    <row r="24" spans="1:15" ht="15.75" x14ac:dyDescent="0.25">
      <c r="A24" s="17" t="s">
        <v>316</v>
      </c>
      <c r="B24" s="17" t="s">
        <v>315</v>
      </c>
      <c r="C24" s="18">
        <v>30943</v>
      </c>
      <c r="D24" s="18">
        <v>1522</v>
      </c>
      <c r="E24" s="18">
        <v>363</v>
      </c>
      <c r="F24" s="18">
        <v>346</v>
      </c>
      <c r="G24" s="18">
        <v>11381</v>
      </c>
      <c r="H24" s="18">
        <v>258</v>
      </c>
      <c r="I24" s="18">
        <v>4373</v>
      </c>
      <c r="J24" s="18">
        <v>2059</v>
      </c>
      <c r="K24" s="18">
        <v>7350</v>
      </c>
      <c r="L24" s="18">
        <v>3211</v>
      </c>
      <c r="M24" s="18">
        <v>78</v>
      </c>
      <c r="O24" s="17"/>
    </row>
    <row r="25" spans="1:15" ht="15.75" x14ac:dyDescent="0.25">
      <c r="A25" s="17" t="s">
        <v>342</v>
      </c>
      <c r="B25" s="17" t="s">
        <v>341</v>
      </c>
      <c r="C25" s="18">
        <v>7157</v>
      </c>
      <c r="D25" s="18">
        <v>328</v>
      </c>
      <c r="E25" s="18">
        <v>462</v>
      </c>
      <c r="F25" s="18">
        <v>147</v>
      </c>
      <c r="G25" s="18">
        <v>1807</v>
      </c>
      <c r="H25" s="18">
        <v>8</v>
      </c>
      <c r="I25" s="18">
        <v>813</v>
      </c>
      <c r="J25" s="18">
        <v>912</v>
      </c>
      <c r="K25" s="18">
        <v>2218</v>
      </c>
      <c r="L25" s="18">
        <v>424</v>
      </c>
      <c r="M25" s="18">
        <v>38</v>
      </c>
      <c r="O25" s="17"/>
    </row>
    <row r="26" spans="1:15" ht="15.75" x14ac:dyDescent="0.25">
      <c r="A26" s="17" t="s">
        <v>348</v>
      </c>
      <c r="B26" s="17" t="s">
        <v>347</v>
      </c>
      <c r="C26" s="18">
        <v>1426</v>
      </c>
      <c r="D26" s="18">
        <v>104</v>
      </c>
      <c r="E26" s="18">
        <v>103</v>
      </c>
      <c r="F26" s="18">
        <v>128</v>
      </c>
      <c r="G26" s="18">
        <v>13</v>
      </c>
      <c r="H26" s="18" t="s">
        <v>624</v>
      </c>
      <c r="I26" s="18">
        <v>125</v>
      </c>
      <c r="J26" s="18">
        <v>183</v>
      </c>
      <c r="K26" s="18">
        <v>659</v>
      </c>
      <c r="L26" s="18">
        <v>102</v>
      </c>
      <c r="M26" s="18">
        <v>9</v>
      </c>
      <c r="O26" s="17"/>
    </row>
    <row r="27" spans="1:15" ht="15.75" x14ac:dyDescent="0.25">
      <c r="A27" s="17" t="s">
        <v>356</v>
      </c>
      <c r="B27" s="17" t="s">
        <v>355</v>
      </c>
      <c r="C27" s="18">
        <v>1316</v>
      </c>
      <c r="D27" s="18">
        <v>36</v>
      </c>
      <c r="E27" s="18">
        <v>207</v>
      </c>
      <c r="F27" s="18">
        <v>7</v>
      </c>
      <c r="G27" s="18">
        <v>3</v>
      </c>
      <c r="H27" s="18" t="s">
        <v>624</v>
      </c>
      <c r="I27" s="18">
        <v>135</v>
      </c>
      <c r="J27" s="18">
        <v>204</v>
      </c>
      <c r="K27" s="18">
        <v>590</v>
      </c>
      <c r="L27" s="18">
        <v>127</v>
      </c>
      <c r="M27" s="18">
        <v>7</v>
      </c>
      <c r="O27" s="17"/>
    </row>
    <row r="28" spans="1:15" ht="15.75" x14ac:dyDescent="0.25">
      <c r="A28" s="17" t="s">
        <v>380</v>
      </c>
      <c r="B28" s="17" t="s">
        <v>379</v>
      </c>
      <c r="C28" s="18">
        <v>937</v>
      </c>
      <c r="D28" s="18">
        <v>14</v>
      </c>
      <c r="E28" s="18">
        <v>17</v>
      </c>
      <c r="F28" s="18">
        <v>2</v>
      </c>
      <c r="G28" s="18">
        <v>1</v>
      </c>
      <c r="H28" s="18" t="s">
        <v>624</v>
      </c>
      <c r="I28" s="18">
        <v>66</v>
      </c>
      <c r="J28" s="18">
        <v>162</v>
      </c>
      <c r="K28" s="18">
        <v>583</v>
      </c>
      <c r="L28" s="18">
        <v>80</v>
      </c>
      <c r="M28" s="18">
        <v>12</v>
      </c>
      <c r="O28" s="17"/>
    </row>
    <row r="29" spans="1:15" ht="15.75" x14ac:dyDescent="0.25">
      <c r="A29" s="17" t="s">
        <v>378</v>
      </c>
      <c r="B29" s="17" t="s">
        <v>377</v>
      </c>
      <c r="C29" s="18">
        <v>254</v>
      </c>
      <c r="D29" s="18">
        <v>10</v>
      </c>
      <c r="E29" s="18">
        <v>10</v>
      </c>
      <c r="F29" s="18">
        <v>3</v>
      </c>
      <c r="G29" s="18">
        <v>1</v>
      </c>
      <c r="H29" s="18" t="s">
        <v>624</v>
      </c>
      <c r="I29" s="18">
        <v>85</v>
      </c>
      <c r="J29" s="18">
        <v>29</v>
      </c>
      <c r="K29" s="18">
        <v>91</v>
      </c>
      <c r="L29" s="18">
        <v>22</v>
      </c>
      <c r="M29" s="18">
        <v>3</v>
      </c>
      <c r="O29" s="17"/>
    </row>
    <row r="30" spans="1:15" ht="15.75" x14ac:dyDescent="0.25">
      <c r="A30" s="17" t="s">
        <v>132</v>
      </c>
      <c r="B30" s="17" t="s">
        <v>131</v>
      </c>
      <c r="C30" s="18">
        <v>10110</v>
      </c>
      <c r="D30" s="18">
        <v>622</v>
      </c>
      <c r="E30" s="18">
        <v>403</v>
      </c>
      <c r="F30" s="18">
        <v>362</v>
      </c>
      <c r="G30" s="18">
        <v>462</v>
      </c>
      <c r="H30" s="18">
        <v>6</v>
      </c>
      <c r="I30" s="18">
        <v>1543</v>
      </c>
      <c r="J30" s="18">
        <v>1006</v>
      </c>
      <c r="K30" s="18">
        <v>3960</v>
      </c>
      <c r="L30" s="18">
        <v>757</v>
      </c>
      <c r="M30" s="18">
        <v>988</v>
      </c>
      <c r="O30" s="17"/>
    </row>
    <row r="31" spans="1:15" ht="15.75" x14ac:dyDescent="0.25">
      <c r="A31" s="17" t="s">
        <v>372</v>
      </c>
      <c r="B31" s="17" t="s">
        <v>371</v>
      </c>
      <c r="C31" s="18">
        <v>4969</v>
      </c>
      <c r="D31" s="18">
        <v>164</v>
      </c>
      <c r="E31" s="18">
        <v>89</v>
      </c>
      <c r="F31" s="18">
        <v>88</v>
      </c>
      <c r="G31" s="18">
        <v>978</v>
      </c>
      <c r="H31" s="18">
        <v>5</v>
      </c>
      <c r="I31" s="18">
        <v>633</v>
      </c>
      <c r="J31" s="18">
        <v>821</v>
      </c>
      <c r="K31" s="18">
        <v>1760</v>
      </c>
      <c r="L31" s="18">
        <v>407</v>
      </c>
      <c r="M31" s="18">
        <v>24</v>
      </c>
      <c r="O31" s="17"/>
    </row>
    <row r="32" spans="1:15" ht="15.75" x14ac:dyDescent="0.25">
      <c r="A32" s="17" t="s">
        <v>1877</v>
      </c>
      <c r="B32" s="17" t="s">
        <v>1878</v>
      </c>
      <c r="C32" s="18">
        <v>186363</v>
      </c>
      <c r="D32" s="18">
        <v>10802</v>
      </c>
      <c r="E32" s="18">
        <v>5000</v>
      </c>
      <c r="F32" s="18">
        <v>3260</v>
      </c>
      <c r="G32" s="18">
        <v>28346</v>
      </c>
      <c r="H32" s="18">
        <v>509</v>
      </c>
      <c r="I32" s="18">
        <v>30161</v>
      </c>
      <c r="J32" s="18">
        <v>19129</v>
      </c>
      <c r="K32" s="18">
        <v>67671</v>
      </c>
      <c r="L32" s="18">
        <v>19221</v>
      </c>
      <c r="M32" s="18">
        <v>2264</v>
      </c>
      <c r="O32" s="17"/>
    </row>
    <row r="33" spans="1:15" ht="15.75" x14ac:dyDescent="0.25">
      <c r="A33" s="17" t="s">
        <v>8</v>
      </c>
      <c r="B33" s="17" t="s">
        <v>7</v>
      </c>
      <c r="C33" s="18">
        <v>1</v>
      </c>
      <c r="D33" s="18" t="s">
        <v>624</v>
      </c>
      <c r="E33" s="18" t="s">
        <v>624</v>
      </c>
      <c r="F33" s="18" t="s">
        <v>624</v>
      </c>
      <c r="G33" s="18" t="s">
        <v>624</v>
      </c>
      <c r="H33" s="18" t="s">
        <v>624</v>
      </c>
      <c r="I33" s="18">
        <v>1</v>
      </c>
      <c r="J33" s="18" t="s">
        <v>624</v>
      </c>
      <c r="K33" s="18">
        <v>1</v>
      </c>
      <c r="L33" s="18" t="s">
        <v>624</v>
      </c>
      <c r="M33" s="18" t="s">
        <v>624</v>
      </c>
      <c r="O33" s="17"/>
    </row>
    <row r="34" spans="1:15" ht="15.75" x14ac:dyDescent="0.25">
      <c r="A34" s="17" t="s">
        <v>14</v>
      </c>
      <c r="B34" s="17" t="s">
        <v>13</v>
      </c>
      <c r="C34" s="18">
        <v>45</v>
      </c>
      <c r="D34" s="18">
        <v>3</v>
      </c>
      <c r="E34" s="18">
        <v>3</v>
      </c>
      <c r="F34" s="18">
        <v>1</v>
      </c>
      <c r="G34" s="18" t="s">
        <v>624</v>
      </c>
      <c r="H34" s="18" t="s">
        <v>624</v>
      </c>
      <c r="I34" s="18">
        <v>5</v>
      </c>
      <c r="J34" s="18">
        <v>2</v>
      </c>
      <c r="K34" s="18">
        <v>22</v>
      </c>
      <c r="L34" s="18">
        <v>11</v>
      </c>
      <c r="M34" s="18" t="s">
        <v>624</v>
      </c>
      <c r="O34" s="17"/>
    </row>
    <row r="35" spans="1:15" ht="15.75" x14ac:dyDescent="0.25">
      <c r="A35" s="17" t="s">
        <v>122</v>
      </c>
      <c r="B35" s="17" t="s">
        <v>121</v>
      </c>
      <c r="C35" s="18">
        <v>337</v>
      </c>
      <c r="D35" s="18">
        <v>22</v>
      </c>
      <c r="E35" s="18">
        <v>101</v>
      </c>
      <c r="F35" s="18">
        <v>3</v>
      </c>
      <c r="G35" s="18">
        <v>1</v>
      </c>
      <c r="H35" s="18">
        <v>10</v>
      </c>
      <c r="I35" s="18">
        <v>66</v>
      </c>
      <c r="J35" s="18">
        <v>14</v>
      </c>
      <c r="K35" s="18">
        <v>89</v>
      </c>
      <c r="L35" s="18">
        <v>31</v>
      </c>
      <c r="M35" s="18">
        <v>1</v>
      </c>
      <c r="O35" s="17"/>
    </row>
    <row r="36" spans="1:15" ht="15.75" x14ac:dyDescent="0.25">
      <c r="A36" s="17" t="s">
        <v>24</v>
      </c>
      <c r="B36" s="17" t="s">
        <v>23</v>
      </c>
      <c r="C36" s="18" t="s">
        <v>624</v>
      </c>
      <c r="D36" s="18" t="s">
        <v>624</v>
      </c>
      <c r="E36" s="18" t="s">
        <v>624</v>
      </c>
      <c r="F36" s="18" t="s">
        <v>624</v>
      </c>
      <c r="G36" s="18" t="s">
        <v>624</v>
      </c>
      <c r="H36" s="18" t="s">
        <v>624</v>
      </c>
      <c r="I36" s="18" t="s">
        <v>624</v>
      </c>
      <c r="J36" s="18" t="s">
        <v>624</v>
      </c>
      <c r="K36" s="18" t="s">
        <v>624</v>
      </c>
      <c r="L36" s="18" t="s">
        <v>624</v>
      </c>
      <c r="M36" s="18" t="s">
        <v>624</v>
      </c>
      <c r="O36" s="17"/>
    </row>
    <row r="37" spans="1:15" ht="15.75" x14ac:dyDescent="0.25">
      <c r="A37" s="17" t="s">
        <v>4</v>
      </c>
      <c r="B37" s="17" t="s">
        <v>3</v>
      </c>
      <c r="C37" s="18">
        <v>10</v>
      </c>
      <c r="D37" s="18" t="s">
        <v>624</v>
      </c>
      <c r="E37" s="18">
        <v>4</v>
      </c>
      <c r="F37" s="18" t="s">
        <v>624</v>
      </c>
      <c r="G37" s="18" t="s">
        <v>624</v>
      </c>
      <c r="H37" s="18" t="s">
        <v>624</v>
      </c>
      <c r="I37" s="18" t="s">
        <v>624</v>
      </c>
      <c r="J37" s="18" t="s">
        <v>624</v>
      </c>
      <c r="K37" s="18">
        <v>6</v>
      </c>
      <c r="L37" s="18">
        <v>1</v>
      </c>
      <c r="M37" s="18" t="s">
        <v>624</v>
      </c>
      <c r="O37" s="17"/>
    </row>
    <row r="38" spans="1:15" ht="15.75" x14ac:dyDescent="0.25">
      <c r="A38" s="17" t="s">
        <v>18</v>
      </c>
      <c r="B38" s="17" t="s">
        <v>17</v>
      </c>
      <c r="C38" s="18">
        <v>319</v>
      </c>
      <c r="D38" s="18">
        <v>5</v>
      </c>
      <c r="E38" s="18">
        <v>6</v>
      </c>
      <c r="F38" s="18" t="s">
        <v>624</v>
      </c>
      <c r="G38" s="18">
        <v>1</v>
      </c>
      <c r="H38" s="18" t="s">
        <v>624</v>
      </c>
      <c r="I38" s="18">
        <v>24</v>
      </c>
      <c r="J38" s="18">
        <v>50</v>
      </c>
      <c r="K38" s="18">
        <v>193</v>
      </c>
      <c r="L38" s="18">
        <v>35</v>
      </c>
      <c r="M38" s="18">
        <v>4</v>
      </c>
      <c r="O38" s="17"/>
    </row>
    <row r="39" spans="1:15" ht="15.75" x14ac:dyDescent="0.25">
      <c r="A39" s="17" t="s">
        <v>12</v>
      </c>
      <c r="B39" s="17" t="s">
        <v>11</v>
      </c>
      <c r="C39" s="18" t="s">
        <v>624</v>
      </c>
      <c r="D39" s="18" t="s">
        <v>624</v>
      </c>
      <c r="E39" s="18" t="s">
        <v>624</v>
      </c>
      <c r="F39" s="18" t="s">
        <v>624</v>
      </c>
      <c r="G39" s="18" t="s">
        <v>624</v>
      </c>
      <c r="H39" s="18" t="s">
        <v>624</v>
      </c>
      <c r="I39" s="18" t="s">
        <v>624</v>
      </c>
      <c r="J39" s="18" t="s">
        <v>624</v>
      </c>
      <c r="K39" s="18" t="s">
        <v>624</v>
      </c>
      <c r="L39" s="18" t="s">
        <v>624</v>
      </c>
      <c r="M39" s="18" t="s">
        <v>624</v>
      </c>
      <c r="O39" s="17"/>
    </row>
    <row r="40" spans="1:15" ht="15.75" x14ac:dyDescent="0.25">
      <c r="A40" s="17" t="s">
        <v>20</v>
      </c>
      <c r="B40" s="17" t="s">
        <v>19</v>
      </c>
      <c r="C40" s="18">
        <v>11</v>
      </c>
      <c r="D40" s="18">
        <v>1</v>
      </c>
      <c r="E40" s="18" t="s">
        <v>624</v>
      </c>
      <c r="F40" s="18" t="s">
        <v>624</v>
      </c>
      <c r="G40" s="18" t="s">
        <v>624</v>
      </c>
      <c r="H40" s="18" t="s">
        <v>624</v>
      </c>
      <c r="I40" s="18" t="s">
        <v>624</v>
      </c>
      <c r="J40" s="18" t="s">
        <v>624</v>
      </c>
      <c r="K40" s="18">
        <v>1</v>
      </c>
      <c r="L40" s="18">
        <v>10</v>
      </c>
      <c r="M40" s="18" t="s">
        <v>624</v>
      </c>
      <c r="O40" s="17"/>
    </row>
    <row r="41" spans="1:15" ht="15.75" x14ac:dyDescent="0.25">
      <c r="A41" s="17" t="s">
        <v>10</v>
      </c>
      <c r="B41" s="17" t="s">
        <v>792</v>
      </c>
      <c r="C41" s="18">
        <v>25</v>
      </c>
      <c r="D41" s="18">
        <v>3</v>
      </c>
      <c r="E41" s="18" t="s">
        <v>624</v>
      </c>
      <c r="F41" s="18">
        <v>2</v>
      </c>
      <c r="G41" s="18" t="s">
        <v>624</v>
      </c>
      <c r="H41" s="18" t="s">
        <v>624</v>
      </c>
      <c r="I41" s="18">
        <v>2</v>
      </c>
      <c r="J41" s="18">
        <v>6</v>
      </c>
      <c r="K41" s="18">
        <v>8</v>
      </c>
      <c r="L41" s="18">
        <v>2</v>
      </c>
      <c r="M41" s="18">
        <v>1</v>
      </c>
      <c r="O41" s="17"/>
    </row>
    <row r="42" spans="1:15" ht="15.75" x14ac:dyDescent="0.25">
      <c r="A42" s="17" t="s">
        <v>22</v>
      </c>
      <c r="B42" s="17" t="s">
        <v>21</v>
      </c>
      <c r="C42" s="18">
        <v>404</v>
      </c>
      <c r="D42" s="18">
        <v>10</v>
      </c>
      <c r="E42" s="18">
        <v>17</v>
      </c>
      <c r="F42" s="18">
        <v>5</v>
      </c>
      <c r="G42" s="18">
        <v>16</v>
      </c>
      <c r="H42" s="18" t="s">
        <v>624</v>
      </c>
      <c r="I42" s="18">
        <v>108</v>
      </c>
      <c r="J42" s="18">
        <v>48</v>
      </c>
      <c r="K42" s="18">
        <v>172</v>
      </c>
      <c r="L42" s="18">
        <v>28</v>
      </c>
      <c r="M42" s="18">
        <v>1</v>
      </c>
      <c r="O42" s="17"/>
    </row>
    <row r="43" spans="1:15" ht="15.75" x14ac:dyDescent="0.25">
      <c r="A43" s="17" t="s">
        <v>16</v>
      </c>
      <c r="B43" s="17" t="s">
        <v>15</v>
      </c>
      <c r="C43" s="18">
        <v>52</v>
      </c>
      <c r="D43" s="18">
        <v>1</v>
      </c>
      <c r="E43" s="18">
        <v>8</v>
      </c>
      <c r="F43" s="18" t="s">
        <v>624</v>
      </c>
      <c r="G43" s="18">
        <v>1</v>
      </c>
      <c r="H43" s="18" t="s">
        <v>624</v>
      </c>
      <c r="I43" s="18">
        <v>5</v>
      </c>
      <c r="J43" s="18">
        <v>1</v>
      </c>
      <c r="K43" s="18">
        <v>28</v>
      </c>
      <c r="L43" s="18">
        <v>7</v>
      </c>
      <c r="M43" s="18" t="s">
        <v>624</v>
      </c>
      <c r="O43" s="17"/>
    </row>
    <row r="44" spans="1:15" ht="15.75" x14ac:dyDescent="0.25">
      <c r="A44" s="17" t="s">
        <v>30</v>
      </c>
      <c r="B44" s="17" t="s">
        <v>29</v>
      </c>
      <c r="C44" s="18">
        <v>8</v>
      </c>
      <c r="D44" s="18" t="s">
        <v>624</v>
      </c>
      <c r="E44" s="18">
        <v>4</v>
      </c>
      <c r="F44" s="18" t="s">
        <v>624</v>
      </c>
      <c r="G44" s="18" t="s">
        <v>624</v>
      </c>
      <c r="H44" s="18" t="s">
        <v>624</v>
      </c>
      <c r="I44" s="18">
        <v>1</v>
      </c>
      <c r="J44" s="18" t="s">
        <v>624</v>
      </c>
      <c r="K44" s="18">
        <v>2</v>
      </c>
      <c r="L44" s="18">
        <v>1</v>
      </c>
      <c r="M44" s="18" t="s">
        <v>624</v>
      </c>
      <c r="O44" s="17"/>
    </row>
    <row r="45" spans="1:15" ht="15.75" x14ac:dyDescent="0.25">
      <c r="A45" s="17" t="s">
        <v>28</v>
      </c>
      <c r="B45" s="17" t="s">
        <v>27</v>
      </c>
      <c r="C45" s="18">
        <v>5150</v>
      </c>
      <c r="D45" s="18">
        <v>352</v>
      </c>
      <c r="E45" s="18">
        <v>183</v>
      </c>
      <c r="F45" s="18">
        <v>24</v>
      </c>
      <c r="G45" s="18">
        <v>5</v>
      </c>
      <c r="H45" s="18">
        <v>4</v>
      </c>
      <c r="I45" s="18">
        <v>683</v>
      </c>
      <c r="J45" s="18">
        <v>297</v>
      </c>
      <c r="K45" s="18">
        <v>2720</v>
      </c>
      <c r="L45" s="18">
        <v>835</v>
      </c>
      <c r="M45" s="18">
        <v>47</v>
      </c>
      <c r="O45" s="17"/>
    </row>
    <row r="46" spans="1:15" ht="15.75" x14ac:dyDescent="0.25">
      <c r="A46" s="17" t="s">
        <v>32</v>
      </c>
      <c r="B46" s="17" t="s">
        <v>31</v>
      </c>
      <c r="C46" s="18">
        <v>510</v>
      </c>
      <c r="D46" s="18">
        <v>1</v>
      </c>
      <c r="E46" s="18">
        <v>26</v>
      </c>
      <c r="F46" s="18" t="s">
        <v>624</v>
      </c>
      <c r="G46" s="18" t="s">
        <v>624</v>
      </c>
      <c r="H46" s="18" t="s">
        <v>624</v>
      </c>
      <c r="I46" s="18">
        <v>11</v>
      </c>
      <c r="J46" s="18">
        <v>32</v>
      </c>
      <c r="K46" s="18">
        <v>410</v>
      </c>
      <c r="L46" s="18">
        <v>27</v>
      </c>
      <c r="M46" s="18">
        <v>2</v>
      </c>
      <c r="O46" s="17"/>
    </row>
    <row r="47" spans="1:15" ht="15.75" x14ac:dyDescent="0.25">
      <c r="A47" s="17" t="s">
        <v>46</v>
      </c>
      <c r="B47" s="17" t="s">
        <v>45</v>
      </c>
      <c r="C47" s="18">
        <v>334</v>
      </c>
      <c r="D47" s="18">
        <v>32</v>
      </c>
      <c r="E47" s="18">
        <v>8</v>
      </c>
      <c r="F47" s="18">
        <v>1</v>
      </c>
      <c r="G47" s="18">
        <v>1</v>
      </c>
      <c r="H47" s="18" t="s">
        <v>624</v>
      </c>
      <c r="I47" s="18">
        <v>17</v>
      </c>
      <c r="J47" s="18">
        <v>15</v>
      </c>
      <c r="K47" s="18">
        <v>149</v>
      </c>
      <c r="L47" s="18">
        <v>110</v>
      </c>
      <c r="M47" s="18">
        <v>1</v>
      </c>
      <c r="O47" s="17"/>
    </row>
    <row r="48" spans="1:15" ht="15.75" x14ac:dyDescent="0.25">
      <c r="A48" s="17" t="s">
        <v>38</v>
      </c>
      <c r="B48" s="17" t="s">
        <v>37</v>
      </c>
      <c r="C48" s="18">
        <v>471</v>
      </c>
      <c r="D48" s="18">
        <v>23</v>
      </c>
      <c r="E48" s="18" t="s">
        <v>624</v>
      </c>
      <c r="F48" s="18">
        <v>177</v>
      </c>
      <c r="G48" s="18" t="s">
        <v>624</v>
      </c>
      <c r="H48" s="18" t="s">
        <v>624</v>
      </c>
      <c r="I48" s="18">
        <v>13</v>
      </c>
      <c r="J48" s="18">
        <v>14</v>
      </c>
      <c r="K48" s="18">
        <v>217</v>
      </c>
      <c r="L48" s="18">
        <v>23</v>
      </c>
      <c r="M48" s="18">
        <v>2</v>
      </c>
      <c r="O48" s="17"/>
    </row>
    <row r="49" spans="1:15" ht="15.75" x14ac:dyDescent="0.25">
      <c r="A49" s="17" t="s">
        <v>36</v>
      </c>
      <c r="B49" s="17" t="s">
        <v>35</v>
      </c>
      <c r="C49" s="18">
        <v>103</v>
      </c>
      <c r="D49" s="18">
        <v>15</v>
      </c>
      <c r="E49" s="18">
        <v>2</v>
      </c>
      <c r="F49" s="18" t="s">
        <v>624</v>
      </c>
      <c r="G49" s="18" t="s">
        <v>624</v>
      </c>
      <c r="H49" s="18" t="s">
        <v>624</v>
      </c>
      <c r="I49" s="18">
        <v>6</v>
      </c>
      <c r="J49" s="18">
        <v>6</v>
      </c>
      <c r="K49" s="18">
        <v>62</v>
      </c>
      <c r="L49" s="18">
        <v>12</v>
      </c>
      <c r="M49" s="18">
        <v>1</v>
      </c>
      <c r="O49" s="17"/>
    </row>
    <row r="50" spans="1:15" ht="15.75" x14ac:dyDescent="0.25">
      <c r="A50" s="17" t="s">
        <v>70</v>
      </c>
      <c r="B50" s="17" t="s">
        <v>69</v>
      </c>
      <c r="C50" s="18">
        <v>15</v>
      </c>
      <c r="D50" s="18">
        <v>3</v>
      </c>
      <c r="E50" s="18" t="s">
        <v>624</v>
      </c>
      <c r="F50" s="18" t="s">
        <v>624</v>
      </c>
      <c r="G50" s="18" t="s">
        <v>624</v>
      </c>
      <c r="H50" s="18" t="s">
        <v>624</v>
      </c>
      <c r="I50" s="18">
        <v>5</v>
      </c>
      <c r="J50" s="18">
        <v>1</v>
      </c>
      <c r="K50" s="18">
        <v>1</v>
      </c>
      <c r="L50" s="18">
        <v>3</v>
      </c>
      <c r="M50" s="18" t="s">
        <v>624</v>
      </c>
      <c r="O50" s="17"/>
    </row>
    <row r="51" spans="1:15" ht="15.75" x14ac:dyDescent="0.25">
      <c r="A51" s="17" t="s">
        <v>72</v>
      </c>
      <c r="B51" s="17" t="s">
        <v>71</v>
      </c>
      <c r="C51" s="18">
        <v>9</v>
      </c>
      <c r="D51" s="18">
        <v>1</v>
      </c>
      <c r="E51" s="18" t="s">
        <v>624</v>
      </c>
      <c r="F51" s="18" t="s">
        <v>624</v>
      </c>
      <c r="G51" s="18" t="s">
        <v>624</v>
      </c>
      <c r="H51" s="18" t="s">
        <v>624</v>
      </c>
      <c r="I51" s="18">
        <v>1</v>
      </c>
      <c r="J51" s="18" t="s">
        <v>624</v>
      </c>
      <c r="K51" s="18">
        <v>5</v>
      </c>
      <c r="L51" s="18">
        <v>2</v>
      </c>
      <c r="M51" s="18" t="s">
        <v>624</v>
      </c>
      <c r="O51" s="17"/>
    </row>
    <row r="52" spans="1:15" ht="15.75" x14ac:dyDescent="0.25">
      <c r="A52" s="17" t="s">
        <v>50</v>
      </c>
      <c r="B52" s="17" t="s">
        <v>49</v>
      </c>
      <c r="C52" s="18">
        <v>47</v>
      </c>
      <c r="D52" s="18">
        <v>12</v>
      </c>
      <c r="E52" s="18" t="s">
        <v>624</v>
      </c>
      <c r="F52" s="18">
        <v>23</v>
      </c>
      <c r="G52" s="18" t="s">
        <v>624</v>
      </c>
      <c r="H52" s="18" t="s">
        <v>624</v>
      </c>
      <c r="I52" s="18" t="s">
        <v>624</v>
      </c>
      <c r="J52" s="18" t="s">
        <v>624</v>
      </c>
      <c r="K52" s="18">
        <v>8</v>
      </c>
      <c r="L52" s="18">
        <v>2</v>
      </c>
      <c r="M52" s="18" t="s">
        <v>624</v>
      </c>
      <c r="O52" s="17"/>
    </row>
    <row r="53" spans="1:15" ht="15.75" x14ac:dyDescent="0.25">
      <c r="A53" s="17" t="s">
        <v>52</v>
      </c>
      <c r="B53" s="17" t="s">
        <v>51</v>
      </c>
      <c r="C53" s="18">
        <v>66</v>
      </c>
      <c r="D53" s="18">
        <v>6</v>
      </c>
      <c r="E53" s="18">
        <v>2</v>
      </c>
      <c r="F53" s="18" t="s">
        <v>624</v>
      </c>
      <c r="G53" s="18" t="s">
        <v>624</v>
      </c>
      <c r="H53" s="18" t="s">
        <v>624</v>
      </c>
      <c r="I53" s="18">
        <v>17</v>
      </c>
      <c r="J53" s="18">
        <v>1</v>
      </c>
      <c r="K53" s="18">
        <v>10</v>
      </c>
      <c r="L53" s="18">
        <v>29</v>
      </c>
      <c r="M53" s="18" t="s">
        <v>624</v>
      </c>
      <c r="O53" s="17"/>
    </row>
    <row r="54" spans="1:15" ht="15.75" x14ac:dyDescent="0.25">
      <c r="A54" s="17" t="s">
        <v>64</v>
      </c>
      <c r="B54" s="17" t="s">
        <v>63</v>
      </c>
      <c r="C54" s="18" t="s">
        <v>624</v>
      </c>
      <c r="D54" s="18" t="s">
        <v>624</v>
      </c>
      <c r="E54" s="18">
        <v>2</v>
      </c>
      <c r="F54" s="18" t="s">
        <v>624</v>
      </c>
      <c r="G54" s="18" t="s">
        <v>624</v>
      </c>
      <c r="H54" s="18" t="s">
        <v>624</v>
      </c>
      <c r="I54" s="18" t="s">
        <v>624</v>
      </c>
      <c r="J54" s="18" t="s">
        <v>624</v>
      </c>
      <c r="K54" s="18" t="s">
        <v>624</v>
      </c>
      <c r="L54" s="18" t="s">
        <v>624</v>
      </c>
      <c r="M54" s="18" t="s">
        <v>624</v>
      </c>
      <c r="O54" s="17"/>
    </row>
    <row r="55" spans="1:15" ht="15.75" x14ac:dyDescent="0.25">
      <c r="A55" s="17" t="s">
        <v>56</v>
      </c>
      <c r="B55" s="17" t="s">
        <v>55</v>
      </c>
      <c r="C55" s="18">
        <v>19</v>
      </c>
      <c r="D55" s="18">
        <v>1</v>
      </c>
      <c r="E55" s="18">
        <v>4</v>
      </c>
      <c r="F55" s="18" t="s">
        <v>624</v>
      </c>
      <c r="G55" s="18" t="s">
        <v>624</v>
      </c>
      <c r="H55" s="18" t="s">
        <v>624</v>
      </c>
      <c r="I55" s="18">
        <v>3</v>
      </c>
      <c r="J55" s="18" t="s">
        <v>624</v>
      </c>
      <c r="K55" s="18">
        <v>9</v>
      </c>
      <c r="L55" s="18">
        <v>2</v>
      </c>
      <c r="M55" s="18" t="s">
        <v>624</v>
      </c>
      <c r="O55" s="17"/>
    </row>
    <row r="56" spans="1:15" ht="15.75" x14ac:dyDescent="0.25">
      <c r="A56" s="17" t="s">
        <v>58</v>
      </c>
      <c r="B56" s="17" t="s">
        <v>57</v>
      </c>
      <c r="C56" s="18" t="s">
        <v>624</v>
      </c>
      <c r="D56" s="18" t="s">
        <v>624</v>
      </c>
      <c r="E56" s="18" t="s">
        <v>624</v>
      </c>
      <c r="F56" s="18" t="s">
        <v>624</v>
      </c>
      <c r="G56" s="18" t="s">
        <v>624</v>
      </c>
      <c r="H56" s="18" t="s">
        <v>624</v>
      </c>
      <c r="I56" s="18" t="s">
        <v>624</v>
      </c>
      <c r="J56" s="18" t="s">
        <v>624</v>
      </c>
      <c r="K56" s="18" t="s">
        <v>624</v>
      </c>
      <c r="L56" s="18" t="s">
        <v>624</v>
      </c>
      <c r="M56" s="18" t="s">
        <v>624</v>
      </c>
      <c r="O56" s="17"/>
    </row>
    <row r="57" spans="1:15" ht="15.75" x14ac:dyDescent="0.25">
      <c r="A57" s="17" t="s">
        <v>34</v>
      </c>
      <c r="B57" s="17" t="s">
        <v>1879</v>
      </c>
      <c r="C57" s="18">
        <v>31</v>
      </c>
      <c r="D57" s="18">
        <v>2</v>
      </c>
      <c r="E57" s="18">
        <v>1</v>
      </c>
      <c r="F57" s="18" t="s">
        <v>624</v>
      </c>
      <c r="G57" s="18" t="s">
        <v>624</v>
      </c>
      <c r="H57" s="18" t="s">
        <v>624</v>
      </c>
      <c r="I57" s="18">
        <v>4</v>
      </c>
      <c r="J57" s="18">
        <v>6</v>
      </c>
      <c r="K57" s="18">
        <v>14</v>
      </c>
      <c r="L57" s="18">
        <v>3</v>
      </c>
      <c r="M57" s="18" t="s">
        <v>624</v>
      </c>
      <c r="O57" s="17"/>
    </row>
    <row r="58" spans="1:15" ht="15.75" x14ac:dyDescent="0.25">
      <c r="A58" s="17" t="s">
        <v>68</v>
      </c>
      <c r="B58" s="17" t="s">
        <v>67</v>
      </c>
      <c r="C58" s="18">
        <v>10</v>
      </c>
      <c r="D58" s="18" t="s">
        <v>624</v>
      </c>
      <c r="E58" s="18" t="s">
        <v>624</v>
      </c>
      <c r="F58" s="18" t="s">
        <v>624</v>
      </c>
      <c r="G58" s="18" t="s">
        <v>624</v>
      </c>
      <c r="H58" s="18" t="s">
        <v>624</v>
      </c>
      <c r="I58" s="18">
        <v>1</v>
      </c>
      <c r="J58" s="18" t="s">
        <v>624</v>
      </c>
      <c r="K58" s="18">
        <v>5</v>
      </c>
      <c r="L58" s="18">
        <v>2</v>
      </c>
      <c r="M58" s="18" t="s">
        <v>624</v>
      </c>
      <c r="O58" s="17"/>
    </row>
    <row r="59" spans="1:15" ht="15.75" x14ac:dyDescent="0.25">
      <c r="A59" s="17" t="s">
        <v>66</v>
      </c>
      <c r="B59" s="17" t="s">
        <v>65</v>
      </c>
      <c r="C59" s="18">
        <v>4</v>
      </c>
      <c r="D59" s="18" t="s">
        <v>624</v>
      </c>
      <c r="E59" s="18" t="s">
        <v>624</v>
      </c>
      <c r="F59" s="18" t="s">
        <v>624</v>
      </c>
      <c r="G59" s="18" t="s">
        <v>624</v>
      </c>
      <c r="H59" s="18" t="s">
        <v>624</v>
      </c>
      <c r="I59" s="18" t="s">
        <v>624</v>
      </c>
      <c r="J59" s="18" t="s">
        <v>624</v>
      </c>
      <c r="K59" s="18">
        <v>4</v>
      </c>
      <c r="L59" s="18" t="s">
        <v>624</v>
      </c>
      <c r="M59" s="18" t="s">
        <v>624</v>
      </c>
      <c r="O59" s="17"/>
    </row>
    <row r="60" spans="1:15" ht="15.75" x14ac:dyDescent="0.25">
      <c r="A60" s="17" t="s">
        <v>60</v>
      </c>
      <c r="B60" s="17" t="s">
        <v>59</v>
      </c>
      <c r="C60" s="18">
        <v>2706</v>
      </c>
      <c r="D60" s="18">
        <v>41</v>
      </c>
      <c r="E60" s="18">
        <v>109</v>
      </c>
      <c r="F60" s="18">
        <v>14</v>
      </c>
      <c r="G60" s="18">
        <v>17</v>
      </c>
      <c r="H60" s="18">
        <v>1</v>
      </c>
      <c r="I60" s="18">
        <v>668</v>
      </c>
      <c r="J60" s="18">
        <v>268</v>
      </c>
      <c r="K60" s="18">
        <v>1380</v>
      </c>
      <c r="L60" s="18">
        <v>189</v>
      </c>
      <c r="M60" s="18">
        <v>20</v>
      </c>
      <c r="O60" s="17"/>
    </row>
    <row r="61" spans="1:15" ht="15.75" x14ac:dyDescent="0.25">
      <c r="A61" s="17" t="s">
        <v>202</v>
      </c>
      <c r="B61" s="17" t="s">
        <v>201</v>
      </c>
      <c r="C61" s="18" t="s">
        <v>624</v>
      </c>
      <c r="D61" s="18" t="s">
        <v>624</v>
      </c>
      <c r="E61" s="18" t="s">
        <v>624</v>
      </c>
      <c r="F61" s="18" t="s">
        <v>624</v>
      </c>
      <c r="G61" s="18" t="s">
        <v>624</v>
      </c>
      <c r="H61" s="18" t="s">
        <v>624</v>
      </c>
      <c r="I61" s="18" t="s">
        <v>624</v>
      </c>
      <c r="J61" s="18" t="s">
        <v>624</v>
      </c>
      <c r="K61" s="18" t="s">
        <v>624</v>
      </c>
      <c r="L61" s="18" t="s">
        <v>624</v>
      </c>
      <c r="M61" s="18" t="s">
        <v>624</v>
      </c>
      <c r="O61" s="17"/>
    </row>
    <row r="62" spans="1:15" ht="15.75" x14ac:dyDescent="0.25">
      <c r="A62" s="17" t="s">
        <v>454</v>
      </c>
      <c r="B62" s="17" t="s">
        <v>453</v>
      </c>
      <c r="C62" s="18">
        <v>14</v>
      </c>
      <c r="D62" s="18">
        <v>1</v>
      </c>
      <c r="E62" s="18">
        <v>1</v>
      </c>
      <c r="F62" s="18" t="s">
        <v>624</v>
      </c>
      <c r="G62" s="18" t="s">
        <v>624</v>
      </c>
      <c r="H62" s="18" t="s">
        <v>624</v>
      </c>
      <c r="I62" s="18">
        <v>1</v>
      </c>
      <c r="J62" s="18" t="s">
        <v>624</v>
      </c>
      <c r="K62" s="18">
        <v>11</v>
      </c>
      <c r="L62" s="18">
        <v>1</v>
      </c>
      <c r="M62" s="18" t="s">
        <v>624</v>
      </c>
      <c r="O62" s="17"/>
    </row>
    <row r="63" spans="1:15" ht="15.75" x14ac:dyDescent="0.25">
      <c r="A63" s="17" t="s">
        <v>54</v>
      </c>
      <c r="B63" s="17" t="s">
        <v>53</v>
      </c>
      <c r="C63" s="18">
        <v>32</v>
      </c>
      <c r="D63" s="18">
        <v>3</v>
      </c>
      <c r="E63" s="18">
        <v>1</v>
      </c>
      <c r="F63" s="18" t="s">
        <v>624</v>
      </c>
      <c r="G63" s="18" t="s">
        <v>624</v>
      </c>
      <c r="H63" s="18" t="s">
        <v>624</v>
      </c>
      <c r="I63" s="18">
        <v>3</v>
      </c>
      <c r="J63" s="18">
        <v>4</v>
      </c>
      <c r="K63" s="18">
        <v>14</v>
      </c>
      <c r="L63" s="18">
        <v>7</v>
      </c>
      <c r="M63" s="18" t="s">
        <v>624</v>
      </c>
      <c r="O63" s="17"/>
    </row>
    <row r="64" spans="1:15" ht="15.75" x14ac:dyDescent="0.25">
      <c r="A64" s="17" t="s">
        <v>42</v>
      </c>
      <c r="B64" s="17" t="s">
        <v>41</v>
      </c>
      <c r="C64" s="18">
        <v>12</v>
      </c>
      <c r="D64" s="18" t="s">
        <v>624</v>
      </c>
      <c r="E64" s="18" t="s">
        <v>624</v>
      </c>
      <c r="F64" s="18" t="s">
        <v>624</v>
      </c>
      <c r="G64" s="18" t="s">
        <v>624</v>
      </c>
      <c r="H64" s="18" t="s">
        <v>624</v>
      </c>
      <c r="I64" s="18">
        <v>1</v>
      </c>
      <c r="J64" s="18">
        <v>1</v>
      </c>
      <c r="K64" s="18">
        <v>7</v>
      </c>
      <c r="L64" s="18">
        <v>2</v>
      </c>
      <c r="M64" s="18" t="s">
        <v>624</v>
      </c>
      <c r="O64" s="17"/>
    </row>
    <row r="65" spans="1:15" ht="15.75" x14ac:dyDescent="0.25">
      <c r="A65" s="17" t="s">
        <v>48</v>
      </c>
      <c r="B65" s="17" t="s">
        <v>47</v>
      </c>
      <c r="C65" s="18">
        <v>2</v>
      </c>
      <c r="D65" s="18" t="s">
        <v>624</v>
      </c>
      <c r="E65" s="18" t="s">
        <v>624</v>
      </c>
      <c r="F65" s="18" t="s">
        <v>624</v>
      </c>
      <c r="G65" s="18" t="s">
        <v>624</v>
      </c>
      <c r="H65" s="18" t="s">
        <v>624</v>
      </c>
      <c r="I65" s="18" t="s">
        <v>624</v>
      </c>
      <c r="J65" s="18" t="s">
        <v>624</v>
      </c>
      <c r="K65" s="18">
        <v>3</v>
      </c>
      <c r="L65" s="18" t="s">
        <v>624</v>
      </c>
      <c r="M65" s="18" t="s">
        <v>624</v>
      </c>
      <c r="O65" s="17"/>
    </row>
    <row r="66" spans="1:15" ht="15.75" x14ac:dyDescent="0.25">
      <c r="A66" s="17" t="s">
        <v>224</v>
      </c>
      <c r="B66" s="17" t="s">
        <v>223</v>
      </c>
      <c r="C66" s="18">
        <v>67</v>
      </c>
      <c r="D66" s="18">
        <v>12</v>
      </c>
      <c r="E66" s="18">
        <v>5</v>
      </c>
      <c r="F66" s="18" t="s">
        <v>624</v>
      </c>
      <c r="G66" s="18" t="s">
        <v>624</v>
      </c>
      <c r="H66" s="18" t="s">
        <v>624</v>
      </c>
      <c r="I66" s="18">
        <v>3</v>
      </c>
      <c r="J66" s="18">
        <v>6</v>
      </c>
      <c r="K66" s="18">
        <v>33</v>
      </c>
      <c r="L66" s="18">
        <v>8</v>
      </c>
      <c r="M66" s="18" t="s">
        <v>624</v>
      </c>
      <c r="O66" s="17"/>
    </row>
    <row r="67" spans="1:15" ht="15.75" x14ac:dyDescent="0.25">
      <c r="A67" s="17" t="s">
        <v>92</v>
      </c>
      <c r="B67" s="17" t="s">
        <v>91</v>
      </c>
      <c r="C67" s="18">
        <v>50</v>
      </c>
      <c r="D67" s="18">
        <v>5</v>
      </c>
      <c r="E67" s="18">
        <v>9</v>
      </c>
      <c r="F67" s="18">
        <v>2</v>
      </c>
      <c r="G67" s="18" t="s">
        <v>624</v>
      </c>
      <c r="H67" s="18" t="s">
        <v>624</v>
      </c>
      <c r="I67" s="18">
        <v>7</v>
      </c>
      <c r="J67" s="18">
        <v>1</v>
      </c>
      <c r="K67" s="18">
        <v>17</v>
      </c>
      <c r="L67" s="18">
        <v>9</v>
      </c>
      <c r="M67" s="18" t="s">
        <v>624</v>
      </c>
      <c r="O67" s="17"/>
    </row>
    <row r="68" spans="1:15" ht="15.75" x14ac:dyDescent="0.25">
      <c r="A68" s="17" t="s">
        <v>74</v>
      </c>
      <c r="B68" s="17" t="s">
        <v>73</v>
      </c>
      <c r="C68" s="18">
        <v>7109</v>
      </c>
      <c r="D68" s="18">
        <v>308</v>
      </c>
      <c r="E68" s="18">
        <v>190</v>
      </c>
      <c r="F68" s="18">
        <v>67</v>
      </c>
      <c r="G68" s="18">
        <v>1356</v>
      </c>
      <c r="H68" s="18">
        <v>4</v>
      </c>
      <c r="I68" s="18">
        <v>795</v>
      </c>
      <c r="J68" s="18">
        <v>845</v>
      </c>
      <c r="K68" s="18">
        <v>2776</v>
      </c>
      <c r="L68" s="18">
        <v>419</v>
      </c>
      <c r="M68" s="18">
        <v>346</v>
      </c>
      <c r="O68" s="17"/>
    </row>
    <row r="69" spans="1:15" ht="15.75" x14ac:dyDescent="0.25">
      <c r="A69" s="17" t="s">
        <v>102</v>
      </c>
      <c r="B69" s="17" t="s">
        <v>101</v>
      </c>
      <c r="C69" s="18">
        <v>1</v>
      </c>
      <c r="D69" s="18" t="s">
        <v>624</v>
      </c>
      <c r="E69" s="18" t="s">
        <v>624</v>
      </c>
      <c r="F69" s="18" t="s">
        <v>624</v>
      </c>
      <c r="G69" s="18" t="s">
        <v>624</v>
      </c>
      <c r="H69" s="18" t="s">
        <v>624</v>
      </c>
      <c r="I69" s="18" t="s">
        <v>624</v>
      </c>
      <c r="J69" s="18" t="s">
        <v>624</v>
      </c>
      <c r="K69" s="18">
        <v>2</v>
      </c>
      <c r="L69" s="18" t="s">
        <v>624</v>
      </c>
      <c r="M69" s="18" t="s">
        <v>624</v>
      </c>
      <c r="O69" s="17"/>
    </row>
    <row r="70" spans="1:15" ht="15.75" x14ac:dyDescent="0.25">
      <c r="A70" s="17" t="s">
        <v>238</v>
      </c>
      <c r="B70" s="17" t="s">
        <v>237</v>
      </c>
      <c r="C70" s="18">
        <v>36</v>
      </c>
      <c r="D70" s="18">
        <v>4</v>
      </c>
      <c r="E70" s="18">
        <v>2</v>
      </c>
      <c r="F70" s="18" t="s">
        <v>624</v>
      </c>
      <c r="G70" s="18" t="s">
        <v>624</v>
      </c>
      <c r="H70" s="18" t="s">
        <v>624</v>
      </c>
      <c r="I70" s="18">
        <v>13</v>
      </c>
      <c r="J70" s="18">
        <v>1</v>
      </c>
      <c r="K70" s="18">
        <v>11</v>
      </c>
      <c r="L70" s="18">
        <v>4</v>
      </c>
      <c r="M70" s="18" t="s">
        <v>624</v>
      </c>
      <c r="O70" s="17"/>
    </row>
    <row r="71" spans="1:15" ht="15.75" x14ac:dyDescent="0.25">
      <c r="A71" s="17" t="s">
        <v>80</v>
      </c>
      <c r="B71" s="17" t="s">
        <v>79</v>
      </c>
      <c r="C71" s="18">
        <v>1</v>
      </c>
      <c r="D71" s="18" t="s">
        <v>624</v>
      </c>
      <c r="E71" s="18" t="s">
        <v>624</v>
      </c>
      <c r="F71" s="18" t="s">
        <v>624</v>
      </c>
      <c r="G71" s="18" t="s">
        <v>624</v>
      </c>
      <c r="H71" s="18" t="s">
        <v>624</v>
      </c>
      <c r="I71" s="18" t="s">
        <v>624</v>
      </c>
      <c r="J71" s="18" t="s">
        <v>624</v>
      </c>
      <c r="K71" s="18">
        <v>1</v>
      </c>
      <c r="L71" s="18">
        <v>1</v>
      </c>
      <c r="M71" s="18" t="s">
        <v>624</v>
      </c>
      <c r="O71" s="17"/>
    </row>
    <row r="72" spans="1:15" ht="15.75" x14ac:dyDescent="0.25">
      <c r="A72" s="17" t="s">
        <v>406</v>
      </c>
      <c r="B72" s="17" t="s">
        <v>405</v>
      </c>
      <c r="C72" s="18">
        <v>20</v>
      </c>
      <c r="D72" s="18" t="s">
        <v>624</v>
      </c>
      <c r="E72" s="18" t="s">
        <v>624</v>
      </c>
      <c r="F72" s="18" t="s">
        <v>624</v>
      </c>
      <c r="G72" s="18" t="s">
        <v>624</v>
      </c>
      <c r="H72" s="18" t="s">
        <v>624</v>
      </c>
      <c r="I72" s="18">
        <v>17</v>
      </c>
      <c r="J72" s="18" t="s">
        <v>624</v>
      </c>
      <c r="K72" s="18">
        <v>1</v>
      </c>
      <c r="L72" s="18" t="s">
        <v>624</v>
      </c>
      <c r="M72" s="18" t="s">
        <v>624</v>
      </c>
      <c r="O72" s="17"/>
    </row>
    <row r="73" spans="1:15" ht="15.75" x14ac:dyDescent="0.25">
      <c r="A73" s="17" t="s">
        <v>90</v>
      </c>
      <c r="B73" s="17" t="s">
        <v>89</v>
      </c>
      <c r="C73" s="18">
        <v>492</v>
      </c>
      <c r="D73" s="18">
        <v>45</v>
      </c>
      <c r="E73" s="18">
        <v>42</v>
      </c>
      <c r="F73" s="18">
        <v>2</v>
      </c>
      <c r="G73" s="18">
        <v>1</v>
      </c>
      <c r="H73" s="18" t="s">
        <v>624</v>
      </c>
      <c r="I73" s="18">
        <v>91</v>
      </c>
      <c r="J73" s="18">
        <v>22</v>
      </c>
      <c r="K73" s="18">
        <v>241</v>
      </c>
      <c r="L73" s="18">
        <v>46</v>
      </c>
      <c r="M73" s="18">
        <v>2</v>
      </c>
      <c r="O73" s="17"/>
    </row>
    <row r="74" spans="1:15" ht="15.75" x14ac:dyDescent="0.25">
      <c r="A74" s="17" t="s">
        <v>94</v>
      </c>
      <c r="B74" s="17" t="s">
        <v>93</v>
      </c>
      <c r="C74" s="18">
        <v>21881</v>
      </c>
      <c r="D74" s="18">
        <v>535</v>
      </c>
      <c r="E74" s="18">
        <v>285</v>
      </c>
      <c r="F74" s="18">
        <v>754</v>
      </c>
      <c r="G74" s="18">
        <v>1996</v>
      </c>
      <c r="H74" s="18">
        <v>4</v>
      </c>
      <c r="I74" s="18">
        <v>1866</v>
      </c>
      <c r="J74" s="18">
        <v>914</v>
      </c>
      <c r="K74" s="18">
        <v>8916</v>
      </c>
      <c r="L74" s="18">
        <v>1243</v>
      </c>
      <c r="M74" s="18">
        <v>5366</v>
      </c>
      <c r="O74" s="17"/>
    </row>
    <row r="75" spans="1:15" ht="15.75" x14ac:dyDescent="0.25">
      <c r="A75" s="17" t="s">
        <v>106</v>
      </c>
      <c r="B75" s="17" t="s">
        <v>105</v>
      </c>
      <c r="C75" s="18" t="s">
        <v>624</v>
      </c>
      <c r="D75" s="18" t="s">
        <v>624</v>
      </c>
      <c r="E75" s="18" t="s">
        <v>624</v>
      </c>
      <c r="F75" s="18" t="s">
        <v>624</v>
      </c>
      <c r="G75" s="18" t="s">
        <v>624</v>
      </c>
      <c r="H75" s="18" t="s">
        <v>624</v>
      </c>
      <c r="I75" s="18" t="s">
        <v>624</v>
      </c>
      <c r="J75" s="18" t="s">
        <v>624</v>
      </c>
      <c r="K75" s="18" t="s">
        <v>624</v>
      </c>
      <c r="L75" s="18" t="s">
        <v>624</v>
      </c>
      <c r="M75" s="18" t="s">
        <v>624</v>
      </c>
      <c r="O75" s="17"/>
    </row>
    <row r="76" spans="1:15" ht="15.75" x14ac:dyDescent="0.25">
      <c r="A76" s="17" t="s">
        <v>76</v>
      </c>
      <c r="B76" s="17" t="s">
        <v>75</v>
      </c>
      <c r="C76" s="18" t="s">
        <v>624</v>
      </c>
      <c r="D76" s="18" t="s">
        <v>624</v>
      </c>
      <c r="E76" s="18" t="s">
        <v>624</v>
      </c>
      <c r="F76" s="18" t="s">
        <v>624</v>
      </c>
      <c r="G76" s="18" t="s">
        <v>624</v>
      </c>
      <c r="H76" s="18" t="s">
        <v>624</v>
      </c>
      <c r="I76" s="18" t="s">
        <v>624</v>
      </c>
      <c r="J76" s="18" t="s">
        <v>624</v>
      </c>
      <c r="K76" s="18" t="s">
        <v>624</v>
      </c>
      <c r="L76" s="18" t="s">
        <v>624</v>
      </c>
      <c r="M76" s="18" t="s">
        <v>624</v>
      </c>
      <c r="O76" s="17"/>
    </row>
    <row r="77" spans="1:15" ht="15.75" x14ac:dyDescent="0.25">
      <c r="A77" s="17" t="s">
        <v>96</v>
      </c>
      <c r="B77" s="17" t="s">
        <v>95</v>
      </c>
      <c r="C77" s="18">
        <v>554</v>
      </c>
      <c r="D77" s="18">
        <v>11</v>
      </c>
      <c r="E77" s="18">
        <v>50</v>
      </c>
      <c r="F77" s="18">
        <v>2</v>
      </c>
      <c r="G77" s="18">
        <v>161</v>
      </c>
      <c r="H77" s="18" t="s">
        <v>624</v>
      </c>
      <c r="I77" s="18">
        <v>132</v>
      </c>
      <c r="J77" s="18">
        <v>12</v>
      </c>
      <c r="K77" s="18">
        <v>144</v>
      </c>
      <c r="L77" s="18">
        <v>43</v>
      </c>
      <c r="M77" s="18">
        <v>1</v>
      </c>
      <c r="O77" s="17"/>
    </row>
    <row r="78" spans="1:15" ht="15.75" x14ac:dyDescent="0.25">
      <c r="A78" s="17" t="s">
        <v>228</v>
      </c>
      <c r="B78" s="17" t="s">
        <v>227</v>
      </c>
      <c r="C78" s="18" t="s">
        <v>624</v>
      </c>
      <c r="D78" s="18" t="s">
        <v>624</v>
      </c>
      <c r="E78" s="18" t="s">
        <v>624</v>
      </c>
      <c r="F78" s="18" t="s">
        <v>624</v>
      </c>
      <c r="G78" s="18" t="s">
        <v>624</v>
      </c>
      <c r="H78" s="18" t="s">
        <v>624</v>
      </c>
      <c r="I78" s="18" t="s">
        <v>624</v>
      </c>
      <c r="J78" s="18" t="s">
        <v>624</v>
      </c>
      <c r="K78" s="18" t="s">
        <v>624</v>
      </c>
      <c r="L78" s="18" t="s">
        <v>624</v>
      </c>
      <c r="M78" s="18" t="s">
        <v>624</v>
      </c>
      <c r="O78" s="17"/>
    </row>
    <row r="79" spans="1:15" ht="15.75" x14ac:dyDescent="0.25">
      <c r="A79" s="17" t="s">
        <v>82</v>
      </c>
      <c r="B79" s="17" t="s">
        <v>81</v>
      </c>
      <c r="C79" s="18">
        <v>49</v>
      </c>
      <c r="D79" s="18">
        <v>6</v>
      </c>
      <c r="E79" s="18">
        <v>1</v>
      </c>
      <c r="F79" s="18" t="s">
        <v>624</v>
      </c>
      <c r="G79" s="18" t="s">
        <v>624</v>
      </c>
      <c r="H79" s="18" t="s">
        <v>624</v>
      </c>
      <c r="I79" s="18">
        <v>3</v>
      </c>
      <c r="J79" s="18">
        <v>15</v>
      </c>
      <c r="K79" s="18">
        <v>19</v>
      </c>
      <c r="L79" s="18">
        <v>5</v>
      </c>
      <c r="M79" s="18">
        <v>1</v>
      </c>
      <c r="O79" s="17"/>
    </row>
    <row r="80" spans="1:15" ht="15.75" x14ac:dyDescent="0.25">
      <c r="A80" s="17" t="s">
        <v>78</v>
      </c>
      <c r="B80" s="17" t="s">
        <v>77</v>
      </c>
      <c r="C80" s="18">
        <v>38</v>
      </c>
      <c r="D80" s="18">
        <v>2</v>
      </c>
      <c r="E80" s="18">
        <v>7</v>
      </c>
      <c r="F80" s="18" t="s">
        <v>624</v>
      </c>
      <c r="G80" s="18" t="s">
        <v>624</v>
      </c>
      <c r="H80" s="18" t="s">
        <v>624</v>
      </c>
      <c r="I80" s="18">
        <v>8</v>
      </c>
      <c r="J80" s="18">
        <v>1</v>
      </c>
      <c r="K80" s="18">
        <v>17</v>
      </c>
      <c r="L80" s="18">
        <v>4</v>
      </c>
      <c r="M80" s="18" t="s">
        <v>624</v>
      </c>
      <c r="O80" s="17"/>
    </row>
    <row r="81" spans="1:15" ht="15.75" x14ac:dyDescent="0.25">
      <c r="A81" s="17" t="s">
        <v>88</v>
      </c>
      <c r="B81" s="17" t="s">
        <v>87</v>
      </c>
      <c r="C81" s="18" t="s">
        <v>624</v>
      </c>
      <c r="D81" s="18" t="s">
        <v>624</v>
      </c>
      <c r="E81" s="18" t="s">
        <v>624</v>
      </c>
      <c r="F81" s="18">
        <v>1</v>
      </c>
      <c r="G81" s="18" t="s">
        <v>624</v>
      </c>
      <c r="H81" s="18" t="s">
        <v>624</v>
      </c>
      <c r="I81" s="18" t="s">
        <v>624</v>
      </c>
      <c r="J81" s="18" t="s">
        <v>624</v>
      </c>
      <c r="K81" s="18" t="s">
        <v>624</v>
      </c>
      <c r="L81" s="18" t="s">
        <v>624</v>
      </c>
      <c r="M81" s="18" t="s">
        <v>624</v>
      </c>
      <c r="O81" s="17"/>
    </row>
    <row r="82" spans="1:15" ht="15.75" x14ac:dyDescent="0.25">
      <c r="A82" s="17" t="s">
        <v>98</v>
      </c>
      <c r="B82" s="17" t="s">
        <v>97</v>
      </c>
      <c r="C82" s="18">
        <v>125</v>
      </c>
      <c r="D82" s="18">
        <v>4</v>
      </c>
      <c r="E82" s="18">
        <v>3</v>
      </c>
      <c r="F82" s="18">
        <v>1</v>
      </c>
      <c r="G82" s="18" t="s">
        <v>624</v>
      </c>
      <c r="H82" s="18" t="s">
        <v>624</v>
      </c>
      <c r="I82" s="18">
        <v>20</v>
      </c>
      <c r="J82" s="18">
        <v>8</v>
      </c>
      <c r="K82" s="18">
        <v>70</v>
      </c>
      <c r="L82" s="18">
        <v>21</v>
      </c>
      <c r="M82" s="18">
        <v>1</v>
      </c>
      <c r="O82" s="17"/>
    </row>
    <row r="83" spans="1:15" ht="15.75" x14ac:dyDescent="0.25">
      <c r="A83" s="17" t="s">
        <v>100</v>
      </c>
      <c r="B83" s="17" t="s">
        <v>99</v>
      </c>
      <c r="C83" s="18">
        <v>7</v>
      </c>
      <c r="D83" s="18" t="s">
        <v>624</v>
      </c>
      <c r="E83" s="18">
        <v>2</v>
      </c>
      <c r="F83" s="18" t="s">
        <v>624</v>
      </c>
      <c r="G83" s="18" t="s">
        <v>624</v>
      </c>
      <c r="H83" s="18" t="s">
        <v>624</v>
      </c>
      <c r="I83" s="18" t="s">
        <v>624</v>
      </c>
      <c r="J83" s="18">
        <v>1</v>
      </c>
      <c r="K83" s="18">
        <v>2</v>
      </c>
      <c r="L83" s="18">
        <v>1</v>
      </c>
      <c r="M83" s="18" t="s">
        <v>624</v>
      </c>
      <c r="O83" s="17"/>
    </row>
    <row r="84" spans="1:15" ht="15.75" x14ac:dyDescent="0.25">
      <c r="A84" s="17" t="s">
        <v>104</v>
      </c>
      <c r="B84" s="17" t="s">
        <v>103</v>
      </c>
      <c r="C84" s="18">
        <v>8</v>
      </c>
      <c r="D84" s="18">
        <v>1</v>
      </c>
      <c r="E84" s="18" t="s">
        <v>624</v>
      </c>
      <c r="F84" s="18" t="s">
        <v>624</v>
      </c>
      <c r="G84" s="18" t="s">
        <v>624</v>
      </c>
      <c r="H84" s="18" t="s">
        <v>624</v>
      </c>
      <c r="I84" s="18" t="s">
        <v>624</v>
      </c>
      <c r="J84" s="18">
        <v>1</v>
      </c>
      <c r="K84" s="18">
        <v>5</v>
      </c>
      <c r="L84" s="18">
        <v>1</v>
      </c>
      <c r="M84" s="18" t="s">
        <v>624</v>
      </c>
      <c r="O84" s="17"/>
    </row>
    <row r="85" spans="1:15" ht="15.75" x14ac:dyDescent="0.25">
      <c r="A85" s="17" t="s">
        <v>114</v>
      </c>
      <c r="B85" s="17" t="s">
        <v>113</v>
      </c>
      <c r="C85" s="18">
        <v>29</v>
      </c>
      <c r="D85" s="18">
        <v>1</v>
      </c>
      <c r="E85" s="18">
        <v>14</v>
      </c>
      <c r="F85" s="18">
        <v>1</v>
      </c>
      <c r="G85" s="18" t="s">
        <v>624</v>
      </c>
      <c r="H85" s="18" t="s">
        <v>624</v>
      </c>
      <c r="I85" s="18">
        <v>2</v>
      </c>
      <c r="J85" s="18">
        <v>1</v>
      </c>
      <c r="K85" s="18">
        <v>6</v>
      </c>
      <c r="L85" s="18">
        <v>3</v>
      </c>
      <c r="M85" s="18" t="s">
        <v>624</v>
      </c>
      <c r="O85" s="17"/>
    </row>
    <row r="86" spans="1:15" ht="15.75" x14ac:dyDescent="0.25">
      <c r="A86" s="17" t="s">
        <v>118</v>
      </c>
      <c r="B86" s="17" t="s">
        <v>117</v>
      </c>
      <c r="C86" s="18">
        <v>7</v>
      </c>
      <c r="D86" s="18">
        <v>2</v>
      </c>
      <c r="E86" s="18" t="s">
        <v>624</v>
      </c>
      <c r="F86" s="18" t="s">
        <v>624</v>
      </c>
      <c r="G86" s="18" t="s">
        <v>624</v>
      </c>
      <c r="H86" s="18" t="s">
        <v>624</v>
      </c>
      <c r="I86" s="18">
        <v>1</v>
      </c>
      <c r="J86" s="18">
        <v>1</v>
      </c>
      <c r="K86" s="18">
        <v>3</v>
      </c>
      <c r="L86" s="18">
        <v>1</v>
      </c>
      <c r="M86" s="18" t="s">
        <v>624</v>
      </c>
      <c r="O86" s="17"/>
    </row>
    <row r="87" spans="1:15" ht="15.75" x14ac:dyDescent="0.25">
      <c r="A87" s="17" t="s">
        <v>120</v>
      </c>
      <c r="B87" s="17" t="s">
        <v>119</v>
      </c>
      <c r="C87" s="18">
        <v>161</v>
      </c>
      <c r="D87" s="18">
        <v>11</v>
      </c>
      <c r="E87" s="18">
        <v>59</v>
      </c>
      <c r="F87" s="18" t="s">
        <v>624</v>
      </c>
      <c r="G87" s="18" t="s">
        <v>624</v>
      </c>
      <c r="H87" s="18" t="s">
        <v>624</v>
      </c>
      <c r="I87" s="18">
        <v>24</v>
      </c>
      <c r="J87" s="18">
        <v>15</v>
      </c>
      <c r="K87" s="18">
        <v>41</v>
      </c>
      <c r="L87" s="18">
        <v>10</v>
      </c>
      <c r="M87" s="18" t="s">
        <v>624</v>
      </c>
      <c r="O87" s="17"/>
    </row>
    <row r="88" spans="1:15" ht="15.75" x14ac:dyDescent="0.25">
      <c r="A88" s="17" t="s">
        <v>418</v>
      </c>
      <c r="B88" s="17" t="s">
        <v>417</v>
      </c>
      <c r="C88" s="18" t="s">
        <v>624</v>
      </c>
      <c r="D88" s="18" t="s">
        <v>624</v>
      </c>
      <c r="E88" s="18" t="s">
        <v>624</v>
      </c>
      <c r="F88" s="18" t="s">
        <v>624</v>
      </c>
      <c r="G88" s="18" t="s">
        <v>624</v>
      </c>
      <c r="H88" s="18" t="s">
        <v>624</v>
      </c>
      <c r="I88" s="18" t="s">
        <v>624</v>
      </c>
      <c r="J88" s="18" t="s">
        <v>624</v>
      </c>
      <c r="K88" s="18" t="s">
        <v>624</v>
      </c>
      <c r="L88" s="18" t="s">
        <v>624</v>
      </c>
      <c r="M88" s="18" t="s">
        <v>624</v>
      </c>
      <c r="O88" s="17"/>
    </row>
    <row r="89" spans="1:15" ht="15.75" x14ac:dyDescent="0.25">
      <c r="A89" s="17" t="s">
        <v>124</v>
      </c>
      <c r="B89" s="17" t="s">
        <v>123</v>
      </c>
      <c r="C89" s="18">
        <v>100</v>
      </c>
      <c r="D89" s="18">
        <v>4</v>
      </c>
      <c r="E89" s="18">
        <v>20</v>
      </c>
      <c r="F89" s="18">
        <v>1</v>
      </c>
      <c r="G89" s="18" t="s">
        <v>624</v>
      </c>
      <c r="H89" s="18" t="s">
        <v>624</v>
      </c>
      <c r="I89" s="18">
        <v>16</v>
      </c>
      <c r="J89" s="18">
        <v>3</v>
      </c>
      <c r="K89" s="18">
        <v>42</v>
      </c>
      <c r="L89" s="18">
        <v>15</v>
      </c>
      <c r="M89" s="18" t="s">
        <v>624</v>
      </c>
      <c r="O89" s="17"/>
    </row>
    <row r="90" spans="1:15" ht="15.75" x14ac:dyDescent="0.25">
      <c r="A90" s="17" t="s">
        <v>128</v>
      </c>
      <c r="B90" s="17" t="s">
        <v>127</v>
      </c>
      <c r="C90" s="18">
        <v>1715</v>
      </c>
      <c r="D90" s="18">
        <v>126</v>
      </c>
      <c r="E90" s="18">
        <v>46</v>
      </c>
      <c r="F90" s="18">
        <v>474</v>
      </c>
      <c r="G90" s="18">
        <v>16</v>
      </c>
      <c r="H90" s="18" t="s">
        <v>624</v>
      </c>
      <c r="I90" s="18">
        <v>227</v>
      </c>
      <c r="J90" s="18">
        <v>72</v>
      </c>
      <c r="K90" s="18">
        <v>646</v>
      </c>
      <c r="L90" s="18">
        <v>100</v>
      </c>
      <c r="M90" s="18">
        <v>8</v>
      </c>
      <c r="O90" s="17"/>
    </row>
    <row r="91" spans="1:15" ht="15.75" x14ac:dyDescent="0.25">
      <c r="A91" s="17" t="s">
        <v>396</v>
      </c>
      <c r="B91" s="17" t="s">
        <v>395</v>
      </c>
      <c r="C91" s="18">
        <v>28</v>
      </c>
      <c r="D91" s="18">
        <v>1</v>
      </c>
      <c r="E91" s="18" t="s">
        <v>624</v>
      </c>
      <c r="F91" s="18" t="s">
        <v>624</v>
      </c>
      <c r="G91" s="18" t="s">
        <v>624</v>
      </c>
      <c r="H91" s="18" t="s">
        <v>624</v>
      </c>
      <c r="I91" s="18">
        <v>4</v>
      </c>
      <c r="J91" s="18">
        <v>1</v>
      </c>
      <c r="K91" s="18">
        <v>18</v>
      </c>
      <c r="L91" s="18">
        <v>2</v>
      </c>
      <c r="M91" s="18" t="s">
        <v>624</v>
      </c>
      <c r="O91" s="17"/>
    </row>
    <row r="92" spans="1:15" ht="15.75" x14ac:dyDescent="0.25">
      <c r="A92" s="17" t="s">
        <v>166</v>
      </c>
      <c r="B92" s="17" t="s">
        <v>165</v>
      </c>
      <c r="C92" s="18">
        <v>43</v>
      </c>
      <c r="D92" s="18">
        <v>7</v>
      </c>
      <c r="E92" s="18">
        <v>1</v>
      </c>
      <c r="F92" s="18">
        <v>1</v>
      </c>
      <c r="G92" s="18" t="s">
        <v>624</v>
      </c>
      <c r="H92" s="18" t="s">
        <v>624</v>
      </c>
      <c r="I92" s="18">
        <v>5</v>
      </c>
      <c r="J92" s="18">
        <v>5</v>
      </c>
      <c r="K92" s="18">
        <v>20</v>
      </c>
      <c r="L92" s="18">
        <v>3</v>
      </c>
      <c r="M92" s="18" t="s">
        <v>624</v>
      </c>
      <c r="O92" s="17"/>
    </row>
    <row r="93" spans="1:15" ht="15.75" x14ac:dyDescent="0.25">
      <c r="A93" s="17" t="s">
        <v>130</v>
      </c>
      <c r="B93" s="17" t="s">
        <v>129</v>
      </c>
      <c r="C93" s="18">
        <v>3</v>
      </c>
      <c r="D93" s="18" t="s">
        <v>624</v>
      </c>
      <c r="E93" s="18" t="s">
        <v>624</v>
      </c>
      <c r="F93" s="18" t="s">
        <v>624</v>
      </c>
      <c r="G93" s="18" t="s">
        <v>624</v>
      </c>
      <c r="H93" s="18" t="s">
        <v>624</v>
      </c>
      <c r="I93" s="18" t="s">
        <v>624</v>
      </c>
      <c r="J93" s="18" t="s">
        <v>624</v>
      </c>
      <c r="K93" s="18">
        <v>3</v>
      </c>
      <c r="L93" s="18" t="s">
        <v>624</v>
      </c>
      <c r="M93" s="18" t="s">
        <v>624</v>
      </c>
      <c r="O93" s="17"/>
    </row>
    <row r="94" spans="1:15" ht="15.75" x14ac:dyDescent="0.25">
      <c r="A94" s="17" t="s">
        <v>402</v>
      </c>
      <c r="B94" s="17" t="s">
        <v>401</v>
      </c>
      <c r="C94" s="18">
        <v>1</v>
      </c>
      <c r="D94" s="18" t="s">
        <v>624</v>
      </c>
      <c r="E94" s="18">
        <v>1</v>
      </c>
      <c r="F94" s="18" t="s">
        <v>624</v>
      </c>
      <c r="G94" s="18" t="s">
        <v>624</v>
      </c>
      <c r="H94" s="18" t="s">
        <v>624</v>
      </c>
      <c r="I94" s="18" t="s">
        <v>624</v>
      </c>
      <c r="J94" s="18" t="s">
        <v>624</v>
      </c>
      <c r="K94" s="18">
        <v>1</v>
      </c>
      <c r="L94" s="18">
        <v>1</v>
      </c>
      <c r="M94" s="18" t="s">
        <v>624</v>
      </c>
      <c r="O94" s="17"/>
    </row>
    <row r="95" spans="1:15" ht="15.75" x14ac:dyDescent="0.25">
      <c r="A95" s="17" t="s">
        <v>134</v>
      </c>
      <c r="B95" s="17" t="s">
        <v>133</v>
      </c>
      <c r="C95" s="18">
        <v>164</v>
      </c>
      <c r="D95" s="18">
        <v>2</v>
      </c>
      <c r="E95" s="18">
        <v>8</v>
      </c>
      <c r="F95" s="18" t="s">
        <v>624</v>
      </c>
      <c r="G95" s="18" t="s">
        <v>624</v>
      </c>
      <c r="H95" s="18" t="s">
        <v>624</v>
      </c>
      <c r="I95" s="18">
        <v>6</v>
      </c>
      <c r="J95" s="18">
        <v>5</v>
      </c>
      <c r="K95" s="18">
        <v>129</v>
      </c>
      <c r="L95" s="18">
        <v>13</v>
      </c>
      <c r="M95" s="18">
        <v>1</v>
      </c>
      <c r="O95" s="17"/>
    </row>
    <row r="96" spans="1:15" ht="15.75" x14ac:dyDescent="0.25">
      <c r="A96" s="17" t="s">
        <v>140</v>
      </c>
      <c r="B96" s="17" t="s">
        <v>139</v>
      </c>
      <c r="C96" s="18">
        <v>105</v>
      </c>
      <c r="D96" s="18">
        <v>8</v>
      </c>
      <c r="E96" s="18">
        <v>3</v>
      </c>
      <c r="F96" s="18">
        <v>3</v>
      </c>
      <c r="G96" s="18">
        <v>2</v>
      </c>
      <c r="H96" s="18" t="s">
        <v>624</v>
      </c>
      <c r="I96" s="18">
        <v>5</v>
      </c>
      <c r="J96" s="18">
        <v>13</v>
      </c>
      <c r="K96" s="18">
        <v>51</v>
      </c>
      <c r="L96" s="18">
        <v>18</v>
      </c>
      <c r="M96" s="18">
        <v>2</v>
      </c>
      <c r="O96" s="17"/>
    </row>
    <row r="97" spans="1:15" ht="15.75" x14ac:dyDescent="0.25">
      <c r="A97" s="17" t="s">
        <v>144</v>
      </c>
      <c r="B97" s="17" t="s">
        <v>143</v>
      </c>
      <c r="C97" s="18">
        <v>25</v>
      </c>
      <c r="D97" s="18">
        <v>5</v>
      </c>
      <c r="E97" s="18" t="s">
        <v>624</v>
      </c>
      <c r="F97" s="18" t="s">
        <v>624</v>
      </c>
      <c r="G97" s="18" t="s">
        <v>624</v>
      </c>
      <c r="H97" s="18">
        <v>9</v>
      </c>
      <c r="I97" s="18">
        <v>1</v>
      </c>
      <c r="J97" s="18">
        <v>4</v>
      </c>
      <c r="K97" s="18">
        <v>5</v>
      </c>
      <c r="L97" s="18">
        <v>1</v>
      </c>
      <c r="M97" s="18">
        <v>1</v>
      </c>
      <c r="O97" s="17"/>
    </row>
    <row r="98" spans="1:15" ht="15.75" x14ac:dyDescent="0.25">
      <c r="A98" s="17" t="s">
        <v>138</v>
      </c>
      <c r="B98" s="17" t="s">
        <v>137</v>
      </c>
      <c r="C98" s="18">
        <v>4</v>
      </c>
      <c r="D98" s="18" t="s">
        <v>624</v>
      </c>
      <c r="E98" s="18" t="s">
        <v>624</v>
      </c>
      <c r="F98" s="18" t="s">
        <v>624</v>
      </c>
      <c r="G98" s="18" t="s">
        <v>624</v>
      </c>
      <c r="H98" s="18" t="s">
        <v>624</v>
      </c>
      <c r="I98" s="18">
        <v>1</v>
      </c>
      <c r="J98" s="18" t="s">
        <v>624</v>
      </c>
      <c r="K98" s="18">
        <v>2</v>
      </c>
      <c r="L98" s="18">
        <v>1</v>
      </c>
      <c r="M98" s="18" t="s">
        <v>624</v>
      </c>
      <c r="O98" s="17"/>
    </row>
    <row r="99" spans="1:15" ht="15.75" x14ac:dyDescent="0.25">
      <c r="A99" s="17" t="s">
        <v>334</v>
      </c>
      <c r="B99" s="17" t="s">
        <v>333</v>
      </c>
      <c r="C99" s="18">
        <v>3</v>
      </c>
      <c r="D99" s="18" t="s">
        <v>624</v>
      </c>
      <c r="E99" s="18" t="s">
        <v>624</v>
      </c>
      <c r="F99" s="18" t="s">
        <v>624</v>
      </c>
      <c r="G99" s="18" t="s">
        <v>624</v>
      </c>
      <c r="H99" s="18" t="s">
        <v>624</v>
      </c>
      <c r="I99" s="18" t="s">
        <v>624</v>
      </c>
      <c r="J99" s="18" t="s">
        <v>624</v>
      </c>
      <c r="K99" s="18">
        <v>4</v>
      </c>
      <c r="L99" s="18" t="s">
        <v>624</v>
      </c>
      <c r="M99" s="18" t="s">
        <v>624</v>
      </c>
      <c r="O99" s="17"/>
    </row>
    <row r="100" spans="1:15" ht="15.75" x14ac:dyDescent="0.25">
      <c r="A100" s="17" t="s">
        <v>408</v>
      </c>
      <c r="B100" s="17" t="s">
        <v>407</v>
      </c>
      <c r="C100" s="18" t="s">
        <v>624</v>
      </c>
      <c r="D100" s="18" t="s">
        <v>624</v>
      </c>
      <c r="E100" s="18" t="s">
        <v>624</v>
      </c>
      <c r="F100" s="18" t="s">
        <v>624</v>
      </c>
      <c r="G100" s="18" t="s">
        <v>624</v>
      </c>
      <c r="H100" s="18" t="s">
        <v>624</v>
      </c>
      <c r="I100" s="18" t="s">
        <v>624</v>
      </c>
      <c r="J100" s="18" t="s">
        <v>624</v>
      </c>
      <c r="K100" s="18" t="s">
        <v>624</v>
      </c>
      <c r="L100" s="18" t="s">
        <v>624</v>
      </c>
      <c r="M100" s="18" t="s">
        <v>624</v>
      </c>
      <c r="O100" s="17"/>
    </row>
    <row r="101" spans="1:15" ht="15.75" x14ac:dyDescent="0.25">
      <c r="A101" s="17" t="s">
        <v>148</v>
      </c>
      <c r="B101" s="17" t="s">
        <v>147</v>
      </c>
      <c r="C101" s="18">
        <v>43</v>
      </c>
      <c r="D101" s="18">
        <v>11</v>
      </c>
      <c r="E101" s="18">
        <v>2</v>
      </c>
      <c r="F101" s="18">
        <v>1</v>
      </c>
      <c r="G101" s="18" t="s">
        <v>624</v>
      </c>
      <c r="H101" s="18" t="s">
        <v>624</v>
      </c>
      <c r="I101" s="18">
        <v>3</v>
      </c>
      <c r="J101" s="18">
        <v>3</v>
      </c>
      <c r="K101" s="18">
        <v>18</v>
      </c>
      <c r="L101" s="18">
        <v>4</v>
      </c>
      <c r="M101" s="18" t="s">
        <v>624</v>
      </c>
      <c r="O101" s="17"/>
    </row>
    <row r="102" spans="1:15" ht="15.75" x14ac:dyDescent="0.25">
      <c r="A102" s="17" t="s">
        <v>152</v>
      </c>
      <c r="B102" s="17" t="s">
        <v>151</v>
      </c>
      <c r="C102" s="18">
        <v>162</v>
      </c>
      <c r="D102" s="18">
        <v>7</v>
      </c>
      <c r="E102" s="18">
        <v>22</v>
      </c>
      <c r="F102" s="18">
        <v>2</v>
      </c>
      <c r="G102" s="18">
        <v>1</v>
      </c>
      <c r="H102" s="18" t="s">
        <v>624</v>
      </c>
      <c r="I102" s="18">
        <v>28</v>
      </c>
      <c r="J102" s="18">
        <v>13</v>
      </c>
      <c r="K102" s="18">
        <v>74</v>
      </c>
      <c r="L102" s="18">
        <v>15</v>
      </c>
      <c r="M102" s="18" t="s">
        <v>624</v>
      </c>
      <c r="O102" s="17"/>
    </row>
    <row r="103" spans="1:15" ht="15.75" x14ac:dyDescent="0.25">
      <c r="A103" s="17" t="s">
        <v>156</v>
      </c>
      <c r="B103" s="17" t="s">
        <v>155</v>
      </c>
      <c r="C103" s="18">
        <v>390</v>
      </c>
      <c r="D103" s="18">
        <v>51</v>
      </c>
      <c r="E103" s="18">
        <v>8</v>
      </c>
      <c r="F103" s="18">
        <v>64</v>
      </c>
      <c r="G103" s="18">
        <v>28</v>
      </c>
      <c r="H103" s="18" t="s">
        <v>624</v>
      </c>
      <c r="I103" s="18">
        <v>41</v>
      </c>
      <c r="J103" s="18">
        <v>28</v>
      </c>
      <c r="K103" s="18">
        <v>116</v>
      </c>
      <c r="L103" s="18">
        <v>50</v>
      </c>
      <c r="M103" s="18">
        <v>2</v>
      </c>
      <c r="O103" s="17"/>
    </row>
    <row r="104" spans="1:15" ht="15.75" x14ac:dyDescent="0.25">
      <c r="A104" s="17" t="s">
        <v>158</v>
      </c>
      <c r="B104" s="17" t="s">
        <v>157</v>
      </c>
      <c r="C104" s="18">
        <v>307</v>
      </c>
      <c r="D104" s="18">
        <v>22</v>
      </c>
      <c r="E104" s="18">
        <v>5</v>
      </c>
      <c r="F104" s="18" t="s">
        <v>624</v>
      </c>
      <c r="G104" s="18">
        <v>89</v>
      </c>
      <c r="H104" s="18" t="s">
        <v>624</v>
      </c>
      <c r="I104" s="18">
        <v>26</v>
      </c>
      <c r="J104" s="18">
        <v>11</v>
      </c>
      <c r="K104" s="18">
        <v>131</v>
      </c>
      <c r="L104" s="18">
        <v>23</v>
      </c>
      <c r="M104" s="18">
        <v>1</v>
      </c>
      <c r="O104" s="17"/>
    </row>
    <row r="105" spans="1:15" ht="15.75" x14ac:dyDescent="0.25">
      <c r="A105" s="17" t="s">
        <v>160</v>
      </c>
      <c r="B105" s="17" t="s">
        <v>159</v>
      </c>
      <c r="C105" s="18">
        <v>3</v>
      </c>
      <c r="D105" s="18" t="s">
        <v>624</v>
      </c>
      <c r="E105" s="18" t="s">
        <v>624</v>
      </c>
      <c r="F105" s="18" t="s">
        <v>624</v>
      </c>
      <c r="G105" s="18" t="s">
        <v>624</v>
      </c>
      <c r="H105" s="18" t="s">
        <v>624</v>
      </c>
      <c r="I105" s="18" t="s">
        <v>624</v>
      </c>
      <c r="J105" s="18">
        <v>3</v>
      </c>
      <c r="K105" s="18">
        <v>1</v>
      </c>
      <c r="L105" s="18" t="s">
        <v>624</v>
      </c>
      <c r="M105" s="18">
        <v>1</v>
      </c>
      <c r="O105" s="17"/>
    </row>
    <row r="106" spans="1:15" ht="15.75" x14ac:dyDescent="0.25">
      <c r="A106" s="17" t="s">
        <v>150</v>
      </c>
      <c r="B106" s="17" t="s">
        <v>149</v>
      </c>
      <c r="C106" s="18">
        <v>11</v>
      </c>
      <c r="D106" s="18">
        <v>2</v>
      </c>
      <c r="E106" s="18" t="s">
        <v>624</v>
      </c>
      <c r="F106" s="18" t="s">
        <v>624</v>
      </c>
      <c r="G106" s="18" t="s">
        <v>624</v>
      </c>
      <c r="H106" s="18" t="s">
        <v>624</v>
      </c>
      <c r="I106" s="18">
        <v>2</v>
      </c>
      <c r="J106" s="18">
        <v>2</v>
      </c>
      <c r="K106" s="18">
        <v>4</v>
      </c>
      <c r="L106" s="18">
        <v>1</v>
      </c>
      <c r="M106" s="18" t="s">
        <v>624</v>
      </c>
      <c r="O106" s="17"/>
    </row>
    <row r="107" spans="1:15" ht="15.75" x14ac:dyDescent="0.25">
      <c r="A107" s="17" t="s">
        <v>174</v>
      </c>
      <c r="B107" s="17" t="s">
        <v>173</v>
      </c>
      <c r="C107" s="18">
        <v>3</v>
      </c>
      <c r="D107" s="18" t="s">
        <v>624</v>
      </c>
      <c r="E107" s="18" t="s">
        <v>624</v>
      </c>
      <c r="F107" s="18" t="s">
        <v>624</v>
      </c>
      <c r="G107" s="18" t="s">
        <v>624</v>
      </c>
      <c r="H107" s="18" t="s">
        <v>624</v>
      </c>
      <c r="I107" s="18" t="s">
        <v>624</v>
      </c>
      <c r="J107" s="18">
        <v>1</v>
      </c>
      <c r="K107" s="18">
        <v>2</v>
      </c>
      <c r="L107" s="18" t="s">
        <v>624</v>
      </c>
      <c r="M107" s="18" t="s">
        <v>624</v>
      </c>
      <c r="O107" s="17"/>
    </row>
    <row r="108" spans="1:15" ht="15.75" x14ac:dyDescent="0.25">
      <c r="A108" s="17" t="s">
        <v>172</v>
      </c>
      <c r="B108" s="17" t="s">
        <v>171</v>
      </c>
      <c r="C108" s="18">
        <v>52</v>
      </c>
      <c r="D108" s="18">
        <v>4</v>
      </c>
      <c r="E108" s="18">
        <v>2</v>
      </c>
      <c r="F108" s="18" t="s">
        <v>624</v>
      </c>
      <c r="G108" s="18" t="s">
        <v>624</v>
      </c>
      <c r="H108" s="18" t="s">
        <v>624</v>
      </c>
      <c r="I108" s="18">
        <v>6</v>
      </c>
      <c r="J108" s="18">
        <v>1</v>
      </c>
      <c r="K108" s="18">
        <v>35</v>
      </c>
      <c r="L108" s="18">
        <v>3</v>
      </c>
      <c r="M108" s="18" t="s">
        <v>624</v>
      </c>
      <c r="O108" s="17"/>
    </row>
    <row r="109" spans="1:15" ht="15.75" x14ac:dyDescent="0.25">
      <c r="A109" s="17" t="s">
        <v>154</v>
      </c>
      <c r="B109" s="17" t="s">
        <v>153</v>
      </c>
      <c r="C109" s="18">
        <v>190</v>
      </c>
      <c r="D109" s="18" t="s">
        <v>624</v>
      </c>
      <c r="E109" s="18">
        <v>14</v>
      </c>
      <c r="F109" s="18" t="s">
        <v>624</v>
      </c>
      <c r="G109" s="18">
        <v>43</v>
      </c>
      <c r="H109" s="18" t="s">
        <v>624</v>
      </c>
      <c r="I109" s="18">
        <v>1</v>
      </c>
      <c r="J109" s="18">
        <v>2</v>
      </c>
      <c r="K109" s="18">
        <v>119</v>
      </c>
      <c r="L109" s="18">
        <v>11</v>
      </c>
      <c r="M109" s="18" t="s">
        <v>624</v>
      </c>
      <c r="O109" s="17"/>
    </row>
    <row r="110" spans="1:15" ht="15.75" x14ac:dyDescent="0.25">
      <c r="A110" s="17" t="s">
        <v>164</v>
      </c>
      <c r="B110" s="17" t="s">
        <v>163</v>
      </c>
      <c r="C110" s="18">
        <v>28</v>
      </c>
      <c r="D110" s="18">
        <v>2</v>
      </c>
      <c r="E110" s="18">
        <v>1</v>
      </c>
      <c r="F110" s="18" t="s">
        <v>624</v>
      </c>
      <c r="G110" s="18">
        <v>1</v>
      </c>
      <c r="H110" s="18" t="s">
        <v>624</v>
      </c>
      <c r="I110" s="18">
        <v>1</v>
      </c>
      <c r="J110" s="18">
        <v>1</v>
      </c>
      <c r="K110" s="18">
        <v>10</v>
      </c>
      <c r="L110" s="18">
        <v>9</v>
      </c>
      <c r="M110" s="18" t="s">
        <v>624</v>
      </c>
      <c r="O110" s="17"/>
    </row>
    <row r="111" spans="1:15" ht="15.75" x14ac:dyDescent="0.25">
      <c r="A111" s="17" t="s">
        <v>176</v>
      </c>
      <c r="B111" s="17" t="s">
        <v>175</v>
      </c>
      <c r="C111" s="18" t="s">
        <v>624</v>
      </c>
      <c r="D111" s="18" t="s">
        <v>624</v>
      </c>
      <c r="E111" s="18" t="s">
        <v>624</v>
      </c>
      <c r="F111" s="18" t="s">
        <v>624</v>
      </c>
      <c r="G111" s="18" t="s">
        <v>624</v>
      </c>
      <c r="H111" s="18" t="s">
        <v>624</v>
      </c>
      <c r="I111" s="18" t="s">
        <v>624</v>
      </c>
      <c r="J111" s="18" t="s">
        <v>624</v>
      </c>
      <c r="K111" s="18" t="s">
        <v>624</v>
      </c>
      <c r="L111" s="18" t="s">
        <v>624</v>
      </c>
      <c r="M111" s="18" t="s">
        <v>624</v>
      </c>
      <c r="O111" s="17"/>
    </row>
    <row r="112" spans="1:15" ht="15.75" x14ac:dyDescent="0.25">
      <c r="A112" s="17" t="s">
        <v>178</v>
      </c>
      <c r="B112" s="17" t="s">
        <v>177</v>
      </c>
      <c r="C112" s="18">
        <v>151</v>
      </c>
      <c r="D112" s="18">
        <v>7</v>
      </c>
      <c r="E112" s="18">
        <v>1</v>
      </c>
      <c r="F112" s="18" t="s">
        <v>624</v>
      </c>
      <c r="G112" s="18">
        <v>1</v>
      </c>
      <c r="H112" s="18" t="s">
        <v>624</v>
      </c>
      <c r="I112" s="18">
        <v>10</v>
      </c>
      <c r="J112" s="18">
        <v>15</v>
      </c>
      <c r="K112" s="18">
        <v>106</v>
      </c>
      <c r="L112" s="18">
        <v>10</v>
      </c>
      <c r="M112" s="18">
        <v>1</v>
      </c>
      <c r="O112" s="17"/>
    </row>
    <row r="113" spans="1:15" ht="15.75" x14ac:dyDescent="0.25">
      <c r="A113" s="17" t="s">
        <v>188</v>
      </c>
      <c r="B113" s="17" t="s">
        <v>187</v>
      </c>
      <c r="C113" s="18">
        <v>4</v>
      </c>
      <c r="D113" s="18" t="s">
        <v>624</v>
      </c>
      <c r="E113" s="18" t="s">
        <v>624</v>
      </c>
      <c r="F113" s="18" t="s">
        <v>624</v>
      </c>
      <c r="G113" s="18" t="s">
        <v>624</v>
      </c>
      <c r="H113" s="18" t="s">
        <v>624</v>
      </c>
      <c r="I113" s="18">
        <v>1</v>
      </c>
      <c r="J113" s="18" t="s">
        <v>624</v>
      </c>
      <c r="K113" s="18">
        <v>1</v>
      </c>
      <c r="L113" s="18">
        <v>3</v>
      </c>
      <c r="M113" s="18" t="s">
        <v>624</v>
      </c>
      <c r="O113" s="17"/>
    </row>
    <row r="114" spans="1:15" ht="15.75" x14ac:dyDescent="0.25">
      <c r="A114" s="17" t="s">
        <v>182</v>
      </c>
      <c r="B114" s="17" t="s">
        <v>1880</v>
      </c>
      <c r="C114" s="18" t="s">
        <v>624</v>
      </c>
      <c r="D114" s="18" t="s">
        <v>624</v>
      </c>
      <c r="E114" s="18" t="s">
        <v>624</v>
      </c>
      <c r="F114" s="18" t="s">
        <v>624</v>
      </c>
      <c r="G114" s="18" t="s">
        <v>624</v>
      </c>
      <c r="H114" s="18" t="s">
        <v>624</v>
      </c>
      <c r="I114" s="18" t="s">
        <v>624</v>
      </c>
      <c r="J114" s="18" t="s">
        <v>624</v>
      </c>
      <c r="K114" s="18" t="s">
        <v>624</v>
      </c>
      <c r="L114" s="18" t="s">
        <v>624</v>
      </c>
      <c r="M114" s="18" t="s">
        <v>624</v>
      </c>
      <c r="O114" s="17"/>
    </row>
    <row r="115" spans="1:15" ht="15.75" x14ac:dyDescent="0.25">
      <c r="A115" s="17" t="s">
        <v>184</v>
      </c>
      <c r="B115" s="17" t="s">
        <v>183</v>
      </c>
      <c r="C115" s="18">
        <v>13</v>
      </c>
      <c r="D115" s="18" t="s">
        <v>624</v>
      </c>
      <c r="E115" s="18" t="s">
        <v>624</v>
      </c>
      <c r="F115" s="18" t="s">
        <v>624</v>
      </c>
      <c r="G115" s="18">
        <v>1</v>
      </c>
      <c r="H115" s="18" t="s">
        <v>624</v>
      </c>
      <c r="I115" s="18">
        <v>2</v>
      </c>
      <c r="J115" s="18">
        <v>1</v>
      </c>
      <c r="K115" s="18">
        <v>6</v>
      </c>
      <c r="L115" s="18">
        <v>1</v>
      </c>
      <c r="M115" s="18" t="s">
        <v>624</v>
      </c>
      <c r="O115" s="17"/>
    </row>
    <row r="116" spans="1:15" ht="15.75" x14ac:dyDescent="0.25">
      <c r="A116" s="17" t="s">
        <v>180</v>
      </c>
      <c r="B116" s="17" t="s">
        <v>179</v>
      </c>
      <c r="C116" s="18">
        <v>9781</v>
      </c>
      <c r="D116" s="18">
        <v>182</v>
      </c>
      <c r="E116" s="18">
        <v>209</v>
      </c>
      <c r="F116" s="18">
        <v>174</v>
      </c>
      <c r="G116" s="18">
        <v>1</v>
      </c>
      <c r="H116" s="18" t="s">
        <v>624</v>
      </c>
      <c r="I116" s="18">
        <v>194</v>
      </c>
      <c r="J116" s="18">
        <v>683</v>
      </c>
      <c r="K116" s="18">
        <v>4768</v>
      </c>
      <c r="L116" s="18">
        <v>1677</v>
      </c>
      <c r="M116" s="18">
        <v>1891</v>
      </c>
      <c r="O116" s="17"/>
    </row>
    <row r="117" spans="1:15" ht="15.75" x14ac:dyDescent="0.25">
      <c r="A117" s="17" t="s">
        <v>208</v>
      </c>
      <c r="B117" s="17" t="s">
        <v>207</v>
      </c>
      <c r="C117" s="18">
        <v>372</v>
      </c>
      <c r="D117" s="18">
        <v>73</v>
      </c>
      <c r="E117" s="18">
        <v>12</v>
      </c>
      <c r="F117" s="18">
        <v>2</v>
      </c>
      <c r="G117" s="18">
        <v>25</v>
      </c>
      <c r="H117" s="18">
        <v>1</v>
      </c>
      <c r="I117" s="18">
        <v>34</v>
      </c>
      <c r="J117" s="18">
        <v>35</v>
      </c>
      <c r="K117" s="18">
        <v>136</v>
      </c>
      <c r="L117" s="18">
        <v>49</v>
      </c>
      <c r="M117" s="18">
        <v>4</v>
      </c>
      <c r="O117" s="17"/>
    </row>
    <row r="118" spans="1:15" ht="15.75" x14ac:dyDescent="0.25">
      <c r="A118" s="17" t="s">
        <v>200</v>
      </c>
      <c r="B118" s="17" t="s">
        <v>199</v>
      </c>
      <c r="C118" s="18">
        <v>5991</v>
      </c>
      <c r="D118" s="18">
        <v>39</v>
      </c>
      <c r="E118" s="18">
        <v>240</v>
      </c>
      <c r="F118" s="18">
        <v>1376</v>
      </c>
      <c r="G118" s="18">
        <v>48</v>
      </c>
      <c r="H118" s="18">
        <v>1</v>
      </c>
      <c r="I118" s="18">
        <v>503</v>
      </c>
      <c r="J118" s="18">
        <v>1327</v>
      </c>
      <c r="K118" s="18">
        <v>1986</v>
      </c>
      <c r="L118" s="18">
        <v>442</v>
      </c>
      <c r="M118" s="18">
        <v>29</v>
      </c>
      <c r="O118" s="17"/>
    </row>
    <row r="119" spans="1:15" ht="15.75" x14ac:dyDescent="0.25">
      <c r="A119" s="17" t="s">
        <v>192</v>
      </c>
      <c r="B119" s="17" t="s">
        <v>191</v>
      </c>
      <c r="C119" s="18">
        <v>913</v>
      </c>
      <c r="D119" s="18">
        <v>39</v>
      </c>
      <c r="E119" s="18">
        <v>2</v>
      </c>
      <c r="F119" s="18">
        <v>106</v>
      </c>
      <c r="G119" s="18">
        <v>1</v>
      </c>
      <c r="H119" s="18">
        <v>1</v>
      </c>
      <c r="I119" s="18">
        <v>176</v>
      </c>
      <c r="J119" s="18">
        <v>48</v>
      </c>
      <c r="K119" s="18">
        <v>478</v>
      </c>
      <c r="L119" s="18">
        <v>59</v>
      </c>
      <c r="M119" s="18">
        <v>3</v>
      </c>
      <c r="O119" s="17"/>
    </row>
    <row r="120" spans="1:15" ht="15.75" x14ac:dyDescent="0.25">
      <c r="A120" s="17" t="s">
        <v>206</v>
      </c>
      <c r="B120" s="17" t="s">
        <v>205</v>
      </c>
      <c r="C120" s="18">
        <v>68</v>
      </c>
      <c r="D120" s="18">
        <v>3</v>
      </c>
      <c r="E120" s="18" t="s">
        <v>624</v>
      </c>
      <c r="F120" s="18">
        <v>2</v>
      </c>
      <c r="G120" s="18" t="s">
        <v>624</v>
      </c>
      <c r="H120" s="18" t="s">
        <v>624</v>
      </c>
      <c r="I120" s="18">
        <v>28</v>
      </c>
      <c r="J120" s="18">
        <v>2</v>
      </c>
      <c r="K120" s="18">
        <v>15</v>
      </c>
      <c r="L120" s="18">
        <v>15</v>
      </c>
      <c r="M120" s="18">
        <v>1</v>
      </c>
      <c r="O120" s="17"/>
    </row>
    <row r="121" spans="1:15" ht="15.75" x14ac:dyDescent="0.25">
      <c r="A121" s="17" t="s">
        <v>204</v>
      </c>
      <c r="B121" s="17" t="s">
        <v>203</v>
      </c>
      <c r="C121" s="18">
        <v>492</v>
      </c>
      <c r="D121" s="18">
        <v>29</v>
      </c>
      <c r="E121" s="18">
        <v>38</v>
      </c>
      <c r="F121" s="18">
        <v>5</v>
      </c>
      <c r="G121" s="18">
        <v>23</v>
      </c>
      <c r="H121" s="18" t="s">
        <v>624</v>
      </c>
      <c r="I121" s="18">
        <v>134</v>
      </c>
      <c r="J121" s="18">
        <v>20</v>
      </c>
      <c r="K121" s="18">
        <v>200</v>
      </c>
      <c r="L121" s="18">
        <v>41</v>
      </c>
      <c r="M121" s="18">
        <v>2</v>
      </c>
      <c r="O121" s="17"/>
    </row>
    <row r="122" spans="1:15" ht="15.75" x14ac:dyDescent="0.25">
      <c r="A122" s="17" t="s">
        <v>198</v>
      </c>
      <c r="B122" s="17" t="s">
        <v>197</v>
      </c>
      <c r="C122" s="18">
        <v>3</v>
      </c>
      <c r="D122" s="18" t="s">
        <v>624</v>
      </c>
      <c r="E122" s="18" t="s">
        <v>624</v>
      </c>
      <c r="F122" s="18" t="s">
        <v>624</v>
      </c>
      <c r="G122" s="18">
        <v>2</v>
      </c>
      <c r="H122" s="18" t="s">
        <v>624</v>
      </c>
      <c r="I122" s="18" t="s">
        <v>624</v>
      </c>
      <c r="J122" s="18" t="s">
        <v>624</v>
      </c>
      <c r="K122" s="18" t="s">
        <v>624</v>
      </c>
      <c r="L122" s="18" t="s">
        <v>624</v>
      </c>
      <c r="M122" s="18" t="s">
        <v>624</v>
      </c>
      <c r="O122" s="17"/>
    </row>
    <row r="123" spans="1:15" ht="15.75" x14ac:dyDescent="0.25">
      <c r="A123" s="17" t="s">
        <v>196</v>
      </c>
      <c r="B123" s="17" t="s">
        <v>195</v>
      </c>
      <c r="C123" s="18">
        <v>1613</v>
      </c>
      <c r="D123" s="18">
        <v>75</v>
      </c>
      <c r="E123" s="18">
        <v>68</v>
      </c>
      <c r="F123" s="18">
        <v>4</v>
      </c>
      <c r="G123" s="18">
        <v>7</v>
      </c>
      <c r="H123" s="18">
        <v>1</v>
      </c>
      <c r="I123" s="18">
        <v>278</v>
      </c>
      <c r="J123" s="18">
        <v>137</v>
      </c>
      <c r="K123" s="18">
        <v>877</v>
      </c>
      <c r="L123" s="18">
        <v>160</v>
      </c>
      <c r="M123" s="18">
        <v>7</v>
      </c>
      <c r="O123" s="17"/>
    </row>
    <row r="124" spans="1:15" ht="15.75" x14ac:dyDescent="0.25">
      <c r="A124" s="17" t="s">
        <v>86</v>
      </c>
      <c r="B124" s="17" t="s">
        <v>85</v>
      </c>
      <c r="C124" s="18">
        <v>194</v>
      </c>
      <c r="D124" s="18">
        <v>13</v>
      </c>
      <c r="E124" s="18">
        <v>2</v>
      </c>
      <c r="F124" s="18">
        <v>7</v>
      </c>
      <c r="G124" s="18">
        <v>5</v>
      </c>
      <c r="H124" s="18" t="s">
        <v>624</v>
      </c>
      <c r="I124" s="18">
        <v>10</v>
      </c>
      <c r="J124" s="18">
        <v>76</v>
      </c>
      <c r="K124" s="18">
        <v>51</v>
      </c>
      <c r="L124" s="18">
        <v>21</v>
      </c>
      <c r="M124" s="18">
        <v>9</v>
      </c>
      <c r="O124" s="17"/>
    </row>
    <row r="125" spans="1:15" ht="15.75" x14ac:dyDescent="0.25">
      <c r="A125" s="17" t="s">
        <v>214</v>
      </c>
      <c r="B125" s="17" t="s">
        <v>213</v>
      </c>
      <c r="C125" s="18">
        <v>72</v>
      </c>
      <c r="D125" s="18">
        <v>8</v>
      </c>
      <c r="E125" s="18">
        <v>1</v>
      </c>
      <c r="F125" s="18" t="s">
        <v>624</v>
      </c>
      <c r="G125" s="18" t="s">
        <v>624</v>
      </c>
      <c r="H125" s="18" t="s">
        <v>624</v>
      </c>
      <c r="I125" s="18">
        <v>9</v>
      </c>
      <c r="J125" s="18">
        <v>3</v>
      </c>
      <c r="K125" s="18">
        <v>30</v>
      </c>
      <c r="L125" s="18">
        <v>19</v>
      </c>
      <c r="M125" s="18">
        <v>1</v>
      </c>
      <c r="O125" s="17"/>
    </row>
    <row r="126" spans="1:15" ht="15.75" x14ac:dyDescent="0.25">
      <c r="A126" s="17" t="s">
        <v>218</v>
      </c>
      <c r="B126" s="17" t="s">
        <v>217</v>
      </c>
      <c r="C126" s="18">
        <v>6572</v>
      </c>
      <c r="D126" s="18">
        <v>201</v>
      </c>
      <c r="E126" s="18">
        <v>243</v>
      </c>
      <c r="F126" s="18">
        <v>124</v>
      </c>
      <c r="G126" s="18">
        <v>8</v>
      </c>
      <c r="H126" s="18">
        <v>3</v>
      </c>
      <c r="I126" s="18">
        <v>1074</v>
      </c>
      <c r="J126" s="18">
        <v>673</v>
      </c>
      <c r="K126" s="18">
        <v>3487</v>
      </c>
      <c r="L126" s="18">
        <v>723</v>
      </c>
      <c r="M126" s="18">
        <v>35</v>
      </c>
      <c r="O126" s="17"/>
    </row>
    <row r="127" spans="1:15" ht="15.75" x14ac:dyDescent="0.25">
      <c r="A127" s="17" t="s">
        <v>212</v>
      </c>
      <c r="B127" s="17" t="s">
        <v>211</v>
      </c>
      <c r="C127" s="18">
        <v>175</v>
      </c>
      <c r="D127" s="18" t="s">
        <v>624</v>
      </c>
      <c r="E127" s="18">
        <v>39</v>
      </c>
      <c r="F127" s="18" t="s">
        <v>624</v>
      </c>
      <c r="G127" s="18">
        <v>77</v>
      </c>
      <c r="H127" s="18" t="s">
        <v>624</v>
      </c>
      <c r="I127" s="18">
        <v>2</v>
      </c>
      <c r="J127" s="18">
        <v>1</v>
      </c>
      <c r="K127" s="18">
        <v>26</v>
      </c>
      <c r="L127" s="18">
        <v>29</v>
      </c>
      <c r="M127" s="18" t="s">
        <v>624</v>
      </c>
      <c r="O127" s="17"/>
    </row>
    <row r="128" spans="1:15" ht="15.75" x14ac:dyDescent="0.25">
      <c r="A128" s="17" t="s">
        <v>216</v>
      </c>
      <c r="B128" s="17" t="s">
        <v>215</v>
      </c>
      <c r="C128" s="18">
        <v>419</v>
      </c>
      <c r="D128" s="18">
        <v>44</v>
      </c>
      <c r="E128" s="18">
        <v>5</v>
      </c>
      <c r="F128" s="18">
        <v>4</v>
      </c>
      <c r="G128" s="18" t="s">
        <v>624</v>
      </c>
      <c r="H128" s="18" t="s">
        <v>624</v>
      </c>
      <c r="I128" s="18">
        <v>36</v>
      </c>
      <c r="J128" s="18">
        <v>11</v>
      </c>
      <c r="K128" s="18">
        <v>272</v>
      </c>
      <c r="L128" s="18">
        <v>44</v>
      </c>
      <c r="M128" s="18">
        <v>1</v>
      </c>
      <c r="O128" s="17"/>
    </row>
    <row r="129" spans="1:15" ht="15.75" x14ac:dyDescent="0.25">
      <c r="A129" s="17" t="s">
        <v>240</v>
      </c>
      <c r="B129" s="17" t="s">
        <v>239</v>
      </c>
      <c r="C129" s="18">
        <v>366</v>
      </c>
      <c r="D129" s="18">
        <v>5</v>
      </c>
      <c r="E129" s="18">
        <v>47</v>
      </c>
      <c r="F129" s="18">
        <v>3</v>
      </c>
      <c r="G129" s="18">
        <v>5</v>
      </c>
      <c r="H129" s="18" t="s">
        <v>624</v>
      </c>
      <c r="I129" s="18">
        <v>43</v>
      </c>
      <c r="J129" s="18">
        <v>38</v>
      </c>
      <c r="K129" s="18">
        <v>177</v>
      </c>
      <c r="L129" s="18">
        <v>44</v>
      </c>
      <c r="M129" s="18">
        <v>3</v>
      </c>
      <c r="O129" s="17"/>
    </row>
    <row r="130" spans="1:15" ht="15.75" x14ac:dyDescent="0.25">
      <c r="A130" s="17" t="s">
        <v>220</v>
      </c>
      <c r="B130" s="17" t="s">
        <v>219</v>
      </c>
      <c r="C130" s="18">
        <v>262</v>
      </c>
      <c r="D130" s="18">
        <v>15</v>
      </c>
      <c r="E130" s="18">
        <v>15</v>
      </c>
      <c r="F130" s="18">
        <v>28</v>
      </c>
      <c r="G130" s="18">
        <v>9</v>
      </c>
      <c r="H130" s="18" t="s">
        <v>624</v>
      </c>
      <c r="I130" s="18">
        <v>35</v>
      </c>
      <c r="J130" s="18">
        <v>15</v>
      </c>
      <c r="K130" s="18">
        <v>122</v>
      </c>
      <c r="L130" s="18">
        <v>24</v>
      </c>
      <c r="M130" s="18">
        <v>1</v>
      </c>
      <c r="O130" s="17"/>
    </row>
    <row r="131" spans="1:15" ht="15.75" x14ac:dyDescent="0.25">
      <c r="A131" s="17" t="s">
        <v>226</v>
      </c>
      <c r="B131" s="17" t="s">
        <v>225</v>
      </c>
      <c r="C131" s="18" t="s">
        <v>624</v>
      </c>
      <c r="D131" s="18" t="s">
        <v>624</v>
      </c>
      <c r="E131" s="18" t="s">
        <v>624</v>
      </c>
      <c r="F131" s="18" t="s">
        <v>624</v>
      </c>
      <c r="G131" s="18" t="s">
        <v>624</v>
      </c>
      <c r="H131" s="18" t="s">
        <v>624</v>
      </c>
      <c r="I131" s="18" t="s">
        <v>624</v>
      </c>
      <c r="J131" s="18" t="s">
        <v>624</v>
      </c>
      <c r="K131" s="18" t="s">
        <v>624</v>
      </c>
      <c r="L131" s="18" t="s">
        <v>624</v>
      </c>
      <c r="M131" s="18" t="s">
        <v>624</v>
      </c>
      <c r="O131" s="17"/>
    </row>
    <row r="132" spans="1:15" ht="15.75" x14ac:dyDescent="0.25">
      <c r="A132" s="17" t="s">
        <v>466</v>
      </c>
      <c r="B132" s="17" t="s">
        <v>465</v>
      </c>
      <c r="C132" s="18">
        <v>12</v>
      </c>
      <c r="D132" s="18">
        <v>4</v>
      </c>
      <c r="E132" s="18" t="s">
        <v>624</v>
      </c>
      <c r="F132" s="18" t="s">
        <v>624</v>
      </c>
      <c r="G132" s="18" t="s">
        <v>624</v>
      </c>
      <c r="H132" s="18" t="s">
        <v>624</v>
      </c>
      <c r="I132" s="18">
        <v>2</v>
      </c>
      <c r="J132" s="18" t="s">
        <v>624</v>
      </c>
      <c r="K132" s="18">
        <v>3</v>
      </c>
      <c r="L132" s="18">
        <v>3</v>
      </c>
      <c r="M132" s="18" t="s">
        <v>624</v>
      </c>
      <c r="O132" s="17"/>
    </row>
    <row r="133" spans="1:15" ht="15.75" x14ac:dyDescent="0.25">
      <c r="A133" s="17" t="s">
        <v>236</v>
      </c>
      <c r="B133" s="17" t="s">
        <v>235</v>
      </c>
      <c r="C133" s="18">
        <v>782</v>
      </c>
      <c r="D133" s="18">
        <v>103</v>
      </c>
      <c r="E133" s="18">
        <v>2</v>
      </c>
      <c r="F133" s="18">
        <v>1</v>
      </c>
      <c r="G133" s="18" t="s">
        <v>624</v>
      </c>
      <c r="H133" s="18" t="s">
        <v>624</v>
      </c>
      <c r="I133" s="18">
        <v>77</v>
      </c>
      <c r="J133" s="18">
        <v>33</v>
      </c>
      <c r="K133" s="18">
        <v>470</v>
      </c>
      <c r="L133" s="18">
        <v>95</v>
      </c>
      <c r="M133" s="18">
        <v>2</v>
      </c>
      <c r="O133" s="17"/>
    </row>
    <row r="134" spans="1:15" ht="15.75" x14ac:dyDescent="0.25">
      <c r="A134" s="17" t="s">
        <v>222</v>
      </c>
      <c r="B134" s="17" t="s">
        <v>221</v>
      </c>
      <c r="C134" s="18">
        <v>52</v>
      </c>
      <c r="D134" s="18">
        <v>1</v>
      </c>
      <c r="E134" s="18" t="s">
        <v>624</v>
      </c>
      <c r="F134" s="18" t="s">
        <v>624</v>
      </c>
      <c r="G134" s="18">
        <v>1</v>
      </c>
      <c r="H134" s="18" t="s">
        <v>624</v>
      </c>
      <c r="I134" s="18">
        <v>4</v>
      </c>
      <c r="J134" s="18">
        <v>2</v>
      </c>
      <c r="K134" s="18">
        <v>37</v>
      </c>
      <c r="L134" s="18">
        <v>6</v>
      </c>
      <c r="M134" s="18" t="s">
        <v>624</v>
      </c>
      <c r="O134" s="17"/>
    </row>
    <row r="135" spans="1:15" ht="15.75" x14ac:dyDescent="0.25">
      <c r="A135" s="17" t="s">
        <v>242</v>
      </c>
      <c r="B135" s="17" t="s">
        <v>241</v>
      </c>
      <c r="C135" s="18">
        <v>3</v>
      </c>
      <c r="D135" s="18" t="s">
        <v>624</v>
      </c>
      <c r="E135" s="18">
        <v>1</v>
      </c>
      <c r="F135" s="18">
        <v>1</v>
      </c>
      <c r="G135" s="18" t="s">
        <v>624</v>
      </c>
      <c r="H135" s="18" t="s">
        <v>624</v>
      </c>
      <c r="I135" s="18" t="s">
        <v>624</v>
      </c>
      <c r="J135" s="18" t="s">
        <v>624</v>
      </c>
      <c r="K135" s="18">
        <v>3</v>
      </c>
      <c r="L135" s="18">
        <v>1</v>
      </c>
      <c r="M135" s="18" t="s">
        <v>624</v>
      </c>
      <c r="O135" s="17"/>
    </row>
    <row r="136" spans="1:15" ht="15.75" x14ac:dyDescent="0.25">
      <c r="A136" s="17" t="s">
        <v>244</v>
      </c>
      <c r="B136" s="17" t="s">
        <v>243</v>
      </c>
      <c r="C136" s="18">
        <v>278</v>
      </c>
      <c r="D136" s="18">
        <v>34</v>
      </c>
      <c r="E136" s="18">
        <v>45</v>
      </c>
      <c r="F136" s="18">
        <v>3</v>
      </c>
      <c r="G136" s="18">
        <v>1</v>
      </c>
      <c r="H136" s="18" t="s">
        <v>624</v>
      </c>
      <c r="I136" s="18">
        <v>23</v>
      </c>
      <c r="J136" s="18">
        <v>10</v>
      </c>
      <c r="K136" s="18">
        <v>144</v>
      </c>
      <c r="L136" s="18">
        <v>18</v>
      </c>
      <c r="M136" s="18" t="s">
        <v>624</v>
      </c>
      <c r="O136" s="17"/>
    </row>
    <row r="137" spans="1:15" ht="15.75" x14ac:dyDescent="0.25">
      <c r="A137" s="17" t="s">
        <v>254</v>
      </c>
      <c r="B137" s="17" t="s">
        <v>253</v>
      </c>
      <c r="C137" s="18">
        <v>1</v>
      </c>
      <c r="D137" s="18" t="s">
        <v>624</v>
      </c>
      <c r="E137" s="18" t="s">
        <v>624</v>
      </c>
      <c r="F137" s="18" t="s">
        <v>624</v>
      </c>
      <c r="G137" s="18" t="s">
        <v>624</v>
      </c>
      <c r="H137" s="18" t="s">
        <v>624</v>
      </c>
      <c r="I137" s="18" t="s">
        <v>624</v>
      </c>
      <c r="J137" s="18" t="s">
        <v>624</v>
      </c>
      <c r="K137" s="18">
        <v>2</v>
      </c>
      <c r="L137" s="18" t="s">
        <v>624</v>
      </c>
      <c r="M137" s="18" t="s">
        <v>624</v>
      </c>
      <c r="O137" s="17"/>
    </row>
    <row r="138" spans="1:15" ht="15.75" x14ac:dyDescent="0.25">
      <c r="A138" s="17" t="s">
        <v>252</v>
      </c>
      <c r="B138" s="17" t="s">
        <v>251</v>
      </c>
      <c r="C138" s="18">
        <v>43</v>
      </c>
      <c r="D138" s="18">
        <v>4</v>
      </c>
      <c r="E138" s="18" t="s">
        <v>624</v>
      </c>
      <c r="F138" s="18" t="s">
        <v>624</v>
      </c>
      <c r="G138" s="18">
        <v>20</v>
      </c>
      <c r="H138" s="18" t="s">
        <v>624</v>
      </c>
      <c r="I138" s="18">
        <v>1</v>
      </c>
      <c r="J138" s="18">
        <v>14</v>
      </c>
      <c r="K138" s="18">
        <v>3</v>
      </c>
      <c r="L138" s="18">
        <v>1</v>
      </c>
      <c r="M138" s="18" t="s">
        <v>624</v>
      </c>
      <c r="O138" s="17"/>
    </row>
    <row r="139" spans="1:15" ht="15.75" x14ac:dyDescent="0.25">
      <c r="A139" s="17" t="s">
        <v>262</v>
      </c>
      <c r="B139" s="17" t="s">
        <v>261</v>
      </c>
      <c r="C139" s="18">
        <v>199</v>
      </c>
      <c r="D139" s="18">
        <v>46</v>
      </c>
      <c r="E139" s="18">
        <v>21</v>
      </c>
      <c r="F139" s="18" t="s">
        <v>624</v>
      </c>
      <c r="G139" s="18">
        <v>3</v>
      </c>
      <c r="H139" s="18" t="s">
        <v>624</v>
      </c>
      <c r="I139" s="18">
        <v>34</v>
      </c>
      <c r="J139" s="18">
        <v>8</v>
      </c>
      <c r="K139" s="18">
        <v>41</v>
      </c>
      <c r="L139" s="18">
        <v>47</v>
      </c>
      <c r="M139" s="18">
        <v>1</v>
      </c>
      <c r="O139" s="17"/>
    </row>
    <row r="140" spans="1:15" ht="15.75" x14ac:dyDescent="0.25">
      <c r="A140" s="17" t="s">
        <v>248</v>
      </c>
      <c r="B140" s="17" t="s">
        <v>247</v>
      </c>
      <c r="C140" s="18">
        <v>3</v>
      </c>
      <c r="D140" s="18" t="s">
        <v>624</v>
      </c>
      <c r="E140" s="18" t="s">
        <v>624</v>
      </c>
      <c r="F140" s="18" t="s">
        <v>624</v>
      </c>
      <c r="G140" s="18" t="s">
        <v>624</v>
      </c>
      <c r="H140" s="18" t="s">
        <v>624</v>
      </c>
      <c r="I140" s="18" t="s">
        <v>624</v>
      </c>
      <c r="J140" s="18" t="s">
        <v>624</v>
      </c>
      <c r="K140" s="18" t="s">
        <v>624</v>
      </c>
      <c r="L140" s="18">
        <v>3</v>
      </c>
      <c r="M140" s="18" t="s">
        <v>624</v>
      </c>
      <c r="O140" s="17"/>
    </row>
    <row r="141" spans="1:15" ht="15.75" x14ac:dyDescent="0.25">
      <c r="A141" s="17" t="s">
        <v>282</v>
      </c>
      <c r="B141" s="17" t="s">
        <v>281</v>
      </c>
      <c r="C141" s="18">
        <v>239</v>
      </c>
      <c r="D141" s="18" t="s">
        <v>624</v>
      </c>
      <c r="E141" s="18">
        <v>13</v>
      </c>
      <c r="F141" s="18" t="s">
        <v>624</v>
      </c>
      <c r="G141" s="18" t="s">
        <v>624</v>
      </c>
      <c r="H141" s="18" t="s">
        <v>624</v>
      </c>
      <c r="I141" s="18">
        <v>3</v>
      </c>
      <c r="J141" s="18">
        <v>7</v>
      </c>
      <c r="K141" s="18">
        <v>7</v>
      </c>
      <c r="L141" s="18">
        <v>208</v>
      </c>
      <c r="M141" s="18">
        <v>1</v>
      </c>
      <c r="O141" s="17"/>
    </row>
    <row r="142" spans="1:15" ht="15.75" x14ac:dyDescent="0.25">
      <c r="A142" s="17" t="s">
        <v>270</v>
      </c>
      <c r="B142" s="17" t="s">
        <v>269</v>
      </c>
      <c r="C142" s="18">
        <v>14</v>
      </c>
      <c r="D142" s="18" t="s">
        <v>624</v>
      </c>
      <c r="E142" s="18" t="s">
        <v>624</v>
      </c>
      <c r="F142" s="18" t="s">
        <v>624</v>
      </c>
      <c r="G142" s="18" t="s">
        <v>624</v>
      </c>
      <c r="H142" s="18" t="s">
        <v>624</v>
      </c>
      <c r="I142" s="18">
        <v>1</v>
      </c>
      <c r="J142" s="18">
        <v>2</v>
      </c>
      <c r="K142" s="18">
        <v>8</v>
      </c>
      <c r="L142" s="18">
        <v>3</v>
      </c>
      <c r="M142" s="18" t="s">
        <v>624</v>
      </c>
      <c r="O142" s="17"/>
    </row>
    <row r="143" spans="1:15" ht="15.75" x14ac:dyDescent="0.25">
      <c r="A143" s="17" t="s">
        <v>296</v>
      </c>
      <c r="B143" s="17" t="s">
        <v>295</v>
      </c>
      <c r="C143" s="18">
        <v>16</v>
      </c>
      <c r="D143" s="18">
        <v>1</v>
      </c>
      <c r="E143" s="18" t="s">
        <v>624</v>
      </c>
      <c r="F143" s="18" t="s">
        <v>624</v>
      </c>
      <c r="G143" s="18" t="s">
        <v>624</v>
      </c>
      <c r="H143" s="18" t="s">
        <v>624</v>
      </c>
      <c r="I143" s="18">
        <v>2</v>
      </c>
      <c r="J143" s="18" t="s">
        <v>624</v>
      </c>
      <c r="K143" s="18">
        <v>7</v>
      </c>
      <c r="L143" s="18">
        <v>5</v>
      </c>
      <c r="M143" s="18" t="s">
        <v>624</v>
      </c>
      <c r="O143" s="17"/>
    </row>
    <row r="144" spans="1:15" ht="15.75" x14ac:dyDescent="0.25">
      <c r="A144" s="17" t="s">
        <v>300</v>
      </c>
      <c r="B144" s="17" t="s">
        <v>299</v>
      </c>
      <c r="C144" s="18">
        <v>1734</v>
      </c>
      <c r="D144" s="18">
        <v>60</v>
      </c>
      <c r="E144" s="18">
        <v>40</v>
      </c>
      <c r="F144" s="18">
        <v>167</v>
      </c>
      <c r="G144" s="18">
        <v>2</v>
      </c>
      <c r="H144" s="18" t="s">
        <v>624</v>
      </c>
      <c r="I144" s="18">
        <v>274</v>
      </c>
      <c r="J144" s="18">
        <v>135</v>
      </c>
      <c r="K144" s="18">
        <v>874</v>
      </c>
      <c r="L144" s="18">
        <v>175</v>
      </c>
      <c r="M144" s="18">
        <v>6</v>
      </c>
      <c r="O144" s="17"/>
    </row>
    <row r="145" spans="1:15" ht="15.75" x14ac:dyDescent="0.25">
      <c r="A145" s="17" t="s">
        <v>294</v>
      </c>
      <c r="B145" s="17" t="s">
        <v>293</v>
      </c>
      <c r="C145" s="18">
        <v>31</v>
      </c>
      <c r="D145" s="18">
        <v>3</v>
      </c>
      <c r="E145" s="18">
        <v>1</v>
      </c>
      <c r="F145" s="18" t="s">
        <v>624</v>
      </c>
      <c r="G145" s="18" t="s">
        <v>624</v>
      </c>
      <c r="H145" s="18" t="s">
        <v>624</v>
      </c>
      <c r="I145" s="18">
        <v>2</v>
      </c>
      <c r="J145" s="18">
        <v>2</v>
      </c>
      <c r="K145" s="18">
        <v>18</v>
      </c>
      <c r="L145" s="18">
        <v>5</v>
      </c>
      <c r="M145" s="18" t="s">
        <v>624</v>
      </c>
      <c r="O145" s="17"/>
    </row>
    <row r="146" spans="1:15" ht="15.75" x14ac:dyDescent="0.25">
      <c r="A146" s="17" t="s">
        <v>276</v>
      </c>
      <c r="B146" s="17" t="s">
        <v>275</v>
      </c>
      <c r="C146" s="18">
        <v>18</v>
      </c>
      <c r="D146" s="18">
        <v>2</v>
      </c>
      <c r="E146" s="18">
        <v>1</v>
      </c>
      <c r="F146" s="18" t="s">
        <v>624</v>
      </c>
      <c r="G146" s="18" t="s">
        <v>624</v>
      </c>
      <c r="H146" s="18" t="s">
        <v>624</v>
      </c>
      <c r="I146" s="18">
        <v>4</v>
      </c>
      <c r="J146" s="18">
        <v>2</v>
      </c>
      <c r="K146" s="18">
        <v>7</v>
      </c>
      <c r="L146" s="18">
        <v>1</v>
      </c>
      <c r="M146" s="18" t="s">
        <v>624</v>
      </c>
      <c r="O146" s="17"/>
    </row>
    <row r="147" spans="1:15" ht="15.75" x14ac:dyDescent="0.25">
      <c r="A147" s="17" t="s">
        <v>272</v>
      </c>
      <c r="B147" s="17" t="s">
        <v>271</v>
      </c>
      <c r="C147" s="18">
        <v>6</v>
      </c>
      <c r="D147" s="18" t="s">
        <v>624</v>
      </c>
      <c r="E147" s="18" t="s">
        <v>624</v>
      </c>
      <c r="F147" s="18" t="s">
        <v>624</v>
      </c>
      <c r="G147" s="18" t="s">
        <v>624</v>
      </c>
      <c r="H147" s="18" t="s">
        <v>624</v>
      </c>
      <c r="I147" s="18" t="s">
        <v>624</v>
      </c>
      <c r="J147" s="18">
        <v>4</v>
      </c>
      <c r="K147" s="18">
        <v>2</v>
      </c>
      <c r="L147" s="18">
        <v>1</v>
      </c>
      <c r="M147" s="18" t="s">
        <v>624</v>
      </c>
      <c r="O147" s="17"/>
    </row>
    <row r="148" spans="1:15" ht="15.75" x14ac:dyDescent="0.25">
      <c r="A148" s="17" t="s">
        <v>286</v>
      </c>
      <c r="B148" s="17" t="s">
        <v>285</v>
      </c>
      <c r="C148" s="18">
        <v>39</v>
      </c>
      <c r="D148" s="18">
        <v>1</v>
      </c>
      <c r="E148" s="18" t="s">
        <v>624</v>
      </c>
      <c r="F148" s="18" t="s">
        <v>624</v>
      </c>
      <c r="G148" s="18">
        <v>6</v>
      </c>
      <c r="H148" s="18" t="s">
        <v>624</v>
      </c>
      <c r="I148" s="18">
        <v>2</v>
      </c>
      <c r="J148" s="18">
        <v>10</v>
      </c>
      <c r="K148" s="18">
        <v>15</v>
      </c>
      <c r="L148" s="18">
        <v>4</v>
      </c>
      <c r="M148" s="18" t="s">
        <v>624</v>
      </c>
      <c r="O148" s="17"/>
    </row>
    <row r="149" spans="1:15" ht="15.75" x14ac:dyDescent="0.25">
      <c r="A149" s="17" t="s">
        <v>292</v>
      </c>
      <c r="B149" s="17" t="s">
        <v>291</v>
      </c>
      <c r="C149" s="18">
        <v>82</v>
      </c>
      <c r="D149" s="18">
        <v>11</v>
      </c>
      <c r="E149" s="18">
        <v>5</v>
      </c>
      <c r="F149" s="18" t="s">
        <v>624</v>
      </c>
      <c r="G149" s="18" t="s">
        <v>624</v>
      </c>
      <c r="H149" s="18" t="s">
        <v>624</v>
      </c>
      <c r="I149" s="18">
        <v>9</v>
      </c>
      <c r="J149" s="18">
        <v>6</v>
      </c>
      <c r="K149" s="18">
        <v>42</v>
      </c>
      <c r="L149" s="18">
        <v>9</v>
      </c>
      <c r="M149" s="18" t="s">
        <v>624</v>
      </c>
      <c r="O149" s="17"/>
    </row>
    <row r="150" spans="1:15" ht="15.75" x14ac:dyDescent="0.25">
      <c r="A150" s="17" t="s">
        <v>298</v>
      </c>
      <c r="B150" s="17" t="s">
        <v>297</v>
      </c>
      <c r="C150" s="18">
        <v>1750</v>
      </c>
      <c r="D150" s="18">
        <v>20</v>
      </c>
      <c r="E150" s="18">
        <v>127</v>
      </c>
      <c r="F150" s="18">
        <v>3</v>
      </c>
      <c r="G150" s="18">
        <v>1</v>
      </c>
      <c r="H150" s="18" t="s">
        <v>624</v>
      </c>
      <c r="I150" s="18">
        <v>384</v>
      </c>
      <c r="J150" s="18">
        <v>227</v>
      </c>
      <c r="K150" s="18">
        <v>837</v>
      </c>
      <c r="L150" s="18">
        <v>141</v>
      </c>
      <c r="M150" s="18">
        <v>9</v>
      </c>
      <c r="O150" s="17"/>
    </row>
    <row r="151" spans="1:15" ht="15.75" x14ac:dyDescent="0.25">
      <c r="A151" s="17" t="s">
        <v>142</v>
      </c>
      <c r="B151" s="17" t="s">
        <v>141</v>
      </c>
      <c r="C151" s="18" t="s">
        <v>624</v>
      </c>
      <c r="D151" s="18" t="s">
        <v>624</v>
      </c>
      <c r="E151" s="18" t="s">
        <v>624</v>
      </c>
      <c r="F151" s="18" t="s">
        <v>624</v>
      </c>
      <c r="G151" s="18" t="s">
        <v>624</v>
      </c>
      <c r="H151" s="18" t="s">
        <v>624</v>
      </c>
      <c r="I151" s="18" t="s">
        <v>624</v>
      </c>
      <c r="J151" s="18" t="s">
        <v>624</v>
      </c>
      <c r="K151" s="18" t="s">
        <v>624</v>
      </c>
      <c r="L151" s="18" t="s">
        <v>624</v>
      </c>
      <c r="M151" s="18" t="s">
        <v>624</v>
      </c>
      <c r="O151" s="17"/>
    </row>
    <row r="152" spans="1:15" ht="15.75" x14ac:dyDescent="0.25">
      <c r="A152" s="17" t="s">
        <v>266</v>
      </c>
      <c r="B152" s="17" t="s">
        <v>265</v>
      </c>
      <c r="C152" s="18">
        <v>44</v>
      </c>
      <c r="D152" s="18">
        <v>1</v>
      </c>
      <c r="E152" s="18">
        <v>4</v>
      </c>
      <c r="F152" s="18" t="s">
        <v>624</v>
      </c>
      <c r="G152" s="18" t="s">
        <v>624</v>
      </c>
      <c r="H152" s="18" t="s">
        <v>624</v>
      </c>
      <c r="I152" s="18">
        <v>1</v>
      </c>
      <c r="J152" s="18">
        <v>2</v>
      </c>
      <c r="K152" s="18">
        <v>32</v>
      </c>
      <c r="L152" s="18">
        <v>3</v>
      </c>
      <c r="M152" s="18" t="s">
        <v>624</v>
      </c>
      <c r="O152" s="17"/>
    </row>
    <row r="153" spans="1:15" ht="15.75" x14ac:dyDescent="0.25">
      <c r="A153" s="17" t="s">
        <v>280</v>
      </c>
      <c r="B153" s="17" t="s">
        <v>279</v>
      </c>
      <c r="C153" s="18">
        <v>25</v>
      </c>
      <c r="D153" s="18">
        <v>1</v>
      </c>
      <c r="E153" s="18" t="s">
        <v>624</v>
      </c>
      <c r="F153" s="18" t="s">
        <v>624</v>
      </c>
      <c r="G153" s="18" t="s">
        <v>624</v>
      </c>
      <c r="H153" s="18" t="s">
        <v>624</v>
      </c>
      <c r="I153" s="18">
        <v>1</v>
      </c>
      <c r="J153" s="18">
        <v>1</v>
      </c>
      <c r="K153" s="18">
        <v>17</v>
      </c>
      <c r="L153" s="18">
        <v>4</v>
      </c>
      <c r="M153" s="18" t="s">
        <v>624</v>
      </c>
      <c r="O153" s="17"/>
    </row>
    <row r="154" spans="1:15" ht="15.75" x14ac:dyDescent="0.25">
      <c r="A154" s="17" t="s">
        <v>268</v>
      </c>
      <c r="B154" s="17" t="s">
        <v>267</v>
      </c>
      <c r="C154" s="18">
        <v>12</v>
      </c>
      <c r="D154" s="18" t="s">
        <v>624</v>
      </c>
      <c r="E154" s="18">
        <v>2</v>
      </c>
      <c r="F154" s="18" t="s">
        <v>624</v>
      </c>
      <c r="G154" s="18" t="s">
        <v>624</v>
      </c>
      <c r="H154" s="18" t="s">
        <v>624</v>
      </c>
      <c r="I154" s="18">
        <v>1</v>
      </c>
      <c r="J154" s="18">
        <v>1</v>
      </c>
      <c r="K154" s="18">
        <v>4</v>
      </c>
      <c r="L154" s="18">
        <v>2</v>
      </c>
      <c r="M154" s="18" t="s">
        <v>624</v>
      </c>
      <c r="O154" s="17"/>
    </row>
    <row r="155" spans="1:15" ht="15.75" x14ac:dyDescent="0.25">
      <c r="A155" s="17" t="s">
        <v>288</v>
      </c>
      <c r="B155" s="17" t="s">
        <v>287</v>
      </c>
      <c r="C155" s="18" t="s">
        <v>624</v>
      </c>
      <c r="D155" s="18" t="s">
        <v>624</v>
      </c>
      <c r="E155" s="18" t="s">
        <v>624</v>
      </c>
      <c r="F155" s="18" t="s">
        <v>624</v>
      </c>
      <c r="G155" s="18" t="s">
        <v>624</v>
      </c>
      <c r="H155" s="18" t="s">
        <v>624</v>
      </c>
      <c r="I155" s="18" t="s">
        <v>624</v>
      </c>
      <c r="J155" s="18" t="s">
        <v>624</v>
      </c>
      <c r="K155" s="18" t="s">
        <v>624</v>
      </c>
      <c r="L155" s="18" t="s">
        <v>624</v>
      </c>
      <c r="M155" s="18" t="s">
        <v>624</v>
      </c>
      <c r="O155" s="17"/>
    </row>
    <row r="156" spans="1:15" ht="15.75" x14ac:dyDescent="0.25">
      <c r="A156" s="17" t="s">
        <v>264</v>
      </c>
      <c r="B156" s="17" t="s">
        <v>263</v>
      </c>
      <c r="C156" s="18">
        <v>1027</v>
      </c>
      <c r="D156" s="18">
        <v>38</v>
      </c>
      <c r="E156" s="18">
        <v>22</v>
      </c>
      <c r="F156" s="18">
        <v>140</v>
      </c>
      <c r="G156" s="18">
        <v>411</v>
      </c>
      <c r="H156" s="18">
        <v>1</v>
      </c>
      <c r="I156" s="18">
        <v>64</v>
      </c>
      <c r="J156" s="18">
        <v>65</v>
      </c>
      <c r="K156" s="18">
        <v>237</v>
      </c>
      <c r="L156" s="18">
        <v>46</v>
      </c>
      <c r="M156" s="18">
        <v>2</v>
      </c>
      <c r="O156" s="17"/>
    </row>
    <row r="157" spans="1:15" ht="15.75" x14ac:dyDescent="0.25">
      <c r="A157" s="17" t="s">
        <v>302</v>
      </c>
      <c r="B157" s="17" t="s">
        <v>301</v>
      </c>
      <c r="C157" s="18">
        <v>28</v>
      </c>
      <c r="D157" s="18">
        <v>1</v>
      </c>
      <c r="E157" s="18">
        <v>5</v>
      </c>
      <c r="F157" s="18" t="s">
        <v>624</v>
      </c>
      <c r="G157" s="18" t="s">
        <v>624</v>
      </c>
      <c r="H157" s="18" t="s">
        <v>624</v>
      </c>
      <c r="I157" s="18">
        <v>1</v>
      </c>
      <c r="J157" s="18">
        <v>1</v>
      </c>
      <c r="K157" s="18">
        <v>18</v>
      </c>
      <c r="L157" s="18">
        <v>2</v>
      </c>
      <c r="M157" s="18" t="s">
        <v>624</v>
      </c>
      <c r="O157" s="17"/>
    </row>
    <row r="158" spans="1:15" ht="15.75" x14ac:dyDescent="0.25">
      <c r="A158" s="17" t="s">
        <v>278</v>
      </c>
      <c r="B158" s="17" t="s">
        <v>277</v>
      </c>
      <c r="C158" s="18">
        <v>19</v>
      </c>
      <c r="D158" s="18">
        <v>7</v>
      </c>
      <c r="E158" s="18">
        <v>3</v>
      </c>
      <c r="F158" s="18" t="s">
        <v>624</v>
      </c>
      <c r="G158" s="18">
        <v>1</v>
      </c>
      <c r="H158" s="18" t="s">
        <v>624</v>
      </c>
      <c r="I158" s="18">
        <v>4</v>
      </c>
      <c r="J158" s="18">
        <v>1</v>
      </c>
      <c r="K158" s="18">
        <v>3</v>
      </c>
      <c r="L158" s="18">
        <v>1</v>
      </c>
      <c r="M158" s="18" t="s">
        <v>624</v>
      </c>
      <c r="O158" s="17"/>
    </row>
    <row r="159" spans="1:15" ht="15.75" x14ac:dyDescent="0.25">
      <c r="A159" s="17" t="s">
        <v>304</v>
      </c>
      <c r="B159" s="17" t="s">
        <v>303</v>
      </c>
      <c r="C159" s="18">
        <v>80</v>
      </c>
      <c r="D159" s="18" t="s">
        <v>624</v>
      </c>
      <c r="E159" s="18" t="s">
        <v>624</v>
      </c>
      <c r="F159" s="18" t="s">
        <v>624</v>
      </c>
      <c r="G159" s="18" t="s">
        <v>624</v>
      </c>
      <c r="H159" s="18" t="s">
        <v>624</v>
      </c>
      <c r="I159" s="18">
        <v>3</v>
      </c>
      <c r="J159" s="18">
        <v>5</v>
      </c>
      <c r="K159" s="18">
        <v>63</v>
      </c>
      <c r="L159" s="18">
        <v>10</v>
      </c>
      <c r="M159" s="18" t="s">
        <v>624</v>
      </c>
      <c r="O159" s="17"/>
    </row>
    <row r="160" spans="1:15" ht="15.75" x14ac:dyDescent="0.25">
      <c r="A160" s="17" t="s">
        <v>322</v>
      </c>
      <c r="B160" s="17" t="s">
        <v>321</v>
      </c>
      <c r="C160" s="18" t="s">
        <v>624</v>
      </c>
      <c r="D160" s="18" t="s">
        <v>624</v>
      </c>
      <c r="E160" s="18" t="s">
        <v>624</v>
      </c>
      <c r="F160" s="18" t="s">
        <v>624</v>
      </c>
      <c r="G160" s="18" t="s">
        <v>624</v>
      </c>
      <c r="H160" s="18" t="s">
        <v>624</v>
      </c>
      <c r="I160" s="18" t="s">
        <v>624</v>
      </c>
      <c r="J160" s="18" t="s">
        <v>624</v>
      </c>
      <c r="K160" s="18" t="s">
        <v>624</v>
      </c>
      <c r="L160" s="18" t="s">
        <v>624</v>
      </c>
      <c r="M160" s="18" t="s">
        <v>624</v>
      </c>
      <c r="O160" s="17"/>
    </row>
    <row r="161" spans="1:15" ht="15.75" x14ac:dyDescent="0.25">
      <c r="A161" s="17" t="s">
        <v>320</v>
      </c>
      <c r="B161" s="17" t="s">
        <v>319</v>
      </c>
      <c r="C161" s="18">
        <v>12</v>
      </c>
      <c r="D161" s="18">
        <v>1</v>
      </c>
      <c r="E161" s="18">
        <v>1</v>
      </c>
      <c r="F161" s="18">
        <v>1</v>
      </c>
      <c r="G161" s="18" t="s">
        <v>624</v>
      </c>
      <c r="H161" s="18" t="s">
        <v>624</v>
      </c>
      <c r="I161" s="18">
        <v>2</v>
      </c>
      <c r="J161" s="18" t="s">
        <v>624</v>
      </c>
      <c r="K161" s="18">
        <v>4</v>
      </c>
      <c r="L161" s="18">
        <v>2</v>
      </c>
      <c r="M161" s="18" t="s">
        <v>624</v>
      </c>
      <c r="O161" s="17"/>
    </row>
    <row r="162" spans="1:15" ht="15.75" x14ac:dyDescent="0.25">
      <c r="A162" s="17" t="s">
        <v>306</v>
      </c>
      <c r="B162" s="17" t="s">
        <v>305</v>
      </c>
      <c r="C162" s="18">
        <v>15</v>
      </c>
      <c r="D162" s="18" t="s">
        <v>624</v>
      </c>
      <c r="E162" s="18" t="s">
        <v>624</v>
      </c>
      <c r="F162" s="18" t="s">
        <v>624</v>
      </c>
      <c r="G162" s="18" t="s">
        <v>624</v>
      </c>
      <c r="H162" s="18" t="s">
        <v>624</v>
      </c>
      <c r="I162" s="18" t="s">
        <v>624</v>
      </c>
      <c r="J162" s="18">
        <v>2</v>
      </c>
      <c r="K162" s="18">
        <v>12</v>
      </c>
      <c r="L162" s="18">
        <v>1</v>
      </c>
      <c r="M162" s="18" t="s">
        <v>624</v>
      </c>
      <c r="O162" s="17"/>
    </row>
    <row r="163" spans="1:15" ht="15.75" x14ac:dyDescent="0.25">
      <c r="A163" s="17" t="s">
        <v>326</v>
      </c>
      <c r="B163" s="17" t="s">
        <v>325</v>
      </c>
      <c r="C163" s="18">
        <v>1121</v>
      </c>
      <c r="D163" s="18">
        <v>55</v>
      </c>
      <c r="E163" s="18">
        <v>26</v>
      </c>
      <c r="F163" s="18">
        <v>5</v>
      </c>
      <c r="G163" s="18">
        <v>2</v>
      </c>
      <c r="H163" s="18" t="s">
        <v>624</v>
      </c>
      <c r="I163" s="18">
        <v>94</v>
      </c>
      <c r="J163" s="18">
        <v>51</v>
      </c>
      <c r="K163" s="18">
        <v>748</v>
      </c>
      <c r="L163" s="18">
        <v>130</v>
      </c>
      <c r="M163" s="18">
        <v>10</v>
      </c>
      <c r="O163" s="17"/>
    </row>
    <row r="164" spans="1:15" ht="15.75" x14ac:dyDescent="0.25">
      <c r="A164" s="17" t="s">
        <v>314</v>
      </c>
      <c r="B164" s="17" t="s">
        <v>313</v>
      </c>
      <c r="C164" s="18">
        <v>2</v>
      </c>
      <c r="D164" s="18" t="s">
        <v>624</v>
      </c>
      <c r="E164" s="18" t="s">
        <v>624</v>
      </c>
      <c r="F164" s="18" t="s">
        <v>624</v>
      </c>
      <c r="G164" s="18" t="s">
        <v>624</v>
      </c>
      <c r="H164" s="18" t="s">
        <v>624</v>
      </c>
      <c r="I164" s="18">
        <v>1</v>
      </c>
      <c r="J164" s="18" t="s">
        <v>624</v>
      </c>
      <c r="K164" s="18">
        <v>2</v>
      </c>
      <c r="L164" s="18">
        <v>1</v>
      </c>
      <c r="M164" s="18" t="s">
        <v>624</v>
      </c>
      <c r="O164" s="17"/>
    </row>
    <row r="165" spans="1:15" ht="15.75" x14ac:dyDescent="0.25">
      <c r="A165" s="17" t="s">
        <v>308</v>
      </c>
      <c r="B165" s="17" t="s">
        <v>307</v>
      </c>
      <c r="C165" s="18">
        <v>14</v>
      </c>
      <c r="D165" s="18">
        <v>3</v>
      </c>
      <c r="E165" s="18" t="s">
        <v>624</v>
      </c>
      <c r="F165" s="18">
        <v>1</v>
      </c>
      <c r="G165" s="18" t="s">
        <v>624</v>
      </c>
      <c r="H165" s="18" t="s">
        <v>624</v>
      </c>
      <c r="I165" s="18">
        <v>1</v>
      </c>
      <c r="J165" s="18" t="s">
        <v>624</v>
      </c>
      <c r="K165" s="18">
        <v>2</v>
      </c>
      <c r="L165" s="18">
        <v>6</v>
      </c>
      <c r="M165" s="18" t="s">
        <v>624</v>
      </c>
      <c r="O165" s="17"/>
    </row>
    <row r="166" spans="1:15" ht="15.75" x14ac:dyDescent="0.25">
      <c r="A166" s="17" t="s">
        <v>312</v>
      </c>
      <c r="B166" s="17" t="s">
        <v>311</v>
      </c>
      <c r="C166" s="18">
        <v>1573</v>
      </c>
      <c r="D166" s="18">
        <v>88</v>
      </c>
      <c r="E166" s="18">
        <v>24</v>
      </c>
      <c r="F166" s="18">
        <v>12</v>
      </c>
      <c r="G166" s="18">
        <v>945</v>
      </c>
      <c r="H166" s="18">
        <v>1</v>
      </c>
      <c r="I166" s="18">
        <v>94</v>
      </c>
      <c r="J166" s="18">
        <v>74</v>
      </c>
      <c r="K166" s="18">
        <v>275</v>
      </c>
      <c r="L166" s="18">
        <v>58</v>
      </c>
      <c r="M166" s="18">
        <v>2</v>
      </c>
      <c r="O166" s="17"/>
    </row>
    <row r="167" spans="1:15" ht="15.75" x14ac:dyDescent="0.25">
      <c r="A167" s="17" t="s">
        <v>324</v>
      </c>
      <c r="B167" s="17" t="s">
        <v>323</v>
      </c>
      <c r="C167" s="18" t="s">
        <v>624</v>
      </c>
      <c r="D167" s="18" t="s">
        <v>624</v>
      </c>
      <c r="E167" s="18" t="s">
        <v>624</v>
      </c>
      <c r="F167" s="18" t="s">
        <v>624</v>
      </c>
      <c r="G167" s="18" t="s">
        <v>624</v>
      </c>
      <c r="H167" s="18" t="s">
        <v>624</v>
      </c>
      <c r="I167" s="18" t="s">
        <v>624</v>
      </c>
      <c r="J167" s="18" t="s">
        <v>624</v>
      </c>
      <c r="K167" s="18" t="s">
        <v>624</v>
      </c>
      <c r="L167" s="18" t="s">
        <v>624</v>
      </c>
      <c r="M167" s="18" t="s">
        <v>624</v>
      </c>
      <c r="O167" s="17"/>
    </row>
    <row r="168" spans="1:15" ht="15.75" x14ac:dyDescent="0.25">
      <c r="A168" s="17" t="s">
        <v>310</v>
      </c>
      <c r="B168" s="17" t="s">
        <v>309</v>
      </c>
      <c r="C168" s="18" t="s">
        <v>624</v>
      </c>
      <c r="D168" s="18" t="s">
        <v>624</v>
      </c>
      <c r="E168" s="18" t="s">
        <v>624</v>
      </c>
      <c r="F168" s="18" t="s">
        <v>624</v>
      </c>
      <c r="G168" s="18" t="s">
        <v>624</v>
      </c>
      <c r="H168" s="18" t="s">
        <v>624</v>
      </c>
      <c r="I168" s="18" t="s">
        <v>624</v>
      </c>
      <c r="J168" s="18" t="s">
        <v>624</v>
      </c>
      <c r="K168" s="18" t="s">
        <v>624</v>
      </c>
      <c r="L168" s="18" t="s">
        <v>624</v>
      </c>
      <c r="M168" s="18" t="s">
        <v>624</v>
      </c>
      <c r="O168" s="17"/>
    </row>
    <row r="169" spans="1:15" ht="15.75" x14ac:dyDescent="0.25">
      <c r="A169" s="17" t="s">
        <v>232</v>
      </c>
      <c r="B169" s="17" t="s">
        <v>231</v>
      </c>
      <c r="C169" s="18" t="s">
        <v>624</v>
      </c>
      <c r="D169" s="18" t="s">
        <v>624</v>
      </c>
      <c r="E169" s="18" t="s">
        <v>624</v>
      </c>
      <c r="F169" s="18" t="s">
        <v>624</v>
      </c>
      <c r="G169" s="18" t="s">
        <v>624</v>
      </c>
      <c r="H169" s="18" t="s">
        <v>624</v>
      </c>
      <c r="I169" s="18" t="s">
        <v>624</v>
      </c>
      <c r="J169" s="18" t="s">
        <v>624</v>
      </c>
      <c r="K169" s="18" t="s">
        <v>624</v>
      </c>
      <c r="L169" s="18" t="s">
        <v>624</v>
      </c>
      <c r="M169" s="18" t="s">
        <v>624</v>
      </c>
      <c r="O169" s="17"/>
    </row>
    <row r="170" spans="1:15" ht="15.75" x14ac:dyDescent="0.25">
      <c r="A170" s="17" t="s">
        <v>274</v>
      </c>
      <c r="B170" s="17" t="s">
        <v>273</v>
      </c>
      <c r="C170" s="18">
        <v>1305</v>
      </c>
      <c r="D170" s="18">
        <v>5</v>
      </c>
      <c r="E170" s="18">
        <v>3</v>
      </c>
      <c r="F170" s="18" t="s">
        <v>624</v>
      </c>
      <c r="G170" s="18" t="s">
        <v>624</v>
      </c>
      <c r="H170" s="18" t="s">
        <v>624</v>
      </c>
      <c r="I170" s="18">
        <v>239</v>
      </c>
      <c r="J170" s="18">
        <v>1031</v>
      </c>
      <c r="K170" s="18">
        <v>22</v>
      </c>
      <c r="L170" s="18">
        <v>4</v>
      </c>
      <c r="M170" s="18" t="s">
        <v>624</v>
      </c>
      <c r="O170" s="17"/>
    </row>
    <row r="171" spans="1:15" ht="15.75" x14ac:dyDescent="0.25">
      <c r="A171" s="17" t="s">
        <v>284</v>
      </c>
      <c r="B171" s="17" t="s">
        <v>283</v>
      </c>
      <c r="C171" s="18" t="s">
        <v>624</v>
      </c>
      <c r="D171" s="18" t="s">
        <v>624</v>
      </c>
      <c r="E171" s="18" t="s">
        <v>624</v>
      </c>
      <c r="F171" s="18" t="s">
        <v>624</v>
      </c>
      <c r="G171" s="18" t="s">
        <v>624</v>
      </c>
      <c r="H171" s="18" t="s">
        <v>624</v>
      </c>
      <c r="I171" s="18" t="s">
        <v>624</v>
      </c>
      <c r="J171" s="18" t="s">
        <v>624</v>
      </c>
      <c r="K171" s="18" t="s">
        <v>624</v>
      </c>
      <c r="L171" s="18" t="s">
        <v>624</v>
      </c>
      <c r="M171" s="18" t="s">
        <v>624</v>
      </c>
      <c r="O171" s="17"/>
    </row>
    <row r="172" spans="1:15" ht="15.75" x14ac:dyDescent="0.25">
      <c r="A172" s="17" t="s">
        <v>318</v>
      </c>
      <c r="B172" s="17" t="s">
        <v>317</v>
      </c>
      <c r="C172" s="18">
        <v>3936</v>
      </c>
      <c r="D172" s="18">
        <v>381</v>
      </c>
      <c r="E172" s="18">
        <v>48</v>
      </c>
      <c r="F172" s="18">
        <v>43</v>
      </c>
      <c r="G172" s="18">
        <v>820</v>
      </c>
      <c r="H172" s="18">
        <v>5</v>
      </c>
      <c r="I172" s="18">
        <v>237</v>
      </c>
      <c r="J172" s="18">
        <v>437</v>
      </c>
      <c r="K172" s="18">
        <v>1584</v>
      </c>
      <c r="L172" s="18">
        <v>345</v>
      </c>
      <c r="M172" s="18">
        <v>36</v>
      </c>
      <c r="O172" s="17"/>
    </row>
    <row r="173" spans="1:15" ht="15.75" x14ac:dyDescent="0.25">
      <c r="A173" s="17" t="s">
        <v>346</v>
      </c>
      <c r="B173" s="17" t="s">
        <v>345</v>
      </c>
      <c r="C173" s="18">
        <v>5</v>
      </c>
      <c r="D173" s="18">
        <v>1</v>
      </c>
      <c r="E173" s="18" t="s">
        <v>624</v>
      </c>
      <c r="F173" s="18" t="s">
        <v>624</v>
      </c>
      <c r="G173" s="18" t="s">
        <v>624</v>
      </c>
      <c r="H173" s="18" t="s">
        <v>624</v>
      </c>
      <c r="I173" s="18">
        <v>1</v>
      </c>
      <c r="J173" s="18" t="s">
        <v>624</v>
      </c>
      <c r="K173" s="18">
        <v>3</v>
      </c>
      <c r="L173" s="18" t="s">
        <v>624</v>
      </c>
      <c r="M173" s="18" t="s">
        <v>624</v>
      </c>
      <c r="O173" s="17"/>
    </row>
    <row r="174" spans="1:15" ht="15.75" x14ac:dyDescent="0.25">
      <c r="A174" s="17" t="s">
        <v>328</v>
      </c>
      <c r="B174" s="17" t="s">
        <v>327</v>
      </c>
      <c r="C174" s="18">
        <v>576</v>
      </c>
      <c r="D174" s="18">
        <v>23</v>
      </c>
      <c r="E174" s="18">
        <v>9</v>
      </c>
      <c r="F174" s="18">
        <v>2</v>
      </c>
      <c r="G174" s="18">
        <v>1</v>
      </c>
      <c r="H174" s="18" t="s">
        <v>624</v>
      </c>
      <c r="I174" s="18">
        <v>40</v>
      </c>
      <c r="J174" s="18">
        <v>26</v>
      </c>
      <c r="K174" s="18">
        <v>413</v>
      </c>
      <c r="L174" s="18">
        <v>56</v>
      </c>
      <c r="M174" s="18">
        <v>3</v>
      </c>
      <c r="O174" s="17"/>
    </row>
    <row r="175" spans="1:15" ht="15.75" x14ac:dyDescent="0.25">
      <c r="A175" s="17" t="s">
        <v>340</v>
      </c>
      <c r="B175" s="17" t="s">
        <v>339</v>
      </c>
      <c r="C175" s="18">
        <v>486</v>
      </c>
      <c r="D175" s="18">
        <v>16</v>
      </c>
      <c r="E175" s="18" t="s">
        <v>624</v>
      </c>
      <c r="F175" s="18">
        <v>283</v>
      </c>
      <c r="G175" s="18">
        <v>1</v>
      </c>
      <c r="H175" s="18" t="s">
        <v>624</v>
      </c>
      <c r="I175" s="18">
        <v>68</v>
      </c>
      <c r="J175" s="18">
        <v>13</v>
      </c>
      <c r="K175" s="18">
        <v>80</v>
      </c>
      <c r="L175" s="18">
        <v>24</v>
      </c>
      <c r="M175" s="18">
        <v>1</v>
      </c>
      <c r="O175" s="17"/>
    </row>
    <row r="176" spans="1:15" ht="15.75" x14ac:dyDescent="0.25">
      <c r="A176" s="17" t="s">
        <v>350</v>
      </c>
      <c r="B176" s="17" t="s">
        <v>349</v>
      </c>
      <c r="C176" s="18" t="s">
        <v>624</v>
      </c>
      <c r="D176" s="18" t="s">
        <v>624</v>
      </c>
      <c r="E176" s="18" t="s">
        <v>624</v>
      </c>
      <c r="F176" s="18" t="s">
        <v>624</v>
      </c>
      <c r="G176" s="18" t="s">
        <v>624</v>
      </c>
      <c r="H176" s="18" t="s">
        <v>624</v>
      </c>
      <c r="I176" s="18" t="s">
        <v>624</v>
      </c>
      <c r="J176" s="18" t="s">
        <v>624</v>
      </c>
      <c r="K176" s="18" t="s">
        <v>624</v>
      </c>
      <c r="L176" s="18" t="s">
        <v>624</v>
      </c>
      <c r="M176" s="18" t="s">
        <v>624</v>
      </c>
      <c r="O176" s="17"/>
    </row>
    <row r="177" spans="1:15" ht="15.75" x14ac:dyDescent="0.25">
      <c r="A177" s="17" t="s">
        <v>330</v>
      </c>
      <c r="B177" s="17" t="s">
        <v>329</v>
      </c>
      <c r="C177" s="18">
        <v>190</v>
      </c>
      <c r="D177" s="18">
        <v>7</v>
      </c>
      <c r="E177" s="18">
        <v>81</v>
      </c>
      <c r="F177" s="18" t="s">
        <v>624</v>
      </c>
      <c r="G177" s="18">
        <v>1</v>
      </c>
      <c r="H177" s="18" t="s">
        <v>624</v>
      </c>
      <c r="I177" s="18">
        <v>38</v>
      </c>
      <c r="J177" s="18">
        <v>3</v>
      </c>
      <c r="K177" s="18">
        <v>54</v>
      </c>
      <c r="L177" s="18">
        <v>7</v>
      </c>
      <c r="M177" s="18" t="s">
        <v>624</v>
      </c>
      <c r="O177" s="17"/>
    </row>
    <row r="178" spans="1:15" ht="15.75" x14ac:dyDescent="0.25">
      <c r="A178" s="17" t="s">
        <v>336</v>
      </c>
      <c r="B178" s="17" t="s">
        <v>335</v>
      </c>
      <c r="C178" s="18">
        <v>9</v>
      </c>
      <c r="D178" s="18" t="s">
        <v>624</v>
      </c>
      <c r="E178" s="18" t="s">
        <v>624</v>
      </c>
      <c r="F178" s="18" t="s">
        <v>624</v>
      </c>
      <c r="G178" s="18" t="s">
        <v>624</v>
      </c>
      <c r="H178" s="18" t="s">
        <v>624</v>
      </c>
      <c r="I178" s="18" t="s">
        <v>624</v>
      </c>
      <c r="J178" s="18">
        <v>1</v>
      </c>
      <c r="K178" s="18">
        <v>5</v>
      </c>
      <c r="L178" s="18">
        <v>1</v>
      </c>
      <c r="M178" s="18" t="s">
        <v>624</v>
      </c>
      <c r="O178" s="17"/>
    </row>
    <row r="179" spans="1:15" ht="15.75" x14ac:dyDescent="0.25">
      <c r="A179" s="17" t="s">
        <v>352</v>
      </c>
      <c r="B179" s="17" t="s">
        <v>351</v>
      </c>
      <c r="C179" s="18">
        <v>32</v>
      </c>
      <c r="D179" s="18">
        <v>1</v>
      </c>
      <c r="E179" s="18">
        <v>13</v>
      </c>
      <c r="F179" s="18" t="s">
        <v>624</v>
      </c>
      <c r="G179" s="18" t="s">
        <v>624</v>
      </c>
      <c r="H179" s="18" t="s">
        <v>624</v>
      </c>
      <c r="I179" s="18">
        <v>2</v>
      </c>
      <c r="J179" s="18" t="s">
        <v>624</v>
      </c>
      <c r="K179" s="18">
        <v>13</v>
      </c>
      <c r="L179" s="18">
        <v>2</v>
      </c>
      <c r="M179" s="18" t="s">
        <v>624</v>
      </c>
      <c r="O179" s="17"/>
    </row>
    <row r="180" spans="1:15" ht="15.75" x14ac:dyDescent="0.25">
      <c r="A180" s="17" t="s">
        <v>332</v>
      </c>
      <c r="B180" s="17" t="s">
        <v>331</v>
      </c>
      <c r="C180" s="18">
        <v>232</v>
      </c>
      <c r="D180" s="18">
        <v>41</v>
      </c>
      <c r="E180" s="18">
        <v>23</v>
      </c>
      <c r="F180" s="18">
        <v>1</v>
      </c>
      <c r="G180" s="18" t="s">
        <v>624</v>
      </c>
      <c r="H180" s="18" t="s">
        <v>624</v>
      </c>
      <c r="I180" s="18">
        <v>36</v>
      </c>
      <c r="J180" s="18">
        <v>8</v>
      </c>
      <c r="K180" s="18">
        <v>105</v>
      </c>
      <c r="L180" s="18">
        <v>16</v>
      </c>
      <c r="M180" s="18" t="s">
        <v>624</v>
      </c>
      <c r="O180" s="17"/>
    </row>
    <row r="181" spans="1:15" ht="15.75" x14ac:dyDescent="0.25">
      <c r="A181" s="17" t="s">
        <v>338</v>
      </c>
      <c r="B181" s="17" t="s">
        <v>337</v>
      </c>
      <c r="C181" s="18">
        <v>679</v>
      </c>
      <c r="D181" s="18">
        <v>67</v>
      </c>
      <c r="E181" s="18">
        <v>22</v>
      </c>
      <c r="F181" s="18">
        <v>4</v>
      </c>
      <c r="G181" s="18">
        <v>1</v>
      </c>
      <c r="H181" s="18">
        <v>5</v>
      </c>
      <c r="I181" s="18">
        <v>90</v>
      </c>
      <c r="J181" s="18">
        <v>34</v>
      </c>
      <c r="K181" s="18">
        <v>408</v>
      </c>
      <c r="L181" s="18">
        <v>43</v>
      </c>
      <c r="M181" s="18">
        <v>6</v>
      </c>
      <c r="O181" s="17"/>
    </row>
    <row r="182" spans="1:15" ht="15.75" x14ac:dyDescent="0.25">
      <c r="A182" s="17" t="s">
        <v>344</v>
      </c>
      <c r="B182" s="17" t="s">
        <v>343</v>
      </c>
      <c r="C182" s="18" t="s">
        <v>624</v>
      </c>
      <c r="D182" s="18" t="s">
        <v>624</v>
      </c>
      <c r="E182" s="18" t="s">
        <v>624</v>
      </c>
      <c r="F182" s="18" t="s">
        <v>624</v>
      </c>
      <c r="G182" s="18" t="s">
        <v>624</v>
      </c>
      <c r="H182" s="18" t="s">
        <v>624</v>
      </c>
      <c r="I182" s="18" t="s">
        <v>624</v>
      </c>
      <c r="J182" s="18" t="s">
        <v>624</v>
      </c>
      <c r="K182" s="18" t="s">
        <v>624</v>
      </c>
      <c r="L182" s="18" t="s">
        <v>624</v>
      </c>
      <c r="M182" s="18" t="s">
        <v>624</v>
      </c>
      <c r="O182" s="17"/>
    </row>
    <row r="183" spans="1:15" ht="15.75" x14ac:dyDescent="0.25">
      <c r="A183" s="17" t="s">
        <v>354</v>
      </c>
      <c r="B183" s="17" t="s">
        <v>353</v>
      </c>
      <c r="C183" s="18">
        <v>3689</v>
      </c>
      <c r="D183" s="18">
        <v>75</v>
      </c>
      <c r="E183" s="18">
        <v>6</v>
      </c>
      <c r="F183" s="18">
        <v>1</v>
      </c>
      <c r="G183" s="18">
        <v>1</v>
      </c>
      <c r="H183" s="18" t="s">
        <v>624</v>
      </c>
      <c r="I183" s="18">
        <v>70</v>
      </c>
      <c r="J183" s="18">
        <v>201</v>
      </c>
      <c r="K183" s="18">
        <v>2505</v>
      </c>
      <c r="L183" s="18">
        <v>815</v>
      </c>
      <c r="M183" s="18">
        <v>14</v>
      </c>
      <c r="O183" s="17"/>
    </row>
    <row r="184" spans="1:15" ht="15.75" x14ac:dyDescent="0.25">
      <c r="A184" s="17" t="s">
        <v>360</v>
      </c>
      <c r="B184" s="17" t="s">
        <v>359</v>
      </c>
      <c r="C184" s="18">
        <v>866</v>
      </c>
      <c r="D184" s="18">
        <v>68</v>
      </c>
      <c r="E184" s="18">
        <v>111</v>
      </c>
      <c r="F184" s="18">
        <v>3</v>
      </c>
      <c r="G184" s="18" t="s">
        <v>624</v>
      </c>
      <c r="H184" s="18" t="s">
        <v>624</v>
      </c>
      <c r="I184" s="18">
        <v>536</v>
      </c>
      <c r="J184" s="18">
        <v>15</v>
      </c>
      <c r="K184" s="18">
        <v>74</v>
      </c>
      <c r="L184" s="18">
        <v>55</v>
      </c>
      <c r="M184" s="18">
        <v>2</v>
      </c>
      <c r="O184" s="17"/>
    </row>
    <row r="185" spans="1:15" ht="15.75" x14ac:dyDescent="0.25">
      <c r="A185" s="17" t="s">
        <v>362</v>
      </c>
      <c r="B185" s="17" t="s">
        <v>361</v>
      </c>
      <c r="C185" s="18">
        <v>14</v>
      </c>
      <c r="D185" s="18" t="s">
        <v>624</v>
      </c>
      <c r="E185" s="18">
        <v>1</v>
      </c>
      <c r="F185" s="18" t="s">
        <v>624</v>
      </c>
      <c r="G185" s="18" t="s">
        <v>624</v>
      </c>
      <c r="H185" s="18" t="s">
        <v>624</v>
      </c>
      <c r="I185" s="18">
        <v>3</v>
      </c>
      <c r="J185" s="18">
        <v>1</v>
      </c>
      <c r="K185" s="18">
        <v>7</v>
      </c>
      <c r="L185" s="18">
        <v>2</v>
      </c>
      <c r="M185" s="18" t="s">
        <v>624</v>
      </c>
      <c r="O185" s="17"/>
    </row>
    <row r="186" spans="1:15" ht="15.75" x14ac:dyDescent="0.25">
      <c r="A186" s="17" t="s">
        <v>464</v>
      </c>
      <c r="B186" s="17" t="s">
        <v>463</v>
      </c>
      <c r="C186" s="18" t="s">
        <v>624</v>
      </c>
      <c r="D186" s="18" t="s">
        <v>624</v>
      </c>
      <c r="E186" s="18" t="s">
        <v>624</v>
      </c>
      <c r="F186" s="18" t="s">
        <v>624</v>
      </c>
      <c r="G186" s="18" t="s">
        <v>624</v>
      </c>
      <c r="H186" s="18" t="s">
        <v>624</v>
      </c>
      <c r="I186" s="18" t="s">
        <v>624</v>
      </c>
      <c r="J186" s="18" t="s">
        <v>624</v>
      </c>
      <c r="K186" s="18" t="s">
        <v>624</v>
      </c>
      <c r="L186" s="18" t="s">
        <v>624</v>
      </c>
      <c r="M186" s="18" t="s">
        <v>624</v>
      </c>
      <c r="O186" s="17"/>
    </row>
    <row r="187" spans="1:15" ht="15.75" x14ac:dyDescent="0.25">
      <c r="A187" s="17" t="s">
        <v>384</v>
      </c>
      <c r="B187" s="17" t="s">
        <v>383</v>
      </c>
      <c r="C187" s="18" t="s">
        <v>624</v>
      </c>
      <c r="D187" s="18">
        <v>1</v>
      </c>
      <c r="E187" s="18" t="s">
        <v>624</v>
      </c>
      <c r="F187" s="18" t="s">
        <v>624</v>
      </c>
      <c r="G187" s="18" t="s">
        <v>624</v>
      </c>
      <c r="H187" s="18" t="s">
        <v>624</v>
      </c>
      <c r="I187" s="18">
        <v>1</v>
      </c>
      <c r="J187" s="18" t="s">
        <v>624</v>
      </c>
      <c r="K187" s="18" t="s">
        <v>624</v>
      </c>
      <c r="L187" s="18">
        <v>1</v>
      </c>
      <c r="M187" s="18" t="s">
        <v>624</v>
      </c>
      <c r="O187" s="17"/>
    </row>
    <row r="188" spans="1:15" ht="15.75" x14ac:dyDescent="0.25">
      <c r="A188" s="17" t="s">
        <v>394</v>
      </c>
      <c r="B188" s="17" t="s">
        <v>668</v>
      </c>
      <c r="C188" s="18" t="s">
        <v>624</v>
      </c>
      <c r="D188" s="18">
        <v>1</v>
      </c>
      <c r="E188" s="18" t="s">
        <v>624</v>
      </c>
      <c r="F188" s="18" t="s">
        <v>624</v>
      </c>
      <c r="G188" s="18" t="s">
        <v>624</v>
      </c>
      <c r="H188" s="18" t="s">
        <v>624</v>
      </c>
      <c r="I188" s="18" t="s">
        <v>624</v>
      </c>
      <c r="J188" s="18" t="s">
        <v>624</v>
      </c>
      <c r="K188" s="18" t="s">
        <v>624</v>
      </c>
      <c r="L188" s="18" t="s">
        <v>624</v>
      </c>
      <c r="M188" s="18" t="s">
        <v>624</v>
      </c>
      <c r="O188" s="17"/>
    </row>
    <row r="189" spans="1:15" ht="15.75" x14ac:dyDescent="0.25">
      <c r="A189" s="17" t="s">
        <v>364</v>
      </c>
      <c r="B189" s="17" t="s">
        <v>363</v>
      </c>
      <c r="C189" s="18">
        <v>4829</v>
      </c>
      <c r="D189" s="18">
        <v>352</v>
      </c>
      <c r="E189" s="18">
        <v>4</v>
      </c>
      <c r="F189" s="18">
        <v>12</v>
      </c>
      <c r="G189" s="18">
        <v>17</v>
      </c>
      <c r="H189" s="18">
        <v>1</v>
      </c>
      <c r="I189" s="18">
        <v>595</v>
      </c>
      <c r="J189" s="18">
        <v>259</v>
      </c>
      <c r="K189" s="18">
        <v>2813</v>
      </c>
      <c r="L189" s="18">
        <v>747</v>
      </c>
      <c r="M189" s="18">
        <v>29</v>
      </c>
      <c r="O189" s="17"/>
    </row>
    <row r="190" spans="1:15" ht="15.75" x14ac:dyDescent="0.25">
      <c r="A190" s="17" t="s">
        <v>386</v>
      </c>
      <c r="B190" s="17" t="s">
        <v>385</v>
      </c>
      <c r="C190" s="18">
        <v>215</v>
      </c>
      <c r="D190" s="18">
        <v>4</v>
      </c>
      <c r="E190" s="18">
        <v>1</v>
      </c>
      <c r="F190" s="18">
        <v>2</v>
      </c>
      <c r="G190" s="18">
        <v>108</v>
      </c>
      <c r="H190" s="18" t="s">
        <v>624</v>
      </c>
      <c r="I190" s="18">
        <v>12</v>
      </c>
      <c r="J190" s="18">
        <v>29</v>
      </c>
      <c r="K190" s="18">
        <v>48</v>
      </c>
      <c r="L190" s="18">
        <v>10</v>
      </c>
      <c r="M190" s="18">
        <v>3</v>
      </c>
      <c r="O190" s="17"/>
    </row>
    <row r="191" spans="1:15" ht="15.75" x14ac:dyDescent="0.25">
      <c r="A191" s="17" t="s">
        <v>358</v>
      </c>
      <c r="B191" s="17" t="s">
        <v>357</v>
      </c>
      <c r="C191" s="18">
        <v>281</v>
      </c>
      <c r="D191" s="18">
        <v>12</v>
      </c>
      <c r="E191" s="18">
        <v>64</v>
      </c>
      <c r="F191" s="18">
        <v>2</v>
      </c>
      <c r="G191" s="18">
        <v>1</v>
      </c>
      <c r="H191" s="18" t="s">
        <v>624</v>
      </c>
      <c r="I191" s="18">
        <v>39</v>
      </c>
      <c r="J191" s="18">
        <v>25</v>
      </c>
      <c r="K191" s="18">
        <v>89</v>
      </c>
      <c r="L191" s="18">
        <v>47</v>
      </c>
      <c r="M191" s="18">
        <v>1</v>
      </c>
      <c r="O191" s="17"/>
    </row>
    <row r="192" spans="1:15" ht="15.75" x14ac:dyDescent="0.25">
      <c r="A192" s="17" t="s">
        <v>368</v>
      </c>
      <c r="B192" s="17" t="s">
        <v>367</v>
      </c>
      <c r="C192" s="18">
        <v>56</v>
      </c>
      <c r="D192" s="18">
        <v>2</v>
      </c>
      <c r="E192" s="18">
        <v>1</v>
      </c>
      <c r="F192" s="18" t="s">
        <v>624</v>
      </c>
      <c r="G192" s="18" t="s">
        <v>624</v>
      </c>
      <c r="H192" s="18" t="s">
        <v>624</v>
      </c>
      <c r="I192" s="18">
        <v>3</v>
      </c>
      <c r="J192" s="18">
        <v>3</v>
      </c>
      <c r="K192" s="18">
        <v>45</v>
      </c>
      <c r="L192" s="18">
        <v>4</v>
      </c>
      <c r="M192" s="18" t="s">
        <v>624</v>
      </c>
      <c r="O192" s="17"/>
    </row>
    <row r="193" spans="1:15" ht="15.75" x14ac:dyDescent="0.25">
      <c r="A193" s="17" t="s">
        <v>382</v>
      </c>
      <c r="B193" s="17" t="s">
        <v>381</v>
      </c>
      <c r="C193" s="18">
        <v>34</v>
      </c>
      <c r="D193" s="18">
        <v>4</v>
      </c>
      <c r="E193" s="18">
        <v>1</v>
      </c>
      <c r="F193" s="18">
        <v>1</v>
      </c>
      <c r="G193" s="18">
        <v>1</v>
      </c>
      <c r="H193" s="18" t="s">
        <v>624</v>
      </c>
      <c r="I193" s="18">
        <v>2</v>
      </c>
      <c r="J193" s="18">
        <v>2</v>
      </c>
      <c r="K193" s="18">
        <v>15</v>
      </c>
      <c r="L193" s="18">
        <v>8</v>
      </c>
      <c r="M193" s="18" t="s">
        <v>624</v>
      </c>
      <c r="O193" s="17"/>
    </row>
    <row r="194" spans="1:15" ht="15.75" x14ac:dyDescent="0.25">
      <c r="A194" s="17" t="s">
        <v>374</v>
      </c>
      <c r="B194" s="17" t="s">
        <v>373</v>
      </c>
      <c r="C194" s="18">
        <v>6608</v>
      </c>
      <c r="D194" s="18">
        <v>191</v>
      </c>
      <c r="E194" s="18">
        <v>494</v>
      </c>
      <c r="F194" s="18">
        <v>17</v>
      </c>
      <c r="G194" s="18">
        <v>382</v>
      </c>
      <c r="H194" s="18" t="s">
        <v>624</v>
      </c>
      <c r="I194" s="18">
        <v>383</v>
      </c>
      <c r="J194" s="18">
        <v>347</v>
      </c>
      <c r="K194" s="18">
        <v>4276</v>
      </c>
      <c r="L194" s="18">
        <v>393</v>
      </c>
      <c r="M194" s="18">
        <v>122</v>
      </c>
      <c r="O194" s="17"/>
    </row>
    <row r="195" spans="1:15" ht="15.75" x14ac:dyDescent="0.25">
      <c r="A195" s="17" t="s">
        <v>398</v>
      </c>
      <c r="B195" s="17" t="s">
        <v>397</v>
      </c>
      <c r="C195" s="18">
        <v>7</v>
      </c>
      <c r="D195" s="18" t="s">
        <v>624</v>
      </c>
      <c r="E195" s="18">
        <v>3</v>
      </c>
      <c r="F195" s="18" t="s">
        <v>624</v>
      </c>
      <c r="G195" s="18" t="s">
        <v>624</v>
      </c>
      <c r="H195" s="18" t="s">
        <v>624</v>
      </c>
      <c r="I195" s="18" t="s">
        <v>624</v>
      </c>
      <c r="J195" s="18" t="s">
        <v>624</v>
      </c>
      <c r="K195" s="18">
        <v>2</v>
      </c>
      <c r="L195" s="18">
        <v>1</v>
      </c>
      <c r="M195" s="18" t="s">
        <v>624</v>
      </c>
      <c r="O195" s="17"/>
    </row>
    <row r="196" spans="1:15" ht="15.75" x14ac:dyDescent="0.25">
      <c r="A196" s="17" t="s">
        <v>366</v>
      </c>
      <c r="B196" s="17" t="s">
        <v>365</v>
      </c>
      <c r="C196" s="18" t="s">
        <v>624</v>
      </c>
      <c r="D196" s="18" t="s">
        <v>624</v>
      </c>
      <c r="E196" s="18" t="s">
        <v>624</v>
      </c>
      <c r="F196" s="18" t="s">
        <v>624</v>
      </c>
      <c r="G196" s="18" t="s">
        <v>624</v>
      </c>
      <c r="H196" s="18" t="s">
        <v>624</v>
      </c>
      <c r="I196" s="18" t="s">
        <v>624</v>
      </c>
      <c r="J196" s="18" t="s">
        <v>624</v>
      </c>
      <c r="K196" s="18" t="s">
        <v>624</v>
      </c>
      <c r="L196" s="18" t="s">
        <v>624</v>
      </c>
      <c r="M196" s="18" t="s">
        <v>624</v>
      </c>
      <c r="O196" s="17"/>
    </row>
    <row r="197" spans="1:15" ht="15.75" x14ac:dyDescent="0.25">
      <c r="A197" s="17" t="s">
        <v>388</v>
      </c>
      <c r="B197" s="17" t="s">
        <v>387</v>
      </c>
      <c r="C197" s="18">
        <v>15</v>
      </c>
      <c r="D197" s="18">
        <v>3</v>
      </c>
      <c r="E197" s="18" t="s">
        <v>624</v>
      </c>
      <c r="F197" s="18" t="s">
        <v>624</v>
      </c>
      <c r="G197" s="18" t="s">
        <v>624</v>
      </c>
      <c r="H197" s="18" t="s">
        <v>624</v>
      </c>
      <c r="I197" s="18">
        <v>2</v>
      </c>
      <c r="J197" s="18" t="s">
        <v>624</v>
      </c>
      <c r="K197" s="18">
        <v>7</v>
      </c>
      <c r="L197" s="18">
        <v>1</v>
      </c>
      <c r="M197" s="18" t="s">
        <v>624</v>
      </c>
      <c r="O197" s="17"/>
    </row>
    <row r="198" spans="1:15" ht="15.75" x14ac:dyDescent="0.25">
      <c r="A198" s="17" t="s">
        <v>470</v>
      </c>
      <c r="B198" s="17" t="s">
        <v>469</v>
      </c>
      <c r="C198" s="18">
        <v>1924</v>
      </c>
      <c r="D198" s="18">
        <v>118</v>
      </c>
      <c r="E198" s="18">
        <v>127</v>
      </c>
      <c r="F198" s="18">
        <v>11</v>
      </c>
      <c r="G198" s="18">
        <v>73</v>
      </c>
      <c r="H198" s="18" t="s">
        <v>624</v>
      </c>
      <c r="I198" s="18">
        <v>271</v>
      </c>
      <c r="J198" s="18">
        <v>110</v>
      </c>
      <c r="K198" s="18">
        <v>1028</v>
      </c>
      <c r="L198" s="18">
        <v>177</v>
      </c>
      <c r="M198" s="18">
        <v>8</v>
      </c>
      <c r="O198" s="17"/>
    </row>
    <row r="199" spans="1:15" ht="15.75" x14ac:dyDescent="0.25">
      <c r="A199" s="17" t="s">
        <v>170</v>
      </c>
      <c r="B199" s="17" t="s">
        <v>169</v>
      </c>
      <c r="C199" s="18" t="s">
        <v>624</v>
      </c>
      <c r="D199" s="18" t="s">
        <v>624</v>
      </c>
      <c r="E199" s="18" t="s">
        <v>624</v>
      </c>
      <c r="F199" s="18" t="s">
        <v>624</v>
      </c>
      <c r="G199" s="18" t="s">
        <v>624</v>
      </c>
      <c r="H199" s="18" t="s">
        <v>624</v>
      </c>
      <c r="I199" s="18" t="s">
        <v>624</v>
      </c>
      <c r="J199" s="18" t="s">
        <v>624</v>
      </c>
      <c r="K199" s="18" t="s">
        <v>624</v>
      </c>
      <c r="L199" s="18" t="s">
        <v>624</v>
      </c>
      <c r="M199" s="18" t="s">
        <v>624</v>
      </c>
      <c r="O199" s="17"/>
    </row>
    <row r="200" spans="1:15" ht="15.75" x14ac:dyDescent="0.25">
      <c r="A200" s="17" t="s">
        <v>234</v>
      </c>
      <c r="B200" s="17" t="s">
        <v>233</v>
      </c>
      <c r="C200" s="18">
        <v>5576</v>
      </c>
      <c r="D200" s="18">
        <v>103</v>
      </c>
      <c r="E200" s="18">
        <v>171</v>
      </c>
      <c r="F200" s="18">
        <v>64</v>
      </c>
      <c r="G200" s="18">
        <v>922</v>
      </c>
      <c r="H200" s="18">
        <v>2</v>
      </c>
      <c r="I200" s="18">
        <v>821</v>
      </c>
      <c r="J200" s="18">
        <v>374</v>
      </c>
      <c r="K200" s="18">
        <v>2283</v>
      </c>
      <c r="L200" s="18">
        <v>822</v>
      </c>
      <c r="M200" s="18">
        <v>13</v>
      </c>
      <c r="O200" s="17"/>
    </row>
    <row r="201" spans="1:15" ht="15.75" x14ac:dyDescent="0.25">
      <c r="A201" s="17" t="s">
        <v>392</v>
      </c>
      <c r="B201" s="17" t="s">
        <v>391</v>
      </c>
      <c r="C201" s="18">
        <v>7</v>
      </c>
      <c r="D201" s="18" t="s">
        <v>624</v>
      </c>
      <c r="E201" s="18" t="s">
        <v>624</v>
      </c>
      <c r="F201" s="18" t="s">
        <v>624</v>
      </c>
      <c r="G201" s="18" t="s">
        <v>624</v>
      </c>
      <c r="H201" s="18" t="s">
        <v>624</v>
      </c>
      <c r="I201" s="18" t="s">
        <v>624</v>
      </c>
      <c r="J201" s="18" t="s">
        <v>624</v>
      </c>
      <c r="K201" s="18">
        <v>5</v>
      </c>
      <c r="L201" s="18" t="s">
        <v>624</v>
      </c>
      <c r="M201" s="18" t="s">
        <v>624</v>
      </c>
      <c r="O201" s="17"/>
    </row>
    <row r="202" spans="1:15" ht="15.75" x14ac:dyDescent="0.25">
      <c r="A202" s="17" t="s">
        <v>250</v>
      </c>
      <c r="B202" s="17" t="s">
        <v>249</v>
      </c>
      <c r="C202" s="18">
        <v>144</v>
      </c>
      <c r="D202" s="18">
        <v>8</v>
      </c>
      <c r="E202" s="18">
        <v>7</v>
      </c>
      <c r="F202" s="18">
        <v>3</v>
      </c>
      <c r="G202" s="18" t="s">
        <v>624</v>
      </c>
      <c r="H202" s="18" t="s">
        <v>624</v>
      </c>
      <c r="I202" s="18">
        <v>17</v>
      </c>
      <c r="J202" s="18">
        <v>25</v>
      </c>
      <c r="K202" s="18">
        <v>68</v>
      </c>
      <c r="L202" s="18">
        <v>14</v>
      </c>
      <c r="M202" s="18">
        <v>1</v>
      </c>
      <c r="O202" s="17"/>
    </row>
    <row r="203" spans="1:15" ht="15.75" x14ac:dyDescent="0.25">
      <c r="A203" s="17" t="s">
        <v>230</v>
      </c>
      <c r="B203" s="17" t="s">
        <v>1881</v>
      </c>
      <c r="C203" s="18">
        <v>4</v>
      </c>
      <c r="D203" s="18">
        <v>2</v>
      </c>
      <c r="E203" s="18" t="s">
        <v>624</v>
      </c>
      <c r="F203" s="18" t="s">
        <v>624</v>
      </c>
      <c r="G203" s="18" t="s">
        <v>624</v>
      </c>
      <c r="H203" s="18" t="s">
        <v>624</v>
      </c>
      <c r="I203" s="18">
        <v>1</v>
      </c>
      <c r="J203" s="18" t="s">
        <v>624</v>
      </c>
      <c r="K203" s="18">
        <v>1</v>
      </c>
      <c r="L203" s="18">
        <v>1</v>
      </c>
      <c r="M203" s="18" t="s">
        <v>624</v>
      </c>
      <c r="O203" s="17"/>
    </row>
    <row r="204" spans="1:15" ht="15.75" x14ac:dyDescent="0.25">
      <c r="A204" s="17" t="s">
        <v>246</v>
      </c>
      <c r="B204" s="17" t="s">
        <v>245</v>
      </c>
      <c r="C204" s="18">
        <v>29</v>
      </c>
      <c r="D204" s="18">
        <v>7</v>
      </c>
      <c r="E204" s="18" t="s">
        <v>624</v>
      </c>
      <c r="F204" s="18" t="s">
        <v>624</v>
      </c>
      <c r="G204" s="18" t="s">
        <v>624</v>
      </c>
      <c r="H204" s="18" t="s">
        <v>624</v>
      </c>
      <c r="I204" s="18">
        <v>3</v>
      </c>
      <c r="J204" s="18">
        <v>3</v>
      </c>
      <c r="K204" s="18">
        <v>10</v>
      </c>
      <c r="L204" s="18">
        <v>3</v>
      </c>
      <c r="M204" s="18" t="s">
        <v>624</v>
      </c>
      <c r="O204" s="17"/>
    </row>
    <row r="205" spans="1:15" ht="15.75" x14ac:dyDescent="0.25">
      <c r="A205" s="17" t="s">
        <v>450</v>
      </c>
      <c r="B205" s="17" t="s">
        <v>449</v>
      </c>
      <c r="C205" s="18">
        <v>24</v>
      </c>
      <c r="D205" s="18">
        <v>5</v>
      </c>
      <c r="E205" s="18" t="s">
        <v>624</v>
      </c>
      <c r="F205" s="18" t="s">
        <v>624</v>
      </c>
      <c r="G205" s="18" t="s">
        <v>624</v>
      </c>
      <c r="H205" s="18" t="s">
        <v>624</v>
      </c>
      <c r="I205" s="18">
        <v>2</v>
      </c>
      <c r="J205" s="18">
        <v>3</v>
      </c>
      <c r="K205" s="18">
        <v>7</v>
      </c>
      <c r="L205" s="18">
        <v>5</v>
      </c>
      <c r="M205" s="18" t="s">
        <v>624</v>
      </c>
      <c r="O205" s="17"/>
    </row>
    <row r="206" spans="1:15" ht="15.75" x14ac:dyDescent="0.25">
      <c r="A206" s="17" t="s">
        <v>376</v>
      </c>
      <c r="B206" s="17" t="s">
        <v>375</v>
      </c>
      <c r="C206" s="18">
        <v>20</v>
      </c>
      <c r="D206" s="18">
        <v>4</v>
      </c>
      <c r="E206" s="18" t="s">
        <v>624</v>
      </c>
      <c r="F206" s="18" t="s">
        <v>624</v>
      </c>
      <c r="G206" s="18">
        <v>1</v>
      </c>
      <c r="H206" s="18" t="s">
        <v>624</v>
      </c>
      <c r="I206" s="18">
        <v>1</v>
      </c>
      <c r="J206" s="18">
        <v>3</v>
      </c>
      <c r="K206" s="18">
        <v>7</v>
      </c>
      <c r="L206" s="18">
        <v>3</v>
      </c>
      <c r="M206" s="18" t="s">
        <v>624</v>
      </c>
      <c r="O206" s="17"/>
    </row>
    <row r="207" spans="1:15" ht="15.75" x14ac:dyDescent="0.25">
      <c r="A207" s="17" t="s">
        <v>370</v>
      </c>
      <c r="B207" s="17" t="s">
        <v>369</v>
      </c>
      <c r="C207" s="18">
        <v>28</v>
      </c>
      <c r="D207" s="18">
        <v>2</v>
      </c>
      <c r="E207" s="18">
        <v>10</v>
      </c>
      <c r="F207" s="18" t="s">
        <v>624</v>
      </c>
      <c r="G207" s="18">
        <v>1</v>
      </c>
      <c r="H207" s="18" t="s">
        <v>624</v>
      </c>
      <c r="I207" s="18">
        <v>3</v>
      </c>
      <c r="J207" s="18" t="s">
        <v>624</v>
      </c>
      <c r="K207" s="18">
        <v>7</v>
      </c>
      <c r="L207" s="18">
        <v>3</v>
      </c>
      <c r="M207" s="18" t="s">
        <v>624</v>
      </c>
      <c r="O207" s="17"/>
    </row>
    <row r="208" spans="1:15" ht="15.75" x14ac:dyDescent="0.25">
      <c r="A208" s="17" t="s">
        <v>390</v>
      </c>
      <c r="B208" s="17" t="s">
        <v>389</v>
      </c>
      <c r="C208" s="18">
        <v>12</v>
      </c>
      <c r="D208" s="18">
        <v>1</v>
      </c>
      <c r="E208" s="18">
        <v>1</v>
      </c>
      <c r="F208" s="18" t="s">
        <v>624</v>
      </c>
      <c r="G208" s="18" t="s">
        <v>624</v>
      </c>
      <c r="H208" s="18" t="s">
        <v>624</v>
      </c>
      <c r="I208" s="18">
        <v>1</v>
      </c>
      <c r="J208" s="18">
        <v>1</v>
      </c>
      <c r="K208" s="18">
        <v>7</v>
      </c>
      <c r="L208" s="18" t="s">
        <v>624</v>
      </c>
      <c r="M208" s="18" t="s">
        <v>624</v>
      </c>
      <c r="O208" s="17"/>
    </row>
    <row r="209" spans="1:15" ht="15.75" x14ac:dyDescent="0.25">
      <c r="A209" s="17" t="s">
        <v>84</v>
      </c>
      <c r="B209" s="17" t="s">
        <v>83</v>
      </c>
      <c r="C209" s="18">
        <v>12831</v>
      </c>
      <c r="D209" s="18">
        <v>106</v>
      </c>
      <c r="E209" s="18">
        <v>137</v>
      </c>
      <c r="F209" s="18">
        <v>53</v>
      </c>
      <c r="G209" s="18">
        <v>3</v>
      </c>
      <c r="H209" s="18">
        <v>7</v>
      </c>
      <c r="I209" s="18">
        <v>1209</v>
      </c>
      <c r="J209" s="18">
        <v>634</v>
      </c>
      <c r="K209" s="18">
        <v>1444</v>
      </c>
      <c r="L209" s="18">
        <v>1533</v>
      </c>
      <c r="M209" s="18">
        <v>7705</v>
      </c>
      <c r="O209" s="17"/>
    </row>
    <row r="210" spans="1:15" ht="15.75" x14ac:dyDescent="0.25">
      <c r="A210" s="17" t="s">
        <v>400</v>
      </c>
      <c r="B210" s="17" t="s">
        <v>399</v>
      </c>
      <c r="C210" s="18">
        <v>1</v>
      </c>
      <c r="D210" s="18" t="s">
        <v>624</v>
      </c>
      <c r="E210" s="18" t="s">
        <v>624</v>
      </c>
      <c r="F210" s="18" t="s">
        <v>624</v>
      </c>
      <c r="G210" s="18" t="s">
        <v>624</v>
      </c>
      <c r="H210" s="18" t="s">
        <v>624</v>
      </c>
      <c r="I210" s="18">
        <v>1</v>
      </c>
      <c r="J210" s="18" t="s">
        <v>624</v>
      </c>
      <c r="K210" s="18">
        <v>1</v>
      </c>
      <c r="L210" s="18">
        <v>1</v>
      </c>
      <c r="M210" s="18" t="s">
        <v>624</v>
      </c>
      <c r="O210" s="17"/>
    </row>
    <row r="211" spans="1:15" ht="15.75" x14ac:dyDescent="0.25">
      <c r="A211" s="17" t="s">
        <v>432</v>
      </c>
      <c r="B211" s="17" t="s">
        <v>431</v>
      </c>
      <c r="C211" s="18">
        <v>1887</v>
      </c>
      <c r="D211" s="18">
        <v>50</v>
      </c>
      <c r="E211" s="18">
        <v>378</v>
      </c>
      <c r="F211" s="18">
        <v>54</v>
      </c>
      <c r="G211" s="18">
        <v>4</v>
      </c>
      <c r="H211" s="18">
        <v>1</v>
      </c>
      <c r="I211" s="18">
        <v>240</v>
      </c>
      <c r="J211" s="18">
        <v>93</v>
      </c>
      <c r="K211" s="18">
        <v>855</v>
      </c>
      <c r="L211" s="18">
        <v>204</v>
      </c>
      <c r="M211" s="18">
        <v>7</v>
      </c>
      <c r="O211" s="17"/>
    </row>
    <row r="212" spans="1:15" ht="15.75" x14ac:dyDescent="0.25">
      <c r="A212" s="17" t="s">
        <v>414</v>
      </c>
      <c r="B212" s="17" t="s">
        <v>413</v>
      </c>
      <c r="C212" s="18">
        <v>2</v>
      </c>
      <c r="D212" s="18" t="s">
        <v>624</v>
      </c>
      <c r="E212" s="18" t="s">
        <v>624</v>
      </c>
      <c r="F212" s="18" t="s">
        <v>624</v>
      </c>
      <c r="G212" s="18" t="s">
        <v>624</v>
      </c>
      <c r="H212" s="18" t="s">
        <v>624</v>
      </c>
      <c r="I212" s="18" t="s">
        <v>624</v>
      </c>
      <c r="J212" s="18">
        <v>1</v>
      </c>
      <c r="K212" s="18">
        <v>2</v>
      </c>
      <c r="L212" s="18" t="s">
        <v>624</v>
      </c>
      <c r="M212" s="18" t="s">
        <v>624</v>
      </c>
      <c r="O212" s="17"/>
    </row>
    <row r="213" spans="1:15" ht="15.75" x14ac:dyDescent="0.25">
      <c r="A213" s="17" t="s">
        <v>434</v>
      </c>
      <c r="B213" s="17" t="s">
        <v>433</v>
      </c>
      <c r="C213" s="18">
        <v>147</v>
      </c>
      <c r="D213" s="18">
        <v>6</v>
      </c>
      <c r="E213" s="18">
        <v>2</v>
      </c>
      <c r="F213" s="18">
        <v>1</v>
      </c>
      <c r="G213" s="18" t="s">
        <v>624</v>
      </c>
      <c r="H213" s="18" t="s">
        <v>624</v>
      </c>
      <c r="I213" s="18">
        <v>9</v>
      </c>
      <c r="J213" s="18">
        <v>4</v>
      </c>
      <c r="K213" s="18">
        <v>113</v>
      </c>
      <c r="L213" s="18">
        <v>11</v>
      </c>
      <c r="M213" s="18" t="s">
        <v>624</v>
      </c>
      <c r="O213" s="17"/>
    </row>
    <row r="214" spans="1:15" ht="15.75" x14ac:dyDescent="0.25">
      <c r="A214" s="17" t="s">
        <v>412</v>
      </c>
      <c r="B214" s="17" t="s">
        <v>411</v>
      </c>
      <c r="C214" s="18">
        <v>1666</v>
      </c>
      <c r="D214" s="18">
        <v>98</v>
      </c>
      <c r="E214" s="18">
        <v>42</v>
      </c>
      <c r="F214" s="18">
        <v>179</v>
      </c>
      <c r="G214" s="18">
        <v>3</v>
      </c>
      <c r="H214" s="18">
        <v>1</v>
      </c>
      <c r="I214" s="18">
        <v>172</v>
      </c>
      <c r="J214" s="18">
        <v>108</v>
      </c>
      <c r="K214" s="18">
        <v>932</v>
      </c>
      <c r="L214" s="18">
        <v>106</v>
      </c>
      <c r="M214" s="18">
        <v>25</v>
      </c>
      <c r="O214" s="17"/>
    </row>
    <row r="215" spans="1:15" ht="15.75" x14ac:dyDescent="0.25">
      <c r="A215" s="17" t="s">
        <v>62</v>
      </c>
      <c r="B215" s="17" t="s">
        <v>61</v>
      </c>
      <c r="C215" s="18">
        <v>23</v>
      </c>
      <c r="D215" s="18">
        <v>5</v>
      </c>
      <c r="E215" s="18">
        <v>1</v>
      </c>
      <c r="F215" s="18" t="s">
        <v>624</v>
      </c>
      <c r="G215" s="18" t="s">
        <v>624</v>
      </c>
      <c r="H215" s="18" t="s">
        <v>624</v>
      </c>
      <c r="I215" s="18">
        <v>5</v>
      </c>
      <c r="J215" s="18">
        <v>2</v>
      </c>
      <c r="K215" s="18">
        <v>6</v>
      </c>
      <c r="L215" s="18">
        <v>5</v>
      </c>
      <c r="M215" s="18" t="s">
        <v>624</v>
      </c>
      <c r="O215" s="17"/>
    </row>
    <row r="216" spans="1:15" ht="15.75" x14ac:dyDescent="0.25">
      <c r="A216" s="17" t="s">
        <v>162</v>
      </c>
      <c r="B216" s="17" t="s">
        <v>161</v>
      </c>
      <c r="C216" s="18">
        <v>32</v>
      </c>
      <c r="D216" s="18">
        <v>5</v>
      </c>
      <c r="E216" s="18">
        <v>1</v>
      </c>
      <c r="F216" s="18">
        <v>1</v>
      </c>
      <c r="G216" s="18" t="s">
        <v>624</v>
      </c>
      <c r="H216" s="18" t="s">
        <v>624</v>
      </c>
      <c r="I216" s="18">
        <v>3</v>
      </c>
      <c r="J216" s="18">
        <v>1</v>
      </c>
      <c r="K216" s="18">
        <v>11</v>
      </c>
      <c r="L216" s="18">
        <v>11</v>
      </c>
      <c r="M216" s="18" t="s">
        <v>624</v>
      </c>
      <c r="O216" s="17"/>
    </row>
    <row r="217" spans="1:15" ht="15.75" x14ac:dyDescent="0.25">
      <c r="A217" s="17" t="s">
        <v>410</v>
      </c>
      <c r="B217" s="17" t="s">
        <v>409</v>
      </c>
      <c r="C217" s="18">
        <v>187</v>
      </c>
      <c r="D217" s="18">
        <v>4</v>
      </c>
      <c r="E217" s="18">
        <v>11</v>
      </c>
      <c r="F217" s="18">
        <v>5</v>
      </c>
      <c r="G217" s="18">
        <v>156</v>
      </c>
      <c r="H217" s="18" t="s">
        <v>624</v>
      </c>
      <c r="I217" s="18">
        <v>1</v>
      </c>
      <c r="J217" s="18">
        <v>1</v>
      </c>
      <c r="K217" s="18">
        <v>6</v>
      </c>
      <c r="L217" s="18">
        <v>3</v>
      </c>
      <c r="M217" s="18" t="s">
        <v>624</v>
      </c>
      <c r="O217" s="17"/>
    </row>
    <row r="218" spans="1:15" ht="15.75" x14ac:dyDescent="0.25">
      <c r="A218" s="17" t="s">
        <v>416</v>
      </c>
      <c r="B218" s="17" t="s">
        <v>415</v>
      </c>
      <c r="C218" s="18" t="s">
        <v>624</v>
      </c>
      <c r="D218" s="18" t="s">
        <v>624</v>
      </c>
      <c r="E218" s="18" t="s">
        <v>624</v>
      </c>
      <c r="F218" s="18" t="s">
        <v>624</v>
      </c>
      <c r="G218" s="18" t="s">
        <v>624</v>
      </c>
      <c r="H218" s="18" t="s">
        <v>624</v>
      </c>
      <c r="I218" s="18" t="s">
        <v>624</v>
      </c>
      <c r="J218" s="18" t="s">
        <v>624</v>
      </c>
      <c r="K218" s="18" t="s">
        <v>624</v>
      </c>
      <c r="L218" s="18" t="s">
        <v>624</v>
      </c>
      <c r="M218" s="18" t="s">
        <v>624</v>
      </c>
      <c r="O218" s="17"/>
    </row>
    <row r="219" spans="1:15" ht="15.75" x14ac:dyDescent="0.25">
      <c r="A219" s="17" t="s">
        <v>424</v>
      </c>
      <c r="B219" s="17" t="s">
        <v>423</v>
      </c>
      <c r="C219" s="18">
        <v>1</v>
      </c>
      <c r="D219" s="18" t="s">
        <v>624</v>
      </c>
      <c r="E219" s="18" t="s">
        <v>624</v>
      </c>
      <c r="F219" s="18" t="s">
        <v>624</v>
      </c>
      <c r="G219" s="18" t="s">
        <v>624</v>
      </c>
      <c r="H219" s="18" t="s">
        <v>624</v>
      </c>
      <c r="I219" s="18" t="s">
        <v>624</v>
      </c>
      <c r="J219" s="18" t="s">
        <v>624</v>
      </c>
      <c r="K219" s="18">
        <v>1</v>
      </c>
      <c r="L219" s="18" t="s">
        <v>624</v>
      </c>
      <c r="M219" s="18" t="s">
        <v>624</v>
      </c>
      <c r="O219" s="17"/>
    </row>
    <row r="220" spans="1:15" ht="15.75" x14ac:dyDescent="0.25">
      <c r="A220" s="17" t="s">
        <v>428</v>
      </c>
      <c r="B220" s="17" t="s">
        <v>859</v>
      </c>
      <c r="C220" s="18">
        <v>116</v>
      </c>
      <c r="D220" s="18">
        <v>16</v>
      </c>
      <c r="E220" s="18">
        <v>2</v>
      </c>
      <c r="F220" s="18">
        <v>1</v>
      </c>
      <c r="G220" s="18" t="s">
        <v>624</v>
      </c>
      <c r="H220" s="18" t="s">
        <v>624</v>
      </c>
      <c r="I220" s="18">
        <v>22</v>
      </c>
      <c r="J220" s="18">
        <v>11</v>
      </c>
      <c r="K220" s="18">
        <v>50</v>
      </c>
      <c r="L220" s="18">
        <v>14</v>
      </c>
      <c r="M220" s="18">
        <v>1</v>
      </c>
      <c r="O220" s="17"/>
    </row>
    <row r="221" spans="1:15" ht="15.75" x14ac:dyDescent="0.25">
      <c r="A221" s="17" t="s">
        <v>422</v>
      </c>
      <c r="B221" s="17" t="s">
        <v>421</v>
      </c>
      <c r="C221" s="18">
        <v>174</v>
      </c>
      <c r="D221" s="18">
        <v>3</v>
      </c>
      <c r="E221" s="18">
        <v>11</v>
      </c>
      <c r="F221" s="18">
        <v>2</v>
      </c>
      <c r="G221" s="18">
        <v>3</v>
      </c>
      <c r="H221" s="18" t="s">
        <v>624</v>
      </c>
      <c r="I221" s="18">
        <v>39</v>
      </c>
      <c r="J221" s="18">
        <v>42</v>
      </c>
      <c r="K221" s="18">
        <v>56</v>
      </c>
      <c r="L221" s="18">
        <v>15</v>
      </c>
      <c r="M221" s="18">
        <v>1</v>
      </c>
      <c r="O221" s="17"/>
    </row>
    <row r="222" spans="1:15" ht="15.75" x14ac:dyDescent="0.25">
      <c r="A222" s="17" t="s">
        <v>426</v>
      </c>
      <c r="B222" s="17" t="s">
        <v>425</v>
      </c>
      <c r="C222" s="18">
        <v>6968</v>
      </c>
      <c r="D222" s="18">
        <v>118</v>
      </c>
      <c r="E222" s="18">
        <v>303</v>
      </c>
      <c r="F222" s="18">
        <v>556</v>
      </c>
      <c r="G222" s="18">
        <v>14</v>
      </c>
      <c r="H222" s="18">
        <v>2</v>
      </c>
      <c r="I222" s="18">
        <v>748</v>
      </c>
      <c r="J222" s="18">
        <v>668</v>
      </c>
      <c r="K222" s="18">
        <v>4084</v>
      </c>
      <c r="L222" s="18">
        <v>319</v>
      </c>
      <c r="M222" s="18">
        <v>155</v>
      </c>
      <c r="O222" s="17"/>
    </row>
    <row r="223" spans="1:15" ht="15.75" x14ac:dyDescent="0.25">
      <c r="A223" s="17" t="s">
        <v>420</v>
      </c>
      <c r="B223" s="17" t="s">
        <v>419</v>
      </c>
      <c r="C223" s="18">
        <v>24</v>
      </c>
      <c r="D223" s="18" t="s">
        <v>624</v>
      </c>
      <c r="E223" s="18" t="s">
        <v>624</v>
      </c>
      <c r="F223" s="18" t="s">
        <v>624</v>
      </c>
      <c r="G223" s="18" t="s">
        <v>624</v>
      </c>
      <c r="H223" s="18" t="s">
        <v>624</v>
      </c>
      <c r="I223" s="18">
        <v>10</v>
      </c>
      <c r="J223" s="18">
        <v>2</v>
      </c>
      <c r="K223" s="18">
        <v>9</v>
      </c>
      <c r="L223" s="18">
        <v>3</v>
      </c>
      <c r="M223" s="18" t="s">
        <v>624</v>
      </c>
      <c r="O223" s="17"/>
    </row>
    <row r="224" spans="1:15" ht="15.75" x14ac:dyDescent="0.25">
      <c r="A224" s="17" t="s">
        <v>404</v>
      </c>
      <c r="B224" s="17" t="s">
        <v>1882</v>
      </c>
      <c r="C224" s="18">
        <v>5</v>
      </c>
      <c r="D224" s="18" t="s">
        <v>624</v>
      </c>
      <c r="E224" s="18" t="s">
        <v>624</v>
      </c>
      <c r="F224" s="18" t="s">
        <v>624</v>
      </c>
      <c r="G224" s="18" t="s">
        <v>624</v>
      </c>
      <c r="H224" s="18" t="s">
        <v>624</v>
      </c>
      <c r="I224" s="18">
        <v>2</v>
      </c>
      <c r="J224" s="18" t="s">
        <v>624</v>
      </c>
      <c r="K224" s="18">
        <v>2</v>
      </c>
      <c r="L224" s="18">
        <v>1</v>
      </c>
      <c r="M224" s="18" t="s">
        <v>624</v>
      </c>
      <c r="O224" s="17"/>
    </row>
    <row r="225" spans="1:15" ht="15.75" x14ac:dyDescent="0.25">
      <c r="A225" s="17" t="s">
        <v>430</v>
      </c>
      <c r="B225" s="17" t="s">
        <v>429</v>
      </c>
      <c r="C225" s="18" t="s">
        <v>624</v>
      </c>
      <c r="D225" s="18" t="s">
        <v>624</v>
      </c>
      <c r="E225" s="18" t="s">
        <v>624</v>
      </c>
      <c r="F225" s="18" t="s">
        <v>624</v>
      </c>
      <c r="G225" s="18" t="s">
        <v>624</v>
      </c>
      <c r="H225" s="18" t="s">
        <v>624</v>
      </c>
      <c r="I225" s="18" t="s">
        <v>624</v>
      </c>
      <c r="J225" s="18" t="s">
        <v>624</v>
      </c>
      <c r="K225" s="18" t="s">
        <v>624</v>
      </c>
      <c r="L225" s="18" t="s">
        <v>624</v>
      </c>
      <c r="M225" s="18" t="s">
        <v>624</v>
      </c>
      <c r="O225" s="17"/>
    </row>
    <row r="226" spans="1:15" ht="15.75" x14ac:dyDescent="0.25">
      <c r="A226" s="17" t="s">
        <v>438</v>
      </c>
      <c r="B226" s="17" t="s">
        <v>437</v>
      </c>
      <c r="C226" s="18">
        <v>55</v>
      </c>
      <c r="D226" s="18">
        <v>1</v>
      </c>
      <c r="E226" s="18">
        <v>2</v>
      </c>
      <c r="F226" s="18">
        <v>1</v>
      </c>
      <c r="G226" s="18" t="s">
        <v>624</v>
      </c>
      <c r="H226" s="18" t="s">
        <v>624</v>
      </c>
      <c r="I226" s="18">
        <v>12</v>
      </c>
      <c r="J226" s="18">
        <v>3</v>
      </c>
      <c r="K226" s="18">
        <v>28</v>
      </c>
      <c r="L226" s="18">
        <v>9</v>
      </c>
      <c r="M226" s="18" t="s">
        <v>624</v>
      </c>
      <c r="O226" s="17"/>
    </row>
    <row r="227" spans="1:15" ht="15.75" x14ac:dyDescent="0.25">
      <c r="A227" s="17" t="s">
        <v>436</v>
      </c>
      <c r="B227" s="17" t="s">
        <v>435</v>
      </c>
      <c r="C227" s="18">
        <v>725</v>
      </c>
      <c r="D227" s="18">
        <v>41</v>
      </c>
      <c r="E227" s="18">
        <v>118</v>
      </c>
      <c r="F227" s="18">
        <v>49</v>
      </c>
      <c r="G227" s="18">
        <v>6</v>
      </c>
      <c r="H227" s="18">
        <v>1</v>
      </c>
      <c r="I227" s="18">
        <v>83</v>
      </c>
      <c r="J227" s="18">
        <v>23</v>
      </c>
      <c r="K227" s="18">
        <v>347</v>
      </c>
      <c r="L227" s="18">
        <v>53</v>
      </c>
      <c r="M227" s="18">
        <v>3</v>
      </c>
      <c r="O227" s="17"/>
    </row>
    <row r="228" spans="1:15" ht="15.75" x14ac:dyDescent="0.25">
      <c r="A228" s="17" t="s">
        <v>6</v>
      </c>
      <c r="B228" s="17" t="s">
        <v>5</v>
      </c>
      <c r="C228" s="18">
        <v>7377</v>
      </c>
      <c r="D228" s="18">
        <v>366</v>
      </c>
      <c r="E228" s="18">
        <v>248</v>
      </c>
      <c r="F228" s="18">
        <v>69</v>
      </c>
      <c r="G228" s="18">
        <v>18</v>
      </c>
      <c r="H228" s="18">
        <v>1</v>
      </c>
      <c r="I228" s="18">
        <v>569</v>
      </c>
      <c r="J228" s="18">
        <v>362</v>
      </c>
      <c r="K228" s="18">
        <v>4285</v>
      </c>
      <c r="L228" s="18">
        <v>1029</v>
      </c>
      <c r="M228" s="18">
        <v>427</v>
      </c>
      <c r="O228" s="17"/>
    </row>
    <row r="229" spans="1:15" ht="15.75" x14ac:dyDescent="0.25">
      <c r="A229" s="17" t="s">
        <v>442</v>
      </c>
      <c r="B229" s="17" t="s">
        <v>1883</v>
      </c>
      <c r="C229" s="18">
        <v>60432</v>
      </c>
      <c r="D229" s="18">
        <v>891</v>
      </c>
      <c r="E229" s="18">
        <v>1914</v>
      </c>
      <c r="F229" s="18">
        <v>445</v>
      </c>
      <c r="G229" s="18">
        <v>1951</v>
      </c>
      <c r="H229" s="18">
        <v>53</v>
      </c>
      <c r="I229" s="18">
        <v>14153</v>
      </c>
      <c r="J229" s="18">
        <v>4198</v>
      </c>
      <c r="K229" s="18">
        <v>27238</v>
      </c>
      <c r="L229" s="18">
        <v>8381</v>
      </c>
      <c r="M229" s="18">
        <v>1206</v>
      </c>
      <c r="O229" s="17"/>
    </row>
    <row r="230" spans="1:15" ht="15.75" x14ac:dyDescent="0.25">
      <c r="A230" s="17" t="s">
        <v>444</v>
      </c>
      <c r="B230" s="17" t="s">
        <v>443</v>
      </c>
      <c r="C230" s="18">
        <v>145</v>
      </c>
      <c r="D230" s="18">
        <v>3</v>
      </c>
      <c r="E230" s="18">
        <v>37</v>
      </c>
      <c r="F230" s="18">
        <v>1</v>
      </c>
      <c r="G230" s="18" t="s">
        <v>624</v>
      </c>
      <c r="H230" s="18" t="s">
        <v>624</v>
      </c>
      <c r="I230" s="18">
        <v>48</v>
      </c>
      <c r="J230" s="18">
        <v>6</v>
      </c>
      <c r="K230" s="18">
        <v>43</v>
      </c>
      <c r="L230" s="18">
        <v>7</v>
      </c>
      <c r="M230" s="18" t="s">
        <v>624</v>
      </c>
      <c r="O230" s="17"/>
    </row>
    <row r="231" spans="1:15" ht="15.75" x14ac:dyDescent="0.25">
      <c r="A231" s="17" t="s">
        <v>440</v>
      </c>
      <c r="B231" s="17" t="s">
        <v>439</v>
      </c>
      <c r="C231" s="18">
        <v>1</v>
      </c>
      <c r="D231" s="18" t="s">
        <v>624</v>
      </c>
      <c r="E231" s="18">
        <v>1</v>
      </c>
      <c r="F231" s="18" t="s">
        <v>624</v>
      </c>
      <c r="G231" s="18" t="s">
        <v>624</v>
      </c>
      <c r="H231" s="18" t="s">
        <v>624</v>
      </c>
      <c r="I231" s="18" t="s">
        <v>624</v>
      </c>
      <c r="J231" s="18" t="s">
        <v>624</v>
      </c>
      <c r="K231" s="18" t="s">
        <v>624</v>
      </c>
      <c r="L231" s="18" t="s">
        <v>624</v>
      </c>
      <c r="M231" s="18" t="s">
        <v>624</v>
      </c>
      <c r="O231" s="17"/>
    </row>
    <row r="232" spans="1:15" ht="15.75" x14ac:dyDescent="0.25">
      <c r="A232" s="17" t="s">
        <v>456</v>
      </c>
      <c r="B232" s="17" t="s">
        <v>455</v>
      </c>
      <c r="C232" s="18">
        <v>3</v>
      </c>
      <c r="D232" s="18" t="s">
        <v>624</v>
      </c>
      <c r="E232" s="18">
        <v>2</v>
      </c>
      <c r="F232" s="18" t="s">
        <v>624</v>
      </c>
      <c r="G232" s="18" t="s">
        <v>624</v>
      </c>
      <c r="H232" s="18" t="s">
        <v>624</v>
      </c>
      <c r="I232" s="18" t="s">
        <v>624</v>
      </c>
      <c r="J232" s="18" t="s">
        <v>624</v>
      </c>
      <c r="K232" s="18">
        <v>1</v>
      </c>
      <c r="L232" s="18" t="s">
        <v>624</v>
      </c>
      <c r="M232" s="18" t="s">
        <v>624</v>
      </c>
      <c r="O232" s="17"/>
    </row>
    <row r="233" spans="1:15" ht="15.75" x14ac:dyDescent="0.25">
      <c r="A233" s="17" t="s">
        <v>446</v>
      </c>
      <c r="B233" s="17" t="s">
        <v>445</v>
      </c>
      <c r="C233" s="18">
        <v>66</v>
      </c>
      <c r="D233" s="18">
        <v>1</v>
      </c>
      <c r="E233" s="18">
        <v>7</v>
      </c>
      <c r="F233" s="18" t="s">
        <v>624</v>
      </c>
      <c r="G233" s="18" t="s">
        <v>624</v>
      </c>
      <c r="H233" s="18" t="s">
        <v>624</v>
      </c>
      <c r="I233" s="18">
        <v>10</v>
      </c>
      <c r="J233" s="18">
        <v>2</v>
      </c>
      <c r="K233" s="18">
        <v>35</v>
      </c>
      <c r="L233" s="18">
        <v>9</v>
      </c>
      <c r="M233" s="18">
        <v>2</v>
      </c>
      <c r="O233" s="17"/>
    </row>
    <row r="234" spans="1:15" ht="15.75" x14ac:dyDescent="0.25">
      <c r="A234" s="17" t="s">
        <v>460</v>
      </c>
      <c r="B234" s="17" t="s">
        <v>459</v>
      </c>
      <c r="C234" s="18">
        <v>1</v>
      </c>
      <c r="D234" s="18" t="s">
        <v>624</v>
      </c>
      <c r="E234" s="18" t="s">
        <v>624</v>
      </c>
      <c r="F234" s="18" t="s">
        <v>624</v>
      </c>
      <c r="G234" s="18" t="s">
        <v>624</v>
      </c>
      <c r="H234" s="18" t="s">
        <v>624</v>
      </c>
      <c r="I234" s="18" t="s">
        <v>624</v>
      </c>
      <c r="J234" s="18" t="s">
        <v>624</v>
      </c>
      <c r="K234" s="18">
        <v>1</v>
      </c>
      <c r="L234" s="18" t="s">
        <v>624</v>
      </c>
      <c r="M234" s="18" t="s">
        <v>624</v>
      </c>
      <c r="O234" s="17"/>
    </row>
    <row r="235" spans="1:15" ht="15.75" x14ac:dyDescent="0.25">
      <c r="A235" s="17" t="s">
        <v>448</v>
      </c>
      <c r="B235" s="17" t="s">
        <v>447</v>
      </c>
      <c r="C235" s="18" t="s">
        <v>624</v>
      </c>
      <c r="D235" s="18" t="s">
        <v>624</v>
      </c>
      <c r="E235" s="18" t="s">
        <v>624</v>
      </c>
      <c r="F235" s="18" t="s">
        <v>624</v>
      </c>
      <c r="G235" s="18" t="s">
        <v>624</v>
      </c>
      <c r="H235" s="18" t="s">
        <v>624</v>
      </c>
      <c r="I235" s="18" t="s">
        <v>624</v>
      </c>
      <c r="J235" s="18" t="s">
        <v>624</v>
      </c>
      <c r="K235" s="18">
        <v>1</v>
      </c>
      <c r="L235" s="18" t="s">
        <v>624</v>
      </c>
      <c r="M235" s="18" t="s">
        <v>624</v>
      </c>
      <c r="O235" s="17"/>
    </row>
    <row r="236" spans="1:15" ht="15.75" x14ac:dyDescent="0.25">
      <c r="A236" s="17" t="s">
        <v>452</v>
      </c>
      <c r="B236" s="17" t="s">
        <v>451</v>
      </c>
      <c r="C236" s="18">
        <v>19</v>
      </c>
      <c r="D236" s="18">
        <v>1</v>
      </c>
      <c r="E236" s="18">
        <v>10</v>
      </c>
      <c r="F236" s="18" t="s">
        <v>624</v>
      </c>
      <c r="G236" s="18" t="s">
        <v>624</v>
      </c>
      <c r="H236" s="18" t="s">
        <v>624</v>
      </c>
      <c r="I236" s="18">
        <v>2</v>
      </c>
      <c r="J236" s="18">
        <v>1</v>
      </c>
      <c r="K236" s="18">
        <v>3</v>
      </c>
      <c r="L236" s="18">
        <v>1</v>
      </c>
      <c r="M236" s="18" t="s">
        <v>624</v>
      </c>
      <c r="O236" s="17"/>
    </row>
    <row r="237" spans="1:15" ht="15.75" x14ac:dyDescent="0.25">
      <c r="A237" s="17" t="s">
        <v>458</v>
      </c>
      <c r="B237" s="17" t="s">
        <v>457</v>
      </c>
      <c r="C237" s="18">
        <v>790</v>
      </c>
      <c r="D237" s="18">
        <v>64</v>
      </c>
      <c r="E237" s="18">
        <v>64</v>
      </c>
      <c r="F237" s="18">
        <v>86</v>
      </c>
      <c r="G237" s="18">
        <v>2</v>
      </c>
      <c r="H237" s="18" t="s">
        <v>624</v>
      </c>
      <c r="I237" s="18">
        <v>192</v>
      </c>
      <c r="J237" s="18">
        <v>61</v>
      </c>
      <c r="K237" s="18">
        <v>190</v>
      </c>
      <c r="L237" s="18">
        <v>128</v>
      </c>
      <c r="M237" s="18">
        <v>2</v>
      </c>
      <c r="O237" s="17"/>
    </row>
    <row r="238" spans="1:15" ht="15.75" x14ac:dyDescent="0.25">
      <c r="A238" s="17" t="s">
        <v>462</v>
      </c>
      <c r="B238" s="17" t="s">
        <v>1884</v>
      </c>
      <c r="C238" s="18" t="s">
        <v>624</v>
      </c>
      <c r="D238" s="18" t="s">
        <v>624</v>
      </c>
      <c r="E238" s="18" t="s">
        <v>624</v>
      </c>
      <c r="F238" s="18" t="s">
        <v>624</v>
      </c>
      <c r="G238" s="18" t="s">
        <v>624</v>
      </c>
      <c r="H238" s="18" t="s">
        <v>624</v>
      </c>
      <c r="I238" s="18" t="s">
        <v>624</v>
      </c>
      <c r="J238" s="18" t="s">
        <v>624</v>
      </c>
      <c r="K238" s="18" t="s">
        <v>624</v>
      </c>
      <c r="L238" s="18" t="s">
        <v>624</v>
      </c>
      <c r="M238" s="18" t="s">
        <v>624</v>
      </c>
      <c r="O238" s="17"/>
    </row>
    <row r="239" spans="1:15" ht="15.75" x14ac:dyDescent="0.25">
      <c r="A239" s="17" t="s">
        <v>468</v>
      </c>
      <c r="B239" s="17" t="s">
        <v>467</v>
      </c>
      <c r="C239" s="18">
        <v>32</v>
      </c>
      <c r="D239" s="18">
        <v>7</v>
      </c>
      <c r="E239" s="18">
        <v>4</v>
      </c>
      <c r="F239" s="18" t="s">
        <v>624</v>
      </c>
      <c r="G239" s="18" t="s">
        <v>624</v>
      </c>
      <c r="H239" s="18" t="s">
        <v>624</v>
      </c>
      <c r="I239" s="18">
        <v>2</v>
      </c>
      <c r="J239" s="18">
        <v>1</v>
      </c>
      <c r="K239" s="18">
        <v>15</v>
      </c>
      <c r="L239" s="18">
        <v>2</v>
      </c>
      <c r="M239" s="18" t="s">
        <v>624</v>
      </c>
      <c r="O239" s="17"/>
    </row>
    <row r="240" spans="1:15" ht="15.75" x14ac:dyDescent="0.25">
      <c r="A240" s="17" t="s">
        <v>472</v>
      </c>
      <c r="B240" s="17" t="s">
        <v>471</v>
      </c>
      <c r="C240" s="18">
        <v>67</v>
      </c>
      <c r="D240" s="18">
        <v>4</v>
      </c>
      <c r="E240" s="18">
        <v>1</v>
      </c>
      <c r="F240" s="18" t="s">
        <v>624</v>
      </c>
      <c r="G240" s="18" t="s">
        <v>624</v>
      </c>
      <c r="H240" s="18" t="s">
        <v>624</v>
      </c>
      <c r="I240" s="18">
        <v>11</v>
      </c>
      <c r="J240" s="18">
        <v>2</v>
      </c>
      <c r="K240" s="18">
        <v>39</v>
      </c>
      <c r="L240" s="18">
        <v>9</v>
      </c>
      <c r="M240" s="18">
        <v>1</v>
      </c>
      <c r="O240" s="17"/>
    </row>
    <row r="241" spans="1:15" ht="15.75" x14ac:dyDescent="0.25">
      <c r="A241" s="17" t="s">
        <v>474</v>
      </c>
      <c r="B241" s="17" t="s">
        <v>473</v>
      </c>
      <c r="C241" s="18">
        <v>47</v>
      </c>
      <c r="D241" s="18" t="s">
        <v>624</v>
      </c>
      <c r="E241" s="18">
        <v>2</v>
      </c>
      <c r="F241" s="18" t="s">
        <v>624</v>
      </c>
      <c r="G241" s="18" t="s">
        <v>624</v>
      </c>
      <c r="H241" s="18" t="s">
        <v>624</v>
      </c>
      <c r="I241" s="18">
        <v>2</v>
      </c>
      <c r="J241" s="18">
        <v>1</v>
      </c>
      <c r="K241" s="18">
        <v>40</v>
      </c>
      <c r="L241" s="18">
        <v>2</v>
      </c>
      <c r="M241" s="18" t="s">
        <v>624</v>
      </c>
      <c r="O241" s="17"/>
    </row>
    <row r="242" spans="1:15" ht="15.75" x14ac:dyDescent="0.25">
      <c r="A242" s="17" t="s">
        <v>1885</v>
      </c>
      <c r="B242" s="17" t="s">
        <v>1886</v>
      </c>
      <c r="C242" s="18">
        <v>207153</v>
      </c>
      <c r="D242" s="18">
        <v>6254</v>
      </c>
      <c r="E242" s="18">
        <v>7048</v>
      </c>
      <c r="F242" s="18">
        <v>5755</v>
      </c>
      <c r="G242" s="18">
        <v>9838</v>
      </c>
      <c r="H242" s="18">
        <v>124</v>
      </c>
      <c r="I242" s="18">
        <v>29727</v>
      </c>
      <c r="J242" s="18">
        <v>15719</v>
      </c>
      <c r="K242" s="18">
        <v>91792</v>
      </c>
      <c r="L242" s="18">
        <v>23281</v>
      </c>
      <c r="M242" s="18">
        <v>17615</v>
      </c>
      <c r="O242" s="17"/>
    </row>
    <row r="243" spans="1:15" ht="15.75" x14ac:dyDescent="0.25">
      <c r="A243" s="17" t="s">
        <v>476</v>
      </c>
      <c r="B243" s="17" t="s">
        <v>1887</v>
      </c>
      <c r="C243" s="18">
        <v>393516</v>
      </c>
      <c r="D243" s="18">
        <v>17056</v>
      </c>
      <c r="E243" s="18">
        <v>12048</v>
      </c>
      <c r="F243" s="18">
        <v>9015</v>
      </c>
      <c r="G243" s="18">
        <v>38184</v>
      </c>
      <c r="H243" s="18">
        <v>633</v>
      </c>
      <c r="I243" s="18">
        <v>59888</v>
      </c>
      <c r="J243" s="18">
        <v>34848</v>
      </c>
      <c r="K243" s="18">
        <v>159463</v>
      </c>
      <c r="L243" s="18">
        <v>42502</v>
      </c>
      <c r="M243" s="18">
        <v>19879</v>
      </c>
      <c r="O243" s="17"/>
    </row>
    <row r="244" spans="1:15" ht="15.75" x14ac:dyDescent="0.25">
      <c r="A244" s="17"/>
      <c r="B244" s="17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O244" s="17"/>
    </row>
    <row r="245" spans="1:15" ht="15.75" x14ac:dyDescent="0.25">
      <c r="A245" s="29" t="s">
        <v>1888</v>
      </c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O245" s="17"/>
    </row>
    <row r="246" spans="1:15" ht="15.75" x14ac:dyDescent="0.25">
      <c r="A246" s="35" t="s">
        <v>1866</v>
      </c>
      <c r="B246" s="35" t="s">
        <v>950</v>
      </c>
      <c r="C246" s="31" t="s">
        <v>477</v>
      </c>
      <c r="D246" s="31" t="s">
        <v>1867</v>
      </c>
      <c r="E246" s="31" t="s">
        <v>1868</v>
      </c>
      <c r="F246" s="31" t="s">
        <v>1869</v>
      </c>
      <c r="G246" s="31" t="s">
        <v>1870</v>
      </c>
      <c r="H246" s="31" t="s">
        <v>1871</v>
      </c>
      <c r="I246" s="31" t="s">
        <v>1872</v>
      </c>
      <c r="J246" s="31" t="s">
        <v>1873</v>
      </c>
      <c r="K246" s="31" t="s">
        <v>1874</v>
      </c>
      <c r="L246" s="31" t="s">
        <v>1875</v>
      </c>
      <c r="M246" s="31" t="s">
        <v>1876</v>
      </c>
      <c r="O246" s="17"/>
    </row>
    <row r="247" spans="1:15" ht="15.75" x14ac:dyDescent="0.25">
      <c r="A247" s="17" t="s">
        <v>26</v>
      </c>
      <c r="B247" s="17" t="s">
        <v>25</v>
      </c>
      <c r="C247" s="18">
        <v>4713</v>
      </c>
      <c r="D247" s="18">
        <v>170</v>
      </c>
      <c r="E247" s="18">
        <v>30</v>
      </c>
      <c r="F247" s="18">
        <v>43</v>
      </c>
      <c r="G247" s="18">
        <v>7</v>
      </c>
      <c r="H247" s="18">
        <v>1</v>
      </c>
      <c r="I247" s="18">
        <v>372</v>
      </c>
      <c r="J247" s="18">
        <v>811</v>
      </c>
      <c r="K247" s="18">
        <v>2809</v>
      </c>
      <c r="L247" s="18">
        <v>434</v>
      </c>
      <c r="M247" s="18">
        <v>37</v>
      </c>
    </row>
    <row r="248" spans="1:15" ht="15.75" x14ac:dyDescent="0.25">
      <c r="A248" s="17" t="s">
        <v>40</v>
      </c>
      <c r="B248" s="17" t="s">
        <v>39</v>
      </c>
      <c r="C248" s="18">
        <v>29199</v>
      </c>
      <c r="D248" s="18">
        <v>4190</v>
      </c>
      <c r="E248" s="18">
        <v>1011</v>
      </c>
      <c r="F248" s="18">
        <v>287</v>
      </c>
      <c r="G248" s="18">
        <v>3077</v>
      </c>
      <c r="H248" s="18">
        <v>154</v>
      </c>
      <c r="I248" s="18">
        <v>6888</v>
      </c>
      <c r="J248" s="18">
        <v>3908</v>
      </c>
      <c r="K248" s="18">
        <v>6869</v>
      </c>
      <c r="L248" s="18">
        <v>2762</v>
      </c>
      <c r="M248" s="18">
        <v>54</v>
      </c>
    </row>
    <row r="249" spans="1:15" ht="15.75" x14ac:dyDescent="0.25">
      <c r="A249" s="17" t="s">
        <v>44</v>
      </c>
      <c r="B249" s="17" t="s">
        <v>43</v>
      </c>
      <c r="C249" s="18">
        <v>696</v>
      </c>
      <c r="D249" s="18">
        <v>93</v>
      </c>
      <c r="E249" s="18">
        <v>56</v>
      </c>
      <c r="F249" s="18">
        <v>58</v>
      </c>
      <c r="G249" s="18" t="s">
        <v>624</v>
      </c>
      <c r="H249" s="18">
        <v>3</v>
      </c>
      <c r="I249" s="18">
        <v>94</v>
      </c>
      <c r="J249" s="18">
        <v>115</v>
      </c>
      <c r="K249" s="18">
        <v>148</v>
      </c>
      <c r="L249" s="18">
        <v>126</v>
      </c>
      <c r="M249" s="18">
        <v>3</v>
      </c>
      <c r="N249" s="34"/>
    </row>
    <row r="250" spans="1:15" ht="15.75" x14ac:dyDescent="0.25">
      <c r="A250" s="17" t="s">
        <v>186</v>
      </c>
      <c r="B250" s="17" t="s">
        <v>185</v>
      </c>
      <c r="C250" s="18">
        <v>396</v>
      </c>
      <c r="D250" s="18">
        <v>13</v>
      </c>
      <c r="E250" s="18" t="s">
        <v>624</v>
      </c>
      <c r="F250" s="18">
        <v>7</v>
      </c>
      <c r="G250" s="18" t="s">
        <v>624</v>
      </c>
      <c r="H250" s="18" t="s">
        <v>624</v>
      </c>
      <c r="I250" s="18">
        <v>27</v>
      </c>
      <c r="J250" s="18">
        <v>33</v>
      </c>
      <c r="K250" s="18">
        <v>290</v>
      </c>
      <c r="L250" s="18">
        <v>23</v>
      </c>
      <c r="M250" s="18">
        <v>3</v>
      </c>
      <c r="O250" s="17"/>
    </row>
    <row r="251" spans="1:15" ht="15.75" x14ac:dyDescent="0.25">
      <c r="A251" s="17" t="s">
        <v>108</v>
      </c>
      <c r="B251" s="17" t="s">
        <v>107</v>
      </c>
      <c r="C251" s="18">
        <v>246</v>
      </c>
      <c r="D251" s="18">
        <v>149</v>
      </c>
      <c r="E251" s="18">
        <v>4</v>
      </c>
      <c r="F251" s="18">
        <v>4</v>
      </c>
      <c r="G251" s="18" t="s">
        <v>624</v>
      </c>
      <c r="H251" s="18">
        <v>1</v>
      </c>
      <c r="I251" s="18">
        <v>14</v>
      </c>
      <c r="J251" s="18">
        <v>10</v>
      </c>
      <c r="K251" s="18">
        <v>45</v>
      </c>
      <c r="L251" s="18">
        <v>16</v>
      </c>
      <c r="M251" s="18">
        <v>3</v>
      </c>
      <c r="O251" s="17"/>
    </row>
    <row r="252" spans="1:15" ht="15.75" x14ac:dyDescent="0.25">
      <c r="A252" s="17" t="s">
        <v>110</v>
      </c>
      <c r="B252" s="17" t="s">
        <v>109</v>
      </c>
      <c r="C252" s="18">
        <v>4905</v>
      </c>
      <c r="D252" s="18">
        <v>220</v>
      </c>
      <c r="E252" s="18">
        <v>29</v>
      </c>
      <c r="F252" s="18">
        <v>22</v>
      </c>
      <c r="G252" s="18">
        <v>1</v>
      </c>
      <c r="H252" s="18" t="s">
        <v>624</v>
      </c>
      <c r="I252" s="18">
        <v>304</v>
      </c>
      <c r="J252" s="18">
        <v>787</v>
      </c>
      <c r="K252" s="18">
        <v>2841</v>
      </c>
      <c r="L252" s="18">
        <v>675</v>
      </c>
      <c r="M252" s="18">
        <v>25</v>
      </c>
      <c r="O252" s="17"/>
    </row>
    <row r="253" spans="1:15" ht="15.75" x14ac:dyDescent="0.25">
      <c r="A253" s="17" t="s">
        <v>116</v>
      </c>
      <c r="B253" s="17" t="s">
        <v>115</v>
      </c>
      <c r="C253" s="18">
        <v>6002</v>
      </c>
      <c r="D253" s="18">
        <v>1249</v>
      </c>
      <c r="E253" s="18">
        <v>87</v>
      </c>
      <c r="F253" s="18">
        <v>112</v>
      </c>
      <c r="G253" s="18">
        <v>345</v>
      </c>
      <c r="H253" s="18">
        <v>65</v>
      </c>
      <c r="I253" s="18">
        <v>996</v>
      </c>
      <c r="J253" s="18">
        <v>526</v>
      </c>
      <c r="K253" s="18">
        <v>1787</v>
      </c>
      <c r="L253" s="18">
        <v>801</v>
      </c>
      <c r="M253" s="18">
        <v>34</v>
      </c>
      <c r="O253" s="17"/>
    </row>
    <row r="254" spans="1:15" ht="15.75" x14ac:dyDescent="0.25">
      <c r="A254" s="17" t="s">
        <v>126</v>
      </c>
      <c r="B254" s="17" t="s">
        <v>125</v>
      </c>
      <c r="C254" s="18">
        <v>322</v>
      </c>
      <c r="D254" s="18">
        <v>6</v>
      </c>
      <c r="E254" s="18">
        <v>3</v>
      </c>
      <c r="F254" s="18">
        <v>64</v>
      </c>
      <c r="G254" s="18">
        <v>6</v>
      </c>
      <c r="H254" s="18" t="s">
        <v>624</v>
      </c>
      <c r="I254" s="18">
        <v>8</v>
      </c>
      <c r="J254" s="18">
        <v>68</v>
      </c>
      <c r="K254" s="18">
        <v>74</v>
      </c>
      <c r="L254" s="18">
        <v>87</v>
      </c>
      <c r="M254" s="18">
        <v>4</v>
      </c>
      <c r="O254" s="17"/>
    </row>
    <row r="255" spans="1:15" ht="15.75" x14ac:dyDescent="0.25">
      <c r="A255" s="17" t="s">
        <v>136</v>
      </c>
      <c r="B255" s="17" t="s">
        <v>135</v>
      </c>
      <c r="C255" s="18">
        <v>2351</v>
      </c>
      <c r="D255" s="18">
        <v>16</v>
      </c>
      <c r="E255" s="18">
        <v>3</v>
      </c>
      <c r="F255" s="18">
        <v>291</v>
      </c>
      <c r="G255" s="18">
        <v>285</v>
      </c>
      <c r="H255" s="18" t="s">
        <v>624</v>
      </c>
      <c r="I255" s="18">
        <v>221</v>
      </c>
      <c r="J255" s="18">
        <v>787</v>
      </c>
      <c r="K255" s="18">
        <v>592</v>
      </c>
      <c r="L255" s="18">
        <v>144</v>
      </c>
      <c r="M255" s="18">
        <v>12</v>
      </c>
      <c r="O255" s="17"/>
    </row>
    <row r="256" spans="1:15" ht="15.75" x14ac:dyDescent="0.25">
      <c r="A256" s="17" t="s">
        <v>146</v>
      </c>
      <c r="B256" s="17" t="s">
        <v>145</v>
      </c>
      <c r="C256" s="18">
        <v>41280</v>
      </c>
      <c r="D256" s="18">
        <v>4444</v>
      </c>
      <c r="E256" s="18">
        <v>3059</v>
      </c>
      <c r="F256" s="18">
        <v>345</v>
      </c>
      <c r="G256" s="18">
        <v>2015</v>
      </c>
      <c r="H256" s="18">
        <v>175</v>
      </c>
      <c r="I256" s="18">
        <v>5822</v>
      </c>
      <c r="J256" s="18">
        <v>3884</v>
      </c>
      <c r="K256" s="18">
        <v>16581</v>
      </c>
      <c r="L256" s="18">
        <v>4668</v>
      </c>
      <c r="M256" s="18">
        <v>287</v>
      </c>
      <c r="O256" s="17"/>
    </row>
    <row r="257" spans="1:15" ht="15.75" x14ac:dyDescent="0.25">
      <c r="A257" s="17" t="s">
        <v>112</v>
      </c>
      <c r="B257" s="17" t="s">
        <v>111</v>
      </c>
      <c r="C257" s="18">
        <v>73750</v>
      </c>
      <c r="D257" s="18">
        <v>3913</v>
      </c>
      <c r="E257" s="18">
        <v>408</v>
      </c>
      <c r="F257" s="18">
        <v>1083</v>
      </c>
      <c r="G257" s="18">
        <v>387</v>
      </c>
      <c r="H257" s="18">
        <v>102</v>
      </c>
      <c r="I257" s="18">
        <v>8215</v>
      </c>
      <c r="J257" s="18">
        <v>6783</v>
      </c>
      <c r="K257" s="18">
        <v>45613</v>
      </c>
      <c r="L257" s="18">
        <v>6523</v>
      </c>
      <c r="M257" s="18">
        <v>722</v>
      </c>
      <c r="O257" s="17"/>
    </row>
    <row r="258" spans="1:15" ht="15.75" x14ac:dyDescent="0.25">
      <c r="A258" s="17" t="s">
        <v>168</v>
      </c>
      <c r="B258" s="17" t="s">
        <v>167</v>
      </c>
      <c r="C258" s="18">
        <v>1693</v>
      </c>
      <c r="D258" s="18">
        <v>399</v>
      </c>
      <c r="E258" s="18">
        <v>9</v>
      </c>
      <c r="F258" s="18">
        <v>87</v>
      </c>
      <c r="G258" s="18">
        <v>154</v>
      </c>
      <c r="H258" s="18">
        <v>17</v>
      </c>
      <c r="I258" s="18">
        <v>305</v>
      </c>
      <c r="J258" s="18">
        <v>280</v>
      </c>
      <c r="K258" s="18">
        <v>320</v>
      </c>
      <c r="L258" s="18">
        <v>118</v>
      </c>
      <c r="M258" s="18">
        <v>5</v>
      </c>
      <c r="O258" s="17"/>
    </row>
    <row r="259" spans="1:15" ht="15.75" x14ac:dyDescent="0.25">
      <c r="A259" s="17" t="s">
        <v>190</v>
      </c>
      <c r="B259" s="17" t="s">
        <v>189</v>
      </c>
      <c r="C259" s="18">
        <v>3308</v>
      </c>
      <c r="D259" s="18">
        <v>225</v>
      </c>
      <c r="E259" s="18">
        <v>14</v>
      </c>
      <c r="F259" s="18">
        <v>13</v>
      </c>
      <c r="G259" s="18">
        <v>1</v>
      </c>
      <c r="H259" s="18">
        <v>1</v>
      </c>
      <c r="I259" s="18">
        <v>511</v>
      </c>
      <c r="J259" s="18">
        <v>344</v>
      </c>
      <c r="K259" s="18">
        <v>1916</v>
      </c>
      <c r="L259" s="18">
        <v>277</v>
      </c>
      <c r="M259" s="18">
        <v>7</v>
      </c>
      <c r="O259" s="17"/>
    </row>
    <row r="260" spans="1:15" ht="15.75" x14ac:dyDescent="0.25">
      <c r="A260" s="17" t="s">
        <v>194</v>
      </c>
      <c r="B260" s="17" t="s">
        <v>193</v>
      </c>
      <c r="C260" s="18">
        <v>19548</v>
      </c>
      <c r="D260" s="18">
        <v>4874</v>
      </c>
      <c r="E260" s="18">
        <v>446</v>
      </c>
      <c r="F260" s="18">
        <v>467</v>
      </c>
      <c r="G260" s="18">
        <v>383</v>
      </c>
      <c r="H260" s="18">
        <v>44</v>
      </c>
      <c r="I260" s="18">
        <v>6938</v>
      </c>
      <c r="J260" s="18">
        <v>1428</v>
      </c>
      <c r="K260" s="18">
        <v>3234</v>
      </c>
      <c r="L260" s="18">
        <v>1632</v>
      </c>
      <c r="M260" s="18">
        <v>101</v>
      </c>
      <c r="O260" s="17"/>
    </row>
    <row r="261" spans="1:15" ht="15.75" x14ac:dyDescent="0.25">
      <c r="A261" s="17" t="s">
        <v>210</v>
      </c>
      <c r="B261" s="17" t="s">
        <v>209</v>
      </c>
      <c r="C261" s="18">
        <v>22965</v>
      </c>
      <c r="D261" s="18">
        <v>2827</v>
      </c>
      <c r="E261" s="18">
        <v>1140</v>
      </c>
      <c r="F261" s="18">
        <v>165</v>
      </c>
      <c r="G261" s="18">
        <v>192</v>
      </c>
      <c r="H261" s="18">
        <v>105</v>
      </c>
      <c r="I261" s="18">
        <v>2615</v>
      </c>
      <c r="J261" s="18">
        <v>2759</v>
      </c>
      <c r="K261" s="18">
        <v>8687</v>
      </c>
      <c r="L261" s="18">
        <v>4377</v>
      </c>
      <c r="M261" s="18">
        <v>99</v>
      </c>
      <c r="O261" s="17"/>
    </row>
    <row r="262" spans="1:15" ht="15.75" x14ac:dyDescent="0.25">
      <c r="A262" s="17" t="s">
        <v>260</v>
      </c>
      <c r="B262" s="17" t="s">
        <v>259</v>
      </c>
      <c r="C262" s="18">
        <v>858</v>
      </c>
      <c r="D262" s="18">
        <v>24</v>
      </c>
      <c r="E262" s="18">
        <v>10</v>
      </c>
      <c r="F262" s="18">
        <v>482</v>
      </c>
      <c r="G262" s="18">
        <v>2</v>
      </c>
      <c r="H262" s="18" t="s">
        <v>624</v>
      </c>
      <c r="I262" s="18">
        <v>35</v>
      </c>
      <c r="J262" s="18">
        <v>160</v>
      </c>
      <c r="K262" s="18">
        <v>98</v>
      </c>
      <c r="L262" s="18">
        <v>43</v>
      </c>
      <c r="M262" s="18">
        <v>5</v>
      </c>
      <c r="O262" s="17"/>
    </row>
    <row r="263" spans="1:15" ht="15.75" x14ac:dyDescent="0.25">
      <c r="A263" s="17" t="s">
        <v>256</v>
      </c>
      <c r="B263" s="17" t="s">
        <v>255</v>
      </c>
      <c r="C263" s="18">
        <v>1317</v>
      </c>
      <c r="D263" s="18">
        <v>253</v>
      </c>
      <c r="E263" s="18">
        <v>85</v>
      </c>
      <c r="F263" s="18">
        <v>87</v>
      </c>
      <c r="G263" s="18">
        <v>47</v>
      </c>
      <c r="H263" s="18">
        <v>1</v>
      </c>
      <c r="I263" s="18">
        <v>173</v>
      </c>
      <c r="J263" s="18">
        <v>157</v>
      </c>
      <c r="K263" s="18">
        <v>153</v>
      </c>
      <c r="L263" s="18">
        <v>355</v>
      </c>
      <c r="M263" s="18">
        <v>6</v>
      </c>
      <c r="O263" s="17"/>
    </row>
    <row r="264" spans="1:15" ht="15.75" x14ac:dyDescent="0.25">
      <c r="A264" s="17" t="s">
        <v>258</v>
      </c>
      <c r="B264" s="17" t="s">
        <v>257</v>
      </c>
      <c r="C264" s="18">
        <v>733</v>
      </c>
      <c r="D264" s="18">
        <v>15</v>
      </c>
      <c r="E264" s="18">
        <v>11</v>
      </c>
      <c r="F264" s="18">
        <v>2</v>
      </c>
      <c r="G264" s="18" t="s">
        <v>624</v>
      </c>
      <c r="H264" s="18" t="s">
        <v>624</v>
      </c>
      <c r="I264" s="18">
        <v>63</v>
      </c>
      <c r="J264" s="18">
        <v>220</v>
      </c>
      <c r="K264" s="18">
        <v>359</v>
      </c>
      <c r="L264" s="18">
        <v>59</v>
      </c>
      <c r="M264" s="18">
        <v>2</v>
      </c>
      <c r="O264" s="17"/>
    </row>
    <row r="265" spans="1:15" ht="15.75" x14ac:dyDescent="0.25">
      <c r="A265" s="17" t="s">
        <v>290</v>
      </c>
      <c r="B265" s="17" t="s">
        <v>289</v>
      </c>
      <c r="C265" s="18">
        <v>166</v>
      </c>
      <c r="D265" s="18">
        <v>9</v>
      </c>
      <c r="E265" s="18">
        <v>2</v>
      </c>
      <c r="F265" s="18">
        <v>3</v>
      </c>
      <c r="G265" s="18">
        <v>19</v>
      </c>
      <c r="H265" s="18" t="s">
        <v>624</v>
      </c>
      <c r="I265" s="18">
        <v>83</v>
      </c>
      <c r="J265" s="18">
        <v>5</v>
      </c>
      <c r="K265" s="18">
        <v>26</v>
      </c>
      <c r="L265" s="18">
        <v>18</v>
      </c>
      <c r="M265" s="18">
        <v>2</v>
      </c>
      <c r="O265" s="17"/>
    </row>
    <row r="266" spans="1:15" ht="15.75" x14ac:dyDescent="0.25">
      <c r="A266" s="17" t="s">
        <v>316</v>
      </c>
      <c r="B266" s="17" t="s">
        <v>315</v>
      </c>
      <c r="C266" s="18">
        <v>53183</v>
      </c>
      <c r="D266" s="18">
        <v>6490</v>
      </c>
      <c r="E266" s="18">
        <v>790</v>
      </c>
      <c r="F266" s="18">
        <v>1955</v>
      </c>
      <c r="G266" s="18">
        <v>7209</v>
      </c>
      <c r="H266" s="18">
        <v>678</v>
      </c>
      <c r="I266" s="18">
        <v>9196</v>
      </c>
      <c r="J266" s="18">
        <v>3775</v>
      </c>
      <c r="K266" s="18">
        <v>16947</v>
      </c>
      <c r="L266" s="18">
        <v>5961</v>
      </c>
      <c r="M266" s="18">
        <v>183</v>
      </c>
      <c r="O266" s="17"/>
    </row>
    <row r="267" spans="1:15" ht="15.75" x14ac:dyDescent="0.25">
      <c r="A267" s="17" t="s">
        <v>342</v>
      </c>
      <c r="B267" s="17" t="s">
        <v>341</v>
      </c>
      <c r="C267" s="18">
        <v>13798</v>
      </c>
      <c r="D267" s="18">
        <v>3381</v>
      </c>
      <c r="E267" s="18">
        <v>650</v>
      </c>
      <c r="F267" s="18">
        <v>146</v>
      </c>
      <c r="G267" s="18">
        <v>50</v>
      </c>
      <c r="H267" s="18">
        <v>12</v>
      </c>
      <c r="I267" s="18">
        <v>1218</v>
      </c>
      <c r="J267" s="18">
        <v>1863</v>
      </c>
      <c r="K267" s="18">
        <v>4644</v>
      </c>
      <c r="L267" s="18">
        <v>1764</v>
      </c>
      <c r="M267" s="18">
        <v>71</v>
      </c>
      <c r="O267" s="17"/>
    </row>
    <row r="268" spans="1:15" ht="15.75" x14ac:dyDescent="0.25">
      <c r="A268" s="17" t="s">
        <v>348</v>
      </c>
      <c r="B268" s="17" t="s">
        <v>347</v>
      </c>
      <c r="C268" s="18">
        <v>3263</v>
      </c>
      <c r="D268" s="18">
        <v>355</v>
      </c>
      <c r="E268" s="18">
        <v>102</v>
      </c>
      <c r="F268" s="18">
        <v>53</v>
      </c>
      <c r="G268" s="18">
        <v>4</v>
      </c>
      <c r="H268" s="18">
        <v>2</v>
      </c>
      <c r="I268" s="18">
        <v>182</v>
      </c>
      <c r="J268" s="18">
        <v>822</v>
      </c>
      <c r="K268" s="18">
        <v>1243</v>
      </c>
      <c r="L268" s="18">
        <v>485</v>
      </c>
      <c r="M268" s="18">
        <v>15</v>
      </c>
      <c r="O268" s="17"/>
    </row>
    <row r="269" spans="1:15" ht="15.75" x14ac:dyDescent="0.25">
      <c r="A269" s="17" t="s">
        <v>356</v>
      </c>
      <c r="B269" s="17" t="s">
        <v>355</v>
      </c>
      <c r="C269" s="18">
        <v>3901</v>
      </c>
      <c r="D269" s="18">
        <v>220</v>
      </c>
      <c r="E269" s="18">
        <v>513</v>
      </c>
      <c r="F269" s="18">
        <v>64</v>
      </c>
      <c r="G269" s="18" t="s">
        <v>624</v>
      </c>
      <c r="H269" s="18">
        <v>4</v>
      </c>
      <c r="I269" s="18">
        <v>55</v>
      </c>
      <c r="J269" s="18">
        <v>256</v>
      </c>
      <c r="K269" s="18">
        <v>2460</v>
      </c>
      <c r="L269" s="18">
        <v>324</v>
      </c>
      <c r="M269" s="18">
        <v>5</v>
      </c>
      <c r="O269" s="17"/>
    </row>
    <row r="270" spans="1:15" ht="15.75" x14ac:dyDescent="0.25">
      <c r="A270" s="17" t="s">
        <v>380</v>
      </c>
      <c r="B270" s="17" t="s">
        <v>379</v>
      </c>
      <c r="C270" s="18">
        <v>1547</v>
      </c>
      <c r="D270" s="18">
        <v>84</v>
      </c>
      <c r="E270" s="18">
        <v>3</v>
      </c>
      <c r="F270" s="18">
        <v>4</v>
      </c>
      <c r="G270" s="18" t="s">
        <v>624</v>
      </c>
      <c r="H270" s="18" t="s">
        <v>624</v>
      </c>
      <c r="I270" s="18">
        <v>89</v>
      </c>
      <c r="J270" s="18">
        <v>234</v>
      </c>
      <c r="K270" s="18">
        <v>876</v>
      </c>
      <c r="L270" s="18">
        <v>247</v>
      </c>
      <c r="M270" s="18">
        <v>9</v>
      </c>
      <c r="O270" s="17"/>
    </row>
    <row r="271" spans="1:15" ht="15.75" x14ac:dyDescent="0.25">
      <c r="A271" s="17" t="s">
        <v>378</v>
      </c>
      <c r="B271" s="17" t="s">
        <v>377</v>
      </c>
      <c r="C271" s="18">
        <v>697</v>
      </c>
      <c r="D271" s="18">
        <v>36</v>
      </c>
      <c r="E271" s="18">
        <v>3</v>
      </c>
      <c r="F271" s="18">
        <v>3</v>
      </c>
      <c r="G271" s="18" t="s">
        <v>624</v>
      </c>
      <c r="H271" s="18" t="s">
        <v>624</v>
      </c>
      <c r="I271" s="18">
        <v>127</v>
      </c>
      <c r="J271" s="18">
        <v>132</v>
      </c>
      <c r="K271" s="18">
        <v>294</v>
      </c>
      <c r="L271" s="18">
        <v>97</v>
      </c>
      <c r="M271" s="18">
        <v>4</v>
      </c>
      <c r="O271" s="17"/>
    </row>
    <row r="272" spans="1:15" ht="15.75" x14ac:dyDescent="0.25">
      <c r="A272" s="17" t="s">
        <v>132</v>
      </c>
      <c r="B272" s="17" t="s">
        <v>131</v>
      </c>
      <c r="C272" s="18">
        <v>19859</v>
      </c>
      <c r="D272" s="18">
        <v>3559</v>
      </c>
      <c r="E272" s="18">
        <v>513</v>
      </c>
      <c r="F272" s="18">
        <v>292</v>
      </c>
      <c r="G272" s="18">
        <v>314</v>
      </c>
      <c r="H272" s="18">
        <v>279</v>
      </c>
      <c r="I272" s="18">
        <v>3159</v>
      </c>
      <c r="J272" s="18">
        <v>2775</v>
      </c>
      <c r="K272" s="18">
        <v>7457</v>
      </c>
      <c r="L272" s="18">
        <v>1454</v>
      </c>
      <c r="M272" s="18">
        <v>57</v>
      </c>
      <c r="O272" s="17"/>
    </row>
    <row r="273" spans="1:15" ht="15.75" x14ac:dyDescent="0.25">
      <c r="A273" s="17" t="s">
        <v>372</v>
      </c>
      <c r="B273" s="17" t="s">
        <v>371</v>
      </c>
      <c r="C273" s="18">
        <v>7666</v>
      </c>
      <c r="D273" s="18">
        <v>187</v>
      </c>
      <c r="E273" s="18">
        <v>156</v>
      </c>
      <c r="F273" s="18">
        <v>917</v>
      </c>
      <c r="G273" s="18">
        <v>921</v>
      </c>
      <c r="H273" s="18">
        <v>10</v>
      </c>
      <c r="I273" s="18">
        <v>801</v>
      </c>
      <c r="J273" s="18">
        <v>1281</v>
      </c>
      <c r="K273" s="18">
        <v>2866</v>
      </c>
      <c r="L273" s="18">
        <v>511</v>
      </c>
      <c r="M273" s="18">
        <v>16</v>
      </c>
      <c r="O273" s="17"/>
    </row>
    <row r="274" spans="1:15" ht="15.75" x14ac:dyDescent="0.25">
      <c r="A274" s="17" t="s">
        <v>1877</v>
      </c>
      <c r="B274" s="17" t="s">
        <v>1878</v>
      </c>
      <c r="C274" s="18">
        <v>318362</v>
      </c>
      <c r="D274" s="18">
        <v>37401</v>
      </c>
      <c r="E274" s="18">
        <v>9138</v>
      </c>
      <c r="F274" s="18">
        <v>7058</v>
      </c>
      <c r="G274" s="18">
        <v>15418</v>
      </c>
      <c r="H274" s="18">
        <v>1654</v>
      </c>
      <c r="I274" s="18">
        <v>48510</v>
      </c>
      <c r="J274" s="18">
        <v>34203</v>
      </c>
      <c r="K274" s="18">
        <v>129229</v>
      </c>
      <c r="L274" s="18">
        <v>33980</v>
      </c>
      <c r="M274" s="18">
        <v>1771</v>
      </c>
      <c r="O274" s="17"/>
    </row>
    <row r="275" spans="1:15" ht="15.75" x14ac:dyDescent="0.25">
      <c r="A275" s="17" t="s">
        <v>8</v>
      </c>
      <c r="B275" s="17" t="s">
        <v>7</v>
      </c>
      <c r="C275" s="18" t="s">
        <v>624</v>
      </c>
      <c r="D275" s="18">
        <v>1</v>
      </c>
      <c r="E275" s="18" t="s">
        <v>624</v>
      </c>
      <c r="F275" s="18" t="s">
        <v>624</v>
      </c>
      <c r="G275" s="18" t="s">
        <v>624</v>
      </c>
      <c r="H275" s="18" t="s">
        <v>624</v>
      </c>
      <c r="I275" s="18" t="s">
        <v>624</v>
      </c>
      <c r="J275" s="18" t="s">
        <v>624</v>
      </c>
      <c r="K275" s="18" t="s">
        <v>624</v>
      </c>
      <c r="L275" s="18" t="s">
        <v>624</v>
      </c>
      <c r="M275" s="18" t="s">
        <v>624</v>
      </c>
      <c r="O275" s="17"/>
    </row>
    <row r="276" spans="1:15" ht="15.75" x14ac:dyDescent="0.25">
      <c r="A276" s="17" t="s">
        <v>14</v>
      </c>
      <c r="B276" s="17" t="s">
        <v>13</v>
      </c>
      <c r="C276" s="18">
        <v>26</v>
      </c>
      <c r="D276" s="18">
        <v>1</v>
      </c>
      <c r="E276" s="18">
        <v>1</v>
      </c>
      <c r="F276" s="18" t="s">
        <v>624</v>
      </c>
      <c r="G276" s="18" t="s">
        <v>624</v>
      </c>
      <c r="H276" s="18" t="s">
        <v>624</v>
      </c>
      <c r="I276" s="18" t="s">
        <v>624</v>
      </c>
      <c r="J276" s="18">
        <v>2</v>
      </c>
      <c r="K276" s="18">
        <v>8</v>
      </c>
      <c r="L276" s="18">
        <v>13</v>
      </c>
      <c r="M276" s="18" t="s">
        <v>624</v>
      </c>
      <c r="O276" s="17"/>
    </row>
    <row r="277" spans="1:15" ht="15.75" x14ac:dyDescent="0.25">
      <c r="A277" s="17" t="s">
        <v>122</v>
      </c>
      <c r="B277" s="17" t="s">
        <v>121</v>
      </c>
      <c r="C277" s="18">
        <v>1664</v>
      </c>
      <c r="D277" s="18">
        <v>1</v>
      </c>
      <c r="E277" s="18" t="s">
        <v>624</v>
      </c>
      <c r="F277" s="18">
        <v>1</v>
      </c>
      <c r="G277" s="18">
        <v>1512</v>
      </c>
      <c r="H277" s="18" t="s">
        <v>624</v>
      </c>
      <c r="I277" s="18">
        <v>33</v>
      </c>
      <c r="J277" s="18">
        <v>86</v>
      </c>
      <c r="K277" s="18">
        <v>26</v>
      </c>
      <c r="L277" s="18">
        <v>4</v>
      </c>
      <c r="M277" s="18" t="s">
        <v>624</v>
      </c>
      <c r="O277" s="17"/>
    </row>
    <row r="278" spans="1:15" ht="15.75" x14ac:dyDescent="0.25">
      <c r="A278" s="17" t="s">
        <v>24</v>
      </c>
      <c r="B278" s="17" t="s">
        <v>23</v>
      </c>
      <c r="C278" s="18" t="s">
        <v>624</v>
      </c>
      <c r="D278" s="18" t="s">
        <v>624</v>
      </c>
      <c r="E278" s="18" t="s">
        <v>624</v>
      </c>
      <c r="F278" s="18" t="s">
        <v>624</v>
      </c>
      <c r="G278" s="18" t="s">
        <v>624</v>
      </c>
      <c r="H278" s="18" t="s">
        <v>624</v>
      </c>
      <c r="I278" s="18" t="s">
        <v>624</v>
      </c>
      <c r="J278" s="18" t="s">
        <v>624</v>
      </c>
      <c r="K278" s="18" t="s">
        <v>624</v>
      </c>
      <c r="L278" s="18" t="s">
        <v>624</v>
      </c>
      <c r="M278" s="18" t="s">
        <v>624</v>
      </c>
      <c r="O278" s="17"/>
    </row>
    <row r="279" spans="1:15" ht="15.75" x14ac:dyDescent="0.25">
      <c r="A279" s="17" t="s">
        <v>4</v>
      </c>
      <c r="B279" s="17" t="s">
        <v>3</v>
      </c>
      <c r="C279" s="18" t="s">
        <v>624</v>
      </c>
      <c r="D279" s="18" t="s">
        <v>624</v>
      </c>
      <c r="E279" s="18" t="s">
        <v>624</v>
      </c>
      <c r="F279" s="18" t="s">
        <v>624</v>
      </c>
      <c r="G279" s="18" t="s">
        <v>624</v>
      </c>
      <c r="H279" s="18" t="s">
        <v>624</v>
      </c>
      <c r="I279" s="18" t="s">
        <v>624</v>
      </c>
      <c r="J279" s="18" t="s">
        <v>624</v>
      </c>
      <c r="K279" s="18" t="s">
        <v>624</v>
      </c>
      <c r="L279" s="18" t="s">
        <v>624</v>
      </c>
      <c r="M279" s="18" t="s">
        <v>624</v>
      </c>
      <c r="O279" s="17"/>
    </row>
    <row r="280" spans="1:15" ht="15.75" x14ac:dyDescent="0.25">
      <c r="A280" s="17" t="s">
        <v>18</v>
      </c>
      <c r="B280" s="17" t="s">
        <v>17</v>
      </c>
      <c r="C280" s="18">
        <v>637</v>
      </c>
      <c r="D280" s="18" t="s">
        <v>624</v>
      </c>
      <c r="E280" s="18" t="s">
        <v>624</v>
      </c>
      <c r="F280" s="18">
        <v>2</v>
      </c>
      <c r="G280" s="18">
        <v>616</v>
      </c>
      <c r="H280" s="18" t="s">
        <v>624</v>
      </c>
      <c r="I280" s="18" t="s">
        <v>624</v>
      </c>
      <c r="J280" s="18">
        <v>3</v>
      </c>
      <c r="K280" s="18">
        <v>13</v>
      </c>
      <c r="L280" s="18">
        <v>3</v>
      </c>
      <c r="M280" s="18" t="s">
        <v>624</v>
      </c>
      <c r="O280" s="17"/>
    </row>
    <row r="281" spans="1:15" ht="15.75" x14ac:dyDescent="0.25">
      <c r="A281" s="17" t="s">
        <v>12</v>
      </c>
      <c r="B281" s="17" t="s">
        <v>11</v>
      </c>
      <c r="C281" s="18" t="s">
        <v>624</v>
      </c>
      <c r="D281" s="18" t="s">
        <v>624</v>
      </c>
      <c r="E281" s="18" t="s">
        <v>624</v>
      </c>
      <c r="F281" s="18" t="s">
        <v>624</v>
      </c>
      <c r="G281" s="18" t="s">
        <v>624</v>
      </c>
      <c r="H281" s="18" t="s">
        <v>624</v>
      </c>
      <c r="I281" s="18" t="s">
        <v>624</v>
      </c>
      <c r="J281" s="18" t="s">
        <v>624</v>
      </c>
      <c r="K281" s="18" t="s">
        <v>624</v>
      </c>
      <c r="L281" s="18" t="s">
        <v>624</v>
      </c>
      <c r="M281" s="18" t="s">
        <v>624</v>
      </c>
      <c r="O281" s="17"/>
    </row>
    <row r="282" spans="1:15" ht="15.75" x14ac:dyDescent="0.25">
      <c r="A282" s="17" t="s">
        <v>20</v>
      </c>
      <c r="B282" s="17" t="s">
        <v>19</v>
      </c>
      <c r="C282" s="18" t="s">
        <v>624</v>
      </c>
      <c r="D282" s="18" t="s">
        <v>624</v>
      </c>
      <c r="E282" s="18" t="s">
        <v>624</v>
      </c>
      <c r="F282" s="18" t="s">
        <v>624</v>
      </c>
      <c r="G282" s="18" t="s">
        <v>624</v>
      </c>
      <c r="H282" s="18" t="s">
        <v>624</v>
      </c>
      <c r="I282" s="18" t="s">
        <v>624</v>
      </c>
      <c r="J282" s="18" t="s">
        <v>624</v>
      </c>
      <c r="K282" s="18" t="s">
        <v>624</v>
      </c>
      <c r="L282" s="18" t="s">
        <v>624</v>
      </c>
      <c r="M282" s="18" t="s">
        <v>624</v>
      </c>
      <c r="O282" s="17"/>
    </row>
    <row r="283" spans="1:15" ht="15.75" x14ac:dyDescent="0.25">
      <c r="A283" s="17" t="s">
        <v>10</v>
      </c>
      <c r="B283" s="17" t="s">
        <v>792</v>
      </c>
      <c r="C283" s="18">
        <v>1</v>
      </c>
      <c r="D283" s="18" t="s">
        <v>624</v>
      </c>
      <c r="E283" s="18" t="s">
        <v>624</v>
      </c>
      <c r="F283" s="18" t="s">
        <v>624</v>
      </c>
      <c r="G283" s="18" t="s">
        <v>624</v>
      </c>
      <c r="H283" s="18" t="s">
        <v>624</v>
      </c>
      <c r="I283" s="18" t="s">
        <v>624</v>
      </c>
      <c r="J283" s="18" t="s">
        <v>624</v>
      </c>
      <c r="K283" s="18">
        <v>1</v>
      </c>
      <c r="L283" s="18" t="s">
        <v>624</v>
      </c>
      <c r="M283" s="18" t="s">
        <v>624</v>
      </c>
      <c r="O283" s="17"/>
    </row>
    <row r="284" spans="1:15" ht="15.75" x14ac:dyDescent="0.25">
      <c r="A284" s="17" t="s">
        <v>22</v>
      </c>
      <c r="B284" s="17" t="s">
        <v>21</v>
      </c>
      <c r="C284" s="18">
        <v>840</v>
      </c>
      <c r="D284" s="18">
        <v>642</v>
      </c>
      <c r="E284" s="18">
        <v>93</v>
      </c>
      <c r="F284" s="18">
        <v>53</v>
      </c>
      <c r="G284" s="18" t="s">
        <v>624</v>
      </c>
      <c r="H284" s="18">
        <v>1</v>
      </c>
      <c r="I284" s="18">
        <v>24</v>
      </c>
      <c r="J284" s="18">
        <v>12</v>
      </c>
      <c r="K284" s="18">
        <v>10</v>
      </c>
      <c r="L284" s="18">
        <v>5</v>
      </c>
      <c r="M284" s="18" t="s">
        <v>624</v>
      </c>
      <c r="O284" s="17"/>
    </row>
    <row r="285" spans="1:15" ht="15.75" x14ac:dyDescent="0.25">
      <c r="A285" s="17" t="s">
        <v>16</v>
      </c>
      <c r="B285" s="17" t="s">
        <v>15</v>
      </c>
      <c r="C285" s="18">
        <v>2</v>
      </c>
      <c r="D285" s="18" t="s">
        <v>624</v>
      </c>
      <c r="E285" s="18" t="s">
        <v>624</v>
      </c>
      <c r="F285" s="18" t="s">
        <v>624</v>
      </c>
      <c r="G285" s="18" t="s">
        <v>624</v>
      </c>
      <c r="H285" s="18" t="s">
        <v>624</v>
      </c>
      <c r="I285" s="18" t="s">
        <v>624</v>
      </c>
      <c r="J285" s="18">
        <v>2</v>
      </c>
      <c r="K285" s="18">
        <v>1</v>
      </c>
      <c r="L285" s="18">
        <v>1</v>
      </c>
      <c r="M285" s="18" t="s">
        <v>624</v>
      </c>
      <c r="O285" s="17"/>
    </row>
    <row r="286" spans="1:15" ht="15.75" x14ac:dyDescent="0.25">
      <c r="A286" s="17" t="s">
        <v>30</v>
      </c>
      <c r="B286" s="17" t="s">
        <v>29</v>
      </c>
      <c r="C286" s="18" t="s">
        <v>624</v>
      </c>
      <c r="D286" s="18" t="s">
        <v>624</v>
      </c>
      <c r="E286" s="18" t="s">
        <v>624</v>
      </c>
      <c r="F286" s="18" t="s">
        <v>624</v>
      </c>
      <c r="G286" s="18" t="s">
        <v>624</v>
      </c>
      <c r="H286" s="18" t="s">
        <v>624</v>
      </c>
      <c r="I286" s="18" t="s">
        <v>624</v>
      </c>
      <c r="J286" s="18" t="s">
        <v>624</v>
      </c>
      <c r="K286" s="18" t="s">
        <v>624</v>
      </c>
      <c r="L286" s="18" t="s">
        <v>624</v>
      </c>
      <c r="M286" s="18" t="s">
        <v>624</v>
      </c>
      <c r="O286" s="17"/>
    </row>
    <row r="287" spans="1:15" ht="15.75" x14ac:dyDescent="0.25">
      <c r="A287" s="17" t="s">
        <v>28</v>
      </c>
      <c r="B287" s="17" t="s">
        <v>27</v>
      </c>
      <c r="C287" s="18">
        <v>2002</v>
      </c>
      <c r="D287" s="18">
        <v>165</v>
      </c>
      <c r="E287" s="18">
        <v>238</v>
      </c>
      <c r="F287" s="18">
        <v>114</v>
      </c>
      <c r="G287" s="18">
        <v>139</v>
      </c>
      <c r="H287" s="18" t="s">
        <v>624</v>
      </c>
      <c r="I287" s="18">
        <v>127</v>
      </c>
      <c r="J287" s="18">
        <v>441</v>
      </c>
      <c r="K287" s="18">
        <v>295</v>
      </c>
      <c r="L287" s="18">
        <v>376</v>
      </c>
      <c r="M287" s="18">
        <v>105</v>
      </c>
      <c r="O287" s="17"/>
    </row>
    <row r="288" spans="1:15" ht="15.75" x14ac:dyDescent="0.25">
      <c r="A288" s="17" t="s">
        <v>32</v>
      </c>
      <c r="B288" s="17" t="s">
        <v>31</v>
      </c>
      <c r="C288" s="18">
        <v>289</v>
      </c>
      <c r="D288" s="18" t="s">
        <v>624</v>
      </c>
      <c r="E288" s="18" t="s">
        <v>624</v>
      </c>
      <c r="F288" s="18" t="s">
        <v>624</v>
      </c>
      <c r="G288" s="18">
        <v>241</v>
      </c>
      <c r="H288" s="18" t="s">
        <v>624</v>
      </c>
      <c r="I288" s="18" t="s">
        <v>624</v>
      </c>
      <c r="J288" s="18">
        <v>2</v>
      </c>
      <c r="K288" s="18">
        <v>40</v>
      </c>
      <c r="L288" s="18">
        <v>6</v>
      </c>
      <c r="M288" s="18" t="s">
        <v>624</v>
      </c>
      <c r="O288" s="17"/>
    </row>
    <row r="289" spans="1:15" ht="15.75" x14ac:dyDescent="0.25">
      <c r="A289" s="17" t="s">
        <v>46</v>
      </c>
      <c r="B289" s="17" t="s">
        <v>45</v>
      </c>
      <c r="C289" s="18">
        <v>166</v>
      </c>
      <c r="D289" s="18" t="s">
        <v>624</v>
      </c>
      <c r="E289" s="18">
        <v>1</v>
      </c>
      <c r="F289" s="18" t="s">
        <v>624</v>
      </c>
      <c r="G289" s="18">
        <v>115</v>
      </c>
      <c r="H289" s="18" t="s">
        <v>624</v>
      </c>
      <c r="I289" s="18">
        <v>2</v>
      </c>
      <c r="J289" s="18">
        <v>16</v>
      </c>
      <c r="K289" s="18">
        <v>23</v>
      </c>
      <c r="L289" s="18">
        <v>9</v>
      </c>
      <c r="M289" s="18">
        <v>1</v>
      </c>
      <c r="O289" s="17"/>
    </row>
    <row r="290" spans="1:15" ht="15.75" x14ac:dyDescent="0.25">
      <c r="A290" s="17" t="s">
        <v>38</v>
      </c>
      <c r="B290" s="17" t="s">
        <v>37</v>
      </c>
      <c r="C290" s="18">
        <v>2533</v>
      </c>
      <c r="D290" s="18">
        <v>81</v>
      </c>
      <c r="E290" s="18">
        <v>1</v>
      </c>
      <c r="F290" s="18">
        <v>2</v>
      </c>
      <c r="G290" s="18" t="s">
        <v>624</v>
      </c>
      <c r="H290" s="18">
        <v>1</v>
      </c>
      <c r="I290" s="18">
        <v>2</v>
      </c>
      <c r="J290" s="18">
        <v>55</v>
      </c>
      <c r="K290" s="18">
        <v>63</v>
      </c>
      <c r="L290" s="18">
        <v>2325</v>
      </c>
      <c r="M290" s="18">
        <v>2</v>
      </c>
      <c r="O290" s="17"/>
    </row>
    <row r="291" spans="1:15" ht="15.75" x14ac:dyDescent="0.25">
      <c r="A291" s="17" t="s">
        <v>36</v>
      </c>
      <c r="B291" s="17" t="s">
        <v>35</v>
      </c>
      <c r="C291" s="18">
        <v>4</v>
      </c>
      <c r="D291" s="18" t="s">
        <v>624</v>
      </c>
      <c r="E291" s="18">
        <v>2</v>
      </c>
      <c r="F291" s="18" t="s">
        <v>624</v>
      </c>
      <c r="G291" s="18" t="s">
        <v>624</v>
      </c>
      <c r="H291" s="18" t="s">
        <v>624</v>
      </c>
      <c r="I291" s="18">
        <v>1</v>
      </c>
      <c r="J291" s="18" t="s">
        <v>624</v>
      </c>
      <c r="K291" s="18" t="s">
        <v>624</v>
      </c>
      <c r="L291" s="18">
        <v>1</v>
      </c>
      <c r="M291" s="18" t="s">
        <v>624</v>
      </c>
      <c r="O291" s="17"/>
    </row>
    <row r="292" spans="1:15" ht="15.75" x14ac:dyDescent="0.25">
      <c r="A292" s="17" t="s">
        <v>70</v>
      </c>
      <c r="B292" s="17" t="s">
        <v>69</v>
      </c>
      <c r="C292" s="18">
        <v>168</v>
      </c>
      <c r="D292" s="18" t="s">
        <v>624</v>
      </c>
      <c r="E292" s="18">
        <v>163</v>
      </c>
      <c r="F292" s="18" t="s">
        <v>624</v>
      </c>
      <c r="G292" s="18" t="s">
        <v>624</v>
      </c>
      <c r="H292" s="18" t="s">
        <v>624</v>
      </c>
      <c r="I292" s="18" t="s">
        <v>624</v>
      </c>
      <c r="J292" s="18">
        <v>3</v>
      </c>
      <c r="K292" s="18" t="s">
        <v>624</v>
      </c>
      <c r="L292" s="18">
        <v>1</v>
      </c>
      <c r="M292" s="18">
        <v>1</v>
      </c>
      <c r="O292" s="17"/>
    </row>
    <row r="293" spans="1:15" ht="15.75" x14ac:dyDescent="0.25">
      <c r="A293" s="17" t="s">
        <v>72</v>
      </c>
      <c r="B293" s="17" t="s">
        <v>71</v>
      </c>
      <c r="C293" s="18">
        <v>50</v>
      </c>
      <c r="D293" s="18">
        <v>48</v>
      </c>
      <c r="E293" s="18" t="s">
        <v>624</v>
      </c>
      <c r="F293" s="18" t="s">
        <v>624</v>
      </c>
      <c r="G293" s="18" t="s">
        <v>624</v>
      </c>
      <c r="H293" s="18" t="s">
        <v>624</v>
      </c>
      <c r="I293" s="18" t="s">
        <v>624</v>
      </c>
      <c r="J293" s="18">
        <v>1</v>
      </c>
      <c r="K293" s="18" t="s">
        <v>624</v>
      </c>
      <c r="L293" s="18" t="s">
        <v>624</v>
      </c>
      <c r="M293" s="18" t="s">
        <v>624</v>
      </c>
      <c r="O293" s="17"/>
    </row>
    <row r="294" spans="1:15" ht="15.75" x14ac:dyDescent="0.25">
      <c r="A294" s="17" t="s">
        <v>50</v>
      </c>
      <c r="B294" s="17" t="s">
        <v>49</v>
      </c>
      <c r="C294" s="18" t="s">
        <v>624</v>
      </c>
      <c r="D294" s="18">
        <v>1</v>
      </c>
      <c r="E294" s="18" t="s">
        <v>624</v>
      </c>
      <c r="F294" s="18" t="s">
        <v>624</v>
      </c>
      <c r="G294" s="18" t="s">
        <v>624</v>
      </c>
      <c r="H294" s="18" t="s">
        <v>624</v>
      </c>
      <c r="I294" s="18" t="s">
        <v>624</v>
      </c>
      <c r="J294" s="18" t="s">
        <v>624</v>
      </c>
      <c r="K294" s="18" t="s">
        <v>624</v>
      </c>
      <c r="L294" s="18" t="s">
        <v>624</v>
      </c>
      <c r="M294" s="18" t="s">
        <v>624</v>
      </c>
      <c r="O294" s="17"/>
    </row>
    <row r="295" spans="1:15" ht="15.75" x14ac:dyDescent="0.25">
      <c r="A295" s="17" t="s">
        <v>52</v>
      </c>
      <c r="B295" s="17" t="s">
        <v>51</v>
      </c>
      <c r="C295" s="18">
        <v>38</v>
      </c>
      <c r="D295" s="18" t="s">
        <v>624</v>
      </c>
      <c r="E295" s="18" t="s">
        <v>624</v>
      </c>
      <c r="F295" s="18" t="s">
        <v>624</v>
      </c>
      <c r="G295" s="18" t="s">
        <v>624</v>
      </c>
      <c r="H295" s="18" t="s">
        <v>624</v>
      </c>
      <c r="I295" s="18" t="s">
        <v>624</v>
      </c>
      <c r="J295" s="18" t="s">
        <v>624</v>
      </c>
      <c r="K295" s="18">
        <v>38</v>
      </c>
      <c r="L295" s="18" t="s">
        <v>624</v>
      </c>
      <c r="M295" s="18" t="s">
        <v>624</v>
      </c>
      <c r="O295" s="17"/>
    </row>
    <row r="296" spans="1:15" ht="15.75" x14ac:dyDescent="0.25">
      <c r="A296" s="17" t="s">
        <v>64</v>
      </c>
      <c r="B296" s="17" t="s">
        <v>63</v>
      </c>
      <c r="C296" s="18" t="s">
        <v>624</v>
      </c>
      <c r="D296" s="18" t="s">
        <v>624</v>
      </c>
      <c r="E296" s="18" t="s">
        <v>624</v>
      </c>
      <c r="F296" s="18" t="s">
        <v>624</v>
      </c>
      <c r="G296" s="18" t="s">
        <v>624</v>
      </c>
      <c r="H296" s="18" t="s">
        <v>624</v>
      </c>
      <c r="I296" s="18" t="s">
        <v>624</v>
      </c>
      <c r="J296" s="18" t="s">
        <v>624</v>
      </c>
      <c r="K296" s="18" t="s">
        <v>624</v>
      </c>
      <c r="L296" s="18" t="s">
        <v>624</v>
      </c>
      <c r="M296" s="18" t="s">
        <v>624</v>
      </c>
      <c r="O296" s="17"/>
    </row>
    <row r="297" spans="1:15" ht="15.75" x14ac:dyDescent="0.25">
      <c r="A297" s="17" t="s">
        <v>56</v>
      </c>
      <c r="B297" s="17" t="s">
        <v>55</v>
      </c>
      <c r="C297" s="18">
        <v>8</v>
      </c>
      <c r="D297" s="18">
        <v>7</v>
      </c>
      <c r="E297" s="18" t="s">
        <v>624</v>
      </c>
      <c r="F297" s="18" t="s">
        <v>624</v>
      </c>
      <c r="G297" s="18" t="s">
        <v>624</v>
      </c>
      <c r="H297" s="18" t="s">
        <v>624</v>
      </c>
      <c r="I297" s="18" t="s">
        <v>624</v>
      </c>
      <c r="J297" s="18" t="s">
        <v>624</v>
      </c>
      <c r="K297" s="18" t="s">
        <v>624</v>
      </c>
      <c r="L297" s="18" t="s">
        <v>624</v>
      </c>
      <c r="M297" s="18" t="s">
        <v>624</v>
      </c>
      <c r="O297" s="17"/>
    </row>
    <row r="298" spans="1:15" ht="15.75" x14ac:dyDescent="0.25">
      <c r="A298" s="17" t="s">
        <v>58</v>
      </c>
      <c r="B298" s="17" t="s">
        <v>57</v>
      </c>
      <c r="C298" s="18" t="s">
        <v>624</v>
      </c>
      <c r="D298" s="18" t="s">
        <v>624</v>
      </c>
      <c r="E298" s="18" t="s">
        <v>624</v>
      </c>
      <c r="F298" s="18" t="s">
        <v>624</v>
      </c>
      <c r="G298" s="18" t="s">
        <v>624</v>
      </c>
      <c r="H298" s="18" t="s">
        <v>624</v>
      </c>
      <c r="I298" s="18" t="s">
        <v>624</v>
      </c>
      <c r="J298" s="18" t="s">
        <v>624</v>
      </c>
      <c r="K298" s="18" t="s">
        <v>624</v>
      </c>
      <c r="L298" s="18" t="s">
        <v>624</v>
      </c>
      <c r="M298" s="18" t="s">
        <v>624</v>
      </c>
      <c r="O298" s="17"/>
    </row>
    <row r="299" spans="1:15" ht="15.75" x14ac:dyDescent="0.25">
      <c r="A299" s="17" t="s">
        <v>34</v>
      </c>
      <c r="B299" s="17" t="s">
        <v>1879</v>
      </c>
      <c r="C299" s="18">
        <v>42</v>
      </c>
      <c r="D299" s="18" t="s">
        <v>624</v>
      </c>
      <c r="E299" s="18">
        <v>1</v>
      </c>
      <c r="F299" s="18">
        <v>6</v>
      </c>
      <c r="G299" s="18" t="s">
        <v>624</v>
      </c>
      <c r="H299" s="18" t="s">
        <v>624</v>
      </c>
      <c r="I299" s="18">
        <v>1</v>
      </c>
      <c r="J299" s="18">
        <v>10</v>
      </c>
      <c r="K299" s="18">
        <v>7</v>
      </c>
      <c r="L299" s="18">
        <v>17</v>
      </c>
      <c r="M299" s="18" t="s">
        <v>624</v>
      </c>
      <c r="O299" s="17"/>
    </row>
    <row r="300" spans="1:15" ht="15.75" x14ac:dyDescent="0.25">
      <c r="A300" s="17" t="s">
        <v>68</v>
      </c>
      <c r="B300" s="17" t="s">
        <v>67</v>
      </c>
      <c r="C300" s="18" t="s">
        <v>624</v>
      </c>
      <c r="D300" s="18" t="s">
        <v>624</v>
      </c>
      <c r="E300" s="18" t="s">
        <v>624</v>
      </c>
      <c r="F300" s="18">
        <v>1</v>
      </c>
      <c r="G300" s="18" t="s">
        <v>624</v>
      </c>
      <c r="H300" s="18" t="s">
        <v>624</v>
      </c>
      <c r="I300" s="18" t="s">
        <v>624</v>
      </c>
      <c r="J300" s="18" t="s">
        <v>624</v>
      </c>
      <c r="K300" s="18" t="s">
        <v>624</v>
      </c>
      <c r="L300" s="18" t="s">
        <v>624</v>
      </c>
      <c r="M300" s="18" t="s">
        <v>624</v>
      </c>
      <c r="O300" s="17"/>
    </row>
    <row r="301" spans="1:15" ht="15.75" x14ac:dyDescent="0.25">
      <c r="A301" s="17" t="s">
        <v>66</v>
      </c>
      <c r="B301" s="17" t="s">
        <v>65</v>
      </c>
      <c r="C301" s="18" t="s">
        <v>624</v>
      </c>
      <c r="D301" s="18" t="s">
        <v>624</v>
      </c>
      <c r="E301" s="18" t="s">
        <v>624</v>
      </c>
      <c r="F301" s="18" t="s">
        <v>624</v>
      </c>
      <c r="G301" s="18" t="s">
        <v>624</v>
      </c>
      <c r="H301" s="18" t="s">
        <v>624</v>
      </c>
      <c r="I301" s="18" t="s">
        <v>624</v>
      </c>
      <c r="J301" s="18" t="s">
        <v>624</v>
      </c>
      <c r="K301" s="18" t="s">
        <v>624</v>
      </c>
      <c r="L301" s="18" t="s">
        <v>624</v>
      </c>
      <c r="M301" s="18" t="s">
        <v>624</v>
      </c>
      <c r="O301" s="17"/>
    </row>
    <row r="302" spans="1:15" ht="15.75" x14ac:dyDescent="0.25">
      <c r="A302" s="17" t="s">
        <v>60</v>
      </c>
      <c r="B302" s="17" t="s">
        <v>59</v>
      </c>
      <c r="C302" s="18">
        <v>3417</v>
      </c>
      <c r="D302" s="18">
        <v>993</v>
      </c>
      <c r="E302" s="18">
        <v>607</v>
      </c>
      <c r="F302" s="18">
        <v>445</v>
      </c>
      <c r="G302" s="18">
        <v>153</v>
      </c>
      <c r="H302" s="18">
        <v>2</v>
      </c>
      <c r="I302" s="18">
        <v>200</v>
      </c>
      <c r="J302" s="18">
        <v>199</v>
      </c>
      <c r="K302" s="18">
        <v>729</v>
      </c>
      <c r="L302" s="18">
        <v>82</v>
      </c>
      <c r="M302" s="18">
        <v>6</v>
      </c>
      <c r="O302" s="17"/>
    </row>
    <row r="303" spans="1:15" ht="15.75" x14ac:dyDescent="0.25">
      <c r="A303" s="17" t="s">
        <v>202</v>
      </c>
      <c r="B303" s="17" t="s">
        <v>201</v>
      </c>
      <c r="C303" s="18" t="s">
        <v>624</v>
      </c>
      <c r="D303" s="18" t="s">
        <v>624</v>
      </c>
      <c r="E303" s="18" t="s">
        <v>624</v>
      </c>
      <c r="F303" s="18" t="s">
        <v>624</v>
      </c>
      <c r="G303" s="18" t="s">
        <v>624</v>
      </c>
      <c r="H303" s="18" t="s">
        <v>624</v>
      </c>
      <c r="I303" s="18" t="s">
        <v>624</v>
      </c>
      <c r="J303" s="18" t="s">
        <v>624</v>
      </c>
      <c r="K303" s="18" t="s">
        <v>624</v>
      </c>
      <c r="L303" s="18" t="s">
        <v>624</v>
      </c>
      <c r="M303" s="18" t="s">
        <v>624</v>
      </c>
      <c r="O303" s="17"/>
    </row>
    <row r="304" spans="1:15" ht="15.75" x14ac:dyDescent="0.25">
      <c r="A304" s="17" t="s">
        <v>454</v>
      </c>
      <c r="B304" s="17" t="s">
        <v>453</v>
      </c>
      <c r="C304" s="18" t="s">
        <v>624</v>
      </c>
      <c r="D304" s="18" t="s">
        <v>624</v>
      </c>
      <c r="E304" s="18" t="s">
        <v>624</v>
      </c>
      <c r="F304" s="18" t="s">
        <v>624</v>
      </c>
      <c r="G304" s="18" t="s">
        <v>624</v>
      </c>
      <c r="H304" s="18" t="s">
        <v>624</v>
      </c>
      <c r="I304" s="18" t="s">
        <v>624</v>
      </c>
      <c r="J304" s="18" t="s">
        <v>624</v>
      </c>
      <c r="K304" s="18" t="s">
        <v>624</v>
      </c>
      <c r="L304" s="18">
        <v>1</v>
      </c>
      <c r="M304" s="18" t="s">
        <v>624</v>
      </c>
      <c r="O304" s="17"/>
    </row>
    <row r="305" spans="1:15" ht="15.75" x14ac:dyDescent="0.25">
      <c r="A305" s="17" t="s">
        <v>54</v>
      </c>
      <c r="B305" s="17" t="s">
        <v>53</v>
      </c>
      <c r="C305" s="18" t="s">
        <v>624</v>
      </c>
      <c r="D305" s="18" t="s">
        <v>624</v>
      </c>
      <c r="E305" s="18" t="s">
        <v>624</v>
      </c>
      <c r="F305" s="18" t="s">
        <v>624</v>
      </c>
      <c r="G305" s="18" t="s">
        <v>624</v>
      </c>
      <c r="H305" s="18" t="s">
        <v>624</v>
      </c>
      <c r="I305" s="18" t="s">
        <v>624</v>
      </c>
      <c r="J305" s="18" t="s">
        <v>624</v>
      </c>
      <c r="K305" s="18">
        <v>1</v>
      </c>
      <c r="L305" s="18" t="s">
        <v>624</v>
      </c>
      <c r="M305" s="18" t="s">
        <v>624</v>
      </c>
      <c r="O305" s="17"/>
    </row>
    <row r="306" spans="1:15" ht="15.75" x14ac:dyDescent="0.25">
      <c r="A306" s="17" t="s">
        <v>42</v>
      </c>
      <c r="B306" s="17" t="s">
        <v>41</v>
      </c>
      <c r="C306" s="18" t="s">
        <v>624</v>
      </c>
      <c r="D306" s="18">
        <v>1</v>
      </c>
      <c r="E306" s="18" t="s">
        <v>624</v>
      </c>
      <c r="F306" s="18" t="s">
        <v>624</v>
      </c>
      <c r="G306" s="18" t="s">
        <v>624</v>
      </c>
      <c r="H306" s="18" t="s">
        <v>624</v>
      </c>
      <c r="I306" s="18" t="s">
        <v>624</v>
      </c>
      <c r="J306" s="18" t="s">
        <v>624</v>
      </c>
      <c r="K306" s="18" t="s">
        <v>624</v>
      </c>
      <c r="L306" s="18" t="s">
        <v>624</v>
      </c>
      <c r="M306" s="18" t="s">
        <v>624</v>
      </c>
      <c r="O306" s="17"/>
    </row>
    <row r="307" spans="1:15" ht="15.75" x14ac:dyDescent="0.25">
      <c r="A307" s="17" t="s">
        <v>48</v>
      </c>
      <c r="B307" s="17" t="s">
        <v>47</v>
      </c>
      <c r="C307" s="18" t="s">
        <v>624</v>
      </c>
      <c r="D307" s="18">
        <v>1</v>
      </c>
      <c r="E307" s="18" t="s">
        <v>624</v>
      </c>
      <c r="F307" s="18" t="s">
        <v>624</v>
      </c>
      <c r="G307" s="18" t="s">
        <v>624</v>
      </c>
      <c r="H307" s="18" t="s">
        <v>624</v>
      </c>
      <c r="I307" s="18" t="s">
        <v>624</v>
      </c>
      <c r="J307" s="18" t="s">
        <v>624</v>
      </c>
      <c r="K307" s="18" t="s">
        <v>624</v>
      </c>
      <c r="L307" s="18" t="s">
        <v>624</v>
      </c>
      <c r="M307" s="18" t="s">
        <v>624</v>
      </c>
      <c r="O307" s="17"/>
    </row>
    <row r="308" spans="1:15" ht="15.75" x14ac:dyDescent="0.25">
      <c r="A308" s="17" t="s">
        <v>224</v>
      </c>
      <c r="B308" s="17" t="s">
        <v>223</v>
      </c>
      <c r="C308" s="18">
        <v>568</v>
      </c>
      <c r="D308" s="18">
        <v>14</v>
      </c>
      <c r="E308" s="18" t="s">
        <v>624</v>
      </c>
      <c r="F308" s="18" t="s">
        <v>624</v>
      </c>
      <c r="G308" s="18" t="s">
        <v>624</v>
      </c>
      <c r="H308" s="18" t="s">
        <v>624</v>
      </c>
      <c r="I308" s="18" t="s">
        <v>624</v>
      </c>
      <c r="J308" s="18">
        <v>9</v>
      </c>
      <c r="K308" s="18">
        <v>14</v>
      </c>
      <c r="L308" s="18">
        <v>531</v>
      </c>
      <c r="M308" s="18" t="s">
        <v>624</v>
      </c>
      <c r="O308" s="17"/>
    </row>
    <row r="309" spans="1:15" ht="15.75" x14ac:dyDescent="0.25">
      <c r="A309" s="17" t="s">
        <v>92</v>
      </c>
      <c r="B309" s="17" t="s">
        <v>91</v>
      </c>
      <c r="C309" s="18">
        <v>159</v>
      </c>
      <c r="D309" s="18">
        <v>25</v>
      </c>
      <c r="E309" s="18" t="s">
        <v>624</v>
      </c>
      <c r="F309" s="18">
        <v>34</v>
      </c>
      <c r="G309" s="18">
        <v>98</v>
      </c>
      <c r="H309" s="18" t="s">
        <v>624</v>
      </c>
      <c r="I309" s="18" t="s">
        <v>624</v>
      </c>
      <c r="J309" s="18" t="s">
        <v>624</v>
      </c>
      <c r="K309" s="18">
        <v>1</v>
      </c>
      <c r="L309" s="18" t="s">
        <v>624</v>
      </c>
      <c r="M309" s="18" t="s">
        <v>624</v>
      </c>
      <c r="O309" s="17"/>
    </row>
    <row r="310" spans="1:15" ht="15.75" x14ac:dyDescent="0.25">
      <c r="A310" s="17" t="s">
        <v>74</v>
      </c>
      <c r="B310" s="17" t="s">
        <v>73</v>
      </c>
      <c r="C310" s="18">
        <v>5293</v>
      </c>
      <c r="D310" s="18">
        <v>645</v>
      </c>
      <c r="E310" s="18">
        <v>7</v>
      </c>
      <c r="F310" s="18">
        <v>302</v>
      </c>
      <c r="G310" s="18">
        <v>1062</v>
      </c>
      <c r="H310" s="18">
        <v>1</v>
      </c>
      <c r="I310" s="18">
        <v>1088</v>
      </c>
      <c r="J310" s="18">
        <v>281</v>
      </c>
      <c r="K310" s="18">
        <v>1510</v>
      </c>
      <c r="L310" s="18">
        <v>367</v>
      </c>
      <c r="M310" s="18">
        <v>29</v>
      </c>
      <c r="O310" s="17"/>
    </row>
    <row r="311" spans="1:15" ht="15.75" x14ac:dyDescent="0.25">
      <c r="A311" s="17" t="s">
        <v>102</v>
      </c>
      <c r="B311" s="17" t="s">
        <v>101</v>
      </c>
      <c r="C311" s="18" t="s">
        <v>624</v>
      </c>
      <c r="D311" s="18" t="s">
        <v>624</v>
      </c>
      <c r="E311" s="18" t="s">
        <v>624</v>
      </c>
      <c r="F311" s="18" t="s">
        <v>624</v>
      </c>
      <c r="G311" s="18" t="s">
        <v>624</v>
      </c>
      <c r="H311" s="18" t="s">
        <v>624</v>
      </c>
      <c r="I311" s="18" t="s">
        <v>624</v>
      </c>
      <c r="J311" s="18" t="s">
        <v>624</v>
      </c>
      <c r="K311" s="18" t="s">
        <v>624</v>
      </c>
      <c r="L311" s="18" t="s">
        <v>624</v>
      </c>
      <c r="M311" s="18" t="s">
        <v>624</v>
      </c>
      <c r="O311" s="17"/>
    </row>
    <row r="312" spans="1:15" ht="15.75" x14ac:dyDescent="0.25">
      <c r="A312" s="17" t="s">
        <v>238</v>
      </c>
      <c r="B312" s="17" t="s">
        <v>237</v>
      </c>
      <c r="C312" s="18">
        <v>308</v>
      </c>
      <c r="D312" s="18">
        <v>2</v>
      </c>
      <c r="E312" s="18" t="s">
        <v>624</v>
      </c>
      <c r="F312" s="18" t="s">
        <v>624</v>
      </c>
      <c r="G312" s="18" t="s">
        <v>624</v>
      </c>
      <c r="H312" s="18" t="s">
        <v>624</v>
      </c>
      <c r="I312" s="18" t="s">
        <v>624</v>
      </c>
      <c r="J312" s="18" t="s">
        <v>624</v>
      </c>
      <c r="K312" s="18">
        <v>304</v>
      </c>
      <c r="L312" s="18" t="s">
        <v>624</v>
      </c>
      <c r="M312" s="18">
        <v>2</v>
      </c>
      <c r="O312" s="17"/>
    </row>
    <row r="313" spans="1:15" ht="15.75" x14ac:dyDescent="0.25">
      <c r="A313" s="17" t="s">
        <v>80</v>
      </c>
      <c r="B313" s="17" t="s">
        <v>79</v>
      </c>
      <c r="C313" s="18" t="s">
        <v>624</v>
      </c>
      <c r="D313" s="18" t="s">
        <v>624</v>
      </c>
      <c r="E313" s="18" t="s">
        <v>624</v>
      </c>
      <c r="F313" s="18" t="s">
        <v>624</v>
      </c>
      <c r="G313" s="18" t="s">
        <v>624</v>
      </c>
      <c r="H313" s="18" t="s">
        <v>624</v>
      </c>
      <c r="I313" s="18" t="s">
        <v>624</v>
      </c>
      <c r="J313" s="18" t="s">
        <v>624</v>
      </c>
      <c r="K313" s="18" t="s">
        <v>624</v>
      </c>
      <c r="L313" s="18" t="s">
        <v>624</v>
      </c>
      <c r="M313" s="18" t="s">
        <v>624</v>
      </c>
      <c r="O313" s="17"/>
    </row>
    <row r="314" spans="1:15" ht="15.75" x14ac:dyDescent="0.25">
      <c r="A314" s="17" t="s">
        <v>406</v>
      </c>
      <c r="B314" s="17" t="s">
        <v>405</v>
      </c>
      <c r="C314" s="18" t="s">
        <v>624</v>
      </c>
      <c r="D314" s="18" t="s">
        <v>624</v>
      </c>
      <c r="E314" s="18" t="s">
        <v>624</v>
      </c>
      <c r="F314" s="18">
        <v>1</v>
      </c>
      <c r="G314" s="18" t="s">
        <v>624</v>
      </c>
      <c r="H314" s="18" t="s">
        <v>624</v>
      </c>
      <c r="I314" s="18" t="s">
        <v>624</v>
      </c>
      <c r="J314" s="18" t="s">
        <v>624</v>
      </c>
      <c r="K314" s="18" t="s">
        <v>624</v>
      </c>
      <c r="L314" s="18" t="s">
        <v>624</v>
      </c>
      <c r="M314" s="18" t="s">
        <v>624</v>
      </c>
      <c r="O314" s="17"/>
    </row>
    <row r="315" spans="1:15" ht="15.75" x14ac:dyDescent="0.25">
      <c r="A315" s="17" t="s">
        <v>90</v>
      </c>
      <c r="B315" s="17" t="s">
        <v>89</v>
      </c>
      <c r="C315" s="18">
        <v>450</v>
      </c>
      <c r="D315" s="18">
        <v>201</v>
      </c>
      <c r="E315" s="18">
        <v>158</v>
      </c>
      <c r="F315" s="18">
        <v>14</v>
      </c>
      <c r="G315" s="18" t="s">
        <v>624</v>
      </c>
      <c r="H315" s="18">
        <v>3</v>
      </c>
      <c r="I315" s="18">
        <v>11</v>
      </c>
      <c r="J315" s="18">
        <v>52</v>
      </c>
      <c r="K315" s="18">
        <v>6</v>
      </c>
      <c r="L315" s="18">
        <v>4</v>
      </c>
      <c r="M315" s="18" t="s">
        <v>624</v>
      </c>
      <c r="O315" s="17"/>
    </row>
    <row r="316" spans="1:15" ht="15.75" x14ac:dyDescent="0.25">
      <c r="A316" s="17" t="s">
        <v>94</v>
      </c>
      <c r="B316" s="17" t="s">
        <v>93</v>
      </c>
      <c r="C316" s="18">
        <v>56155</v>
      </c>
      <c r="D316" s="18">
        <v>1041</v>
      </c>
      <c r="E316" s="18">
        <v>13</v>
      </c>
      <c r="F316" s="18">
        <v>284</v>
      </c>
      <c r="G316" s="18">
        <v>720</v>
      </c>
      <c r="H316" s="18">
        <v>21</v>
      </c>
      <c r="I316" s="18">
        <v>3285</v>
      </c>
      <c r="J316" s="18">
        <v>8537</v>
      </c>
      <c r="K316" s="18">
        <v>26846</v>
      </c>
      <c r="L316" s="18">
        <v>15120</v>
      </c>
      <c r="M316" s="18">
        <v>285</v>
      </c>
      <c r="O316" s="17"/>
    </row>
    <row r="317" spans="1:15" ht="15.75" x14ac:dyDescent="0.25">
      <c r="A317" s="17" t="s">
        <v>106</v>
      </c>
      <c r="B317" s="17" t="s">
        <v>105</v>
      </c>
      <c r="C317" s="18" t="s">
        <v>624</v>
      </c>
      <c r="D317" s="18" t="s">
        <v>624</v>
      </c>
      <c r="E317" s="18" t="s">
        <v>624</v>
      </c>
      <c r="F317" s="18" t="s">
        <v>624</v>
      </c>
      <c r="G317" s="18" t="s">
        <v>624</v>
      </c>
      <c r="H317" s="18" t="s">
        <v>624</v>
      </c>
      <c r="I317" s="18" t="s">
        <v>624</v>
      </c>
      <c r="J317" s="18" t="s">
        <v>624</v>
      </c>
      <c r="K317" s="18" t="s">
        <v>624</v>
      </c>
      <c r="L317" s="18" t="s">
        <v>624</v>
      </c>
      <c r="M317" s="18" t="s">
        <v>624</v>
      </c>
      <c r="O317" s="17"/>
    </row>
    <row r="318" spans="1:15" ht="15.75" x14ac:dyDescent="0.25">
      <c r="A318" s="17" t="s">
        <v>76</v>
      </c>
      <c r="B318" s="17" t="s">
        <v>75</v>
      </c>
      <c r="C318" s="18" t="s">
        <v>624</v>
      </c>
      <c r="D318" s="18" t="s">
        <v>624</v>
      </c>
      <c r="E318" s="18" t="s">
        <v>624</v>
      </c>
      <c r="F318" s="18" t="s">
        <v>624</v>
      </c>
      <c r="G318" s="18" t="s">
        <v>624</v>
      </c>
      <c r="H318" s="18" t="s">
        <v>624</v>
      </c>
      <c r="I318" s="18" t="s">
        <v>624</v>
      </c>
      <c r="J318" s="18" t="s">
        <v>624</v>
      </c>
      <c r="K318" s="18" t="s">
        <v>624</v>
      </c>
      <c r="L318" s="18" t="s">
        <v>624</v>
      </c>
      <c r="M318" s="18" t="s">
        <v>624</v>
      </c>
      <c r="O318" s="17"/>
    </row>
    <row r="319" spans="1:15" ht="15.75" x14ac:dyDescent="0.25">
      <c r="A319" s="17" t="s">
        <v>96</v>
      </c>
      <c r="B319" s="17" t="s">
        <v>95</v>
      </c>
      <c r="C319" s="18">
        <v>518</v>
      </c>
      <c r="D319" s="18">
        <v>281</v>
      </c>
      <c r="E319" s="18" t="s">
        <v>624</v>
      </c>
      <c r="F319" s="18">
        <v>66</v>
      </c>
      <c r="G319" s="18">
        <v>144</v>
      </c>
      <c r="H319" s="18">
        <v>1</v>
      </c>
      <c r="I319" s="18">
        <v>7</v>
      </c>
      <c r="J319" s="18">
        <v>2</v>
      </c>
      <c r="K319" s="18">
        <v>9</v>
      </c>
      <c r="L319" s="18">
        <v>8</v>
      </c>
      <c r="M319" s="18" t="s">
        <v>624</v>
      </c>
      <c r="O319" s="17"/>
    </row>
    <row r="320" spans="1:15" ht="15.75" x14ac:dyDescent="0.25">
      <c r="A320" s="17" t="s">
        <v>228</v>
      </c>
      <c r="B320" s="17" t="s">
        <v>227</v>
      </c>
      <c r="C320" s="18" t="s">
        <v>624</v>
      </c>
      <c r="D320" s="18" t="s">
        <v>624</v>
      </c>
      <c r="E320" s="18" t="s">
        <v>624</v>
      </c>
      <c r="F320" s="18" t="s">
        <v>624</v>
      </c>
      <c r="G320" s="18" t="s">
        <v>624</v>
      </c>
      <c r="H320" s="18" t="s">
        <v>624</v>
      </c>
      <c r="I320" s="18" t="s">
        <v>624</v>
      </c>
      <c r="J320" s="18" t="s">
        <v>624</v>
      </c>
      <c r="K320" s="18" t="s">
        <v>624</v>
      </c>
      <c r="L320" s="18" t="s">
        <v>624</v>
      </c>
      <c r="M320" s="18" t="s">
        <v>624</v>
      </c>
      <c r="O320" s="17"/>
    </row>
    <row r="321" spans="1:15" ht="15.75" x14ac:dyDescent="0.25">
      <c r="A321" s="17" t="s">
        <v>82</v>
      </c>
      <c r="B321" s="17" t="s">
        <v>81</v>
      </c>
      <c r="C321" s="18">
        <v>134</v>
      </c>
      <c r="D321" s="18" t="s">
        <v>624</v>
      </c>
      <c r="E321" s="18" t="s">
        <v>624</v>
      </c>
      <c r="F321" s="18">
        <v>5</v>
      </c>
      <c r="G321" s="18">
        <v>127</v>
      </c>
      <c r="H321" s="18" t="s">
        <v>624</v>
      </c>
      <c r="I321" s="18" t="s">
        <v>624</v>
      </c>
      <c r="J321" s="18" t="s">
        <v>624</v>
      </c>
      <c r="K321" s="18">
        <v>2</v>
      </c>
      <c r="L321" s="18" t="s">
        <v>624</v>
      </c>
      <c r="M321" s="18" t="s">
        <v>624</v>
      </c>
      <c r="O321" s="17"/>
    </row>
    <row r="322" spans="1:15" ht="15.75" x14ac:dyDescent="0.25">
      <c r="A322" s="17" t="s">
        <v>78</v>
      </c>
      <c r="B322" s="17" t="s">
        <v>77</v>
      </c>
      <c r="C322" s="18">
        <v>2</v>
      </c>
      <c r="D322" s="18" t="s">
        <v>624</v>
      </c>
      <c r="E322" s="18" t="s">
        <v>624</v>
      </c>
      <c r="F322" s="18">
        <v>1</v>
      </c>
      <c r="G322" s="18" t="s">
        <v>624</v>
      </c>
      <c r="H322" s="18" t="s">
        <v>624</v>
      </c>
      <c r="I322" s="18" t="s">
        <v>624</v>
      </c>
      <c r="J322" s="18">
        <v>1</v>
      </c>
      <c r="K322" s="18">
        <v>2</v>
      </c>
      <c r="L322" s="18" t="s">
        <v>624</v>
      </c>
      <c r="M322" s="18" t="s">
        <v>624</v>
      </c>
      <c r="O322" s="17"/>
    </row>
    <row r="323" spans="1:15" ht="15.75" x14ac:dyDescent="0.25">
      <c r="A323" s="17" t="s">
        <v>88</v>
      </c>
      <c r="B323" s="17" t="s">
        <v>87</v>
      </c>
      <c r="C323" s="18" t="s">
        <v>624</v>
      </c>
      <c r="D323" s="18" t="s">
        <v>624</v>
      </c>
      <c r="E323" s="18" t="s">
        <v>624</v>
      </c>
      <c r="F323" s="18" t="s">
        <v>624</v>
      </c>
      <c r="G323" s="18" t="s">
        <v>624</v>
      </c>
      <c r="H323" s="18" t="s">
        <v>624</v>
      </c>
      <c r="I323" s="18" t="s">
        <v>624</v>
      </c>
      <c r="J323" s="18" t="s">
        <v>624</v>
      </c>
      <c r="K323" s="18" t="s">
        <v>624</v>
      </c>
      <c r="L323" s="18" t="s">
        <v>624</v>
      </c>
      <c r="M323" s="18" t="s">
        <v>624</v>
      </c>
      <c r="O323" s="17"/>
    </row>
    <row r="324" spans="1:15" ht="15.75" x14ac:dyDescent="0.25">
      <c r="A324" s="17" t="s">
        <v>98</v>
      </c>
      <c r="B324" s="17" t="s">
        <v>97</v>
      </c>
      <c r="C324" s="18">
        <v>316</v>
      </c>
      <c r="D324" s="18">
        <v>229</v>
      </c>
      <c r="E324" s="18">
        <v>2</v>
      </c>
      <c r="F324" s="18">
        <v>1</v>
      </c>
      <c r="G324" s="18" t="s">
        <v>624</v>
      </c>
      <c r="H324" s="18" t="s">
        <v>624</v>
      </c>
      <c r="I324" s="18">
        <v>8</v>
      </c>
      <c r="J324" s="18">
        <v>1</v>
      </c>
      <c r="K324" s="18">
        <v>55</v>
      </c>
      <c r="L324" s="18">
        <v>19</v>
      </c>
      <c r="M324" s="18" t="s">
        <v>624</v>
      </c>
      <c r="O324" s="17"/>
    </row>
    <row r="325" spans="1:15" ht="15.75" x14ac:dyDescent="0.25">
      <c r="A325" s="17" t="s">
        <v>100</v>
      </c>
      <c r="B325" s="17" t="s">
        <v>99</v>
      </c>
      <c r="C325" s="18">
        <v>10</v>
      </c>
      <c r="D325" s="18" t="s">
        <v>624</v>
      </c>
      <c r="E325" s="18">
        <v>9</v>
      </c>
      <c r="F325" s="18" t="s">
        <v>624</v>
      </c>
      <c r="G325" s="18" t="s">
        <v>624</v>
      </c>
      <c r="H325" s="18" t="s">
        <v>624</v>
      </c>
      <c r="I325" s="18" t="s">
        <v>624</v>
      </c>
      <c r="J325" s="18" t="s">
        <v>624</v>
      </c>
      <c r="K325" s="18" t="s">
        <v>624</v>
      </c>
      <c r="L325" s="18" t="s">
        <v>624</v>
      </c>
      <c r="M325" s="18" t="s">
        <v>624</v>
      </c>
      <c r="O325" s="17"/>
    </row>
    <row r="326" spans="1:15" ht="15.75" x14ac:dyDescent="0.25">
      <c r="A326" s="17" t="s">
        <v>104</v>
      </c>
      <c r="B326" s="17" t="s">
        <v>103</v>
      </c>
      <c r="C326" s="18" t="s">
        <v>624</v>
      </c>
      <c r="D326" s="18" t="s">
        <v>624</v>
      </c>
      <c r="E326" s="18" t="s">
        <v>624</v>
      </c>
      <c r="F326" s="18" t="s">
        <v>624</v>
      </c>
      <c r="G326" s="18" t="s">
        <v>624</v>
      </c>
      <c r="H326" s="18" t="s">
        <v>624</v>
      </c>
      <c r="I326" s="18" t="s">
        <v>624</v>
      </c>
      <c r="J326" s="18" t="s">
        <v>624</v>
      </c>
      <c r="K326" s="18">
        <v>1</v>
      </c>
      <c r="L326" s="18" t="s">
        <v>624</v>
      </c>
      <c r="M326" s="18" t="s">
        <v>624</v>
      </c>
      <c r="O326" s="17"/>
    </row>
    <row r="327" spans="1:15" ht="15.75" x14ac:dyDescent="0.25">
      <c r="A327" s="17" t="s">
        <v>114</v>
      </c>
      <c r="B327" s="17" t="s">
        <v>113</v>
      </c>
      <c r="C327" s="18">
        <v>17</v>
      </c>
      <c r="D327" s="18">
        <v>11</v>
      </c>
      <c r="E327" s="18" t="s">
        <v>624</v>
      </c>
      <c r="F327" s="18">
        <v>1</v>
      </c>
      <c r="G327" s="18" t="s">
        <v>624</v>
      </c>
      <c r="H327" s="18" t="s">
        <v>624</v>
      </c>
      <c r="I327" s="18">
        <v>3</v>
      </c>
      <c r="J327" s="18">
        <v>1</v>
      </c>
      <c r="K327" s="18" t="s">
        <v>624</v>
      </c>
      <c r="L327" s="18">
        <v>1</v>
      </c>
      <c r="M327" s="18" t="s">
        <v>624</v>
      </c>
      <c r="O327" s="17"/>
    </row>
    <row r="328" spans="1:15" ht="15.75" x14ac:dyDescent="0.25">
      <c r="A328" s="17" t="s">
        <v>118</v>
      </c>
      <c r="B328" s="17" t="s">
        <v>117</v>
      </c>
      <c r="C328" s="18" t="s">
        <v>624</v>
      </c>
      <c r="D328" s="18" t="s">
        <v>624</v>
      </c>
      <c r="E328" s="18" t="s">
        <v>624</v>
      </c>
      <c r="F328" s="18" t="s">
        <v>624</v>
      </c>
      <c r="G328" s="18" t="s">
        <v>624</v>
      </c>
      <c r="H328" s="18" t="s">
        <v>624</v>
      </c>
      <c r="I328" s="18" t="s">
        <v>624</v>
      </c>
      <c r="J328" s="18" t="s">
        <v>624</v>
      </c>
      <c r="K328" s="18" t="s">
        <v>624</v>
      </c>
      <c r="L328" s="18" t="s">
        <v>624</v>
      </c>
      <c r="M328" s="18" t="s">
        <v>624</v>
      </c>
      <c r="O328" s="17"/>
    </row>
    <row r="329" spans="1:15" ht="15.75" x14ac:dyDescent="0.25">
      <c r="A329" s="17" t="s">
        <v>120</v>
      </c>
      <c r="B329" s="17" t="s">
        <v>119</v>
      </c>
      <c r="C329" s="18">
        <v>90</v>
      </c>
      <c r="D329" s="18">
        <v>70</v>
      </c>
      <c r="E329" s="18">
        <v>2</v>
      </c>
      <c r="F329" s="18">
        <v>1</v>
      </c>
      <c r="G329" s="18" t="s">
        <v>624</v>
      </c>
      <c r="H329" s="18" t="s">
        <v>624</v>
      </c>
      <c r="I329" s="18">
        <v>3</v>
      </c>
      <c r="J329" s="18" t="s">
        <v>624</v>
      </c>
      <c r="K329" s="18">
        <v>5</v>
      </c>
      <c r="L329" s="18">
        <v>9</v>
      </c>
      <c r="M329" s="18" t="s">
        <v>624</v>
      </c>
      <c r="O329" s="17"/>
    </row>
    <row r="330" spans="1:15" ht="15.75" x14ac:dyDescent="0.25">
      <c r="A330" s="17" t="s">
        <v>418</v>
      </c>
      <c r="B330" s="17" t="s">
        <v>417</v>
      </c>
      <c r="C330" s="18" t="s">
        <v>624</v>
      </c>
      <c r="D330" s="18" t="s">
        <v>624</v>
      </c>
      <c r="E330" s="18" t="s">
        <v>624</v>
      </c>
      <c r="F330" s="18" t="s">
        <v>624</v>
      </c>
      <c r="G330" s="18" t="s">
        <v>624</v>
      </c>
      <c r="H330" s="18" t="s">
        <v>624</v>
      </c>
      <c r="I330" s="18" t="s">
        <v>624</v>
      </c>
      <c r="J330" s="18" t="s">
        <v>624</v>
      </c>
      <c r="K330" s="18" t="s">
        <v>624</v>
      </c>
      <c r="L330" s="18" t="s">
        <v>624</v>
      </c>
      <c r="M330" s="18" t="s">
        <v>624</v>
      </c>
      <c r="O330" s="17"/>
    </row>
    <row r="331" spans="1:15" ht="15.75" x14ac:dyDescent="0.25">
      <c r="A331" s="17" t="s">
        <v>124</v>
      </c>
      <c r="B331" s="17" t="s">
        <v>123</v>
      </c>
      <c r="C331" s="18">
        <v>239</v>
      </c>
      <c r="D331" s="18">
        <v>220</v>
      </c>
      <c r="E331" s="18" t="s">
        <v>624</v>
      </c>
      <c r="F331" s="18">
        <v>17</v>
      </c>
      <c r="G331" s="18" t="s">
        <v>624</v>
      </c>
      <c r="H331" s="18" t="s">
        <v>624</v>
      </c>
      <c r="I331" s="18">
        <v>1</v>
      </c>
      <c r="J331" s="18" t="s">
        <v>624</v>
      </c>
      <c r="K331" s="18">
        <v>1</v>
      </c>
      <c r="L331" s="18">
        <v>2</v>
      </c>
      <c r="M331" s="18" t="s">
        <v>624</v>
      </c>
      <c r="O331" s="17"/>
    </row>
    <row r="332" spans="1:15" ht="15.75" x14ac:dyDescent="0.25">
      <c r="A332" s="17" t="s">
        <v>128</v>
      </c>
      <c r="B332" s="17" t="s">
        <v>127</v>
      </c>
      <c r="C332" s="18">
        <v>1304</v>
      </c>
      <c r="D332" s="18">
        <v>284</v>
      </c>
      <c r="E332" s="18" t="s">
        <v>624</v>
      </c>
      <c r="F332" s="18">
        <v>34</v>
      </c>
      <c r="G332" s="18">
        <v>134</v>
      </c>
      <c r="H332" s="18">
        <v>5</v>
      </c>
      <c r="I332" s="18">
        <v>208</v>
      </c>
      <c r="J332" s="18">
        <v>105</v>
      </c>
      <c r="K332" s="18">
        <v>447</v>
      </c>
      <c r="L332" s="18">
        <v>86</v>
      </c>
      <c r="M332" s="18">
        <v>1</v>
      </c>
      <c r="O332" s="17"/>
    </row>
    <row r="333" spans="1:15" ht="15.75" x14ac:dyDescent="0.25">
      <c r="A333" s="17" t="s">
        <v>396</v>
      </c>
      <c r="B333" s="17" t="s">
        <v>395</v>
      </c>
      <c r="C333" s="18">
        <v>22</v>
      </c>
      <c r="D333" s="18">
        <v>12</v>
      </c>
      <c r="E333" s="18" t="s">
        <v>624</v>
      </c>
      <c r="F333" s="18" t="s">
        <v>624</v>
      </c>
      <c r="G333" s="18" t="s">
        <v>624</v>
      </c>
      <c r="H333" s="18" t="s">
        <v>624</v>
      </c>
      <c r="I333" s="18">
        <v>4</v>
      </c>
      <c r="J333" s="18" t="s">
        <v>624</v>
      </c>
      <c r="K333" s="18" t="s">
        <v>624</v>
      </c>
      <c r="L333" s="18">
        <v>5</v>
      </c>
      <c r="M333" s="18" t="s">
        <v>624</v>
      </c>
      <c r="O333" s="17"/>
    </row>
    <row r="334" spans="1:15" ht="15.75" x14ac:dyDescent="0.25">
      <c r="A334" s="17" t="s">
        <v>166</v>
      </c>
      <c r="B334" s="17" t="s">
        <v>165</v>
      </c>
      <c r="C334" s="18">
        <v>8</v>
      </c>
      <c r="D334" s="18" t="s">
        <v>624</v>
      </c>
      <c r="E334" s="18" t="s">
        <v>624</v>
      </c>
      <c r="F334" s="18" t="s">
        <v>624</v>
      </c>
      <c r="G334" s="18">
        <v>5</v>
      </c>
      <c r="H334" s="18" t="s">
        <v>624</v>
      </c>
      <c r="I334" s="18" t="s">
        <v>624</v>
      </c>
      <c r="J334" s="18">
        <v>1</v>
      </c>
      <c r="K334" s="18">
        <v>2</v>
      </c>
      <c r="L334" s="18" t="s">
        <v>624</v>
      </c>
      <c r="M334" s="18" t="s">
        <v>624</v>
      </c>
      <c r="O334" s="17"/>
    </row>
    <row r="335" spans="1:15" ht="15.75" x14ac:dyDescent="0.25">
      <c r="A335" s="17" t="s">
        <v>130</v>
      </c>
      <c r="B335" s="17" t="s">
        <v>129</v>
      </c>
      <c r="C335" s="18" t="s">
        <v>624</v>
      </c>
      <c r="D335" s="18" t="s">
        <v>624</v>
      </c>
      <c r="E335" s="18" t="s">
        <v>624</v>
      </c>
      <c r="F335" s="18" t="s">
        <v>624</v>
      </c>
      <c r="G335" s="18" t="s">
        <v>624</v>
      </c>
      <c r="H335" s="18" t="s">
        <v>624</v>
      </c>
      <c r="I335" s="18" t="s">
        <v>624</v>
      </c>
      <c r="J335" s="18" t="s">
        <v>624</v>
      </c>
      <c r="K335" s="18" t="s">
        <v>624</v>
      </c>
      <c r="L335" s="18" t="s">
        <v>624</v>
      </c>
      <c r="M335" s="18" t="s">
        <v>624</v>
      </c>
      <c r="O335" s="17"/>
    </row>
    <row r="336" spans="1:15" ht="15.75" x14ac:dyDescent="0.25">
      <c r="A336" s="17" t="s">
        <v>402</v>
      </c>
      <c r="B336" s="17" t="s">
        <v>401</v>
      </c>
      <c r="C336" s="18">
        <v>1</v>
      </c>
      <c r="D336" s="18">
        <v>1</v>
      </c>
      <c r="E336" s="18" t="s">
        <v>624</v>
      </c>
      <c r="F336" s="18" t="s">
        <v>624</v>
      </c>
      <c r="G336" s="18" t="s">
        <v>624</v>
      </c>
      <c r="H336" s="18" t="s">
        <v>624</v>
      </c>
      <c r="I336" s="18" t="s">
        <v>624</v>
      </c>
      <c r="J336" s="18" t="s">
        <v>624</v>
      </c>
      <c r="K336" s="18" t="s">
        <v>624</v>
      </c>
      <c r="L336" s="18">
        <v>1</v>
      </c>
      <c r="M336" s="18" t="s">
        <v>624</v>
      </c>
      <c r="O336" s="17"/>
    </row>
    <row r="337" spans="1:15" ht="15.75" x14ac:dyDescent="0.25">
      <c r="A337" s="17" t="s">
        <v>134</v>
      </c>
      <c r="B337" s="17" t="s">
        <v>133</v>
      </c>
      <c r="C337" s="18">
        <v>188</v>
      </c>
      <c r="D337" s="18">
        <v>9</v>
      </c>
      <c r="E337" s="18" t="s">
        <v>624</v>
      </c>
      <c r="F337" s="18">
        <v>14</v>
      </c>
      <c r="G337" s="18" t="s">
        <v>624</v>
      </c>
      <c r="H337" s="18" t="s">
        <v>624</v>
      </c>
      <c r="I337" s="18" t="s">
        <v>624</v>
      </c>
      <c r="J337" s="18">
        <v>2</v>
      </c>
      <c r="K337" s="18">
        <v>150</v>
      </c>
      <c r="L337" s="18">
        <v>8</v>
      </c>
      <c r="M337" s="18">
        <v>4</v>
      </c>
      <c r="O337" s="17"/>
    </row>
    <row r="338" spans="1:15" ht="15.75" x14ac:dyDescent="0.25">
      <c r="A338" s="17" t="s">
        <v>140</v>
      </c>
      <c r="B338" s="17" t="s">
        <v>139</v>
      </c>
      <c r="C338" s="18">
        <v>8</v>
      </c>
      <c r="D338" s="18">
        <v>1</v>
      </c>
      <c r="E338" s="18" t="s">
        <v>624</v>
      </c>
      <c r="F338" s="18" t="s">
        <v>624</v>
      </c>
      <c r="G338" s="18" t="s">
        <v>624</v>
      </c>
      <c r="H338" s="18" t="s">
        <v>624</v>
      </c>
      <c r="I338" s="18" t="s">
        <v>624</v>
      </c>
      <c r="J338" s="18" t="s">
        <v>624</v>
      </c>
      <c r="K338" s="18">
        <v>7</v>
      </c>
      <c r="L338" s="18" t="s">
        <v>624</v>
      </c>
      <c r="M338" s="18" t="s">
        <v>624</v>
      </c>
      <c r="O338" s="17"/>
    </row>
    <row r="339" spans="1:15" ht="15.75" x14ac:dyDescent="0.25">
      <c r="A339" s="17" t="s">
        <v>144</v>
      </c>
      <c r="B339" s="17" t="s">
        <v>143</v>
      </c>
      <c r="C339" s="18">
        <v>249</v>
      </c>
      <c r="D339" s="18">
        <v>249</v>
      </c>
      <c r="E339" s="18" t="s">
        <v>624</v>
      </c>
      <c r="F339" s="18" t="s">
        <v>624</v>
      </c>
      <c r="G339" s="18" t="s">
        <v>624</v>
      </c>
      <c r="H339" s="18" t="s">
        <v>624</v>
      </c>
      <c r="I339" s="18" t="s">
        <v>624</v>
      </c>
      <c r="J339" s="18" t="s">
        <v>624</v>
      </c>
      <c r="K339" s="18">
        <v>1</v>
      </c>
      <c r="L339" s="18" t="s">
        <v>624</v>
      </c>
      <c r="M339" s="18" t="s">
        <v>624</v>
      </c>
      <c r="O339" s="17"/>
    </row>
    <row r="340" spans="1:15" ht="15.75" x14ac:dyDescent="0.25">
      <c r="A340" s="17" t="s">
        <v>138</v>
      </c>
      <c r="B340" s="17" t="s">
        <v>137</v>
      </c>
      <c r="C340" s="18">
        <v>29</v>
      </c>
      <c r="D340" s="18">
        <v>24</v>
      </c>
      <c r="E340" s="18">
        <v>4</v>
      </c>
      <c r="F340" s="18" t="s">
        <v>624</v>
      </c>
      <c r="G340" s="18" t="s">
        <v>624</v>
      </c>
      <c r="H340" s="18" t="s">
        <v>624</v>
      </c>
      <c r="I340" s="18" t="s">
        <v>624</v>
      </c>
      <c r="J340" s="18" t="s">
        <v>624</v>
      </c>
      <c r="K340" s="18" t="s">
        <v>624</v>
      </c>
      <c r="L340" s="18" t="s">
        <v>624</v>
      </c>
      <c r="M340" s="18" t="s">
        <v>624</v>
      </c>
      <c r="O340" s="17"/>
    </row>
    <row r="341" spans="1:15" ht="15.75" x14ac:dyDescent="0.25">
      <c r="A341" s="17" t="s">
        <v>334</v>
      </c>
      <c r="B341" s="17" t="s">
        <v>333</v>
      </c>
      <c r="C341" s="18" t="s">
        <v>624</v>
      </c>
      <c r="D341" s="18" t="s">
        <v>624</v>
      </c>
      <c r="E341" s="18" t="s">
        <v>624</v>
      </c>
      <c r="F341" s="18" t="s">
        <v>624</v>
      </c>
      <c r="G341" s="18" t="s">
        <v>624</v>
      </c>
      <c r="H341" s="18" t="s">
        <v>624</v>
      </c>
      <c r="I341" s="18" t="s">
        <v>624</v>
      </c>
      <c r="J341" s="18" t="s">
        <v>624</v>
      </c>
      <c r="K341" s="18" t="s">
        <v>624</v>
      </c>
      <c r="L341" s="18" t="s">
        <v>624</v>
      </c>
      <c r="M341" s="18" t="s">
        <v>624</v>
      </c>
      <c r="O341" s="17"/>
    </row>
    <row r="342" spans="1:15" ht="15.75" x14ac:dyDescent="0.25">
      <c r="A342" s="17" t="s">
        <v>408</v>
      </c>
      <c r="B342" s="17" t="s">
        <v>407</v>
      </c>
      <c r="C342" s="18" t="s">
        <v>624</v>
      </c>
      <c r="D342" s="18" t="s">
        <v>624</v>
      </c>
      <c r="E342" s="18" t="s">
        <v>624</v>
      </c>
      <c r="F342" s="18" t="s">
        <v>624</v>
      </c>
      <c r="G342" s="18" t="s">
        <v>624</v>
      </c>
      <c r="H342" s="18" t="s">
        <v>624</v>
      </c>
      <c r="I342" s="18" t="s">
        <v>624</v>
      </c>
      <c r="J342" s="18" t="s">
        <v>624</v>
      </c>
      <c r="K342" s="18" t="s">
        <v>624</v>
      </c>
      <c r="L342" s="18" t="s">
        <v>624</v>
      </c>
      <c r="M342" s="18" t="s">
        <v>624</v>
      </c>
      <c r="O342" s="17"/>
    </row>
    <row r="343" spans="1:15" ht="15.75" x14ac:dyDescent="0.25">
      <c r="A343" s="17" t="s">
        <v>148</v>
      </c>
      <c r="B343" s="17" t="s">
        <v>147</v>
      </c>
      <c r="C343" s="18">
        <v>61</v>
      </c>
      <c r="D343" s="18" t="s">
        <v>624</v>
      </c>
      <c r="E343" s="18" t="s">
        <v>624</v>
      </c>
      <c r="F343" s="18">
        <v>2</v>
      </c>
      <c r="G343" s="18">
        <v>58</v>
      </c>
      <c r="H343" s="18" t="s">
        <v>624</v>
      </c>
      <c r="I343" s="18" t="s">
        <v>624</v>
      </c>
      <c r="J343" s="18">
        <v>1</v>
      </c>
      <c r="K343" s="18">
        <v>1</v>
      </c>
      <c r="L343" s="18" t="s">
        <v>624</v>
      </c>
      <c r="M343" s="18" t="s">
        <v>624</v>
      </c>
      <c r="O343" s="17"/>
    </row>
    <row r="344" spans="1:15" ht="15.75" x14ac:dyDescent="0.25">
      <c r="A344" s="17" t="s">
        <v>152</v>
      </c>
      <c r="B344" s="17" t="s">
        <v>151</v>
      </c>
      <c r="C344" s="18">
        <v>31</v>
      </c>
      <c r="D344" s="18" t="s">
        <v>624</v>
      </c>
      <c r="E344" s="18">
        <v>2</v>
      </c>
      <c r="F344" s="18">
        <v>3</v>
      </c>
      <c r="G344" s="18">
        <v>16</v>
      </c>
      <c r="H344" s="18" t="s">
        <v>624</v>
      </c>
      <c r="I344" s="18">
        <v>5</v>
      </c>
      <c r="J344" s="18">
        <v>4</v>
      </c>
      <c r="K344" s="18">
        <v>1</v>
      </c>
      <c r="L344" s="18">
        <v>1</v>
      </c>
      <c r="M344" s="18" t="s">
        <v>624</v>
      </c>
      <c r="O344" s="17"/>
    </row>
    <row r="345" spans="1:15" ht="15.75" x14ac:dyDescent="0.25">
      <c r="A345" s="17" t="s">
        <v>156</v>
      </c>
      <c r="B345" s="17" t="s">
        <v>155</v>
      </c>
      <c r="C345" s="18">
        <v>290</v>
      </c>
      <c r="D345" s="18">
        <v>128</v>
      </c>
      <c r="E345" s="18" t="s">
        <v>624</v>
      </c>
      <c r="F345" s="18">
        <v>4</v>
      </c>
      <c r="G345" s="18">
        <v>143</v>
      </c>
      <c r="H345" s="18">
        <v>1</v>
      </c>
      <c r="I345" s="18">
        <v>1</v>
      </c>
      <c r="J345" s="18" t="s">
        <v>624</v>
      </c>
      <c r="K345" s="18">
        <v>3</v>
      </c>
      <c r="L345" s="18">
        <v>2</v>
      </c>
      <c r="M345" s="18">
        <v>7</v>
      </c>
      <c r="O345" s="17"/>
    </row>
    <row r="346" spans="1:15" ht="15.75" x14ac:dyDescent="0.25">
      <c r="A346" s="17" t="s">
        <v>158</v>
      </c>
      <c r="B346" s="17" t="s">
        <v>157</v>
      </c>
      <c r="C346" s="18">
        <v>3</v>
      </c>
      <c r="D346" s="18" t="s">
        <v>624</v>
      </c>
      <c r="E346" s="18" t="s">
        <v>624</v>
      </c>
      <c r="F346" s="18" t="s">
        <v>624</v>
      </c>
      <c r="G346" s="18" t="s">
        <v>624</v>
      </c>
      <c r="H346" s="18" t="s">
        <v>624</v>
      </c>
      <c r="I346" s="18">
        <v>1</v>
      </c>
      <c r="J346" s="18" t="s">
        <v>624</v>
      </c>
      <c r="K346" s="18">
        <v>2</v>
      </c>
      <c r="L346" s="18">
        <v>1</v>
      </c>
      <c r="M346" s="18" t="s">
        <v>624</v>
      </c>
      <c r="O346" s="17"/>
    </row>
    <row r="347" spans="1:15" ht="15.75" x14ac:dyDescent="0.25">
      <c r="A347" s="17" t="s">
        <v>160</v>
      </c>
      <c r="B347" s="17" t="s">
        <v>159</v>
      </c>
      <c r="C347" s="18" t="s">
        <v>624</v>
      </c>
      <c r="D347" s="18" t="s">
        <v>624</v>
      </c>
      <c r="E347" s="18" t="s">
        <v>624</v>
      </c>
      <c r="F347" s="18" t="s">
        <v>624</v>
      </c>
      <c r="G347" s="18" t="s">
        <v>624</v>
      </c>
      <c r="H347" s="18" t="s">
        <v>624</v>
      </c>
      <c r="I347" s="18" t="s">
        <v>624</v>
      </c>
      <c r="J347" s="18" t="s">
        <v>624</v>
      </c>
      <c r="K347" s="18" t="s">
        <v>624</v>
      </c>
      <c r="L347" s="18" t="s">
        <v>624</v>
      </c>
      <c r="M347" s="18" t="s">
        <v>624</v>
      </c>
      <c r="O347" s="17"/>
    </row>
    <row r="348" spans="1:15" ht="15.75" x14ac:dyDescent="0.25">
      <c r="A348" s="17" t="s">
        <v>150</v>
      </c>
      <c r="B348" s="17" t="s">
        <v>149</v>
      </c>
      <c r="C348" s="18" t="s">
        <v>624</v>
      </c>
      <c r="D348" s="18" t="s">
        <v>624</v>
      </c>
      <c r="E348" s="18" t="s">
        <v>624</v>
      </c>
      <c r="F348" s="18" t="s">
        <v>624</v>
      </c>
      <c r="G348" s="18" t="s">
        <v>624</v>
      </c>
      <c r="H348" s="18" t="s">
        <v>624</v>
      </c>
      <c r="I348" s="18" t="s">
        <v>624</v>
      </c>
      <c r="J348" s="18" t="s">
        <v>624</v>
      </c>
      <c r="K348" s="18" t="s">
        <v>624</v>
      </c>
      <c r="L348" s="18" t="s">
        <v>624</v>
      </c>
      <c r="M348" s="18" t="s">
        <v>624</v>
      </c>
      <c r="O348" s="17"/>
    </row>
    <row r="349" spans="1:15" ht="15.75" x14ac:dyDescent="0.25">
      <c r="A349" s="17" t="s">
        <v>174</v>
      </c>
      <c r="B349" s="17" t="s">
        <v>173</v>
      </c>
      <c r="C349" s="18" t="s">
        <v>624</v>
      </c>
      <c r="D349" s="18" t="s">
        <v>624</v>
      </c>
      <c r="E349" s="18" t="s">
        <v>624</v>
      </c>
      <c r="F349" s="18" t="s">
        <v>624</v>
      </c>
      <c r="G349" s="18" t="s">
        <v>624</v>
      </c>
      <c r="H349" s="18" t="s">
        <v>624</v>
      </c>
      <c r="I349" s="18" t="s">
        <v>624</v>
      </c>
      <c r="J349" s="18" t="s">
        <v>624</v>
      </c>
      <c r="K349" s="18" t="s">
        <v>624</v>
      </c>
      <c r="L349" s="18" t="s">
        <v>624</v>
      </c>
      <c r="M349" s="18" t="s">
        <v>624</v>
      </c>
      <c r="O349" s="17"/>
    </row>
    <row r="350" spans="1:15" ht="15.75" x14ac:dyDescent="0.25">
      <c r="A350" s="17" t="s">
        <v>172</v>
      </c>
      <c r="B350" s="17" t="s">
        <v>171</v>
      </c>
      <c r="C350" s="18">
        <v>94</v>
      </c>
      <c r="D350" s="18">
        <v>75</v>
      </c>
      <c r="E350" s="18">
        <v>12</v>
      </c>
      <c r="F350" s="18">
        <v>3</v>
      </c>
      <c r="G350" s="18" t="s">
        <v>624</v>
      </c>
      <c r="H350" s="18" t="s">
        <v>624</v>
      </c>
      <c r="I350" s="18" t="s">
        <v>624</v>
      </c>
      <c r="J350" s="18" t="s">
        <v>624</v>
      </c>
      <c r="K350" s="18" t="s">
        <v>624</v>
      </c>
      <c r="L350" s="18">
        <v>3</v>
      </c>
      <c r="M350" s="18" t="s">
        <v>624</v>
      </c>
      <c r="O350" s="17"/>
    </row>
    <row r="351" spans="1:15" ht="15.75" x14ac:dyDescent="0.25">
      <c r="A351" s="17" t="s">
        <v>154</v>
      </c>
      <c r="B351" s="17" t="s">
        <v>153</v>
      </c>
      <c r="C351" s="18">
        <v>137</v>
      </c>
      <c r="D351" s="18" t="s">
        <v>624</v>
      </c>
      <c r="E351" s="18">
        <v>4</v>
      </c>
      <c r="F351" s="18" t="s">
        <v>624</v>
      </c>
      <c r="G351" s="18">
        <v>10</v>
      </c>
      <c r="H351" s="18" t="s">
        <v>624</v>
      </c>
      <c r="I351" s="18">
        <v>1</v>
      </c>
      <c r="J351" s="18">
        <v>1</v>
      </c>
      <c r="K351" s="18">
        <v>95</v>
      </c>
      <c r="L351" s="18">
        <v>23</v>
      </c>
      <c r="M351" s="18" t="s">
        <v>624</v>
      </c>
      <c r="O351" s="17"/>
    </row>
    <row r="352" spans="1:15" ht="15.75" x14ac:dyDescent="0.25">
      <c r="A352" s="17" t="s">
        <v>164</v>
      </c>
      <c r="B352" s="17" t="s">
        <v>163</v>
      </c>
      <c r="C352" s="18">
        <v>1</v>
      </c>
      <c r="D352" s="18">
        <v>1</v>
      </c>
      <c r="E352" s="18" t="s">
        <v>624</v>
      </c>
      <c r="F352" s="18" t="s">
        <v>624</v>
      </c>
      <c r="G352" s="18" t="s">
        <v>624</v>
      </c>
      <c r="H352" s="18" t="s">
        <v>624</v>
      </c>
      <c r="I352" s="18" t="s">
        <v>624</v>
      </c>
      <c r="J352" s="18" t="s">
        <v>624</v>
      </c>
      <c r="K352" s="18" t="s">
        <v>624</v>
      </c>
      <c r="L352" s="18" t="s">
        <v>624</v>
      </c>
      <c r="M352" s="18" t="s">
        <v>624</v>
      </c>
      <c r="O352" s="17"/>
    </row>
    <row r="353" spans="1:15" ht="15.75" x14ac:dyDescent="0.25">
      <c r="A353" s="17" t="s">
        <v>176</v>
      </c>
      <c r="B353" s="17" t="s">
        <v>175</v>
      </c>
      <c r="C353" s="18" t="s">
        <v>624</v>
      </c>
      <c r="D353" s="18" t="s">
        <v>624</v>
      </c>
      <c r="E353" s="18" t="s">
        <v>624</v>
      </c>
      <c r="F353" s="18" t="s">
        <v>624</v>
      </c>
      <c r="G353" s="18" t="s">
        <v>624</v>
      </c>
      <c r="H353" s="18" t="s">
        <v>624</v>
      </c>
      <c r="I353" s="18" t="s">
        <v>624</v>
      </c>
      <c r="J353" s="18" t="s">
        <v>624</v>
      </c>
      <c r="K353" s="18" t="s">
        <v>624</v>
      </c>
      <c r="L353" s="18" t="s">
        <v>624</v>
      </c>
      <c r="M353" s="18" t="s">
        <v>624</v>
      </c>
      <c r="O353" s="17"/>
    </row>
    <row r="354" spans="1:15" ht="15.75" x14ac:dyDescent="0.25">
      <c r="A354" s="17" t="s">
        <v>178</v>
      </c>
      <c r="B354" s="17" t="s">
        <v>177</v>
      </c>
      <c r="C354" s="18">
        <v>422</v>
      </c>
      <c r="D354" s="18">
        <v>2</v>
      </c>
      <c r="E354" s="18">
        <v>8</v>
      </c>
      <c r="F354" s="18">
        <v>6</v>
      </c>
      <c r="G354" s="18">
        <v>401</v>
      </c>
      <c r="H354" s="18" t="s">
        <v>624</v>
      </c>
      <c r="I354" s="18">
        <v>1</v>
      </c>
      <c r="J354" s="18">
        <v>1</v>
      </c>
      <c r="K354" s="18">
        <v>2</v>
      </c>
      <c r="L354" s="18">
        <v>1</v>
      </c>
      <c r="M354" s="18" t="s">
        <v>624</v>
      </c>
      <c r="O354" s="17"/>
    </row>
    <row r="355" spans="1:15" ht="15.75" x14ac:dyDescent="0.25">
      <c r="A355" s="17" t="s">
        <v>188</v>
      </c>
      <c r="B355" s="17" t="s">
        <v>187</v>
      </c>
      <c r="C355" s="18" t="s">
        <v>624</v>
      </c>
      <c r="D355" s="18" t="s">
        <v>624</v>
      </c>
      <c r="E355" s="18" t="s">
        <v>624</v>
      </c>
      <c r="F355" s="18" t="s">
        <v>624</v>
      </c>
      <c r="G355" s="18" t="s">
        <v>624</v>
      </c>
      <c r="H355" s="18" t="s">
        <v>624</v>
      </c>
      <c r="I355" s="18" t="s">
        <v>624</v>
      </c>
      <c r="J355" s="18" t="s">
        <v>624</v>
      </c>
      <c r="K355" s="18" t="s">
        <v>624</v>
      </c>
      <c r="L355" s="18" t="s">
        <v>624</v>
      </c>
      <c r="M355" s="18" t="s">
        <v>624</v>
      </c>
      <c r="O355" s="17"/>
    </row>
    <row r="356" spans="1:15" ht="15.75" x14ac:dyDescent="0.25">
      <c r="A356" s="17" t="s">
        <v>182</v>
      </c>
      <c r="B356" s="17" t="s">
        <v>1880</v>
      </c>
      <c r="C356" s="18" t="s">
        <v>624</v>
      </c>
      <c r="D356" s="18" t="s">
        <v>624</v>
      </c>
      <c r="E356" s="18" t="s">
        <v>624</v>
      </c>
      <c r="F356" s="18" t="s">
        <v>624</v>
      </c>
      <c r="G356" s="18" t="s">
        <v>624</v>
      </c>
      <c r="H356" s="18" t="s">
        <v>624</v>
      </c>
      <c r="I356" s="18" t="s">
        <v>624</v>
      </c>
      <c r="J356" s="18" t="s">
        <v>624</v>
      </c>
      <c r="K356" s="18" t="s">
        <v>624</v>
      </c>
      <c r="L356" s="18" t="s">
        <v>624</v>
      </c>
      <c r="M356" s="18" t="s">
        <v>624</v>
      </c>
      <c r="O356" s="17"/>
    </row>
    <row r="357" spans="1:15" ht="15.75" x14ac:dyDescent="0.25">
      <c r="A357" s="17" t="s">
        <v>184</v>
      </c>
      <c r="B357" s="17" t="s">
        <v>183</v>
      </c>
      <c r="C357" s="18">
        <v>125</v>
      </c>
      <c r="D357" s="18">
        <v>112</v>
      </c>
      <c r="E357" s="18" t="s">
        <v>624</v>
      </c>
      <c r="F357" s="18" t="s">
        <v>624</v>
      </c>
      <c r="G357" s="18" t="s">
        <v>624</v>
      </c>
      <c r="H357" s="18" t="s">
        <v>624</v>
      </c>
      <c r="I357" s="18" t="s">
        <v>624</v>
      </c>
      <c r="J357" s="18" t="s">
        <v>624</v>
      </c>
      <c r="K357" s="18" t="s">
        <v>624</v>
      </c>
      <c r="L357" s="18">
        <v>13</v>
      </c>
      <c r="M357" s="18" t="s">
        <v>624</v>
      </c>
      <c r="O357" s="17"/>
    </row>
    <row r="358" spans="1:15" ht="15.75" x14ac:dyDescent="0.25">
      <c r="A358" s="17" t="s">
        <v>180</v>
      </c>
      <c r="B358" s="17" t="s">
        <v>179</v>
      </c>
      <c r="C358" s="18">
        <v>4680</v>
      </c>
      <c r="D358" s="18">
        <v>64</v>
      </c>
      <c r="E358" s="18">
        <v>10</v>
      </c>
      <c r="F358" s="18">
        <v>10</v>
      </c>
      <c r="G358" s="18" t="s">
        <v>624</v>
      </c>
      <c r="H358" s="18">
        <v>1</v>
      </c>
      <c r="I358" s="18">
        <v>226</v>
      </c>
      <c r="J358" s="18">
        <v>372</v>
      </c>
      <c r="K358" s="18">
        <v>2709</v>
      </c>
      <c r="L358" s="18">
        <v>1232</v>
      </c>
      <c r="M358" s="18">
        <v>54</v>
      </c>
      <c r="O358" s="17"/>
    </row>
    <row r="359" spans="1:15" ht="15.75" x14ac:dyDescent="0.25">
      <c r="A359" s="17" t="s">
        <v>208</v>
      </c>
      <c r="B359" s="17" t="s">
        <v>207</v>
      </c>
      <c r="C359" s="18">
        <v>534</v>
      </c>
      <c r="D359" s="18">
        <v>341</v>
      </c>
      <c r="E359" s="18">
        <v>2</v>
      </c>
      <c r="F359" s="18">
        <v>17</v>
      </c>
      <c r="G359" s="18" t="s">
        <v>624</v>
      </c>
      <c r="H359" s="18">
        <v>33</v>
      </c>
      <c r="I359" s="18">
        <v>20</v>
      </c>
      <c r="J359" s="18">
        <v>57</v>
      </c>
      <c r="K359" s="18">
        <v>56</v>
      </c>
      <c r="L359" s="18">
        <v>5</v>
      </c>
      <c r="M359" s="18">
        <v>2</v>
      </c>
      <c r="O359" s="17"/>
    </row>
    <row r="360" spans="1:15" ht="15.75" x14ac:dyDescent="0.25">
      <c r="A360" s="17" t="s">
        <v>200</v>
      </c>
      <c r="B360" s="17" t="s">
        <v>199</v>
      </c>
      <c r="C360" s="18">
        <v>9729</v>
      </c>
      <c r="D360" s="18">
        <v>794</v>
      </c>
      <c r="E360" s="18">
        <v>124</v>
      </c>
      <c r="F360" s="18">
        <v>162</v>
      </c>
      <c r="G360" s="18">
        <v>1479</v>
      </c>
      <c r="H360" s="18">
        <v>15</v>
      </c>
      <c r="I360" s="18">
        <v>1148</v>
      </c>
      <c r="J360" s="18">
        <v>1739</v>
      </c>
      <c r="K360" s="18">
        <v>2386</v>
      </c>
      <c r="L360" s="18">
        <v>1818</v>
      </c>
      <c r="M360" s="18">
        <v>63</v>
      </c>
      <c r="O360" s="17"/>
    </row>
    <row r="361" spans="1:15" ht="15.75" x14ac:dyDescent="0.25">
      <c r="A361" s="17" t="s">
        <v>192</v>
      </c>
      <c r="B361" s="17" t="s">
        <v>191</v>
      </c>
      <c r="C361" s="18">
        <v>1078</v>
      </c>
      <c r="D361" s="18">
        <v>127</v>
      </c>
      <c r="E361" s="18" t="s">
        <v>624</v>
      </c>
      <c r="F361" s="18">
        <v>46</v>
      </c>
      <c r="G361" s="18">
        <v>1</v>
      </c>
      <c r="H361" s="18">
        <v>84</v>
      </c>
      <c r="I361" s="18">
        <v>46</v>
      </c>
      <c r="J361" s="18">
        <v>285</v>
      </c>
      <c r="K361" s="18">
        <v>108</v>
      </c>
      <c r="L361" s="18">
        <v>378</v>
      </c>
      <c r="M361" s="18">
        <v>2</v>
      </c>
      <c r="O361" s="17"/>
    </row>
    <row r="362" spans="1:15" ht="15.75" x14ac:dyDescent="0.25">
      <c r="A362" s="17" t="s">
        <v>206</v>
      </c>
      <c r="B362" s="17" t="s">
        <v>205</v>
      </c>
      <c r="C362" s="18">
        <v>16</v>
      </c>
      <c r="D362" s="18">
        <v>6</v>
      </c>
      <c r="E362" s="18" t="s">
        <v>624</v>
      </c>
      <c r="F362" s="18" t="s">
        <v>624</v>
      </c>
      <c r="G362" s="18" t="s">
        <v>624</v>
      </c>
      <c r="H362" s="18" t="s">
        <v>624</v>
      </c>
      <c r="I362" s="18" t="s">
        <v>624</v>
      </c>
      <c r="J362" s="18">
        <v>2</v>
      </c>
      <c r="K362" s="18">
        <v>1</v>
      </c>
      <c r="L362" s="18">
        <v>3</v>
      </c>
      <c r="M362" s="18">
        <v>4</v>
      </c>
      <c r="O362" s="17"/>
    </row>
    <row r="363" spans="1:15" ht="15.75" x14ac:dyDescent="0.25">
      <c r="A363" s="17" t="s">
        <v>204</v>
      </c>
      <c r="B363" s="17" t="s">
        <v>203</v>
      </c>
      <c r="C363" s="18">
        <v>5</v>
      </c>
      <c r="D363" s="18">
        <v>3</v>
      </c>
      <c r="E363" s="18" t="s">
        <v>624</v>
      </c>
      <c r="F363" s="18" t="s">
        <v>624</v>
      </c>
      <c r="G363" s="18" t="s">
        <v>624</v>
      </c>
      <c r="H363" s="18" t="s">
        <v>624</v>
      </c>
      <c r="I363" s="18" t="s">
        <v>624</v>
      </c>
      <c r="J363" s="18" t="s">
        <v>624</v>
      </c>
      <c r="K363" s="18">
        <v>1</v>
      </c>
      <c r="L363" s="18">
        <v>1</v>
      </c>
      <c r="M363" s="18" t="s">
        <v>624</v>
      </c>
      <c r="O363" s="17"/>
    </row>
    <row r="364" spans="1:15" ht="15.75" x14ac:dyDescent="0.25">
      <c r="A364" s="17" t="s">
        <v>198</v>
      </c>
      <c r="B364" s="17" t="s">
        <v>197</v>
      </c>
      <c r="C364" s="18" t="s">
        <v>624</v>
      </c>
      <c r="D364" s="18" t="s">
        <v>624</v>
      </c>
      <c r="E364" s="18" t="s">
        <v>624</v>
      </c>
      <c r="F364" s="18" t="s">
        <v>624</v>
      </c>
      <c r="G364" s="18" t="s">
        <v>624</v>
      </c>
      <c r="H364" s="18" t="s">
        <v>624</v>
      </c>
      <c r="I364" s="18" t="s">
        <v>624</v>
      </c>
      <c r="J364" s="18" t="s">
        <v>624</v>
      </c>
      <c r="K364" s="18" t="s">
        <v>624</v>
      </c>
      <c r="L364" s="18" t="s">
        <v>624</v>
      </c>
      <c r="M364" s="18" t="s">
        <v>624</v>
      </c>
      <c r="O364" s="17"/>
    </row>
    <row r="365" spans="1:15" ht="15.75" x14ac:dyDescent="0.25">
      <c r="A365" s="17" t="s">
        <v>196</v>
      </c>
      <c r="B365" s="17" t="s">
        <v>195</v>
      </c>
      <c r="C365" s="18">
        <v>1651</v>
      </c>
      <c r="D365" s="18">
        <v>147</v>
      </c>
      <c r="E365" s="18">
        <v>3</v>
      </c>
      <c r="F365" s="18">
        <v>45</v>
      </c>
      <c r="G365" s="18">
        <v>4</v>
      </c>
      <c r="H365" s="18">
        <v>1</v>
      </c>
      <c r="I365" s="18">
        <v>407</v>
      </c>
      <c r="J365" s="18">
        <v>116</v>
      </c>
      <c r="K365" s="18">
        <v>640</v>
      </c>
      <c r="L365" s="18">
        <v>280</v>
      </c>
      <c r="M365" s="18">
        <v>8</v>
      </c>
      <c r="O365" s="17"/>
    </row>
    <row r="366" spans="1:15" ht="15.75" x14ac:dyDescent="0.25">
      <c r="A366" s="17" t="s">
        <v>86</v>
      </c>
      <c r="B366" s="17" t="s">
        <v>85</v>
      </c>
      <c r="C366" s="18">
        <v>426</v>
      </c>
      <c r="D366" s="18">
        <v>269</v>
      </c>
      <c r="E366" s="18" t="s">
        <v>624</v>
      </c>
      <c r="F366" s="18">
        <v>4</v>
      </c>
      <c r="G366" s="18">
        <v>128</v>
      </c>
      <c r="H366" s="18" t="s">
        <v>624</v>
      </c>
      <c r="I366" s="18" t="s">
        <v>624</v>
      </c>
      <c r="J366" s="18">
        <v>6</v>
      </c>
      <c r="K366" s="18">
        <v>17</v>
      </c>
      <c r="L366" s="18">
        <v>1</v>
      </c>
      <c r="M366" s="18" t="s">
        <v>624</v>
      </c>
      <c r="O366" s="17"/>
    </row>
    <row r="367" spans="1:15" ht="15.75" x14ac:dyDescent="0.25">
      <c r="A367" s="17" t="s">
        <v>214</v>
      </c>
      <c r="B367" s="17" t="s">
        <v>213</v>
      </c>
      <c r="C367" s="18">
        <v>54</v>
      </c>
      <c r="D367" s="18">
        <v>16</v>
      </c>
      <c r="E367" s="18">
        <v>36</v>
      </c>
      <c r="F367" s="18" t="s">
        <v>624</v>
      </c>
      <c r="G367" s="18" t="s">
        <v>624</v>
      </c>
      <c r="H367" s="18" t="s">
        <v>624</v>
      </c>
      <c r="I367" s="18">
        <v>1</v>
      </c>
      <c r="J367" s="18" t="s">
        <v>624</v>
      </c>
      <c r="K367" s="18" t="s">
        <v>624</v>
      </c>
      <c r="L367" s="18" t="s">
        <v>624</v>
      </c>
      <c r="M367" s="18">
        <v>1</v>
      </c>
      <c r="O367" s="17"/>
    </row>
    <row r="368" spans="1:15" ht="15.75" x14ac:dyDescent="0.25">
      <c r="A368" s="17" t="s">
        <v>218</v>
      </c>
      <c r="B368" s="17" t="s">
        <v>217</v>
      </c>
      <c r="C368" s="18">
        <v>7640</v>
      </c>
      <c r="D368" s="18">
        <v>54</v>
      </c>
      <c r="E368" s="18">
        <v>19</v>
      </c>
      <c r="F368" s="18">
        <v>379</v>
      </c>
      <c r="G368" s="18">
        <v>208</v>
      </c>
      <c r="H368" s="18">
        <v>3</v>
      </c>
      <c r="I368" s="18">
        <v>570</v>
      </c>
      <c r="J368" s="18">
        <v>936</v>
      </c>
      <c r="K368" s="18">
        <v>4755</v>
      </c>
      <c r="L368" s="18">
        <v>600</v>
      </c>
      <c r="M368" s="18">
        <v>116</v>
      </c>
      <c r="O368" s="17"/>
    </row>
    <row r="369" spans="1:15" ht="15.75" x14ac:dyDescent="0.25">
      <c r="A369" s="17" t="s">
        <v>212</v>
      </c>
      <c r="B369" s="17" t="s">
        <v>211</v>
      </c>
      <c r="C369" s="18">
        <v>28</v>
      </c>
      <c r="D369" s="18">
        <v>1</v>
      </c>
      <c r="E369" s="18" t="s">
        <v>624</v>
      </c>
      <c r="F369" s="18">
        <v>1</v>
      </c>
      <c r="G369" s="18" t="s">
        <v>624</v>
      </c>
      <c r="H369" s="18" t="s">
        <v>624</v>
      </c>
      <c r="I369" s="18">
        <v>2</v>
      </c>
      <c r="J369" s="18" t="s">
        <v>624</v>
      </c>
      <c r="K369" s="18">
        <v>6</v>
      </c>
      <c r="L369" s="18">
        <v>17</v>
      </c>
      <c r="M369" s="18" t="s">
        <v>624</v>
      </c>
      <c r="O369" s="17"/>
    </row>
    <row r="370" spans="1:15" ht="15.75" x14ac:dyDescent="0.25">
      <c r="A370" s="17" t="s">
        <v>216</v>
      </c>
      <c r="B370" s="17" t="s">
        <v>215</v>
      </c>
      <c r="C370" s="18">
        <v>206</v>
      </c>
      <c r="D370" s="18">
        <v>14</v>
      </c>
      <c r="E370" s="18" t="s">
        <v>624</v>
      </c>
      <c r="F370" s="18">
        <v>15</v>
      </c>
      <c r="G370" s="18" t="s">
        <v>624</v>
      </c>
      <c r="H370" s="18" t="s">
        <v>624</v>
      </c>
      <c r="I370" s="18">
        <v>3</v>
      </c>
      <c r="J370" s="18">
        <v>3</v>
      </c>
      <c r="K370" s="18">
        <v>145</v>
      </c>
      <c r="L370" s="18">
        <v>26</v>
      </c>
      <c r="M370" s="18">
        <v>1</v>
      </c>
      <c r="O370" s="17"/>
    </row>
    <row r="371" spans="1:15" ht="15.75" x14ac:dyDescent="0.25">
      <c r="A371" s="17" t="s">
        <v>240</v>
      </c>
      <c r="B371" s="17" t="s">
        <v>239</v>
      </c>
      <c r="C371" s="18">
        <v>464</v>
      </c>
      <c r="D371" s="18" t="s">
        <v>624</v>
      </c>
      <c r="E371" s="18" t="s">
        <v>624</v>
      </c>
      <c r="F371" s="18" t="s">
        <v>624</v>
      </c>
      <c r="G371" s="18">
        <v>94</v>
      </c>
      <c r="H371" s="18" t="s">
        <v>624</v>
      </c>
      <c r="I371" s="18">
        <v>38</v>
      </c>
      <c r="J371" s="18">
        <v>308</v>
      </c>
      <c r="K371" s="18">
        <v>21</v>
      </c>
      <c r="L371" s="18">
        <v>1</v>
      </c>
      <c r="M371" s="18">
        <v>2</v>
      </c>
      <c r="O371" s="17"/>
    </row>
    <row r="372" spans="1:15" ht="15.75" x14ac:dyDescent="0.25">
      <c r="A372" s="17" t="s">
        <v>220</v>
      </c>
      <c r="B372" s="17" t="s">
        <v>219</v>
      </c>
      <c r="C372" s="18">
        <v>386</v>
      </c>
      <c r="D372" s="18">
        <v>199</v>
      </c>
      <c r="E372" s="18" t="s">
        <v>624</v>
      </c>
      <c r="F372" s="18">
        <v>141</v>
      </c>
      <c r="G372" s="18" t="s">
        <v>624</v>
      </c>
      <c r="H372" s="18" t="s">
        <v>624</v>
      </c>
      <c r="I372" s="18">
        <v>2</v>
      </c>
      <c r="J372" s="18">
        <v>2</v>
      </c>
      <c r="K372" s="18">
        <v>22</v>
      </c>
      <c r="L372" s="18">
        <v>19</v>
      </c>
      <c r="M372" s="18">
        <v>2</v>
      </c>
      <c r="O372" s="17"/>
    </row>
    <row r="373" spans="1:15" ht="15.75" x14ac:dyDescent="0.25">
      <c r="A373" s="17" t="s">
        <v>226</v>
      </c>
      <c r="B373" s="17" t="s">
        <v>225</v>
      </c>
      <c r="C373" s="18" t="s">
        <v>624</v>
      </c>
      <c r="D373" s="18" t="s">
        <v>624</v>
      </c>
      <c r="E373" s="18" t="s">
        <v>624</v>
      </c>
      <c r="F373" s="18" t="s">
        <v>624</v>
      </c>
      <c r="G373" s="18" t="s">
        <v>624</v>
      </c>
      <c r="H373" s="18" t="s">
        <v>624</v>
      </c>
      <c r="I373" s="18" t="s">
        <v>624</v>
      </c>
      <c r="J373" s="18" t="s">
        <v>624</v>
      </c>
      <c r="K373" s="18" t="s">
        <v>624</v>
      </c>
      <c r="L373" s="18" t="s">
        <v>624</v>
      </c>
      <c r="M373" s="18" t="s">
        <v>624</v>
      </c>
      <c r="O373" s="17"/>
    </row>
    <row r="374" spans="1:15" ht="15.75" x14ac:dyDescent="0.25">
      <c r="A374" s="17" t="s">
        <v>466</v>
      </c>
      <c r="B374" s="17" t="s">
        <v>465</v>
      </c>
      <c r="C374" s="18" t="s">
        <v>624</v>
      </c>
      <c r="D374" s="18">
        <v>1</v>
      </c>
      <c r="E374" s="18">
        <v>1</v>
      </c>
      <c r="F374" s="18" t="s">
        <v>624</v>
      </c>
      <c r="G374" s="18" t="s">
        <v>624</v>
      </c>
      <c r="H374" s="18" t="s">
        <v>624</v>
      </c>
      <c r="I374" s="18" t="s">
        <v>624</v>
      </c>
      <c r="J374" s="18" t="s">
        <v>624</v>
      </c>
      <c r="K374" s="18" t="s">
        <v>624</v>
      </c>
      <c r="L374" s="18" t="s">
        <v>624</v>
      </c>
      <c r="M374" s="18" t="s">
        <v>624</v>
      </c>
      <c r="O374" s="17"/>
    </row>
    <row r="375" spans="1:15" ht="15.75" x14ac:dyDescent="0.25">
      <c r="A375" s="17" t="s">
        <v>236</v>
      </c>
      <c r="B375" s="17" t="s">
        <v>235</v>
      </c>
      <c r="C375" s="18">
        <v>3606</v>
      </c>
      <c r="D375" s="18" t="s">
        <v>624</v>
      </c>
      <c r="E375" s="18" t="s">
        <v>624</v>
      </c>
      <c r="F375" s="18" t="s">
        <v>624</v>
      </c>
      <c r="G375" s="18">
        <v>3546</v>
      </c>
      <c r="H375" s="18" t="s">
        <v>624</v>
      </c>
      <c r="I375" s="18">
        <v>12</v>
      </c>
      <c r="J375" s="18">
        <v>2</v>
      </c>
      <c r="K375" s="18">
        <v>39</v>
      </c>
      <c r="L375" s="18">
        <v>4</v>
      </c>
      <c r="M375" s="18" t="s">
        <v>624</v>
      </c>
      <c r="O375" s="17"/>
    </row>
    <row r="376" spans="1:15" ht="15.75" x14ac:dyDescent="0.25">
      <c r="A376" s="17" t="s">
        <v>222</v>
      </c>
      <c r="B376" s="17" t="s">
        <v>221</v>
      </c>
      <c r="C376" s="18" t="s">
        <v>624</v>
      </c>
      <c r="D376" s="18" t="s">
        <v>624</v>
      </c>
      <c r="E376" s="18" t="s">
        <v>624</v>
      </c>
      <c r="F376" s="18" t="s">
        <v>624</v>
      </c>
      <c r="G376" s="18" t="s">
        <v>624</v>
      </c>
      <c r="H376" s="18" t="s">
        <v>624</v>
      </c>
      <c r="I376" s="18" t="s">
        <v>624</v>
      </c>
      <c r="J376" s="18" t="s">
        <v>624</v>
      </c>
      <c r="K376" s="18" t="s">
        <v>624</v>
      </c>
      <c r="L376" s="18" t="s">
        <v>624</v>
      </c>
      <c r="M376" s="18" t="s">
        <v>624</v>
      </c>
      <c r="O376" s="17"/>
    </row>
    <row r="377" spans="1:15" ht="15.75" x14ac:dyDescent="0.25">
      <c r="A377" s="17" t="s">
        <v>242</v>
      </c>
      <c r="B377" s="17" t="s">
        <v>241</v>
      </c>
      <c r="C377" s="18">
        <v>2</v>
      </c>
      <c r="D377" s="18">
        <v>1</v>
      </c>
      <c r="E377" s="18" t="s">
        <v>624</v>
      </c>
      <c r="F377" s="18" t="s">
        <v>624</v>
      </c>
      <c r="G377" s="18" t="s">
        <v>624</v>
      </c>
      <c r="H377" s="18" t="s">
        <v>624</v>
      </c>
      <c r="I377" s="18" t="s">
        <v>624</v>
      </c>
      <c r="J377" s="18" t="s">
        <v>624</v>
      </c>
      <c r="K377" s="18" t="s">
        <v>624</v>
      </c>
      <c r="L377" s="18">
        <v>3</v>
      </c>
      <c r="M377" s="18" t="s">
        <v>624</v>
      </c>
      <c r="O377" s="17"/>
    </row>
    <row r="378" spans="1:15" ht="15.75" x14ac:dyDescent="0.25">
      <c r="A378" s="17" t="s">
        <v>244</v>
      </c>
      <c r="B378" s="17" t="s">
        <v>243</v>
      </c>
      <c r="C378" s="18">
        <v>43</v>
      </c>
      <c r="D378" s="18">
        <v>12</v>
      </c>
      <c r="E378" s="18">
        <v>3</v>
      </c>
      <c r="F378" s="18">
        <v>1</v>
      </c>
      <c r="G378" s="18" t="s">
        <v>624</v>
      </c>
      <c r="H378" s="18" t="s">
        <v>624</v>
      </c>
      <c r="I378" s="18">
        <v>4</v>
      </c>
      <c r="J378" s="18">
        <v>3</v>
      </c>
      <c r="K378" s="18">
        <v>7</v>
      </c>
      <c r="L378" s="18">
        <v>12</v>
      </c>
      <c r="M378" s="18" t="s">
        <v>624</v>
      </c>
      <c r="O378" s="17"/>
    </row>
    <row r="379" spans="1:15" ht="15.75" x14ac:dyDescent="0.25">
      <c r="A379" s="17" t="s">
        <v>254</v>
      </c>
      <c r="B379" s="17" t="s">
        <v>253</v>
      </c>
      <c r="C379" s="18" t="s">
        <v>624</v>
      </c>
      <c r="D379" s="18" t="s">
        <v>624</v>
      </c>
      <c r="E379" s="18" t="s">
        <v>624</v>
      </c>
      <c r="F379" s="18" t="s">
        <v>624</v>
      </c>
      <c r="G379" s="18" t="s">
        <v>624</v>
      </c>
      <c r="H379" s="18" t="s">
        <v>624</v>
      </c>
      <c r="I379" s="18" t="s">
        <v>624</v>
      </c>
      <c r="J379" s="18" t="s">
        <v>624</v>
      </c>
      <c r="K379" s="18" t="s">
        <v>624</v>
      </c>
      <c r="L379" s="18" t="s">
        <v>624</v>
      </c>
      <c r="M379" s="18" t="s">
        <v>624</v>
      </c>
      <c r="O379" s="17"/>
    </row>
    <row r="380" spans="1:15" ht="15.75" x14ac:dyDescent="0.25">
      <c r="A380" s="17" t="s">
        <v>252</v>
      </c>
      <c r="B380" s="17" t="s">
        <v>251</v>
      </c>
      <c r="C380" s="18">
        <v>34</v>
      </c>
      <c r="D380" s="18">
        <v>1</v>
      </c>
      <c r="E380" s="18" t="s">
        <v>624</v>
      </c>
      <c r="F380" s="18">
        <v>28</v>
      </c>
      <c r="G380" s="18" t="s">
        <v>624</v>
      </c>
      <c r="H380" s="18" t="s">
        <v>624</v>
      </c>
      <c r="I380" s="18" t="s">
        <v>624</v>
      </c>
      <c r="J380" s="18">
        <v>1</v>
      </c>
      <c r="K380" s="18">
        <v>3</v>
      </c>
      <c r="L380" s="18">
        <v>2</v>
      </c>
      <c r="M380" s="18" t="s">
        <v>624</v>
      </c>
      <c r="O380" s="17"/>
    </row>
    <row r="381" spans="1:15" ht="15.75" x14ac:dyDescent="0.25">
      <c r="A381" s="17" t="s">
        <v>262</v>
      </c>
      <c r="B381" s="17" t="s">
        <v>261</v>
      </c>
      <c r="C381" s="18">
        <v>1272</v>
      </c>
      <c r="D381" s="18" t="s">
        <v>624</v>
      </c>
      <c r="E381" s="18" t="s">
        <v>624</v>
      </c>
      <c r="F381" s="18">
        <v>5</v>
      </c>
      <c r="G381" s="18">
        <v>1261</v>
      </c>
      <c r="H381" s="18" t="s">
        <v>624</v>
      </c>
      <c r="I381" s="18" t="s">
        <v>624</v>
      </c>
      <c r="J381" s="18" t="s">
        <v>624</v>
      </c>
      <c r="K381" s="18">
        <v>5</v>
      </c>
      <c r="L381" s="18" t="s">
        <v>624</v>
      </c>
      <c r="M381" s="18" t="s">
        <v>624</v>
      </c>
      <c r="O381" s="17"/>
    </row>
    <row r="382" spans="1:15" ht="15.75" x14ac:dyDescent="0.25">
      <c r="A382" s="17" t="s">
        <v>248</v>
      </c>
      <c r="B382" s="17" t="s">
        <v>247</v>
      </c>
      <c r="C382" s="18">
        <v>14</v>
      </c>
      <c r="D382" s="18" t="s">
        <v>624</v>
      </c>
      <c r="E382" s="18" t="s">
        <v>624</v>
      </c>
      <c r="F382" s="18" t="s">
        <v>624</v>
      </c>
      <c r="G382" s="18" t="s">
        <v>624</v>
      </c>
      <c r="H382" s="18" t="s">
        <v>624</v>
      </c>
      <c r="I382" s="18">
        <v>2</v>
      </c>
      <c r="J382" s="18">
        <v>3</v>
      </c>
      <c r="K382" s="18">
        <v>7</v>
      </c>
      <c r="L382" s="18">
        <v>2</v>
      </c>
      <c r="M382" s="18" t="s">
        <v>624</v>
      </c>
      <c r="O382" s="17"/>
    </row>
    <row r="383" spans="1:15" ht="15.75" x14ac:dyDescent="0.25">
      <c r="A383" s="17" t="s">
        <v>282</v>
      </c>
      <c r="B383" s="17" t="s">
        <v>281</v>
      </c>
      <c r="C383" s="18">
        <v>13</v>
      </c>
      <c r="D383" s="18" t="s">
        <v>624</v>
      </c>
      <c r="E383" s="18" t="s">
        <v>624</v>
      </c>
      <c r="F383" s="18" t="s">
        <v>624</v>
      </c>
      <c r="G383" s="18" t="s">
        <v>624</v>
      </c>
      <c r="H383" s="18" t="s">
        <v>624</v>
      </c>
      <c r="I383" s="18" t="s">
        <v>624</v>
      </c>
      <c r="J383" s="18">
        <v>1</v>
      </c>
      <c r="K383" s="18">
        <v>8</v>
      </c>
      <c r="L383" s="18">
        <v>3</v>
      </c>
      <c r="M383" s="18" t="s">
        <v>624</v>
      </c>
      <c r="O383" s="17"/>
    </row>
    <row r="384" spans="1:15" ht="15.75" x14ac:dyDescent="0.25">
      <c r="A384" s="17" t="s">
        <v>270</v>
      </c>
      <c r="B384" s="17" t="s">
        <v>269</v>
      </c>
      <c r="C384" s="18">
        <v>34</v>
      </c>
      <c r="D384" s="18">
        <v>11</v>
      </c>
      <c r="E384" s="18" t="s">
        <v>624</v>
      </c>
      <c r="F384" s="18" t="s">
        <v>624</v>
      </c>
      <c r="G384" s="18" t="s">
        <v>624</v>
      </c>
      <c r="H384" s="18" t="s">
        <v>624</v>
      </c>
      <c r="I384" s="18" t="s">
        <v>624</v>
      </c>
      <c r="J384" s="18" t="s">
        <v>624</v>
      </c>
      <c r="K384" s="18" t="s">
        <v>624</v>
      </c>
      <c r="L384" s="18">
        <v>21</v>
      </c>
      <c r="M384" s="18" t="s">
        <v>624</v>
      </c>
      <c r="O384" s="17"/>
    </row>
    <row r="385" spans="1:15" ht="15.75" x14ac:dyDescent="0.25">
      <c r="A385" s="17" t="s">
        <v>296</v>
      </c>
      <c r="B385" s="17" t="s">
        <v>295</v>
      </c>
      <c r="C385" s="18">
        <v>2</v>
      </c>
      <c r="D385" s="18">
        <v>3</v>
      </c>
      <c r="E385" s="18" t="s">
        <v>624</v>
      </c>
      <c r="F385" s="18" t="s">
        <v>624</v>
      </c>
      <c r="G385" s="18" t="s">
        <v>624</v>
      </c>
      <c r="H385" s="18" t="s">
        <v>624</v>
      </c>
      <c r="I385" s="18" t="s">
        <v>624</v>
      </c>
      <c r="J385" s="18" t="s">
        <v>624</v>
      </c>
      <c r="K385" s="18" t="s">
        <v>624</v>
      </c>
      <c r="L385" s="18" t="s">
        <v>624</v>
      </c>
      <c r="M385" s="18" t="s">
        <v>624</v>
      </c>
      <c r="O385" s="17"/>
    </row>
    <row r="386" spans="1:15" ht="15.75" x14ac:dyDescent="0.25">
      <c r="A386" s="17" t="s">
        <v>300</v>
      </c>
      <c r="B386" s="17" t="s">
        <v>299</v>
      </c>
      <c r="C386" s="18">
        <v>1779</v>
      </c>
      <c r="D386" s="18">
        <v>53</v>
      </c>
      <c r="E386" s="18">
        <v>1</v>
      </c>
      <c r="F386" s="18">
        <v>31</v>
      </c>
      <c r="G386" s="18">
        <v>3</v>
      </c>
      <c r="H386" s="18">
        <v>119</v>
      </c>
      <c r="I386" s="18">
        <v>54</v>
      </c>
      <c r="J386" s="18">
        <v>172</v>
      </c>
      <c r="K386" s="18">
        <v>905</v>
      </c>
      <c r="L386" s="18">
        <v>434</v>
      </c>
      <c r="M386" s="18">
        <v>5</v>
      </c>
      <c r="O386" s="17"/>
    </row>
    <row r="387" spans="1:15" ht="15.75" x14ac:dyDescent="0.25">
      <c r="A387" s="17" t="s">
        <v>294</v>
      </c>
      <c r="B387" s="17" t="s">
        <v>293</v>
      </c>
      <c r="C387" s="18">
        <v>13</v>
      </c>
      <c r="D387" s="18">
        <v>12</v>
      </c>
      <c r="E387" s="18" t="s">
        <v>624</v>
      </c>
      <c r="F387" s="18" t="s">
        <v>624</v>
      </c>
      <c r="G387" s="18" t="s">
        <v>624</v>
      </c>
      <c r="H387" s="18" t="s">
        <v>624</v>
      </c>
      <c r="I387" s="18" t="s">
        <v>624</v>
      </c>
      <c r="J387" s="18" t="s">
        <v>624</v>
      </c>
      <c r="K387" s="18">
        <v>1</v>
      </c>
      <c r="L387" s="18" t="s">
        <v>624</v>
      </c>
      <c r="M387" s="18" t="s">
        <v>624</v>
      </c>
      <c r="O387" s="17"/>
    </row>
    <row r="388" spans="1:15" ht="15.75" x14ac:dyDescent="0.25">
      <c r="A388" s="17" t="s">
        <v>276</v>
      </c>
      <c r="B388" s="17" t="s">
        <v>275</v>
      </c>
      <c r="C388" s="18" t="s">
        <v>624</v>
      </c>
      <c r="D388" s="18" t="s">
        <v>624</v>
      </c>
      <c r="E388" s="18" t="s">
        <v>624</v>
      </c>
      <c r="F388" s="18" t="s">
        <v>624</v>
      </c>
      <c r="G388" s="18" t="s">
        <v>624</v>
      </c>
      <c r="H388" s="18" t="s">
        <v>624</v>
      </c>
      <c r="I388" s="18" t="s">
        <v>624</v>
      </c>
      <c r="J388" s="18" t="s">
        <v>624</v>
      </c>
      <c r="K388" s="18" t="s">
        <v>624</v>
      </c>
      <c r="L388" s="18" t="s">
        <v>624</v>
      </c>
      <c r="M388" s="18" t="s">
        <v>624</v>
      </c>
      <c r="O388" s="17"/>
    </row>
    <row r="389" spans="1:15" ht="15.75" x14ac:dyDescent="0.25">
      <c r="A389" s="17" t="s">
        <v>272</v>
      </c>
      <c r="B389" s="17" t="s">
        <v>271</v>
      </c>
      <c r="C389" s="18" t="s">
        <v>624</v>
      </c>
      <c r="D389" s="18" t="s">
        <v>624</v>
      </c>
      <c r="E389" s="18" t="s">
        <v>624</v>
      </c>
      <c r="F389" s="18" t="s">
        <v>624</v>
      </c>
      <c r="G389" s="18" t="s">
        <v>624</v>
      </c>
      <c r="H389" s="18" t="s">
        <v>624</v>
      </c>
      <c r="I389" s="18" t="s">
        <v>624</v>
      </c>
      <c r="J389" s="18" t="s">
        <v>624</v>
      </c>
      <c r="K389" s="18">
        <v>1</v>
      </c>
      <c r="L389" s="18" t="s">
        <v>624</v>
      </c>
      <c r="M389" s="18" t="s">
        <v>624</v>
      </c>
      <c r="O389" s="17"/>
    </row>
    <row r="390" spans="1:15" ht="15.75" x14ac:dyDescent="0.25">
      <c r="A390" s="17" t="s">
        <v>286</v>
      </c>
      <c r="B390" s="17" t="s">
        <v>285</v>
      </c>
      <c r="C390" s="18">
        <v>29</v>
      </c>
      <c r="D390" s="18" t="s">
        <v>624</v>
      </c>
      <c r="E390" s="18" t="s">
        <v>624</v>
      </c>
      <c r="F390" s="18">
        <v>21</v>
      </c>
      <c r="G390" s="18" t="s">
        <v>624</v>
      </c>
      <c r="H390" s="18" t="s">
        <v>624</v>
      </c>
      <c r="I390" s="18" t="s">
        <v>624</v>
      </c>
      <c r="J390" s="18">
        <v>1</v>
      </c>
      <c r="K390" s="18">
        <v>6</v>
      </c>
      <c r="L390" s="18">
        <v>2</v>
      </c>
      <c r="M390" s="18" t="s">
        <v>624</v>
      </c>
      <c r="O390" s="17"/>
    </row>
    <row r="391" spans="1:15" ht="15.75" x14ac:dyDescent="0.25">
      <c r="A391" s="17" t="s">
        <v>292</v>
      </c>
      <c r="B391" s="17" t="s">
        <v>291</v>
      </c>
      <c r="C391" s="18">
        <v>109</v>
      </c>
      <c r="D391" s="18">
        <v>88</v>
      </c>
      <c r="E391" s="18" t="s">
        <v>624</v>
      </c>
      <c r="F391" s="18" t="s">
        <v>624</v>
      </c>
      <c r="G391" s="18" t="s">
        <v>624</v>
      </c>
      <c r="H391" s="18" t="s">
        <v>624</v>
      </c>
      <c r="I391" s="18">
        <v>1</v>
      </c>
      <c r="J391" s="18">
        <v>2</v>
      </c>
      <c r="K391" s="18">
        <v>1</v>
      </c>
      <c r="L391" s="18">
        <v>15</v>
      </c>
      <c r="M391" s="18" t="s">
        <v>624</v>
      </c>
      <c r="O391" s="17"/>
    </row>
    <row r="392" spans="1:15" ht="15.75" x14ac:dyDescent="0.25">
      <c r="A392" s="17" t="s">
        <v>298</v>
      </c>
      <c r="B392" s="17" t="s">
        <v>297</v>
      </c>
      <c r="C392" s="18">
        <v>1304</v>
      </c>
      <c r="D392" s="18">
        <v>71</v>
      </c>
      <c r="E392" s="18">
        <v>77</v>
      </c>
      <c r="F392" s="18">
        <v>5</v>
      </c>
      <c r="G392" s="18" t="s">
        <v>624</v>
      </c>
      <c r="H392" s="18">
        <v>9</v>
      </c>
      <c r="I392" s="18">
        <v>83</v>
      </c>
      <c r="J392" s="18">
        <v>41</v>
      </c>
      <c r="K392" s="18">
        <v>925</v>
      </c>
      <c r="L392" s="18">
        <v>90</v>
      </c>
      <c r="M392" s="18">
        <v>2</v>
      </c>
      <c r="O392" s="17"/>
    </row>
    <row r="393" spans="1:15" ht="15.75" x14ac:dyDescent="0.25">
      <c r="A393" s="17" t="s">
        <v>142</v>
      </c>
      <c r="B393" s="17" t="s">
        <v>141</v>
      </c>
      <c r="C393" s="18" t="s">
        <v>624</v>
      </c>
      <c r="D393" s="18" t="s">
        <v>624</v>
      </c>
      <c r="E393" s="18" t="s">
        <v>624</v>
      </c>
      <c r="F393" s="18" t="s">
        <v>624</v>
      </c>
      <c r="G393" s="18" t="s">
        <v>624</v>
      </c>
      <c r="H393" s="18" t="s">
        <v>624</v>
      </c>
      <c r="I393" s="18" t="s">
        <v>624</v>
      </c>
      <c r="J393" s="18" t="s">
        <v>624</v>
      </c>
      <c r="K393" s="18" t="s">
        <v>624</v>
      </c>
      <c r="L393" s="18" t="s">
        <v>624</v>
      </c>
      <c r="M393" s="18" t="s">
        <v>624</v>
      </c>
      <c r="O393" s="17"/>
    </row>
    <row r="394" spans="1:15" ht="15.75" x14ac:dyDescent="0.25">
      <c r="A394" s="17" t="s">
        <v>266</v>
      </c>
      <c r="B394" s="17" t="s">
        <v>265</v>
      </c>
      <c r="C394" s="18">
        <v>40</v>
      </c>
      <c r="D394" s="18">
        <v>3</v>
      </c>
      <c r="E394" s="18">
        <v>4</v>
      </c>
      <c r="F394" s="18" t="s">
        <v>624</v>
      </c>
      <c r="G394" s="18" t="s">
        <v>624</v>
      </c>
      <c r="H394" s="18" t="s">
        <v>624</v>
      </c>
      <c r="I394" s="18" t="s">
        <v>624</v>
      </c>
      <c r="J394" s="18">
        <v>1</v>
      </c>
      <c r="K394" s="18">
        <v>12</v>
      </c>
      <c r="L394" s="18">
        <v>20</v>
      </c>
      <c r="M394" s="18" t="s">
        <v>624</v>
      </c>
      <c r="O394" s="17"/>
    </row>
    <row r="395" spans="1:15" ht="15.75" x14ac:dyDescent="0.25">
      <c r="A395" s="17" t="s">
        <v>280</v>
      </c>
      <c r="B395" s="17" t="s">
        <v>279</v>
      </c>
      <c r="C395" s="18">
        <v>8</v>
      </c>
      <c r="D395" s="18" t="s">
        <v>624</v>
      </c>
      <c r="E395" s="18" t="s">
        <v>624</v>
      </c>
      <c r="F395" s="18">
        <v>6</v>
      </c>
      <c r="G395" s="18" t="s">
        <v>624</v>
      </c>
      <c r="H395" s="18" t="s">
        <v>624</v>
      </c>
      <c r="I395" s="18" t="s">
        <v>624</v>
      </c>
      <c r="J395" s="18" t="s">
        <v>624</v>
      </c>
      <c r="K395" s="18" t="s">
        <v>624</v>
      </c>
      <c r="L395" s="18">
        <v>2</v>
      </c>
      <c r="M395" s="18" t="s">
        <v>624</v>
      </c>
      <c r="O395" s="17"/>
    </row>
    <row r="396" spans="1:15" ht="15.75" x14ac:dyDescent="0.25">
      <c r="A396" s="17" t="s">
        <v>268</v>
      </c>
      <c r="B396" s="17" t="s">
        <v>267</v>
      </c>
      <c r="C396" s="18" t="s">
        <v>624</v>
      </c>
      <c r="D396" s="18" t="s">
        <v>624</v>
      </c>
      <c r="E396" s="18" t="s">
        <v>624</v>
      </c>
      <c r="F396" s="18" t="s">
        <v>624</v>
      </c>
      <c r="G396" s="18" t="s">
        <v>624</v>
      </c>
      <c r="H396" s="18" t="s">
        <v>624</v>
      </c>
      <c r="I396" s="18" t="s">
        <v>624</v>
      </c>
      <c r="J396" s="18" t="s">
        <v>624</v>
      </c>
      <c r="K396" s="18">
        <v>2</v>
      </c>
      <c r="L396" s="18" t="s">
        <v>624</v>
      </c>
      <c r="M396" s="18" t="s">
        <v>624</v>
      </c>
      <c r="O396" s="17"/>
    </row>
    <row r="397" spans="1:15" ht="15.75" x14ac:dyDescent="0.25">
      <c r="A397" s="17" t="s">
        <v>288</v>
      </c>
      <c r="B397" s="17" t="s">
        <v>287</v>
      </c>
      <c r="C397" s="18" t="s">
        <v>624</v>
      </c>
      <c r="D397" s="18" t="s">
        <v>624</v>
      </c>
      <c r="E397" s="18" t="s">
        <v>624</v>
      </c>
      <c r="F397" s="18" t="s">
        <v>624</v>
      </c>
      <c r="G397" s="18" t="s">
        <v>624</v>
      </c>
      <c r="H397" s="18" t="s">
        <v>624</v>
      </c>
      <c r="I397" s="18" t="s">
        <v>624</v>
      </c>
      <c r="J397" s="18" t="s">
        <v>624</v>
      </c>
      <c r="K397" s="18" t="s">
        <v>624</v>
      </c>
      <c r="L397" s="18" t="s">
        <v>624</v>
      </c>
      <c r="M397" s="18" t="s">
        <v>624</v>
      </c>
      <c r="O397" s="17"/>
    </row>
    <row r="398" spans="1:15" ht="15.75" x14ac:dyDescent="0.25">
      <c r="A398" s="17" t="s">
        <v>264</v>
      </c>
      <c r="B398" s="17" t="s">
        <v>263</v>
      </c>
      <c r="C398" s="18">
        <v>1428</v>
      </c>
      <c r="D398" s="18">
        <v>456</v>
      </c>
      <c r="E398" s="18" t="s">
        <v>624</v>
      </c>
      <c r="F398" s="18">
        <v>11</v>
      </c>
      <c r="G398" s="18" t="s">
        <v>624</v>
      </c>
      <c r="H398" s="18">
        <v>2</v>
      </c>
      <c r="I398" s="18">
        <v>69</v>
      </c>
      <c r="J398" s="18">
        <v>18</v>
      </c>
      <c r="K398" s="18">
        <v>608</v>
      </c>
      <c r="L398" s="18">
        <v>262</v>
      </c>
      <c r="M398" s="18">
        <v>2</v>
      </c>
      <c r="O398" s="17"/>
    </row>
    <row r="399" spans="1:15" ht="15.75" x14ac:dyDescent="0.25">
      <c r="A399" s="17" t="s">
        <v>302</v>
      </c>
      <c r="B399" s="17" t="s">
        <v>301</v>
      </c>
      <c r="C399" s="18">
        <v>14</v>
      </c>
      <c r="D399" s="18">
        <v>4</v>
      </c>
      <c r="E399" s="18" t="s">
        <v>624</v>
      </c>
      <c r="F399" s="18">
        <v>1</v>
      </c>
      <c r="G399" s="18">
        <v>9</v>
      </c>
      <c r="H399" s="18" t="s">
        <v>624</v>
      </c>
      <c r="I399" s="18" t="s">
        <v>624</v>
      </c>
      <c r="J399" s="18" t="s">
        <v>624</v>
      </c>
      <c r="K399" s="18">
        <v>1</v>
      </c>
      <c r="L399" s="18" t="s">
        <v>624</v>
      </c>
      <c r="M399" s="18" t="s">
        <v>624</v>
      </c>
      <c r="O399" s="17"/>
    </row>
    <row r="400" spans="1:15" ht="15.75" x14ac:dyDescent="0.25">
      <c r="A400" s="17" t="s">
        <v>278</v>
      </c>
      <c r="B400" s="17" t="s">
        <v>277</v>
      </c>
      <c r="C400" s="18">
        <v>270</v>
      </c>
      <c r="D400" s="18">
        <v>50</v>
      </c>
      <c r="E400" s="18" t="s">
        <v>624</v>
      </c>
      <c r="F400" s="18" t="s">
        <v>624</v>
      </c>
      <c r="G400" s="18" t="s">
        <v>624</v>
      </c>
      <c r="H400" s="18" t="s">
        <v>624</v>
      </c>
      <c r="I400" s="18" t="s">
        <v>624</v>
      </c>
      <c r="J400" s="18">
        <v>1</v>
      </c>
      <c r="K400" s="18" t="s">
        <v>624</v>
      </c>
      <c r="L400" s="18">
        <v>217</v>
      </c>
      <c r="M400" s="18" t="s">
        <v>624</v>
      </c>
      <c r="O400" s="17"/>
    </row>
    <row r="401" spans="1:15" ht="15.75" x14ac:dyDescent="0.25">
      <c r="A401" s="17" t="s">
        <v>304</v>
      </c>
      <c r="B401" s="17" t="s">
        <v>303</v>
      </c>
      <c r="C401" s="18">
        <v>18</v>
      </c>
      <c r="D401" s="18">
        <v>6</v>
      </c>
      <c r="E401" s="18" t="s">
        <v>624</v>
      </c>
      <c r="F401" s="18">
        <v>7</v>
      </c>
      <c r="G401" s="18" t="s">
        <v>624</v>
      </c>
      <c r="H401" s="18" t="s">
        <v>624</v>
      </c>
      <c r="I401" s="18" t="s">
        <v>624</v>
      </c>
      <c r="J401" s="18">
        <v>1</v>
      </c>
      <c r="K401" s="18">
        <v>1</v>
      </c>
      <c r="L401" s="18">
        <v>2</v>
      </c>
      <c r="M401" s="18" t="s">
        <v>624</v>
      </c>
      <c r="O401" s="17"/>
    </row>
    <row r="402" spans="1:15" ht="15.75" x14ac:dyDescent="0.25">
      <c r="A402" s="17" t="s">
        <v>322</v>
      </c>
      <c r="B402" s="17" t="s">
        <v>321</v>
      </c>
      <c r="C402" s="18" t="s">
        <v>624</v>
      </c>
      <c r="D402" s="18" t="s">
        <v>624</v>
      </c>
      <c r="E402" s="18" t="s">
        <v>624</v>
      </c>
      <c r="F402" s="18" t="s">
        <v>624</v>
      </c>
      <c r="G402" s="18" t="s">
        <v>624</v>
      </c>
      <c r="H402" s="18" t="s">
        <v>624</v>
      </c>
      <c r="I402" s="18" t="s">
        <v>624</v>
      </c>
      <c r="J402" s="18" t="s">
        <v>624</v>
      </c>
      <c r="K402" s="18" t="s">
        <v>624</v>
      </c>
      <c r="L402" s="18" t="s">
        <v>624</v>
      </c>
      <c r="M402" s="18" t="s">
        <v>624</v>
      </c>
      <c r="O402" s="17"/>
    </row>
    <row r="403" spans="1:15" ht="15.75" x14ac:dyDescent="0.25">
      <c r="A403" s="17" t="s">
        <v>320</v>
      </c>
      <c r="B403" s="17" t="s">
        <v>319</v>
      </c>
      <c r="C403" s="18">
        <v>16</v>
      </c>
      <c r="D403" s="18" t="s">
        <v>624</v>
      </c>
      <c r="E403" s="18" t="s">
        <v>624</v>
      </c>
      <c r="F403" s="18" t="s">
        <v>624</v>
      </c>
      <c r="G403" s="18" t="s">
        <v>624</v>
      </c>
      <c r="H403" s="18" t="s">
        <v>624</v>
      </c>
      <c r="I403" s="18" t="s">
        <v>624</v>
      </c>
      <c r="J403" s="18">
        <v>7</v>
      </c>
      <c r="K403" s="18" t="s">
        <v>624</v>
      </c>
      <c r="L403" s="18">
        <v>9</v>
      </c>
      <c r="M403" s="18" t="s">
        <v>624</v>
      </c>
      <c r="O403" s="17"/>
    </row>
    <row r="404" spans="1:15" ht="15.75" x14ac:dyDescent="0.25">
      <c r="A404" s="17" t="s">
        <v>306</v>
      </c>
      <c r="B404" s="17" t="s">
        <v>305</v>
      </c>
      <c r="C404" s="18" t="s">
        <v>624</v>
      </c>
      <c r="D404" s="18" t="s">
        <v>624</v>
      </c>
      <c r="E404" s="18" t="s">
        <v>624</v>
      </c>
      <c r="F404" s="18" t="s">
        <v>624</v>
      </c>
      <c r="G404" s="18" t="s">
        <v>624</v>
      </c>
      <c r="H404" s="18" t="s">
        <v>624</v>
      </c>
      <c r="I404" s="18" t="s">
        <v>624</v>
      </c>
      <c r="J404" s="18" t="s">
        <v>624</v>
      </c>
      <c r="K404" s="18" t="s">
        <v>624</v>
      </c>
      <c r="L404" s="18" t="s">
        <v>624</v>
      </c>
      <c r="M404" s="18" t="s">
        <v>624</v>
      </c>
      <c r="O404" s="17"/>
    </row>
    <row r="405" spans="1:15" ht="15.75" x14ac:dyDescent="0.25">
      <c r="A405" s="17" t="s">
        <v>326</v>
      </c>
      <c r="B405" s="17" t="s">
        <v>325</v>
      </c>
      <c r="C405" s="18">
        <v>794</v>
      </c>
      <c r="D405" s="18">
        <v>232</v>
      </c>
      <c r="E405" s="18">
        <v>250</v>
      </c>
      <c r="F405" s="18">
        <v>20</v>
      </c>
      <c r="G405" s="18" t="s">
        <v>624</v>
      </c>
      <c r="H405" s="18">
        <v>4</v>
      </c>
      <c r="I405" s="18">
        <v>21</v>
      </c>
      <c r="J405" s="18">
        <v>18</v>
      </c>
      <c r="K405" s="18">
        <v>168</v>
      </c>
      <c r="L405" s="18">
        <v>68</v>
      </c>
      <c r="M405" s="18">
        <v>12</v>
      </c>
      <c r="O405" s="17"/>
    </row>
    <row r="406" spans="1:15" ht="15.75" x14ac:dyDescent="0.25">
      <c r="A406" s="17" t="s">
        <v>314</v>
      </c>
      <c r="B406" s="17" t="s">
        <v>313</v>
      </c>
      <c r="C406" s="18">
        <v>78</v>
      </c>
      <c r="D406" s="18">
        <v>55</v>
      </c>
      <c r="E406" s="18">
        <v>2</v>
      </c>
      <c r="F406" s="18">
        <v>20</v>
      </c>
      <c r="G406" s="18" t="s">
        <v>624</v>
      </c>
      <c r="H406" s="18" t="s">
        <v>624</v>
      </c>
      <c r="I406" s="18" t="s">
        <v>624</v>
      </c>
      <c r="J406" s="18" t="s">
        <v>624</v>
      </c>
      <c r="K406" s="18" t="s">
        <v>624</v>
      </c>
      <c r="L406" s="18">
        <v>2</v>
      </c>
      <c r="M406" s="18" t="s">
        <v>624</v>
      </c>
      <c r="O406" s="17"/>
    </row>
    <row r="407" spans="1:15" ht="15.75" x14ac:dyDescent="0.25">
      <c r="A407" s="17" t="s">
        <v>308</v>
      </c>
      <c r="B407" s="17" t="s">
        <v>307</v>
      </c>
      <c r="C407" s="18" t="s">
        <v>624</v>
      </c>
      <c r="D407" s="18" t="s">
        <v>624</v>
      </c>
      <c r="E407" s="18" t="s">
        <v>624</v>
      </c>
      <c r="F407" s="18" t="s">
        <v>624</v>
      </c>
      <c r="G407" s="18" t="s">
        <v>624</v>
      </c>
      <c r="H407" s="18" t="s">
        <v>624</v>
      </c>
      <c r="I407" s="18" t="s">
        <v>624</v>
      </c>
      <c r="J407" s="18" t="s">
        <v>624</v>
      </c>
      <c r="K407" s="18" t="s">
        <v>624</v>
      </c>
      <c r="L407" s="18" t="s">
        <v>624</v>
      </c>
      <c r="M407" s="18" t="s">
        <v>624</v>
      </c>
      <c r="O407" s="17"/>
    </row>
    <row r="408" spans="1:15" ht="15.75" x14ac:dyDescent="0.25">
      <c r="A408" s="17" t="s">
        <v>312</v>
      </c>
      <c r="B408" s="17" t="s">
        <v>311</v>
      </c>
      <c r="C408" s="18">
        <v>2021</v>
      </c>
      <c r="D408" s="18">
        <v>10</v>
      </c>
      <c r="E408" s="18">
        <v>4</v>
      </c>
      <c r="F408" s="18">
        <v>12</v>
      </c>
      <c r="G408" s="18">
        <v>1953</v>
      </c>
      <c r="H408" s="18" t="s">
        <v>624</v>
      </c>
      <c r="I408" s="18">
        <v>4</v>
      </c>
      <c r="J408" s="18">
        <v>1</v>
      </c>
      <c r="K408" s="18">
        <v>30</v>
      </c>
      <c r="L408" s="18">
        <v>4</v>
      </c>
      <c r="M408" s="18">
        <v>1</v>
      </c>
      <c r="O408" s="17"/>
    </row>
    <row r="409" spans="1:15" ht="15.75" x14ac:dyDescent="0.25">
      <c r="A409" s="17" t="s">
        <v>324</v>
      </c>
      <c r="B409" s="17" t="s">
        <v>323</v>
      </c>
      <c r="C409" s="18" t="s">
        <v>624</v>
      </c>
      <c r="D409" s="18" t="s">
        <v>624</v>
      </c>
      <c r="E409" s="18" t="s">
        <v>624</v>
      </c>
      <c r="F409" s="18" t="s">
        <v>624</v>
      </c>
      <c r="G409" s="18" t="s">
        <v>624</v>
      </c>
      <c r="H409" s="18" t="s">
        <v>624</v>
      </c>
      <c r="I409" s="18" t="s">
        <v>624</v>
      </c>
      <c r="J409" s="18" t="s">
        <v>624</v>
      </c>
      <c r="K409" s="18" t="s">
        <v>624</v>
      </c>
      <c r="L409" s="18" t="s">
        <v>624</v>
      </c>
      <c r="M409" s="18" t="s">
        <v>624</v>
      </c>
      <c r="O409" s="17"/>
    </row>
    <row r="410" spans="1:15" ht="15.75" x14ac:dyDescent="0.25">
      <c r="A410" s="17" t="s">
        <v>310</v>
      </c>
      <c r="B410" s="17" t="s">
        <v>309</v>
      </c>
      <c r="C410" s="18" t="s">
        <v>624</v>
      </c>
      <c r="D410" s="18" t="s">
        <v>624</v>
      </c>
      <c r="E410" s="18" t="s">
        <v>624</v>
      </c>
      <c r="F410" s="18" t="s">
        <v>624</v>
      </c>
      <c r="G410" s="18" t="s">
        <v>624</v>
      </c>
      <c r="H410" s="18" t="s">
        <v>624</v>
      </c>
      <c r="I410" s="18" t="s">
        <v>624</v>
      </c>
      <c r="J410" s="18" t="s">
        <v>624</v>
      </c>
      <c r="K410" s="18" t="s">
        <v>624</v>
      </c>
      <c r="L410" s="18" t="s">
        <v>624</v>
      </c>
      <c r="M410" s="18" t="s">
        <v>624</v>
      </c>
      <c r="O410" s="17"/>
    </row>
    <row r="411" spans="1:15" ht="15.75" x14ac:dyDescent="0.25">
      <c r="A411" s="17" t="s">
        <v>232</v>
      </c>
      <c r="B411" s="17" t="s">
        <v>231</v>
      </c>
      <c r="C411" s="18" t="s">
        <v>624</v>
      </c>
      <c r="D411" s="18" t="s">
        <v>624</v>
      </c>
      <c r="E411" s="18" t="s">
        <v>624</v>
      </c>
      <c r="F411" s="18" t="s">
        <v>624</v>
      </c>
      <c r="G411" s="18" t="s">
        <v>624</v>
      </c>
      <c r="H411" s="18" t="s">
        <v>624</v>
      </c>
      <c r="I411" s="18" t="s">
        <v>624</v>
      </c>
      <c r="J411" s="18" t="s">
        <v>624</v>
      </c>
      <c r="K411" s="18" t="s">
        <v>624</v>
      </c>
      <c r="L411" s="18" t="s">
        <v>624</v>
      </c>
      <c r="M411" s="18" t="s">
        <v>624</v>
      </c>
      <c r="O411" s="17"/>
    </row>
    <row r="412" spans="1:15" ht="15.75" x14ac:dyDescent="0.25">
      <c r="A412" s="17" t="s">
        <v>274</v>
      </c>
      <c r="B412" s="17" t="s">
        <v>273</v>
      </c>
      <c r="C412" s="18">
        <v>68</v>
      </c>
      <c r="D412" s="18">
        <v>6</v>
      </c>
      <c r="E412" s="18" t="s">
        <v>624</v>
      </c>
      <c r="F412" s="18" t="s">
        <v>624</v>
      </c>
      <c r="G412" s="18" t="s">
        <v>624</v>
      </c>
      <c r="H412" s="18" t="s">
        <v>624</v>
      </c>
      <c r="I412" s="18">
        <v>5</v>
      </c>
      <c r="J412" s="18">
        <v>2</v>
      </c>
      <c r="K412" s="18">
        <v>20</v>
      </c>
      <c r="L412" s="18">
        <v>33</v>
      </c>
      <c r="M412" s="18" t="s">
        <v>624</v>
      </c>
      <c r="O412" s="17"/>
    </row>
    <row r="413" spans="1:15" ht="15.75" x14ac:dyDescent="0.25">
      <c r="A413" s="17" t="s">
        <v>284</v>
      </c>
      <c r="B413" s="17" t="s">
        <v>283</v>
      </c>
      <c r="C413" s="18" t="s">
        <v>624</v>
      </c>
      <c r="D413" s="18" t="s">
        <v>624</v>
      </c>
      <c r="E413" s="18" t="s">
        <v>624</v>
      </c>
      <c r="F413" s="18" t="s">
        <v>624</v>
      </c>
      <c r="G413" s="18" t="s">
        <v>624</v>
      </c>
      <c r="H413" s="18" t="s">
        <v>624</v>
      </c>
      <c r="I413" s="18" t="s">
        <v>624</v>
      </c>
      <c r="J413" s="18" t="s">
        <v>624</v>
      </c>
      <c r="K413" s="18" t="s">
        <v>624</v>
      </c>
      <c r="L413" s="18" t="s">
        <v>624</v>
      </c>
      <c r="M413" s="18" t="s">
        <v>624</v>
      </c>
      <c r="O413" s="17"/>
    </row>
    <row r="414" spans="1:15" ht="15.75" x14ac:dyDescent="0.25">
      <c r="A414" s="17" t="s">
        <v>318</v>
      </c>
      <c r="B414" s="17" t="s">
        <v>317</v>
      </c>
      <c r="C414" s="18">
        <v>27246</v>
      </c>
      <c r="D414" s="18">
        <v>740</v>
      </c>
      <c r="E414" s="18">
        <v>8</v>
      </c>
      <c r="F414" s="18">
        <v>393</v>
      </c>
      <c r="G414" s="18">
        <v>23918</v>
      </c>
      <c r="H414" s="18">
        <v>18</v>
      </c>
      <c r="I414" s="18">
        <v>425</v>
      </c>
      <c r="J414" s="18">
        <v>638</v>
      </c>
      <c r="K414" s="18">
        <v>866</v>
      </c>
      <c r="L414" s="18">
        <v>228</v>
      </c>
      <c r="M414" s="18">
        <v>10</v>
      </c>
      <c r="O414" s="17"/>
    </row>
    <row r="415" spans="1:15" ht="15.75" x14ac:dyDescent="0.25">
      <c r="A415" s="17" t="s">
        <v>346</v>
      </c>
      <c r="B415" s="17" t="s">
        <v>345</v>
      </c>
      <c r="C415" s="18">
        <v>1</v>
      </c>
      <c r="D415" s="18">
        <v>1</v>
      </c>
      <c r="E415" s="18" t="s">
        <v>624</v>
      </c>
      <c r="F415" s="18" t="s">
        <v>624</v>
      </c>
      <c r="G415" s="18" t="s">
        <v>624</v>
      </c>
      <c r="H415" s="18">
        <v>1</v>
      </c>
      <c r="I415" s="18" t="s">
        <v>624</v>
      </c>
      <c r="J415" s="18" t="s">
        <v>624</v>
      </c>
      <c r="K415" s="18" t="s">
        <v>624</v>
      </c>
      <c r="L415" s="18" t="s">
        <v>624</v>
      </c>
      <c r="M415" s="18" t="s">
        <v>624</v>
      </c>
      <c r="O415" s="17"/>
    </row>
    <row r="416" spans="1:15" ht="15.75" x14ac:dyDescent="0.25">
      <c r="A416" s="17" t="s">
        <v>328</v>
      </c>
      <c r="B416" s="17" t="s">
        <v>327</v>
      </c>
      <c r="C416" s="18">
        <v>232</v>
      </c>
      <c r="D416" s="18">
        <v>1</v>
      </c>
      <c r="E416" s="18" t="s">
        <v>624</v>
      </c>
      <c r="F416" s="18" t="s">
        <v>624</v>
      </c>
      <c r="G416" s="18" t="s">
        <v>624</v>
      </c>
      <c r="H416" s="18" t="s">
        <v>624</v>
      </c>
      <c r="I416" s="18">
        <v>25</v>
      </c>
      <c r="J416" s="18">
        <v>13</v>
      </c>
      <c r="K416" s="18">
        <v>177</v>
      </c>
      <c r="L416" s="18">
        <v>15</v>
      </c>
      <c r="M416" s="18">
        <v>1</v>
      </c>
      <c r="O416" s="17"/>
    </row>
    <row r="417" spans="1:15" ht="15.75" x14ac:dyDescent="0.25">
      <c r="A417" s="17" t="s">
        <v>340</v>
      </c>
      <c r="B417" s="17" t="s">
        <v>339</v>
      </c>
      <c r="C417" s="18">
        <v>1516</v>
      </c>
      <c r="D417" s="18">
        <v>180</v>
      </c>
      <c r="E417" s="18">
        <v>11</v>
      </c>
      <c r="F417" s="18">
        <v>12</v>
      </c>
      <c r="G417" s="18" t="s">
        <v>624</v>
      </c>
      <c r="H417" s="18" t="s">
        <v>624</v>
      </c>
      <c r="I417" s="18">
        <v>26</v>
      </c>
      <c r="J417" s="18">
        <v>506</v>
      </c>
      <c r="K417" s="18">
        <v>25</v>
      </c>
      <c r="L417" s="18">
        <v>752</v>
      </c>
      <c r="M417" s="18">
        <v>3</v>
      </c>
      <c r="O417" s="17"/>
    </row>
    <row r="418" spans="1:15" ht="15.75" x14ac:dyDescent="0.25">
      <c r="A418" s="17" t="s">
        <v>350</v>
      </c>
      <c r="B418" s="17" t="s">
        <v>349</v>
      </c>
      <c r="C418" s="18" t="s">
        <v>624</v>
      </c>
      <c r="D418" s="18" t="s">
        <v>624</v>
      </c>
      <c r="E418" s="18" t="s">
        <v>624</v>
      </c>
      <c r="F418" s="18" t="s">
        <v>624</v>
      </c>
      <c r="G418" s="18" t="s">
        <v>624</v>
      </c>
      <c r="H418" s="18" t="s">
        <v>624</v>
      </c>
      <c r="I418" s="18" t="s">
        <v>624</v>
      </c>
      <c r="J418" s="18" t="s">
        <v>624</v>
      </c>
      <c r="K418" s="18" t="s">
        <v>624</v>
      </c>
      <c r="L418" s="18" t="s">
        <v>624</v>
      </c>
      <c r="M418" s="18" t="s">
        <v>624</v>
      </c>
      <c r="O418" s="17"/>
    </row>
    <row r="419" spans="1:15" ht="15.75" x14ac:dyDescent="0.25">
      <c r="A419" s="17" t="s">
        <v>330</v>
      </c>
      <c r="B419" s="17" t="s">
        <v>329</v>
      </c>
      <c r="C419" s="18">
        <v>33</v>
      </c>
      <c r="D419" s="18">
        <v>21</v>
      </c>
      <c r="E419" s="18">
        <v>4</v>
      </c>
      <c r="F419" s="18" t="s">
        <v>624</v>
      </c>
      <c r="G419" s="18" t="s">
        <v>624</v>
      </c>
      <c r="H419" s="18" t="s">
        <v>624</v>
      </c>
      <c r="I419" s="18" t="s">
        <v>624</v>
      </c>
      <c r="J419" s="18">
        <v>1</v>
      </c>
      <c r="K419" s="18">
        <v>1</v>
      </c>
      <c r="L419" s="18">
        <v>5</v>
      </c>
      <c r="M419" s="18" t="s">
        <v>624</v>
      </c>
      <c r="O419" s="17"/>
    </row>
    <row r="420" spans="1:15" ht="15.75" x14ac:dyDescent="0.25">
      <c r="A420" s="17" t="s">
        <v>336</v>
      </c>
      <c r="B420" s="17" t="s">
        <v>335</v>
      </c>
      <c r="C420" s="18">
        <v>172</v>
      </c>
      <c r="D420" s="18">
        <v>8</v>
      </c>
      <c r="E420" s="18" t="s">
        <v>624</v>
      </c>
      <c r="F420" s="18" t="s">
        <v>624</v>
      </c>
      <c r="G420" s="18" t="s">
        <v>624</v>
      </c>
      <c r="H420" s="18">
        <v>161</v>
      </c>
      <c r="I420" s="18">
        <v>1</v>
      </c>
      <c r="J420" s="18">
        <v>1</v>
      </c>
      <c r="K420" s="18" t="s">
        <v>624</v>
      </c>
      <c r="L420" s="18" t="s">
        <v>624</v>
      </c>
      <c r="M420" s="18" t="s">
        <v>624</v>
      </c>
      <c r="O420" s="17"/>
    </row>
    <row r="421" spans="1:15" ht="15.75" x14ac:dyDescent="0.25">
      <c r="A421" s="17" t="s">
        <v>352</v>
      </c>
      <c r="B421" s="17" t="s">
        <v>351</v>
      </c>
      <c r="C421" s="18">
        <v>24</v>
      </c>
      <c r="D421" s="18">
        <v>8</v>
      </c>
      <c r="E421" s="18" t="s">
        <v>624</v>
      </c>
      <c r="F421" s="18">
        <v>12</v>
      </c>
      <c r="G421" s="18" t="s">
        <v>624</v>
      </c>
      <c r="H421" s="18" t="s">
        <v>624</v>
      </c>
      <c r="I421" s="18" t="s">
        <v>624</v>
      </c>
      <c r="J421" s="18">
        <v>1</v>
      </c>
      <c r="K421" s="18">
        <v>1</v>
      </c>
      <c r="L421" s="18">
        <v>1</v>
      </c>
      <c r="M421" s="18" t="s">
        <v>624</v>
      </c>
      <c r="O421" s="17"/>
    </row>
    <row r="422" spans="1:15" ht="15.75" x14ac:dyDescent="0.25">
      <c r="A422" s="17" t="s">
        <v>332</v>
      </c>
      <c r="B422" s="17" t="s">
        <v>331</v>
      </c>
      <c r="C422" s="18">
        <v>1321</v>
      </c>
      <c r="D422" s="18">
        <v>355</v>
      </c>
      <c r="E422" s="18" t="s">
        <v>624</v>
      </c>
      <c r="F422" s="18">
        <v>3</v>
      </c>
      <c r="G422" s="18">
        <v>891</v>
      </c>
      <c r="H422" s="18">
        <v>3</v>
      </c>
      <c r="I422" s="18">
        <v>26</v>
      </c>
      <c r="J422" s="18">
        <v>24</v>
      </c>
      <c r="K422" s="18">
        <v>10</v>
      </c>
      <c r="L422" s="18">
        <v>6</v>
      </c>
      <c r="M422" s="18">
        <v>1</v>
      </c>
      <c r="O422" s="17"/>
    </row>
    <row r="423" spans="1:15" ht="15.75" x14ac:dyDescent="0.25">
      <c r="A423" s="17" t="s">
        <v>338</v>
      </c>
      <c r="B423" s="17" t="s">
        <v>337</v>
      </c>
      <c r="C423" s="18">
        <v>585</v>
      </c>
      <c r="D423" s="18">
        <v>83</v>
      </c>
      <c r="E423" s="18">
        <v>23</v>
      </c>
      <c r="F423" s="18">
        <v>44</v>
      </c>
      <c r="G423" s="18" t="s">
        <v>624</v>
      </c>
      <c r="H423" s="18">
        <v>3</v>
      </c>
      <c r="I423" s="18">
        <v>2</v>
      </c>
      <c r="J423" s="18">
        <v>16</v>
      </c>
      <c r="K423" s="18">
        <v>330</v>
      </c>
      <c r="L423" s="18">
        <v>82</v>
      </c>
      <c r="M423" s="18">
        <v>1</v>
      </c>
      <c r="O423" s="17"/>
    </row>
    <row r="424" spans="1:15" ht="15.75" x14ac:dyDescent="0.25">
      <c r="A424" s="17" t="s">
        <v>344</v>
      </c>
      <c r="B424" s="17" t="s">
        <v>343</v>
      </c>
      <c r="C424" s="18" t="s">
        <v>624</v>
      </c>
      <c r="D424" s="18" t="s">
        <v>624</v>
      </c>
      <c r="E424" s="18" t="s">
        <v>624</v>
      </c>
      <c r="F424" s="18" t="s">
        <v>624</v>
      </c>
      <c r="G424" s="18" t="s">
        <v>624</v>
      </c>
      <c r="H424" s="18" t="s">
        <v>624</v>
      </c>
      <c r="I424" s="18" t="s">
        <v>624</v>
      </c>
      <c r="J424" s="18" t="s">
        <v>624</v>
      </c>
      <c r="K424" s="18" t="s">
        <v>624</v>
      </c>
      <c r="L424" s="18" t="s">
        <v>624</v>
      </c>
      <c r="M424" s="18" t="s">
        <v>624</v>
      </c>
      <c r="O424" s="17"/>
    </row>
    <row r="425" spans="1:15" ht="15.75" x14ac:dyDescent="0.25">
      <c r="A425" s="17" t="s">
        <v>354</v>
      </c>
      <c r="B425" s="17" t="s">
        <v>353</v>
      </c>
      <c r="C425" s="18">
        <v>2294</v>
      </c>
      <c r="D425" s="18" t="s">
        <v>624</v>
      </c>
      <c r="E425" s="18" t="s">
        <v>624</v>
      </c>
      <c r="F425" s="18" t="s">
        <v>624</v>
      </c>
      <c r="G425" s="18">
        <v>1580</v>
      </c>
      <c r="H425" s="18">
        <v>5</v>
      </c>
      <c r="I425" s="18">
        <v>15</v>
      </c>
      <c r="J425" s="18">
        <v>7</v>
      </c>
      <c r="K425" s="18">
        <v>604</v>
      </c>
      <c r="L425" s="18">
        <v>76</v>
      </c>
      <c r="M425" s="18">
        <v>5</v>
      </c>
      <c r="O425" s="17"/>
    </row>
    <row r="426" spans="1:15" ht="15.75" x14ac:dyDescent="0.25">
      <c r="A426" s="17" t="s">
        <v>360</v>
      </c>
      <c r="B426" s="17" t="s">
        <v>359</v>
      </c>
      <c r="C426" s="18">
        <v>56</v>
      </c>
      <c r="D426" s="18">
        <v>6</v>
      </c>
      <c r="E426" s="18" t="s">
        <v>624</v>
      </c>
      <c r="F426" s="18" t="s">
        <v>624</v>
      </c>
      <c r="G426" s="18" t="s">
        <v>624</v>
      </c>
      <c r="H426" s="18" t="s">
        <v>624</v>
      </c>
      <c r="I426" s="18">
        <v>1</v>
      </c>
      <c r="J426" s="18">
        <v>31</v>
      </c>
      <c r="K426" s="18">
        <v>9</v>
      </c>
      <c r="L426" s="18">
        <v>5</v>
      </c>
      <c r="M426" s="18">
        <v>6</v>
      </c>
      <c r="O426" s="17"/>
    </row>
    <row r="427" spans="1:15" ht="15.75" x14ac:dyDescent="0.25">
      <c r="A427" s="17" t="s">
        <v>362</v>
      </c>
      <c r="B427" s="17" t="s">
        <v>361</v>
      </c>
      <c r="C427" s="18">
        <v>8</v>
      </c>
      <c r="D427" s="18">
        <v>5</v>
      </c>
      <c r="E427" s="18" t="s">
        <v>624</v>
      </c>
      <c r="F427" s="18">
        <v>1</v>
      </c>
      <c r="G427" s="18" t="s">
        <v>624</v>
      </c>
      <c r="H427" s="18" t="s">
        <v>624</v>
      </c>
      <c r="I427" s="18" t="s">
        <v>624</v>
      </c>
      <c r="J427" s="18" t="s">
        <v>624</v>
      </c>
      <c r="K427" s="18" t="s">
        <v>624</v>
      </c>
      <c r="L427" s="18">
        <v>2</v>
      </c>
      <c r="M427" s="18" t="s">
        <v>624</v>
      </c>
      <c r="O427" s="17"/>
    </row>
    <row r="428" spans="1:15" ht="15.75" x14ac:dyDescent="0.25">
      <c r="A428" s="17" t="s">
        <v>464</v>
      </c>
      <c r="B428" s="17" t="s">
        <v>463</v>
      </c>
      <c r="C428" s="18" t="s">
        <v>624</v>
      </c>
      <c r="D428" s="18" t="s">
        <v>624</v>
      </c>
      <c r="E428" s="18" t="s">
        <v>624</v>
      </c>
      <c r="F428" s="18" t="s">
        <v>624</v>
      </c>
      <c r="G428" s="18" t="s">
        <v>624</v>
      </c>
      <c r="H428" s="18" t="s">
        <v>624</v>
      </c>
      <c r="I428" s="18" t="s">
        <v>624</v>
      </c>
      <c r="J428" s="18">
        <v>1</v>
      </c>
      <c r="K428" s="18" t="s">
        <v>624</v>
      </c>
      <c r="L428" s="18" t="s">
        <v>624</v>
      </c>
      <c r="M428" s="18" t="s">
        <v>624</v>
      </c>
      <c r="O428" s="17"/>
    </row>
    <row r="429" spans="1:15" ht="15.75" x14ac:dyDescent="0.25">
      <c r="A429" s="17" t="s">
        <v>384</v>
      </c>
      <c r="B429" s="17" t="s">
        <v>383</v>
      </c>
      <c r="C429" s="18">
        <v>8</v>
      </c>
      <c r="D429" s="18" t="s">
        <v>624</v>
      </c>
      <c r="E429" s="18" t="s">
        <v>624</v>
      </c>
      <c r="F429" s="18" t="s">
        <v>624</v>
      </c>
      <c r="G429" s="18" t="s">
        <v>624</v>
      </c>
      <c r="H429" s="18" t="s">
        <v>624</v>
      </c>
      <c r="I429" s="18">
        <v>4</v>
      </c>
      <c r="J429" s="18">
        <v>3</v>
      </c>
      <c r="K429" s="18">
        <v>1</v>
      </c>
      <c r="L429" s="18" t="s">
        <v>624</v>
      </c>
      <c r="M429" s="18" t="s">
        <v>624</v>
      </c>
      <c r="O429" s="17"/>
    </row>
    <row r="430" spans="1:15" ht="15.75" x14ac:dyDescent="0.25">
      <c r="A430" s="17" t="s">
        <v>394</v>
      </c>
      <c r="B430" s="17" t="s">
        <v>668</v>
      </c>
      <c r="C430" s="18" t="s">
        <v>624</v>
      </c>
      <c r="D430" s="18" t="s">
        <v>624</v>
      </c>
      <c r="E430" s="18" t="s">
        <v>624</v>
      </c>
      <c r="F430" s="18" t="s">
        <v>624</v>
      </c>
      <c r="G430" s="18" t="s">
        <v>624</v>
      </c>
      <c r="H430" s="18" t="s">
        <v>624</v>
      </c>
      <c r="I430" s="18" t="s">
        <v>624</v>
      </c>
      <c r="J430" s="18" t="s">
        <v>624</v>
      </c>
      <c r="K430" s="18" t="s">
        <v>624</v>
      </c>
      <c r="L430" s="18" t="s">
        <v>624</v>
      </c>
      <c r="M430" s="18" t="s">
        <v>624</v>
      </c>
      <c r="O430" s="17"/>
    </row>
    <row r="431" spans="1:15" ht="15.75" x14ac:dyDescent="0.25">
      <c r="A431" s="17" t="s">
        <v>364</v>
      </c>
      <c r="B431" s="17" t="s">
        <v>363</v>
      </c>
      <c r="C431" s="18">
        <v>3129</v>
      </c>
      <c r="D431" s="18">
        <v>5</v>
      </c>
      <c r="E431" s="18" t="s">
        <v>624</v>
      </c>
      <c r="F431" s="18">
        <v>9</v>
      </c>
      <c r="G431" s="18">
        <v>2034</v>
      </c>
      <c r="H431" s="18">
        <v>6</v>
      </c>
      <c r="I431" s="18">
        <v>40</v>
      </c>
      <c r="J431" s="18">
        <v>50</v>
      </c>
      <c r="K431" s="18">
        <v>835</v>
      </c>
      <c r="L431" s="18">
        <v>140</v>
      </c>
      <c r="M431" s="18">
        <v>8</v>
      </c>
      <c r="O431" s="17"/>
    </row>
    <row r="432" spans="1:15" ht="15.75" x14ac:dyDescent="0.25">
      <c r="A432" s="17" t="s">
        <v>386</v>
      </c>
      <c r="B432" s="17" t="s">
        <v>385</v>
      </c>
      <c r="C432" s="18">
        <v>63</v>
      </c>
      <c r="D432" s="18">
        <v>42</v>
      </c>
      <c r="E432" s="18" t="s">
        <v>624</v>
      </c>
      <c r="F432" s="18">
        <v>9</v>
      </c>
      <c r="G432" s="18" t="s">
        <v>624</v>
      </c>
      <c r="H432" s="18" t="s">
        <v>624</v>
      </c>
      <c r="I432" s="18" t="s">
        <v>624</v>
      </c>
      <c r="J432" s="18">
        <v>1</v>
      </c>
      <c r="K432" s="18">
        <v>4</v>
      </c>
      <c r="L432" s="18">
        <v>6</v>
      </c>
      <c r="M432" s="18" t="s">
        <v>624</v>
      </c>
      <c r="O432" s="17"/>
    </row>
    <row r="433" spans="1:15" ht="15.75" x14ac:dyDescent="0.25">
      <c r="A433" s="17" t="s">
        <v>358</v>
      </c>
      <c r="B433" s="17" t="s">
        <v>357</v>
      </c>
      <c r="C433" s="18">
        <v>363</v>
      </c>
      <c r="D433" s="18">
        <v>55</v>
      </c>
      <c r="E433" s="18">
        <v>3</v>
      </c>
      <c r="F433" s="18">
        <v>2</v>
      </c>
      <c r="G433" s="18" t="s">
        <v>624</v>
      </c>
      <c r="H433" s="18" t="s">
        <v>624</v>
      </c>
      <c r="I433" s="18">
        <v>18</v>
      </c>
      <c r="J433" s="18">
        <v>105</v>
      </c>
      <c r="K433" s="18">
        <v>145</v>
      </c>
      <c r="L433" s="18">
        <v>33</v>
      </c>
      <c r="M433" s="18">
        <v>2</v>
      </c>
      <c r="O433" s="17"/>
    </row>
    <row r="434" spans="1:15" ht="15.75" x14ac:dyDescent="0.25">
      <c r="A434" s="17" t="s">
        <v>368</v>
      </c>
      <c r="B434" s="17" t="s">
        <v>367</v>
      </c>
      <c r="C434" s="18">
        <v>55</v>
      </c>
      <c r="D434" s="18">
        <v>47</v>
      </c>
      <c r="E434" s="18" t="s">
        <v>624</v>
      </c>
      <c r="F434" s="18" t="s">
        <v>624</v>
      </c>
      <c r="G434" s="18" t="s">
        <v>624</v>
      </c>
      <c r="H434" s="18">
        <v>1</v>
      </c>
      <c r="I434" s="18" t="s">
        <v>624</v>
      </c>
      <c r="J434" s="18" t="s">
        <v>624</v>
      </c>
      <c r="K434" s="18">
        <v>6</v>
      </c>
      <c r="L434" s="18" t="s">
        <v>624</v>
      </c>
      <c r="M434" s="18" t="s">
        <v>624</v>
      </c>
      <c r="O434" s="17"/>
    </row>
    <row r="435" spans="1:15" ht="15.75" x14ac:dyDescent="0.25">
      <c r="A435" s="17" t="s">
        <v>382</v>
      </c>
      <c r="B435" s="17" t="s">
        <v>381</v>
      </c>
      <c r="C435" s="18">
        <v>5</v>
      </c>
      <c r="D435" s="18" t="s">
        <v>624</v>
      </c>
      <c r="E435" s="18" t="s">
        <v>624</v>
      </c>
      <c r="F435" s="18" t="s">
        <v>624</v>
      </c>
      <c r="G435" s="18" t="s">
        <v>624</v>
      </c>
      <c r="H435" s="18" t="s">
        <v>624</v>
      </c>
      <c r="I435" s="18" t="s">
        <v>624</v>
      </c>
      <c r="J435" s="18">
        <v>4</v>
      </c>
      <c r="K435" s="18">
        <v>1</v>
      </c>
      <c r="L435" s="18">
        <v>1</v>
      </c>
      <c r="M435" s="18" t="s">
        <v>624</v>
      </c>
      <c r="O435" s="17"/>
    </row>
    <row r="436" spans="1:15" ht="15.75" x14ac:dyDescent="0.25">
      <c r="A436" s="17" t="s">
        <v>374</v>
      </c>
      <c r="B436" s="17" t="s">
        <v>373</v>
      </c>
      <c r="C436" s="18">
        <v>2884</v>
      </c>
      <c r="D436" s="18">
        <v>67</v>
      </c>
      <c r="E436" s="18">
        <v>3</v>
      </c>
      <c r="F436" s="18">
        <v>90</v>
      </c>
      <c r="G436" s="18">
        <v>114</v>
      </c>
      <c r="H436" s="18">
        <v>8</v>
      </c>
      <c r="I436" s="18">
        <v>393</v>
      </c>
      <c r="J436" s="18">
        <v>59</v>
      </c>
      <c r="K436" s="18">
        <v>1889</v>
      </c>
      <c r="L436" s="18">
        <v>250</v>
      </c>
      <c r="M436" s="18">
        <v>11</v>
      </c>
      <c r="O436" s="17"/>
    </row>
    <row r="437" spans="1:15" ht="15.75" x14ac:dyDescent="0.25">
      <c r="A437" s="17" t="s">
        <v>398</v>
      </c>
      <c r="B437" s="17" t="s">
        <v>397</v>
      </c>
      <c r="C437" s="18" t="s">
        <v>624</v>
      </c>
      <c r="D437" s="18" t="s">
        <v>624</v>
      </c>
      <c r="E437" s="18">
        <v>1</v>
      </c>
      <c r="F437" s="18" t="s">
        <v>624</v>
      </c>
      <c r="G437" s="18" t="s">
        <v>624</v>
      </c>
      <c r="H437" s="18" t="s">
        <v>624</v>
      </c>
      <c r="I437" s="18" t="s">
        <v>624</v>
      </c>
      <c r="J437" s="18" t="s">
        <v>624</v>
      </c>
      <c r="K437" s="18" t="s">
        <v>624</v>
      </c>
      <c r="L437" s="18" t="s">
        <v>624</v>
      </c>
      <c r="M437" s="18" t="s">
        <v>624</v>
      </c>
      <c r="O437" s="17"/>
    </row>
    <row r="438" spans="1:15" ht="15.75" x14ac:dyDescent="0.25">
      <c r="A438" s="17" t="s">
        <v>366</v>
      </c>
      <c r="B438" s="17" t="s">
        <v>365</v>
      </c>
      <c r="C438" s="18" t="s">
        <v>624</v>
      </c>
      <c r="D438" s="18" t="s">
        <v>624</v>
      </c>
      <c r="E438" s="18" t="s">
        <v>624</v>
      </c>
      <c r="F438" s="18" t="s">
        <v>624</v>
      </c>
      <c r="G438" s="18" t="s">
        <v>624</v>
      </c>
      <c r="H438" s="18" t="s">
        <v>624</v>
      </c>
      <c r="I438" s="18" t="s">
        <v>624</v>
      </c>
      <c r="J438" s="18" t="s">
        <v>624</v>
      </c>
      <c r="K438" s="18" t="s">
        <v>624</v>
      </c>
      <c r="L438" s="18" t="s">
        <v>624</v>
      </c>
      <c r="M438" s="18" t="s">
        <v>624</v>
      </c>
      <c r="O438" s="17"/>
    </row>
    <row r="439" spans="1:15" ht="15.75" x14ac:dyDescent="0.25">
      <c r="A439" s="17" t="s">
        <v>388</v>
      </c>
      <c r="B439" s="17" t="s">
        <v>387</v>
      </c>
      <c r="C439" s="18" t="s">
        <v>624</v>
      </c>
      <c r="D439" s="18" t="s">
        <v>624</v>
      </c>
      <c r="E439" s="18" t="s">
        <v>624</v>
      </c>
      <c r="F439" s="18" t="s">
        <v>624</v>
      </c>
      <c r="G439" s="18" t="s">
        <v>624</v>
      </c>
      <c r="H439" s="18" t="s">
        <v>624</v>
      </c>
      <c r="I439" s="18" t="s">
        <v>624</v>
      </c>
      <c r="J439" s="18" t="s">
        <v>624</v>
      </c>
      <c r="K439" s="18" t="s">
        <v>624</v>
      </c>
      <c r="L439" s="18" t="s">
        <v>624</v>
      </c>
      <c r="M439" s="18" t="s">
        <v>624</v>
      </c>
      <c r="O439" s="17"/>
    </row>
    <row r="440" spans="1:15" ht="15.75" x14ac:dyDescent="0.25">
      <c r="A440" s="17" t="s">
        <v>470</v>
      </c>
      <c r="B440" s="17" t="s">
        <v>469</v>
      </c>
      <c r="C440" s="18">
        <v>4324</v>
      </c>
      <c r="D440" s="18">
        <v>688</v>
      </c>
      <c r="E440" s="18">
        <v>132</v>
      </c>
      <c r="F440" s="18">
        <v>608</v>
      </c>
      <c r="G440" s="18">
        <v>25</v>
      </c>
      <c r="H440" s="18">
        <v>8</v>
      </c>
      <c r="I440" s="18">
        <v>76</v>
      </c>
      <c r="J440" s="18">
        <v>2030</v>
      </c>
      <c r="K440" s="18">
        <v>692</v>
      </c>
      <c r="L440" s="18">
        <v>61</v>
      </c>
      <c r="M440" s="18">
        <v>1</v>
      </c>
      <c r="O440" s="17"/>
    </row>
    <row r="441" spans="1:15" ht="15.75" x14ac:dyDescent="0.25">
      <c r="A441" s="17" t="s">
        <v>170</v>
      </c>
      <c r="B441" s="17" t="s">
        <v>169</v>
      </c>
      <c r="C441" s="18" t="s">
        <v>624</v>
      </c>
      <c r="D441" s="18" t="s">
        <v>624</v>
      </c>
      <c r="E441" s="18" t="s">
        <v>624</v>
      </c>
      <c r="F441" s="18" t="s">
        <v>624</v>
      </c>
      <c r="G441" s="18" t="s">
        <v>624</v>
      </c>
      <c r="H441" s="18" t="s">
        <v>624</v>
      </c>
      <c r="I441" s="18" t="s">
        <v>624</v>
      </c>
      <c r="J441" s="18" t="s">
        <v>624</v>
      </c>
      <c r="K441" s="18" t="s">
        <v>624</v>
      </c>
      <c r="L441" s="18" t="s">
        <v>624</v>
      </c>
      <c r="M441" s="18" t="s">
        <v>624</v>
      </c>
      <c r="O441" s="17"/>
    </row>
    <row r="442" spans="1:15" ht="15.75" x14ac:dyDescent="0.25">
      <c r="A442" s="17" t="s">
        <v>234</v>
      </c>
      <c r="B442" s="17" t="s">
        <v>233</v>
      </c>
      <c r="C442" s="18">
        <v>5767</v>
      </c>
      <c r="D442" s="18">
        <v>86</v>
      </c>
      <c r="E442" s="18">
        <v>7</v>
      </c>
      <c r="F442" s="18">
        <v>65</v>
      </c>
      <c r="G442" s="18">
        <v>716</v>
      </c>
      <c r="H442" s="18">
        <v>1</v>
      </c>
      <c r="I442" s="18">
        <v>433</v>
      </c>
      <c r="J442" s="18">
        <v>595</v>
      </c>
      <c r="K442" s="18">
        <v>3539</v>
      </c>
      <c r="L442" s="18">
        <v>289</v>
      </c>
      <c r="M442" s="18">
        <v>34</v>
      </c>
      <c r="O442" s="17"/>
    </row>
    <row r="443" spans="1:15" ht="15.75" x14ac:dyDescent="0.25">
      <c r="A443" s="17" t="s">
        <v>392</v>
      </c>
      <c r="B443" s="17" t="s">
        <v>391</v>
      </c>
      <c r="C443" s="18" t="s">
        <v>624</v>
      </c>
      <c r="D443" s="18" t="s">
        <v>624</v>
      </c>
      <c r="E443" s="18" t="s">
        <v>624</v>
      </c>
      <c r="F443" s="18" t="s">
        <v>624</v>
      </c>
      <c r="G443" s="18" t="s">
        <v>624</v>
      </c>
      <c r="H443" s="18" t="s">
        <v>624</v>
      </c>
      <c r="I443" s="18" t="s">
        <v>624</v>
      </c>
      <c r="J443" s="18" t="s">
        <v>624</v>
      </c>
      <c r="K443" s="18" t="s">
        <v>624</v>
      </c>
      <c r="L443" s="18" t="s">
        <v>624</v>
      </c>
      <c r="M443" s="18" t="s">
        <v>624</v>
      </c>
      <c r="O443" s="17"/>
    </row>
    <row r="444" spans="1:15" ht="15.75" x14ac:dyDescent="0.25">
      <c r="A444" s="17" t="s">
        <v>250</v>
      </c>
      <c r="B444" s="17" t="s">
        <v>249</v>
      </c>
      <c r="C444" s="18">
        <v>554</v>
      </c>
      <c r="D444" s="18">
        <v>60</v>
      </c>
      <c r="E444" s="18">
        <v>1</v>
      </c>
      <c r="F444" s="18">
        <v>11</v>
      </c>
      <c r="G444" s="18" t="s">
        <v>624</v>
      </c>
      <c r="H444" s="18">
        <v>2</v>
      </c>
      <c r="I444" s="18">
        <v>6</v>
      </c>
      <c r="J444" s="18">
        <v>48</v>
      </c>
      <c r="K444" s="18">
        <v>32</v>
      </c>
      <c r="L444" s="18">
        <v>393</v>
      </c>
      <c r="M444" s="18">
        <v>2</v>
      </c>
      <c r="O444" s="17"/>
    </row>
    <row r="445" spans="1:15" ht="15.75" x14ac:dyDescent="0.25">
      <c r="A445" s="17" t="s">
        <v>230</v>
      </c>
      <c r="B445" s="17" t="s">
        <v>1881</v>
      </c>
      <c r="C445" s="18" t="s">
        <v>624</v>
      </c>
      <c r="D445" s="18" t="s">
        <v>624</v>
      </c>
      <c r="E445" s="18" t="s">
        <v>624</v>
      </c>
      <c r="F445" s="18" t="s">
        <v>624</v>
      </c>
      <c r="G445" s="18" t="s">
        <v>624</v>
      </c>
      <c r="H445" s="18" t="s">
        <v>624</v>
      </c>
      <c r="I445" s="18" t="s">
        <v>624</v>
      </c>
      <c r="J445" s="18" t="s">
        <v>624</v>
      </c>
      <c r="K445" s="18" t="s">
        <v>624</v>
      </c>
      <c r="L445" s="18" t="s">
        <v>624</v>
      </c>
      <c r="M445" s="18" t="s">
        <v>624</v>
      </c>
      <c r="O445" s="17"/>
    </row>
    <row r="446" spans="1:15" ht="15.75" x14ac:dyDescent="0.25">
      <c r="A446" s="17" t="s">
        <v>246</v>
      </c>
      <c r="B446" s="17" t="s">
        <v>245</v>
      </c>
      <c r="C446" s="18" t="s">
        <v>624</v>
      </c>
      <c r="D446" s="18">
        <v>1</v>
      </c>
      <c r="E446" s="18" t="s">
        <v>624</v>
      </c>
      <c r="F446" s="18" t="s">
        <v>624</v>
      </c>
      <c r="G446" s="18" t="s">
        <v>624</v>
      </c>
      <c r="H446" s="18" t="s">
        <v>624</v>
      </c>
      <c r="I446" s="18" t="s">
        <v>624</v>
      </c>
      <c r="J446" s="18" t="s">
        <v>624</v>
      </c>
      <c r="K446" s="18" t="s">
        <v>624</v>
      </c>
      <c r="L446" s="18" t="s">
        <v>624</v>
      </c>
      <c r="M446" s="18" t="s">
        <v>624</v>
      </c>
      <c r="O446" s="17"/>
    </row>
    <row r="447" spans="1:15" ht="15.75" x14ac:dyDescent="0.25">
      <c r="A447" s="17" t="s">
        <v>450</v>
      </c>
      <c r="B447" s="17" t="s">
        <v>449</v>
      </c>
      <c r="C447" s="18" t="s">
        <v>624</v>
      </c>
      <c r="D447" s="18" t="s">
        <v>624</v>
      </c>
      <c r="E447" s="18" t="s">
        <v>624</v>
      </c>
      <c r="F447" s="18" t="s">
        <v>624</v>
      </c>
      <c r="G447" s="18" t="s">
        <v>624</v>
      </c>
      <c r="H447" s="18" t="s">
        <v>624</v>
      </c>
      <c r="I447" s="18" t="s">
        <v>624</v>
      </c>
      <c r="J447" s="18" t="s">
        <v>624</v>
      </c>
      <c r="K447" s="18" t="s">
        <v>624</v>
      </c>
      <c r="L447" s="18" t="s">
        <v>624</v>
      </c>
      <c r="M447" s="18" t="s">
        <v>624</v>
      </c>
      <c r="O447" s="17"/>
    </row>
    <row r="448" spans="1:15" ht="15.75" x14ac:dyDescent="0.25">
      <c r="A448" s="17" t="s">
        <v>376</v>
      </c>
      <c r="B448" s="17" t="s">
        <v>375</v>
      </c>
      <c r="C448" s="18" t="s">
        <v>624</v>
      </c>
      <c r="D448" s="18" t="s">
        <v>624</v>
      </c>
      <c r="E448" s="18" t="s">
        <v>624</v>
      </c>
      <c r="F448" s="18" t="s">
        <v>624</v>
      </c>
      <c r="G448" s="18" t="s">
        <v>624</v>
      </c>
      <c r="H448" s="18" t="s">
        <v>624</v>
      </c>
      <c r="I448" s="18" t="s">
        <v>624</v>
      </c>
      <c r="J448" s="18" t="s">
        <v>624</v>
      </c>
      <c r="K448" s="18" t="s">
        <v>624</v>
      </c>
      <c r="L448" s="18" t="s">
        <v>624</v>
      </c>
      <c r="M448" s="18" t="s">
        <v>624</v>
      </c>
      <c r="O448" s="17"/>
    </row>
    <row r="449" spans="1:15" ht="15.75" x14ac:dyDescent="0.25">
      <c r="A449" s="17" t="s">
        <v>370</v>
      </c>
      <c r="B449" s="17" t="s">
        <v>369</v>
      </c>
      <c r="C449" s="18">
        <v>7</v>
      </c>
      <c r="D449" s="18" t="s">
        <v>624</v>
      </c>
      <c r="E449" s="18" t="s">
        <v>624</v>
      </c>
      <c r="F449" s="18">
        <v>6</v>
      </c>
      <c r="G449" s="18">
        <v>2</v>
      </c>
      <c r="H449" s="18" t="s">
        <v>624</v>
      </c>
      <c r="I449" s="18" t="s">
        <v>624</v>
      </c>
      <c r="J449" s="18" t="s">
        <v>624</v>
      </c>
      <c r="K449" s="18" t="s">
        <v>624</v>
      </c>
      <c r="L449" s="18" t="s">
        <v>624</v>
      </c>
      <c r="M449" s="18" t="s">
        <v>624</v>
      </c>
      <c r="O449" s="17"/>
    </row>
    <row r="450" spans="1:15" ht="15.75" x14ac:dyDescent="0.25">
      <c r="A450" s="17" t="s">
        <v>390</v>
      </c>
      <c r="B450" s="17" t="s">
        <v>389</v>
      </c>
      <c r="C450" s="18">
        <v>1</v>
      </c>
      <c r="D450" s="18">
        <v>1</v>
      </c>
      <c r="E450" s="18" t="s">
        <v>624</v>
      </c>
      <c r="F450" s="18" t="s">
        <v>624</v>
      </c>
      <c r="G450" s="18" t="s">
        <v>624</v>
      </c>
      <c r="H450" s="18" t="s">
        <v>624</v>
      </c>
      <c r="I450" s="18">
        <v>1</v>
      </c>
      <c r="J450" s="18" t="s">
        <v>624</v>
      </c>
      <c r="K450" s="18" t="s">
        <v>624</v>
      </c>
      <c r="L450" s="18" t="s">
        <v>624</v>
      </c>
      <c r="M450" s="18" t="s">
        <v>624</v>
      </c>
      <c r="O450" s="17"/>
    </row>
    <row r="451" spans="1:15" ht="15.75" x14ac:dyDescent="0.25">
      <c r="A451" s="17" t="s">
        <v>84</v>
      </c>
      <c r="B451" s="17" t="s">
        <v>83</v>
      </c>
      <c r="C451" s="18">
        <v>9279</v>
      </c>
      <c r="D451" s="18">
        <v>365</v>
      </c>
      <c r="E451" s="18">
        <v>49</v>
      </c>
      <c r="F451" s="18">
        <v>67</v>
      </c>
      <c r="G451" s="18">
        <v>4</v>
      </c>
      <c r="H451" s="18">
        <v>5</v>
      </c>
      <c r="I451" s="18">
        <v>2575</v>
      </c>
      <c r="J451" s="18">
        <v>1132</v>
      </c>
      <c r="K451" s="18">
        <v>2293</v>
      </c>
      <c r="L451" s="18">
        <v>2768</v>
      </c>
      <c r="M451" s="18">
        <v>17</v>
      </c>
      <c r="O451" s="17"/>
    </row>
    <row r="452" spans="1:15" ht="15.75" x14ac:dyDescent="0.25">
      <c r="A452" s="17" t="s">
        <v>400</v>
      </c>
      <c r="B452" s="17" t="s">
        <v>399</v>
      </c>
      <c r="C452" s="18" t="s">
        <v>624</v>
      </c>
      <c r="D452" s="18">
        <v>1</v>
      </c>
      <c r="E452" s="18" t="s">
        <v>624</v>
      </c>
      <c r="F452" s="18">
        <v>1</v>
      </c>
      <c r="G452" s="18" t="s">
        <v>624</v>
      </c>
      <c r="H452" s="18" t="s">
        <v>624</v>
      </c>
      <c r="I452" s="18" t="s">
        <v>624</v>
      </c>
      <c r="J452" s="18" t="s">
        <v>624</v>
      </c>
      <c r="K452" s="18" t="s">
        <v>624</v>
      </c>
      <c r="L452" s="18" t="s">
        <v>624</v>
      </c>
      <c r="M452" s="18" t="s">
        <v>624</v>
      </c>
      <c r="O452" s="17"/>
    </row>
    <row r="453" spans="1:15" ht="15.75" x14ac:dyDescent="0.25">
      <c r="A453" s="17" t="s">
        <v>432</v>
      </c>
      <c r="B453" s="17" t="s">
        <v>431</v>
      </c>
      <c r="C453" s="18">
        <v>2907</v>
      </c>
      <c r="D453" s="18">
        <v>35</v>
      </c>
      <c r="E453" s="18">
        <v>12</v>
      </c>
      <c r="F453" s="18">
        <v>48</v>
      </c>
      <c r="G453" s="18" t="s">
        <v>624</v>
      </c>
      <c r="H453" s="18" t="s">
        <v>624</v>
      </c>
      <c r="I453" s="18">
        <v>137</v>
      </c>
      <c r="J453" s="18">
        <v>595</v>
      </c>
      <c r="K453" s="18">
        <v>1681</v>
      </c>
      <c r="L453" s="18">
        <v>365</v>
      </c>
      <c r="M453" s="18">
        <v>32</v>
      </c>
      <c r="O453" s="17"/>
    </row>
    <row r="454" spans="1:15" ht="15.75" x14ac:dyDescent="0.25">
      <c r="A454" s="17" t="s">
        <v>414</v>
      </c>
      <c r="B454" s="17" t="s">
        <v>413</v>
      </c>
      <c r="C454" s="18" t="s">
        <v>624</v>
      </c>
      <c r="D454" s="18" t="s">
        <v>624</v>
      </c>
      <c r="E454" s="18" t="s">
        <v>624</v>
      </c>
      <c r="F454" s="18" t="s">
        <v>624</v>
      </c>
      <c r="G454" s="18" t="s">
        <v>624</v>
      </c>
      <c r="H454" s="18" t="s">
        <v>624</v>
      </c>
      <c r="I454" s="18" t="s">
        <v>624</v>
      </c>
      <c r="J454" s="18" t="s">
        <v>624</v>
      </c>
      <c r="K454" s="18" t="s">
        <v>624</v>
      </c>
      <c r="L454" s="18" t="s">
        <v>624</v>
      </c>
      <c r="M454" s="18" t="s">
        <v>624</v>
      </c>
      <c r="O454" s="17"/>
    </row>
    <row r="455" spans="1:15" ht="15.75" x14ac:dyDescent="0.25">
      <c r="A455" s="17" t="s">
        <v>434</v>
      </c>
      <c r="B455" s="17" t="s">
        <v>433</v>
      </c>
      <c r="C455" s="18">
        <v>17</v>
      </c>
      <c r="D455" s="18">
        <v>13</v>
      </c>
      <c r="E455" s="18" t="s">
        <v>624</v>
      </c>
      <c r="F455" s="18">
        <v>1</v>
      </c>
      <c r="G455" s="18" t="s">
        <v>624</v>
      </c>
      <c r="H455" s="18" t="s">
        <v>624</v>
      </c>
      <c r="I455" s="18" t="s">
        <v>624</v>
      </c>
      <c r="J455" s="18" t="s">
        <v>624</v>
      </c>
      <c r="K455" s="18">
        <v>2</v>
      </c>
      <c r="L455" s="18" t="s">
        <v>624</v>
      </c>
      <c r="M455" s="18" t="s">
        <v>624</v>
      </c>
      <c r="O455" s="17"/>
    </row>
    <row r="456" spans="1:15" ht="15.75" x14ac:dyDescent="0.25">
      <c r="A456" s="17" t="s">
        <v>412</v>
      </c>
      <c r="B456" s="17" t="s">
        <v>411</v>
      </c>
      <c r="C456" s="18">
        <v>2471</v>
      </c>
      <c r="D456" s="18">
        <v>694</v>
      </c>
      <c r="E456" s="18">
        <v>20</v>
      </c>
      <c r="F456" s="18">
        <v>13</v>
      </c>
      <c r="G456" s="18" t="s">
        <v>624</v>
      </c>
      <c r="H456" s="18">
        <v>4</v>
      </c>
      <c r="I456" s="18">
        <v>103</v>
      </c>
      <c r="J456" s="18">
        <v>275</v>
      </c>
      <c r="K456" s="18">
        <v>796</v>
      </c>
      <c r="L456" s="18">
        <v>551</v>
      </c>
      <c r="M456" s="18">
        <v>14</v>
      </c>
      <c r="O456" s="17"/>
    </row>
    <row r="457" spans="1:15" ht="15.75" x14ac:dyDescent="0.25">
      <c r="A457" s="17" t="s">
        <v>62</v>
      </c>
      <c r="B457" s="17" t="s">
        <v>61</v>
      </c>
      <c r="C457" s="18" t="s">
        <v>624</v>
      </c>
      <c r="D457" s="18" t="s">
        <v>624</v>
      </c>
      <c r="E457" s="18" t="s">
        <v>624</v>
      </c>
      <c r="F457" s="18" t="s">
        <v>624</v>
      </c>
      <c r="G457" s="18" t="s">
        <v>624</v>
      </c>
      <c r="H457" s="18" t="s">
        <v>624</v>
      </c>
      <c r="I457" s="18" t="s">
        <v>624</v>
      </c>
      <c r="J457" s="18" t="s">
        <v>624</v>
      </c>
      <c r="K457" s="18" t="s">
        <v>624</v>
      </c>
      <c r="L457" s="18" t="s">
        <v>624</v>
      </c>
      <c r="M457" s="18" t="s">
        <v>624</v>
      </c>
      <c r="O457" s="17"/>
    </row>
    <row r="458" spans="1:15" ht="15.75" x14ac:dyDescent="0.25">
      <c r="A458" s="17" t="s">
        <v>162</v>
      </c>
      <c r="B458" s="17" t="s">
        <v>161</v>
      </c>
      <c r="C458" s="18">
        <v>2</v>
      </c>
      <c r="D458" s="18">
        <v>3</v>
      </c>
      <c r="E458" s="18" t="s">
        <v>624</v>
      </c>
      <c r="F458" s="18" t="s">
        <v>624</v>
      </c>
      <c r="G458" s="18" t="s">
        <v>624</v>
      </c>
      <c r="H458" s="18" t="s">
        <v>624</v>
      </c>
      <c r="I458" s="18" t="s">
        <v>624</v>
      </c>
      <c r="J458" s="18" t="s">
        <v>624</v>
      </c>
      <c r="K458" s="18" t="s">
        <v>624</v>
      </c>
      <c r="L458" s="18" t="s">
        <v>624</v>
      </c>
      <c r="M458" s="18" t="s">
        <v>624</v>
      </c>
      <c r="O458" s="17"/>
    </row>
    <row r="459" spans="1:15" ht="15.75" x14ac:dyDescent="0.25">
      <c r="A459" s="17" t="s">
        <v>410</v>
      </c>
      <c r="B459" s="17" t="s">
        <v>409</v>
      </c>
      <c r="C459" s="18">
        <v>30</v>
      </c>
      <c r="D459" s="18">
        <v>3</v>
      </c>
      <c r="E459" s="18" t="s">
        <v>624</v>
      </c>
      <c r="F459" s="18" t="s">
        <v>624</v>
      </c>
      <c r="G459" s="18">
        <v>27</v>
      </c>
      <c r="H459" s="18" t="s">
        <v>624</v>
      </c>
      <c r="I459" s="18" t="s">
        <v>624</v>
      </c>
      <c r="J459" s="18" t="s">
        <v>624</v>
      </c>
      <c r="K459" s="18" t="s">
        <v>624</v>
      </c>
      <c r="L459" s="18" t="s">
        <v>624</v>
      </c>
      <c r="M459" s="18" t="s">
        <v>624</v>
      </c>
      <c r="O459" s="17"/>
    </row>
    <row r="460" spans="1:15" ht="15.75" x14ac:dyDescent="0.25">
      <c r="A460" s="17" t="s">
        <v>416</v>
      </c>
      <c r="B460" s="17" t="s">
        <v>415</v>
      </c>
      <c r="C460" s="18" t="s">
        <v>624</v>
      </c>
      <c r="D460" s="18" t="s">
        <v>624</v>
      </c>
      <c r="E460" s="18" t="s">
        <v>624</v>
      </c>
      <c r="F460" s="18" t="s">
        <v>624</v>
      </c>
      <c r="G460" s="18" t="s">
        <v>624</v>
      </c>
      <c r="H460" s="18" t="s">
        <v>624</v>
      </c>
      <c r="I460" s="18" t="s">
        <v>624</v>
      </c>
      <c r="J460" s="18" t="s">
        <v>624</v>
      </c>
      <c r="K460" s="18" t="s">
        <v>624</v>
      </c>
      <c r="L460" s="18" t="s">
        <v>624</v>
      </c>
      <c r="M460" s="18" t="s">
        <v>624</v>
      </c>
      <c r="O460" s="17"/>
    </row>
    <row r="461" spans="1:15" ht="15.75" x14ac:dyDescent="0.25">
      <c r="A461" s="17" t="s">
        <v>424</v>
      </c>
      <c r="B461" s="17" t="s">
        <v>423</v>
      </c>
      <c r="C461" s="18">
        <v>2</v>
      </c>
      <c r="D461" s="18">
        <v>3</v>
      </c>
      <c r="E461" s="18" t="s">
        <v>624</v>
      </c>
      <c r="F461" s="18" t="s">
        <v>624</v>
      </c>
      <c r="G461" s="18" t="s">
        <v>624</v>
      </c>
      <c r="H461" s="18" t="s">
        <v>624</v>
      </c>
      <c r="I461" s="18" t="s">
        <v>624</v>
      </c>
      <c r="J461" s="18" t="s">
        <v>624</v>
      </c>
      <c r="K461" s="18" t="s">
        <v>624</v>
      </c>
      <c r="L461" s="18" t="s">
        <v>624</v>
      </c>
      <c r="M461" s="18" t="s">
        <v>624</v>
      </c>
      <c r="O461" s="17"/>
    </row>
    <row r="462" spans="1:15" ht="15.75" x14ac:dyDescent="0.25">
      <c r="A462" s="17" t="s">
        <v>428</v>
      </c>
      <c r="B462" s="17" t="s">
        <v>859</v>
      </c>
      <c r="C462" s="18">
        <v>343</v>
      </c>
      <c r="D462" s="18">
        <v>4</v>
      </c>
      <c r="E462" s="18">
        <v>1</v>
      </c>
      <c r="F462" s="18" t="s">
        <v>624</v>
      </c>
      <c r="G462" s="18">
        <v>221</v>
      </c>
      <c r="H462" s="18" t="s">
        <v>624</v>
      </c>
      <c r="I462" s="18">
        <v>113</v>
      </c>
      <c r="J462" s="18" t="s">
        <v>624</v>
      </c>
      <c r="K462" s="18">
        <v>3</v>
      </c>
      <c r="L462" s="18">
        <v>1</v>
      </c>
      <c r="M462" s="18" t="s">
        <v>624</v>
      </c>
      <c r="O462" s="17"/>
    </row>
    <row r="463" spans="1:15" ht="15.75" x14ac:dyDescent="0.25">
      <c r="A463" s="17" t="s">
        <v>422</v>
      </c>
      <c r="B463" s="17" t="s">
        <v>421</v>
      </c>
      <c r="C463" s="18">
        <v>243</v>
      </c>
      <c r="D463" s="18">
        <v>7</v>
      </c>
      <c r="E463" s="18">
        <v>1</v>
      </c>
      <c r="F463" s="18">
        <v>10</v>
      </c>
      <c r="G463" s="18">
        <v>38</v>
      </c>
      <c r="H463" s="18">
        <v>2</v>
      </c>
      <c r="I463" s="18">
        <v>10</v>
      </c>
      <c r="J463" s="18">
        <v>26</v>
      </c>
      <c r="K463" s="18">
        <v>92</v>
      </c>
      <c r="L463" s="18">
        <v>57</v>
      </c>
      <c r="M463" s="18">
        <v>1</v>
      </c>
      <c r="O463" s="17"/>
    </row>
    <row r="464" spans="1:15" ht="15.75" x14ac:dyDescent="0.25">
      <c r="A464" s="17" t="s">
        <v>426</v>
      </c>
      <c r="B464" s="17" t="s">
        <v>425</v>
      </c>
      <c r="C464" s="18">
        <v>11253</v>
      </c>
      <c r="D464" s="18">
        <v>735</v>
      </c>
      <c r="E464" s="18">
        <v>34</v>
      </c>
      <c r="F464" s="18">
        <v>78</v>
      </c>
      <c r="G464" s="18">
        <v>318</v>
      </c>
      <c r="H464" s="18">
        <v>4</v>
      </c>
      <c r="I464" s="18">
        <v>477</v>
      </c>
      <c r="J464" s="18">
        <v>2143</v>
      </c>
      <c r="K464" s="18">
        <v>5600</v>
      </c>
      <c r="L464" s="18">
        <v>1807</v>
      </c>
      <c r="M464" s="18">
        <v>54</v>
      </c>
      <c r="O464" s="17"/>
    </row>
    <row r="465" spans="1:15" ht="15.75" x14ac:dyDescent="0.25">
      <c r="A465" s="17" t="s">
        <v>420</v>
      </c>
      <c r="B465" s="17" t="s">
        <v>419</v>
      </c>
      <c r="C465" s="18">
        <v>13</v>
      </c>
      <c r="D465" s="18" t="s">
        <v>624</v>
      </c>
      <c r="E465" s="18" t="s">
        <v>624</v>
      </c>
      <c r="F465" s="18">
        <v>2</v>
      </c>
      <c r="G465" s="18" t="s">
        <v>624</v>
      </c>
      <c r="H465" s="18" t="s">
        <v>624</v>
      </c>
      <c r="I465" s="18">
        <v>11</v>
      </c>
      <c r="J465" s="18" t="s">
        <v>624</v>
      </c>
      <c r="K465" s="18" t="s">
        <v>624</v>
      </c>
      <c r="L465" s="18" t="s">
        <v>624</v>
      </c>
      <c r="M465" s="18" t="s">
        <v>624</v>
      </c>
      <c r="O465" s="17"/>
    </row>
    <row r="466" spans="1:15" ht="15.75" x14ac:dyDescent="0.25">
      <c r="A466" s="17" t="s">
        <v>404</v>
      </c>
      <c r="B466" s="17" t="s">
        <v>1882</v>
      </c>
      <c r="C466" s="18" t="s">
        <v>624</v>
      </c>
      <c r="D466" s="18" t="s">
        <v>624</v>
      </c>
      <c r="E466" s="18" t="s">
        <v>624</v>
      </c>
      <c r="F466" s="18" t="s">
        <v>624</v>
      </c>
      <c r="G466" s="18" t="s">
        <v>624</v>
      </c>
      <c r="H466" s="18" t="s">
        <v>624</v>
      </c>
      <c r="I466" s="18" t="s">
        <v>624</v>
      </c>
      <c r="J466" s="18" t="s">
        <v>624</v>
      </c>
      <c r="K466" s="18" t="s">
        <v>624</v>
      </c>
      <c r="L466" s="18" t="s">
        <v>624</v>
      </c>
      <c r="M466" s="18" t="s">
        <v>624</v>
      </c>
      <c r="O466" s="17"/>
    </row>
    <row r="467" spans="1:15" ht="15.75" x14ac:dyDescent="0.25">
      <c r="A467" s="17" t="s">
        <v>430</v>
      </c>
      <c r="B467" s="17" t="s">
        <v>429</v>
      </c>
      <c r="C467" s="18" t="s">
        <v>624</v>
      </c>
      <c r="D467" s="18" t="s">
        <v>624</v>
      </c>
      <c r="E467" s="18" t="s">
        <v>624</v>
      </c>
      <c r="F467" s="18" t="s">
        <v>624</v>
      </c>
      <c r="G467" s="18" t="s">
        <v>624</v>
      </c>
      <c r="H467" s="18" t="s">
        <v>624</v>
      </c>
      <c r="I467" s="18" t="s">
        <v>624</v>
      </c>
      <c r="J467" s="18" t="s">
        <v>624</v>
      </c>
      <c r="K467" s="18" t="s">
        <v>624</v>
      </c>
      <c r="L467" s="18" t="s">
        <v>624</v>
      </c>
      <c r="M467" s="18" t="s">
        <v>624</v>
      </c>
      <c r="O467" s="17"/>
    </row>
    <row r="468" spans="1:15" ht="15.75" x14ac:dyDescent="0.25">
      <c r="A468" s="17" t="s">
        <v>438</v>
      </c>
      <c r="B468" s="17" t="s">
        <v>437</v>
      </c>
      <c r="C468" s="18">
        <v>13</v>
      </c>
      <c r="D468" s="18">
        <v>11</v>
      </c>
      <c r="E468" s="18" t="s">
        <v>624</v>
      </c>
      <c r="F468" s="18">
        <v>2</v>
      </c>
      <c r="G468" s="18" t="s">
        <v>624</v>
      </c>
      <c r="H468" s="18" t="s">
        <v>624</v>
      </c>
      <c r="I468" s="18" t="s">
        <v>624</v>
      </c>
      <c r="J468" s="18" t="s">
        <v>624</v>
      </c>
      <c r="K468" s="18" t="s">
        <v>624</v>
      </c>
      <c r="L468" s="18" t="s">
        <v>624</v>
      </c>
      <c r="M468" s="18" t="s">
        <v>624</v>
      </c>
      <c r="O468" s="17"/>
    </row>
    <row r="469" spans="1:15" ht="15.75" x14ac:dyDescent="0.25">
      <c r="A469" s="17" t="s">
        <v>436</v>
      </c>
      <c r="B469" s="17" t="s">
        <v>435</v>
      </c>
      <c r="C469" s="18">
        <v>325</v>
      </c>
      <c r="D469" s="18">
        <v>57</v>
      </c>
      <c r="E469" s="18">
        <v>7</v>
      </c>
      <c r="F469" s="18">
        <v>80</v>
      </c>
      <c r="G469" s="18" t="s">
        <v>624</v>
      </c>
      <c r="H469" s="18">
        <v>29</v>
      </c>
      <c r="I469" s="18">
        <v>8</v>
      </c>
      <c r="J469" s="18">
        <v>39</v>
      </c>
      <c r="K469" s="18">
        <v>64</v>
      </c>
      <c r="L469" s="18">
        <v>32</v>
      </c>
      <c r="M469" s="18">
        <v>8</v>
      </c>
      <c r="O469" s="17"/>
    </row>
    <row r="470" spans="1:15" ht="15.75" x14ac:dyDescent="0.25">
      <c r="A470" s="17" t="s">
        <v>6</v>
      </c>
      <c r="B470" s="17" t="s">
        <v>5</v>
      </c>
      <c r="C470" s="18">
        <v>3500</v>
      </c>
      <c r="D470" s="18">
        <v>25</v>
      </c>
      <c r="E470" s="18">
        <v>2</v>
      </c>
      <c r="F470" s="18">
        <v>58</v>
      </c>
      <c r="G470" s="18">
        <v>1595</v>
      </c>
      <c r="H470" s="18">
        <v>7</v>
      </c>
      <c r="I470" s="18">
        <v>74</v>
      </c>
      <c r="J470" s="18">
        <v>286</v>
      </c>
      <c r="K470" s="18">
        <v>1030</v>
      </c>
      <c r="L470" s="18">
        <v>408</v>
      </c>
      <c r="M470" s="18">
        <v>10</v>
      </c>
      <c r="O470" s="17"/>
    </row>
    <row r="471" spans="1:15" ht="15.75" x14ac:dyDescent="0.25">
      <c r="A471" s="17" t="s">
        <v>442</v>
      </c>
      <c r="B471" s="17" t="s">
        <v>1883</v>
      </c>
      <c r="C471" s="18">
        <v>57948</v>
      </c>
      <c r="D471" s="18">
        <v>930</v>
      </c>
      <c r="E471" s="18">
        <v>346</v>
      </c>
      <c r="F471" s="18">
        <v>1862</v>
      </c>
      <c r="G471" s="18">
        <v>18789</v>
      </c>
      <c r="H471" s="18">
        <v>17</v>
      </c>
      <c r="I471" s="18">
        <v>7748</v>
      </c>
      <c r="J471" s="18">
        <v>3161</v>
      </c>
      <c r="K471" s="18">
        <v>19878</v>
      </c>
      <c r="L471" s="18">
        <v>4971</v>
      </c>
      <c r="M471" s="18">
        <v>244</v>
      </c>
      <c r="O471" s="17"/>
    </row>
    <row r="472" spans="1:15" ht="15.75" x14ac:dyDescent="0.25">
      <c r="A472" s="17" t="s">
        <v>444</v>
      </c>
      <c r="B472" s="17" t="s">
        <v>443</v>
      </c>
      <c r="C472" s="18">
        <v>159</v>
      </c>
      <c r="D472" s="18">
        <v>42</v>
      </c>
      <c r="E472" s="18">
        <v>1</v>
      </c>
      <c r="F472" s="18">
        <v>92</v>
      </c>
      <c r="G472" s="18" t="s">
        <v>624</v>
      </c>
      <c r="H472" s="18" t="s">
        <v>624</v>
      </c>
      <c r="I472" s="18">
        <v>1</v>
      </c>
      <c r="J472" s="18">
        <v>16</v>
      </c>
      <c r="K472" s="18">
        <v>3</v>
      </c>
      <c r="L472" s="18">
        <v>4</v>
      </c>
      <c r="M472" s="18" t="s">
        <v>624</v>
      </c>
      <c r="O472" s="17"/>
    </row>
    <row r="473" spans="1:15" ht="15.75" x14ac:dyDescent="0.25">
      <c r="A473" s="17" t="s">
        <v>440</v>
      </c>
      <c r="B473" s="17" t="s">
        <v>439</v>
      </c>
      <c r="C473" s="18">
        <v>39</v>
      </c>
      <c r="D473" s="18" t="s">
        <v>624</v>
      </c>
      <c r="E473" s="18" t="s">
        <v>624</v>
      </c>
      <c r="F473" s="18" t="s">
        <v>624</v>
      </c>
      <c r="G473" s="18">
        <v>39</v>
      </c>
      <c r="H473" s="18" t="s">
        <v>624</v>
      </c>
      <c r="I473" s="18" t="s">
        <v>624</v>
      </c>
      <c r="J473" s="18" t="s">
        <v>624</v>
      </c>
      <c r="K473" s="18" t="s">
        <v>624</v>
      </c>
      <c r="L473" s="18" t="s">
        <v>624</v>
      </c>
      <c r="M473" s="18" t="s">
        <v>624</v>
      </c>
      <c r="O473" s="17"/>
    </row>
    <row r="474" spans="1:15" ht="15.75" x14ac:dyDescent="0.25">
      <c r="A474" s="17" t="s">
        <v>456</v>
      </c>
      <c r="B474" s="17" t="s">
        <v>455</v>
      </c>
      <c r="C474" s="18" t="s">
        <v>624</v>
      </c>
      <c r="D474" s="18" t="s">
        <v>624</v>
      </c>
      <c r="E474" s="18" t="s">
        <v>624</v>
      </c>
      <c r="F474" s="18" t="s">
        <v>624</v>
      </c>
      <c r="G474" s="18" t="s">
        <v>624</v>
      </c>
      <c r="H474" s="18" t="s">
        <v>624</v>
      </c>
      <c r="I474" s="18" t="s">
        <v>624</v>
      </c>
      <c r="J474" s="18" t="s">
        <v>624</v>
      </c>
      <c r="K474" s="18" t="s">
        <v>624</v>
      </c>
      <c r="L474" s="18" t="s">
        <v>624</v>
      </c>
      <c r="M474" s="18" t="s">
        <v>624</v>
      </c>
      <c r="O474" s="17"/>
    </row>
    <row r="475" spans="1:15" ht="15.75" x14ac:dyDescent="0.25">
      <c r="A475" s="17" t="s">
        <v>446</v>
      </c>
      <c r="B475" s="17" t="s">
        <v>445</v>
      </c>
      <c r="C475" s="18">
        <v>54</v>
      </c>
      <c r="D475" s="18" t="s">
        <v>624</v>
      </c>
      <c r="E475" s="18" t="s">
        <v>624</v>
      </c>
      <c r="F475" s="18">
        <v>2</v>
      </c>
      <c r="G475" s="18" t="s">
        <v>624</v>
      </c>
      <c r="H475" s="18" t="s">
        <v>624</v>
      </c>
      <c r="I475" s="18">
        <v>4</v>
      </c>
      <c r="J475" s="18">
        <v>46</v>
      </c>
      <c r="K475" s="18">
        <v>2</v>
      </c>
      <c r="L475" s="18">
        <v>1</v>
      </c>
      <c r="M475" s="18" t="s">
        <v>624</v>
      </c>
      <c r="O475" s="17"/>
    </row>
    <row r="476" spans="1:15" ht="15.75" x14ac:dyDescent="0.25">
      <c r="A476" s="17" t="s">
        <v>460</v>
      </c>
      <c r="B476" s="17" t="s">
        <v>459</v>
      </c>
      <c r="C476" s="18" t="s">
        <v>624</v>
      </c>
      <c r="D476" s="18" t="s">
        <v>624</v>
      </c>
      <c r="E476" s="18" t="s">
        <v>624</v>
      </c>
      <c r="F476" s="18" t="s">
        <v>624</v>
      </c>
      <c r="G476" s="18" t="s">
        <v>624</v>
      </c>
      <c r="H476" s="18" t="s">
        <v>624</v>
      </c>
      <c r="I476" s="18" t="s">
        <v>624</v>
      </c>
      <c r="J476" s="18" t="s">
        <v>624</v>
      </c>
      <c r="K476" s="18" t="s">
        <v>624</v>
      </c>
      <c r="L476" s="18" t="s">
        <v>624</v>
      </c>
      <c r="M476" s="18" t="s">
        <v>624</v>
      </c>
      <c r="O476" s="17"/>
    </row>
    <row r="477" spans="1:15" ht="15.75" x14ac:dyDescent="0.25">
      <c r="A477" s="17" t="s">
        <v>448</v>
      </c>
      <c r="B477" s="17" t="s">
        <v>447</v>
      </c>
      <c r="C477" s="18" t="s">
        <v>624</v>
      </c>
      <c r="D477" s="18" t="s">
        <v>624</v>
      </c>
      <c r="E477" s="18" t="s">
        <v>624</v>
      </c>
      <c r="F477" s="18" t="s">
        <v>624</v>
      </c>
      <c r="G477" s="18" t="s">
        <v>624</v>
      </c>
      <c r="H477" s="18" t="s">
        <v>624</v>
      </c>
      <c r="I477" s="18" t="s">
        <v>624</v>
      </c>
      <c r="J477" s="18" t="s">
        <v>624</v>
      </c>
      <c r="K477" s="18" t="s">
        <v>624</v>
      </c>
      <c r="L477" s="18" t="s">
        <v>624</v>
      </c>
      <c r="M477" s="18" t="s">
        <v>624</v>
      </c>
      <c r="O477" s="17"/>
    </row>
    <row r="478" spans="1:15" ht="15.75" x14ac:dyDescent="0.25">
      <c r="A478" s="17" t="s">
        <v>452</v>
      </c>
      <c r="B478" s="17" t="s">
        <v>451</v>
      </c>
      <c r="C478" s="18">
        <v>35</v>
      </c>
      <c r="D478" s="18" t="s">
        <v>624</v>
      </c>
      <c r="E478" s="18" t="s">
        <v>624</v>
      </c>
      <c r="F478" s="18" t="s">
        <v>624</v>
      </c>
      <c r="G478" s="18">
        <v>33</v>
      </c>
      <c r="H478" s="18" t="s">
        <v>624</v>
      </c>
      <c r="I478" s="18" t="s">
        <v>624</v>
      </c>
      <c r="J478" s="18" t="s">
        <v>624</v>
      </c>
      <c r="K478" s="18">
        <v>2</v>
      </c>
      <c r="L478" s="18" t="s">
        <v>624</v>
      </c>
      <c r="M478" s="18" t="s">
        <v>624</v>
      </c>
      <c r="O478" s="17"/>
    </row>
    <row r="479" spans="1:15" ht="15.75" x14ac:dyDescent="0.25">
      <c r="A479" s="17" t="s">
        <v>458</v>
      </c>
      <c r="B479" s="17" t="s">
        <v>457</v>
      </c>
      <c r="C479" s="18">
        <v>4520</v>
      </c>
      <c r="D479" s="18">
        <v>492</v>
      </c>
      <c r="E479" s="18">
        <v>2</v>
      </c>
      <c r="F479" s="18">
        <v>28</v>
      </c>
      <c r="G479" s="18" t="s">
        <v>624</v>
      </c>
      <c r="H479" s="18" t="s">
        <v>624</v>
      </c>
      <c r="I479" s="18">
        <v>68</v>
      </c>
      <c r="J479" s="18">
        <v>402</v>
      </c>
      <c r="K479" s="18">
        <v>2124</v>
      </c>
      <c r="L479" s="18">
        <v>1396</v>
      </c>
      <c r="M479" s="18">
        <v>4</v>
      </c>
      <c r="O479" s="17"/>
    </row>
    <row r="480" spans="1:15" ht="15.75" x14ac:dyDescent="0.25">
      <c r="A480" s="17" t="s">
        <v>462</v>
      </c>
      <c r="B480" s="17" t="s">
        <v>1884</v>
      </c>
      <c r="C480" s="18" t="s">
        <v>624</v>
      </c>
      <c r="D480" s="18" t="s">
        <v>624</v>
      </c>
      <c r="E480" s="18" t="s">
        <v>624</v>
      </c>
      <c r="F480" s="18" t="s">
        <v>624</v>
      </c>
      <c r="G480" s="18" t="s">
        <v>624</v>
      </c>
      <c r="H480" s="18" t="s">
        <v>624</v>
      </c>
      <c r="I480" s="18" t="s">
        <v>624</v>
      </c>
      <c r="J480" s="18" t="s">
        <v>624</v>
      </c>
      <c r="K480" s="18" t="s">
        <v>624</v>
      </c>
      <c r="L480" s="18" t="s">
        <v>624</v>
      </c>
      <c r="M480" s="18" t="s">
        <v>624</v>
      </c>
      <c r="O480" s="17"/>
    </row>
    <row r="481" spans="1:15" ht="15.75" x14ac:dyDescent="0.25">
      <c r="A481" s="17" t="s">
        <v>468</v>
      </c>
      <c r="B481" s="17" t="s">
        <v>467</v>
      </c>
      <c r="C481" s="18" t="s">
        <v>624</v>
      </c>
      <c r="D481" s="18">
        <v>1</v>
      </c>
      <c r="E481" s="18" t="s">
        <v>624</v>
      </c>
      <c r="F481" s="18" t="s">
        <v>624</v>
      </c>
      <c r="G481" s="18" t="s">
        <v>624</v>
      </c>
      <c r="H481" s="18" t="s">
        <v>624</v>
      </c>
      <c r="I481" s="18" t="s">
        <v>624</v>
      </c>
      <c r="J481" s="18" t="s">
        <v>624</v>
      </c>
      <c r="K481" s="18">
        <v>1</v>
      </c>
      <c r="L481" s="18" t="s">
        <v>624</v>
      </c>
      <c r="M481" s="18" t="s">
        <v>624</v>
      </c>
      <c r="O481" s="17"/>
    </row>
    <row r="482" spans="1:15" ht="15.75" x14ac:dyDescent="0.25">
      <c r="A482" s="17" t="s">
        <v>472</v>
      </c>
      <c r="B482" s="17" t="s">
        <v>471</v>
      </c>
      <c r="C482" s="18">
        <v>1</v>
      </c>
      <c r="D482" s="18" t="s">
        <v>624</v>
      </c>
      <c r="E482" s="18" t="s">
        <v>624</v>
      </c>
      <c r="F482" s="18" t="s">
        <v>624</v>
      </c>
      <c r="G482" s="18" t="s">
        <v>624</v>
      </c>
      <c r="H482" s="18" t="s">
        <v>624</v>
      </c>
      <c r="I482" s="18" t="s">
        <v>624</v>
      </c>
      <c r="J482" s="18" t="s">
        <v>624</v>
      </c>
      <c r="K482" s="18">
        <v>1</v>
      </c>
      <c r="L482" s="18" t="s">
        <v>624</v>
      </c>
      <c r="M482" s="18" t="s">
        <v>624</v>
      </c>
      <c r="O482" s="17"/>
    </row>
    <row r="483" spans="1:15" ht="15.75" x14ac:dyDescent="0.25">
      <c r="A483" s="17" t="s">
        <v>474</v>
      </c>
      <c r="B483" s="17" t="s">
        <v>473</v>
      </c>
      <c r="C483" s="18">
        <v>4</v>
      </c>
      <c r="D483" s="18">
        <v>3</v>
      </c>
      <c r="E483" s="18" t="s">
        <v>624</v>
      </c>
      <c r="F483" s="18" t="s">
        <v>624</v>
      </c>
      <c r="G483" s="18" t="s">
        <v>624</v>
      </c>
      <c r="H483" s="18" t="s">
        <v>624</v>
      </c>
      <c r="I483" s="18" t="s">
        <v>624</v>
      </c>
      <c r="J483" s="18" t="s">
        <v>624</v>
      </c>
      <c r="K483" s="18" t="s">
        <v>624</v>
      </c>
      <c r="L483" s="18">
        <v>1</v>
      </c>
      <c r="M483" s="18" t="s">
        <v>624</v>
      </c>
      <c r="O483" s="17"/>
    </row>
    <row r="484" spans="1:15" ht="15.75" x14ac:dyDescent="0.25">
      <c r="A484" s="17" t="s">
        <v>1885</v>
      </c>
      <c r="B484" s="17" t="s">
        <v>1886</v>
      </c>
      <c r="C484" s="18">
        <v>262831</v>
      </c>
      <c r="D484" s="18">
        <v>14576</v>
      </c>
      <c r="E484" s="18">
        <v>2536</v>
      </c>
      <c r="F484" s="18">
        <v>6017</v>
      </c>
      <c r="G484" s="18">
        <v>64724</v>
      </c>
      <c r="H484" s="18">
        <v>594</v>
      </c>
      <c r="I484" s="18">
        <v>20558</v>
      </c>
      <c r="J484" s="18">
        <v>26190</v>
      </c>
      <c r="K484" s="18">
        <v>87082</v>
      </c>
      <c r="L484" s="18">
        <v>39353</v>
      </c>
      <c r="M484" s="18">
        <v>1201</v>
      </c>
      <c r="O484" s="17"/>
    </row>
    <row r="485" spans="1:15" ht="15.75" x14ac:dyDescent="0.25">
      <c r="A485" s="17" t="s">
        <v>476</v>
      </c>
      <c r="B485" s="17" t="s">
        <v>1887</v>
      </c>
      <c r="C485" s="18">
        <v>581193</v>
      </c>
      <c r="D485" s="18">
        <v>51977</v>
      </c>
      <c r="E485" s="18">
        <v>11674</v>
      </c>
      <c r="F485" s="18">
        <v>13075</v>
      </c>
      <c r="G485" s="18">
        <v>80142</v>
      </c>
      <c r="H485" s="18">
        <v>2248</v>
      </c>
      <c r="I485" s="18">
        <v>69068</v>
      </c>
      <c r="J485" s="18">
        <v>60393</v>
      </c>
      <c r="K485" s="18">
        <v>216311</v>
      </c>
      <c r="L485" s="18">
        <v>73333</v>
      </c>
      <c r="M485" s="18">
        <v>2972</v>
      </c>
      <c r="O485" s="17"/>
    </row>
    <row r="486" spans="1:15" ht="15.75" x14ac:dyDescent="0.25">
      <c r="A486" s="36"/>
      <c r="B486" s="36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O486" s="17"/>
    </row>
    <row r="487" spans="1:15" ht="15.75" x14ac:dyDescent="0.25">
      <c r="A487" s="36"/>
      <c r="B487" s="36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O487" s="17"/>
    </row>
    <row r="488" spans="1:15" ht="15.75" x14ac:dyDescent="0.25">
      <c r="A488" s="36"/>
      <c r="B488" s="36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O488" s="17"/>
    </row>
    <row r="494" spans="1:15" ht="15" customHeight="1" x14ac:dyDescent="0.25"/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08CF-1F87-407B-8636-5C5821CF666F}">
  <dimension ref="A1:AW175"/>
  <sheetViews>
    <sheetView zoomScaleNormal="100" workbookViewId="0">
      <selection activeCell="C7" sqref="C7"/>
    </sheetView>
  </sheetViews>
  <sheetFormatPr defaultColWidth="9.5703125" defaultRowHeight="15" x14ac:dyDescent="0.25"/>
  <cols>
    <col min="1" max="1" width="19" style="28" customWidth="1"/>
    <col min="2" max="2" width="42.140625" style="28" customWidth="1"/>
    <col min="3" max="10" width="24.28515625" style="33" customWidth="1"/>
    <col min="11" max="11" width="28" style="33" customWidth="1"/>
    <col min="12" max="12" width="30.5703125" style="33" customWidth="1"/>
    <col min="13" max="13" width="24.28515625" style="33" customWidth="1"/>
    <col min="14" max="14" width="28" style="33" customWidth="1"/>
    <col min="15" max="15" width="24.28515625" style="33" customWidth="1"/>
    <col min="16" max="49" width="19" style="28" customWidth="1"/>
    <col min="50" max="16384" width="9.5703125" style="28"/>
  </cols>
  <sheetData>
    <row r="1" spans="1:49" ht="23.25" x14ac:dyDescent="0.35">
      <c r="A1" s="38" t="s">
        <v>1889</v>
      </c>
      <c r="B1" s="39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</row>
    <row r="2" spans="1:49" ht="15.75" x14ac:dyDescent="0.25">
      <c r="A2" s="42" t="s">
        <v>946</v>
      </c>
      <c r="B2" s="39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</row>
    <row r="3" spans="1:49" ht="15.75" x14ac:dyDescent="0.25">
      <c r="A3" s="36" t="s">
        <v>1890</v>
      </c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</row>
    <row r="4" spans="1:49" ht="15.75" x14ac:dyDescent="0.25">
      <c r="A4" s="36" t="s">
        <v>1891</v>
      </c>
      <c r="B4" s="39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</row>
    <row r="5" spans="1:49" ht="15.75" x14ac:dyDescent="0.25">
      <c r="A5" s="43" t="s">
        <v>1892</v>
      </c>
      <c r="B5" s="39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</row>
    <row r="6" spans="1:49" ht="48.4" customHeight="1" x14ac:dyDescent="0.25">
      <c r="A6" s="44" t="s">
        <v>1866</v>
      </c>
      <c r="B6" s="44" t="s">
        <v>1893</v>
      </c>
      <c r="C6" s="45" t="s">
        <v>1894</v>
      </c>
      <c r="D6" s="45" t="s">
        <v>1895</v>
      </c>
      <c r="E6" s="45" t="s">
        <v>1896</v>
      </c>
      <c r="F6" s="45" t="s">
        <v>1897</v>
      </c>
      <c r="G6" s="45" t="s">
        <v>1898</v>
      </c>
      <c r="H6" s="45" t="s">
        <v>1899</v>
      </c>
      <c r="I6" s="45" t="s">
        <v>1900</v>
      </c>
      <c r="J6" s="45" t="s">
        <v>1901</v>
      </c>
      <c r="K6" s="45" t="s">
        <v>1902</v>
      </c>
      <c r="L6" s="45" t="s">
        <v>1903</v>
      </c>
      <c r="M6" s="45" t="s">
        <v>1904</v>
      </c>
      <c r="N6" s="45" t="s">
        <v>1905</v>
      </c>
      <c r="O6" s="45" t="s">
        <v>1906</v>
      </c>
    </row>
    <row r="7" spans="1:49" ht="15.75" x14ac:dyDescent="0.25">
      <c r="A7" s="41" t="s">
        <v>26</v>
      </c>
      <c r="B7" s="39" t="s">
        <v>25</v>
      </c>
      <c r="C7" s="40">
        <v>1715</v>
      </c>
      <c r="D7" s="40" t="s">
        <v>624</v>
      </c>
      <c r="E7" s="40">
        <v>61</v>
      </c>
      <c r="F7" s="40">
        <v>159</v>
      </c>
      <c r="G7" s="40">
        <v>317</v>
      </c>
      <c r="H7" s="40" t="s">
        <v>624</v>
      </c>
      <c r="I7" s="40">
        <v>132</v>
      </c>
      <c r="J7" s="40">
        <v>148</v>
      </c>
      <c r="K7" s="40">
        <v>91</v>
      </c>
      <c r="L7" s="40">
        <v>223</v>
      </c>
      <c r="M7" s="40">
        <v>535</v>
      </c>
      <c r="N7" s="40">
        <v>27</v>
      </c>
      <c r="O7" s="40" t="s">
        <v>624</v>
      </c>
    </row>
    <row r="8" spans="1:49" ht="15.75" x14ac:dyDescent="0.25">
      <c r="A8" s="41" t="s">
        <v>40</v>
      </c>
      <c r="B8" s="39" t="s">
        <v>39</v>
      </c>
      <c r="C8" s="40">
        <v>8044</v>
      </c>
      <c r="D8" s="40">
        <v>465</v>
      </c>
      <c r="E8" s="40">
        <v>26</v>
      </c>
      <c r="F8" s="40">
        <v>499</v>
      </c>
      <c r="G8" s="40">
        <v>572</v>
      </c>
      <c r="H8" s="40">
        <v>58</v>
      </c>
      <c r="I8" s="40">
        <v>130</v>
      </c>
      <c r="J8" s="40">
        <v>808</v>
      </c>
      <c r="K8" s="40">
        <v>958</v>
      </c>
      <c r="L8" s="40">
        <v>475</v>
      </c>
      <c r="M8" s="40">
        <v>3981</v>
      </c>
      <c r="N8" s="40">
        <v>28</v>
      </c>
      <c r="O8" s="40">
        <v>44</v>
      </c>
    </row>
    <row r="9" spans="1:49" ht="15.75" x14ac:dyDescent="0.25">
      <c r="A9" s="41" t="s">
        <v>44</v>
      </c>
      <c r="B9" s="39" t="s">
        <v>43</v>
      </c>
      <c r="C9" s="40">
        <v>522</v>
      </c>
      <c r="D9" s="40">
        <v>0</v>
      </c>
      <c r="E9" s="40">
        <v>0</v>
      </c>
      <c r="F9" s="40">
        <v>99</v>
      </c>
      <c r="G9" s="40">
        <v>229</v>
      </c>
      <c r="H9" s="40">
        <v>0</v>
      </c>
      <c r="I9" s="40">
        <v>24</v>
      </c>
      <c r="J9" s="40">
        <v>32</v>
      </c>
      <c r="K9" s="40">
        <v>23</v>
      </c>
      <c r="L9" s="40">
        <v>42</v>
      </c>
      <c r="M9" s="40">
        <v>66</v>
      </c>
      <c r="N9" s="40" t="s">
        <v>624</v>
      </c>
      <c r="O9" s="40" t="s">
        <v>624</v>
      </c>
    </row>
    <row r="10" spans="1:49" ht="15.75" x14ac:dyDescent="0.25">
      <c r="A10" s="41" t="s">
        <v>186</v>
      </c>
      <c r="B10" s="39" t="s">
        <v>185</v>
      </c>
      <c r="C10" s="40">
        <v>416</v>
      </c>
      <c r="D10" s="40" t="s">
        <v>624</v>
      </c>
      <c r="E10" s="40">
        <v>9</v>
      </c>
      <c r="F10" s="40">
        <v>132</v>
      </c>
      <c r="G10" s="40">
        <v>50</v>
      </c>
      <c r="H10" s="40">
        <v>0</v>
      </c>
      <c r="I10" s="40">
        <v>53</v>
      </c>
      <c r="J10" s="40">
        <v>46</v>
      </c>
      <c r="K10" s="40">
        <v>57</v>
      </c>
      <c r="L10" s="40">
        <v>30</v>
      </c>
      <c r="M10" s="40" t="s">
        <v>624</v>
      </c>
      <c r="N10" s="40">
        <v>0</v>
      </c>
      <c r="O10" s="40" t="s">
        <v>624</v>
      </c>
    </row>
    <row r="11" spans="1:49" ht="15.75" x14ac:dyDescent="0.25">
      <c r="A11" s="41" t="s">
        <v>108</v>
      </c>
      <c r="B11" s="39" t="s">
        <v>107</v>
      </c>
      <c r="C11" s="40">
        <v>1469</v>
      </c>
      <c r="D11" s="40">
        <v>0</v>
      </c>
      <c r="E11" s="40">
        <v>0</v>
      </c>
      <c r="F11" s="40">
        <v>252</v>
      </c>
      <c r="G11" s="40">
        <v>283</v>
      </c>
      <c r="H11" s="40">
        <v>0</v>
      </c>
      <c r="I11" s="40">
        <v>56</v>
      </c>
      <c r="J11" s="40">
        <v>244</v>
      </c>
      <c r="K11" s="40" t="s">
        <v>624</v>
      </c>
      <c r="L11" s="40">
        <v>399</v>
      </c>
      <c r="M11" s="40">
        <v>189</v>
      </c>
      <c r="N11" s="40">
        <v>26</v>
      </c>
      <c r="O11" s="40" t="s">
        <v>624</v>
      </c>
    </row>
    <row r="12" spans="1:49" ht="15.75" x14ac:dyDescent="0.25">
      <c r="A12" s="41" t="s">
        <v>110</v>
      </c>
      <c r="B12" s="39" t="s">
        <v>109</v>
      </c>
      <c r="C12" s="40">
        <v>1283</v>
      </c>
      <c r="D12" s="40">
        <v>38</v>
      </c>
      <c r="E12" s="40">
        <v>7</v>
      </c>
      <c r="F12" s="40">
        <v>139</v>
      </c>
      <c r="G12" s="40">
        <v>179</v>
      </c>
      <c r="H12" s="40" t="s">
        <v>624</v>
      </c>
      <c r="I12" s="40">
        <v>25</v>
      </c>
      <c r="J12" s="40">
        <v>182</v>
      </c>
      <c r="K12" s="40">
        <v>88</v>
      </c>
      <c r="L12" s="40">
        <v>201</v>
      </c>
      <c r="M12" s="40">
        <v>410</v>
      </c>
      <c r="N12" s="40" t="s">
        <v>624</v>
      </c>
      <c r="O12" s="40">
        <v>8</v>
      </c>
    </row>
    <row r="13" spans="1:49" ht="15.75" x14ac:dyDescent="0.25">
      <c r="A13" s="41" t="s">
        <v>116</v>
      </c>
      <c r="B13" s="39" t="s">
        <v>115</v>
      </c>
      <c r="C13" s="40">
        <v>5532</v>
      </c>
      <c r="D13" s="40">
        <v>112</v>
      </c>
      <c r="E13" s="40">
        <v>295</v>
      </c>
      <c r="F13" s="40">
        <v>506</v>
      </c>
      <c r="G13" s="40">
        <v>376</v>
      </c>
      <c r="H13" s="40">
        <v>67</v>
      </c>
      <c r="I13" s="40">
        <v>201</v>
      </c>
      <c r="J13" s="40">
        <v>310</v>
      </c>
      <c r="K13" s="40">
        <v>226</v>
      </c>
      <c r="L13" s="40">
        <v>764</v>
      </c>
      <c r="M13" s="40">
        <v>2628</v>
      </c>
      <c r="N13" s="40">
        <v>43</v>
      </c>
      <c r="O13" s="40">
        <v>4</v>
      </c>
    </row>
    <row r="14" spans="1:49" ht="15.75" x14ac:dyDescent="0.25">
      <c r="A14" s="41" t="s">
        <v>126</v>
      </c>
      <c r="B14" s="39" t="s">
        <v>125</v>
      </c>
      <c r="C14" s="40">
        <v>170</v>
      </c>
      <c r="D14" s="40">
        <v>0</v>
      </c>
      <c r="E14" s="40">
        <v>0</v>
      </c>
      <c r="F14" s="40">
        <v>18</v>
      </c>
      <c r="G14" s="40">
        <v>44</v>
      </c>
      <c r="H14" s="40">
        <v>0</v>
      </c>
      <c r="I14" s="40">
        <v>0</v>
      </c>
      <c r="J14" s="40">
        <v>0</v>
      </c>
      <c r="K14" s="40" t="s">
        <v>624</v>
      </c>
      <c r="L14" s="40">
        <v>26</v>
      </c>
      <c r="M14" s="40">
        <v>71</v>
      </c>
      <c r="N14" s="40">
        <v>0</v>
      </c>
      <c r="O14" s="40" t="s">
        <v>624</v>
      </c>
    </row>
    <row r="15" spans="1:49" ht="15.75" x14ac:dyDescent="0.25">
      <c r="A15" s="41" t="s">
        <v>136</v>
      </c>
      <c r="B15" s="39" t="s">
        <v>135</v>
      </c>
      <c r="C15" s="40">
        <v>1690</v>
      </c>
      <c r="D15" s="40">
        <v>174</v>
      </c>
      <c r="E15" s="40">
        <v>19</v>
      </c>
      <c r="F15" s="40">
        <v>140</v>
      </c>
      <c r="G15" s="40">
        <v>166</v>
      </c>
      <c r="H15" s="40" t="s">
        <v>624</v>
      </c>
      <c r="I15" s="40">
        <v>32</v>
      </c>
      <c r="J15" s="40">
        <v>228</v>
      </c>
      <c r="K15" s="40">
        <v>64</v>
      </c>
      <c r="L15" s="40">
        <v>421</v>
      </c>
      <c r="M15" s="40">
        <v>413</v>
      </c>
      <c r="N15" s="40">
        <v>16</v>
      </c>
      <c r="O15" s="40" t="s">
        <v>624</v>
      </c>
    </row>
    <row r="16" spans="1:49" ht="15.75" x14ac:dyDescent="0.25">
      <c r="A16" s="41" t="s">
        <v>146</v>
      </c>
      <c r="B16" s="39" t="s">
        <v>145</v>
      </c>
      <c r="C16" s="40">
        <v>19845</v>
      </c>
      <c r="D16" s="40">
        <v>243</v>
      </c>
      <c r="E16" s="40">
        <v>158</v>
      </c>
      <c r="F16" s="40">
        <v>1575</v>
      </c>
      <c r="G16" s="40">
        <v>2301</v>
      </c>
      <c r="H16" s="40">
        <v>76</v>
      </c>
      <c r="I16" s="40">
        <v>996</v>
      </c>
      <c r="J16" s="40">
        <v>4213</v>
      </c>
      <c r="K16" s="40">
        <v>1444</v>
      </c>
      <c r="L16" s="40">
        <v>2801</v>
      </c>
      <c r="M16" s="40">
        <v>5761</v>
      </c>
      <c r="N16" s="40">
        <v>228</v>
      </c>
      <c r="O16" s="40">
        <v>49</v>
      </c>
    </row>
    <row r="17" spans="1:15" ht="15.75" x14ac:dyDescent="0.25">
      <c r="A17" s="41" t="s">
        <v>112</v>
      </c>
      <c r="B17" s="39" t="s">
        <v>111</v>
      </c>
      <c r="C17" s="40">
        <v>29207</v>
      </c>
      <c r="D17" s="40">
        <v>61</v>
      </c>
      <c r="E17" s="40">
        <v>470</v>
      </c>
      <c r="F17" s="40">
        <v>1764</v>
      </c>
      <c r="G17" s="40">
        <v>2189</v>
      </c>
      <c r="H17" s="40">
        <v>307</v>
      </c>
      <c r="I17" s="40">
        <v>1055</v>
      </c>
      <c r="J17" s="40">
        <v>5479</v>
      </c>
      <c r="K17" s="40">
        <v>2651</v>
      </c>
      <c r="L17" s="40">
        <v>4132</v>
      </c>
      <c r="M17" s="40">
        <v>10674</v>
      </c>
      <c r="N17" s="40">
        <v>353</v>
      </c>
      <c r="O17" s="40">
        <v>72</v>
      </c>
    </row>
    <row r="18" spans="1:15" ht="15.75" x14ac:dyDescent="0.25">
      <c r="A18" s="41" t="s">
        <v>168</v>
      </c>
      <c r="B18" s="39" t="s">
        <v>167</v>
      </c>
      <c r="C18" s="40">
        <v>2556</v>
      </c>
      <c r="D18" s="40">
        <v>14</v>
      </c>
      <c r="E18" s="40">
        <v>9</v>
      </c>
      <c r="F18" s="40">
        <v>864</v>
      </c>
      <c r="G18" s="40">
        <v>431</v>
      </c>
      <c r="H18" s="40">
        <v>144</v>
      </c>
      <c r="I18" s="40">
        <v>235</v>
      </c>
      <c r="J18" s="40">
        <v>254</v>
      </c>
      <c r="K18" s="40">
        <v>73</v>
      </c>
      <c r="L18" s="40">
        <v>254</v>
      </c>
      <c r="M18" s="40">
        <v>223</v>
      </c>
      <c r="N18" s="40">
        <v>46</v>
      </c>
      <c r="O18" s="40">
        <v>9</v>
      </c>
    </row>
    <row r="19" spans="1:15" ht="15.75" x14ac:dyDescent="0.25">
      <c r="A19" s="41" t="s">
        <v>190</v>
      </c>
      <c r="B19" s="39" t="s">
        <v>189</v>
      </c>
      <c r="C19" s="40">
        <v>1870</v>
      </c>
      <c r="D19" s="40">
        <v>0</v>
      </c>
      <c r="E19" s="40">
        <v>15</v>
      </c>
      <c r="F19" s="40">
        <v>107</v>
      </c>
      <c r="G19" s="40">
        <v>148</v>
      </c>
      <c r="H19" s="40" t="s">
        <v>624</v>
      </c>
      <c r="I19" s="40" t="s">
        <v>624</v>
      </c>
      <c r="J19" s="40">
        <v>93</v>
      </c>
      <c r="K19" s="40">
        <v>1126</v>
      </c>
      <c r="L19" s="40">
        <v>202</v>
      </c>
      <c r="M19" s="40">
        <v>161</v>
      </c>
      <c r="N19" s="40" t="s">
        <v>624</v>
      </c>
      <c r="O19" s="40">
        <v>9</v>
      </c>
    </row>
    <row r="20" spans="1:15" ht="15.75" x14ac:dyDescent="0.25">
      <c r="A20" s="41" t="s">
        <v>194</v>
      </c>
      <c r="B20" s="36" t="s">
        <v>762</v>
      </c>
      <c r="C20" s="40">
        <v>29640</v>
      </c>
      <c r="D20" s="40">
        <v>95</v>
      </c>
      <c r="E20" s="40">
        <v>115</v>
      </c>
      <c r="F20" s="40">
        <v>1197</v>
      </c>
      <c r="G20" s="40">
        <v>1682</v>
      </c>
      <c r="H20" s="40">
        <v>102</v>
      </c>
      <c r="I20" s="40">
        <v>577</v>
      </c>
      <c r="J20" s="40">
        <v>5907</v>
      </c>
      <c r="K20" s="40">
        <v>362</v>
      </c>
      <c r="L20" s="40">
        <v>1125</v>
      </c>
      <c r="M20" s="40">
        <v>18348</v>
      </c>
      <c r="N20" s="40">
        <v>115</v>
      </c>
      <c r="O20" s="40">
        <v>15</v>
      </c>
    </row>
    <row r="21" spans="1:15" ht="15.75" x14ac:dyDescent="0.25">
      <c r="A21" s="41" t="s">
        <v>210</v>
      </c>
      <c r="B21" s="39" t="s">
        <v>209</v>
      </c>
      <c r="C21" s="40">
        <v>8481</v>
      </c>
      <c r="D21" s="40">
        <v>23</v>
      </c>
      <c r="E21" s="40">
        <v>154</v>
      </c>
      <c r="F21" s="40">
        <v>1151</v>
      </c>
      <c r="G21" s="40">
        <v>1365</v>
      </c>
      <c r="H21" s="40">
        <v>31</v>
      </c>
      <c r="I21" s="40">
        <v>561</v>
      </c>
      <c r="J21" s="40">
        <v>1579</v>
      </c>
      <c r="K21" s="40">
        <v>717</v>
      </c>
      <c r="L21" s="40">
        <v>805</v>
      </c>
      <c r="M21" s="40">
        <v>1840</v>
      </c>
      <c r="N21" s="40">
        <v>233</v>
      </c>
      <c r="O21" s="40">
        <v>22</v>
      </c>
    </row>
    <row r="22" spans="1:15" ht="15.75" x14ac:dyDescent="0.25">
      <c r="A22" s="41" t="s">
        <v>260</v>
      </c>
      <c r="B22" s="39" t="s">
        <v>259</v>
      </c>
      <c r="C22" s="40">
        <v>198</v>
      </c>
      <c r="D22" s="40">
        <v>0</v>
      </c>
      <c r="E22" s="40">
        <v>0</v>
      </c>
      <c r="F22" s="40">
        <v>33</v>
      </c>
      <c r="G22" s="40">
        <v>103</v>
      </c>
      <c r="H22" s="40">
        <v>0</v>
      </c>
      <c r="I22" s="40">
        <v>0</v>
      </c>
      <c r="J22" s="40">
        <v>23</v>
      </c>
      <c r="K22" s="40">
        <v>8</v>
      </c>
      <c r="L22" s="40" t="s">
        <v>624</v>
      </c>
      <c r="M22" s="40" t="s">
        <v>624</v>
      </c>
      <c r="N22" s="40">
        <v>0</v>
      </c>
      <c r="O22" s="40" t="s">
        <v>624</v>
      </c>
    </row>
    <row r="23" spans="1:15" ht="15.75" x14ac:dyDescent="0.25">
      <c r="A23" s="41" t="s">
        <v>256</v>
      </c>
      <c r="B23" s="39" t="s">
        <v>255</v>
      </c>
      <c r="C23" s="40">
        <v>401</v>
      </c>
      <c r="D23" s="40" t="s">
        <v>624</v>
      </c>
      <c r="E23" s="40">
        <v>2</v>
      </c>
      <c r="F23" s="40">
        <v>95</v>
      </c>
      <c r="G23" s="40">
        <v>177</v>
      </c>
      <c r="H23" s="40">
        <v>0</v>
      </c>
      <c r="I23" s="40">
        <v>1</v>
      </c>
      <c r="J23" s="40">
        <v>37</v>
      </c>
      <c r="K23" s="40">
        <v>19</v>
      </c>
      <c r="L23" s="40">
        <v>24</v>
      </c>
      <c r="M23" s="40">
        <v>38</v>
      </c>
      <c r="N23" s="40">
        <v>0</v>
      </c>
      <c r="O23" s="40" t="s">
        <v>624</v>
      </c>
    </row>
    <row r="24" spans="1:15" ht="15.75" x14ac:dyDescent="0.25">
      <c r="A24" s="41" t="s">
        <v>258</v>
      </c>
      <c r="B24" s="39" t="s">
        <v>257</v>
      </c>
      <c r="C24" s="40">
        <v>11061</v>
      </c>
      <c r="D24" s="40" t="s">
        <v>624</v>
      </c>
      <c r="E24" s="40">
        <v>22</v>
      </c>
      <c r="F24" s="40">
        <v>55</v>
      </c>
      <c r="G24" s="40">
        <v>83</v>
      </c>
      <c r="H24" s="40">
        <v>128</v>
      </c>
      <c r="I24" s="40">
        <v>156</v>
      </c>
      <c r="J24" s="40">
        <v>6120</v>
      </c>
      <c r="K24" s="40">
        <v>75</v>
      </c>
      <c r="L24" s="40">
        <v>571</v>
      </c>
      <c r="M24" s="40">
        <v>3823</v>
      </c>
      <c r="N24" s="40">
        <v>23</v>
      </c>
      <c r="O24" s="40" t="s">
        <v>624</v>
      </c>
    </row>
    <row r="25" spans="1:15" ht="15.75" x14ac:dyDescent="0.25">
      <c r="A25" s="41" t="s">
        <v>290</v>
      </c>
      <c r="B25" s="39" t="s">
        <v>289</v>
      </c>
      <c r="C25" s="40">
        <v>1133</v>
      </c>
      <c r="D25" s="40">
        <v>0</v>
      </c>
      <c r="E25" s="40" t="s">
        <v>624</v>
      </c>
      <c r="F25" s="40">
        <v>106</v>
      </c>
      <c r="G25" s="40">
        <v>83</v>
      </c>
      <c r="H25" s="40">
        <v>0</v>
      </c>
      <c r="I25" s="40">
        <v>50</v>
      </c>
      <c r="J25" s="40">
        <v>150</v>
      </c>
      <c r="K25" s="40">
        <v>49</v>
      </c>
      <c r="L25" s="40">
        <v>113</v>
      </c>
      <c r="M25" s="40">
        <v>557</v>
      </c>
      <c r="N25" s="40">
        <v>13</v>
      </c>
      <c r="O25" s="40" t="s">
        <v>624</v>
      </c>
    </row>
    <row r="26" spans="1:15" ht="15.75" x14ac:dyDescent="0.25">
      <c r="A26" s="41" t="s">
        <v>316</v>
      </c>
      <c r="B26" s="39" t="s">
        <v>315</v>
      </c>
      <c r="C26" s="40">
        <v>21598</v>
      </c>
      <c r="D26" s="40">
        <v>1942</v>
      </c>
      <c r="E26" s="40">
        <v>175</v>
      </c>
      <c r="F26" s="40">
        <v>1573</v>
      </c>
      <c r="G26" s="40">
        <v>1341</v>
      </c>
      <c r="H26" s="40">
        <v>143</v>
      </c>
      <c r="I26" s="40">
        <v>448</v>
      </c>
      <c r="J26" s="40">
        <v>2966</v>
      </c>
      <c r="K26" s="40">
        <v>826</v>
      </c>
      <c r="L26" s="40">
        <v>2357</v>
      </c>
      <c r="M26" s="40">
        <v>9741</v>
      </c>
      <c r="N26" s="40">
        <v>77</v>
      </c>
      <c r="O26" s="40">
        <v>9</v>
      </c>
    </row>
    <row r="27" spans="1:15" ht="15.75" x14ac:dyDescent="0.25">
      <c r="A27" s="41" t="s">
        <v>342</v>
      </c>
      <c r="B27" s="39" t="s">
        <v>341</v>
      </c>
      <c r="C27" s="40">
        <v>3330</v>
      </c>
      <c r="D27" s="40" t="s">
        <v>624</v>
      </c>
      <c r="E27" s="40" t="s">
        <v>624</v>
      </c>
      <c r="F27" s="40">
        <v>399</v>
      </c>
      <c r="G27" s="40">
        <v>722</v>
      </c>
      <c r="H27" s="40">
        <v>26</v>
      </c>
      <c r="I27" s="40">
        <v>38</v>
      </c>
      <c r="J27" s="40">
        <v>388</v>
      </c>
      <c r="K27" s="40">
        <v>159</v>
      </c>
      <c r="L27" s="40">
        <v>372</v>
      </c>
      <c r="M27" s="40">
        <v>1163</v>
      </c>
      <c r="N27" s="40">
        <v>23</v>
      </c>
      <c r="O27" s="40">
        <v>28</v>
      </c>
    </row>
    <row r="28" spans="1:15" ht="15.75" x14ac:dyDescent="0.25">
      <c r="A28" s="41" t="s">
        <v>348</v>
      </c>
      <c r="B28" s="39" t="s">
        <v>347</v>
      </c>
      <c r="C28" s="40">
        <v>1923</v>
      </c>
      <c r="D28" s="40">
        <v>0</v>
      </c>
      <c r="E28" s="40">
        <v>86</v>
      </c>
      <c r="F28" s="40">
        <v>622</v>
      </c>
      <c r="G28" s="40">
        <v>504</v>
      </c>
      <c r="H28" s="40">
        <v>48</v>
      </c>
      <c r="I28" s="40">
        <v>44</v>
      </c>
      <c r="J28" s="40">
        <v>122</v>
      </c>
      <c r="K28" s="40">
        <v>37</v>
      </c>
      <c r="L28" s="40">
        <v>228</v>
      </c>
      <c r="M28" s="40">
        <v>213</v>
      </c>
      <c r="N28" s="40" t="s">
        <v>624</v>
      </c>
      <c r="O28" s="40" t="s">
        <v>624</v>
      </c>
    </row>
    <row r="29" spans="1:15" ht="15.75" x14ac:dyDescent="0.25">
      <c r="A29" s="41" t="s">
        <v>356</v>
      </c>
      <c r="B29" s="39" t="s">
        <v>355</v>
      </c>
      <c r="C29" s="40">
        <v>1202</v>
      </c>
      <c r="D29" s="40">
        <v>0</v>
      </c>
      <c r="E29" s="40" t="s">
        <v>624</v>
      </c>
      <c r="F29" s="40">
        <v>180</v>
      </c>
      <c r="G29" s="40">
        <v>546</v>
      </c>
      <c r="H29" s="40">
        <v>10</v>
      </c>
      <c r="I29" s="40">
        <v>20</v>
      </c>
      <c r="J29" s="40">
        <v>102</v>
      </c>
      <c r="K29" s="40">
        <v>56</v>
      </c>
      <c r="L29" s="40">
        <v>119</v>
      </c>
      <c r="M29" s="40">
        <v>155</v>
      </c>
      <c r="N29" s="40">
        <v>0</v>
      </c>
      <c r="O29" s="40" t="s">
        <v>624</v>
      </c>
    </row>
    <row r="30" spans="1:15" ht="15.75" x14ac:dyDescent="0.25">
      <c r="A30" s="41" t="s">
        <v>380</v>
      </c>
      <c r="B30" s="36" t="s">
        <v>1907</v>
      </c>
      <c r="C30" s="40">
        <v>399</v>
      </c>
      <c r="D30" s="40">
        <v>0</v>
      </c>
      <c r="E30" s="40">
        <v>3</v>
      </c>
      <c r="F30" s="40">
        <v>36</v>
      </c>
      <c r="G30" s="40">
        <v>99</v>
      </c>
      <c r="H30" s="40">
        <v>0</v>
      </c>
      <c r="I30" s="40">
        <v>4</v>
      </c>
      <c r="J30" s="40">
        <v>46</v>
      </c>
      <c r="K30" s="40">
        <v>24</v>
      </c>
      <c r="L30" s="40">
        <v>53</v>
      </c>
      <c r="M30" s="40">
        <v>129</v>
      </c>
      <c r="N30" s="40">
        <v>0</v>
      </c>
      <c r="O30" s="40">
        <v>5</v>
      </c>
    </row>
    <row r="31" spans="1:15" ht="15.75" x14ac:dyDescent="0.25">
      <c r="A31" s="41" t="s">
        <v>378</v>
      </c>
      <c r="B31" s="39" t="s">
        <v>377</v>
      </c>
      <c r="C31" s="40">
        <v>206</v>
      </c>
      <c r="D31" s="40" t="s">
        <v>624</v>
      </c>
      <c r="E31" s="40">
        <v>0</v>
      </c>
      <c r="F31" s="40">
        <v>15</v>
      </c>
      <c r="G31" s="40">
        <v>42</v>
      </c>
      <c r="H31" s="40">
        <v>0</v>
      </c>
      <c r="I31" s="40" t="s">
        <v>624</v>
      </c>
      <c r="J31" s="40">
        <v>22</v>
      </c>
      <c r="K31" s="40">
        <v>47</v>
      </c>
      <c r="L31" s="40">
        <v>33</v>
      </c>
      <c r="M31" s="40">
        <v>35</v>
      </c>
      <c r="N31" s="40">
        <v>0</v>
      </c>
      <c r="O31" s="40">
        <v>1</v>
      </c>
    </row>
    <row r="32" spans="1:15" ht="15.75" x14ac:dyDescent="0.25">
      <c r="A32" s="41" t="s">
        <v>132</v>
      </c>
      <c r="B32" s="39" t="s">
        <v>131</v>
      </c>
      <c r="C32" s="40">
        <v>9613</v>
      </c>
      <c r="D32" s="40">
        <v>42</v>
      </c>
      <c r="E32" s="40">
        <v>119</v>
      </c>
      <c r="F32" s="40">
        <v>2989</v>
      </c>
      <c r="G32" s="40">
        <v>1490</v>
      </c>
      <c r="H32" s="40">
        <v>9</v>
      </c>
      <c r="I32" s="40">
        <v>333</v>
      </c>
      <c r="J32" s="40">
        <v>1274</v>
      </c>
      <c r="K32" s="40">
        <v>644</v>
      </c>
      <c r="L32" s="40">
        <v>832</v>
      </c>
      <c r="M32" s="40">
        <v>1793</v>
      </c>
      <c r="N32" s="40">
        <v>68</v>
      </c>
      <c r="O32" s="40">
        <v>20</v>
      </c>
    </row>
    <row r="33" spans="1:15" ht="15.75" x14ac:dyDescent="0.25">
      <c r="A33" s="41" t="s">
        <v>372</v>
      </c>
      <c r="B33" s="39" t="s">
        <v>371</v>
      </c>
      <c r="C33" s="40">
        <v>6271</v>
      </c>
      <c r="D33" s="40">
        <v>61</v>
      </c>
      <c r="E33" s="40" t="s">
        <v>624</v>
      </c>
      <c r="F33" s="40">
        <v>271</v>
      </c>
      <c r="G33" s="40">
        <v>477</v>
      </c>
      <c r="H33" s="40">
        <v>52</v>
      </c>
      <c r="I33" s="40">
        <v>256</v>
      </c>
      <c r="J33" s="40">
        <v>854</v>
      </c>
      <c r="K33" s="40">
        <v>1012</v>
      </c>
      <c r="L33" s="40">
        <v>849</v>
      </c>
      <c r="M33" s="40">
        <v>2180</v>
      </c>
      <c r="N33" s="40">
        <v>228</v>
      </c>
      <c r="O33" s="40" t="s">
        <v>624</v>
      </c>
    </row>
    <row r="34" spans="1:15" ht="15.75" x14ac:dyDescent="0.25">
      <c r="A34" s="41" t="s">
        <v>1908</v>
      </c>
      <c r="B34" s="39" t="s">
        <v>1029</v>
      </c>
      <c r="C34" s="40">
        <v>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</row>
    <row r="35" spans="1:15" ht="15.75" x14ac:dyDescent="0.25">
      <c r="A35" s="41" t="s">
        <v>1909</v>
      </c>
      <c r="B35" s="39" t="s">
        <v>1031</v>
      </c>
      <c r="C35" s="40">
        <v>128</v>
      </c>
      <c r="D35" s="40">
        <v>0</v>
      </c>
      <c r="E35" s="40" t="s">
        <v>624</v>
      </c>
      <c r="F35" s="40">
        <v>0</v>
      </c>
      <c r="G35" s="40">
        <v>0</v>
      </c>
      <c r="H35" s="40">
        <v>0</v>
      </c>
      <c r="I35" s="40">
        <v>0</v>
      </c>
      <c r="J35" s="40">
        <v>21</v>
      </c>
      <c r="K35" s="40" t="s">
        <v>624</v>
      </c>
      <c r="L35" s="40" t="s">
        <v>624</v>
      </c>
      <c r="M35" s="40">
        <v>93</v>
      </c>
      <c r="N35" s="40">
        <v>0</v>
      </c>
      <c r="O35" s="40">
        <v>0</v>
      </c>
    </row>
    <row r="36" spans="1:15" ht="15.75" x14ac:dyDescent="0.25">
      <c r="A36" s="41" t="s">
        <v>1877</v>
      </c>
      <c r="B36" s="39" t="s">
        <v>1878</v>
      </c>
      <c r="C36" s="40">
        <v>169903</v>
      </c>
      <c r="D36" s="40">
        <v>3289</v>
      </c>
      <c r="E36" s="40">
        <v>1795</v>
      </c>
      <c r="F36" s="40">
        <v>14976</v>
      </c>
      <c r="G36" s="40">
        <v>15999</v>
      </c>
      <c r="H36" s="40">
        <v>1227</v>
      </c>
      <c r="I36" s="40">
        <v>5432</v>
      </c>
      <c r="J36" s="40">
        <v>31648</v>
      </c>
      <c r="K36" s="40">
        <v>10866</v>
      </c>
      <c r="L36" s="40">
        <v>17477</v>
      </c>
      <c r="M36" s="40">
        <v>65261</v>
      </c>
      <c r="N36" s="40">
        <v>1558</v>
      </c>
      <c r="O36" s="40">
        <v>375</v>
      </c>
    </row>
    <row r="37" spans="1:15" ht="15.75" x14ac:dyDescent="0.25">
      <c r="A37" s="41" t="s">
        <v>208</v>
      </c>
      <c r="B37" s="39" t="s">
        <v>207</v>
      </c>
      <c r="C37" s="40">
        <v>308</v>
      </c>
      <c r="D37" s="40" t="s">
        <v>624</v>
      </c>
      <c r="E37" s="40" t="s">
        <v>624</v>
      </c>
      <c r="F37" s="40">
        <v>93</v>
      </c>
      <c r="G37" s="40">
        <v>80</v>
      </c>
      <c r="H37" s="40" t="s">
        <v>624</v>
      </c>
      <c r="I37" s="40" t="s">
        <v>624</v>
      </c>
      <c r="J37" s="40">
        <v>33</v>
      </c>
      <c r="K37" s="40">
        <v>38</v>
      </c>
      <c r="L37" s="40">
        <v>20</v>
      </c>
      <c r="M37" s="40">
        <v>31</v>
      </c>
      <c r="N37" s="40">
        <v>0</v>
      </c>
      <c r="O37" s="40">
        <v>4</v>
      </c>
    </row>
    <row r="38" spans="1:15" ht="15.75" x14ac:dyDescent="0.25">
      <c r="A38" s="41" t="s">
        <v>248</v>
      </c>
      <c r="B38" s="39" t="s">
        <v>247</v>
      </c>
      <c r="C38" s="40">
        <v>113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 t="s">
        <v>624</v>
      </c>
      <c r="J38" s="40">
        <v>11</v>
      </c>
      <c r="K38" s="40">
        <v>0</v>
      </c>
      <c r="L38" s="40" t="s">
        <v>624</v>
      </c>
      <c r="M38" s="40">
        <v>90</v>
      </c>
      <c r="N38" s="40">
        <v>0</v>
      </c>
      <c r="O38" s="40">
        <v>0</v>
      </c>
    </row>
    <row r="39" spans="1:15" ht="15.75" x14ac:dyDescent="0.25">
      <c r="A39" s="41" t="s">
        <v>318</v>
      </c>
      <c r="B39" s="39" t="s">
        <v>317</v>
      </c>
      <c r="C39" s="40">
        <v>5316</v>
      </c>
      <c r="D39" s="40">
        <v>45</v>
      </c>
      <c r="E39" s="40">
        <v>95</v>
      </c>
      <c r="F39" s="40">
        <v>355</v>
      </c>
      <c r="G39" s="40">
        <v>538</v>
      </c>
      <c r="H39" s="40" t="s">
        <v>624</v>
      </c>
      <c r="I39" s="40">
        <v>369</v>
      </c>
      <c r="J39" s="40">
        <v>234</v>
      </c>
      <c r="K39" s="40">
        <v>201</v>
      </c>
      <c r="L39" s="40">
        <v>790</v>
      </c>
      <c r="M39" s="40">
        <v>2582</v>
      </c>
      <c r="N39" s="40">
        <v>68</v>
      </c>
      <c r="O39" s="40" t="s">
        <v>624</v>
      </c>
    </row>
    <row r="40" spans="1:15" ht="15.75" x14ac:dyDescent="0.25">
      <c r="A40" s="41" t="s">
        <v>84</v>
      </c>
      <c r="B40" s="39" t="s">
        <v>83</v>
      </c>
      <c r="C40" s="40">
        <v>17401</v>
      </c>
      <c r="D40" s="40">
        <v>864</v>
      </c>
      <c r="E40" s="40">
        <v>23</v>
      </c>
      <c r="F40" s="40">
        <v>1122</v>
      </c>
      <c r="G40" s="40">
        <v>880</v>
      </c>
      <c r="H40" s="40" t="s">
        <v>624</v>
      </c>
      <c r="I40" s="40">
        <v>460</v>
      </c>
      <c r="J40" s="40">
        <v>2850</v>
      </c>
      <c r="K40" s="40">
        <v>888</v>
      </c>
      <c r="L40" s="40">
        <v>1449</v>
      </c>
      <c r="M40" s="40">
        <v>8491</v>
      </c>
      <c r="N40" s="40">
        <v>357</v>
      </c>
      <c r="O40" s="40" t="s">
        <v>624</v>
      </c>
    </row>
    <row r="41" spans="1:15" ht="15.75" x14ac:dyDescent="0.25">
      <c r="A41" s="41" t="s">
        <v>14</v>
      </c>
      <c r="B41" s="39" t="s">
        <v>13</v>
      </c>
      <c r="C41" s="40">
        <v>146</v>
      </c>
      <c r="D41" s="40">
        <v>0</v>
      </c>
      <c r="E41" s="40">
        <v>0</v>
      </c>
      <c r="F41" s="40">
        <v>69</v>
      </c>
      <c r="G41" s="40">
        <v>44</v>
      </c>
      <c r="H41" s="40">
        <v>0</v>
      </c>
      <c r="I41" s="40">
        <v>0</v>
      </c>
      <c r="J41" s="40">
        <v>0</v>
      </c>
      <c r="K41" s="40">
        <v>15</v>
      </c>
      <c r="L41" s="40" t="s">
        <v>624</v>
      </c>
      <c r="M41" s="40" t="s">
        <v>624</v>
      </c>
      <c r="N41" s="40">
        <v>0</v>
      </c>
      <c r="O41" s="40" t="s">
        <v>624</v>
      </c>
    </row>
    <row r="42" spans="1:15" ht="15.75" x14ac:dyDescent="0.25">
      <c r="A42" s="41" t="s">
        <v>70</v>
      </c>
      <c r="B42" s="39" t="s">
        <v>69</v>
      </c>
      <c r="C42" s="40">
        <v>17</v>
      </c>
      <c r="D42" s="40" t="s">
        <v>624</v>
      </c>
      <c r="E42" s="40" t="s">
        <v>624</v>
      </c>
      <c r="F42" s="40">
        <v>0</v>
      </c>
      <c r="G42" s="40" t="s">
        <v>624</v>
      </c>
      <c r="H42" s="40">
        <v>0</v>
      </c>
      <c r="I42" s="40">
        <v>0</v>
      </c>
      <c r="J42" s="40">
        <v>0</v>
      </c>
      <c r="K42" s="40" t="s">
        <v>624</v>
      </c>
      <c r="L42" s="40" t="s">
        <v>624</v>
      </c>
      <c r="M42" s="40">
        <v>0</v>
      </c>
      <c r="N42" s="40">
        <v>0</v>
      </c>
      <c r="O42" s="40" t="s">
        <v>624</v>
      </c>
    </row>
    <row r="43" spans="1:15" ht="15.75" x14ac:dyDescent="0.25">
      <c r="A43" s="41" t="s">
        <v>360</v>
      </c>
      <c r="B43" s="39" t="s">
        <v>359</v>
      </c>
      <c r="C43" s="40">
        <v>819</v>
      </c>
      <c r="D43" s="40">
        <v>0</v>
      </c>
      <c r="E43" s="40">
        <v>1</v>
      </c>
      <c r="F43" s="40">
        <v>39</v>
      </c>
      <c r="G43" s="40">
        <v>133</v>
      </c>
      <c r="H43" s="40">
        <v>0</v>
      </c>
      <c r="I43" s="40">
        <v>118</v>
      </c>
      <c r="J43" s="40">
        <v>176</v>
      </c>
      <c r="K43" s="40">
        <v>25</v>
      </c>
      <c r="L43" s="40">
        <v>114</v>
      </c>
      <c r="M43" s="40">
        <v>172</v>
      </c>
      <c r="N43" s="40">
        <v>5</v>
      </c>
      <c r="O43" s="40">
        <v>36</v>
      </c>
    </row>
    <row r="44" spans="1:15" ht="15.75" x14ac:dyDescent="0.25">
      <c r="A44" s="41" t="s">
        <v>426</v>
      </c>
      <c r="B44" s="39" t="s">
        <v>425</v>
      </c>
      <c r="C44" s="40">
        <v>2854</v>
      </c>
      <c r="D44" s="40">
        <v>0</v>
      </c>
      <c r="E44" s="40">
        <v>47</v>
      </c>
      <c r="F44" s="40">
        <v>739</v>
      </c>
      <c r="G44" s="40">
        <v>561</v>
      </c>
      <c r="H44" s="40">
        <v>1</v>
      </c>
      <c r="I44" s="40">
        <v>120</v>
      </c>
      <c r="J44" s="40">
        <v>374</v>
      </c>
      <c r="K44" s="40">
        <v>188</v>
      </c>
      <c r="L44" s="40">
        <v>236</v>
      </c>
      <c r="M44" s="40">
        <v>537</v>
      </c>
      <c r="N44" s="40">
        <v>21</v>
      </c>
      <c r="O44" s="40">
        <v>30</v>
      </c>
    </row>
    <row r="45" spans="1:15" ht="15.75" x14ac:dyDescent="0.25">
      <c r="A45" s="41" t="s">
        <v>436</v>
      </c>
      <c r="B45" s="39" t="s">
        <v>435</v>
      </c>
      <c r="C45" s="40">
        <v>236</v>
      </c>
      <c r="D45" s="40">
        <v>27</v>
      </c>
      <c r="E45" s="40" t="s">
        <v>624</v>
      </c>
      <c r="F45" s="40" t="s">
        <v>624</v>
      </c>
      <c r="G45" s="40">
        <v>74</v>
      </c>
      <c r="H45" s="40">
        <v>0</v>
      </c>
      <c r="I45" s="40">
        <v>0</v>
      </c>
      <c r="J45" s="40">
        <v>10</v>
      </c>
      <c r="K45" s="40" t="s">
        <v>624</v>
      </c>
      <c r="L45" s="40">
        <v>11</v>
      </c>
      <c r="M45" s="40">
        <v>43</v>
      </c>
      <c r="N45" s="40">
        <v>10</v>
      </c>
      <c r="O45" s="40">
        <v>9</v>
      </c>
    </row>
    <row r="46" spans="1:15" ht="15.75" x14ac:dyDescent="0.25">
      <c r="A46" s="41" t="s">
        <v>1910</v>
      </c>
      <c r="B46" s="39" t="s">
        <v>1911</v>
      </c>
      <c r="C46" s="40">
        <v>231</v>
      </c>
      <c r="D46" s="40">
        <v>0</v>
      </c>
      <c r="E46" s="40" t="s">
        <v>624</v>
      </c>
      <c r="F46" s="40">
        <v>0</v>
      </c>
      <c r="G46" s="40">
        <v>27</v>
      </c>
      <c r="H46" s="40">
        <v>0</v>
      </c>
      <c r="I46" s="40" t="s">
        <v>624</v>
      </c>
      <c r="J46" s="40">
        <v>3</v>
      </c>
      <c r="K46" s="40">
        <v>110</v>
      </c>
      <c r="L46" s="40">
        <v>36</v>
      </c>
      <c r="M46" s="40">
        <v>47</v>
      </c>
      <c r="N46" s="40">
        <v>0</v>
      </c>
      <c r="O46" s="40" t="s">
        <v>624</v>
      </c>
    </row>
    <row r="47" spans="1:15" ht="15.75" x14ac:dyDescent="0.25">
      <c r="A47" s="41" t="s">
        <v>358</v>
      </c>
      <c r="B47" s="39" t="s">
        <v>357</v>
      </c>
      <c r="C47" s="40">
        <v>190</v>
      </c>
      <c r="D47" s="40">
        <v>0</v>
      </c>
      <c r="E47" s="40" t="s">
        <v>624</v>
      </c>
      <c r="F47" s="40">
        <v>0</v>
      </c>
      <c r="G47" s="40">
        <v>27</v>
      </c>
      <c r="H47" s="40">
        <v>0</v>
      </c>
      <c r="I47" s="40" t="s">
        <v>624</v>
      </c>
      <c r="J47" s="40">
        <v>3</v>
      </c>
      <c r="K47" s="40" t="s">
        <v>624</v>
      </c>
      <c r="L47" s="40" t="s">
        <v>624</v>
      </c>
      <c r="M47" s="40">
        <v>46</v>
      </c>
      <c r="N47" s="40">
        <v>0</v>
      </c>
      <c r="O47" s="40" t="s">
        <v>624</v>
      </c>
    </row>
    <row r="48" spans="1:15" ht="15.75" x14ac:dyDescent="0.25">
      <c r="A48" s="41" t="s">
        <v>268</v>
      </c>
      <c r="B48" s="39" t="s">
        <v>267</v>
      </c>
      <c r="C48" s="40">
        <v>41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J48" s="40">
        <v>0</v>
      </c>
      <c r="K48" s="40" t="s">
        <v>624</v>
      </c>
      <c r="L48" s="40" t="s">
        <v>624</v>
      </c>
      <c r="M48" s="40">
        <v>1</v>
      </c>
      <c r="N48" s="40">
        <v>0</v>
      </c>
      <c r="O48" s="40">
        <v>0</v>
      </c>
    </row>
    <row r="49" spans="1:15" ht="15.75" x14ac:dyDescent="0.25">
      <c r="A49" s="41" t="s">
        <v>1912</v>
      </c>
      <c r="B49" s="39" t="s">
        <v>1913</v>
      </c>
      <c r="C49" s="40">
        <v>12764</v>
      </c>
      <c r="D49" s="40" t="s">
        <v>624</v>
      </c>
      <c r="E49" s="40">
        <v>163</v>
      </c>
      <c r="F49" s="40">
        <v>218</v>
      </c>
      <c r="G49" s="40">
        <v>586</v>
      </c>
      <c r="H49" s="40" t="s">
        <v>624</v>
      </c>
      <c r="I49" s="40">
        <v>282</v>
      </c>
      <c r="J49" s="40">
        <v>3533</v>
      </c>
      <c r="K49" s="40">
        <v>1179</v>
      </c>
      <c r="L49" s="40">
        <v>1317</v>
      </c>
      <c r="M49" s="40">
        <v>5411</v>
      </c>
      <c r="N49" s="40">
        <v>53</v>
      </c>
      <c r="O49" s="40" t="s">
        <v>624</v>
      </c>
    </row>
    <row r="50" spans="1:15" ht="15.75" x14ac:dyDescent="0.25">
      <c r="A50" s="41" t="s">
        <v>22</v>
      </c>
      <c r="B50" s="39" t="s">
        <v>21</v>
      </c>
      <c r="C50" s="40">
        <v>406</v>
      </c>
      <c r="D50" s="40">
        <v>2</v>
      </c>
      <c r="E50" s="40">
        <v>34</v>
      </c>
      <c r="F50" s="40">
        <v>38</v>
      </c>
      <c r="G50" s="40">
        <v>129</v>
      </c>
      <c r="H50" s="40" t="s">
        <v>624</v>
      </c>
      <c r="I50" s="40">
        <v>44</v>
      </c>
      <c r="J50" s="40">
        <v>25</v>
      </c>
      <c r="K50" s="40" t="s">
        <v>624</v>
      </c>
      <c r="L50" s="40">
        <v>89</v>
      </c>
      <c r="M50" s="40">
        <v>28</v>
      </c>
      <c r="N50" s="40" t="s">
        <v>624</v>
      </c>
      <c r="O50" s="40">
        <v>5</v>
      </c>
    </row>
    <row r="51" spans="1:15" ht="15.75" x14ac:dyDescent="0.25">
      <c r="A51" s="41" t="s">
        <v>60</v>
      </c>
      <c r="B51" s="39" t="s">
        <v>59</v>
      </c>
      <c r="C51" s="40">
        <v>3479</v>
      </c>
      <c r="D51" s="40">
        <v>1</v>
      </c>
      <c r="E51" s="40">
        <v>37</v>
      </c>
      <c r="F51" s="40">
        <v>255</v>
      </c>
      <c r="G51" s="40">
        <v>469</v>
      </c>
      <c r="H51" s="40">
        <v>76</v>
      </c>
      <c r="I51" s="40">
        <v>207</v>
      </c>
      <c r="J51" s="40">
        <v>824</v>
      </c>
      <c r="K51" s="40">
        <v>38</v>
      </c>
      <c r="L51" s="40">
        <v>252</v>
      </c>
      <c r="M51" s="40">
        <v>1267</v>
      </c>
      <c r="N51" s="40">
        <v>20</v>
      </c>
      <c r="O51" s="40">
        <v>33</v>
      </c>
    </row>
    <row r="52" spans="1:15" ht="15.75" x14ac:dyDescent="0.25">
      <c r="A52" s="41" t="s">
        <v>74</v>
      </c>
      <c r="B52" s="39" t="s">
        <v>73</v>
      </c>
      <c r="C52" s="40">
        <v>8673</v>
      </c>
      <c r="D52" s="40">
        <v>173</v>
      </c>
      <c r="E52" s="40">
        <v>313</v>
      </c>
      <c r="F52" s="40">
        <v>287</v>
      </c>
      <c r="G52" s="40">
        <v>1246</v>
      </c>
      <c r="H52" s="40">
        <v>6</v>
      </c>
      <c r="I52" s="40">
        <v>1813</v>
      </c>
      <c r="J52" s="40">
        <v>1611</v>
      </c>
      <c r="K52" s="40">
        <v>219</v>
      </c>
      <c r="L52" s="40">
        <v>599</v>
      </c>
      <c r="M52" s="40">
        <v>2326</v>
      </c>
      <c r="N52" s="40">
        <v>54</v>
      </c>
      <c r="O52" s="40">
        <v>26</v>
      </c>
    </row>
    <row r="53" spans="1:15" ht="15.75" x14ac:dyDescent="0.25">
      <c r="A53" s="41" t="s">
        <v>90</v>
      </c>
      <c r="B53" s="39" t="s">
        <v>89</v>
      </c>
      <c r="C53" s="40">
        <v>622</v>
      </c>
      <c r="D53" s="40">
        <v>0</v>
      </c>
      <c r="E53" s="40" t="s">
        <v>624</v>
      </c>
      <c r="F53" s="40">
        <v>84</v>
      </c>
      <c r="G53" s="40">
        <v>79</v>
      </c>
      <c r="H53" s="40">
        <v>0</v>
      </c>
      <c r="I53" s="40">
        <v>115</v>
      </c>
      <c r="J53" s="40">
        <v>51</v>
      </c>
      <c r="K53" s="40">
        <v>55</v>
      </c>
      <c r="L53" s="40">
        <v>62</v>
      </c>
      <c r="M53" s="40">
        <v>139</v>
      </c>
      <c r="N53" s="40" t="s">
        <v>624</v>
      </c>
      <c r="O53" s="40">
        <v>23</v>
      </c>
    </row>
    <row r="54" spans="1:15" ht="15.75" x14ac:dyDescent="0.25">
      <c r="A54" s="41" t="s">
        <v>96</v>
      </c>
      <c r="B54" s="39" t="s">
        <v>95</v>
      </c>
      <c r="C54" s="40">
        <v>431</v>
      </c>
      <c r="D54" s="40">
        <v>0</v>
      </c>
      <c r="E54" s="40" t="s">
        <v>624</v>
      </c>
      <c r="F54" s="40" t="s">
        <v>624</v>
      </c>
      <c r="G54" s="40">
        <v>136</v>
      </c>
      <c r="H54" s="40">
        <v>0</v>
      </c>
      <c r="I54" s="40">
        <v>72</v>
      </c>
      <c r="J54" s="40">
        <v>34</v>
      </c>
      <c r="K54" s="40">
        <v>28</v>
      </c>
      <c r="L54" s="40">
        <v>84</v>
      </c>
      <c r="M54" s="40">
        <v>58</v>
      </c>
      <c r="N54" s="40">
        <v>0</v>
      </c>
      <c r="O54" s="40" t="s">
        <v>624</v>
      </c>
    </row>
    <row r="55" spans="1:15" ht="15.75" x14ac:dyDescent="0.25">
      <c r="A55" s="41" t="s">
        <v>298</v>
      </c>
      <c r="B55" s="39" t="s">
        <v>297</v>
      </c>
      <c r="C55" s="40">
        <v>1422</v>
      </c>
      <c r="D55" s="40">
        <v>0</v>
      </c>
      <c r="E55" s="40">
        <v>13</v>
      </c>
      <c r="F55" s="40">
        <v>118</v>
      </c>
      <c r="G55" s="40">
        <v>226</v>
      </c>
      <c r="H55" s="40" t="s">
        <v>624</v>
      </c>
      <c r="I55" s="40">
        <v>300</v>
      </c>
      <c r="J55" s="40">
        <v>190</v>
      </c>
      <c r="K55" s="40">
        <v>101</v>
      </c>
      <c r="L55" s="40">
        <v>221</v>
      </c>
      <c r="M55" s="40">
        <v>224</v>
      </c>
      <c r="N55" s="40" t="s">
        <v>624</v>
      </c>
      <c r="O55" s="40">
        <v>15</v>
      </c>
    </row>
    <row r="56" spans="1:15" ht="16.350000000000001" customHeight="1" x14ac:dyDescent="0.25">
      <c r="A56" s="41" t="s">
        <v>442</v>
      </c>
      <c r="B56" s="39" t="s">
        <v>1883</v>
      </c>
      <c r="C56" s="40">
        <v>126303</v>
      </c>
      <c r="D56" s="40">
        <v>682</v>
      </c>
      <c r="E56" s="40">
        <v>823</v>
      </c>
      <c r="F56" s="40">
        <v>4103</v>
      </c>
      <c r="G56" s="40">
        <v>7276</v>
      </c>
      <c r="H56" s="40">
        <v>1172</v>
      </c>
      <c r="I56" s="40">
        <v>11127</v>
      </c>
      <c r="J56" s="40">
        <v>28639</v>
      </c>
      <c r="K56" s="40">
        <v>4204</v>
      </c>
      <c r="L56" s="40">
        <v>8719</v>
      </c>
      <c r="M56" s="40">
        <v>56854</v>
      </c>
      <c r="N56" s="40">
        <v>1799</v>
      </c>
      <c r="O56" s="40">
        <v>905</v>
      </c>
    </row>
    <row r="57" spans="1:15" ht="15.75" x14ac:dyDescent="0.25">
      <c r="A57" s="41" t="s">
        <v>444</v>
      </c>
      <c r="B57" s="39" t="s">
        <v>443</v>
      </c>
      <c r="C57" s="40">
        <v>52</v>
      </c>
      <c r="D57" s="40" t="s">
        <v>624</v>
      </c>
      <c r="E57" s="40" t="s">
        <v>624</v>
      </c>
      <c r="F57" s="40" t="s">
        <v>624</v>
      </c>
      <c r="G57" s="40" t="s">
        <v>624</v>
      </c>
      <c r="H57" s="40">
        <v>0</v>
      </c>
      <c r="I57" s="40">
        <v>0</v>
      </c>
      <c r="J57" s="40" t="s">
        <v>624</v>
      </c>
      <c r="K57" s="40">
        <v>0</v>
      </c>
      <c r="L57" s="40">
        <v>16</v>
      </c>
      <c r="M57" s="40">
        <v>18</v>
      </c>
      <c r="N57" s="40">
        <v>0</v>
      </c>
      <c r="O57" s="40" t="s">
        <v>624</v>
      </c>
    </row>
    <row r="58" spans="1:15" ht="15.75" x14ac:dyDescent="0.25">
      <c r="A58" s="41" t="s">
        <v>452</v>
      </c>
      <c r="B58" s="39" t="s">
        <v>451</v>
      </c>
      <c r="C58" s="40">
        <v>91</v>
      </c>
      <c r="D58" s="40">
        <v>0</v>
      </c>
      <c r="E58" s="40">
        <v>0</v>
      </c>
      <c r="F58" s="40">
        <v>0</v>
      </c>
      <c r="G58" s="40" t="s">
        <v>624</v>
      </c>
      <c r="H58" s="40">
        <v>0</v>
      </c>
      <c r="I58" s="40">
        <v>80</v>
      </c>
      <c r="J58" s="40">
        <v>0</v>
      </c>
      <c r="K58" s="40">
        <v>0</v>
      </c>
      <c r="L58" s="40" t="s">
        <v>624</v>
      </c>
      <c r="M58" s="40">
        <v>0</v>
      </c>
      <c r="N58" s="40">
        <v>0</v>
      </c>
      <c r="O58" s="40">
        <v>5</v>
      </c>
    </row>
    <row r="59" spans="1:15" ht="18.399999999999999" customHeight="1" x14ac:dyDescent="0.25">
      <c r="A59" s="41" t="s">
        <v>1914</v>
      </c>
      <c r="B59" s="39" t="s">
        <v>1915</v>
      </c>
      <c r="C59" s="40">
        <v>8640</v>
      </c>
      <c r="D59" s="40" t="s">
        <v>624</v>
      </c>
      <c r="E59" s="40">
        <v>44</v>
      </c>
      <c r="F59" s="40">
        <v>432</v>
      </c>
      <c r="G59" s="40">
        <v>224</v>
      </c>
      <c r="H59" s="40" t="s">
        <v>624</v>
      </c>
      <c r="I59" s="40">
        <v>1419</v>
      </c>
      <c r="J59" s="40">
        <v>4162</v>
      </c>
      <c r="K59" s="40">
        <v>34</v>
      </c>
      <c r="L59" s="40">
        <v>397</v>
      </c>
      <c r="M59" s="40">
        <v>1790</v>
      </c>
      <c r="N59" s="40">
        <v>81</v>
      </c>
      <c r="O59" s="40">
        <v>44</v>
      </c>
    </row>
    <row r="60" spans="1:15" ht="15.75" x14ac:dyDescent="0.25">
      <c r="A60" s="41" t="s">
        <v>1916</v>
      </c>
      <c r="B60" s="39" t="s">
        <v>1917</v>
      </c>
      <c r="C60" s="40">
        <v>1071</v>
      </c>
      <c r="D60" s="40">
        <v>0</v>
      </c>
      <c r="E60" s="40">
        <v>16</v>
      </c>
      <c r="F60" s="40">
        <v>19</v>
      </c>
      <c r="G60" s="40">
        <v>87</v>
      </c>
      <c r="H60" s="40">
        <v>648</v>
      </c>
      <c r="I60" s="40">
        <v>113</v>
      </c>
      <c r="J60" s="40">
        <v>9</v>
      </c>
      <c r="K60" s="40">
        <v>17</v>
      </c>
      <c r="L60" s="40">
        <v>29</v>
      </c>
      <c r="M60" s="40">
        <v>111</v>
      </c>
      <c r="N60" s="40">
        <v>1</v>
      </c>
      <c r="O60" s="40">
        <v>21</v>
      </c>
    </row>
    <row r="61" spans="1:15" ht="15.75" x14ac:dyDescent="0.25">
      <c r="A61" s="41" t="s">
        <v>94</v>
      </c>
      <c r="B61" s="39" t="s">
        <v>93</v>
      </c>
      <c r="C61" s="40">
        <v>11419</v>
      </c>
      <c r="D61" s="40">
        <v>6</v>
      </c>
      <c r="E61" s="40">
        <v>110</v>
      </c>
      <c r="F61" s="40">
        <v>786</v>
      </c>
      <c r="G61" s="40">
        <v>5895</v>
      </c>
      <c r="H61" s="40">
        <v>29</v>
      </c>
      <c r="I61" s="40">
        <v>213</v>
      </c>
      <c r="J61" s="40">
        <v>1725</v>
      </c>
      <c r="K61" s="40">
        <v>474</v>
      </c>
      <c r="L61" s="40">
        <v>482</v>
      </c>
      <c r="M61" s="40">
        <v>1456</v>
      </c>
      <c r="N61" s="40">
        <v>183</v>
      </c>
      <c r="O61" s="40">
        <v>60</v>
      </c>
    </row>
    <row r="62" spans="1:15" ht="15.75" x14ac:dyDescent="0.25">
      <c r="A62" s="41" t="s">
        <v>180</v>
      </c>
      <c r="B62" s="39" t="s">
        <v>179</v>
      </c>
      <c r="C62" s="40">
        <v>7142</v>
      </c>
      <c r="D62" s="40">
        <v>0</v>
      </c>
      <c r="E62" s="40">
        <v>15</v>
      </c>
      <c r="F62" s="40">
        <v>349</v>
      </c>
      <c r="G62" s="40">
        <v>1046</v>
      </c>
      <c r="H62" s="40" t="s">
        <v>624</v>
      </c>
      <c r="I62" s="40">
        <v>134</v>
      </c>
      <c r="J62" s="40">
        <v>3221</v>
      </c>
      <c r="K62" s="40">
        <v>88</v>
      </c>
      <c r="L62" s="40">
        <v>353</v>
      </c>
      <c r="M62" s="40">
        <v>1859</v>
      </c>
      <c r="N62" s="40">
        <v>67</v>
      </c>
      <c r="O62" s="40" t="s">
        <v>624</v>
      </c>
    </row>
    <row r="63" spans="1:15" ht="15.75" x14ac:dyDescent="0.25">
      <c r="A63" s="41" t="s">
        <v>200</v>
      </c>
      <c r="B63" s="39" t="s">
        <v>199</v>
      </c>
      <c r="C63" s="40">
        <v>10150</v>
      </c>
      <c r="D63" s="40">
        <v>14</v>
      </c>
      <c r="E63" s="40">
        <v>113</v>
      </c>
      <c r="F63" s="40">
        <v>666</v>
      </c>
      <c r="G63" s="40">
        <v>6651</v>
      </c>
      <c r="H63" s="40" t="s">
        <v>624</v>
      </c>
      <c r="I63" s="40">
        <v>157</v>
      </c>
      <c r="J63" s="40">
        <v>451</v>
      </c>
      <c r="K63" s="40">
        <v>424</v>
      </c>
      <c r="L63" s="40">
        <v>283</v>
      </c>
      <c r="M63" s="40">
        <v>1284</v>
      </c>
      <c r="N63" s="40" t="s">
        <v>624</v>
      </c>
      <c r="O63" s="40">
        <v>30</v>
      </c>
    </row>
    <row r="64" spans="1:15" ht="15.75" x14ac:dyDescent="0.25">
      <c r="A64" s="41" t="s">
        <v>192</v>
      </c>
      <c r="B64" s="39" t="s">
        <v>191</v>
      </c>
      <c r="C64" s="40">
        <v>833</v>
      </c>
      <c r="D64" s="40">
        <v>1</v>
      </c>
      <c r="E64" s="40">
        <v>14</v>
      </c>
      <c r="F64" s="40">
        <v>47</v>
      </c>
      <c r="G64" s="40">
        <v>221</v>
      </c>
      <c r="H64" s="40">
        <v>4</v>
      </c>
      <c r="I64" s="40">
        <v>100</v>
      </c>
      <c r="J64" s="40">
        <v>167</v>
      </c>
      <c r="K64" s="40">
        <v>26</v>
      </c>
      <c r="L64" s="40">
        <v>57</v>
      </c>
      <c r="M64" s="40">
        <v>182</v>
      </c>
      <c r="N64" s="40">
        <v>1</v>
      </c>
      <c r="O64" s="40">
        <v>13</v>
      </c>
    </row>
    <row r="65" spans="1:15" ht="15.75" x14ac:dyDescent="0.25">
      <c r="A65" s="41" t="s">
        <v>206</v>
      </c>
      <c r="B65" s="39" t="s">
        <v>205</v>
      </c>
      <c r="C65" s="40">
        <v>149</v>
      </c>
      <c r="D65" s="40">
        <v>0</v>
      </c>
      <c r="E65" s="40">
        <v>0</v>
      </c>
      <c r="F65" s="40">
        <v>0</v>
      </c>
      <c r="G65" s="40">
        <v>129</v>
      </c>
      <c r="H65" s="40">
        <v>0</v>
      </c>
      <c r="I65" s="40">
        <v>0</v>
      </c>
      <c r="J65" s="40">
        <v>0</v>
      </c>
      <c r="K65" s="40" t="s">
        <v>624</v>
      </c>
      <c r="L65" s="40" t="s">
        <v>624</v>
      </c>
      <c r="M65" s="40" t="s">
        <v>624</v>
      </c>
      <c r="N65" s="40">
        <v>0</v>
      </c>
      <c r="O65" s="40" t="s">
        <v>624</v>
      </c>
    </row>
    <row r="66" spans="1:15" ht="15.75" x14ac:dyDescent="0.25">
      <c r="A66" s="41" t="s">
        <v>196</v>
      </c>
      <c r="B66" s="39" t="s">
        <v>195</v>
      </c>
      <c r="C66" s="40">
        <v>1633</v>
      </c>
      <c r="D66" s="40" t="s">
        <v>624</v>
      </c>
      <c r="E66" s="40">
        <v>12</v>
      </c>
      <c r="F66" s="40">
        <v>121</v>
      </c>
      <c r="G66" s="40">
        <v>314</v>
      </c>
      <c r="H66" s="40" t="s">
        <v>624</v>
      </c>
      <c r="I66" s="40">
        <v>211</v>
      </c>
      <c r="J66" s="40">
        <v>315</v>
      </c>
      <c r="K66" s="40">
        <v>65</v>
      </c>
      <c r="L66" s="40">
        <v>171</v>
      </c>
      <c r="M66" s="40">
        <v>402</v>
      </c>
      <c r="N66" s="40" t="s">
        <v>624</v>
      </c>
      <c r="O66" s="40">
        <v>9</v>
      </c>
    </row>
    <row r="67" spans="1:15" ht="15.75" x14ac:dyDescent="0.25">
      <c r="A67" s="41" t="s">
        <v>218</v>
      </c>
      <c r="B67" s="39" t="s">
        <v>217</v>
      </c>
      <c r="C67" s="40">
        <v>7609</v>
      </c>
      <c r="D67" s="40">
        <v>13</v>
      </c>
      <c r="E67" s="40">
        <v>110</v>
      </c>
      <c r="F67" s="40">
        <v>326</v>
      </c>
      <c r="G67" s="40">
        <v>332</v>
      </c>
      <c r="H67" s="40">
        <v>8</v>
      </c>
      <c r="I67" s="40">
        <v>661</v>
      </c>
      <c r="J67" s="40">
        <v>2369</v>
      </c>
      <c r="K67" s="40">
        <v>283</v>
      </c>
      <c r="L67" s="40">
        <v>996</v>
      </c>
      <c r="M67" s="40">
        <v>2413</v>
      </c>
      <c r="N67" s="40">
        <v>60</v>
      </c>
      <c r="O67" s="40">
        <v>38</v>
      </c>
    </row>
    <row r="68" spans="1:15" ht="15.75" x14ac:dyDescent="0.25">
      <c r="A68" s="41" t="s">
        <v>300</v>
      </c>
      <c r="B68" s="39" t="s">
        <v>299</v>
      </c>
      <c r="C68" s="40">
        <v>1587</v>
      </c>
      <c r="D68" s="40">
        <v>0</v>
      </c>
      <c r="E68" s="40">
        <v>20</v>
      </c>
      <c r="F68" s="40">
        <v>52</v>
      </c>
      <c r="G68" s="40">
        <v>618</v>
      </c>
      <c r="H68" s="40">
        <v>1</v>
      </c>
      <c r="I68" s="40">
        <v>95</v>
      </c>
      <c r="J68" s="40">
        <v>150</v>
      </c>
      <c r="K68" s="40">
        <v>62</v>
      </c>
      <c r="L68" s="40">
        <v>97</v>
      </c>
      <c r="M68" s="40">
        <v>377</v>
      </c>
      <c r="N68" s="40">
        <v>102</v>
      </c>
      <c r="O68" s="40">
        <v>13</v>
      </c>
    </row>
    <row r="69" spans="1:15" ht="15.75" x14ac:dyDescent="0.25">
      <c r="A69" s="41" t="s">
        <v>340</v>
      </c>
      <c r="B69" s="39" t="s">
        <v>339</v>
      </c>
      <c r="C69" s="40">
        <v>1477</v>
      </c>
      <c r="D69" s="40" t="s">
        <v>624</v>
      </c>
      <c r="E69" s="40" t="s">
        <v>624</v>
      </c>
      <c r="F69" s="40">
        <v>22</v>
      </c>
      <c r="G69" s="40">
        <v>1267</v>
      </c>
      <c r="H69" s="40">
        <v>0</v>
      </c>
      <c r="I69" s="40">
        <v>23</v>
      </c>
      <c r="J69" s="40" t="s">
        <v>624</v>
      </c>
      <c r="K69" s="40">
        <v>16</v>
      </c>
      <c r="L69" s="40">
        <v>25</v>
      </c>
      <c r="M69" s="40">
        <v>75</v>
      </c>
      <c r="N69" s="40">
        <v>22</v>
      </c>
      <c r="O69" s="40">
        <v>19</v>
      </c>
    </row>
    <row r="70" spans="1:15" ht="15.75" x14ac:dyDescent="0.25">
      <c r="A70" s="41" t="s">
        <v>338</v>
      </c>
      <c r="B70" s="39" t="s">
        <v>337</v>
      </c>
      <c r="C70" s="40">
        <v>537</v>
      </c>
      <c r="D70" s="40">
        <v>0</v>
      </c>
      <c r="E70" s="40" t="s">
        <v>624</v>
      </c>
      <c r="F70" s="40">
        <v>30</v>
      </c>
      <c r="G70" s="40">
        <v>144</v>
      </c>
      <c r="H70" s="40" t="s">
        <v>624</v>
      </c>
      <c r="I70" s="40">
        <v>31</v>
      </c>
      <c r="J70" s="40">
        <v>63</v>
      </c>
      <c r="K70" s="40">
        <v>22</v>
      </c>
      <c r="L70" s="40">
        <v>87</v>
      </c>
      <c r="M70" s="40">
        <v>139</v>
      </c>
      <c r="N70" s="40">
        <v>0</v>
      </c>
      <c r="O70" s="40">
        <v>12</v>
      </c>
    </row>
    <row r="71" spans="1:15" ht="15.75" x14ac:dyDescent="0.25">
      <c r="A71" s="41" t="s">
        <v>364</v>
      </c>
      <c r="B71" s="39" t="s">
        <v>363</v>
      </c>
      <c r="C71" s="40">
        <v>7956</v>
      </c>
      <c r="D71" s="40">
        <v>1</v>
      </c>
      <c r="E71" s="40">
        <v>129</v>
      </c>
      <c r="F71" s="40">
        <v>148</v>
      </c>
      <c r="G71" s="40">
        <v>1100</v>
      </c>
      <c r="H71" s="40">
        <v>49</v>
      </c>
      <c r="I71" s="40">
        <v>107</v>
      </c>
      <c r="J71" s="40">
        <v>565</v>
      </c>
      <c r="K71" s="40">
        <v>73</v>
      </c>
      <c r="L71" s="40">
        <v>345</v>
      </c>
      <c r="M71" s="40">
        <v>5206</v>
      </c>
      <c r="N71" s="40">
        <v>164</v>
      </c>
      <c r="O71" s="40">
        <v>69</v>
      </c>
    </row>
    <row r="72" spans="1:15" ht="15.75" x14ac:dyDescent="0.25">
      <c r="A72" s="41" t="s">
        <v>374</v>
      </c>
      <c r="B72" s="39" t="s">
        <v>373</v>
      </c>
      <c r="C72" s="40">
        <v>8210</v>
      </c>
      <c r="D72" s="40">
        <v>23</v>
      </c>
      <c r="E72" s="40">
        <v>69</v>
      </c>
      <c r="F72" s="40">
        <v>1774</v>
      </c>
      <c r="G72" s="40">
        <v>431</v>
      </c>
      <c r="H72" s="40" t="s">
        <v>624</v>
      </c>
      <c r="I72" s="40">
        <v>298</v>
      </c>
      <c r="J72" s="40">
        <v>1705</v>
      </c>
      <c r="K72" s="40">
        <v>550</v>
      </c>
      <c r="L72" s="40">
        <v>485</v>
      </c>
      <c r="M72" s="40">
        <v>2765</v>
      </c>
      <c r="N72" s="40">
        <v>82</v>
      </c>
      <c r="O72" s="40" t="s">
        <v>624</v>
      </c>
    </row>
    <row r="73" spans="1:15" ht="15.75" x14ac:dyDescent="0.25">
      <c r="A73" s="41" t="s">
        <v>234</v>
      </c>
      <c r="B73" s="39" t="s">
        <v>233</v>
      </c>
      <c r="C73" s="40">
        <v>4308</v>
      </c>
      <c r="D73" s="40">
        <v>88</v>
      </c>
      <c r="E73" s="40">
        <v>14</v>
      </c>
      <c r="F73" s="40">
        <v>1083</v>
      </c>
      <c r="G73" s="40">
        <v>388</v>
      </c>
      <c r="H73" s="40">
        <v>0</v>
      </c>
      <c r="I73" s="40">
        <v>171</v>
      </c>
      <c r="J73" s="40">
        <v>1099</v>
      </c>
      <c r="K73" s="40">
        <v>223</v>
      </c>
      <c r="L73" s="40">
        <v>165</v>
      </c>
      <c r="M73" s="40">
        <v>1044</v>
      </c>
      <c r="N73" s="40">
        <v>20</v>
      </c>
      <c r="O73" s="40">
        <v>13</v>
      </c>
    </row>
    <row r="74" spans="1:15" ht="15.75" x14ac:dyDescent="0.25">
      <c r="A74" s="41" t="s">
        <v>432</v>
      </c>
      <c r="B74" s="39" t="s">
        <v>431</v>
      </c>
      <c r="C74" s="40">
        <v>2501</v>
      </c>
      <c r="D74" s="40" t="s">
        <v>624</v>
      </c>
      <c r="E74" s="40" t="s">
        <v>624</v>
      </c>
      <c r="F74" s="40">
        <v>185</v>
      </c>
      <c r="G74" s="40">
        <v>207</v>
      </c>
      <c r="H74" s="40" t="s">
        <v>624</v>
      </c>
      <c r="I74" s="40">
        <v>51</v>
      </c>
      <c r="J74" s="40">
        <v>1395</v>
      </c>
      <c r="K74" s="40">
        <v>65</v>
      </c>
      <c r="L74" s="40">
        <v>169</v>
      </c>
      <c r="M74" s="40">
        <v>411</v>
      </c>
      <c r="N74" s="40">
        <v>2</v>
      </c>
      <c r="O74" s="40" t="s">
        <v>624</v>
      </c>
    </row>
    <row r="75" spans="1:15" ht="15.75" x14ac:dyDescent="0.25">
      <c r="A75" s="41" t="s">
        <v>412</v>
      </c>
      <c r="B75" s="39" t="s">
        <v>411</v>
      </c>
      <c r="C75" s="40">
        <v>911</v>
      </c>
      <c r="D75" s="40">
        <v>0</v>
      </c>
      <c r="E75" s="40">
        <v>7</v>
      </c>
      <c r="F75" s="40">
        <v>25</v>
      </c>
      <c r="G75" s="40">
        <v>365</v>
      </c>
      <c r="H75" s="40">
        <v>0</v>
      </c>
      <c r="I75" s="40">
        <v>84</v>
      </c>
      <c r="J75" s="40">
        <v>142</v>
      </c>
      <c r="K75" s="40">
        <v>17</v>
      </c>
      <c r="L75" s="40">
        <v>43</v>
      </c>
      <c r="M75" s="40">
        <v>210</v>
      </c>
      <c r="N75" s="40">
        <v>9</v>
      </c>
      <c r="O75" s="40">
        <v>9</v>
      </c>
    </row>
    <row r="76" spans="1:15" ht="19.899999999999999" customHeight="1" x14ac:dyDescent="0.25">
      <c r="A76" s="41" t="s">
        <v>1918</v>
      </c>
      <c r="B76" s="39" t="s">
        <v>1919</v>
      </c>
      <c r="C76" s="40">
        <v>10471</v>
      </c>
      <c r="D76" s="40" t="s">
        <v>624</v>
      </c>
      <c r="E76" s="40">
        <v>551</v>
      </c>
      <c r="F76" s="40">
        <v>805</v>
      </c>
      <c r="G76" s="40">
        <v>2795</v>
      </c>
      <c r="H76" s="40">
        <v>94</v>
      </c>
      <c r="I76" s="40">
        <v>448</v>
      </c>
      <c r="J76" s="40">
        <v>1089</v>
      </c>
      <c r="K76" s="40" t="s">
        <v>624</v>
      </c>
      <c r="L76" s="40">
        <v>710</v>
      </c>
      <c r="M76" s="40">
        <v>3223</v>
      </c>
      <c r="N76" s="40">
        <v>177</v>
      </c>
      <c r="O76" s="40" t="s">
        <v>624</v>
      </c>
    </row>
    <row r="77" spans="1:15" ht="19.899999999999999" customHeight="1" x14ac:dyDescent="0.25">
      <c r="A77" s="41" t="s">
        <v>1920</v>
      </c>
      <c r="B77" s="39" t="s">
        <v>1921</v>
      </c>
      <c r="C77" s="40">
        <v>1708</v>
      </c>
      <c r="D77" s="40">
        <v>0</v>
      </c>
      <c r="E77" s="40">
        <v>22</v>
      </c>
      <c r="F77" s="40">
        <v>34</v>
      </c>
      <c r="G77" s="40">
        <v>243</v>
      </c>
      <c r="H77" s="40">
        <v>11</v>
      </c>
      <c r="I77" s="40">
        <v>767</v>
      </c>
      <c r="J77" s="40">
        <v>26</v>
      </c>
      <c r="K77" s="40">
        <v>35</v>
      </c>
      <c r="L77" s="40">
        <v>91</v>
      </c>
      <c r="M77" s="40">
        <v>428</v>
      </c>
      <c r="N77" s="40">
        <v>12</v>
      </c>
      <c r="O77" s="40">
        <v>39</v>
      </c>
    </row>
    <row r="78" spans="1:15" ht="15.75" x14ac:dyDescent="0.25">
      <c r="A78" s="41" t="s">
        <v>1922</v>
      </c>
      <c r="B78" s="39" t="s">
        <v>942</v>
      </c>
      <c r="C78" s="40">
        <v>3109</v>
      </c>
      <c r="D78" s="40" t="s">
        <v>624</v>
      </c>
      <c r="E78" s="40">
        <v>82</v>
      </c>
      <c r="F78" s="40">
        <v>84</v>
      </c>
      <c r="G78" s="40">
        <v>1506</v>
      </c>
      <c r="H78" s="40" t="s">
        <v>624</v>
      </c>
      <c r="I78" s="40">
        <v>102</v>
      </c>
      <c r="J78" s="40">
        <v>163</v>
      </c>
      <c r="K78" s="40">
        <v>91</v>
      </c>
      <c r="L78" s="40">
        <v>267</v>
      </c>
      <c r="M78" s="40">
        <v>434</v>
      </c>
      <c r="N78" s="40">
        <v>181</v>
      </c>
      <c r="O78" s="40">
        <v>180</v>
      </c>
    </row>
    <row r="79" spans="1:15" ht="15.75" x14ac:dyDescent="0.25">
      <c r="A79" s="41" t="s">
        <v>28</v>
      </c>
      <c r="B79" s="39" t="s">
        <v>27</v>
      </c>
      <c r="C79" s="40">
        <v>9747</v>
      </c>
      <c r="D79" s="40">
        <v>6</v>
      </c>
      <c r="E79" s="40">
        <v>92</v>
      </c>
      <c r="F79" s="40">
        <v>223</v>
      </c>
      <c r="G79" s="40">
        <v>1800</v>
      </c>
      <c r="H79" s="40">
        <v>35</v>
      </c>
      <c r="I79" s="40">
        <v>1824</v>
      </c>
      <c r="J79" s="40">
        <v>1526</v>
      </c>
      <c r="K79" s="40">
        <v>352</v>
      </c>
      <c r="L79" s="40">
        <v>908</v>
      </c>
      <c r="M79" s="40">
        <v>2712</v>
      </c>
      <c r="N79" s="40">
        <v>208</v>
      </c>
      <c r="O79" s="40">
        <v>61</v>
      </c>
    </row>
    <row r="80" spans="1:15" ht="15.75" x14ac:dyDescent="0.25">
      <c r="A80" s="41" t="s">
        <v>326</v>
      </c>
      <c r="B80" s="39" t="s">
        <v>325</v>
      </c>
      <c r="C80" s="40">
        <v>1013</v>
      </c>
      <c r="D80" s="40" t="s">
        <v>624</v>
      </c>
      <c r="E80" s="40">
        <v>16</v>
      </c>
      <c r="F80" s="40">
        <v>24</v>
      </c>
      <c r="G80" s="40">
        <v>387</v>
      </c>
      <c r="H80" s="40">
        <v>1</v>
      </c>
      <c r="I80" s="40">
        <v>207</v>
      </c>
      <c r="J80" s="40">
        <v>60</v>
      </c>
      <c r="K80" s="40">
        <v>38</v>
      </c>
      <c r="L80" s="40">
        <v>142</v>
      </c>
      <c r="M80" s="40">
        <v>121</v>
      </c>
      <c r="N80" s="40">
        <v>9</v>
      </c>
      <c r="O80" s="40" t="s">
        <v>624</v>
      </c>
    </row>
    <row r="81" spans="1:17" ht="18.399999999999999" customHeight="1" x14ac:dyDescent="0.25">
      <c r="A81" s="41" t="s">
        <v>1923</v>
      </c>
      <c r="B81" s="39" t="s">
        <v>1924</v>
      </c>
      <c r="C81" s="40">
        <v>413</v>
      </c>
      <c r="D81" s="40">
        <v>0</v>
      </c>
      <c r="E81" s="40">
        <v>18</v>
      </c>
      <c r="F81" s="40">
        <v>134</v>
      </c>
      <c r="G81" s="40" t="s">
        <v>624</v>
      </c>
      <c r="H81" s="40">
        <v>0</v>
      </c>
      <c r="I81" s="40">
        <v>42</v>
      </c>
      <c r="J81" s="40">
        <v>14</v>
      </c>
      <c r="K81" s="40">
        <v>20</v>
      </c>
      <c r="L81" s="40">
        <v>37</v>
      </c>
      <c r="M81" s="40">
        <v>130</v>
      </c>
      <c r="N81" s="40">
        <v>0</v>
      </c>
      <c r="O81" s="40" t="s">
        <v>624</v>
      </c>
    </row>
    <row r="82" spans="1:17" ht="15.75" x14ac:dyDescent="0.25">
      <c r="A82" s="41" t="s">
        <v>128</v>
      </c>
      <c r="B82" s="39" t="s">
        <v>127</v>
      </c>
      <c r="C82" s="40">
        <v>955</v>
      </c>
      <c r="D82" s="40" t="s">
        <v>624</v>
      </c>
      <c r="E82" s="40">
        <v>39</v>
      </c>
      <c r="F82" s="40">
        <v>167</v>
      </c>
      <c r="G82" s="40">
        <v>206</v>
      </c>
      <c r="H82" s="40" t="s">
        <v>624</v>
      </c>
      <c r="I82" s="40">
        <v>58</v>
      </c>
      <c r="J82" s="40">
        <v>61</v>
      </c>
      <c r="K82" s="40">
        <v>24</v>
      </c>
      <c r="L82" s="40">
        <v>103</v>
      </c>
      <c r="M82" s="40">
        <v>220</v>
      </c>
      <c r="N82" s="40">
        <v>50</v>
      </c>
      <c r="O82" s="40" t="s">
        <v>624</v>
      </c>
    </row>
    <row r="83" spans="1:17" ht="17.649999999999999" customHeight="1" x14ac:dyDescent="0.25">
      <c r="A83" s="41" t="s">
        <v>264</v>
      </c>
      <c r="B83" s="39" t="s">
        <v>263</v>
      </c>
      <c r="C83" s="40">
        <v>437</v>
      </c>
      <c r="D83" s="40" t="s">
        <v>624</v>
      </c>
      <c r="E83" s="40">
        <v>1</v>
      </c>
      <c r="F83" s="40">
        <v>241</v>
      </c>
      <c r="G83" s="40">
        <v>112</v>
      </c>
      <c r="H83" s="40" t="s">
        <v>624</v>
      </c>
      <c r="I83" s="40">
        <v>4</v>
      </c>
      <c r="J83" s="40">
        <v>0</v>
      </c>
      <c r="K83" s="40">
        <v>0</v>
      </c>
      <c r="L83" s="40">
        <v>23</v>
      </c>
      <c r="M83" s="40">
        <v>40</v>
      </c>
      <c r="N83" s="40">
        <v>2</v>
      </c>
      <c r="O83" s="40">
        <v>9</v>
      </c>
    </row>
    <row r="84" spans="1:17" ht="15.75" x14ac:dyDescent="0.25">
      <c r="A84" s="41" t="s">
        <v>470</v>
      </c>
      <c r="B84" s="39" t="s">
        <v>469</v>
      </c>
      <c r="C84" s="40">
        <v>2571</v>
      </c>
      <c r="D84" s="40" t="s">
        <v>624</v>
      </c>
      <c r="E84" s="40">
        <v>30</v>
      </c>
      <c r="F84" s="40">
        <v>210</v>
      </c>
      <c r="G84" s="40">
        <v>356</v>
      </c>
      <c r="H84" s="40" t="s">
        <v>624</v>
      </c>
      <c r="I84" s="40">
        <v>319</v>
      </c>
      <c r="J84" s="40">
        <v>402</v>
      </c>
      <c r="K84" s="40">
        <v>192</v>
      </c>
      <c r="L84" s="40">
        <v>298</v>
      </c>
      <c r="M84" s="40">
        <v>703</v>
      </c>
      <c r="N84" s="40">
        <v>23</v>
      </c>
      <c r="O84" s="40">
        <v>17</v>
      </c>
    </row>
    <row r="85" spans="1:17" ht="15.75" x14ac:dyDescent="0.25">
      <c r="A85" s="41" t="s">
        <v>1925</v>
      </c>
      <c r="B85" s="39" t="s">
        <v>1926</v>
      </c>
      <c r="C85" s="40">
        <v>532</v>
      </c>
      <c r="D85" s="40" t="s">
        <v>624</v>
      </c>
      <c r="E85" s="40">
        <v>71</v>
      </c>
      <c r="F85" s="40">
        <v>72</v>
      </c>
      <c r="G85" s="40">
        <v>84</v>
      </c>
      <c r="H85" s="40">
        <v>11</v>
      </c>
      <c r="I85" s="40">
        <v>29</v>
      </c>
      <c r="J85" s="40" t="s">
        <v>624</v>
      </c>
      <c r="K85" s="40" t="s">
        <v>624</v>
      </c>
      <c r="L85" s="40">
        <v>14</v>
      </c>
      <c r="M85" s="40">
        <v>214</v>
      </c>
      <c r="N85" s="40" t="s">
        <v>624</v>
      </c>
      <c r="O85" s="40">
        <v>25</v>
      </c>
    </row>
    <row r="86" spans="1:17" ht="15.75" x14ac:dyDescent="0.25">
      <c r="A86" s="41" t="s">
        <v>1927</v>
      </c>
      <c r="B86" s="39" t="s">
        <v>1928</v>
      </c>
      <c r="C86" s="40">
        <v>8764</v>
      </c>
      <c r="D86" s="40">
        <v>0</v>
      </c>
      <c r="E86" s="40">
        <v>149</v>
      </c>
      <c r="F86" s="40">
        <v>458</v>
      </c>
      <c r="G86" s="40">
        <v>3608</v>
      </c>
      <c r="H86" s="40">
        <v>383</v>
      </c>
      <c r="I86" s="40">
        <v>290</v>
      </c>
      <c r="J86" s="40">
        <v>423</v>
      </c>
      <c r="K86" s="40">
        <v>186</v>
      </c>
      <c r="L86" s="40">
        <v>328</v>
      </c>
      <c r="M86" s="40">
        <v>2699</v>
      </c>
      <c r="N86" s="40">
        <v>78</v>
      </c>
      <c r="O86" s="40">
        <v>162</v>
      </c>
    </row>
    <row r="87" spans="1:17" ht="15.75" x14ac:dyDescent="0.25">
      <c r="A87" s="41" t="s">
        <v>1929</v>
      </c>
      <c r="B87" s="39" t="s">
        <v>1144</v>
      </c>
      <c r="C87" s="40">
        <v>278</v>
      </c>
      <c r="D87" s="40">
        <v>0</v>
      </c>
      <c r="E87" s="40">
        <v>0</v>
      </c>
      <c r="F87" s="40">
        <v>0</v>
      </c>
      <c r="G87" s="40">
        <v>0</v>
      </c>
      <c r="H87" s="40">
        <v>0</v>
      </c>
      <c r="I87" s="40">
        <v>0</v>
      </c>
      <c r="J87" s="40">
        <v>278</v>
      </c>
      <c r="K87" s="40">
        <v>0</v>
      </c>
      <c r="L87" s="40">
        <v>0</v>
      </c>
      <c r="M87" s="40">
        <v>0</v>
      </c>
      <c r="N87" s="40">
        <v>0</v>
      </c>
      <c r="O87" s="40">
        <v>0</v>
      </c>
    </row>
    <row r="88" spans="1:17" ht="15.75" x14ac:dyDescent="0.25">
      <c r="A88" s="41" t="s">
        <v>1885</v>
      </c>
      <c r="B88" s="39" t="s">
        <v>1930</v>
      </c>
      <c r="C88" s="40">
        <v>297815</v>
      </c>
      <c r="D88" s="40">
        <v>1982</v>
      </c>
      <c r="E88" s="40">
        <v>3324</v>
      </c>
      <c r="F88" s="40">
        <v>16056</v>
      </c>
      <c r="G88" s="40">
        <v>43026</v>
      </c>
      <c r="H88" s="40">
        <v>2692</v>
      </c>
      <c r="I88" s="40">
        <v>23075</v>
      </c>
      <c r="J88" s="40">
        <v>60187</v>
      </c>
      <c r="K88" s="40">
        <v>11233</v>
      </c>
      <c r="L88" s="40">
        <v>21145</v>
      </c>
      <c r="M88" s="40">
        <v>108981</v>
      </c>
      <c r="N88" s="40">
        <v>4010</v>
      </c>
      <c r="O88" s="40">
        <v>2104</v>
      </c>
    </row>
    <row r="89" spans="1:17" ht="15.75" x14ac:dyDescent="0.25">
      <c r="A89" s="41" t="s">
        <v>476</v>
      </c>
      <c r="B89" s="39" t="s">
        <v>1146</v>
      </c>
      <c r="C89" s="40">
        <v>467718</v>
      </c>
      <c r="D89" s="40">
        <v>5271</v>
      </c>
      <c r="E89" s="40">
        <v>5119</v>
      </c>
      <c r="F89" s="40">
        <v>31032</v>
      </c>
      <c r="G89" s="40">
        <v>59025</v>
      </c>
      <c r="H89" s="40">
        <v>3919</v>
      </c>
      <c r="I89" s="40">
        <v>28507</v>
      </c>
      <c r="J89" s="40">
        <v>91835</v>
      </c>
      <c r="K89" s="40">
        <v>22099</v>
      </c>
      <c r="L89" s="40">
        <v>38622</v>
      </c>
      <c r="M89" s="40">
        <v>174242</v>
      </c>
      <c r="N89" s="40">
        <v>5568</v>
      </c>
      <c r="O89" s="40">
        <v>2479</v>
      </c>
    </row>
    <row r="90" spans="1:17" ht="15.75" x14ac:dyDescent="0.25">
      <c r="A90" s="41"/>
      <c r="B90" s="39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</row>
    <row r="91" spans="1:17" ht="20.100000000000001" customHeight="1" x14ac:dyDescent="0.25">
      <c r="A91" s="43" t="s">
        <v>1931</v>
      </c>
      <c r="B91" s="39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</row>
    <row r="92" spans="1:17" ht="55.5" customHeight="1" x14ac:dyDescent="0.25">
      <c r="A92" s="44" t="s">
        <v>1866</v>
      </c>
      <c r="B92" s="44" t="s">
        <v>1893</v>
      </c>
      <c r="C92" s="45" t="s">
        <v>1894</v>
      </c>
      <c r="D92" s="45" t="s">
        <v>1895</v>
      </c>
      <c r="E92" s="45" t="s">
        <v>1896</v>
      </c>
      <c r="F92" s="45" t="s">
        <v>1897</v>
      </c>
      <c r="G92" s="45" t="s">
        <v>1898</v>
      </c>
      <c r="H92" s="45" t="s">
        <v>1899</v>
      </c>
      <c r="I92" s="45" t="s">
        <v>1900</v>
      </c>
      <c r="J92" s="45" t="s">
        <v>1901</v>
      </c>
      <c r="K92" s="45" t="s">
        <v>1902</v>
      </c>
      <c r="L92" s="45" t="s">
        <v>1903</v>
      </c>
      <c r="M92" s="45" t="s">
        <v>1904</v>
      </c>
      <c r="N92" s="45" t="s">
        <v>1905</v>
      </c>
      <c r="O92" s="45" t="s">
        <v>1906</v>
      </c>
    </row>
    <row r="93" spans="1:17" ht="15.75" x14ac:dyDescent="0.25">
      <c r="A93" s="41" t="s">
        <v>26</v>
      </c>
      <c r="B93" s="39" t="s">
        <v>25</v>
      </c>
      <c r="C93" s="40">
        <v>1564</v>
      </c>
      <c r="D93" s="40">
        <v>22</v>
      </c>
      <c r="E93" s="40">
        <v>41</v>
      </c>
      <c r="F93" s="40">
        <v>215</v>
      </c>
      <c r="G93" s="40">
        <v>764</v>
      </c>
      <c r="H93" s="40">
        <v>67</v>
      </c>
      <c r="I93" s="40">
        <v>74</v>
      </c>
      <c r="J93" s="40">
        <v>29</v>
      </c>
      <c r="K93" s="40">
        <v>34</v>
      </c>
      <c r="L93" s="40">
        <v>38</v>
      </c>
      <c r="M93" s="40">
        <v>273</v>
      </c>
      <c r="N93" s="40" t="s">
        <v>624</v>
      </c>
      <c r="O93" s="40" t="s">
        <v>624</v>
      </c>
      <c r="Q93" s="41"/>
    </row>
    <row r="94" spans="1:17" ht="15.75" x14ac:dyDescent="0.25">
      <c r="A94" s="41" t="s">
        <v>40</v>
      </c>
      <c r="B94" s="39" t="s">
        <v>39</v>
      </c>
      <c r="C94" s="40">
        <v>2514</v>
      </c>
      <c r="D94" s="40" t="s">
        <v>624</v>
      </c>
      <c r="E94" s="40" t="s">
        <v>624</v>
      </c>
      <c r="F94" s="40">
        <v>318</v>
      </c>
      <c r="G94" s="40">
        <v>603</v>
      </c>
      <c r="H94" s="40">
        <v>40</v>
      </c>
      <c r="I94" s="40">
        <v>214</v>
      </c>
      <c r="J94" s="40">
        <v>102</v>
      </c>
      <c r="K94" s="40">
        <v>42</v>
      </c>
      <c r="L94" s="40">
        <v>106</v>
      </c>
      <c r="M94" s="40">
        <v>1008</v>
      </c>
      <c r="N94" s="40">
        <v>18</v>
      </c>
      <c r="O94" s="40">
        <v>51</v>
      </c>
      <c r="Q94" s="41"/>
    </row>
    <row r="95" spans="1:17" ht="15.75" x14ac:dyDescent="0.25">
      <c r="A95" s="41" t="s">
        <v>44</v>
      </c>
      <c r="B95" s="39" t="s">
        <v>43</v>
      </c>
      <c r="C95" s="40">
        <v>1441</v>
      </c>
      <c r="D95" s="40" t="s">
        <v>624</v>
      </c>
      <c r="E95" s="40">
        <v>0</v>
      </c>
      <c r="F95" s="40">
        <v>306</v>
      </c>
      <c r="G95" s="40">
        <v>439</v>
      </c>
      <c r="H95" s="40">
        <v>0</v>
      </c>
      <c r="I95" s="40">
        <v>16</v>
      </c>
      <c r="J95" s="40">
        <v>87</v>
      </c>
      <c r="K95" s="40">
        <v>0</v>
      </c>
      <c r="L95" s="40">
        <v>92</v>
      </c>
      <c r="M95" s="40">
        <v>365</v>
      </c>
      <c r="N95" s="40" t="s">
        <v>624</v>
      </c>
      <c r="O95" s="40">
        <v>128</v>
      </c>
      <c r="Q95" s="41"/>
    </row>
    <row r="96" spans="1:17" ht="15.75" x14ac:dyDescent="0.25">
      <c r="A96" s="41" t="s">
        <v>186</v>
      </c>
      <c r="B96" s="39" t="s">
        <v>185</v>
      </c>
      <c r="C96" s="40">
        <v>917</v>
      </c>
      <c r="D96" s="40">
        <v>67</v>
      </c>
      <c r="E96" s="40">
        <v>0</v>
      </c>
      <c r="F96" s="40">
        <v>140</v>
      </c>
      <c r="G96" s="40">
        <v>634</v>
      </c>
      <c r="H96" s="40">
        <v>0</v>
      </c>
      <c r="I96" s="40">
        <v>15</v>
      </c>
      <c r="J96" s="40">
        <v>0</v>
      </c>
      <c r="K96" s="40">
        <v>0</v>
      </c>
      <c r="L96" s="40" t="s">
        <v>624</v>
      </c>
      <c r="M96" s="40">
        <v>47</v>
      </c>
      <c r="N96" s="40">
        <v>0</v>
      </c>
      <c r="O96" s="40" t="s">
        <v>624</v>
      </c>
      <c r="Q96" s="41"/>
    </row>
    <row r="97" spans="1:17" ht="15.75" x14ac:dyDescent="0.25">
      <c r="A97" s="41" t="s">
        <v>108</v>
      </c>
      <c r="B97" s="39" t="s">
        <v>107</v>
      </c>
      <c r="C97" s="40">
        <v>1299</v>
      </c>
      <c r="D97" s="40" t="s">
        <v>624</v>
      </c>
      <c r="E97" s="40">
        <v>0</v>
      </c>
      <c r="F97" s="40">
        <v>168</v>
      </c>
      <c r="G97" s="40">
        <v>763</v>
      </c>
      <c r="H97" s="40" t="s">
        <v>624</v>
      </c>
      <c r="I97" s="40">
        <v>88</v>
      </c>
      <c r="J97" s="40">
        <v>18</v>
      </c>
      <c r="K97" s="40" t="s">
        <v>624</v>
      </c>
      <c r="L97" s="40">
        <v>74</v>
      </c>
      <c r="M97" s="40">
        <v>101</v>
      </c>
      <c r="N97" s="40">
        <v>0</v>
      </c>
      <c r="O97" s="40">
        <v>77</v>
      </c>
      <c r="Q97" s="41"/>
    </row>
    <row r="98" spans="1:17" ht="15.75" x14ac:dyDescent="0.25">
      <c r="A98" s="41" t="s">
        <v>110</v>
      </c>
      <c r="B98" s="39" t="s">
        <v>109</v>
      </c>
      <c r="C98" s="40">
        <v>1170</v>
      </c>
      <c r="D98" s="40" t="s">
        <v>624</v>
      </c>
      <c r="E98" s="40">
        <v>9</v>
      </c>
      <c r="F98" s="40">
        <v>217</v>
      </c>
      <c r="G98" s="40">
        <v>321</v>
      </c>
      <c r="H98" s="40" t="s">
        <v>624</v>
      </c>
      <c r="I98" s="40">
        <v>45</v>
      </c>
      <c r="J98" s="40">
        <v>10</v>
      </c>
      <c r="K98" s="40">
        <v>51</v>
      </c>
      <c r="L98" s="40">
        <v>76</v>
      </c>
      <c r="M98" s="40">
        <v>415</v>
      </c>
      <c r="N98" s="40" t="s">
        <v>624</v>
      </c>
      <c r="O98" s="40">
        <v>7</v>
      </c>
      <c r="Q98" s="41"/>
    </row>
    <row r="99" spans="1:17" ht="15.75" x14ac:dyDescent="0.25">
      <c r="A99" s="41" t="s">
        <v>116</v>
      </c>
      <c r="B99" s="39" t="s">
        <v>115</v>
      </c>
      <c r="C99" s="40">
        <v>2601</v>
      </c>
      <c r="D99" s="40">
        <v>112</v>
      </c>
      <c r="E99" s="40">
        <v>158</v>
      </c>
      <c r="F99" s="40">
        <v>661</v>
      </c>
      <c r="G99" s="40">
        <v>316</v>
      </c>
      <c r="H99" s="40">
        <v>246</v>
      </c>
      <c r="I99" s="40">
        <v>84</v>
      </c>
      <c r="J99" s="40">
        <v>73</v>
      </c>
      <c r="K99" s="40">
        <v>153</v>
      </c>
      <c r="L99" s="40">
        <v>43</v>
      </c>
      <c r="M99" s="40">
        <v>700</v>
      </c>
      <c r="N99" s="40">
        <v>46</v>
      </c>
      <c r="O99" s="40">
        <v>9</v>
      </c>
      <c r="Q99" s="41"/>
    </row>
    <row r="100" spans="1:17" ht="15.75" x14ac:dyDescent="0.25">
      <c r="A100" s="41" t="s">
        <v>126</v>
      </c>
      <c r="B100" s="39" t="s">
        <v>125</v>
      </c>
      <c r="C100" s="40">
        <v>200</v>
      </c>
      <c r="D100" s="40" t="s">
        <v>624</v>
      </c>
      <c r="E100" s="40">
        <v>0</v>
      </c>
      <c r="F100" s="40">
        <v>27</v>
      </c>
      <c r="G100" s="40">
        <v>32</v>
      </c>
      <c r="H100" s="40">
        <v>0</v>
      </c>
      <c r="I100" s="40" t="s">
        <v>624</v>
      </c>
      <c r="J100" s="40" t="s">
        <v>624</v>
      </c>
      <c r="K100" s="40" t="s">
        <v>624</v>
      </c>
      <c r="L100" s="40">
        <v>0</v>
      </c>
      <c r="M100" s="40">
        <v>121</v>
      </c>
      <c r="N100" s="40">
        <v>1</v>
      </c>
      <c r="O100" s="40">
        <v>7</v>
      </c>
      <c r="Q100" s="41"/>
    </row>
    <row r="101" spans="1:17" ht="15.75" x14ac:dyDescent="0.25">
      <c r="A101" s="41" t="s">
        <v>136</v>
      </c>
      <c r="B101" s="39" t="s">
        <v>135</v>
      </c>
      <c r="C101" s="40">
        <v>784</v>
      </c>
      <c r="D101" s="40" t="s">
        <v>624</v>
      </c>
      <c r="E101" s="40">
        <v>3</v>
      </c>
      <c r="F101" s="40">
        <v>144</v>
      </c>
      <c r="G101" s="40">
        <v>245</v>
      </c>
      <c r="H101" s="40">
        <v>53</v>
      </c>
      <c r="I101" s="40">
        <v>32</v>
      </c>
      <c r="J101" s="40">
        <v>19</v>
      </c>
      <c r="K101" s="40">
        <v>41</v>
      </c>
      <c r="L101" s="40">
        <v>46</v>
      </c>
      <c r="M101" s="40">
        <v>195</v>
      </c>
      <c r="N101" s="40">
        <v>1</v>
      </c>
      <c r="O101" s="40" t="s">
        <v>624</v>
      </c>
      <c r="Q101" s="41"/>
    </row>
    <row r="102" spans="1:17" ht="15.75" x14ac:dyDescent="0.25">
      <c r="A102" s="41" t="s">
        <v>146</v>
      </c>
      <c r="B102" s="39" t="s">
        <v>145</v>
      </c>
      <c r="C102" s="40">
        <v>18950</v>
      </c>
      <c r="D102" s="40">
        <v>10</v>
      </c>
      <c r="E102" s="40">
        <v>155</v>
      </c>
      <c r="F102" s="40">
        <v>1600</v>
      </c>
      <c r="G102" s="40">
        <v>7141</v>
      </c>
      <c r="H102" s="40">
        <v>797</v>
      </c>
      <c r="I102" s="40">
        <v>884</v>
      </c>
      <c r="J102" s="40">
        <v>1363</v>
      </c>
      <c r="K102" s="40">
        <v>701</v>
      </c>
      <c r="L102" s="40">
        <v>659</v>
      </c>
      <c r="M102" s="40">
        <v>5478</v>
      </c>
      <c r="N102" s="40">
        <v>116</v>
      </c>
      <c r="O102" s="40">
        <v>46</v>
      </c>
      <c r="Q102" s="41"/>
    </row>
    <row r="103" spans="1:17" ht="15.75" x14ac:dyDescent="0.25">
      <c r="A103" s="41" t="s">
        <v>112</v>
      </c>
      <c r="B103" s="39" t="s">
        <v>111</v>
      </c>
      <c r="C103" s="40">
        <v>13871</v>
      </c>
      <c r="D103" s="40">
        <v>177</v>
      </c>
      <c r="E103" s="40">
        <v>125</v>
      </c>
      <c r="F103" s="40">
        <v>1838</v>
      </c>
      <c r="G103" s="40">
        <v>1523</v>
      </c>
      <c r="H103" s="40">
        <v>336</v>
      </c>
      <c r="I103" s="40">
        <v>781</v>
      </c>
      <c r="J103" s="40">
        <v>816</v>
      </c>
      <c r="K103" s="40">
        <v>1140</v>
      </c>
      <c r="L103" s="40">
        <v>728</v>
      </c>
      <c r="M103" s="40">
        <v>5323</v>
      </c>
      <c r="N103" s="40">
        <v>146</v>
      </c>
      <c r="O103" s="40">
        <v>938</v>
      </c>
      <c r="Q103" s="41"/>
    </row>
    <row r="104" spans="1:17" ht="15.75" x14ac:dyDescent="0.25">
      <c r="A104" s="41" t="s">
        <v>168</v>
      </c>
      <c r="B104" s="39" t="s">
        <v>167</v>
      </c>
      <c r="C104" s="40">
        <v>5640</v>
      </c>
      <c r="D104" s="40" t="s">
        <v>624</v>
      </c>
      <c r="E104" s="40">
        <v>0</v>
      </c>
      <c r="F104" s="40">
        <v>686</v>
      </c>
      <c r="G104" s="40">
        <v>4404</v>
      </c>
      <c r="H104" s="40">
        <v>52</v>
      </c>
      <c r="I104" s="40">
        <v>145</v>
      </c>
      <c r="J104" s="40">
        <v>42</v>
      </c>
      <c r="K104" s="40" t="s">
        <v>624</v>
      </c>
      <c r="L104" s="40">
        <v>31</v>
      </c>
      <c r="M104" s="40">
        <v>160</v>
      </c>
      <c r="N104" s="40">
        <v>0</v>
      </c>
      <c r="O104" s="40">
        <v>104</v>
      </c>
      <c r="Q104" s="41"/>
    </row>
    <row r="105" spans="1:17" ht="15.75" x14ac:dyDescent="0.25">
      <c r="A105" s="41" t="s">
        <v>190</v>
      </c>
      <c r="B105" s="39" t="s">
        <v>189</v>
      </c>
      <c r="C105" s="40">
        <v>1409</v>
      </c>
      <c r="D105" s="40">
        <v>91</v>
      </c>
      <c r="E105" s="40">
        <v>0</v>
      </c>
      <c r="F105" s="40">
        <v>341</v>
      </c>
      <c r="G105" s="40">
        <v>507</v>
      </c>
      <c r="H105" s="40" t="s">
        <v>624</v>
      </c>
      <c r="I105" s="40">
        <v>23</v>
      </c>
      <c r="J105" s="40">
        <v>19</v>
      </c>
      <c r="K105" s="40">
        <v>7</v>
      </c>
      <c r="L105" s="40">
        <v>56</v>
      </c>
      <c r="M105" s="40">
        <v>357</v>
      </c>
      <c r="N105" s="40" t="s">
        <v>624</v>
      </c>
      <c r="O105" s="40">
        <v>2</v>
      </c>
      <c r="Q105" s="41"/>
    </row>
    <row r="106" spans="1:17" ht="15.75" x14ac:dyDescent="0.25">
      <c r="A106" s="41" t="s">
        <v>194</v>
      </c>
      <c r="B106" s="36" t="s">
        <v>762</v>
      </c>
      <c r="C106" s="40">
        <v>10713</v>
      </c>
      <c r="D106" s="40">
        <v>23</v>
      </c>
      <c r="E106" s="40">
        <v>23</v>
      </c>
      <c r="F106" s="40">
        <v>2042</v>
      </c>
      <c r="G106" s="40">
        <v>1674</v>
      </c>
      <c r="H106" s="40">
        <v>23</v>
      </c>
      <c r="I106" s="40">
        <v>286</v>
      </c>
      <c r="J106" s="40">
        <v>825</v>
      </c>
      <c r="K106" s="40">
        <v>615</v>
      </c>
      <c r="L106" s="40">
        <v>953</v>
      </c>
      <c r="M106" s="40">
        <v>4146</v>
      </c>
      <c r="N106" s="40">
        <v>95</v>
      </c>
      <c r="O106" s="40">
        <v>8</v>
      </c>
      <c r="Q106" s="41"/>
    </row>
    <row r="107" spans="1:17" ht="15.75" x14ac:dyDescent="0.25">
      <c r="A107" s="41" t="s">
        <v>210</v>
      </c>
      <c r="B107" s="39" t="s">
        <v>209</v>
      </c>
      <c r="C107" s="40">
        <v>8604</v>
      </c>
      <c r="D107" s="40">
        <v>22</v>
      </c>
      <c r="E107" s="40">
        <v>63</v>
      </c>
      <c r="F107" s="40">
        <v>1476</v>
      </c>
      <c r="G107" s="40">
        <v>4196</v>
      </c>
      <c r="H107" s="40">
        <v>152</v>
      </c>
      <c r="I107" s="40">
        <v>320</v>
      </c>
      <c r="J107" s="40">
        <v>249</v>
      </c>
      <c r="K107" s="40">
        <v>252</v>
      </c>
      <c r="L107" s="40">
        <v>164</v>
      </c>
      <c r="M107" s="40">
        <v>1664</v>
      </c>
      <c r="N107" s="40">
        <v>31</v>
      </c>
      <c r="O107" s="40">
        <v>15</v>
      </c>
      <c r="Q107" s="41"/>
    </row>
    <row r="108" spans="1:17" ht="15.75" x14ac:dyDescent="0.25">
      <c r="A108" s="41" t="s">
        <v>260</v>
      </c>
      <c r="B108" s="39" t="s">
        <v>259</v>
      </c>
      <c r="C108" s="40">
        <v>357</v>
      </c>
      <c r="D108" s="40">
        <v>97</v>
      </c>
      <c r="E108" s="40">
        <v>0</v>
      </c>
      <c r="F108" s="40">
        <v>103</v>
      </c>
      <c r="G108" s="40">
        <v>86</v>
      </c>
      <c r="H108" s="40">
        <v>0</v>
      </c>
      <c r="I108" s="40" t="s">
        <v>624</v>
      </c>
      <c r="J108" s="40">
        <v>0</v>
      </c>
      <c r="K108" s="40" t="s">
        <v>624</v>
      </c>
      <c r="L108" s="40">
        <v>12</v>
      </c>
      <c r="M108" s="40">
        <v>48</v>
      </c>
      <c r="N108" s="40">
        <v>0</v>
      </c>
      <c r="O108" s="40" t="s">
        <v>624</v>
      </c>
      <c r="Q108" s="41"/>
    </row>
    <row r="109" spans="1:17" ht="15.75" x14ac:dyDescent="0.25">
      <c r="A109" s="41" t="s">
        <v>256</v>
      </c>
      <c r="B109" s="39" t="s">
        <v>255</v>
      </c>
      <c r="C109" s="40">
        <v>641</v>
      </c>
      <c r="D109" s="40">
        <v>0</v>
      </c>
      <c r="E109" s="40">
        <v>0</v>
      </c>
      <c r="F109" s="40">
        <v>292</v>
      </c>
      <c r="G109" s="40">
        <v>236</v>
      </c>
      <c r="H109" s="40" t="s">
        <v>624</v>
      </c>
      <c r="I109" s="40" t="s">
        <v>624</v>
      </c>
      <c r="J109" s="40">
        <v>0</v>
      </c>
      <c r="K109" s="40">
        <v>0</v>
      </c>
      <c r="L109" s="40">
        <v>15</v>
      </c>
      <c r="M109" s="40" t="s">
        <v>624</v>
      </c>
      <c r="N109" s="40">
        <v>0</v>
      </c>
      <c r="O109" s="40">
        <v>1</v>
      </c>
      <c r="Q109" s="41"/>
    </row>
    <row r="110" spans="1:17" ht="15.75" x14ac:dyDescent="0.25">
      <c r="A110" s="41" t="s">
        <v>258</v>
      </c>
      <c r="B110" s="39" t="s">
        <v>257</v>
      </c>
      <c r="C110" s="40">
        <v>5151</v>
      </c>
      <c r="D110" s="40">
        <v>0</v>
      </c>
      <c r="E110" s="40">
        <v>52</v>
      </c>
      <c r="F110" s="40">
        <v>65</v>
      </c>
      <c r="G110" s="40">
        <v>41</v>
      </c>
      <c r="H110" s="40">
        <v>45</v>
      </c>
      <c r="I110" s="40">
        <v>40</v>
      </c>
      <c r="J110" s="40">
        <v>278</v>
      </c>
      <c r="K110" s="40">
        <v>90</v>
      </c>
      <c r="L110" s="40">
        <v>1233</v>
      </c>
      <c r="M110" s="40">
        <v>3275</v>
      </c>
      <c r="N110" s="40">
        <v>32</v>
      </c>
      <c r="O110" s="40">
        <v>0</v>
      </c>
      <c r="Q110" s="41"/>
    </row>
    <row r="111" spans="1:17" ht="15.75" x14ac:dyDescent="0.25">
      <c r="A111" s="41" t="s">
        <v>290</v>
      </c>
      <c r="B111" s="39" t="s">
        <v>289</v>
      </c>
      <c r="C111" s="40">
        <v>1079</v>
      </c>
      <c r="D111" s="40">
        <v>0</v>
      </c>
      <c r="E111" s="40">
        <v>0</v>
      </c>
      <c r="F111" s="40">
        <v>347</v>
      </c>
      <c r="G111" s="40">
        <v>586</v>
      </c>
      <c r="H111" s="40">
        <v>0</v>
      </c>
      <c r="I111" s="40">
        <v>24</v>
      </c>
      <c r="J111" s="40" t="s">
        <v>624</v>
      </c>
      <c r="K111" s="40">
        <v>10</v>
      </c>
      <c r="L111" s="40">
        <v>9</v>
      </c>
      <c r="M111" s="40">
        <v>97</v>
      </c>
      <c r="N111" s="40" t="s">
        <v>624</v>
      </c>
      <c r="O111" s="40">
        <v>0</v>
      </c>
      <c r="Q111" s="41"/>
    </row>
    <row r="112" spans="1:17" ht="15.75" x14ac:dyDescent="0.25">
      <c r="A112" s="41" t="s">
        <v>316</v>
      </c>
      <c r="B112" s="39" t="s">
        <v>315</v>
      </c>
      <c r="C112" s="40">
        <v>11139</v>
      </c>
      <c r="D112" s="40">
        <v>134</v>
      </c>
      <c r="E112" s="40">
        <v>45</v>
      </c>
      <c r="F112" s="40">
        <v>1287</v>
      </c>
      <c r="G112" s="40">
        <v>1556</v>
      </c>
      <c r="H112" s="40">
        <v>242</v>
      </c>
      <c r="I112" s="40">
        <v>312</v>
      </c>
      <c r="J112" s="40">
        <v>360</v>
      </c>
      <c r="K112" s="40">
        <v>2501</v>
      </c>
      <c r="L112" s="40">
        <v>499</v>
      </c>
      <c r="M112" s="40">
        <v>4098</v>
      </c>
      <c r="N112" s="40">
        <v>94</v>
      </c>
      <c r="O112" s="40">
        <v>11</v>
      </c>
      <c r="Q112" s="41"/>
    </row>
    <row r="113" spans="1:17" ht="15.75" x14ac:dyDescent="0.25">
      <c r="A113" s="41" t="s">
        <v>342</v>
      </c>
      <c r="B113" s="39" t="s">
        <v>341</v>
      </c>
      <c r="C113" s="40">
        <v>5768</v>
      </c>
      <c r="D113" s="40">
        <v>220</v>
      </c>
      <c r="E113" s="40" t="s">
        <v>624</v>
      </c>
      <c r="F113" s="40">
        <v>1604</v>
      </c>
      <c r="G113" s="40">
        <v>1394</v>
      </c>
      <c r="H113" s="40">
        <v>80</v>
      </c>
      <c r="I113" s="40">
        <v>81</v>
      </c>
      <c r="J113" s="40">
        <v>145</v>
      </c>
      <c r="K113" s="40">
        <v>69</v>
      </c>
      <c r="L113" s="40">
        <v>273</v>
      </c>
      <c r="M113" s="40">
        <v>1849</v>
      </c>
      <c r="N113" s="40">
        <v>28</v>
      </c>
      <c r="O113" s="40" t="s">
        <v>624</v>
      </c>
      <c r="Q113" s="41"/>
    </row>
    <row r="114" spans="1:17" ht="15.75" x14ac:dyDescent="0.25">
      <c r="A114" s="41" t="s">
        <v>348</v>
      </c>
      <c r="B114" s="39" t="s">
        <v>347</v>
      </c>
      <c r="C114" s="40">
        <v>4359</v>
      </c>
      <c r="D114" s="40">
        <v>0</v>
      </c>
      <c r="E114" s="40" t="s">
        <v>624</v>
      </c>
      <c r="F114" s="40">
        <v>773</v>
      </c>
      <c r="G114" s="40">
        <v>3053</v>
      </c>
      <c r="H114" s="40">
        <v>49</v>
      </c>
      <c r="I114" s="40">
        <v>102</v>
      </c>
      <c r="J114" s="40">
        <v>12</v>
      </c>
      <c r="K114" s="40">
        <v>9</v>
      </c>
      <c r="L114" s="40" t="s">
        <v>624</v>
      </c>
      <c r="M114" s="40">
        <v>289</v>
      </c>
      <c r="N114" s="40">
        <v>5</v>
      </c>
      <c r="O114" s="40">
        <v>35</v>
      </c>
      <c r="Q114" s="41"/>
    </row>
    <row r="115" spans="1:17" ht="15.75" x14ac:dyDescent="0.25">
      <c r="A115" s="41" t="s">
        <v>356</v>
      </c>
      <c r="B115" s="39" t="s">
        <v>355</v>
      </c>
      <c r="C115" s="40">
        <v>2914</v>
      </c>
      <c r="D115" s="40">
        <v>116</v>
      </c>
      <c r="E115" s="40" t="s">
        <v>624</v>
      </c>
      <c r="F115" s="40">
        <v>589</v>
      </c>
      <c r="G115" s="40">
        <v>1348</v>
      </c>
      <c r="H115" s="40">
        <v>7</v>
      </c>
      <c r="I115" s="40">
        <v>15</v>
      </c>
      <c r="J115" s="40">
        <v>12</v>
      </c>
      <c r="K115" s="40" t="s">
        <v>624</v>
      </c>
      <c r="L115" s="40" t="s">
        <v>624</v>
      </c>
      <c r="M115" s="40">
        <v>522</v>
      </c>
      <c r="N115" s="40">
        <v>4</v>
      </c>
      <c r="O115" s="40" t="s">
        <v>624</v>
      </c>
      <c r="Q115" s="41"/>
    </row>
    <row r="116" spans="1:17" ht="15.75" x14ac:dyDescent="0.25">
      <c r="A116" s="41" t="s">
        <v>380</v>
      </c>
      <c r="B116" s="36" t="s">
        <v>1907</v>
      </c>
      <c r="C116" s="40">
        <v>1095</v>
      </c>
      <c r="D116" s="40">
        <v>652</v>
      </c>
      <c r="E116" s="40">
        <v>0</v>
      </c>
      <c r="F116" s="40">
        <v>95</v>
      </c>
      <c r="G116" s="40">
        <v>145</v>
      </c>
      <c r="H116" s="40">
        <v>0</v>
      </c>
      <c r="I116" s="40">
        <v>7</v>
      </c>
      <c r="J116" s="40">
        <v>0</v>
      </c>
      <c r="K116" s="40">
        <v>9</v>
      </c>
      <c r="L116" s="40">
        <v>37</v>
      </c>
      <c r="M116" s="40">
        <v>143</v>
      </c>
      <c r="N116" s="40">
        <v>0</v>
      </c>
      <c r="O116" s="40">
        <v>7</v>
      </c>
      <c r="Q116" s="41"/>
    </row>
    <row r="117" spans="1:17" ht="15.75" x14ac:dyDescent="0.25">
      <c r="A117" s="41" t="s">
        <v>378</v>
      </c>
      <c r="B117" s="39" t="s">
        <v>377</v>
      </c>
      <c r="C117" s="40">
        <v>97</v>
      </c>
      <c r="D117" s="40" t="s">
        <v>624</v>
      </c>
      <c r="E117" s="40">
        <v>0</v>
      </c>
      <c r="F117" s="40">
        <v>15</v>
      </c>
      <c r="G117" s="40">
        <v>27</v>
      </c>
      <c r="H117" s="40">
        <v>0</v>
      </c>
      <c r="I117" s="40">
        <v>11</v>
      </c>
      <c r="J117" s="40">
        <v>0</v>
      </c>
      <c r="K117" s="40">
        <v>0</v>
      </c>
      <c r="L117" s="40">
        <v>4</v>
      </c>
      <c r="M117" s="40">
        <v>30</v>
      </c>
      <c r="N117" s="40">
        <v>3</v>
      </c>
      <c r="O117" s="40" t="s">
        <v>624</v>
      </c>
      <c r="Q117" s="41"/>
    </row>
    <row r="118" spans="1:17" ht="15.75" x14ac:dyDescent="0.25">
      <c r="A118" s="41" t="s">
        <v>132</v>
      </c>
      <c r="B118" s="39" t="s">
        <v>131</v>
      </c>
      <c r="C118" s="40">
        <v>21314</v>
      </c>
      <c r="D118" s="40" t="s">
        <v>624</v>
      </c>
      <c r="E118" s="40">
        <v>29</v>
      </c>
      <c r="F118" s="40">
        <v>3901</v>
      </c>
      <c r="G118" s="40">
        <v>14071</v>
      </c>
      <c r="H118" s="40">
        <v>27</v>
      </c>
      <c r="I118" s="40">
        <v>780</v>
      </c>
      <c r="J118" s="40">
        <v>243</v>
      </c>
      <c r="K118" s="40">
        <v>202</v>
      </c>
      <c r="L118" s="40">
        <v>169</v>
      </c>
      <c r="M118" s="40">
        <v>1780</v>
      </c>
      <c r="N118" s="40" t="s">
        <v>624</v>
      </c>
      <c r="O118" s="40">
        <v>84</v>
      </c>
      <c r="Q118" s="41"/>
    </row>
    <row r="119" spans="1:17" ht="15.75" x14ac:dyDescent="0.25">
      <c r="A119" s="41" t="s">
        <v>372</v>
      </c>
      <c r="B119" s="39" t="s">
        <v>371</v>
      </c>
      <c r="C119" s="40">
        <v>6418</v>
      </c>
      <c r="D119" s="40" t="s">
        <v>624</v>
      </c>
      <c r="E119" s="40" t="s">
        <v>624</v>
      </c>
      <c r="F119" s="40">
        <v>351</v>
      </c>
      <c r="G119" s="40">
        <v>226</v>
      </c>
      <c r="H119" s="40">
        <v>35</v>
      </c>
      <c r="I119" s="40">
        <v>105</v>
      </c>
      <c r="J119" s="40">
        <v>183</v>
      </c>
      <c r="K119" s="40">
        <v>371</v>
      </c>
      <c r="L119" s="40">
        <v>801</v>
      </c>
      <c r="M119" s="40">
        <v>4093</v>
      </c>
      <c r="N119" s="40">
        <v>53</v>
      </c>
      <c r="O119" s="40">
        <v>185</v>
      </c>
      <c r="Q119" s="41"/>
    </row>
    <row r="120" spans="1:17" ht="15.75" x14ac:dyDescent="0.25">
      <c r="A120" s="41" t="s">
        <v>1908</v>
      </c>
      <c r="B120" s="39" t="s">
        <v>1029</v>
      </c>
      <c r="C120" s="40">
        <v>0</v>
      </c>
      <c r="D120" s="40">
        <v>0</v>
      </c>
      <c r="E120" s="40">
        <v>0</v>
      </c>
      <c r="F120" s="40">
        <v>0</v>
      </c>
      <c r="G120" s="40">
        <v>0</v>
      </c>
      <c r="H120" s="40">
        <v>0</v>
      </c>
      <c r="I120" s="40">
        <v>0</v>
      </c>
      <c r="J120" s="40">
        <v>0</v>
      </c>
      <c r="K120" s="40">
        <v>0</v>
      </c>
      <c r="L120" s="40">
        <v>0</v>
      </c>
      <c r="M120" s="40">
        <v>0</v>
      </c>
      <c r="N120" s="40">
        <v>0</v>
      </c>
      <c r="O120" s="40">
        <v>0</v>
      </c>
      <c r="Q120" s="41"/>
    </row>
    <row r="121" spans="1:17" ht="15.75" x14ac:dyDescent="0.25">
      <c r="A121" s="41" t="s">
        <v>1909</v>
      </c>
      <c r="B121" s="39" t="s">
        <v>1031</v>
      </c>
      <c r="C121" s="40">
        <v>518</v>
      </c>
      <c r="D121" s="40" t="s">
        <v>624</v>
      </c>
      <c r="E121" s="40" t="s">
        <v>624</v>
      </c>
      <c r="F121" s="40">
        <v>0</v>
      </c>
      <c r="G121" s="40">
        <v>0</v>
      </c>
      <c r="H121" s="40">
        <v>0</v>
      </c>
      <c r="I121" s="40">
        <v>0</v>
      </c>
      <c r="J121" s="40">
        <v>0</v>
      </c>
      <c r="K121" s="40">
        <v>0</v>
      </c>
      <c r="L121" s="40" t="s">
        <v>624</v>
      </c>
      <c r="M121" s="40" t="s">
        <v>624</v>
      </c>
      <c r="N121" s="40">
        <v>0</v>
      </c>
      <c r="O121" s="40" t="s">
        <v>624</v>
      </c>
      <c r="Q121" s="41"/>
    </row>
    <row r="122" spans="1:17" ht="15.75" x14ac:dyDescent="0.25">
      <c r="A122" s="41" t="s">
        <v>1877</v>
      </c>
      <c r="B122" s="39" t="s">
        <v>1878</v>
      </c>
      <c r="C122" s="40">
        <v>132527</v>
      </c>
      <c r="D122" s="40">
        <v>1772</v>
      </c>
      <c r="E122" s="40">
        <v>729</v>
      </c>
      <c r="F122" s="40">
        <v>19601</v>
      </c>
      <c r="G122" s="40">
        <v>46331</v>
      </c>
      <c r="H122" s="40">
        <v>2271</v>
      </c>
      <c r="I122" s="40">
        <v>4506</v>
      </c>
      <c r="J122" s="40">
        <v>4891</v>
      </c>
      <c r="K122" s="40">
        <v>6353</v>
      </c>
      <c r="L122" s="40">
        <v>6428</v>
      </c>
      <c r="M122" s="40">
        <v>37178</v>
      </c>
      <c r="N122" s="40">
        <v>715</v>
      </c>
      <c r="O122" s="40">
        <v>1752</v>
      </c>
      <c r="Q122" s="41"/>
    </row>
    <row r="123" spans="1:17" ht="15.75" x14ac:dyDescent="0.25">
      <c r="A123" s="41" t="s">
        <v>208</v>
      </c>
      <c r="B123" s="39" t="s">
        <v>207</v>
      </c>
      <c r="C123" s="40">
        <v>596</v>
      </c>
      <c r="D123" s="40">
        <v>0</v>
      </c>
      <c r="E123" s="40">
        <v>0</v>
      </c>
      <c r="F123" s="40">
        <v>71</v>
      </c>
      <c r="G123" s="40">
        <v>503</v>
      </c>
      <c r="H123" s="40">
        <v>0</v>
      </c>
      <c r="I123" s="40">
        <v>6</v>
      </c>
      <c r="J123" s="40" t="s">
        <v>624</v>
      </c>
      <c r="K123" s="40">
        <v>0</v>
      </c>
      <c r="L123" s="40">
        <v>2</v>
      </c>
      <c r="M123" s="40" t="s">
        <v>624</v>
      </c>
      <c r="N123" s="40">
        <v>0</v>
      </c>
      <c r="O123" s="40" t="s">
        <v>624</v>
      </c>
      <c r="Q123" s="41"/>
    </row>
    <row r="124" spans="1:17" ht="15.75" x14ac:dyDescent="0.25">
      <c r="A124" s="41" t="s">
        <v>248</v>
      </c>
      <c r="B124" s="39" t="s">
        <v>247</v>
      </c>
      <c r="C124" s="40">
        <v>17</v>
      </c>
      <c r="D124" s="40">
        <v>0</v>
      </c>
      <c r="E124" s="40">
        <v>0</v>
      </c>
      <c r="F124" s="40">
        <v>0</v>
      </c>
      <c r="G124" s="40">
        <v>0</v>
      </c>
      <c r="H124" s="40">
        <v>0</v>
      </c>
      <c r="I124" s="40">
        <v>0</v>
      </c>
      <c r="J124" s="40">
        <v>3</v>
      </c>
      <c r="K124" s="40">
        <v>0</v>
      </c>
      <c r="L124" s="40">
        <v>0</v>
      </c>
      <c r="M124" s="40">
        <v>1</v>
      </c>
      <c r="N124" s="40">
        <v>13</v>
      </c>
      <c r="O124" s="40">
        <v>0</v>
      </c>
      <c r="Q124" s="41"/>
    </row>
    <row r="125" spans="1:17" ht="15.75" x14ac:dyDescent="0.25">
      <c r="A125" s="41" t="s">
        <v>318</v>
      </c>
      <c r="B125" s="39" t="s">
        <v>317</v>
      </c>
      <c r="C125" s="40">
        <v>2959</v>
      </c>
      <c r="D125" s="40" t="s">
        <v>624</v>
      </c>
      <c r="E125" s="40">
        <v>74</v>
      </c>
      <c r="F125" s="40">
        <v>1001</v>
      </c>
      <c r="G125" s="40">
        <v>503</v>
      </c>
      <c r="H125" s="40">
        <v>79</v>
      </c>
      <c r="I125" s="40">
        <v>76</v>
      </c>
      <c r="J125" s="40">
        <v>38</v>
      </c>
      <c r="K125" s="40">
        <v>36</v>
      </c>
      <c r="L125" s="40">
        <v>23</v>
      </c>
      <c r="M125" s="40">
        <v>1088</v>
      </c>
      <c r="N125" s="40">
        <v>24</v>
      </c>
      <c r="O125" s="40" t="s">
        <v>624</v>
      </c>
      <c r="Q125" s="41"/>
    </row>
    <row r="126" spans="1:17" ht="15.75" x14ac:dyDescent="0.25">
      <c r="A126" s="41" t="s">
        <v>84</v>
      </c>
      <c r="B126" s="39" t="s">
        <v>83</v>
      </c>
      <c r="C126" s="40">
        <v>9584</v>
      </c>
      <c r="D126" s="40">
        <v>61</v>
      </c>
      <c r="E126" s="40">
        <v>25</v>
      </c>
      <c r="F126" s="40">
        <v>572</v>
      </c>
      <c r="G126" s="40">
        <v>1251</v>
      </c>
      <c r="H126" s="40">
        <v>105</v>
      </c>
      <c r="I126" s="40">
        <v>239</v>
      </c>
      <c r="J126" s="40">
        <v>583</v>
      </c>
      <c r="K126" s="40">
        <v>920</v>
      </c>
      <c r="L126" s="40">
        <v>281</v>
      </c>
      <c r="M126" s="40">
        <v>5317</v>
      </c>
      <c r="N126" s="40">
        <v>210</v>
      </c>
      <c r="O126" s="40">
        <v>20</v>
      </c>
      <c r="Q126" s="41"/>
    </row>
    <row r="127" spans="1:17" ht="15.75" x14ac:dyDescent="0.25">
      <c r="A127" s="41" t="s">
        <v>14</v>
      </c>
      <c r="B127" s="39" t="s">
        <v>13</v>
      </c>
      <c r="C127" s="40">
        <v>137</v>
      </c>
      <c r="D127" s="40" t="s">
        <v>624</v>
      </c>
      <c r="E127" s="40">
        <v>0</v>
      </c>
      <c r="F127" s="40" t="s">
        <v>624</v>
      </c>
      <c r="G127" s="40">
        <v>102</v>
      </c>
      <c r="H127" s="40">
        <v>0</v>
      </c>
      <c r="I127" s="40">
        <v>0</v>
      </c>
      <c r="J127" s="40">
        <v>0</v>
      </c>
      <c r="K127" s="40">
        <v>0</v>
      </c>
      <c r="L127" s="40">
        <v>0</v>
      </c>
      <c r="M127" s="40" t="s">
        <v>624</v>
      </c>
      <c r="N127" s="40">
        <v>0</v>
      </c>
      <c r="O127" s="40">
        <v>1</v>
      </c>
      <c r="Q127" s="41"/>
    </row>
    <row r="128" spans="1:17" ht="15.75" x14ac:dyDescent="0.25">
      <c r="A128" s="41" t="s">
        <v>70</v>
      </c>
      <c r="B128" s="39" t="s">
        <v>69</v>
      </c>
      <c r="C128" s="40">
        <v>25</v>
      </c>
      <c r="D128" s="40">
        <v>0</v>
      </c>
      <c r="E128" s="40">
        <v>0</v>
      </c>
      <c r="F128" s="40">
        <v>0</v>
      </c>
      <c r="G128" s="40" t="s">
        <v>624</v>
      </c>
      <c r="H128" s="40">
        <v>0</v>
      </c>
      <c r="I128" s="40">
        <v>0</v>
      </c>
      <c r="J128" s="40">
        <v>0</v>
      </c>
      <c r="K128" s="40">
        <v>0</v>
      </c>
      <c r="L128" s="40" t="s">
        <v>624</v>
      </c>
      <c r="M128" s="40" t="s">
        <v>624</v>
      </c>
      <c r="N128" s="40">
        <v>0</v>
      </c>
      <c r="O128" s="40">
        <v>0</v>
      </c>
      <c r="Q128" s="41"/>
    </row>
    <row r="129" spans="1:17" ht="15.75" x14ac:dyDescent="0.25">
      <c r="A129" s="41" t="s">
        <v>360</v>
      </c>
      <c r="B129" s="39" t="s">
        <v>359</v>
      </c>
      <c r="C129" s="40">
        <v>486</v>
      </c>
      <c r="D129" s="40" t="s">
        <v>624</v>
      </c>
      <c r="E129" s="40">
        <v>0</v>
      </c>
      <c r="F129" s="40" t="s">
        <v>624</v>
      </c>
      <c r="G129" s="40">
        <v>37</v>
      </c>
      <c r="H129" s="40">
        <v>0</v>
      </c>
      <c r="I129" s="40">
        <v>61</v>
      </c>
      <c r="J129" s="40">
        <v>37</v>
      </c>
      <c r="K129" s="40">
        <v>2</v>
      </c>
      <c r="L129" s="40">
        <v>32</v>
      </c>
      <c r="M129" s="40">
        <v>282</v>
      </c>
      <c r="N129" s="40">
        <v>0</v>
      </c>
      <c r="O129" s="40">
        <v>30</v>
      </c>
      <c r="Q129" s="41"/>
    </row>
    <row r="130" spans="1:17" ht="15.75" x14ac:dyDescent="0.25">
      <c r="A130" s="41" t="s">
        <v>426</v>
      </c>
      <c r="B130" s="39" t="s">
        <v>425</v>
      </c>
      <c r="C130" s="40">
        <v>4366</v>
      </c>
      <c r="D130" s="40" t="s">
        <v>624</v>
      </c>
      <c r="E130" s="40" t="s">
        <v>624</v>
      </c>
      <c r="F130" s="40">
        <v>392</v>
      </c>
      <c r="G130" s="40">
        <v>3520</v>
      </c>
      <c r="H130" s="40">
        <v>10</v>
      </c>
      <c r="I130" s="40">
        <v>87</v>
      </c>
      <c r="J130" s="40">
        <v>28</v>
      </c>
      <c r="K130" s="40">
        <v>7</v>
      </c>
      <c r="L130" s="40">
        <v>43</v>
      </c>
      <c r="M130" s="40">
        <v>237</v>
      </c>
      <c r="N130" s="40">
        <v>11</v>
      </c>
      <c r="O130" s="40">
        <v>24</v>
      </c>
      <c r="Q130" s="41"/>
    </row>
    <row r="131" spans="1:17" ht="15.75" x14ac:dyDescent="0.25">
      <c r="A131" s="41" t="s">
        <v>436</v>
      </c>
      <c r="B131" s="39" t="s">
        <v>435</v>
      </c>
      <c r="C131" s="40">
        <v>243</v>
      </c>
      <c r="D131" s="40" t="s">
        <v>624</v>
      </c>
      <c r="E131" s="40">
        <v>0</v>
      </c>
      <c r="F131" s="40">
        <v>0</v>
      </c>
      <c r="G131" s="40">
        <v>47</v>
      </c>
      <c r="H131" s="40">
        <v>0</v>
      </c>
      <c r="I131" s="40" t="s">
        <v>624</v>
      </c>
      <c r="J131" s="40">
        <v>0</v>
      </c>
      <c r="K131" s="40">
        <v>0</v>
      </c>
      <c r="L131" s="40" t="s">
        <v>624</v>
      </c>
      <c r="M131" s="40">
        <v>86</v>
      </c>
      <c r="N131" s="40">
        <v>1</v>
      </c>
      <c r="O131" s="40">
        <v>27</v>
      </c>
      <c r="Q131" s="41"/>
    </row>
    <row r="132" spans="1:17" ht="15.75" x14ac:dyDescent="0.25">
      <c r="A132" s="41" t="s">
        <v>1910</v>
      </c>
      <c r="B132" s="39" t="s">
        <v>1911</v>
      </c>
      <c r="C132" s="40">
        <v>278</v>
      </c>
      <c r="D132" s="40" t="s">
        <v>624</v>
      </c>
      <c r="E132" s="40">
        <v>0</v>
      </c>
      <c r="F132" s="40">
        <v>0</v>
      </c>
      <c r="G132" s="40">
        <v>111</v>
      </c>
      <c r="H132" s="40">
        <v>0</v>
      </c>
      <c r="I132" s="40">
        <v>9</v>
      </c>
      <c r="J132" s="40" t="s">
        <v>624</v>
      </c>
      <c r="K132" s="40">
        <v>0</v>
      </c>
      <c r="L132" s="40">
        <v>37</v>
      </c>
      <c r="M132" s="40">
        <v>108</v>
      </c>
      <c r="N132" s="40">
        <v>0</v>
      </c>
      <c r="O132" s="40" t="s">
        <v>624</v>
      </c>
      <c r="Q132" s="41"/>
    </row>
    <row r="133" spans="1:17" ht="15.75" x14ac:dyDescent="0.25">
      <c r="A133" s="41" t="s">
        <v>358</v>
      </c>
      <c r="B133" s="39" t="s">
        <v>357</v>
      </c>
      <c r="C133" s="40">
        <v>189</v>
      </c>
      <c r="D133" s="40" t="s">
        <v>624</v>
      </c>
      <c r="E133" s="40">
        <v>0</v>
      </c>
      <c r="F133" s="40">
        <v>0</v>
      </c>
      <c r="G133" s="40">
        <v>33</v>
      </c>
      <c r="H133" s="40">
        <v>0</v>
      </c>
      <c r="I133" s="40" t="s">
        <v>624</v>
      </c>
      <c r="J133" s="40">
        <v>0</v>
      </c>
      <c r="K133" s="40">
        <v>0</v>
      </c>
      <c r="L133" s="40" t="s">
        <v>624</v>
      </c>
      <c r="M133" s="40">
        <v>108</v>
      </c>
      <c r="N133" s="40">
        <v>0</v>
      </c>
      <c r="O133" s="40" t="s">
        <v>624</v>
      </c>
      <c r="Q133" s="41"/>
    </row>
    <row r="134" spans="1:17" ht="15.75" x14ac:dyDescent="0.25">
      <c r="A134" s="41" t="s">
        <v>268</v>
      </c>
      <c r="B134" s="39" t="s">
        <v>267</v>
      </c>
      <c r="C134" s="40">
        <v>89</v>
      </c>
      <c r="D134" s="40" t="s">
        <v>624</v>
      </c>
      <c r="E134" s="40">
        <v>0</v>
      </c>
      <c r="F134" s="40">
        <v>0</v>
      </c>
      <c r="G134" s="40">
        <v>78</v>
      </c>
      <c r="H134" s="40">
        <v>0</v>
      </c>
      <c r="I134" s="40" t="s">
        <v>624</v>
      </c>
      <c r="J134" s="40" t="s">
        <v>624</v>
      </c>
      <c r="K134" s="40">
        <v>0</v>
      </c>
      <c r="L134" s="40" t="s">
        <v>624</v>
      </c>
      <c r="M134" s="40">
        <v>0</v>
      </c>
      <c r="N134" s="40">
        <v>0</v>
      </c>
      <c r="O134" s="40">
        <v>0</v>
      </c>
      <c r="Q134" s="41"/>
    </row>
    <row r="135" spans="1:17" ht="15.75" x14ac:dyDescent="0.25">
      <c r="A135" s="41" t="s">
        <v>1912</v>
      </c>
      <c r="B135" s="39" t="s">
        <v>1913</v>
      </c>
      <c r="C135" s="40">
        <v>10090</v>
      </c>
      <c r="D135" s="40">
        <v>0</v>
      </c>
      <c r="E135" s="40">
        <v>161</v>
      </c>
      <c r="F135" s="40">
        <v>96</v>
      </c>
      <c r="G135" s="40">
        <v>725</v>
      </c>
      <c r="H135" s="40">
        <v>0</v>
      </c>
      <c r="I135" s="40">
        <v>126</v>
      </c>
      <c r="J135" s="40">
        <v>308</v>
      </c>
      <c r="K135" s="40">
        <v>470</v>
      </c>
      <c r="L135" s="40">
        <v>287</v>
      </c>
      <c r="M135" s="40">
        <v>1027</v>
      </c>
      <c r="N135" s="40">
        <v>6880</v>
      </c>
      <c r="O135" s="40">
        <v>10</v>
      </c>
      <c r="Q135" s="41"/>
    </row>
    <row r="136" spans="1:17" ht="15.75" x14ac:dyDescent="0.25">
      <c r="A136" s="41" t="s">
        <v>22</v>
      </c>
      <c r="B136" s="39" t="s">
        <v>21</v>
      </c>
      <c r="C136" s="40">
        <v>383</v>
      </c>
      <c r="D136" s="40">
        <v>0</v>
      </c>
      <c r="E136" s="40">
        <v>13</v>
      </c>
      <c r="F136" s="40">
        <v>35</v>
      </c>
      <c r="G136" s="40">
        <v>117</v>
      </c>
      <c r="H136" s="40">
        <v>0</v>
      </c>
      <c r="I136" s="40" t="s">
        <v>624</v>
      </c>
      <c r="J136" s="40" t="s">
        <v>624</v>
      </c>
      <c r="K136" s="40">
        <v>0</v>
      </c>
      <c r="L136" s="40">
        <v>26</v>
      </c>
      <c r="M136" s="40">
        <v>178</v>
      </c>
      <c r="N136" s="40">
        <v>0</v>
      </c>
      <c r="O136" s="40">
        <v>4</v>
      </c>
      <c r="Q136" s="41"/>
    </row>
    <row r="137" spans="1:17" ht="15.75" x14ac:dyDescent="0.25">
      <c r="A137" s="41" t="s">
        <v>60</v>
      </c>
      <c r="B137" s="39" t="s">
        <v>59</v>
      </c>
      <c r="C137" s="40">
        <v>1485</v>
      </c>
      <c r="D137" s="40">
        <v>0</v>
      </c>
      <c r="E137" s="40">
        <v>0</v>
      </c>
      <c r="F137" s="40">
        <v>60</v>
      </c>
      <c r="G137" s="40">
        <v>361</v>
      </c>
      <c r="H137" s="40">
        <v>7</v>
      </c>
      <c r="I137" s="40">
        <v>31</v>
      </c>
      <c r="J137" s="40">
        <v>162</v>
      </c>
      <c r="K137" s="40" t="s">
        <v>624</v>
      </c>
      <c r="L137" s="40">
        <v>9</v>
      </c>
      <c r="M137" s="40">
        <v>820</v>
      </c>
      <c r="N137" s="40" t="s">
        <v>624</v>
      </c>
      <c r="O137" s="40">
        <v>26</v>
      </c>
      <c r="Q137" s="41"/>
    </row>
    <row r="138" spans="1:17" ht="15.75" x14ac:dyDescent="0.25">
      <c r="A138" s="41" t="s">
        <v>74</v>
      </c>
      <c r="B138" s="39" t="s">
        <v>73</v>
      </c>
      <c r="C138" s="40">
        <v>3974</v>
      </c>
      <c r="D138" s="40" t="s">
        <v>624</v>
      </c>
      <c r="E138" s="40">
        <v>80</v>
      </c>
      <c r="F138" s="40">
        <v>432</v>
      </c>
      <c r="G138" s="40">
        <v>917</v>
      </c>
      <c r="H138" s="40">
        <v>91</v>
      </c>
      <c r="I138" s="40">
        <v>121</v>
      </c>
      <c r="J138" s="40">
        <v>213</v>
      </c>
      <c r="K138" s="40">
        <v>137</v>
      </c>
      <c r="L138" s="40">
        <v>146</v>
      </c>
      <c r="M138" s="40">
        <v>1772</v>
      </c>
      <c r="N138" s="40">
        <v>33</v>
      </c>
      <c r="O138" s="40" t="s">
        <v>624</v>
      </c>
      <c r="Q138" s="41"/>
    </row>
    <row r="139" spans="1:17" ht="15.75" x14ac:dyDescent="0.25">
      <c r="A139" s="41" t="s">
        <v>90</v>
      </c>
      <c r="B139" s="39" t="s">
        <v>89</v>
      </c>
      <c r="C139" s="40">
        <v>158</v>
      </c>
      <c r="D139" s="40">
        <v>0</v>
      </c>
      <c r="E139" s="40">
        <v>0</v>
      </c>
      <c r="F139" s="40" t="s">
        <v>624</v>
      </c>
      <c r="G139" s="40">
        <v>42</v>
      </c>
      <c r="H139" s="40">
        <v>0</v>
      </c>
      <c r="I139" s="40" t="s">
        <v>624</v>
      </c>
      <c r="J139" s="40">
        <v>10</v>
      </c>
      <c r="K139" s="40">
        <v>0</v>
      </c>
      <c r="L139" s="40" t="s">
        <v>624</v>
      </c>
      <c r="M139" s="40">
        <v>38</v>
      </c>
      <c r="N139" s="40">
        <v>0</v>
      </c>
      <c r="O139" s="40">
        <v>61</v>
      </c>
      <c r="Q139" s="41"/>
    </row>
    <row r="140" spans="1:17" ht="15.75" x14ac:dyDescent="0.25">
      <c r="A140" s="41" t="s">
        <v>96</v>
      </c>
      <c r="B140" s="39" t="s">
        <v>95</v>
      </c>
      <c r="C140" s="40">
        <v>287</v>
      </c>
      <c r="D140" s="40" t="s">
        <v>624</v>
      </c>
      <c r="E140" s="40">
        <v>0</v>
      </c>
      <c r="F140" s="40">
        <v>28</v>
      </c>
      <c r="G140" s="40">
        <v>147</v>
      </c>
      <c r="H140" s="40">
        <v>0</v>
      </c>
      <c r="I140" s="40" t="s">
        <v>624</v>
      </c>
      <c r="J140" s="40">
        <v>0</v>
      </c>
      <c r="K140" s="40">
        <v>0</v>
      </c>
      <c r="L140" s="40">
        <v>55</v>
      </c>
      <c r="M140" s="40">
        <v>46</v>
      </c>
      <c r="N140" s="40">
        <v>0</v>
      </c>
      <c r="O140" s="40" t="s">
        <v>624</v>
      </c>
      <c r="Q140" s="41"/>
    </row>
    <row r="141" spans="1:17" ht="15.75" x14ac:dyDescent="0.25">
      <c r="A141" s="41" t="s">
        <v>298</v>
      </c>
      <c r="B141" s="39" t="s">
        <v>297</v>
      </c>
      <c r="C141" s="40">
        <v>1357</v>
      </c>
      <c r="D141" s="40">
        <v>0</v>
      </c>
      <c r="E141" s="40">
        <v>1</v>
      </c>
      <c r="F141" s="40">
        <v>32</v>
      </c>
      <c r="G141" s="40">
        <v>859</v>
      </c>
      <c r="H141" s="40" t="s">
        <v>624</v>
      </c>
      <c r="I141" s="40">
        <v>30</v>
      </c>
      <c r="J141" s="40">
        <v>35</v>
      </c>
      <c r="K141" s="40">
        <v>2</v>
      </c>
      <c r="L141" s="40">
        <v>15</v>
      </c>
      <c r="M141" s="40">
        <v>369</v>
      </c>
      <c r="N141" s="40">
        <v>0</v>
      </c>
      <c r="O141" s="40" t="s">
        <v>624</v>
      </c>
      <c r="Q141" s="41"/>
    </row>
    <row r="142" spans="1:17" ht="15.75" x14ac:dyDescent="0.25">
      <c r="A142" s="41" t="s">
        <v>442</v>
      </c>
      <c r="B142" s="39" t="s">
        <v>1883</v>
      </c>
      <c r="C142" s="40">
        <v>57408</v>
      </c>
      <c r="D142" s="40">
        <v>265</v>
      </c>
      <c r="E142" s="40">
        <v>731</v>
      </c>
      <c r="F142" s="40">
        <v>2123</v>
      </c>
      <c r="G142" s="40">
        <v>6888</v>
      </c>
      <c r="H142" s="40">
        <v>454</v>
      </c>
      <c r="I142" s="40">
        <v>1710</v>
      </c>
      <c r="J142" s="40">
        <v>5858</v>
      </c>
      <c r="K142" s="40">
        <v>5761</v>
      </c>
      <c r="L142" s="40">
        <v>3110</v>
      </c>
      <c r="M142" s="40">
        <v>29682</v>
      </c>
      <c r="N142" s="40">
        <v>332</v>
      </c>
      <c r="O142" s="40">
        <v>494</v>
      </c>
      <c r="Q142" s="41"/>
    </row>
    <row r="143" spans="1:17" ht="15.75" x14ac:dyDescent="0.25">
      <c r="A143" s="41" t="s">
        <v>444</v>
      </c>
      <c r="B143" s="39" t="s">
        <v>443</v>
      </c>
      <c r="C143" s="40">
        <v>50</v>
      </c>
      <c r="D143" s="40">
        <v>0</v>
      </c>
      <c r="E143" s="40">
        <v>0</v>
      </c>
      <c r="F143" s="40">
        <v>0</v>
      </c>
      <c r="G143" s="40">
        <v>0</v>
      </c>
      <c r="H143" s="40">
        <v>0</v>
      </c>
      <c r="I143" s="40">
        <v>5</v>
      </c>
      <c r="J143" s="40">
        <v>1</v>
      </c>
      <c r="K143" s="40">
        <v>14</v>
      </c>
      <c r="L143" s="40">
        <v>20</v>
      </c>
      <c r="M143" s="40">
        <v>9</v>
      </c>
      <c r="N143" s="40">
        <v>1</v>
      </c>
      <c r="O143" s="40">
        <v>0</v>
      </c>
      <c r="Q143" s="41"/>
    </row>
    <row r="144" spans="1:17" ht="15.75" x14ac:dyDescent="0.25">
      <c r="A144" s="41" t="s">
        <v>452</v>
      </c>
      <c r="B144" s="39" t="s">
        <v>451</v>
      </c>
      <c r="C144" s="40">
        <v>8</v>
      </c>
      <c r="D144" s="40" t="s">
        <v>624</v>
      </c>
      <c r="E144" s="40" t="s">
        <v>624</v>
      </c>
      <c r="F144" s="40">
        <v>0</v>
      </c>
      <c r="G144" s="40" t="s">
        <v>624</v>
      </c>
      <c r="H144" s="40">
        <v>0</v>
      </c>
      <c r="I144" s="40">
        <v>0</v>
      </c>
      <c r="J144" s="40">
        <v>0</v>
      </c>
      <c r="K144" s="40">
        <v>0</v>
      </c>
      <c r="L144" s="40">
        <v>0</v>
      </c>
      <c r="M144" s="40" t="s">
        <v>624</v>
      </c>
      <c r="N144" s="40">
        <v>0</v>
      </c>
      <c r="O144" s="40" t="s">
        <v>624</v>
      </c>
      <c r="Q144" s="41"/>
    </row>
    <row r="145" spans="1:17" ht="15.75" x14ac:dyDescent="0.25">
      <c r="A145" s="41" t="s">
        <v>1914</v>
      </c>
      <c r="B145" s="39" t="s">
        <v>1915</v>
      </c>
      <c r="C145" s="40">
        <v>3899</v>
      </c>
      <c r="D145" s="40" t="s">
        <v>624</v>
      </c>
      <c r="E145" s="40">
        <v>2</v>
      </c>
      <c r="F145" s="40">
        <v>458</v>
      </c>
      <c r="G145" s="40">
        <v>1997</v>
      </c>
      <c r="H145" s="40">
        <v>2</v>
      </c>
      <c r="I145" s="40">
        <v>317</v>
      </c>
      <c r="J145" s="40">
        <v>204</v>
      </c>
      <c r="K145" s="40">
        <v>82</v>
      </c>
      <c r="L145" s="40">
        <v>25</v>
      </c>
      <c r="M145" s="40">
        <v>790</v>
      </c>
      <c r="N145" s="40" t="s">
        <v>624</v>
      </c>
      <c r="O145" s="40">
        <v>16</v>
      </c>
      <c r="Q145" s="41"/>
    </row>
    <row r="146" spans="1:17" ht="15.75" x14ac:dyDescent="0.25">
      <c r="A146" s="41" t="s">
        <v>1916</v>
      </c>
      <c r="B146" s="39" t="s">
        <v>1917</v>
      </c>
      <c r="C146" s="40">
        <v>383</v>
      </c>
      <c r="D146" s="40">
        <v>0</v>
      </c>
      <c r="E146" s="40" t="s">
        <v>624</v>
      </c>
      <c r="F146" s="40">
        <v>0</v>
      </c>
      <c r="G146" s="40">
        <v>255</v>
      </c>
      <c r="H146" s="40" t="s">
        <v>624</v>
      </c>
      <c r="I146" s="40">
        <v>22</v>
      </c>
      <c r="J146" s="40">
        <v>1</v>
      </c>
      <c r="K146" s="40">
        <v>0</v>
      </c>
      <c r="L146" s="40">
        <v>0</v>
      </c>
      <c r="M146" s="40">
        <v>76</v>
      </c>
      <c r="N146" s="40">
        <v>3</v>
      </c>
      <c r="O146" s="40">
        <v>18</v>
      </c>
      <c r="Q146" s="41"/>
    </row>
    <row r="147" spans="1:17" ht="15.75" x14ac:dyDescent="0.25">
      <c r="A147" s="41" t="s">
        <v>94</v>
      </c>
      <c r="B147" s="39" t="s">
        <v>93</v>
      </c>
      <c r="C147" s="40">
        <v>3221</v>
      </c>
      <c r="D147" s="40">
        <v>44</v>
      </c>
      <c r="E147" s="40" t="s">
        <v>624</v>
      </c>
      <c r="F147" s="40">
        <v>453</v>
      </c>
      <c r="G147" s="40">
        <v>355</v>
      </c>
      <c r="H147" s="40">
        <v>139</v>
      </c>
      <c r="I147" s="40">
        <v>170</v>
      </c>
      <c r="J147" s="40">
        <v>406</v>
      </c>
      <c r="K147" s="40">
        <v>32</v>
      </c>
      <c r="L147" s="40">
        <v>94</v>
      </c>
      <c r="M147" s="40">
        <v>1489</v>
      </c>
      <c r="N147" s="40" t="s">
        <v>624</v>
      </c>
      <c r="O147" s="40">
        <v>29</v>
      </c>
      <c r="Q147" s="41"/>
    </row>
    <row r="148" spans="1:17" ht="15.75" x14ac:dyDescent="0.25">
      <c r="A148" s="41" t="s">
        <v>180</v>
      </c>
      <c r="B148" s="39" t="s">
        <v>179</v>
      </c>
      <c r="C148" s="40">
        <v>4980</v>
      </c>
      <c r="D148" s="40">
        <v>28</v>
      </c>
      <c r="E148" s="40" t="s">
        <v>624</v>
      </c>
      <c r="F148" s="40">
        <v>280</v>
      </c>
      <c r="G148" s="40">
        <v>546</v>
      </c>
      <c r="H148" s="40" t="s">
        <v>624</v>
      </c>
      <c r="I148" s="40">
        <v>64</v>
      </c>
      <c r="J148" s="40">
        <v>1385</v>
      </c>
      <c r="K148" s="40">
        <v>25</v>
      </c>
      <c r="L148" s="40">
        <v>85</v>
      </c>
      <c r="M148" s="40">
        <v>2534</v>
      </c>
      <c r="N148" s="40">
        <v>8</v>
      </c>
      <c r="O148" s="40">
        <v>8</v>
      </c>
      <c r="Q148" s="41"/>
    </row>
    <row r="149" spans="1:17" ht="15.75" x14ac:dyDescent="0.25">
      <c r="A149" s="41" t="s">
        <v>200</v>
      </c>
      <c r="B149" s="39" t="s">
        <v>199</v>
      </c>
      <c r="C149" s="40">
        <v>14011</v>
      </c>
      <c r="D149" s="40" t="s">
        <v>624</v>
      </c>
      <c r="E149" s="40">
        <v>23</v>
      </c>
      <c r="F149" s="40">
        <v>273</v>
      </c>
      <c r="G149" s="40">
        <v>2228</v>
      </c>
      <c r="H149" s="40" t="s">
        <v>624</v>
      </c>
      <c r="I149" s="40">
        <v>131</v>
      </c>
      <c r="J149" s="40">
        <v>621</v>
      </c>
      <c r="K149" s="40">
        <v>125</v>
      </c>
      <c r="L149" s="40">
        <v>1288</v>
      </c>
      <c r="M149" s="40">
        <v>9196</v>
      </c>
      <c r="N149" s="40">
        <v>78</v>
      </c>
      <c r="O149" s="40">
        <v>32</v>
      </c>
      <c r="Q149" s="41"/>
    </row>
    <row r="150" spans="1:17" ht="15.75" x14ac:dyDescent="0.25">
      <c r="A150" s="41" t="s">
        <v>192</v>
      </c>
      <c r="B150" s="39" t="s">
        <v>191</v>
      </c>
      <c r="C150" s="40">
        <v>491</v>
      </c>
      <c r="D150" s="40" t="s">
        <v>624</v>
      </c>
      <c r="E150" s="40">
        <v>1</v>
      </c>
      <c r="F150" s="40" t="s">
        <v>624</v>
      </c>
      <c r="G150" s="40">
        <v>313</v>
      </c>
      <c r="H150" s="40">
        <v>68</v>
      </c>
      <c r="I150" s="40">
        <v>14</v>
      </c>
      <c r="J150" s="40">
        <v>19</v>
      </c>
      <c r="K150" s="40">
        <v>0</v>
      </c>
      <c r="L150" s="40">
        <v>0</v>
      </c>
      <c r="M150" s="40">
        <v>61</v>
      </c>
      <c r="N150" s="40">
        <v>0</v>
      </c>
      <c r="O150" s="40">
        <v>10</v>
      </c>
      <c r="Q150" s="41"/>
    </row>
    <row r="151" spans="1:17" ht="15.75" x14ac:dyDescent="0.25">
      <c r="A151" s="41" t="s">
        <v>206</v>
      </c>
      <c r="B151" s="39" t="s">
        <v>205</v>
      </c>
      <c r="C151" s="40">
        <v>118</v>
      </c>
      <c r="D151" s="40">
        <v>0</v>
      </c>
      <c r="E151" s="40">
        <v>0</v>
      </c>
      <c r="F151" s="40" t="s">
        <v>624</v>
      </c>
      <c r="G151" s="40">
        <v>105</v>
      </c>
      <c r="H151" s="40">
        <v>0</v>
      </c>
      <c r="I151" s="40">
        <v>6</v>
      </c>
      <c r="J151" s="40">
        <v>0</v>
      </c>
      <c r="K151" s="40">
        <v>0</v>
      </c>
      <c r="L151" s="40">
        <v>0</v>
      </c>
      <c r="M151" s="40" t="s">
        <v>624</v>
      </c>
      <c r="N151" s="40">
        <v>0</v>
      </c>
      <c r="O151" s="40">
        <v>2</v>
      </c>
      <c r="Q151" s="41"/>
    </row>
    <row r="152" spans="1:17" ht="15.75" x14ac:dyDescent="0.25">
      <c r="A152" s="41" t="s">
        <v>196</v>
      </c>
      <c r="B152" s="39" t="s">
        <v>195</v>
      </c>
      <c r="C152" s="40">
        <v>1040</v>
      </c>
      <c r="D152" s="40" t="s">
        <v>624</v>
      </c>
      <c r="E152" s="40" t="s">
        <v>624</v>
      </c>
      <c r="F152" s="40">
        <v>82</v>
      </c>
      <c r="G152" s="40">
        <v>186</v>
      </c>
      <c r="H152" s="40" t="s">
        <v>624</v>
      </c>
      <c r="I152" s="40">
        <v>65</v>
      </c>
      <c r="J152" s="40">
        <v>42</v>
      </c>
      <c r="K152" s="40">
        <v>34</v>
      </c>
      <c r="L152" s="40">
        <v>147</v>
      </c>
      <c r="M152" s="40">
        <v>398</v>
      </c>
      <c r="N152" s="40">
        <v>10</v>
      </c>
      <c r="O152" s="40">
        <v>66</v>
      </c>
      <c r="Q152" s="41"/>
    </row>
    <row r="153" spans="1:17" ht="15.75" x14ac:dyDescent="0.25">
      <c r="A153" s="41" t="s">
        <v>218</v>
      </c>
      <c r="B153" s="39" t="s">
        <v>217</v>
      </c>
      <c r="C153" s="40">
        <v>6220</v>
      </c>
      <c r="D153" s="40">
        <v>52</v>
      </c>
      <c r="E153" s="40">
        <v>45</v>
      </c>
      <c r="F153" s="40">
        <v>355</v>
      </c>
      <c r="G153" s="40">
        <v>517</v>
      </c>
      <c r="H153" s="40">
        <v>21</v>
      </c>
      <c r="I153" s="40">
        <v>212</v>
      </c>
      <c r="J153" s="40">
        <v>481</v>
      </c>
      <c r="K153" s="40">
        <v>2785</v>
      </c>
      <c r="L153" s="40">
        <v>36</v>
      </c>
      <c r="M153" s="40">
        <v>1700</v>
      </c>
      <c r="N153" s="40" t="s">
        <v>624</v>
      </c>
      <c r="O153" s="40" t="s">
        <v>624</v>
      </c>
      <c r="Q153" s="41"/>
    </row>
    <row r="154" spans="1:17" ht="15.75" x14ac:dyDescent="0.25">
      <c r="A154" s="41" t="s">
        <v>300</v>
      </c>
      <c r="B154" s="39" t="s">
        <v>299</v>
      </c>
      <c r="C154" s="40">
        <v>599</v>
      </c>
      <c r="D154" s="40" t="s">
        <v>624</v>
      </c>
      <c r="E154" s="40" t="s">
        <v>624</v>
      </c>
      <c r="F154" s="40">
        <v>55</v>
      </c>
      <c r="G154" s="40">
        <v>204</v>
      </c>
      <c r="H154" s="40">
        <v>2</v>
      </c>
      <c r="I154" s="40" t="s">
        <v>624</v>
      </c>
      <c r="J154" s="40">
        <v>32</v>
      </c>
      <c r="K154" s="40">
        <v>0</v>
      </c>
      <c r="L154" s="40">
        <v>39</v>
      </c>
      <c r="M154" s="40">
        <v>236</v>
      </c>
      <c r="N154" s="40" t="s">
        <v>624</v>
      </c>
      <c r="O154" s="40">
        <v>4</v>
      </c>
      <c r="Q154" s="41"/>
    </row>
    <row r="155" spans="1:17" ht="15.75" x14ac:dyDescent="0.25">
      <c r="A155" s="41" t="s">
        <v>340</v>
      </c>
      <c r="B155" s="39" t="s">
        <v>339</v>
      </c>
      <c r="C155" s="40">
        <v>818</v>
      </c>
      <c r="D155" s="40">
        <v>0</v>
      </c>
      <c r="E155" s="40">
        <v>0</v>
      </c>
      <c r="F155" s="40" t="s">
        <v>624</v>
      </c>
      <c r="G155" s="40">
        <v>705</v>
      </c>
      <c r="H155" s="40">
        <v>0</v>
      </c>
      <c r="I155" s="40">
        <v>38</v>
      </c>
      <c r="J155" s="40">
        <v>0</v>
      </c>
      <c r="K155" s="40">
        <v>0</v>
      </c>
      <c r="L155" s="40" t="s">
        <v>624</v>
      </c>
      <c r="M155" s="40">
        <v>48</v>
      </c>
      <c r="N155" s="40">
        <v>0</v>
      </c>
      <c r="O155" s="40">
        <v>22</v>
      </c>
      <c r="Q155" s="41"/>
    </row>
    <row r="156" spans="1:17" ht="15.75" x14ac:dyDescent="0.25">
      <c r="A156" s="41" t="s">
        <v>338</v>
      </c>
      <c r="B156" s="39" t="s">
        <v>337</v>
      </c>
      <c r="C156" s="40">
        <v>1121</v>
      </c>
      <c r="D156" s="40" t="s">
        <v>624</v>
      </c>
      <c r="E156" s="40">
        <v>0</v>
      </c>
      <c r="F156" s="40">
        <v>22</v>
      </c>
      <c r="G156" s="40">
        <v>395</v>
      </c>
      <c r="H156" s="40" t="s">
        <v>624</v>
      </c>
      <c r="I156" s="40">
        <v>19</v>
      </c>
      <c r="J156" s="40">
        <v>25</v>
      </c>
      <c r="K156" s="40">
        <v>30</v>
      </c>
      <c r="L156" s="40">
        <v>42</v>
      </c>
      <c r="M156" s="40">
        <v>574</v>
      </c>
      <c r="N156" s="40">
        <v>0</v>
      </c>
      <c r="O156" s="40">
        <v>4</v>
      </c>
      <c r="Q156" s="41"/>
    </row>
    <row r="157" spans="1:17" ht="15.75" x14ac:dyDescent="0.25">
      <c r="A157" s="41" t="s">
        <v>364</v>
      </c>
      <c r="B157" s="39" t="s">
        <v>363</v>
      </c>
      <c r="C157" s="40">
        <v>1258</v>
      </c>
      <c r="D157" s="40" t="s">
        <v>624</v>
      </c>
      <c r="E157" s="40">
        <v>0</v>
      </c>
      <c r="F157" s="40">
        <v>178</v>
      </c>
      <c r="G157" s="40">
        <v>469</v>
      </c>
      <c r="H157" s="40" t="s">
        <v>624</v>
      </c>
      <c r="I157" s="40">
        <v>58</v>
      </c>
      <c r="J157" s="40">
        <v>54</v>
      </c>
      <c r="K157" s="40">
        <v>14</v>
      </c>
      <c r="L157" s="40">
        <v>85</v>
      </c>
      <c r="M157" s="40">
        <v>303</v>
      </c>
      <c r="N157" s="40">
        <v>23</v>
      </c>
      <c r="O157" s="40">
        <v>68</v>
      </c>
      <c r="Q157" s="41"/>
    </row>
    <row r="158" spans="1:17" ht="15.75" x14ac:dyDescent="0.25">
      <c r="A158" s="41" t="s">
        <v>374</v>
      </c>
      <c r="B158" s="39" t="s">
        <v>373</v>
      </c>
      <c r="C158" s="40">
        <v>4488</v>
      </c>
      <c r="D158" s="40" t="s">
        <v>624</v>
      </c>
      <c r="E158" s="40" t="s">
        <v>624</v>
      </c>
      <c r="F158" s="40">
        <v>655</v>
      </c>
      <c r="G158" s="40">
        <v>248</v>
      </c>
      <c r="H158" s="40" t="s">
        <v>624</v>
      </c>
      <c r="I158" s="40">
        <v>77</v>
      </c>
      <c r="J158" s="40">
        <v>747</v>
      </c>
      <c r="K158" s="40">
        <v>47</v>
      </c>
      <c r="L158" s="40">
        <v>85</v>
      </c>
      <c r="M158" s="40">
        <v>2584</v>
      </c>
      <c r="N158" s="40">
        <v>13</v>
      </c>
      <c r="O158" s="40">
        <v>16</v>
      </c>
      <c r="Q158" s="41"/>
    </row>
    <row r="159" spans="1:17" ht="15.75" x14ac:dyDescent="0.25">
      <c r="A159" s="41" t="s">
        <v>234</v>
      </c>
      <c r="B159" s="39" t="s">
        <v>233</v>
      </c>
      <c r="C159" s="40">
        <v>1231</v>
      </c>
      <c r="D159" s="40">
        <v>0</v>
      </c>
      <c r="E159" s="40">
        <v>6</v>
      </c>
      <c r="F159" s="40">
        <v>283</v>
      </c>
      <c r="G159" s="40">
        <v>89</v>
      </c>
      <c r="H159" s="40" t="s">
        <v>624</v>
      </c>
      <c r="I159" s="40">
        <v>40</v>
      </c>
      <c r="J159" s="40">
        <v>263</v>
      </c>
      <c r="K159" s="40">
        <v>12</v>
      </c>
      <c r="L159" s="40">
        <v>100</v>
      </c>
      <c r="M159" s="40">
        <v>424</v>
      </c>
      <c r="N159" s="40">
        <v>6</v>
      </c>
      <c r="O159" s="40" t="s">
        <v>624</v>
      </c>
      <c r="Q159" s="41"/>
    </row>
    <row r="160" spans="1:17" ht="15.75" x14ac:dyDescent="0.25">
      <c r="A160" s="41" t="s">
        <v>432</v>
      </c>
      <c r="B160" s="39" t="s">
        <v>431</v>
      </c>
      <c r="C160" s="40">
        <v>1036</v>
      </c>
      <c r="D160" s="40">
        <v>57</v>
      </c>
      <c r="E160" s="40">
        <v>1</v>
      </c>
      <c r="F160" s="40">
        <v>111</v>
      </c>
      <c r="G160" s="40">
        <v>79</v>
      </c>
      <c r="H160" s="40" t="s">
        <v>624</v>
      </c>
      <c r="I160" s="40" t="s">
        <v>624</v>
      </c>
      <c r="J160" s="40">
        <v>261</v>
      </c>
      <c r="K160" s="40">
        <v>0</v>
      </c>
      <c r="L160" s="40" t="s">
        <v>624</v>
      </c>
      <c r="M160" s="40">
        <v>497</v>
      </c>
      <c r="N160" s="40">
        <v>0</v>
      </c>
      <c r="O160" s="40" t="s">
        <v>624</v>
      </c>
      <c r="Q160" s="41"/>
    </row>
    <row r="161" spans="1:17" ht="15.75" x14ac:dyDescent="0.25">
      <c r="A161" s="41" t="s">
        <v>412</v>
      </c>
      <c r="B161" s="39" t="s">
        <v>411</v>
      </c>
      <c r="C161" s="40">
        <v>1149</v>
      </c>
      <c r="D161" s="40">
        <v>0</v>
      </c>
      <c r="E161" s="40">
        <v>0</v>
      </c>
      <c r="F161" s="40">
        <v>43</v>
      </c>
      <c r="G161" s="40">
        <v>945</v>
      </c>
      <c r="H161" s="40">
        <v>18</v>
      </c>
      <c r="I161" s="40">
        <v>53</v>
      </c>
      <c r="J161" s="40">
        <v>15</v>
      </c>
      <c r="K161" s="40">
        <v>2</v>
      </c>
      <c r="L161" s="40">
        <v>10</v>
      </c>
      <c r="M161" s="40">
        <v>57</v>
      </c>
      <c r="N161" s="40">
        <v>2</v>
      </c>
      <c r="O161" s="40">
        <v>4</v>
      </c>
      <c r="Q161" s="41"/>
    </row>
    <row r="162" spans="1:17" ht="15.75" x14ac:dyDescent="0.25">
      <c r="A162" s="41" t="s">
        <v>1918</v>
      </c>
      <c r="B162" s="39" t="s">
        <v>1919</v>
      </c>
      <c r="C162" s="40">
        <v>5844</v>
      </c>
      <c r="D162" s="40" t="s">
        <v>624</v>
      </c>
      <c r="E162" s="40">
        <v>19</v>
      </c>
      <c r="F162" s="40">
        <v>1470</v>
      </c>
      <c r="G162" s="40">
        <v>2419</v>
      </c>
      <c r="H162" s="40">
        <v>120</v>
      </c>
      <c r="I162" s="40">
        <v>190</v>
      </c>
      <c r="J162" s="40">
        <v>216</v>
      </c>
      <c r="K162" s="40">
        <v>83</v>
      </c>
      <c r="L162" s="40">
        <v>196</v>
      </c>
      <c r="M162" s="40">
        <v>1053</v>
      </c>
      <c r="N162" s="40" t="s">
        <v>624</v>
      </c>
      <c r="O162" s="40">
        <v>62</v>
      </c>
      <c r="Q162" s="41"/>
    </row>
    <row r="163" spans="1:17" ht="15.75" x14ac:dyDescent="0.25">
      <c r="A163" s="41" t="s">
        <v>1920</v>
      </c>
      <c r="B163" s="39" t="s">
        <v>1921</v>
      </c>
      <c r="C163" s="40">
        <v>589</v>
      </c>
      <c r="D163" s="40">
        <v>0</v>
      </c>
      <c r="E163" s="40">
        <v>0</v>
      </c>
      <c r="F163" s="40">
        <v>72</v>
      </c>
      <c r="G163" s="40">
        <v>182</v>
      </c>
      <c r="H163" s="40" t="s">
        <v>624</v>
      </c>
      <c r="I163" s="40">
        <v>42</v>
      </c>
      <c r="J163" s="40" t="s">
        <v>624</v>
      </c>
      <c r="K163" s="40" t="s">
        <v>624</v>
      </c>
      <c r="L163" s="40">
        <v>69</v>
      </c>
      <c r="M163" s="40">
        <v>173</v>
      </c>
      <c r="N163" s="40">
        <v>0</v>
      </c>
      <c r="O163" s="40">
        <v>38</v>
      </c>
      <c r="Q163" s="41"/>
    </row>
    <row r="164" spans="1:17" ht="15.75" x14ac:dyDescent="0.25">
      <c r="A164" s="41" t="s">
        <v>1922</v>
      </c>
      <c r="B164" s="39" t="s">
        <v>942</v>
      </c>
      <c r="C164" s="40">
        <v>2442</v>
      </c>
      <c r="D164" s="40" t="s">
        <v>624</v>
      </c>
      <c r="E164" s="40">
        <v>26</v>
      </c>
      <c r="F164" s="40">
        <v>94</v>
      </c>
      <c r="G164" s="40">
        <v>1320</v>
      </c>
      <c r="H164" s="40">
        <v>13</v>
      </c>
      <c r="I164" s="40">
        <v>295</v>
      </c>
      <c r="J164" s="40">
        <v>27</v>
      </c>
      <c r="K164" s="40">
        <v>20</v>
      </c>
      <c r="L164" s="40">
        <v>42</v>
      </c>
      <c r="M164" s="40">
        <v>181</v>
      </c>
      <c r="N164" s="40" t="s">
        <v>624</v>
      </c>
      <c r="O164" s="40">
        <v>415</v>
      </c>
      <c r="Q164" s="41"/>
    </row>
    <row r="165" spans="1:17" ht="15.75" x14ac:dyDescent="0.25">
      <c r="A165" s="41" t="s">
        <v>28</v>
      </c>
      <c r="B165" s="39" t="s">
        <v>27</v>
      </c>
      <c r="C165" s="40">
        <v>3942</v>
      </c>
      <c r="D165" s="40">
        <v>0</v>
      </c>
      <c r="E165" s="40">
        <v>21</v>
      </c>
      <c r="F165" s="40">
        <v>156</v>
      </c>
      <c r="G165" s="40">
        <v>1156</v>
      </c>
      <c r="H165" s="40">
        <v>113</v>
      </c>
      <c r="I165" s="40">
        <v>161</v>
      </c>
      <c r="J165" s="40">
        <v>313</v>
      </c>
      <c r="K165" s="40">
        <v>174</v>
      </c>
      <c r="L165" s="40">
        <v>141</v>
      </c>
      <c r="M165" s="40">
        <v>1649</v>
      </c>
      <c r="N165" s="40">
        <v>31</v>
      </c>
      <c r="O165" s="40">
        <v>27</v>
      </c>
      <c r="Q165" s="41"/>
    </row>
    <row r="166" spans="1:17" ht="15.75" x14ac:dyDescent="0.25">
      <c r="A166" s="41" t="s">
        <v>326</v>
      </c>
      <c r="B166" s="39" t="s">
        <v>325</v>
      </c>
      <c r="C166" s="40">
        <v>426</v>
      </c>
      <c r="D166" s="40">
        <v>0</v>
      </c>
      <c r="E166" s="40">
        <v>0</v>
      </c>
      <c r="F166" s="40" t="s">
        <v>624</v>
      </c>
      <c r="G166" s="40">
        <v>281</v>
      </c>
      <c r="H166" s="40" t="s">
        <v>624</v>
      </c>
      <c r="I166" s="40">
        <v>30</v>
      </c>
      <c r="J166" s="40" t="s">
        <v>624</v>
      </c>
      <c r="K166" s="40">
        <v>11</v>
      </c>
      <c r="L166" s="40">
        <v>14</v>
      </c>
      <c r="M166" s="40">
        <v>74</v>
      </c>
      <c r="N166" s="40">
        <v>3</v>
      </c>
      <c r="O166" s="40">
        <v>0</v>
      </c>
      <c r="Q166" s="41"/>
    </row>
    <row r="167" spans="1:17" ht="15.75" x14ac:dyDescent="0.25">
      <c r="A167" s="41" t="s">
        <v>1923</v>
      </c>
      <c r="B167" s="39" t="s">
        <v>1924</v>
      </c>
      <c r="C167" s="40">
        <v>554</v>
      </c>
      <c r="D167" s="40">
        <v>0</v>
      </c>
      <c r="E167" s="40" t="s">
        <v>624</v>
      </c>
      <c r="F167" s="40">
        <v>373</v>
      </c>
      <c r="G167" s="40">
        <v>36</v>
      </c>
      <c r="H167" s="40">
        <v>0</v>
      </c>
      <c r="I167" s="40">
        <v>82</v>
      </c>
      <c r="J167" s="40">
        <v>0</v>
      </c>
      <c r="K167" s="40">
        <v>0</v>
      </c>
      <c r="L167" s="40">
        <v>0</v>
      </c>
      <c r="M167" s="40">
        <v>55</v>
      </c>
      <c r="N167" s="40">
        <v>0</v>
      </c>
      <c r="O167" s="40" t="s">
        <v>624</v>
      </c>
      <c r="Q167" s="41"/>
    </row>
    <row r="168" spans="1:17" ht="15.75" x14ac:dyDescent="0.25">
      <c r="A168" s="41" t="s">
        <v>128</v>
      </c>
      <c r="B168" s="39" t="s">
        <v>127</v>
      </c>
      <c r="C168" s="40">
        <v>520</v>
      </c>
      <c r="D168" s="40">
        <v>0</v>
      </c>
      <c r="E168" s="40">
        <v>1</v>
      </c>
      <c r="F168" s="40">
        <v>133</v>
      </c>
      <c r="G168" s="40">
        <v>218</v>
      </c>
      <c r="H168" s="40">
        <v>0</v>
      </c>
      <c r="I168" s="40">
        <v>48</v>
      </c>
      <c r="J168" s="40" t="s">
        <v>624</v>
      </c>
      <c r="K168" s="40" t="s">
        <v>624</v>
      </c>
      <c r="L168" s="40">
        <v>31</v>
      </c>
      <c r="M168" s="40">
        <v>71</v>
      </c>
      <c r="N168" s="40" t="s">
        <v>624</v>
      </c>
      <c r="O168" s="40" t="s">
        <v>624</v>
      </c>
      <c r="Q168" s="41"/>
    </row>
    <row r="169" spans="1:17" ht="15.75" x14ac:dyDescent="0.25">
      <c r="A169" s="41" t="s">
        <v>264</v>
      </c>
      <c r="B169" s="39" t="s">
        <v>263</v>
      </c>
      <c r="C169" s="40">
        <v>827</v>
      </c>
      <c r="D169" s="40" t="s">
        <v>624</v>
      </c>
      <c r="E169" s="40">
        <v>0</v>
      </c>
      <c r="F169" s="40">
        <v>88</v>
      </c>
      <c r="G169" s="40">
        <v>687</v>
      </c>
      <c r="H169" s="40">
        <v>0</v>
      </c>
      <c r="I169" s="40">
        <v>17</v>
      </c>
      <c r="J169" s="40">
        <v>0</v>
      </c>
      <c r="K169" s="40">
        <v>0</v>
      </c>
      <c r="L169" s="40" t="s">
        <v>624</v>
      </c>
      <c r="M169" s="40">
        <v>13</v>
      </c>
      <c r="N169" s="40">
        <v>0</v>
      </c>
      <c r="O169" s="40" t="s">
        <v>624</v>
      </c>
      <c r="Q169" s="41"/>
    </row>
    <row r="170" spans="1:17" ht="15.75" x14ac:dyDescent="0.25">
      <c r="A170" s="41" t="s">
        <v>470</v>
      </c>
      <c r="B170" s="39" t="s">
        <v>469</v>
      </c>
      <c r="C170" s="40">
        <v>1398</v>
      </c>
      <c r="D170" s="40">
        <v>0</v>
      </c>
      <c r="E170" s="40" t="s">
        <v>624</v>
      </c>
      <c r="F170" s="40">
        <v>23</v>
      </c>
      <c r="G170" s="40">
        <v>585</v>
      </c>
      <c r="H170" s="40" t="s">
        <v>624</v>
      </c>
      <c r="I170" s="40">
        <v>78</v>
      </c>
      <c r="J170" s="40">
        <v>38</v>
      </c>
      <c r="K170" s="40">
        <v>23</v>
      </c>
      <c r="L170" s="40">
        <v>143</v>
      </c>
      <c r="M170" s="40">
        <v>478</v>
      </c>
      <c r="N170" s="40">
        <v>14</v>
      </c>
      <c r="O170" s="40">
        <v>8</v>
      </c>
      <c r="Q170" s="41"/>
    </row>
    <row r="171" spans="1:17" ht="15.75" x14ac:dyDescent="0.25">
      <c r="A171" s="41" t="s">
        <v>1925</v>
      </c>
      <c r="B171" s="39" t="s">
        <v>1926</v>
      </c>
      <c r="C171" s="40">
        <v>385</v>
      </c>
      <c r="D171" s="40">
        <v>0</v>
      </c>
      <c r="E171" s="40">
        <v>1</v>
      </c>
      <c r="F171" s="40">
        <v>56</v>
      </c>
      <c r="G171" s="40">
        <v>191</v>
      </c>
      <c r="H171" s="40">
        <v>0</v>
      </c>
      <c r="I171" s="40">
        <v>27</v>
      </c>
      <c r="J171" s="40">
        <v>0</v>
      </c>
      <c r="K171" s="40">
        <v>0</v>
      </c>
      <c r="L171" s="40">
        <v>10</v>
      </c>
      <c r="M171" s="40">
        <v>90</v>
      </c>
      <c r="N171" s="40">
        <v>0</v>
      </c>
      <c r="O171" s="40">
        <v>10</v>
      </c>
      <c r="Q171" s="41"/>
    </row>
    <row r="172" spans="1:17" ht="15.75" x14ac:dyDescent="0.25">
      <c r="A172" s="41" t="s">
        <v>1927</v>
      </c>
      <c r="B172" s="39" t="s">
        <v>1928</v>
      </c>
      <c r="C172" s="40">
        <v>4414</v>
      </c>
      <c r="D172" s="40">
        <v>0</v>
      </c>
      <c r="E172" s="40">
        <v>11</v>
      </c>
      <c r="F172" s="40">
        <v>287</v>
      </c>
      <c r="G172" s="40">
        <v>2000</v>
      </c>
      <c r="H172" s="40">
        <v>0</v>
      </c>
      <c r="I172" s="40">
        <v>151</v>
      </c>
      <c r="J172" s="40">
        <v>42</v>
      </c>
      <c r="K172" s="40">
        <v>9</v>
      </c>
      <c r="L172" s="40">
        <v>204</v>
      </c>
      <c r="M172" s="40">
        <v>1572</v>
      </c>
      <c r="N172" s="40">
        <v>28</v>
      </c>
      <c r="O172" s="40">
        <v>110</v>
      </c>
      <c r="Q172" s="41"/>
    </row>
    <row r="173" spans="1:17" ht="15.75" x14ac:dyDescent="0.25">
      <c r="A173" s="41" t="s">
        <v>1929</v>
      </c>
      <c r="B173" s="39" t="s">
        <v>1144</v>
      </c>
      <c r="C173" s="40">
        <v>1275</v>
      </c>
      <c r="D173" s="40">
        <v>0</v>
      </c>
      <c r="E173" s="40" t="s">
        <v>624</v>
      </c>
      <c r="F173" s="40">
        <v>0</v>
      </c>
      <c r="G173" s="40">
        <v>0</v>
      </c>
      <c r="H173" s="40">
        <v>0</v>
      </c>
      <c r="I173" s="40">
        <v>0</v>
      </c>
      <c r="J173" s="40">
        <v>1241</v>
      </c>
      <c r="K173" s="40">
        <v>0</v>
      </c>
      <c r="L173" s="40">
        <v>0</v>
      </c>
      <c r="M173" s="40" t="s">
        <v>624</v>
      </c>
      <c r="N173" s="40">
        <v>0</v>
      </c>
      <c r="O173" s="40" t="s">
        <v>624</v>
      </c>
      <c r="Q173" s="41"/>
    </row>
    <row r="174" spans="1:17" ht="15.75" x14ac:dyDescent="0.25">
      <c r="A174" s="41" t="s">
        <v>1885</v>
      </c>
      <c r="B174" s="39" t="s">
        <v>1930</v>
      </c>
      <c r="C174" s="40">
        <v>162570</v>
      </c>
      <c r="D174" s="40">
        <v>554</v>
      </c>
      <c r="E174" s="40">
        <v>1273</v>
      </c>
      <c r="F174" s="40">
        <v>10901</v>
      </c>
      <c r="G174" s="40">
        <v>34851</v>
      </c>
      <c r="H174" s="40">
        <v>1318</v>
      </c>
      <c r="I174" s="40">
        <v>4976</v>
      </c>
      <c r="J174" s="40">
        <v>13724</v>
      </c>
      <c r="K174" s="40">
        <v>10870</v>
      </c>
      <c r="L174" s="40">
        <v>7071</v>
      </c>
      <c r="M174" s="40">
        <v>67485</v>
      </c>
      <c r="N174" s="40">
        <v>7760</v>
      </c>
      <c r="O174" s="40">
        <v>1787</v>
      </c>
      <c r="Q174" s="41"/>
    </row>
    <row r="175" spans="1:17" ht="15.75" x14ac:dyDescent="0.25">
      <c r="A175" s="41" t="s">
        <v>476</v>
      </c>
      <c r="B175" s="39" t="s">
        <v>1146</v>
      </c>
      <c r="C175" s="40">
        <v>295097</v>
      </c>
      <c r="D175" s="40">
        <v>2326</v>
      </c>
      <c r="E175" s="40">
        <v>2002</v>
      </c>
      <c r="F175" s="40">
        <v>30502</v>
      </c>
      <c r="G175" s="40">
        <v>81182</v>
      </c>
      <c r="H175" s="40">
        <v>3589</v>
      </c>
      <c r="I175" s="40">
        <v>9482</v>
      </c>
      <c r="J175" s="40">
        <v>18615</v>
      </c>
      <c r="K175" s="40">
        <v>17223</v>
      </c>
      <c r="L175" s="40">
        <v>13499</v>
      </c>
      <c r="M175" s="40">
        <v>104663</v>
      </c>
      <c r="N175" s="40">
        <v>8475</v>
      </c>
      <c r="O175" s="40">
        <v>3539</v>
      </c>
      <c r="Q175" s="41"/>
    </row>
  </sheetData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F600-A25D-41B3-BE09-E16D72B1F42D}">
  <dimension ref="A1:M92"/>
  <sheetViews>
    <sheetView topLeftCell="B1" zoomScaleNormal="100" workbookViewId="0">
      <pane xSplit="1" ySplit="3" topLeftCell="C34" activePane="bottomRight" state="frozen"/>
      <selection activeCell="B1" sqref="B1"/>
      <selection pane="topRight" activeCell="C1" sqref="C1"/>
      <selection pane="bottomLeft" activeCell="B4" sqref="B4"/>
      <selection pane="bottomRight" activeCell="J22" sqref="J22"/>
    </sheetView>
  </sheetViews>
  <sheetFormatPr defaultColWidth="8.7109375" defaultRowHeight="15" x14ac:dyDescent="0.25"/>
  <cols>
    <col min="1" max="1" width="18.5703125" customWidth="1"/>
    <col min="2" max="2" width="76.42578125" bestFit="1" customWidth="1"/>
    <col min="3" max="3" width="25" customWidth="1"/>
    <col min="4" max="4" width="16.28515625" customWidth="1"/>
    <col min="5" max="5" width="8.28515625" customWidth="1"/>
    <col min="6" max="6" width="14.28515625" customWidth="1"/>
    <col min="7" max="12" width="15" customWidth="1"/>
  </cols>
  <sheetData>
    <row r="1" spans="1:12" ht="15.75" x14ac:dyDescent="0.25">
      <c r="A1" s="55" t="s">
        <v>2398</v>
      </c>
      <c r="B1" s="55"/>
      <c r="C1" t="s">
        <v>3257</v>
      </c>
    </row>
    <row r="3" spans="1:12" s="105" customFormat="1" ht="45" x14ac:dyDescent="0.25">
      <c r="A3" s="103" t="s">
        <v>2399</v>
      </c>
      <c r="B3" s="103" t="s">
        <v>2400</v>
      </c>
      <c r="C3" s="104" t="s">
        <v>2401</v>
      </c>
      <c r="D3" s="104" t="s">
        <v>2402</v>
      </c>
      <c r="E3" s="104" t="s">
        <v>2403</v>
      </c>
      <c r="G3" s="106" t="s">
        <v>3256</v>
      </c>
      <c r="H3" s="106" t="s">
        <v>3258</v>
      </c>
      <c r="I3" s="106" t="s">
        <v>3260</v>
      </c>
      <c r="J3" s="106" t="s">
        <v>3261</v>
      </c>
      <c r="L3" s="106" t="s">
        <v>3262</v>
      </c>
    </row>
    <row r="4" spans="1:12" x14ac:dyDescent="0.25">
      <c r="A4" s="58" t="s">
        <v>2404</v>
      </c>
      <c r="B4" t="s">
        <v>2405</v>
      </c>
      <c r="C4" s="59">
        <v>0.22399999999999998</v>
      </c>
      <c r="D4" s="60">
        <v>0.34599999999999997</v>
      </c>
      <c r="E4" s="61" t="s">
        <v>2406</v>
      </c>
      <c r="F4" s="62"/>
      <c r="G4" s="11">
        <f>'ONS - CPI weights'!AB25</f>
        <v>20.081</v>
      </c>
      <c r="H4" s="64" t="s">
        <v>3259</v>
      </c>
      <c r="I4" s="65">
        <f>IF(H4="G",C4*(G4/1000),"")</f>
        <v>4.4981439999999991E-3</v>
      </c>
      <c r="J4" s="65">
        <f>IF(H4="G",D4*(G4/1000),"")</f>
        <v>6.9480259999999986E-3</v>
      </c>
      <c r="K4" s="53"/>
      <c r="L4" s="52">
        <f>IF(H4="G",G4,"")</f>
        <v>20.081</v>
      </c>
    </row>
    <row r="5" spans="1:12" x14ac:dyDescent="0.25">
      <c r="A5" s="58" t="s">
        <v>2407</v>
      </c>
      <c r="B5" t="s">
        <v>2408</v>
      </c>
      <c r="C5" s="59">
        <v>0.30199999999999999</v>
      </c>
      <c r="D5" s="60">
        <v>0.41699999999999998</v>
      </c>
      <c r="E5" s="61" t="s">
        <v>2409</v>
      </c>
      <c r="G5" s="11">
        <f>'ONS - CPI weights'!AB33</f>
        <v>20.061800000000002</v>
      </c>
      <c r="H5" s="64" t="s">
        <v>3259</v>
      </c>
      <c r="I5" s="65">
        <f t="shared" ref="I5:I68" si="0">IF(H5="G",C5*(G5/1000),"")</f>
        <v>6.0586635999999999E-3</v>
      </c>
      <c r="J5" s="65">
        <f t="shared" ref="J5:J68" si="1">IF(H5="G",D5*(G5/1000),"")</f>
        <v>8.3657706000000009E-3</v>
      </c>
      <c r="K5" s="65"/>
      <c r="L5" s="52">
        <f t="shared" ref="L5:L68" si="2">IF(H5="G",G5,"")</f>
        <v>20.061800000000002</v>
      </c>
    </row>
    <row r="6" spans="1:12" x14ac:dyDescent="0.25">
      <c r="A6" s="58" t="s">
        <v>2410</v>
      </c>
      <c r="B6" t="s">
        <v>2411</v>
      </c>
      <c r="C6" s="59">
        <v>0.32200000000000001</v>
      </c>
      <c r="D6" s="60">
        <v>0.39</v>
      </c>
      <c r="E6" s="61" t="s">
        <v>2406</v>
      </c>
      <c r="G6" s="11">
        <f>'ONS - CPI weights'!AB41</f>
        <v>4.0117000000000003</v>
      </c>
      <c r="H6" s="64" t="s">
        <v>3259</v>
      </c>
      <c r="I6" s="65">
        <f t="shared" si="0"/>
        <v>1.2917674E-3</v>
      </c>
      <c r="J6" s="65">
        <f t="shared" si="1"/>
        <v>1.5645630000000002E-3</v>
      </c>
      <c r="K6" s="65"/>
      <c r="L6" s="52">
        <f t="shared" si="2"/>
        <v>4.0117000000000003</v>
      </c>
    </row>
    <row r="7" spans="1:12" x14ac:dyDescent="0.25">
      <c r="A7" s="58" t="s">
        <v>2412</v>
      </c>
      <c r="B7" t="s">
        <v>2413</v>
      </c>
      <c r="C7" s="59">
        <v>0.215</v>
      </c>
      <c r="D7" s="60">
        <v>0.311</v>
      </c>
      <c r="E7" s="61" t="s">
        <v>2406</v>
      </c>
      <c r="G7" s="11">
        <f>'ONS - CPI weights'!AB45</f>
        <v>12.9864</v>
      </c>
      <c r="H7" s="64" t="s">
        <v>3259</v>
      </c>
      <c r="I7" s="65">
        <f t="shared" si="0"/>
        <v>2.7920760000000001E-3</v>
      </c>
      <c r="J7" s="65">
        <f t="shared" si="1"/>
        <v>4.0387703999999998E-3</v>
      </c>
      <c r="K7" s="65"/>
      <c r="L7" s="52">
        <f t="shared" si="2"/>
        <v>12.9864</v>
      </c>
    </row>
    <row r="8" spans="1:12" x14ac:dyDescent="0.25">
      <c r="A8" s="58" t="s">
        <v>2414</v>
      </c>
      <c r="B8" t="s">
        <v>2415</v>
      </c>
      <c r="C8" s="59">
        <v>0.32500000000000001</v>
      </c>
      <c r="D8" s="60">
        <v>0.38</v>
      </c>
      <c r="E8" s="61" t="s">
        <v>2406</v>
      </c>
      <c r="G8" s="11">
        <f>'ONS - CPI weights'!AB52</f>
        <v>3.2403</v>
      </c>
      <c r="H8" s="64" t="s">
        <v>3259</v>
      </c>
      <c r="I8" s="65">
        <f t="shared" si="0"/>
        <v>1.0530975E-3</v>
      </c>
      <c r="J8" s="65">
        <f t="shared" si="1"/>
        <v>1.2313139999999998E-3</v>
      </c>
      <c r="K8" s="65"/>
      <c r="L8" s="52">
        <f t="shared" si="2"/>
        <v>3.2403</v>
      </c>
    </row>
    <row r="9" spans="1:12" x14ac:dyDescent="0.25">
      <c r="A9" s="58" t="s">
        <v>2416</v>
      </c>
      <c r="B9" t="s">
        <v>2417</v>
      </c>
      <c r="C9" s="59">
        <v>0.376</v>
      </c>
      <c r="D9" s="60">
        <v>0.47599999999999998</v>
      </c>
      <c r="E9" s="61" t="s">
        <v>2409</v>
      </c>
      <c r="G9" s="11">
        <f>'ONS - CPI weights'!AB56</f>
        <v>9.5810999999999993</v>
      </c>
      <c r="H9" s="64" t="s">
        <v>3259</v>
      </c>
      <c r="I9" s="65">
        <f t="shared" si="0"/>
        <v>3.6024935999999994E-3</v>
      </c>
      <c r="J9" s="65">
        <f t="shared" si="1"/>
        <v>4.5606035999999992E-3</v>
      </c>
      <c r="K9" s="65"/>
      <c r="L9" s="52">
        <f t="shared" si="2"/>
        <v>9.5810999999999993</v>
      </c>
    </row>
    <row r="10" spans="1:12" x14ac:dyDescent="0.25">
      <c r="A10" s="58" t="s">
        <v>2418</v>
      </c>
      <c r="B10" t="s">
        <v>2419</v>
      </c>
      <c r="C10" s="59">
        <v>0.38200000000000001</v>
      </c>
      <c r="D10" s="60">
        <v>0.44900000000000001</v>
      </c>
      <c r="E10" s="61" t="s">
        <v>2409</v>
      </c>
      <c r="G10" s="11">
        <f>'ONS - CPI weights'!AB60</f>
        <v>14.7858</v>
      </c>
      <c r="H10" s="64" t="s">
        <v>3259</v>
      </c>
      <c r="I10" s="65">
        <f t="shared" si="0"/>
        <v>5.6481756000000003E-3</v>
      </c>
      <c r="J10" s="65">
        <f t="shared" si="1"/>
        <v>6.6388241999999998E-3</v>
      </c>
      <c r="K10" s="65"/>
      <c r="L10" s="52">
        <f t="shared" si="2"/>
        <v>14.7858</v>
      </c>
    </row>
    <row r="11" spans="1:12" x14ac:dyDescent="0.25">
      <c r="A11" s="58" t="s">
        <v>2420</v>
      </c>
      <c r="B11" t="s">
        <v>2421</v>
      </c>
      <c r="C11" s="59">
        <v>0.29100000000000004</v>
      </c>
      <c r="D11" s="60">
        <v>0.34100000000000003</v>
      </c>
      <c r="E11" s="61" t="s">
        <v>2406</v>
      </c>
      <c r="G11" s="11">
        <f>'ONS - CPI weights'!AB67</f>
        <v>11.7476</v>
      </c>
      <c r="H11" s="64" t="s">
        <v>3259</v>
      </c>
      <c r="I11" s="65">
        <f t="shared" si="0"/>
        <v>3.4185516000000003E-3</v>
      </c>
      <c r="J11" s="65">
        <f t="shared" si="1"/>
        <v>4.0059316000000001E-3</v>
      </c>
      <c r="K11" s="65"/>
      <c r="L11" s="52">
        <f t="shared" si="2"/>
        <v>11.7476</v>
      </c>
    </row>
    <row r="12" spans="1:12" x14ac:dyDescent="0.25">
      <c r="A12" s="58" t="s">
        <v>2422</v>
      </c>
      <c r="B12" t="s">
        <v>2423</v>
      </c>
      <c r="C12" s="59">
        <v>0.317</v>
      </c>
      <c r="D12" s="60">
        <v>0.378</v>
      </c>
      <c r="E12" s="61" t="s">
        <v>2406</v>
      </c>
      <c r="G12" s="11">
        <f>'ONS - CPI weights'!AB73</f>
        <v>4.9253</v>
      </c>
      <c r="H12" s="64" t="s">
        <v>3259</v>
      </c>
      <c r="I12" s="65">
        <f t="shared" si="0"/>
        <v>1.5613201E-3</v>
      </c>
      <c r="J12" s="65">
        <f t="shared" si="1"/>
        <v>1.8617633999999999E-3</v>
      </c>
      <c r="K12" s="65"/>
      <c r="L12" s="52">
        <f t="shared" si="2"/>
        <v>4.9253</v>
      </c>
    </row>
    <row r="13" spans="1:12" x14ac:dyDescent="0.25">
      <c r="A13" s="58" t="s">
        <v>2424</v>
      </c>
      <c r="B13" t="s">
        <v>2425</v>
      </c>
      <c r="C13" s="59">
        <v>0.29799999999999999</v>
      </c>
      <c r="D13" s="60">
        <v>0.34300000000000003</v>
      </c>
      <c r="E13" s="61" t="s">
        <v>2406</v>
      </c>
      <c r="G13" s="11">
        <f>'ONS - CPI weights'!AB79</f>
        <v>2.5899000000000001</v>
      </c>
      <c r="H13" s="64" t="s">
        <v>3259</v>
      </c>
      <c r="I13" s="65">
        <f t="shared" si="0"/>
        <v>7.7179020000000002E-4</v>
      </c>
      <c r="J13" s="65">
        <f t="shared" si="1"/>
        <v>8.883357000000001E-4</v>
      </c>
      <c r="K13" s="65"/>
      <c r="L13" s="52">
        <f t="shared" si="2"/>
        <v>2.5899000000000001</v>
      </c>
    </row>
    <row r="14" spans="1:12" x14ac:dyDescent="0.25">
      <c r="A14" s="58" t="s">
        <v>2426</v>
      </c>
      <c r="B14" t="s">
        <v>2427</v>
      </c>
      <c r="C14" s="59">
        <v>0.20199999999999999</v>
      </c>
      <c r="D14" s="60">
        <v>0.29099999999999998</v>
      </c>
      <c r="E14" s="61" t="s">
        <v>2406</v>
      </c>
      <c r="G14" s="11">
        <f>'ONS - CPI weights'!AB83</f>
        <v>9.1354000000000006</v>
      </c>
      <c r="H14" s="64" t="s">
        <v>3259</v>
      </c>
      <c r="I14" s="65">
        <f t="shared" si="0"/>
        <v>1.8453507999999998E-3</v>
      </c>
      <c r="J14" s="65">
        <f t="shared" si="1"/>
        <v>2.6584014E-3</v>
      </c>
      <c r="K14" s="65"/>
      <c r="L14" s="52">
        <f t="shared" si="2"/>
        <v>9.1354000000000006</v>
      </c>
    </row>
    <row r="15" spans="1:12" x14ac:dyDescent="0.25">
      <c r="A15" s="58" t="s">
        <v>2428</v>
      </c>
      <c r="B15" t="s">
        <v>2429</v>
      </c>
      <c r="C15" s="59">
        <v>0.08</v>
      </c>
      <c r="D15" s="60">
        <v>9.2999999999999999E-2</v>
      </c>
      <c r="E15" s="61" t="s">
        <v>2430</v>
      </c>
      <c r="G15" s="11">
        <f>'ONS - CPI weights'!AB89</f>
        <v>6.0627000000000004</v>
      </c>
      <c r="H15" s="64" t="s">
        <v>3259</v>
      </c>
      <c r="I15" s="65">
        <f t="shared" si="0"/>
        <v>4.8501600000000006E-4</v>
      </c>
      <c r="J15" s="65">
        <f t="shared" si="1"/>
        <v>5.6383110000000002E-4</v>
      </c>
      <c r="K15" s="65"/>
      <c r="L15" s="52">
        <f t="shared" si="2"/>
        <v>6.0627000000000004</v>
      </c>
    </row>
    <row r="16" spans="1:12" x14ac:dyDescent="0.25">
      <c r="A16" s="58" t="s">
        <v>2431</v>
      </c>
      <c r="B16" t="s">
        <v>2432</v>
      </c>
      <c r="C16" s="59">
        <v>0.08</v>
      </c>
      <c r="D16" s="60">
        <v>9.2999999999999999E-2</v>
      </c>
      <c r="E16" s="61" t="s">
        <v>2430</v>
      </c>
      <c r="G16" s="11">
        <f>'ONS - CPI weights'!AB90</f>
        <v>9.4115000000000002</v>
      </c>
      <c r="H16" s="64" t="s">
        <v>3259</v>
      </c>
      <c r="I16" s="65">
        <f t="shared" si="0"/>
        <v>7.5292000000000002E-4</v>
      </c>
      <c r="J16" s="65">
        <f t="shared" si="1"/>
        <v>8.7526949999999998E-4</v>
      </c>
      <c r="K16" s="65"/>
      <c r="L16" s="52">
        <f t="shared" si="2"/>
        <v>9.4115000000000002</v>
      </c>
    </row>
    <row r="17" spans="1:12" x14ac:dyDescent="0.25">
      <c r="A17" s="58" t="s">
        <v>2433</v>
      </c>
      <c r="B17" t="s">
        <v>2434</v>
      </c>
      <c r="C17" s="59">
        <v>0.08</v>
      </c>
      <c r="D17" s="60">
        <v>9.2999999999999999E-2</v>
      </c>
      <c r="E17" s="61" t="s">
        <v>2430</v>
      </c>
      <c r="G17" s="11">
        <f>'ONS - CPI weights'!AB94</f>
        <v>5.4568000000000003</v>
      </c>
      <c r="H17" s="64" t="s">
        <v>3259</v>
      </c>
      <c r="I17" s="65">
        <f t="shared" si="0"/>
        <v>4.3654400000000003E-4</v>
      </c>
      <c r="J17" s="65">
        <f t="shared" si="1"/>
        <v>5.0748239999999999E-4</v>
      </c>
      <c r="K17" s="65"/>
      <c r="L17" s="52">
        <f t="shared" si="2"/>
        <v>5.4568000000000003</v>
      </c>
    </row>
    <row r="18" spans="1:12" x14ac:dyDescent="0.25">
      <c r="A18" s="58" t="s">
        <v>2435</v>
      </c>
      <c r="B18" t="s">
        <v>2436</v>
      </c>
      <c r="C18" s="59">
        <v>0.08</v>
      </c>
      <c r="D18" s="60">
        <v>9.2999999999999999E-2</v>
      </c>
      <c r="E18" s="61" t="s">
        <v>2430</v>
      </c>
      <c r="G18" s="11">
        <f>'ONS - CPI weights'!AB98</f>
        <v>18.218599999999999</v>
      </c>
      <c r="H18" s="64" t="s">
        <v>3259</v>
      </c>
      <c r="I18" s="65">
        <f t="shared" si="0"/>
        <v>1.4574879999999998E-3</v>
      </c>
      <c r="J18" s="65">
        <f t="shared" si="1"/>
        <v>1.6943297999999999E-3</v>
      </c>
      <c r="K18" s="65"/>
      <c r="L18" s="52">
        <f t="shared" si="2"/>
        <v>18.218599999999999</v>
      </c>
    </row>
    <row r="19" spans="1:12" x14ac:dyDescent="0.25">
      <c r="A19" s="58" t="s">
        <v>2437</v>
      </c>
      <c r="B19" t="s">
        <v>2438</v>
      </c>
      <c r="C19" s="59">
        <v>0.39200000000000002</v>
      </c>
      <c r="D19" s="60">
        <v>0.39800000000000002</v>
      </c>
      <c r="E19" s="61" t="s">
        <v>2406</v>
      </c>
      <c r="G19" s="11">
        <f>'ONS - CPI weights'!AB104</f>
        <v>43.420200000000001</v>
      </c>
      <c r="H19" s="64" t="s">
        <v>3259</v>
      </c>
      <c r="I19" s="65">
        <f t="shared" si="0"/>
        <v>1.7020718399999999E-2</v>
      </c>
      <c r="J19" s="65">
        <f t="shared" si="1"/>
        <v>1.7281239600000001E-2</v>
      </c>
      <c r="K19" s="65"/>
      <c r="L19" s="52">
        <f t="shared" si="2"/>
        <v>43.420200000000001</v>
      </c>
    </row>
    <row r="20" spans="1:12" x14ac:dyDescent="0.25">
      <c r="A20" s="58" t="s">
        <v>2439</v>
      </c>
      <c r="B20" t="s">
        <v>2440</v>
      </c>
      <c r="C20" s="59">
        <v>0.28600000000000003</v>
      </c>
      <c r="D20" s="60">
        <v>0.30499999999999999</v>
      </c>
      <c r="E20" s="61" t="s">
        <v>2406</v>
      </c>
      <c r="G20" s="11">
        <f>'ONS - CPI weights'!AB108</f>
        <v>6.0995999999999997</v>
      </c>
      <c r="H20" s="64" t="s">
        <v>3259</v>
      </c>
      <c r="I20" s="65">
        <f t="shared" si="0"/>
        <v>1.7444856E-3</v>
      </c>
      <c r="J20" s="65">
        <f t="shared" si="1"/>
        <v>1.8603779999999998E-3</v>
      </c>
      <c r="K20" s="65"/>
      <c r="L20" s="52">
        <f t="shared" si="2"/>
        <v>6.0995999999999997</v>
      </c>
    </row>
    <row r="21" spans="1:12" x14ac:dyDescent="0.25">
      <c r="A21" s="58" t="s">
        <v>2441</v>
      </c>
      <c r="B21" t="s">
        <v>2442</v>
      </c>
      <c r="C21" s="59">
        <v>5.0000000000000001E-3</v>
      </c>
      <c r="D21" s="60">
        <v>0.10299999999999999</v>
      </c>
      <c r="E21" s="61" t="s">
        <v>2443</v>
      </c>
      <c r="G21" s="11">
        <f>'ONS - CPI weights'!AB111</f>
        <v>0.59119999999999995</v>
      </c>
      <c r="H21" s="64"/>
      <c r="I21" s="65" t="str">
        <f t="shared" si="0"/>
        <v/>
      </c>
      <c r="J21" s="65" t="str">
        <f t="shared" si="1"/>
        <v/>
      </c>
      <c r="K21" s="65"/>
      <c r="L21" s="52" t="str">
        <f t="shared" si="2"/>
        <v/>
      </c>
    </row>
    <row r="22" spans="1:12" x14ac:dyDescent="0.25">
      <c r="A22" s="58" t="s">
        <v>2444</v>
      </c>
      <c r="B22" t="s">
        <v>2445</v>
      </c>
      <c r="C22" s="59">
        <v>0.46</v>
      </c>
      <c r="D22" s="60">
        <v>0.46400000000000002</v>
      </c>
      <c r="E22" s="61" t="s">
        <v>2409</v>
      </c>
      <c r="G22" s="11">
        <f>'ONS - CPI weights'!AB115</f>
        <v>8.4963999999999995</v>
      </c>
      <c r="H22" s="64" t="s">
        <v>3259</v>
      </c>
      <c r="I22" s="65">
        <f t="shared" si="0"/>
        <v>3.9083440000000002E-3</v>
      </c>
      <c r="J22" s="65">
        <f t="shared" si="1"/>
        <v>3.9423295999999998E-3</v>
      </c>
      <c r="K22" s="65"/>
      <c r="L22" s="52">
        <f t="shared" si="2"/>
        <v>8.4963999999999995</v>
      </c>
    </row>
    <row r="23" spans="1:12" x14ac:dyDescent="0.25">
      <c r="A23" s="58" t="s">
        <v>2446</v>
      </c>
      <c r="B23" t="s">
        <v>2447</v>
      </c>
      <c r="C23" s="59">
        <v>0</v>
      </c>
      <c r="D23" s="60">
        <v>6.8000000000000005E-2</v>
      </c>
      <c r="E23" s="61" t="s">
        <v>2430</v>
      </c>
      <c r="G23" s="11">
        <f>'ONS - CPI weights'!AB120</f>
        <v>78.284599999999998</v>
      </c>
      <c r="H23" s="64"/>
      <c r="I23" s="65" t="str">
        <f t="shared" si="0"/>
        <v/>
      </c>
      <c r="J23" s="65" t="str">
        <f t="shared" si="1"/>
        <v/>
      </c>
      <c r="K23" s="65"/>
      <c r="L23" s="52" t="str">
        <f t="shared" si="2"/>
        <v/>
      </c>
    </row>
    <row r="24" spans="1:12" x14ac:dyDescent="0.25">
      <c r="A24" s="58" t="s">
        <v>2448</v>
      </c>
      <c r="B24" t="s">
        <v>2449</v>
      </c>
      <c r="C24" s="59">
        <v>0.13500000000000001</v>
      </c>
      <c r="D24" s="60">
        <v>0.22600000000000001</v>
      </c>
      <c r="E24" s="61" t="s">
        <v>2443</v>
      </c>
      <c r="G24" s="11">
        <f>'ONS - CPI weights'!AB123</f>
        <v>1.0629</v>
      </c>
      <c r="H24" s="64" t="s">
        <v>3259</v>
      </c>
      <c r="I24" s="65">
        <f t="shared" si="0"/>
        <v>1.4349149999999999E-4</v>
      </c>
      <c r="J24" s="65">
        <f t="shared" si="1"/>
        <v>2.4021539999999998E-4</v>
      </c>
      <c r="K24" s="65"/>
      <c r="L24" s="52">
        <f t="shared" si="2"/>
        <v>1.0629</v>
      </c>
    </row>
    <row r="25" spans="1:12" x14ac:dyDescent="0.25">
      <c r="A25" s="58" t="s">
        <v>2450</v>
      </c>
      <c r="B25" t="s">
        <v>2451</v>
      </c>
      <c r="C25" s="59">
        <v>0</v>
      </c>
      <c r="D25" s="60">
        <v>0.13100000000000001</v>
      </c>
      <c r="E25" s="61" t="s">
        <v>2443</v>
      </c>
      <c r="G25" s="11">
        <f>'ONS - CPI weights'!AB124</f>
        <v>1.8024</v>
      </c>
      <c r="H25" s="64"/>
      <c r="I25" s="65" t="str">
        <f t="shared" si="0"/>
        <v/>
      </c>
      <c r="J25" s="65" t="str">
        <f t="shared" si="1"/>
        <v/>
      </c>
      <c r="K25" s="65"/>
      <c r="L25" s="52" t="str">
        <f t="shared" si="2"/>
        <v/>
      </c>
    </row>
    <row r="26" spans="1:12" x14ac:dyDescent="0.25">
      <c r="A26" s="58" t="s">
        <v>2452</v>
      </c>
      <c r="B26" t="s">
        <v>2453</v>
      </c>
      <c r="C26" s="59">
        <v>0</v>
      </c>
      <c r="D26" s="60">
        <v>0.09</v>
      </c>
      <c r="E26" s="61" t="s">
        <v>2430</v>
      </c>
      <c r="G26" s="11">
        <f>'ONS - CPI weights'!AB131</f>
        <v>4.4204999999999997</v>
      </c>
      <c r="H26" s="64" t="s">
        <v>3259</v>
      </c>
      <c r="I26" s="65">
        <f t="shared" si="0"/>
        <v>0</v>
      </c>
      <c r="J26" s="65">
        <f t="shared" si="1"/>
        <v>3.9784499999999997E-4</v>
      </c>
      <c r="K26" s="65"/>
      <c r="L26" s="52">
        <f t="shared" si="2"/>
        <v>4.4204999999999997</v>
      </c>
    </row>
    <row r="27" spans="1:12" x14ac:dyDescent="0.25">
      <c r="A27" s="58" t="s">
        <v>2454</v>
      </c>
      <c r="B27" t="s">
        <v>2455</v>
      </c>
      <c r="C27" s="59">
        <v>0</v>
      </c>
      <c r="D27" s="60">
        <v>0.1</v>
      </c>
      <c r="E27" s="61" t="s">
        <v>2430</v>
      </c>
      <c r="G27" s="11">
        <f>'ONS - CPI weights'!AB132</f>
        <v>4.8811</v>
      </c>
      <c r="H27" s="64"/>
      <c r="I27" s="65" t="str">
        <f t="shared" si="0"/>
        <v/>
      </c>
      <c r="J27" s="65" t="str">
        <f t="shared" si="1"/>
        <v/>
      </c>
      <c r="K27" s="65"/>
      <c r="L27" s="52" t="str">
        <f t="shared" si="2"/>
        <v/>
      </c>
    </row>
    <row r="28" spans="1:12" x14ac:dyDescent="0.25">
      <c r="A28" s="58" t="s">
        <v>2456</v>
      </c>
      <c r="B28" t="s">
        <v>2457</v>
      </c>
      <c r="C28" s="59">
        <v>1E-3</v>
      </c>
      <c r="D28" s="60">
        <v>0.23200000000000001</v>
      </c>
      <c r="E28" s="61" t="s">
        <v>2458</v>
      </c>
      <c r="G28" s="11">
        <f>'ONS - CPI weights'!AB135</f>
        <v>23.3142</v>
      </c>
      <c r="H28" s="64" t="s">
        <v>3259</v>
      </c>
      <c r="I28" s="65">
        <f t="shared" si="0"/>
        <v>2.3314200000000001E-5</v>
      </c>
      <c r="J28" s="65">
        <f t="shared" si="1"/>
        <v>5.4088944000000002E-3</v>
      </c>
      <c r="K28" s="65"/>
      <c r="L28" s="52">
        <f t="shared" si="2"/>
        <v>23.3142</v>
      </c>
    </row>
    <row r="29" spans="1:12" x14ac:dyDescent="0.25">
      <c r="A29" s="58" t="s">
        <v>2459</v>
      </c>
      <c r="B29" t="s">
        <v>2460</v>
      </c>
      <c r="C29" s="59">
        <v>5.0000000000000001E-3</v>
      </c>
      <c r="D29" s="60">
        <v>0.25</v>
      </c>
      <c r="E29" s="61" t="s">
        <v>2458</v>
      </c>
      <c r="G29" s="11">
        <f>'ONS - CPI weights'!AB136</f>
        <v>16.159700000000001</v>
      </c>
      <c r="H29" s="64" t="s">
        <v>3259</v>
      </c>
      <c r="I29" s="65">
        <f t="shared" si="0"/>
        <v>8.0798500000000016E-5</v>
      </c>
      <c r="J29" s="65">
        <f t="shared" si="1"/>
        <v>4.0399250000000006E-3</v>
      </c>
      <c r="K29" s="65"/>
      <c r="L29" s="52">
        <f t="shared" si="2"/>
        <v>16.159700000000001</v>
      </c>
    </row>
    <row r="30" spans="1:12" x14ac:dyDescent="0.25">
      <c r="A30" s="58" t="s">
        <v>2461</v>
      </c>
      <c r="B30" t="s">
        <v>2462</v>
      </c>
      <c r="C30" s="59">
        <v>0.20300000000000001</v>
      </c>
      <c r="D30" s="60">
        <v>0.30499999999999999</v>
      </c>
      <c r="E30" s="61" t="s">
        <v>2458</v>
      </c>
      <c r="G30" s="11">
        <f>'ONS - CPI weights'!AB139</f>
        <v>0.98709999999999998</v>
      </c>
      <c r="H30" s="64" t="s">
        <v>3259</v>
      </c>
      <c r="I30" s="65">
        <f t="shared" si="0"/>
        <v>2.0038129999999999E-4</v>
      </c>
      <c r="J30" s="65">
        <f t="shared" si="1"/>
        <v>3.0106549999999995E-4</v>
      </c>
      <c r="K30" s="65"/>
      <c r="L30" s="52">
        <f t="shared" si="2"/>
        <v>0.98709999999999998</v>
      </c>
    </row>
    <row r="31" spans="1:12" x14ac:dyDescent="0.25">
      <c r="A31" s="58" t="s">
        <v>2463</v>
      </c>
      <c r="B31" t="s">
        <v>2464</v>
      </c>
      <c r="C31" s="59">
        <v>0</v>
      </c>
      <c r="D31" s="60">
        <v>0.21099999999999999</v>
      </c>
      <c r="E31" s="61" t="s">
        <v>2458</v>
      </c>
      <c r="G31" s="11">
        <f>'ONS - CPI weights'!AB140</f>
        <v>0.42709999999999998</v>
      </c>
      <c r="H31" s="64" t="s">
        <v>3259</v>
      </c>
      <c r="I31" s="65">
        <f t="shared" si="0"/>
        <v>0</v>
      </c>
      <c r="J31" s="65">
        <f t="shared" si="1"/>
        <v>9.0118099999999987E-5</v>
      </c>
      <c r="K31" s="65"/>
      <c r="L31" s="52">
        <f t="shared" si="2"/>
        <v>0.42709999999999998</v>
      </c>
    </row>
    <row r="32" spans="1:12" x14ac:dyDescent="0.25">
      <c r="A32" s="58" t="s">
        <v>2465</v>
      </c>
      <c r="B32" t="s">
        <v>2466</v>
      </c>
      <c r="C32" s="59">
        <v>0.251</v>
      </c>
      <c r="D32" s="60">
        <v>0.30099999999999999</v>
      </c>
      <c r="E32" s="61" t="s">
        <v>2406</v>
      </c>
      <c r="G32" s="11">
        <f>'ONS - CPI weights'!AB143</f>
        <v>19.836300000000001</v>
      </c>
      <c r="H32" s="64" t="s">
        <v>3259</v>
      </c>
      <c r="I32" s="65">
        <f t="shared" si="0"/>
        <v>4.9789113000000005E-3</v>
      </c>
      <c r="J32" s="65">
        <f t="shared" si="1"/>
        <v>5.9707263000000005E-3</v>
      </c>
      <c r="K32" s="65"/>
      <c r="L32" s="52">
        <f t="shared" si="2"/>
        <v>19.836300000000001</v>
      </c>
    </row>
    <row r="33" spans="1:12" x14ac:dyDescent="0.25">
      <c r="A33" s="58" t="s">
        <v>2467</v>
      </c>
      <c r="B33" t="s">
        <v>2468</v>
      </c>
      <c r="C33" s="59">
        <v>0.188</v>
      </c>
      <c r="D33" s="60">
        <v>0.22600000000000001</v>
      </c>
      <c r="E33" s="61" t="s">
        <v>2443</v>
      </c>
      <c r="G33" s="11">
        <f>'ONS - CPI weights'!AB148</f>
        <v>5.5174000000000003</v>
      </c>
      <c r="H33" s="64" t="s">
        <v>3259</v>
      </c>
      <c r="I33" s="65">
        <f t="shared" si="0"/>
        <v>1.0372712000000001E-3</v>
      </c>
      <c r="J33" s="65">
        <f t="shared" si="1"/>
        <v>1.2469324000000002E-3</v>
      </c>
      <c r="K33" s="65"/>
      <c r="L33" s="52">
        <f t="shared" si="2"/>
        <v>5.5174000000000003</v>
      </c>
    </row>
    <row r="34" spans="1:12" x14ac:dyDescent="0.25">
      <c r="A34" s="58" t="s">
        <v>2469</v>
      </c>
      <c r="B34" t="s">
        <v>2470</v>
      </c>
      <c r="C34" s="59">
        <v>0.188</v>
      </c>
      <c r="D34" s="60">
        <v>0.22600000000000001</v>
      </c>
      <c r="E34" s="61" t="s">
        <v>2443</v>
      </c>
      <c r="G34" s="11">
        <f>'ONS - CPI weights'!AB152</f>
        <v>5.9379999999999997</v>
      </c>
      <c r="H34" s="64" t="s">
        <v>3259</v>
      </c>
      <c r="I34" s="65">
        <f t="shared" si="0"/>
        <v>1.116344E-3</v>
      </c>
      <c r="J34" s="65">
        <f t="shared" si="1"/>
        <v>1.3419879999999999E-3</v>
      </c>
      <c r="K34" s="65"/>
      <c r="L34" s="52">
        <f t="shared" si="2"/>
        <v>5.9379999999999997</v>
      </c>
    </row>
    <row r="35" spans="1:12" x14ac:dyDescent="0.25">
      <c r="A35" s="58" t="s">
        <v>2471</v>
      </c>
      <c r="B35" t="s">
        <v>2472</v>
      </c>
      <c r="C35" s="59">
        <v>0.379</v>
      </c>
      <c r="D35" s="60">
        <v>0.38</v>
      </c>
      <c r="E35" s="61" t="s">
        <v>2406</v>
      </c>
      <c r="G35" s="11">
        <f>'ONS - CPI weights'!AB158</f>
        <v>9.0183999999999997</v>
      </c>
      <c r="H35" s="64" t="s">
        <v>3259</v>
      </c>
      <c r="I35" s="65">
        <f t="shared" si="0"/>
        <v>3.4179735999999997E-3</v>
      </c>
      <c r="J35" s="65">
        <f t="shared" si="1"/>
        <v>3.4269919999999998E-3</v>
      </c>
      <c r="K35" s="65"/>
      <c r="L35" s="52">
        <f t="shared" si="2"/>
        <v>9.0183999999999997</v>
      </c>
    </row>
    <row r="36" spans="1:12" x14ac:dyDescent="0.25">
      <c r="A36" s="58" t="s">
        <v>2473</v>
      </c>
      <c r="B36" t="s">
        <v>2474</v>
      </c>
      <c r="C36" s="59">
        <v>1E-3</v>
      </c>
      <c r="D36" s="60">
        <v>0.14599999999999999</v>
      </c>
      <c r="E36" s="61" t="s">
        <v>2443</v>
      </c>
      <c r="G36" s="11">
        <f>'ONS - CPI weights'!AB167</f>
        <v>0.49909999999999999</v>
      </c>
      <c r="H36" s="64"/>
      <c r="I36" s="65" t="str">
        <f t="shared" si="0"/>
        <v/>
      </c>
      <c r="J36" s="65" t="str">
        <f t="shared" si="1"/>
        <v/>
      </c>
      <c r="K36" s="65"/>
      <c r="L36" s="52" t="str">
        <f t="shared" si="2"/>
        <v/>
      </c>
    </row>
    <row r="37" spans="1:12" x14ac:dyDescent="0.25">
      <c r="A37" s="58" t="s">
        <v>2475</v>
      </c>
      <c r="B37" t="s">
        <v>2476</v>
      </c>
      <c r="C37" s="59">
        <v>0.214</v>
      </c>
      <c r="D37" s="60">
        <v>0.23200000000000001</v>
      </c>
      <c r="E37" s="61" t="s">
        <v>2443</v>
      </c>
      <c r="G37" s="11">
        <f>'ONS - CPI weights'!AB169</f>
        <v>5.8457999999999997</v>
      </c>
      <c r="H37" s="64" t="s">
        <v>3259</v>
      </c>
      <c r="I37" s="65">
        <f t="shared" si="0"/>
        <v>1.2510011999999999E-3</v>
      </c>
      <c r="J37" s="65">
        <f t="shared" si="1"/>
        <v>1.3562256E-3</v>
      </c>
      <c r="K37" s="65"/>
      <c r="L37" s="52">
        <f t="shared" si="2"/>
        <v>5.8457999999999997</v>
      </c>
    </row>
    <row r="38" spans="1:12" x14ac:dyDescent="0.25">
      <c r="A38" s="58" t="s">
        <v>2477</v>
      </c>
      <c r="B38" t="s">
        <v>2478</v>
      </c>
      <c r="C38" s="59">
        <v>0.30499999999999999</v>
      </c>
      <c r="D38" s="60">
        <v>0.30599999999999999</v>
      </c>
      <c r="E38" s="61" t="s">
        <v>2406</v>
      </c>
      <c r="G38" s="11">
        <f>'ONS - CPI weights'!AB174</f>
        <v>6.1295000000000002</v>
      </c>
      <c r="H38" s="64" t="s">
        <v>3259</v>
      </c>
      <c r="I38" s="65">
        <f t="shared" si="0"/>
        <v>1.8694975000000001E-3</v>
      </c>
      <c r="J38" s="65">
        <f t="shared" si="1"/>
        <v>1.8756270000000002E-3</v>
      </c>
      <c r="K38" s="65"/>
      <c r="L38" s="52">
        <f t="shared" si="2"/>
        <v>6.1295000000000002</v>
      </c>
    </row>
    <row r="39" spans="1:12" x14ac:dyDescent="0.25">
      <c r="A39" s="58" t="s">
        <v>2479</v>
      </c>
      <c r="B39" t="s">
        <v>2480</v>
      </c>
      <c r="C39" s="59">
        <v>0.251</v>
      </c>
      <c r="D39" s="60">
        <v>0.26300000000000001</v>
      </c>
      <c r="E39" s="61" t="s">
        <v>2406</v>
      </c>
      <c r="G39" s="11">
        <f>'ONS - CPI weights'!AB181</f>
        <v>6.5317999999999996</v>
      </c>
      <c r="H39" s="64" t="s">
        <v>3259</v>
      </c>
      <c r="I39" s="65">
        <f t="shared" si="0"/>
        <v>1.6394818E-3</v>
      </c>
      <c r="J39" s="65">
        <f t="shared" si="1"/>
        <v>1.7178634000000002E-3</v>
      </c>
      <c r="K39" s="65"/>
      <c r="L39" s="52">
        <f t="shared" si="2"/>
        <v>6.5317999999999996</v>
      </c>
    </row>
    <row r="40" spans="1:12" x14ac:dyDescent="0.25">
      <c r="A40" s="58" t="s">
        <v>2481</v>
      </c>
      <c r="B40" t="s">
        <v>2482</v>
      </c>
      <c r="C40" s="59">
        <v>5.0000000000000001E-3</v>
      </c>
      <c r="D40" s="60">
        <v>8.0000000000000002E-3</v>
      </c>
      <c r="E40" s="61" t="s">
        <v>2430</v>
      </c>
      <c r="G40" s="11">
        <f>'ONS - CPI weights'!AB184</f>
        <v>3.1576</v>
      </c>
      <c r="H40" s="64"/>
      <c r="I40" s="65" t="str">
        <f t="shared" si="0"/>
        <v/>
      </c>
      <c r="J40" s="65" t="str">
        <f t="shared" si="1"/>
        <v/>
      </c>
      <c r="K40" s="65"/>
      <c r="L40" s="52" t="str">
        <f t="shared" si="2"/>
        <v/>
      </c>
    </row>
    <row r="41" spans="1:12" x14ac:dyDescent="0.25">
      <c r="A41" s="58" t="s">
        <v>2483</v>
      </c>
      <c r="B41" t="s">
        <v>2484</v>
      </c>
      <c r="C41" s="59">
        <v>0.37</v>
      </c>
      <c r="D41" s="60">
        <v>0.46700000000000003</v>
      </c>
      <c r="E41" s="61" t="s">
        <v>2409</v>
      </c>
      <c r="G41" s="11">
        <f>'ONS - CPI weights'!AB189</f>
        <v>7.2187999999999999</v>
      </c>
      <c r="H41" s="64" t="s">
        <v>3259</v>
      </c>
      <c r="I41" s="65">
        <f t="shared" si="0"/>
        <v>2.6709559999999999E-3</v>
      </c>
      <c r="J41" s="65">
        <f t="shared" si="1"/>
        <v>3.3711796000000004E-3</v>
      </c>
      <c r="K41" s="65"/>
      <c r="L41" s="52">
        <f t="shared" si="2"/>
        <v>7.2187999999999999</v>
      </c>
    </row>
    <row r="42" spans="1:12" x14ac:dyDescent="0.25">
      <c r="A42" s="58" t="s">
        <v>2485</v>
      </c>
      <c r="B42" t="s">
        <v>2486</v>
      </c>
      <c r="C42" s="59">
        <v>0.49299999999999999</v>
      </c>
      <c r="D42" s="60">
        <v>0.49399999999999999</v>
      </c>
      <c r="E42" s="61" t="s">
        <v>2409</v>
      </c>
      <c r="G42" s="11">
        <f>'ONS - CPI weights'!AB190</f>
        <v>3.6661000000000001</v>
      </c>
      <c r="H42" s="64" t="s">
        <v>3259</v>
      </c>
      <c r="I42" s="65">
        <f t="shared" si="0"/>
        <v>1.8073873E-3</v>
      </c>
      <c r="J42" s="65">
        <f t="shared" si="1"/>
        <v>1.8110534000000001E-3</v>
      </c>
      <c r="K42" s="65"/>
      <c r="L42" s="52">
        <f t="shared" si="2"/>
        <v>3.6661000000000001</v>
      </c>
    </row>
    <row r="43" spans="1:12" x14ac:dyDescent="0.25">
      <c r="A43" s="58" t="s">
        <v>2487</v>
      </c>
      <c r="B43" t="s">
        <v>2488</v>
      </c>
      <c r="C43" s="59">
        <v>0.13400000000000001</v>
      </c>
      <c r="D43" s="60">
        <v>0.14899999999999999</v>
      </c>
      <c r="E43" s="61" t="s">
        <v>2443</v>
      </c>
      <c r="G43" s="11">
        <f>'ONS - CPI weights'!AB196</f>
        <v>4.0776000000000003</v>
      </c>
      <c r="H43" s="64"/>
      <c r="I43" s="65" t="str">
        <f t="shared" si="0"/>
        <v/>
      </c>
      <c r="J43" s="65" t="str">
        <f t="shared" si="1"/>
        <v/>
      </c>
      <c r="K43" s="65"/>
      <c r="L43" s="52" t="str">
        <f t="shared" si="2"/>
        <v/>
      </c>
    </row>
    <row r="44" spans="1:12" x14ac:dyDescent="0.25">
      <c r="A44" s="58" t="s">
        <v>2489</v>
      </c>
      <c r="B44" t="s">
        <v>2490</v>
      </c>
      <c r="C44" s="59">
        <v>0.13400000000000001</v>
      </c>
      <c r="D44" s="60">
        <v>0.14899999999999999</v>
      </c>
      <c r="E44" s="61" t="s">
        <v>2443</v>
      </c>
      <c r="G44" s="11">
        <f>'ONS - CPI weights'!AB197</f>
        <v>3.1295999999999999</v>
      </c>
      <c r="H44" s="64"/>
      <c r="I44" s="65" t="str">
        <f t="shared" si="0"/>
        <v/>
      </c>
      <c r="J44" s="65" t="str">
        <f t="shared" si="1"/>
        <v/>
      </c>
      <c r="K44" s="65"/>
      <c r="L44" s="52" t="str">
        <f t="shared" si="2"/>
        <v/>
      </c>
    </row>
    <row r="45" spans="1:12" x14ac:dyDescent="0.25">
      <c r="A45" s="58" t="s">
        <v>2491</v>
      </c>
      <c r="B45" t="s">
        <v>2492</v>
      </c>
      <c r="C45" s="59">
        <v>0.13400000000000001</v>
      </c>
      <c r="D45" s="60">
        <v>0.14899999999999999</v>
      </c>
      <c r="E45" s="61" t="s">
        <v>2443</v>
      </c>
      <c r="G45" s="11">
        <f>'ONS - CPI weights'!AB199</f>
        <v>8.1188000000000002</v>
      </c>
      <c r="H45" s="64"/>
      <c r="I45" s="65" t="str">
        <f t="shared" si="0"/>
        <v/>
      </c>
      <c r="J45" s="65" t="str">
        <f t="shared" si="1"/>
        <v/>
      </c>
      <c r="K45" s="65"/>
      <c r="L45" s="52" t="str">
        <f t="shared" si="2"/>
        <v/>
      </c>
    </row>
    <row r="46" spans="1:12" x14ac:dyDescent="0.25">
      <c r="A46" s="5" t="s">
        <v>2493</v>
      </c>
      <c r="B46" t="s">
        <v>2494</v>
      </c>
      <c r="C46" s="59">
        <v>0.54799999999999993</v>
      </c>
      <c r="D46" s="60">
        <v>0.60099999999999998</v>
      </c>
      <c r="E46" s="61" t="s">
        <v>2409</v>
      </c>
      <c r="G46" s="11">
        <f>'ONS - CPI weights'!AB202</f>
        <v>16.672699999999999</v>
      </c>
      <c r="H46" s="64" t="s">
        <v>3259</v>
      </c>
      <c r="I46" s="65">
        <f t="shared" si="0"/>
        <v>9.1366395999999978E-3</v>
      </c>
      <c r="J46" s="65">
        <f t="shared" si="1"/>
        <v>1.0020292699999999E-2</v>
      </c>
      <c r="K46" s="65"/>
      <c r="L46" s="52">
        <f t="shared" si="2"/>
        <v>16.672699999999999</v>
      </c>
    </row>
    <row r="47" spans="1:12" x14ac:dyDescent="0.25">
      <c r="A47" s="5" t="s">
        <v>2495</v>
      </c>
      <c r="B47" t="s">
        <v>2496</v>
      </c>
      <c r="C47" s="59">
        <v>0.54799999999999993</v>
      </c>
      <c r="D47" s="60">
        <v>0.60099999999999998</v>
      </c>
      <c r="E47" s="61" t="s">
        <v>2409</v>
      </c>
      <c r="G47" s="11">
        <f>'ONS - CPI weights'!AB203</f>
        <v>23.775700000000001</v>
      </c>
      <c r="H47" s="64" t="s">
        <v>3259</v>
      </c>
      <c r="I47" s="65">
        <f t="shared" si="0"/>
        <v>1.3029083599999998E-2</v>
      </c>
      <c r="J47" s="65">
        <f t="shared" si="1"/>
        <v>1.42891957E-2</v>
      </c>
      <c r="K47" s="65"/>
      <c r="L47" s="52">
        <f t="shared" si="2"/>
        <v>23.775700000000001</v>
      </c>
    </row>
    <row r="48" spans="1:12" x14ac:dyDescent="0.25">
      <c r="A48" s="5" t="s">
        <v>2497</v>
      </c>
      <c r="B48" t="s">
        <v>2498</v>
      </c>
      <c r="C48" s="59">
        <v>0.38600000000000001</v>
      </c>
      <c r="D48" s="60">
        <v>0.52400000000000002</v>
      </c>
      <c r="E48" s="61" t="s">
        <v>2409</v>
      </c>
      <c r="G48" s="11">
        <f>'ONS - CPI weights'!AB204</f>
        <v>2.13</v>
      </c>
      <c r="H48" s="64" t="s">
        <v>3259</v>
      </c>
      <c r="I48" s="65">
        <f t="shared" si="0"/>
        <v>8.2218000000000005E-4</v>
      </c>
      <c r="J48" s="65">
        <f t="shared" si="1"/>
        <v>1.11612E-3</v>
      </c>
      <c r="K48" s="65"/>
      <c r="L48" s="52">
        <f t="shared" si="2"/>
        <v>2.13</v>
      </c>
    </row>
    <row r="49" spans="1:12" x14ac:dyDescent="0.25">
      <c r="A49" s="58" t="s">
        <v>2499</v>
      </c>
      <c r="B49" t="s">
        <v>2500</v>
      </c>
      <c r="C49" s="59">
        <v>0.61799999999999999</v>
      </c>
      <c r="D49" s="60">
        <v>0.65100000000000002</v>
      </c>
      <c r="E49" s="61" t="s">
        <v>2409</v>
      </c>
      <c r="G49" s="11">
        <f>'ONS - CPI weights'!AB209</f>
        <v>4.1481000000000003</v>
      </c>
      <c r="H49" s="64" t="s">
        <v>3259</v>
      </c>
      <c r="I49" s="65">
        <f t="shared" si="0"/>
        <v>2.5635257999999999E-3</v>
      </c>
      <c r="J49" s="65">
        <f t="shared" si="1"/>
        <v>2.7004131000000001E-3</v>
      </c>
      <c r="K49" s="65"/>
      <c r="L49" s="52">
        <f t="shared" si="2"/>
        <v>4.1481000000000003</v>
      </c>
    </row>
    <row r="50" spans="1:12" x14ac:dyDescent="0.25">
      <c r="A50" s="58" t="s">
        <v>2501</v>
      </c>
      <c r="B50" t="s">
        <v>2502</v>
      </c>
      <c r="C50" s="59">
        <v>0.20499999999999999</v>
      </c>
      <c r="D50" s="60">
        <v>0.307</v>
      </c>
      <c r="E50" s="61" t="s">
        <v>2458</v>
      </c>
      <c r="G50" s="11">
        <f>'ONS - CPI weights'!AB212</f>
        <v>30.8627</v>
      </c>
      <c r="H50" s="64" t="s">
        <v>3259</v>
      </c>
      <c r="I50" s="65">
        <f t="shared" si="0"/>
        <v>6.3268534999999992E-3</v>
      </c>
      <c r="J50" s="65">
        <f t="shared" si="1"/>
        <v>9.4748488999999991E-3</v>
      </c>
      <c r="K50" s="65"/>
      <c r="L50" s="52">
        <f t="shared" si="2"/>
        <v>30.8627</v>
      </c>
    </row>
    <row r="51" spans="1:12" x14ac:dyDescent="0.25">
      <c r="A51" s="58" t="s">
        <v>2503</v>
      </c>
      <c r="B51" t="s">
        <v>2504</v>
      </c>
      <c r="C51" s="59">
        <v>0</v>
      </c>
      <c r="D51" s="60">
        <v>2.5000000000000001E-2</v>
      </c>
      <c r="E51" s="61" t="s">
        <v>2430</v>
      </c>
      <c r="G51" s="11">
        <f>'ONS - CPI weights'!AB216</f>
        <v>15.6273</v>
      </c>
      <c r="H51" s="64"/>
      <c r="I51" s="65" t="str">
        <f t="shared" si="0"/>
        <v/>
      </c>
      <c r="J51" s="65" t="str">
        <f t="shared" si="1"/>
        <v/>
      </c>
      <c r="K51" s="65"/>
      <c r="L51" s="52" t="str">
        <f t="shared" si="2"/>
        <v/>
      </c>
    </row>
    <row r="52" spans="1:12" x14ac:dyDescent="0.25">
      <c r="A52" s="58" t="s">
        <v>2505</v>
      </c>
      <c r="B52" t="s">
        <v>2506</v>
      </c>
      <c r="C52" s="59">
        <v>2E-3</v>
      </c>
      <c r="D52" s="60">
        <v>8.1000000000000003E-2</v>
      </c>
      <c r="E52" s="61" t="s">
        <v>2430</v>
      </c>
      <c r="G52" s="11">
        <f>'ONS - CPI weights'!AB217</f>
        <v>16.8095</v>
      </c>
      <c r="H52" s="64"/>
      <c r="I52" s="65" t="str">
        <f t="shared" si="0"/>
        <v/>
      </c>
      <c r="J52" s="65" t="str">
        <f t="shared" si="1"/>
        <v/>
      </c>
      <c r="K52" s="65"/>
      <c r="L52" s="52" t="str">
        <f t="shared" si="2"/>
        <v/>
      </c>
    </row>
    <row r="53" spans="1:12" x14ac:dyDescent="0.25">
      <c r="A53" s="58" t="s">
        <v>2507</v>
      </c>
      <c r="B53" t="s">
        <v>2508</v>
      </c>
      <c r="C53" s="59">
        <v>9.0000000000000011E-3</v>
      </c>
      <c r="D53" s="60">
        <v>0.14000000000000001</v>
      </c>
      <c r="E53" s="61" t="s">
        <v>2443</v>
      </c>
      <c r="G53" s="11">
        <f>'ONS - CPI weights'!AB223</f>
        <v>8.4380000000000006</v>
      </c>
      <c r="H53" s="64"/>
      <c r="I53" s="65" t="str">
        <f t="shared" si="0"/>
        <v/>
      </c>
      <c r="J53" s="65" t="str">
        <f t="shared" si="1"/>
        <v/>
      </c>
      <c r="K53" s="65"/>
      <c r="L53" s="52" t="str">
        <f t="shared" si="2"/>
        <v/>
      </c>
    </row>
    <row r="54" spans="1:12" x14ac:dyDescent="0.25">
      <c r="A54" s="58" t="s">
        <v>2509</v>
      </c>
      <c r="B54" t="s">
        <v>2510</v>
      </c>
      <c r="C54" s="59">
        <v>0</v>
      </c>
      <c r="D54" s="60">
        <v>0.13600000000000001</v>
      </c>
      <c r="E54" s="61" t="s">
        <v>2443</v>
      </c>
      <c r="G54" s="11">
        <f>'ONS - CPI weights'!AB226</f>
        <v>9.8857999999999997</v>
      </c>
      <c r="H54" s="64"/>
      <c r="I54" s="65" t="str">
        <f t="shared" si="0"/>
        <v/>
      </c>
      <c r="J54" s="65" t="str">
        <f t="shared" si="1"/>
        <v/>
      </c>
      <c r="K54" s="65"/>
      <c r="L54" s="52" t="str">
        <f t="shared" si="2"/>
        <v/>
      </c>
    </row>
    <row r="55" spans="1:12" x14ac:dyDescent="0.25">
      <c r="A55" s="58" t="s">
        <v>2511</v>
      </c>
      <c r="B55" t="s">
        <v>2512</v>
      </c>
      <c r="C55" s="59">
        <v>8.4000000000000005E-2</v>
      </c>
      <c r="D55" s="60">
        <v>0.28599999999999998</v>
      </c>
      <c r="E55" s="61" t="s">
        <v>2406</v>
      </c>
      <c r="G55" s="11">
        <f>'ONS - CPI weights'!AB230</f>
        <v>5.8361999999999998</v>
      </c>
      <c r="H55" s="64"/>
      <c r="I55" s="65" t="str">
        <f t="shared" si="0"/>
        <v/>
      </c>
      <c r="J55" s="65" t="str">
        <f t="shared" si="1"/>
        <v/>
      </c>
      <c r="K55" s="65"/>
      <c r="L55" s="52" t="str">
        <f t="shared" si="2"/>
        <v/>
      </c>
    </row>
    <row r="56" spans="1:12" x14ac:dyDescent="0.25">
      <c r="A56" s="58" t="s">
        <v>2513</v>
      </c>
      <c r="B56" t="s">
        <v>2514</v>
      </c>
      <c r="C56" s="59">
        <v>1E-3</v>
      </c>
      <c r="D56" s="60">
        <v>0.191</v>
      </c>
      <c r="E56" s="61" t="s">
        <v>2443</v>
      </c>
      <c r="G56" s="11">
        <f>'ONS - CPI weights'!AB231</f>
        <v>1.2701</v>
      </c>
      <c r="H56" s="64"/>
      <c r="I56" s="65" t="str">
        <f t="shared" si="0"/>
        <v/>
      </c>
      <c r="J56" s="65" t="str">
        <f t="shared" si="1"/>
        <v/>
      </c>
      <c r="K56" s="65"/>
      <c r="L56" s="52" t="str">
        <f t="shared" si="2"/>
        <v/>
      </c>
    </row>
    <row r="57" spans="1:12" x14ac:dyDescent="0.25">
      <c r="A57" s="58" t="s">
        <v>2515</v>
      </c>
      <c r="B57" t="s">
        <v>2516</v>
      </c>
      <c r="C57" s="59">
        <v>1.2E-2</v>
      </c>
      <c r="D57" s="60">
        <v>0.154</v>
      </c>
      <c r="E57" s="61" t="s">
        <v>2443</v>
      </c>
      <c r="G57" s="11">
        <f>'ONS - CPI weights'!AB233</f>
        <v>0.99470000000000003</v>
      </c>
      <c r="H57" s="64"/>
      <c r="I57" s="65" t="str">
        <f t="shared" si="0"/>
        <v/>
      </c>
      <c r="J57" s="65" t="str">
        <f t="shared" si="1"/>
        <v/>
      </c>
      <c r="K57" s="65"/>
      <c r="L57" s="52" t="str">
        <f t="shared" si="2"/>
        <v/>
      </c>
    </row>
    <row r="58" spans="1:12" x14ac:dyDescent="0.25">
      <c r="A58" s="58" t="s">
        <v>2517</v>
      </c>
      <c r="B58" t="s">
        <v>2518</v>
      </c>
      <c r="C58" s="59">
        <v>0.252</v>
      </c>
      <c r="D58" s="60">
        <v>0.26300000000000001</v>
      </c>
      <c r="E58" s="61" t="s">
        <v>2406</v>
      </c>
      <c r="G58" s="11">
        <f>'ONS - CPI weights'!AB235</f>
        <v>22.092700000000001</v>
      </c>
      <c r="H58" s="64" t="s">
        <v>3259</v>
      </c>
      <c r="I58" s="65">
        <f t="shared" si="0"/>
        <v>5.5673603999999996E-3</v>
      </c>
      <c r="J58" s="65">
        <f t="shared" si="1"/>
        <v>5.8103801E-3</v>
      </c>
      <c r="K58" s="65"/>
      <c r="L58" s="52">
        <f t="shared" si="2"/>
        <v>22.092700000000001</v>
      </c>
    </row>
    <row r="59" spans="1:12" x14ac:dyDescent="0.25">
      <c r="A59" s="58" t="s">
        <v>2519</v>
      </c>
      <c r="B59" t="s">
        <v>2520</v>
      </c>
      <c r="C59" s="59">
        <v>0.252</v>
      </c>
      <c r="D59" s="60">
        <v>0.26300000000000001</v>
      </c>
      <c r="E59" s="61" t="s">
        <v>2406</v>
      </c>
      <c r="G59" s="11">
        <f>'ONS - CPI weights'!AB244</f>
        <v>3.0491000000000001</v>
      </c>
      <c r="H59" s="64" t="s">
        <v>3259</v>
      </c>
      <c r="I59" s="65">
        <f t="shared" si="0"/>
        <v>7.6837320000000011E-4</v>
      </c>
      <c r="J59" s="65">
        <f t="shared" si="1"/>
        <v>8.0191330000000012E-4</v>
      </c>
      <c r="K59" s="65"/>
      <c r="L59" s="52">
        <f t="shared" si="2"/>
        <v>3.0491000000000001</v>
      </c>
    </row>
    <row r="60" spans="1:12" x14ac:dyDescent="0.25">
      <c r="A60" s="58" t="s">
        <v>2521</v>
      </c>
      <c r="B60" t="s">
        <v>2522</v>
      </c>
      <c r="C60" s="59">
        <v>0.252</v>
      </c>
      <c r="D60" s="60">
        <v>0.26300000000000001</v>
      </c>
      <c r="E60" s="61" t="s">
        <v>2406</v>
      </c>
      <c r="G60" s="11">
        <f>'ONS - CPI weights'!AB249</f>
        <v>0.79159999999999997</v>
      </c>
      <c r="H60" s="64" t="s">
        <v>3259</v>
      </c>
      <c r="I60" s="65">
        <f t="shared" si="0"/>
        <v>1.9948319999999999E-4</v>
      </c>
      <c r="J60" s="65">
        <f t="shared" si="1"/>
        <v>2.081908E-4</v>
      </c>
      <c r="K60" s="65"/>
      <c r="L60" s="52">
        <f t="shared" si="2"/>
        <v>0.79159999999999997</v>
      </c>
    </row>
    <row r="61" spans="1:12" x14ac:dyDescent="0.25">
      <c r="A61" s="58" t="s">
        <v>2523</v>
      </c>
      <c r="B61" t="s">
        <v>2524</v>
      </c>
      <c r="C61" s="59">
        <v>0.23499999999999999</v>
      </c>
      <c r="D61" s="60">
        <v>0.246</v>
      </c>
      <c r="E61" s="61" t="s">
        <v>2443</v>
      </c>
      <c r="G61" s="11">
        <f>'ONS - CPI weights'!AB250</f>
        <v>5.7869000000000002</v>
      </c>
      <c r="H61" s="64" t="s">
        <v>3259</v>
      </c>
      <c r="I61" s="65">
        <f t="shared" si="0"/>
        <v>1.3599215E-3</v>
      </c>
      <c r="J61" s="65">
        <f t="shared" si="1"/>
        <v>1.4235774E-3</v>
      </c>
      <c r="K61" s="65"/>
      <c r="L61" s="52">
        <f t="shared" si="2"/>
        <v>5.7869000000000002</v>
      </c>
    </row>
    <row r="62" spans="1:12" x14ac:dyDescent="0.25">
      <c r="A62" s="58" t="s">
        <v>2525</v>
      </c>
      <c r="B62" t="s">
        <v>2526</v>
      </c>
      <c r="C62" s="59">
        <v>9.5000000000000001E-2</v>
      </c>
      <c r="D62" s="60">
        <v>0.193</v>
      </c>
      <c r="E62" s="61" t="s">
        <v>2443</v>
      </c>
      <c r="G62" s="11">
        <f>'ONS - CPI weights'!AB254</f>
        <v>4.7380000000000004</v>
      </c>
      <c r="H62" s="64" t="s">
        <v>3259</v>
      </c>
      <c r="I62" s="65">
        <f t="shared" si="0"/>
        <v>4.5010999999999998E-4</v>
      </c>
      <c r="J62" s="65">
        <f t="shared" si="1"/>
        <v>9.1443399999999999E-4</v>
      </c>
      <c r="K62" s="65"/>
      <c r="L62" s="52">
        <f t="shared" si="2"/>
        <v>4.7380000000000004</v>
      </c>
    </row>
    <row r="63" spans="1:12" x14ac:dyDescent="0.25">
      <c r="A63" s="58" t="s">
        <v>2527</v>
      </c>
      <c r="B63" t="s">
        <v>2528</v>
      </c>
      <c r="C63" s="59">
        <v>1E-3</v>
      </c>
      <c r="D63" s="60">
        <v>0.14599999999999999</v>
      </c>
      <c r="E63" s="61" t="s">
        <v>2443</v>
      </c>
      <c r="G63" s="11">
        <f>'ONS - CPI weights'!AB258</f>
        <v>0.1047</v>
      </c>
      <c r="H63" s="64"/>
      <c r="I63" s="65" t="str">
        <f t="shared" si="0"/>
        <v/>
      </c>
      <c r="J63" s="65" t="str">
        <f t="shared" si="1"/>
        <v/>
      </c>
      <c r="K63" s="65"/>
      <c r="L63" s="52" t="str">
        <f t="shared" si="2"/>
        <v/>
      </c>
    </row>
    <row r="64" spans="1:12" x14ac:dyDescent="0.25">
      <c r="A64" s="58" t="s">
        <v>2529</v>
      </c>
      <c r="B64" t="s">
        <v>2530</v>
      </c>
      <c r="C64" s="59">
        <v>0.436</v>
      </c>
      <c r="D64" s="60">
        <v>0.50800000000000001</v>
      </c>
      <c r="E64" s="61" t="s">
        <v>2409</v>
      </c>
      <c r="G64" s="11">
        <f>'ONS - CPI weights'!AB261</f>
        <v>8.5969999999999995</v>
      </c>
      <c r="H64" s="64" t="s">
        <v>3259</v>
      </c>
      <c r="I64" s="65">
        <f t="shared" si="0"/>
        <v>3.7482919999999994E-3</v>
      </c>
      <c r="J64" s="65">
        <f t="shared" si="1"/>
        <v>4.3672759999999998E-3</v>
      </c>
      <c r="K64" s="65"/>
      <c r="L64" s="52">
        <f t="shared" si="2"/>
        <v>8.5969999999999995</v>
      </c>
    </row>
    <row r="65" spans="1:12" x14ac:dyDescent="0.25">
      <c r="A65" s="58" t="s">
        <v>2531</v>
      </c>
      <c r="B65" t="s">
        <v>2532</v>
      </c>
      <c r="C65" s="59">
        <v>0.20699999999999999</v>
      </c>
      <c r="D65" s="60">
        <v>0.246</v>
      </c>
      <c r="E65" s="61" t="s">
        <v>2443</v>
      </c>
      <c r="G65" s="11">
        <f>'ONS - CPI weights'!AB269</f>
        <v>9.9711999999999996</v>
      </c>
      <c r="H65" s="64" t="s">
        <v>3259</v>
      </c>
      <c r="I65" s="65">
        <f t="shared" si="0"/>
        <v>2.0640383999999999E-3</v>
      </c>
      <c r="J65" s="65">
        <f t="shared" si="1"/>
        <v>2.4529152E-3</v>
      </c>
      <c r="K65" s="65"/>
      <c r="L65" s="52">
        <f t="shared" si="2"/>
        <v>9.9711999999999996</v>
      </c>
    </row>
    <row r="66" spans="1:12" x14ac:dyDescent="0.25">
      <c r="A66" s="58" t="s">
        <v>2533</v>
      </c>
      <c r="B66" t="s">
        <v>2534</v>
      </c>
      <c r="C66" s="59">
        <v>0.36700000000000005</v>
      </c>
      <c r="D66" s="60">
        <v>0.375</v>
      </c>
      <c r="E66" s="61" t="s">
        <v>2406</v>
      </c>
      <c r="G66" s="11">
        <f>'ONS - CPI weights'!AB272</f>
        <v>8.3999000000000006</v>
      </c>
      <c r="H66" s="64" t="s">
        <v>3259</v>
      </c>
      <c r="I66" s="65">
        <f t="shared" si="0"/>
        <v>3.0827633000000006E-3</v>
      </c>
      <c r="J66" s="65">
        <f t="shared" si="1"/>
        <v>3.1499624999999998E-3</v>
      </c>
      <c r="K66" s="65"/>
      <c r="L66" s="52">
        <f t="shared" si="2"/>
        <v>8.3999000000000006</v>
      </c>
    </row>
    <row r="67" spans="1:12" x14ac:dyDescent="0.25">
      <c r="A67" s="58" t="s">
        <v>2535</v>
      </c>
      <c r="B67" t="s">
        <v>2536</v>
      </c>
      <c r="C67" s="59">
        <v>0.27300000000000002</v>
      </c>
      <c r="D67" s="60">
        <v>0.377</v>
      </c>
      <c r="E67" s="61" t="s">
        <v>2406</v>
      </c>
      <c r="G67" s="11">
        <f>'ONS - CPI weights'!AB275</f>
        <v>5.2778</v>
      </c>
      <c r="H67" s="64" t="s">
        <v>3259</v>
      </c>
      <c r="I67" s="65">
        <f t="shared" si="0"/>
        <v>1.4408394000000001E-3</v>
      </c>
      <c r="J67" s="65">
        <f t="shared" si="1"/>
        <v>1.9897306000000001E-3</v>
      </c>
      <c r="K67" s="65"/>
      <c r="L67" s="52">
        <f t="shared" si="2"/>
        <v>5.2778</v>
      </c>
    </row>
    <row r="68" spans="1:12" x14ac:dyDescent="0.25">
      <c r="A68" s="58" t="s">
        <v>2537</v>
      </c>
      <c r="B68" t="s">
        <v>2538</v>
      </c>
      <c r="C68" s="59">
        <v>0.161</v>
      </c>
      <c r="D68" s="60">
        <v>0.308</v>
      </c>
      <c r="E68" s="61" t="s">
        <v>2406</v>
      </c>
      <c r="G68" s="11">
        <f>'ONS - CPI weights'!AB278</f>
        <v>14.467499999999999</v>
      </c>
      <c r="H68" s="64"/>
      <c r="I68" s="65" t="str">
        <f t="shared" si="0"/>
        <v/>
      </c>
      <c r="J68" s="65" t="str">
        <f t="shared" si="1"/>
        <v/>
      </c>
      <c r="K68" s="65"/>
      <c r="L68" s="52" t="str">
        <f t="shared" si="2"/>
        <v/>
      </c>
    </row>
    <row r="69" spans="1:12" x14ac:dyDescent="0.25">
      <c r="A69" s="58" t="s">
        <v>2539</v>
      </c>
      <c r="B69" t="s">
        <v>2540</v>
      </c>
      <c r="C69" s="59">
        <v>4.2999999999999997E-2</v>
      </c>
      <c r="D69" s="60">
        <v>0.152</v>
      </c>
      <c r="E69" s="61" t="s">
        <v>2443</v>
      </c>
      <c r="G69" s="11">
        <f>'ONS - CPI weights'!AB284</f>
        <v>11.2456</v>
      </c>
      <c r="H69" s="64"/>
      <c r="I69" s="65" t="str">
        <f t="shared" ref="I69:I88" si="3">IF(H69="G",C69*(G69/1000),"")</f>
        <v/>
      </c>
      <c r="J69" s="65" t="str">
        <f t="shared" ref="J69:J88" si="4">IF(H69="G",D69*(G69/1000),"")</f>
        <v/>
      </c>
      <c r="K69" s="65"/>
      <c r="L69" s="52" t="str">
        <f t="shared" ref="L69:L88" si="5">IF(H69="G",G69,"")</f>
        <v/>
      </c>
    </row>
    <row r="70" spans="1:12" x14ac:dyDescent="0.25">
      <c r="A70" s="58" t="s">
        <v>2541</v>
      </c>
      <c r="B70" t="s">
        <v>2542</v>
      </c>
      <c r="C70" s="59">
        <v>0.20899999999999999</v>
      </c>
      <c r="D70" s="60">
        <v>0.29599999999999999</v>
      </c>
      <c r="E70" s="61" t="s">
        <v>2406</v>
      </c>
      <c r="G70" s="11">
        <f>'ONS - CPI weights'!AB287</f>
        <v>23.3994</v>
      </c>
      <c r="H70" s="64"/>
      <c r="I70" s="65" t="str">
        <f t="shared" si="3"/>
        <v/>
      </c>
      <c r="J70" s="65" t="str">
        <f t="shared" si="4"/>
        <v/>
      </c>
      <c r="K70" s="65"/>
      <c r="L70" s="52" t="str">
        <f t="shared" si="5"/>
        <v/>
      </c>
    </row>
    <row r="71" spans="1:12" x14ac:dyDescent="0.25">
      <c r="A71" s="58" t="s">
        <v>2543</v>
      </c>
      <c r="B71" t="s">
        <v>2544</v>
      </c>
      <c r="C71" s="59">
        <v>0.13800000000000001</v>
      </c>
      <c r="D71" s="60">
        <v>0.20100000000000001</v>
      </c>
      <c r="E71" s="61" t="s">
        <v>2443</v>
      </c>
      <c r="G71" s="11">
        <f>'ONS - CPI weights'!AB295</f>
        <v>3.8252000000000002</v>
      </c>
      <c r="H71" s="64" t="s">
        <v>3259</v>
      </c>
      <c r="I71" s="65">
        <f t="shared" si="3"/>
        <v>5.2787760000000004E-4</v>
      </c>
      <c r="J71" s="65">
        <f t="shared" si="4"/>
        <v>7.6886520000000005E-4</v>
      </c>
      <c r="K71" s="65"/>
      <c r="L71" s="52">
        <f t="shared" si="5"/>
        <v>3.8252000000000002</v>
      </c>
    </row>
    <row r="72" spans="1:12" x14ac:dyDescent="0.25">
      <c r="A72" s="58" t="s">
        <v>2545</v>
      </c>
      <c r="B72" t="s">
        <v>2546</v>
      </c>
      <c r="C72" s="59">
        <v>0.13800000000000001</v>
      </c>
      <c r="D72" s="60">
        <v>0.20100000000000001</v>
      </c>
      <c r="E72" s="61" t="s">
        <v>2443</v>
      </c>
      <c r="G72" s="11">
        <f>'ONS - CPI weights'!AB299</f>
        <v>3.2202000000000002</v>
      </c>
      <c r="H72" s="64" t="s">
        <v>3259</v>
      </c>
      <c r="I72" s="65">
        <f t="shared" si="3"/>
        <v>4.4438760000000007E-4</v>
      </c>
      <c r="J72" s="65">
        <f t="shared" si="4"/>
        <v>6.4726020000000016E-4</v>
      </c>
      <c r="K72" s="65"/>
      <c r="L72" s="52">
        <f t="shared" si="5"/>
        <v>3.2202000000000002</v>
      </c>
    </row>
    <row r="73" spans="1:12" x14ac:dyDescent="0.25">
      <c r="A73" s="58" t="s">
        <v>2547</v>
      </c>
      <c r="B73" t="s">
        <v>2548</v>
      </c>
      <c r="C73" s="59">
        <v>0.13800000000000001</v>
      </c>
      <c r="D73" s="60">
        <v>0.20100000000000001</v>
      </c>
      <c r="E73" s="61" t="s">
        <v>2443</v>
      </c>
      <c r="G73" s="11">
        <f>'ONS - CPI weights'!AB302</f>
        <v>6.1925999999999997</v>
      </c>
      <c r="H73" s="64" t="s">
        <v>3259</v>
      </c>
      <c r="I73" s="65">
        <f t="shared" si="3"/>
        <v>8.5457879999999999E-4</v>
      </c>
      <c r="J73" s="65">
        <f t="shared" si="4"/>
        <v>1.2447126E-3</v>
      </c>
      <c r="K73" s="65"/>
      <c r="L73" s="52">
        <f t="shared" si="5"/>
        <v>6.1925999999999997</v>
      </c>
    </row>
    <row r="74" spans="1:12" x14ac:dyDescent="0.25">
      <c r="A74" s="58" t="s">
        <v>2549</v>
      </c>
      <c r="B74" t="s">
        <v>2550</v>
      </c>
      <c r="C74" s="59">
        <v>0</v>
      </c>
      <c r="D74" s="60">
        <v>0</v>
      </c>
      <c r="E74" s="61" t="s">
        <v>2430</v>
      </c>
      <c r="G74" s="11">
        <f>'ONS - CPI weights'!AB307</f>
        <v>33.557099999999998</v>
      </c>
      <c r="H74" s="64"/>
      <c r="I74" s="65" t="str">
        <f t="shared" si="3"/>
        <v/>
      </c>
      <c r="J74" s="65" t="str">
        <f t="shared" si="4"/>
        <v/>
      </c>
      <c r="K74" s="65"/>
      <c r="L74" s="52" t="str">
        <f t="shared" si="5"/>
        <v/>
      </c>
    </row>
    <row r="75" spans="1:12" x14ac:dyDescent="0.25">
      <c r="A75" s="58" t="s">
        <v>2551</v>
      </c>
      <c r="B75" t="s">
        <v>2552</v>
      </c>
      <c r="C75" s="59">
        <v>6.0000000000000001E-3</v>
      </c>
      <c r="D75" s="60">
        <v>3.4000000000000002E-2</v>
      </c>
      <c r="E75" s="61" t="s">
        <v>2430</v>
      </c>
      <c r="G75" s="11">
        <f>'ONS - CPI weights'!AB309</f>
        <v>29.708600000000001</v>
      </c>
      <c r="H75" s="64"/>
      <c r="I75" s="65" t="str">
        <f t="shared" si="3"/>
        <v/>
      </c>
      <c r="J75" s="65" t="str">
        <f t="shared" si="4"/>
        <v/>
      </c>
      <c r="K75" s="65"/>
      <c r="L75" s="52" t="str">
        <f t="shared" si="5"/>
        <v/>
      </c>
    </row>
    <row r="76" spans="1:12" x14ac:dyDescent="0.25">
      <c r="A76" s="58" t="s">
        <v>2553</v>
      </c>
      <c r="B76" t="s">
        <v>2554</v>
      </c>
      <c r="C76" s="59">
        <v>0</v>
      </c>
      <c r="D76" s="60">
        <v>0.14199999999999999</v>
      </c>
      <c r="E76" s="61" t="s">
        <v>2443</v>
      </c>
      <c r="G76" s="11">
        <f>'ONS - CPI weights'!AB314</f>
        <v>111.6683</v>
      </c>
      <c r="H76" s="64"/>
      <c r="I76" s="65" t="str">
        <f t="shared" si="3"/>
        <v/>
      </c>
      <c r="J76" s="65" t="str">
        <f t="shared" si="4"/>
        <v/>
      </c>
      <c r="K76" s="65"/>
      <c r="L76" s="52" t="str">
        <f t="shared" si="5"/>
        <v/>
      </c>
    </row>
    <row r="77" spans="1:12" x14ac:dyDescent="0.25">
      <c r="A77" s="58" t="s">
        <v>2555</v>
      </c>
      <c r="B77" t="s">
        <v>2556</v>
      </c>
      <c r="C77" s="59">
        <v>0</v>
      </c>
      <c r="D77" s="60">
        <v>0.14199999999999999</v>
      </c>
      <c r="E77" s="61" t="s">
        <v>2443</v>
      </c>
      <c r="G77" s="11">
        <f>'ONS - CPI weights'!AB317</f>
        <v>2.6932</v>
      </c>
      <c r="H77" s="64"/>
      <c r="I77" s="65" t="str">
        <f t="shared" si="3"/>
        <v/>
      </c>
      <c r="J77" s="65" t="str">
        <f t="shared" si="4"/>
        <v/>
      </c>
      <c r="K77" s="65"/>
      <c r="L77" s="52" t="str">
        <f t="shared" si="5"/>
        <v/>
      </c>
    </row>
    <row r="78" spans="1:12" x14ac:dyDescent="0.25">
      <c r="A78" s="58" t="s">
        <v>2557</v>
      </c>
      <c r="B78" t="s">
        <v>2558</v>
      </c>
      <c r="C78" s="59">
        <v>0.02</v>
      </c>
      <c r="D78" s="60">
        <v>0.156</v>
      </c>
      <c r="E78" s="61" t="s">
        <v>2443</v>
      </c>
      <c r="G78" s="11">
        <f>'ONS - CPI weights'!AB319</f>
        <v>30.747199999999999</v>
      </c>
      <c r="H78" s="64"/>
      <c r="I78" s="65" t="str">
        <f t="shared" si="3"/>
        <v/>
      </c>
      <c r="J78" s="65" t="str">
        <f t="shared" si="4"/>
        <v/>
      </c>
      <c r="K78" s="65"/>
      <c r="L78" s="52" t="str">
        <f t="shared" si="5"/>
        <v/>
      </c>
    </row>
    <row r="79" spans="1:12" x14ac:dyDescent="0.25">
      <c r="A79" s="58" t="s">
        <v>2559</v>
      </c>
      <c r="B79" t="s">
        <v>2560</v>
      </c>
      <c r="C79" s="59">
        <v>6.9999999999999993E-3</v>
      </c>
      <c r="D79" s="60">
        <v>0.09</v>
      </c>
      <c r="E79" s="61" t="s">
        <v>2430</v>
      </c>
      <c r="G79" s="11">
        <f>'ONS - CPI weights'!AB325</f>
        <v>6.3536999999999999</v>
      </c>
      <c r="H79" s="64"/>
      <c r="I79" s="65" t="str">
        <f t="shared" si="3"/>
        <v/>
      </c>
      <c r="J79" s="65" t="str">
        <f t="shared" si="4"/>
        <v/>
      </c>
      <c r="K79" s="65"/>
      <c r="L79" s="52" t="str">
        <f t="shared" si="5"/>
        <v/>
      </c>
    </row>
    <row r="80" spans="1:12" x14ac:dyDescent="0.25">
      <c r="A80" s="58" t="s">
        <v>2561</v>
      </c>
      <c r="B80" t="s">
        <v>2562</v>
      </c>
      <c r="C80" s="59">
        <v>0.38400000000000001</v>
      </c>
      <c r="D80" s="60">
        <v>0.38400000000000001</v>
      </c>
      <c r="E80" s="61" t="s">
        <v>2406</v>
      </c>
      <c r="G80" s="11">
        <f>'ONS - CPI weights'!AB329</f>
        <v>21.572500000000002</v>
      </c>
      <c r="H80" s="64" t="s">
        <v>3259</v>
      </c>
      <c r="I80" s="65">
        <f t="shared" si="3"/>
        <v>8.2838400000000006E-3</v>
      </c>
      <c r="J80" s="65">
        <f t="shared" si="4"/>
        <v>8.2838400000000006E-3</v>
      </c>
      <c r="K80" s="65"/>
      <c r="L80" s="52">
        <f t="shared" si="5"/>
        <v>21.572500000000002</v>
      </c>
    </row>
    <row r="81" spans="1:13" x14ac:dyDescent="0.25">
      <c r="A81" s="58" t="s">
        <v>2563</v>
      </c>
      <c r="B81" t="s">
        <v>2564</v>
      </c>
      <c r="C81" s="59">
        <v>0.22699999999999998</v>
      </c>
      <c r="D81" s="60">
        <v>0.26800000000000002</v>
      </c>
      <c r="E81" s="61" t="s">
        <v>2406</v>
      </c>
      <c r="G81" s="11">
        <f>'ONS - CPI weights'!AB335</f>
        <v>8.2658000000000005</v>
      </c>
      <c r="H81" s="64" t="s">
        <v>3259</v>
      </c>
      <c r="I81" s="65">
        <f t="shared" si="3"/>
        <v>1.8763365999999999E-3</v>
      </c>
      <c r="J81" s="65">
        <f t="shared" si="4"/>
        <v>2.2152344000000001E-3</v>
      </c>
      <c r="K81" s="65"/>
      <c r="L81" s="52">
        <f t="shared" si="5"/>
        <v>8.2658000000000005</v>
      </c>
    </row>
    <row r="82" spans="1:13" x14ac:dyDescent="0.25">
      <c r="A82" s="58" t="s">
        <v>2565</v>
      </c>
      <c r="B82" t="s">
        <v>2566</v>
      </c>
      <c r="C82" s="59">
        <v>0.26100000000000001</v>
      </c>
      <c r="D82" s="60">
        <v>0.29899999999999999</v>
      </c>
      <c r="E82" s="61" t="s">
        <v>2406</v>
      </c>
      <c r="G82" s="11">
        <f>'ONS - CPI weights'!AB339</f>
        <v>1.7863</v>
      </c>
      <c r="H82" s="64" t="s">
        <v>3259</v>
      </c>
      <c r="I82" s="65">
        <f t="shared" si="3"/>
        <v>4.6622429999999999E-4</v>
      </c>
      <c r="J82" s="65">
        <f t="shared" si="4"/>
        <v>5.3410369999999999E-4</v>
      </c>
      <c r="K82" s="65"/>
      <c r="L82" s="52">
        <f t="shared" si="5"/>
        <v>1.7863</v>
      </c>
    </row>
    <row r="83" spans="1:13" x14ac:dyDescent="0.25">
      <c r="A83" s="58" t="s">
        <v>2567</v>
      </c>
      <c r="B83" t="s">
        <v>2568</v>
      </c>
      <c r="C83" s="59">
        <v>3.5000000000000003E-2</v>
      </c>
      <c r="D83" s="60">
        <v>9.4E-2</v>
      </c>
      <c r="E83" s="61" t="s">
        <v>2430</v>
      </c>
      <c r="G83" s="11">
        <f>'ONS - CPI weights'!AB344</f>
        <v>13.779500000000001</v>
      </c>
      <c r="H83" s="64"/>
      <c r="I83" s="65" t="str">
        <f t="shared" si="3"/>
        <v/>
      </c>
      <c r="J83" s="65" t="str">
        <f t="shared" si="4"/>
        <v/>
      </c>
      <c r="K83" s="65"/>
      <c r="L83" s="52" t="str">
        <f t="shared" si="5"/>
        <v/>
      </c>
    </row>
    <row r="84" spans="1:13" x14ac:dyDescent="0.25">
      <c r="A84" s="58" t="s">
        <v>2569</v>
      </c>
      <c r="B84" t="s">
        <v>2570</v>
      </c>
      <c r="C84" s="59">
        <v>0</v>
      </c>
      <c r="D84" s="60">
        <v>0.16600000000000001</v>
      </c>
      <c r="E84" s="61" t="s">
        <v>2443</v>
      </c>
      <c r="G84" s="11">
        <f>'ONS - CPI weights'!AB350</f>
        <v>0.8125</v>
      </c>
      <c r="H84" s="64"/>
      <c r="I84" s="65" t="str">
        <f t="shared" si="3"/>
        <v/>
      </c>
      <c r="J84" s="65" t="str">
        <f t="shared" si="4"/>
        <v/>
      </c>
      <c r="K84" s="65"/>
      <c r="L84" s="52" t="str">
        <f t="shared" si="5"/>
        <v/>
      </c>
    </row>
    <row r="85" spans="1:13" x14ac:dyDescent="0.25">
      <c r="A85" s="58" t="s">
        <v>2571</v>
      </c>
      <c r="B85" t="s">
        <v>2572</v>
      </c>
      <c r="C85" s="59">
        <v>0</v>
      </c>
      <c r="D85" s="60">
        <v>0.16600000000000001</v>
      </c>
      <c r="E85" s="61" t="s">
        <v>2443</v>
      </c>
      <c r="G85" s="11">
        <f>'ONS - CPI weights'!AB351</f>
        <v>5.3848000000000003</v>
      </c>
      <c r="H85" s="64"/>
      <c r="I85" s="65" t="str">
        <f t="shared" si="3"/>
        <v/>
      </c>
      <c r="J85" s="65" t="str">
        <f t="shared" si="4"/>
        <v/>
      </c>
      <c r="K85" s="65"/>
      <c r="L85" s="52" t="str">
        <f t="shared" si="5"/>
        <v/>
      </c>
    </row>
    <row r="86" spans="1:13" x14ac:dyDescent="0.25">
      <c r="A86" s="58" t="s">
        <v>2573</v>
      </c>
      <c r="B86" t="s">
        <v>2574</v>
      </c>
      <c r="C86" s="59">
        <v>0</v>
      </c>
      <c r="D86" s="60">
        <v>0.16600000000000001</v>
      </c>
      <c r="E86" s="61" t="s">
        <v>2443</v>
      </c>
      <c r="G86" s="11">
        <f>'ONS - CPI weights'!AB352</f>
        <v>3.0684999999999998</v>
      </c>
      <c r="H86" s="64"/>
      <c r="I86" s="65" t="str">
        <f t="shared" si="3"/>
        <v/>
      </c>
      <c r="J86" s="65" t="str">
        <f t="shared" si="4"/>
        <v/>
      </c>
      <c r="K86" s="65"/>
      <c r="L86" s="52" t="str">
        <f t="shared" si="5"/>
        <v/>
      </c>
    </row>
    <row r="87" spans="1:13" x14ac:dyDescent="0.25">
      <c r="A87" s="58" t="s">
        <v>2575</v>
      </c>
      <c r="B87" t="s">
        <v>2576</v>
      </c>
      <c r="C87" s="59">
        <v>0</v>
      </c>
      <c r="D87" s="60">
        <v>0.14899999999999999</v>
      </c>
      <c r="E87" s="61" t="s">
        <v>2443</v>
      </c>
      <c r="G87" s="11">
        <f>'ONS - CPI weights'!AB356</f>
        <v>15.6839</v>
      </c>
      <c r="H87" s="64"/>
      <c r="I87" s="65" t="str">
        <f t="shared" si="3"/>
        <v/>
      </c>
      <c r="J87" s="65" t="str">
        <f t="shared" si="4"/>
        <v/>
      </c>
      <c r="K87" s="65"/>
      <c r="L87" s="52" t="str">
        <f t="shared" si="5"/>
        <v/>
      </c>
    </row>
    <row r="88" spans="1:13" x14ac:dyDescent="0.25">
      <c r="A88" s="58" t="s">
        <v>2577</v>
      </c>
      <c r="B88" s="56" t="s">
        <v>2578</v>
      </c>
      <c r="C88" s="66">
        <v>6.9999999999999993E-3</v>
      </c>
      <c r="D88" s="67">
        <v>7.9000000000000001E-2</v>
      </c>
      <c r="E88" s="57" t="s">
        <v>2430</v>
      </c>
      <c r="G88" s="11">
        <f>'ONS - CPI weights'!AB361</f>
        <v>16.380500000000001</v>
      </c>
      <c r="H88" s="64"/>
      <c r="I88" s="65" t="str">
        <f t="shared" si="3"/>
        <v/>
      </c>
      <c r="J88" s="65" t="str">
        <f t="shared" si="4"/>
        <v/>
      </c>
      <c r="K88" s="65"/>
      <c r="L88" s="52" t="str">
        <f t="shared" si="5"/>
        <v/>
      </c>
    </row>
    <row r="89" spans="1:13" s="7" customFormat="1" x14ac:dyDescent="0.25">
      <c r="B89" s="107" t="s">
        <v>477</v>
      </c>
      <c r="G89" s="10">
        <f>SUM(G4:G88)</f>
        <v>1000.0002999999997</v>
      </c>
      <c r="I89" s="108">
        <f>SUM(I4:I88)</f>
        <v>0.14159646460000003</v>
      </c>
      <c r="J89" s="108">
        <f>SUM(J4:J88)</f>
        <v>0.17449708139999998</v>
      </c>
      <c r="L89" s="10">
        <f>SUM(L4:L88)</f>
        <v>517.54169999999988</v>
      </c>
      <c r="M89" s="7">
        <f>'ONS - CPI weights'!AB21</f>
        <v>509.9162</v>
      </c>
    </row>
    <row r="90" spans="1:13" x14ac:dyDescent="0.25">
      <c r="A90" t="s">
        <v>2579</v>
      </c>
    </row>
    <row r="92" spans="1:13" x14ac:dyDescent="0.25">
      <c r="A92" t="s">
        <v>2580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89B74-FE3D-4CD0-BA53-59C596A079F9}">
  <dimension ref="A1:AB504"/>
  <sheetViews>
    <sheetView workbookViewId="0">
      <pane xSplit="3" ySplit="6" topLeftCell="V181" activePane="bottomRight" state="frozen"/>
      <selection pane="topRight" activeCell="D1" sqref="D1"/>
      <selection pane="bottomLeft" activeCell="A7" sqref="A7"/>
      <selection pane="bottomRight" activeCell="AB16" sqref="AB16"/>
    </sheetView>
  </sheetViews>
  <sheetFormatPr defaultColWidth="9.42578125" defaultRowHeight="15" x14ac:dyDescent="0.25"/>
  <cols>
    <col min="3" max="3" width="85.42578125" bestFit="1" customWidth="1"/>
  </cols>
  <sheetData>
    <row r="1" spans="1:28" x14ac:dyDescent="0.25">
      <c r="A1" s="68" t="s">
        <v>2581</v>
      </c>
    </row>
    <row r="2" spans="1:28" x14ac:dyDescent="0.25">
      <c r="E2" s="69"/>
    </row>
    <row r="3" spans="1:28" ht="17.25" x14ac:dyDescent="0.25">
      <c r="A3" s="7" t="s">
        <v>2582</v>
      </c>
      <c r="B3" s="70" t="s">
        <v>2583</v>
      </c>
    </row>
    <row r="4" spans="1:28" x14ac:dyDescent="0.25">
      <c r="A4" s="70"/>
      <c r="B4" t="s">
        <v>2584</v>
      </c>
    </row>
    <row r="5" spans="1:28" ht="15.75" thickBot="1" x14ac:dyDescent="0.3">
      <c r="B5" t="s">
        <v>2585</v>
      </c>
      <c r="D5" s="71"/>
      <c r="E5" s="71"/>
      <c r="F5" s="71"/>
      <c r="G5" s="71"/>
      <c r="H5" s="71"/>
      <c r="I5" s="71"/>
      <c r="J5" s="71"/>
      <c r="M5" s="71"/>
      <c r="N5" s="71"/>
      <c r="O5" s="71"/>
      <c r="P5" s="71"/>
      <c r="R5" s="71"/>
      <c r="S5" s="71"/>
      <c r="T5" s="71"/>
      <c r="V5" s="71"/>
      <c r="X5" s="71"/>
      <c r="Z5" s="71"/>
      <c r="AA5" s="71"/>
      <c r="AB5" s="71"/>
    </row>
    <row r="6" spans="1:28" ht="33" thickBot="1" x14ac:dyDescent="0.3">
      <c r="D6" s="72">
        <v>2008</v>
      </c>
      <c r="E6" s="72">
        <v>2009</v>
      </c>
      <c r="F6" s="72">
        <v>2010</v>
      </c>
      <c r="G6" s="72">
        <v>2011</v>
      </c>
      <c r="H6" s="72">
        <v>2012</v>
      </c>
      <c r="I6" s="72">
        <v>2013</v>
      </c>
      <c r="J6" s="73">
        <v>2014</v>
      </c>
      <c r="K6" s="73">
        <v>2015</v>
      </c>
      <c r="L6" s="73">
        <v>2016</v>
      </c>
      <c r="M6" s="74" t="s">
        <v>2586</v>
      </c>
      <c r="N6" s="74" t="s">
        <v>2587</v>
      </c>
      <c r="O6" s="75" t="s">
        <v>2588</v>
      </c>
      <c r="P6" s="74" t="s">
        <v>2589</v>
      </c>
      <c r="Q6" s="75" t="s">
        <v>2590</v>
      </c>
      <c r="R6" s="74" t="s">
        <v>2591</v>
      </c>
      <c r="S6" s="76" t="s">
        <v>2592</v>
      </c>
      <c r="T6" s="75" t="s">
        <v>2593</v>
      </c>
      <c r="U6" s="76" t="s">
        <v>2594</v>
      </c>
      <c r="V6" s="75" t="s">
        <v>2595</v>
      </c>
      <c r="W6" s="76" t="s">
        <v>2596</v>
      </c>
      <c r="X6" s="76" t="s">
        <v>2597</v>
      </c>
      <c r="Y6" s="76" t="s">
        <v>2598</v>
      </c>
      <c r="Z6" s="77" t="s">
        <v>2599</v>
      </c>
      <c r="AA6" s="75" t="s">
        <v>2600</v>
      </c>
      <c r="AB6" s="77" t="s">
        <v>2601</v>
      </c>
    </row>
    <row r="7" spans="1:28" x14ac:dyDescent="0.25">
      <c r="B7" s="78" t="s">
        <v>2602</v>
      </c>
      <c r="C7" s="70" t="s">
        <v>2603</v>
      </c>
      <c r="D7" s="79">
        <v>1000</v>
      </c>
      <c r="E7" s="79">
        <v>1000</v>
      </c>
      <c r="F7" s="79">
        <v>1000</v>
      </c>
      <c r="G7" s="79">
        <v>1000</v>
      </c>
      <c r="H7" s="79">
        <v>1000</v>
      </c>
      <c r="I7" s="79">
        <v>1000</v>
      </c>
      <c r="J7" s="79">
        <v>1000</v>
      </c>
      <c r="K7" s="79">
        <v>1000</v>
      </c>
      <c r="L7" s="79">
        <v>1000</v>
      </c>
      <c r="M7" s="79">
        <v>1000</v>
      </c>
      <c r="N7">
        <v>1000</v>
      </c>
      <c r="O7">
        <v>1000</v>
      </c>
      <c r="P7">
        <v>1000</v>
      </c>
      <c r="Q7" s="79">
        <v>1000</v>
      </c>
      <c r="R7">
        <v>1000</v>
      </c>
      <c r="S7">
        <v>1000</v>
      </c>
      <c r="T7">
        <v>1000</v>
      </c>
      <c r="U7">
        <v>1000</v>
      </c>
      <c r="V7">
        <v>1000</v>
      </c>
      <c r="W7">
        <v>1000</v>
      </c>
      <c r="X7" s="79">
        <v>1000</v>
      </c>
      <c r="Y7" s="79">
        <v>1000</v>
      </c>
      <c r="Z7">
        <v>1000</v>
      </c>
      <c r="AA7" s="80">
        <v>1000</v>
      </c>
      <c r="AB7" s="63">
        <v>1000</v>
      </c>
    </row>
    <row r="8" spans="1:28" x14ac:dyDescent="0.25">
      <c r="B8" s="78" t="s">
        <v>2604</v>
      </c>
      <c r="C8" s="5" t="s">
        <v>2605</v>
      </c>
      <c r="D8" s="79">
        <v>109</v>
      </c>
      <c r="E8" s="79">
        <v>118</v>
      </c>
      <c r="F8" s="79">
        <v>108</v>
      </c>
      <c r="G8" s="79">
        <v>118</v>
      </c>
      <c r="H8" s="79">
        <v>112</v>
      </c>
      <c r="I8" s="79">
        <v>106</v>
      </c>
      <c r="J8" s="79">
        <v>112</v>
      </c>
      <c r="K8" s="79">
        <v>110</v>
      </c>
      <c r="L8" s="79">
        <v>103</v>
      </c>
      <c r="M8" s="79">
        <v>102</v>
      </c>
      <c r="N8">
        <v>103</v>
      </c>
      <c r="O8">
        <v>101</v>
      </c>
      <c r="P8">
        <v>101</v>
      </c>
      <c r="Q8" s="79">
        <v>100</v>
      </c>
      <c r="R8">
        <v>100</v>
      </c>
      <c r="S8">
        <v>99</v>
      </c>
      <c r="T8">
        <v>99</v>
      </c>
      <c r="U8">
        <v>114</v>
      </c>
      <c r="V8">
        <v>114</v>
      </c>
      <c r="W8">
        <v>115</v>
      </c>
      <c r="X8" s="79">
        <v>116</v>
      </c>
      <c r="Y8" s="79">
        <v>117</v>
      </c>
      <c r="Z8">
        <v>119</v>
      </c>
      <c r="AA8" s="81">
        <v>112.9084</v>
      </c>
      <c r="AB8" s="63">
        <v>113.1464</v>
      </c>
    </row>
    <row r="9" spans="1:28" x14ac:dyDescent="0.25">
      <c r="B9" s="78" t="s">
        <v>2606</v>
      </c>
      <c r="C9" s="5" t="s">
        <v>2607</v>
      </c>
      <c r="D9" s="79">
        <v>42</v>
      </c>
      <c r="E9" s="79">
        <v>44</v>
      </c>
      <c r="F9" s="79">
        <v>40</v>
      </c>
      <c r="G9" s="79">
        <v>42</v>
      </c>
      <c r="H9" s="79">
        <v>42</v>
      </c>
      <c r="I9" s="79">
        <v>44</v>
      </c>
      <c r="J9" s="79">
        <v>45</v>
      </c>
      <c r="K9" s="79">
        <v>43</v>
      </c>
      <c r="L9" s="79">
        <v>42</v>
      </c>
      <c r="M9" s="79">
        <v>41</v>
      </c>
      <c r="N9">
        <v>43</v>
      </c>
      <c r="O9">
        <v>41</v>
      </c>
      <c r="P9">
        <v>42</v>
      </c>
      <c r="Q9" s="79">
        <v>40</v>
      </c>
      <c r="R9">
        <v>40</v>
      </c>
      <c r="S9">
        <v>39</v>
      </c>
      <c r="T9">
        <v>40</v>
      </c>
      <c r="U9">
        <v>44</v>
      </c>
      <c r="V9">
        <v>45</v>
      </c>
      <c r="W9">
        <v>48</v>
      </c>
      <c r="X9" s="79">
        <v>50</v>
      </c>
      <c r="Y9" s="79">
        <v>42</v>
      </c>
      <c r="Z9">
        <v>42</v>
      </c>
      <c r="AA9" s="81">
        <v>38.086100000000002</v>
      </c>
      <c r="AB9" s="63">
        <v>39.1496</v>
      </c>
    </row>
    <row r="10" spans="1:28" x14ac:dyDescent="0.25">
      <c r="B10" s="78" t="s">
        <v>2608</v>
      </c>
      <c r="C10" s="5" t="s">
        <v>2609</v>
      </c>
      <c r="D10" s="79">
        <v>63</v>
      </c>
      <c r="E10" s="79">
        <v>57</v>
      </c>
      <c r="F10" s="79">
        <v>56</v>
      </c>
      <c r="G10" s="79">
        <v>62</v>
      </c>
      <c r="H10" s="79">
        <v>65</v>
      </c>
      <c r="I10" s="79">
        <v>68</v>
      </c>
      <c r="J10" s="79">
        <v>72</v>
      </c>
      <c r="K10" s="79">
        <v>70</v>
      </c>
      <c r="L10" s="79">
        <v>71</v>
      </c>
      <c r="M10" s="79">
        <v>75</v>
      </c>
      <c r="N10">
        <v>72</v>
      </c>
      <c r="O10">
        <v>72</v>
      </c>
      <c r="P10">
        <v>70</v>
      </c>
      <c r="Q10" s="79">
        <v>69</v>
      </c>
      <c r="R10">
        <v>67</v>
      </c>
      <c r="S10">
        <v>64</v>
      </c>
      <c r="T10">
        <v>61</v>
      </c>
      <c r="U10">
        <v>78</v>
      </c>
      <c r="V10">
        <v>74</v>
      </c>
      <c r="W10">
        <v>62</v>
      </c>
      <c r="X10" s="79">
        <v>60</v>
      </c>
      <c r="Y10" s="79">
        <v>60</v>
      </c>
      <c r="Z10">
        <v>58</v>
      </c>
      <c r="AA10" s="81">
        <v>60.630699999999997</v>
      </c>
      <c r="AB10" s="63">
        <v>58.607300000000002</v>
      </c>
    </row>
    <row r="11" spans="1:28" x14ac:dyDescent="0.25">
      <c r="B11" s="78" t="s">
        <v>2610</v>
      </c>
      <c r="C11" s="5" t="s">
        <v>2611</v>
      </c>
      <c r="D11" s="79">
        <v>115</v>
      </c>
      <c r="E11" s="79">
        <v>126</v>
      </c>
      <c r="F11" s="79">
        <v>129</v>
      </c>
      <c r="G11" s="79">
        <v>129</v>
      </c>
      <c r="H11" s="79">
        <v>144</v>
      </c>
      <c r="I11" s="79">
        <v>137</v>
      </c>
      <c r="J11" s="79">
        <v>129</v>
      </c>
      <c r="K11" s="79">
        <v>128</v>
      </c>
      <c r="L11" s="79">
        <v>120</v>
      </c>
      <c r="M11" s="79">
        <v>117</v>
      </c>
      <c r="N11">
        <v>118</v>
      </c>
      <c r="O11">
        <v>133</v>
      </c>
      <c r="P11">
        <v>134</v>
      </c>
      <c r="Q11" s="79">
        <v>132</v>
      </c>
      <c r="R11">
        <v>130</v>
      </c>
      <c r="S11">
        <v>129</v>
      </c>
      <c r="T11">
        <v>131</v>
      </c>
      <c r="U11">
        <v>141</v>
      </c>
      <c r="V11">
        <v>141</v>
      </c>
      <c r="W11">
        <v>137</v>
      </c>
      <c r="X11" s="79">
        <v>138</v>
      </c>
      <c r="Y11" s="79">
        <v>138</v>
      </c>
      <c r="Z11">
        <v>141</v>
      </c>
      <c r="AA11" s="81">
        <v>128.21940000000001</v>
      </c>
      <c r="AB11" s="63">
        <v>131.33949999999999</v>
      </c>
    </row>
    <row r="12" spans="1:28" x14ac:dyDescent="0.25">
      <c r="B12" s="78" t="s">
        <v>2612</v>
      </c>
      <c r="C12" s="5" t="s">
        <v>2613</v>
      </c>
      <c r="D12" s="79">
        <v>67</v>
      </c>
      <c r="E12" s="79">
        <v>66</v>
      </c>
      <c r="F12" s="79">
        <v>64</v>
      </c>
      <c r="G12" s="79">
        <v>61</v>
      </c>
      <c r="H12" s="79">
        <v>61</v>
      </c>
      <c r="I12" s="79">
        <v>59</v>
      </c>
      <c r="J12" s="79">
        <v>60</v>
      </c>
      <c r="K12" s="79">
        <v>59</v>
      </c>
      <c r="L12" s="79">
        <v>59</v>
      </c>
      <c r="M12" s="79">
        <v>63</v>
      </c>
      <c r="N12">
        <v>61</v>
      </c>
      <c r="O12">
        <v>63</v>
      </c>
      <c r="P12">
        <v>61</v>
      </c>
      <c r="Q12" s="79">
        <v>65</v>
      </c>
      <c r="R12">
        <v>65</v>
      </c>
      <c r="S12">
        <v>61</v>
      </c>
      <c r="T12">
        <v>60</v>
      </c>
      <c r="U12">
        <v>63</v>
      </c>
      <c r="V12">
        <v>62</v>
      </c>
      <c r="W12">
        <v>77</v>
      </c>
      <c r="X12" s="79">
        <v>76</v>
      </c>
      <c r="Y12" s="79">
        <v>69</v>
      </c>
      <c r="Z12">
        <v>68</v>
      </c>
      <c r="AA12" s="81">
        <v>64.082999999999998</v>
      </c>
      <c r="AB12" s="63">
        <v>62.473799999999997</v>
      </c>
    </row>
    <row r="13" spans="1:28" x14ac:dyDescent="0.25">
      <c r="B13" s="78" t="s">
        <v>2614</v>
      </c>
      <c r="C13" s="5" t="s">
        <v>2615</v>
      </c>
      <c r="D13" s="79">
        <v>22</v>
      </c>
      <c r="E13" s="79">
        <v>22</v>
      </c>
      <c r="F13" s="79">
        <v>22</v>
      </c>
      <c r="G13" s="79">
        <v>24</v>
      </c>
      <c r="H13" s="79">
        <v>24</v>
      </c>
      <c r="I13" s="79">
        <v>25</v>
      </c>
      <c r="J13" s="79">
        <v>24</v>
      </c>
      <c r="K13" s="79">
        <v>25</v>
      </c>
      <c r="L13" s="79">
        <v>28</v>
      </c>
      <c r="M13" s="79">
        <v>25</v>
      </c>
      <c r="N13">
        <v>26</v>
      </c>
      <c r="O13">
        <v>24</v>
      </c>
      <c r="P13">
        <v>25</v>
      </c>
      <c r="Q13" s="79">
        <v>28</v>
      </c>
      <c r="R13">
        <v>28</v>
      </c>
      <c r="S13">
        <v>27</v>
      </c>
      <c r="T13">
        <v>27</v>
      </c>
      <c r="U13">
        <v>24</v>
      </c>
      <c r="V13">
        <v>25</v>
      </c>
      <c r="W13">
        <v>22</v>
      </c>
      <c r="X13" s="79">
        <v>21</v>
      </c>
      <c r="Y13" s="79">
        <v>23</v>
      </c>
      <c r="Z13">
        <v>24</v>
      </c>
      <c r="AA13" s="81">
        <v>25.7135</v>
      </c>
      <c r="AB13" s="63">
        <v>26.210999999999999</v>
      </c>
    </row>
    <row r="14" spans="1:28" x14ac:dyDescent="0.25">
      <c r="B14" s="78" t="s">
        <v>2616</v>
      </c>
      <c r="C14" s="5" t="s">
        <v>2617</v>
      </c>
      <c r="D14" s="79">
        <v>152</v>
      </c>
      <c r="E14" s="79">
        <v>151</v>
      </c>
      <c r="F14" s="79">
        <v>164</v>
      </c>
      <c r="G14" s="79">
        <v>159</v>
      </c>
      <c r="H14" s="79">
        <v>162</v>
      </c>
      <c r="I14" s="79">
        <v>148</v>
      </c>
      <c r="J14" s="79">
        <v>152</v>
      </c>
      <c r="K14" s="79">
        <v>149</v>
      </c>
      <c r="L14" s="79">
        <v>153</v>
      </c>
      <c r="M14" s="79">
        <v>160</v>
      </c>
      <c r="N14">
        <v>160</v>
      </c>
      <c r="O14">
        <v>155</v>
      </c>
      <c r="P14">
        <v>156</v>
      </c>
      <c r="Q14" s="79">
        <v>153</v>
      </c>
      <c r="R14">
        <v>153</v>
      </c>
      <c r="S14">
        <v>148</v>
      </c>
      <c r="T14">
        <v>147</v>
      </c>
      <c r="U14">
        <v>136</v>
      </c>
      <c r="V14">
        <v>136</v>
      </c>
      <c r="W14">
        <v>140</v>
      </c>
      <c r="X14" s="79">
        <v>139</v>
      </c>
      <c r="Y14" s="79">
        <v>142</v>
      </c>
      <c r="Z14">
        <v>137</v>
      </c>
      <c r="AA14" s="81">
        <v>138.48580000000001</v>
      </c>
      <c r="AB14" s="63">
        <v>135.45609999999999</v>
      </c>
    </row>
    <row r="15" spans="1:28" x14ac:dyDescent="0.25">
      <c r="B15" s="78" t="s">
        <v>2618</v>
      </c>
      <c r="C15" s="5" t="s">
        <v>2619</v>
      </c>
      <c r="D15" s="79">
        <v>23</v>
      </c>
      <c r="E15" s="79">
        <v>23</v>
      </c>
      <c r="F15" s="79">
        <v>25</v>
      </c>
      <c r="G15" s="79">
        <v>26</v>
      </c>
      <c r="H15" s="79">
        <v>27</v>
      </c>
      <c r="I15" s="79">
        <v>31</v>
      </c>
      <c r="J15" s="79">
        <v>32</v>
      </c>
      <c r="K15" s="79">
        <v>31</v>
      </c>
      <c r="L15" s="79">
        <v>32</v>
      </c>
      <c r="M15" s="79">
        <v>25</v>
      </c>
      <c r="N15">
        <v>25</v>
      </c>
      <c r="O15">
        <v>24</v>
      </c>
      <c r="P15">
        <v>24</v>
      </c>
      <c r="Q15" s="79">
        <v>24</v>
      </c>
      <c r="R15">
        <v>24</v>
      </c>
      <c r="S15">
        <v>21</v>
      </c>
      <c r="T15">
        <v>21</v>
      </c>
      <c r="U15">
        <v>24</v>
      </c>
      <c r="V15">
        <v>25</v>
      </c>
      <c r="W15">
        <v>25</v>
      </c>
      <c r="X15" s="79">
        <v>25</v>
      </c>
      <c r="Y15" s="79">
        <v>22</v>
      </c>
      <c r="Z15">
        <v>23</v>
      </c>
      <c r="AA15" s="81">
        <v>22.909300000000002</v>
      </c>
      <c r="AB15" s="63">
        <v>23.087399999999999</v>
      </c>
    </row>
    <row r="16" spans="1:28" x14ac:dyDescent="0.25">
      <c r="B16" s="78" t="s">
        <v>2620</v>
      </c>
      <c r="C16" s="5" t="s">
        <v>2621</v>
      </c>
      <c r="D16" s="79">
        <v>152</v>
      </c>
      <c r="E16" s="79">
        <v>145</v>
      </c>
      <c r="F16" s="79">
        <v>150</v>
      </c>
      <c r="G16" s="79">
        <v>147</v>
      </c>
      <c r="H16" s="79">
        <v>134</v>
      </c>
      <c r="I16" s="79">
        <v>141</v>
      </c>
      <c r="J16" s="79">
        <v>144</v>
      </c>
      <c r="K16" s="79">
        <v>147</v>
      </c>
      <c r="L16" s="79">
        <v>148</v>
      </c>
      <c r="M16" s="79">
        <v>149</v>
      </c>
      <c r="N16">
        <v>148</v>
      </c>
      <c r="O16">
        <v>149</v>
      </c>
      <c r="P16">
        <v>150</v>
      </c>
      <c r="Q16" s="79">
        <v>154</v>
      </c>
      <c r="R16">
        <v>155</v>
      </c>
      <c r="S16">
        <v>168</v>
      </c>
      <c r="T16">
        <v>168</v>
      </c>
      <c r="U16">
        <v>145</v>
      </c>
      <c r="V16">
        <v>146</v>
      </c>
      <c r="W16">
        <v>134</v>
      </c>
      <c r="X16" s="79">
        <v>134</v>
      </c>
      <c r="Y16" s="79">
        <v>138</v>
      </c>
      <c r="Z16">
        <v>138</v>
      </c>
      <c r="AA16" s="81">
        <v>141.86600000000001</v>
      </c>
      <c r="AB16" s="63">
        <v>142.62379999999999</v>
      </c>
    </row>
    <row r="17" spans="2:28" x14ac:dyDescent="0.25">
      <c r="B17" s="78" t="s">
        <v>2622</v>
      </c>
      <c r="C17" s="5" t="s">
        <v>2623</v>
      </c>
      <c r="D17" s="79">
        <v>19</v>
      </c>
      <c r="E17" s="79">
        <v>21</v>
      </c>
      <c r="F17" s="79">
        <v>19</v>
      </c>
      <c r="G17" s="79">
        <v>18</v>
      </c>
      <c r="H17" s="79">
        <v>19</v>
      </c>
      <c r="I17" s="79">
        <v>21</v>
      </c>
      <c r="J17" s="79">
        <v>22</v>
      </c>
      <c r="K17" s="79">
        <v>26</v>
      </c>
      <c r="L17" s="79">
        <v>25</v>
      </c>
      <c r="M17" s="79">
        <v>22</v>
      </c>
      <c r="N17">
        <v>22</v>
      </c>
      <c r="O17">
        <v>22</v>
      </c>
      <c r="P17">
        <v>22</v>
      </c>
      <c r="Q17" s="79">
        <v>22</v>
      </c>
      <c r="R17">
        <v>22</v>
      </c>
      <c r="S17">
        <v>29</v>
      </c>
      <c r="T17">
        <v>29</v>
      </c>
      <c r="U17">
        <v>37</v>
      </c>
      <c r="V17">
        <v>37</v>
      </c>
      <c r="W17">
        <v>33</v>
      </c>
      <c r="X17" s="79">
        <v>33</v>
      </c>
      <c r="Y17" s="79">
        <v>29</v>
      </c>
      <c r="Z17">
        <v>29</v>
      </c>
      <c r="AA17" s="81">
        <v>29.529</v>
      </c>
      <c r="AB17" s="63">
        <v>29.708600000000001</v>
      </c>
    </row>
    <row r="18" spans="2:28" x14ac:dyDescent="0.25">
      <c r="B18" s="78" t="s">
        <v>2624</v>
      </c>
      <c r="C18" s="5" t="s">
        <v>2625</v>
      </c>
      <c r="D18" s="79">
        <v>137</v>
      </c>
      <c r="E18" s="79">
        <v>128</v>
      </c>
      <c r="F18" s="79">
        <v>126</v>
      </c>
      <c r="G18" s="79">
        <v>120</v>
      </c>
      <c r="H18" s="79">
        <v>114</v>
      </c>
      <c r="I18" s="79">
        <v>117</v>
      </c>
      <c r="J18" s="79">
        <v>120</v>
      </c>
      <c r="K18" s="79">
        <v>121</v>
      </c>
      <c r="L18" s="79">
        <v>123</v>
      </c>
      <c r="M18" s="79">
        <v>125</v>
      </c>
      <c r="N18">
        <v>126</v>
      </c>
      <c r="O18">
        <v>121</v>
      </c>
      <c r="P18">
        <v>121</v>
      </c>
      <c r="Q18" s="79">
        <v>121</v>
      </c>
      <c r="R18">
        <v>121</v>
      </c>
      <c r="S18">
        <v>118</v>
      </c>
      <c r="T18">
        <v>119</v>
      </c>
      <c r="U18">
        <v>86</v>
      </c>
      <c r="V18">
        <v>87</v>
      </c>
      <c r="W18">
        <v>113</v>
      </c>
      <c r="X18" s="79">
        <v>114</v>
      </c>
      <c r="Y18" s="79">
        <v>138</v>
      </c>
      <c r="Z18">
        <v>138</v>
      </c>
      <c r="AA18" s="81">
        <v>145.5633</v>
      </c>
      <c r="AB18" s="63">
        <v>145.1087</v>
      </c>
    </row>
    <row r="19" spans="2:28" x14ac:dyDescent="0.25">
      <c r="B19" s="78" t="s">
        <v>2626</v>
      </c>
      <c r="C19" s="5" t="s">
        <v>2627</v>
      </c>
      <c r="D19" s="79">
        <v>99</v>
      </c>
      <c r="E19" s="79">
        <v>99</v>
      </c>
      <c r="F19" s="79">
        <v>97</v>
      </c>
      <c r="G19" s="79">
        <v>94</v>
      </c>
      <c r="H19" s="79">
        <v>96</v>
      </c>
      <c r="I19" s="79">
        <v>103</v>
      </c>
      <c r="J19" s="79">
        <v>88</v>
      </c>
      <c r="K19" s="79">
        <v>91</v>
      </c>
      <c r="L19" s="79">
        <v>96</v>
      </c>
      <c r="M19" s="79">
        <v>96</v>
      </c>
      <c r="N19">
        <v>96</v>
      </c>
      <c r="O19">
        <v>95</v>
      </c>
      <c r="P19">
        <v>94</v>
      </c>
      <c r="Q19" s="79">
        <v>92</v>
      </c>
      <c r="R19">
        <v>95</v>
      </c>
      <c r="S19">
        <v>97</v>
      </c>
      <c r="T19">
        <v>98</v>
      </c>
      <c r="U19">
        <v>108</v>
      </c>
      <c r="V19">
        <v>108</v>
      </c>
      <c r="W19">
        <v>94</v>
      </c>
      <c r="X19" s="79">
        <v>94</v>
      </c>
      <c r="Y19" s="79">
        <v>82</v>
      </c>
      <c r="Z19">
        <v>83</v>
      </c>
      <c r="AA19" s="81">
        <v>92.005499999999998</v>
      </c>
      <c r="AB19" s="63">
        <v>93.087900000000005</v>
      </c>
    </row>
    <row r="20" spans="2:28" x14ac:dyDescent="0.25">
      <c r="B20" s="78"/>
      <c r="C20" s="5"/>
      <c r="D20" s="79"/>
      <c r="E20" s="79"/>
      <c r="F20" s="79"/>
      <c r="G20" s="79"/>
      <c r="H20" s="79"/>
      <c r="I20" s="79"/>
      <c r="J20" s="79"/>
      <c r="K20" s="79"/>
      <c r="L20" s="79"/>
      <c r="M20" s="79"/>
      <c r="Q20" s="79"/>
    </row>
    <row r="21" spans="2:28" x14ac:dyDescent="0.25">
      <c r="B21" s="78" t="s">
        <v>2628</v>
      </c>
      <c r="C21" s="70" t="s">
        <v>2629</v>
      </c>
      <c r="D21" s="79">
        <v>547</v>
      </c>
      <c r="E21" s="79">
        <v>554</v>
      </c>
      <c r="F21" s="79">
        <v>549</v>
      </c>
      <c r="G21" s="79">
        <v>561</v>
      </c>
      <c r="H21" s="79">
        <v>555</v>
      </c>
      <c r="I21" s="79">
        <v>534</v>
      </c>
      <c r="J21" s="79">
        <v>540</v>
      </c>
      <c r="K21" s="79">
        <v>532</v>
      </c>
      <c r="L21" s="79">
        <v>517</v>
      </c>
      <c r="M21" s="79">
        <v>524</v>
      </c>
      <c r="N21">
        <v>525</v>
      </c>
      <c r="O21">
        <v>519</v>
      </c>
      <c r="P21">
        <v>519</v>
      </c>
      <c r="Q21" s="79">
        <v>522</v>
      </c>
      <c r="R21">
        <v>519</v>
      </c>
      <c r="S21">
        <v>512</v>
      </c>
      <c r="T21">
        <v>510</v>
      </c>
      <c r="U21">
        <v>568</v>
      </c>
      <c r="V21">
        <v>566</v>
      </c>
      <c r="W21">
        <v>564</v>
      </c>
      <c r="X21" s="79">
        <v>563</v>
      </c>
      <c r="Y21" s="79">
        <v>537</v>
      </c>
      <c r="Z21">
        <v>534</v>
      </c>
      <c r="AA21" s="81">
        <v>508.79770000000002</v>
      </c>
      <c r="AB21" s="63">
        <v>509.9162</v>
      </c>
    </row>
    <row r="22" spans="2:28" x14ac:dyDescent="0.25">
      <c r="B22" s="78" t="s">
        <v>2630</v>
      </c>
      <c r="C22" s="70" t="s">
        <v>2631</v>
      </c>
      <c r="D22" s="79">
        <v>453</v>
      </c>
      <c r="E22" s="79">
        <v>446</v>
      </c>
      <c r="F22" s="79">
        <v>451</v>
      </c>
      <c r="G22" s="79">
        <v>439</v>
      </c>
      <c r="H22" s="79">
        <v>445</v>
      </c>
      <c r="I22" s="79">
        <v>466</v>
      </c>
      <c r="J22" s="79">
        <v>460</v>
      </c>
      <c r="K22" s="79">
        <v>468</v>
      </c>
      <c r="L22" s="79">
        <v>483</v>
      </c>
      <c r="M22" s="79">
        <v>476</v>
      </c>
      <c r="N22">
        <v>475</v>
      </c>
      <c r="O22">
        <v>481</v>
      </c>
      <c r="P22">
        <v>481</v>
      </c>
      <c r="Q22" s="79">
        <v>478</v>
      </c>
      <c r="R22">
        <v>481</v>
      </c>
      <c r="S22">
        <v>488</v>
      </c>
      <c r="T22">
        <v>490</v>
      </c>
      <c r="U22">
        <v>432</v>
      </c>
      <c r="V22">
        <v>434</v>
      </c>
      <c r="W22">
        <v>436</v>
      </c>
      <c r="X22" s="79">
        <v>437</v>
      </c>
      <c r="Y22" s="79">
        <v>463</v>
      </c>
      <c r="Z22">
        <v>466</v>
      </c>
      <c r="AA22" s="81">
        <v>491.20229999999998</v>
      </c>
      <c r="AB22" s="63">
        <v>490.0838</v>
      </c>
    </row>
    <row r="23" spans="2:28" x14ac:dyDescent="0.25">
      <c r="B23" s="82"/>
      <c r="C23" s="5"/>
      <c r="D23" s="79"/>
      <c r="E23" s="79"/>
      <c r="F23" s="79"/>
      <c r="G23" s="79"/>
      <c r="H23" s="79"/>
      <c r="I23" s="79"/>
      <c r="J23" s="79"/>
      <c r="K23" s="79"/>
      <c r="L23" s="79"/>
      <c r="M23" s="79"/>
      <c r="Q23" s="79"/>
    </row>
    <row r="24" spans="2:28" x14ac:dyDescent="0.25">
      <c r="B24" s="78" t="s">
        <v>2632</v>
      </c>
      <c r="C24" s="70" t="s">
        <v>2633</v>
      </c>
      <c r="D24" s="79">
        <v>95</v>
      </c>
      <c r="E24" s="79">
        <v>104</v>
      </c>
      <c r="F24" s="79">
        <v>96</v>
      </c>
      <c r="G24" s="79">
        <v>103</v>
      </c>
      <c r="H24" s="79">
        <v>98</v>
      </c>
      <c r="I24" s="79">
        <v>93</v>
      </c>
      <c r="J24" s="79">
        <v>99</v>
      </c>
      <c r="K24" s="79">
        <v>97</v>
      </c>
      <c r="L24" s="79">
        <v>91</v>
      </c>
      <c r="M24" s="79">
        <v>90</v>
      </c>
      <c r="N24">
        <v>91</v>
      </c>
      <c r="O24">
        <v>90</v>
      </c>
      <c r="P24">
        <v>90</v>
      </c>
      <c r="Q24" s="79">
        <v>88</v>
      </c>
      <c r="R24">
        <v>88</v>
      </c>
      <c r="S24">
        <v>88</v>
      </c>
      <c r="T24">
        <v>88</v>
      </c>
      <c r="U24">
        <v>101</v>
      </c>
      <c r="V24">
        <v>101</v>
      </c>
      <c r="W24">
        <v>104</v>
      </c>
      <c r="X24" s="79">
        <v>105</v>
      </c>
      <c r="Y24" s="79">
        <v>105</v>
      </c>
      <c r="Z24">
        <v>107</v>
      </c>
      <c r="AA24" s="81">
        <v>101.1905</v>
      </c>
      <c r="AB24" s="63">
        <v>101.4211</v>
      </c>
    </row>
    <row r="25" spans="2:28" x14ac:dyDescent="0.25">
      <c r="B25" s="78" t="s">
        <v>2634</v>
      </c>
      <c r="C25" s="5" t="s">
        <v>2635</v>
      </c>
      <c r="D25" s="79">
        <v>16</v>
      </c>
      <c r="E25" s="79">
        <v>17</v>
      </c>
      <c r="F25" s="79">
        <v>16</v>
      </c>
      <c r="G25" s="79">
        <v>17</v>
      </c>
      <c r="H25" s="79">
        <v>17</v>
      </c>
      <c r="I25" s="79">
        <v>16</v>
      </c>
      <c r="J25" s="79">
        <v>17</v>
      </c>
      <c r="K25" s="79">
        <v>16</v>
      </c>
      <c r="L25" s="79">
        <v>15</v>
      </c>
      <c r="M25" s="79">
        <v>15</v>
      </c>
      <c r="N25">
        <v>15</v>
      </c>
      <c r="O25">
        <v>15</v>
      </c>
      <c r="P25">
        <v>15</v>
      </c>
      <c r="Q25" s="79">
        <v>15</v>
      </c>
      <c r="R25">
        <v>14</v>
      </c>
      <c r="S25">
        <v>16</v>
      </c>
      <c r="T25">
        <v>16</v>
      </c>
      <c r="U25">
        <v>19</v>
      </c>
      <c r="V25">
        <v>19</v>
      </c>
      <c r="W25">
        <v>21</v>
      </c>
      <c r="X25" s="79">
        <v>21</v>
      </c>
      <c r="Y25" s="79">
        <v>21</v>
      </c>
      <c r="Z25">
        <v>21</v>
      </c>
      <c r="AA25" s="81">
        <v>20.2164</v>
      </c>
      <c r="AB25" s="63">
        <v>20.081</v>
      </c>
    </row>
    <row r="26" spans="2:28" x14ac:dyDescent="0.25">
      <c r="B26" s="78" t="s">
        <v>2636</v>
      </c>
      <c r="C26" s="5" t="s">
        <v>2637</v>
      </c>
      <c r="D26" s="79" t="s">
        <v>2638</v>
      </c>
      <c r="E26" s="79" t="s">
        <v>2638</v>
      </c>
      <c r="F26" s="79" t="s">
        <v>2638</v>
      </c>
      <c r="G26" s="79" t="s">
        <v>2638</v>
      </c>
      <c r="H26" s="79" t="s">
        <v>2638</v>
      </c>
      <c r="I26" s="79" t="s">
        <v>2638</v>
      </c>
      <c r="J26" s="79" t="s">
        <v>2638</v>
      </c>
      <c r="K26" s="83">
        <v>0.48</v>
      </c>
      <c r="L26" s="83">
        <v>0.45</v>
      </c>
      <c r="M26" s="52">
        <v>0.45</v>
      </c>
      <c r="N26" s="52">
        <v>0.45</v>
      </c>
      <c r="O26">
        <v>0.45</v>
      </c>
      <c r="P26">
        <v>0.45</v>
      </c>
      <c r="Q26" s="79">
        <v>0.45</v>
      </c>
      <c r="R26">
        <v>0.42</v>
      </c>
      <c r="S26">
        <v>0.48</v>
      </c>
      <c r="T26">
        <v>0.48</v>
      </c>
      <c r="U26">
        <v>0.56999999999999995</v>
      </c>
      <c r="V26">
        <v>0.56999999999999995</v>
      </c>
      <c r="W26">
        <v>0.63</v>
      </c>
      <c r="X26" s="79">
        <v>0.63</v>
      </c>
      <c r="Y26" s="79">
        <v>0.63</v>
      </c>
      <c r="Z26">
        <v>0.63</v>
      </c>
      <c r="AA26" s="81">
        <v>0.58079999999999998</v>
      </c>
      <c r="AB26" s="63">
        <v>0.58450000000000002</v>
      </c>
    </row>
    <row r="27" spans="2:28" x14ac:dyDescent="0.25">
      <c r="B27" s="78" t="s">
        <v>2639</v>
      </c>
      <c r="C27" s="5" t="s">
        <v>2640</v>
      </c>
      <c r="D27" s="79" t="s">
        <v>2638</v>
      </c>
      <c r="E27" s="79" t="s">
        <v>2638</v>
      </c>
      <c r="F27" s="79" t="s">
        <v>2638</v>
      </c>
      <c r="G27" s="79" t="s">
        <v>2638</v>
      </c>
      <c r="H27" s="79" t="s">
        <v>2638</v>
      </c>
      <c r="I27" s="79" t="s">
        <v>2638</v>
      </c>
      <c r="J27" s="79" t="s">
        <v>2638</v>
      </c>
      <c r="K27" s="83">
        <v>0.32</v>
      </c>
      <c r="L27" s="83">
        <v>0.3</v>
      </c>
      <c r="M27" s="52">
        <v>0.3</v>
      </c>
      <c r="N27" s="52">
        <v>0.3</v>
      </c>
      <c r="O27" s="52">
        <v>0.3</v>
      </c>
      <c r="P27" s="52">
        <v>0.3</v>
      </c>
      <c r="Q27" s="83">
        <v>0.3</v>
      </c>
      <c r="R27">
        <v>0.28000000000000003</v>
      </c>
      <c r="S27">
        <v>0.32</v>
      </c>
      <c r="T27">
        <v>0.32</v>
      </c>
      <c r="U27">
        <v>0.38</v>
      </c>
      <c r="V27">
        <v>0.38</v>
      </c>
      <c r="W27">
        <v>0.42</v>
      </c>
      <c r="X27" s="79">
        <v>0.42</v>
      </c>
      <c r="Y27" s="79">
        <v>0.42</v>
      </c>
      <c r="Z27">
        <v>0.42</v>
      </c>
      <c r="AA27" s="81">
        <v>0.41860000000000003</v>
      </c>
      <c r="AB27" s="63">
        <v>0.41949999999999998</v>
      </c>
    </row>
    <row r="28" spans="2:28" x14ac:dyDescent="0.25">
      <c r="B28" s="78" t="s">
        <v>2641</v>
      </c>
      <c r="C28" s="5" t="s">
        <v>2642</v>
      </c>
      <c r="D28" s="79" t="s">
        <v>2638</v>
      </c>
      <c r="E28" s="79" t="s">
        <v>2638</v>
      </c>
      <c r="F28" s="79" t="s">
        <v>2638</v>
      </c>
      <c r="G28" s="79" t="s">
        <v>2638</v>
      </c>
      <c r="H28" s="79" t="s">
        <v>2638</v>
      </c>
      <c r="I28" s="79" t="s">
        <v>2638</v>
      </c>
      <c r="J28" s="79" t="s">
        <v>2638</v>
      </c>
      <c r="K28" s="83">
        <v>3.52</v>
      </c>
      <c r="L28" s="83">
        <v>3.3</v>
      </c>
      <c r="M28" s="52">
        <v>3.3</v>
      </c>
      <c r="N28" s="52">
        <v>3.3</v>
      </c>
      <c r="O28" s="52">
        <v>3.3</v>
      </c>
      <c r="P28" s="52">
        <v>3.3</v>
      </c>
      <c r="Q28" s="83">
        <v>3.3</v>
      </c>
      <c r="R28">
        <v>3.22</v>
      </c>
      <c r="S28">
        <v>3.52</v>
      </c>
      <c r="T28">
        <v>3.68</v>
      </c>
      <c r="U28">
        <v>4.18</v>
      </c>
      <c r="V28">
        <v>4.37</v>
      </c>
      <c r="W28">
        <v>4.83</v>
      </c>
      <c r="X28" s="79">
        <v>4.83</v>
      </c>
      <c r="Y28" s="79">
        <v>5.04</v>
      </c>
      <c r="Z28">
        <v>5.04</v>
      </c>
      <c r="AA28" s="81">
        <v>4.6562999999999999</v>
      </c>
      <c r="AB28" s="63">
        <v>4.6788999999999996</v>
      </c>
    </row>
    <row r="29" spans="2:28" x14ac:dyDescent="0.25">
      <c r="B29" s="78" t="s">
        <v>2643</v>
      </c>
      <c r="C29" s="5" t="s">
        <v>2644</v>
      </c>
      <c r="D29" s="79" t="s">
        <v>2638</v>
      </c>
      <c r="E29" s="79" t="s">
        <v>2638</v>
      </c>
      <c r="F29" s="79" t="s">
        <v>2638</v>
      </c>
      <c r="G29" s="79" t="s">
        <v>2638</v>
      </c>
      <c r="H29" s="79" t="s">
        <v>2638</v>
      </c>
      <c r="I29" s="79" t="s">
        <v>2638</v>
      </c>
      <c r="J29" s="79" t="s">
        <v>2638</v>
      </c>
      <c r="K29" s="83">
        <v>6.24</v>
      </c>
      <c r="L29" s="83">
        <v>5.85</v>
      </c>
      <c r="M29" s="52">
        <v>5.85</v>
      </c>
      <c r="N29" s="52">
        <v>5.85</v>
      </c>
      <c r="O29">
        <v>5.85</v>
      </c>
      <c r="P29">
        <v>5.85</v>
      </c>
      <c r="Q29" s="79">
        <v>5.85</v>
      </c>
      <c r="R29">
        <v>5.46</v>
      </c>
      <c r="S29" s="52">
        <v>6.4</v>
      </c>
      <c r="T29">
        <v>6.24</v>
      </c>
      <c r="U29" s="52">
        <v>7.6</v>
      </c>
      <c r="V29" s="52">
        <v>7.6</v>
      </c>
      <c r="W29">
        <v>8.61</v>
      </c>
      <c r="X29" s="79">
        <v>8.61</v>
      </c>
      <c r="Y29" s="79">
        <v>8.61</v>
      </c>
      <c r="Z29">
        <v>8.82</v>
      </c>
      <c r="AA29" s="81">
        <v>8.8704000000000001</v>
      </c>
      <c r="AB29" s="63">
        <v>8.7296999999999993</v>
      </c>
    </row>
    <row r="30" spans="2:28" x14ac:dyDescent="0.25">
      <c r="B30" s="78" t="s">
        <v>2645</v>
      </c>
      <c r="C30" s="5" t="s">
        <v>2646</v>
      </c>
      <c r="D30" s="79" t="s">
        <v>2638</v>
      </c>
      <c r="E30" s="79" t="s">
        <v>2638</v>
      </c>
      <c r="F30" s="79" t="s">
        <v>2638</v>
      </c>
      <c r="G30" s="79" t="s">
        <v>2638</v>
      </c>
      <c r="H30" s="79" t="s">
        <v>2638</v>
      </c>
      <c r="I30" s="79" t="s">
        <v>2638</v>
      </c>
      <c r="J30" s="79" t="s">
        <v>2638</v>
      </c>
      <c r="K30" s="83">
        <v>0.96</v>
      </c>
      <c r="L30" s="83">
        <v>0.9</v>
      </c>
      <c r="M30" s="52">
        <v>0.9</v>
      </c>
      <c r="N30" s="52">
        <v>0.9</v>
      </c>
      <c r="O30" s="52">
        <v>0.9</v>
      </c>
      <c r="P30" s="52">
        <v>0.9</v>
      </c>
      <c r="Q30" s="83">
        <v>0.9</v>
      </c>
      <c r="R30">
        <v>0.84</v>
      </c>
      <c r="S30">
        <v>0.96</v>
      </c>
      <c r="T30">
        <v>0.96</v>
      </c>
      <c r="U30">
        <v>1.1399999999999999</v>
      </c>
      <c r="V30">
        <v>1.1399999999999999</v>
      </c>
      <c r="W30">
        <v>1.26</v>
      </c>
      <c r="X30" s="79">
        <v>1.26</v>
      </c>
      <c r="Y30" s="79">
        <v>1.26</v>
      </c>
      <c r="Z30">
        <v>1.26</v>
      </c>
      <c r="AA30" s="81">
        <v>1.1386000000000001</v>
      </c>
      <c r="AB30" s="63">
        <v>1.1375999999999999</v>
      </c>
    </row>
    <row r="31" spans="2:28" x14ac:dyDescent="0.25">
      <c r="B31" s="78" t="s">
        <v>2647</v>
      </c>
      <c r="C31" s="5" t="s">
        <v>2648</v>
      </c>
      <c r="D31" s="79" t="s">
        <v>2638</v>
      </c>
      <c r="E31" s="79" t="s">
        <v>2638</v>
      </c>
      <c r="F31" s="79" t="s">
        <v>2638</v>
      </c>
      <c r="G31" s="79" t="s">
        <v>2638</v>
      </c>
      <c r="H31" s="79" t="s">
        <v>2638</v>
      </c>
      <c r="I31" s="79" t="s">
        <v>2638</v>
      </c>
      <c r="J31" s="79" t="s">
        <v>2638</v>
      </c>
      <c r="K31" s="83">
        <v>0.8</v>
      </c>
      <c r="L31" s="83">
        <v>0.75</v>
      </c>
      <c r="M31" s="52">
        <v>0.75</v>
      </c>
      <c r="N31" s="52">
        <v>0.75</v>
      </c>
      <c r="O31">
        <v>0.75</v>
      </c>
      <c r="P31">
        <v>0.75</v>
      </c>
      <c r="Q31" s="79">
        <v>0.75</v>
      </c>
      <c r="R31">
        <v>0.56000000000000005</v>
      </c>
      <c r="S31">
        <v>0.64</v>
      </c>
      <c r="T31">
        <v>0.64</v>
      </c>
      <c r="U31">
        <v>0.76</v>
      </c>
      <c r="V31">
        <v>0.76</v>
      </c>
      <c r="W31">
        <v>0.84</v>
      </c>
      <c r="X31" s="79">
        <v>0.84</v>
      </c>
      <c r="Y31" s="79">
        <v>1.05</v>
      </c>
      <c r="Z31">
        <v>0.84</v>
      </c>
      <c r="AA31" s="81">
        <v>0.84399999999999997</v>
      </c>
      <c r="AB31" s="63">
        <v>0.83579999999999999</v>
      </c>
    </row>
    <row r="32" spans="2:28" x14ac:dyDescent="0.25">
      <c r="B32" s="78" t="s">
        <v>2649</v>
      </c>
      <c r="C32" s="5" t="s">
        <v>2650</v>
      </c>
      <c r="D32" s="79" t="s">
        <v>2638</v>
      </c>
      <c r="E32" s="79" t="s">
        <v>2638</v>
      </c>
      <c r="F32" s="79" t="s">
        <v>2638</v>
      </c>
      <c r="G32" s="79" t="s">
        <v>2638</v>
      </c>
      <c r="H32" s="79" t="s">
        <v>2638</v>
      </c>
      <c r="I32" s="79" t="s">
        <v>2638</v>
      </c>
      <c r="J32" s="79" t="s">
        <v>2638</v>
      </c>
      <c r="K32" s="83">
        <v>3.68</v>
      </c>
      <c r="L32" s="83">
        <v>3.45</v>
      </c>
      <c r="M32" s="52">
        <v>3.45</v>
      </c>
      <c r="N32" s="52">
        <v>3.45</v>
      </c>
      <c r="O32">
        <v>3.45</v>
      </c>
      <c r="P32">
        <v>3.45</v>
      </c>
      <c r="Q32" s="79">
        <v>3.45</v>
      </c>
      <c r="R32">
        <v>3.22</v>
      </c>
      <c r="S32">
        <v>3.68</v>
      </c>
      <c r="T32">
        <v>3.68</v>
      </c>
      <c r="U32">
        <v>4.37</v>
      </c>
      <c r="V32">
        <v>4.18</v>
      </c>
      <c r="W32">
        <v>4.41</v>
      </c>
      <c r="X32" s="79">
        <v>4.41</v>
      </c>
      <c r="Y32" s="79">
        <v>3.99</v>
      </c>
      <c r="Z32">
        <v>3.99</v>
      </c>
      <c r="AA32" s="81">
        <v>3.7078000000000002</v>
      </c>
      <c r="AB32" s="63">
        <v>3.6949000000000001</v>
      </c>
    </row>
    <row r="33" spans="2:28" x14ac:dyDescent="0.25">
      <c r="B33" s="78" t="s">
        <v>2651</v>
      </c>
      <c r="C33" s="5" t="s">
        <v>2652</v>
      </c>
      <c r="D33" s="79">
        <v>21</v>
      </c>
      <c r="E33" s="79">
        <v>23</v>
      </c>
      <c r="F33" s="79">
        <v>22</v>
      </c>
      <c r="G33" s="79">
        <v>22</v>
      </c>
      <c r="H33" s="79">
        <v>22</v>
      </c>
      <c r="I33" s="79">
        <v>21</v>
      </c>
      <c r="J33" s="79">
        <v>22</v>
      </c>
      <c r="K33" s="79">
        <v>22</v>
      </c>
      <c r="L33" s="79">
        <v>21</v>
      </c>
      <c r="M33" s="79">
        <v>20</v>
      </c>
      <c r="N33">
        <v>20</v>
      </c>
      <c r="O33">
        <v>20</v>
      </c>
      <c r="P33">
        <v>20</v>
      </c>
      <c r="Q33" s="79">
        <v>19</v>
      </c>
      <c r="R33">
        <v>19</v>
      </c>
      <c r="S33">
        <v>18</v>
      </c>
      <c r="T33">
        <v>18</v>
      </c>
      <c r="U33">
        <v>21</v>
      </c>
      <c r="V33">
        <v>21</v>
      </c>
      <c r="W33">
        <v>20</v>
      </c>
      <c r="X33" s="79">
        <v>20</v>
      </c>
      <c r="Y33" s="79">
        <v>20</v>
      </c>
      <c r="Z33">
        <v>20</v>
      </c>
      <c r="AA33" s="81">
        <v>20.070499999999999</v>
      </c>
      <c r="AB33" s="63">
        <v>20.061800000000002</v>
      </c>
    </row>
    <row r="34" spans="2:28" x14ac:dyDescent="0.25">
      <c r="B34" s="78" t="s">
        <v>2653</v>
      </c>
      <c r="C34" s="5" t="s">
        <v>2654</v>
      </c>
      <c r="D34" s="79" t="s">
        <v>2638</v>
      </c>
      <c r="E34" s="79" t="s">
        <v>2638</v>
      </c>
      <c r="F34" s="79" t="s">
        <v>2638</v>
      </c>
      <c r="G34" s="79" t="s">
        <v>2638</v>
      </c>
      <c r="H34" s="79" t="s">
        <v>2638</v>
      </c>
      <c r="I34" s="79" t="s">
        <v>2638</v>
      </c>
      <c r="J34" s="79" t="s">
        <v>2638</v>
      </c>
      <c r="K34" s="83">
        <v>2.86</v>
      </c>
      <c r="L34" s="83">
        <v>2.73</v>
      </c>
      <c r="M34" s="52">
        <v>2.6</v>
      </c>
      <c r="N34" s="52">
        <v>2.6</v>
      </c>
      <c r="O34" s="52">
        <v>2.6</v>
      </c>
      <c r="P34" s="52">
        <v>2.6</v>
      </c>
      <c r="Q34" s="79">
        <v>2.4700000000000002</v>
      </c>
      <c r="R34">
        <v>2.4700000000000002</v>
      </c>
      <c r="S34">
        <v>2.34</v>
      </c>
      <c r="T34">
        <v>2.34</v>
      </c>
      <c r="U34">
        <v>2.73</v>
      </c>
      <c r="V34">
        <v>2.73</v>
      </c>
      <c r="W34" s="52">
        <v>2.6</v>
      </c>
      <c r="X34" s="83">
        <v>2.6</v>
      </c>
      <c r="Y34" s="83">
        <v>2.6</v>
      </c>
      <c r="Z34" s="52">
        <v>2.6</v>
      </c>
      <c r="AA34" s="81">
        <v>2.5897999999999999</v>
      </c>
      <c r="AB34" s="63">
        <v>2.6002000000000001</v>
      </c>
    </row>
    <row r="35" spans="2:28" x14ac:dyDescent="0.25">
      <c r="B35" s="78" t="s">
        <v>2655</v>
      </c>
      <c r="C35" s="5" t="s">
        <v>2656</v>
      </c>
      <c r="D35" s="79" t="s">
        <v>2638</v>
      </c>
      <c r="E35" s="79" t="s">
        <v>2638</v>
      </c>
      <c r="F35" s="79" t="s">
        <v>2638</v>
      </c>
      <c r="G35" s="79" t="s">
        <v>2638</v>
      </c>
      <c r="H35" s="79" t="s">
        <v>2638</v>
      </c>
      <c r="I35" s="79" t="s">
        <v>2638</v>
      </c>
      <c r="J35" s="79" t="s">
        <v>2638</v>
      </c>
      <c r="K35" s="83">
        <v>1.32</v>
      </c>
      <c r="L35" s="83">
        <v>1.26</v>
      </c>
      <c r="M35" s="52">
        <v>1.2</v>
      </c>
      <c r="N35" s="52">
        <v>1.2</v>
      </c>
      <c r="O35" s="52">
        <v>1.2</v>
      </c>
      <c r="P35" s="52">
        <v>1.2</v>
      </c>
      <c r="Q35" s="79">
        <v>1.1399999999999999</v>
      </c>
      <c r="R35">
        <v>1.1399999999999999</v>
      </c>
      <c r="S35">
        <v>1.08</v>
      </c>
      <c r="T35">
        <v>1.08</v>
      </c>
      <c r="U35">
        <v>1.26</v>
      </c>
      <c r="V35">
        <v>1.26</v>
      </c>
      <c r="W35" s="52">
        <v>1.2</v>
      </c>
      <c r="X35" s="83">
        <v>1.2</v>
      </c>
      <c r="Y35" s="83">
        <v>1.2</v>
      </c>
      <c r="Z35" s="52">
        <v>1.2</v>
      </c>
      <c r="AA35" s="81">
        <v>1.3076000000000001</v>
      </c>
      <c r="AB35" s="63">
        <v>1.2956000000000001</v>
      </c>
    </row>
    <row r="36" spans="2:28" x14ac:dyDescent="0.25">
      <c r="B36" s="78" t="s">
        <v>2657</v>
      </c>
      <c r="C36" s="5" t="s">
        <v>2658</v>
      </c>
      <c r="D36" s="79" t="s">
        <v>2638</v>
      </c>
      <c r="E36" s="79" t="s">
        <v>2638</v>
      </c>
      <c r="F36" s="79" t="s">
        <v>2638</v>
      </c>
      <c r="G36" s="79" t="s">
        <v>2638</v>
      </c>
      <c r="H36" s="79" t="s">
        <v>2638</v>
      </c>
      <c r="I36" s="79" t="s">
        <v>2638</v>
      </c>
      <c r="J36" s="79" t="s">
        <v>2638</v>
      </c>
      <c r="K36" s="83">
        <v>1.54</v>
      </c>
      <c r="L36" s="83">
        <v>1.47</v>
      </c>
      <c r="M36" s="52">
        <v>1.4</v>
      </c>
      <c r="N36" s="52">
        <v>1.4</v>
      </c>
      <c r="O36" s="52">
        <v>1.4</v>
      </c>
      <c r="P36" s="52">
        <v>1.4</v>
      </c>
      <c r="Q36" s="79">
        <v>1.33</v>
      </c>
      <c r="R36">
        <v>1.52</v>
      </c>
      <c r="S36">
        <v>1.44</v>
      </c>
      <c r="T36">
        <v>1.44</v>
      </c>
      <c r="U36">
        <v>1.68</v>
      </c>
      <c r="V36">
        <v>1.68</v>
      </c>
      <c r="W36" s="52">
        <v>1.8</v>
      </c>
      <c r="X36" s="83">
        <v>1.8</v>
      </c>
      <c r="Y36" s="83">
        <v>1.8</v>
      </c>
      <c r="Z36" s="52">
        <v>1.8</v>
      </c>
      <c r="AA36" s="81">
        <v>1.6974</v>
      </c>
      <c r="AB36" s="63">
        <v>1.7087000000000001</v>
      </c>
    </row>
    <row r="37" spans="2:28" x14ac:dyDescent="0.25">
      <c r="B37" s="78" t="s">
        <v>2659</v>
      </c>
      <c r="C37" s="5" t="s">
        <v>2660</v>
      </c>
      <c r="D37" s="79" t="s">
        <v>2638</v>
      </c>
      <c r="E37" s="79" t="s">
        <v>2638</v>
      </c>
      <c r="F37" s="79" t="s">
        <v>2638</v>
      </c>
      <c r="G37" s="79" t="s">
        <v>2638</v>
      </c>
      <c r="H37" s="79" t="s">
        <v>2638</v>
      </c>
      <c r="I37" s="79" t="s">
        <v>2638</v>
      </c>
      <c r="J37" s="79" t="s">
        <v>2638</v>
      </c>
      <c r="K37" s="83">
        <v>3.52</v>
      </c>
      <c r="L37" s="83">
        <v>3.36</v>
      </c>
      <c r="M37" s="52">
        <v>3.2</v>
      </c>
      <c r="N37" s="52">
        <v>3.2</v>
      </c>
      <c r="O37" s="52">
        <v>3.2</v>
      </c>
      <c r="P37" s="52">
        <v>3.2</v>
      </c>
      <c r="Q37" s="79">
        <v>3.04</v>
      </c>
      <c r="R37">
        <v>3.04</v>
      </c>
      <c r="S37" s="52">
        <v>2.7</v>
      </c>
      <c r="T37" s="52">
        <v>2.7</v>
      </c>
      <c r="U37">
        <v>3.15</v>
      </c>
      <c r="V37">
        <v>3.15</v>
      </c>
      <c r="W37" s="52">
        <v>3</v>
      </c>
      <c r="X37" s="83">
        <v>3</v>
      </c>
      <c r="Y37" s="83">
        <v>3</v>
      </c>
      <c r="Z37" s="52">
        <v>3.2</v>
      </c>
      <c r="AA37" s="81">
        <v>3.1139000000000001</v>
      </c>
      <c r="AB37" s="63">
        <v>3.1278999999999999</v>
      </c>
    </row>
    <row r="38" spans="2:28" x14ac:dyDescent="0.25">
      <c r="B38" s="78" t="s">
        <v>2661</v>
      </c>
      <c r="C38" s="5" t="s">
        <v>2662</v>
      </c>
      <c r="D38" s="79" t="s">
        <v>2638</v>
      </c>
      <c r="E38" s="79" t="s">
        <v>2638</v>
      </c>
      <c r="F38" s="79" t="s">
        <v>2638</v>
      </c>
      <c r="G38" s="79" t="s">
        <v>2638</v>
      </c>
      <c r="H38" s="79" t="s">
        <v>2638</v>
      </c>
      <c r="I38" s="79" t="s">
        <v>2638</v>
      </c>
      <c r="J38" s="79" t="s">
        <v>2638</v>
      </c>
      <c r="K38" s="83">
        <v>0.22</v>
      </c>
      <c r="L38" s="83">
        <v>0.21</v>
      </c>
      <c r="M38" s="52">
        <v>0.2</v>
      </c>
      <c r="N38" s="52">
        <v>0.2</v>
      </c>
      <c r="O38" s="52">
        <v>0.2</v>
      </c>
      <c r="P38" s="52">
        <v>0.2</v>
      </c>
      <c r="Q38" s="79">
        <v>0.19</v>
      </c>
      <c r="R38">
        <v>0.19</v>
      </c>
      <c r="S38">
        <v>0.18</v>
      </c>
      <c r="T38">
        <v>0.18</v>
      </c>
      <c r="U38">
        <v>0.21</v>
      </c>
      <c r="V38">
        <v>0.21</v>
      </c>
      <c r="W38" s="52">
        <v>0.2</v>
      </c>
      <c r="X38" s="83">
        <v>0.2</v>
      </c>
      <c r="Y38" s="83">
        <v>0.2</v>
      </c>
      <c r="Z38" s="52">
        <v>0.2</v>
      </c>
      <c r="AA38" s="81">
        <v>0.2109</v>
      </c>
      <c r="AB38" s="63">
        <v>0.2011</v>
      </c>
    </row>
    <row r="39" spans="2:28" x14ac:dyDescent="0.25">
      <c r="B39" s="78" t="s">
        <v>2663</v>
      </c>
      <c r="C39" s="5" t="s">
        <v>2664</v>
      </c>
      <c r="D39" s="79" t="s">
        <v>2638</v>
      </c>
      <c r="E39" s="79" t="s">
        <v>2638</v>
      </c>
      <c r="F39" s="79" t="s">
        <v>2638</v>
      </c>
      <c r="G39" s="79" t="s">
        <v>2638</v>
      </c>
      <c r="H39" s="79" t="s">
        <v>2638</v>
      </c>
      <c r="I39" s="79" t="s">
        <v>2638</v>
      </c>
      <c r="J39" s="79" t="s">
        <v>2638</v>
      </c>
      <c r="K39" s="83">
        <v>9.02</v>
      </c>
      <c r="L39" s="83">
        <v>8.61</v>
      </c>
      <c r="M39" s="52">
        <v>8.1999999999999993</v>
      </c>
      <c r="N39" s="52">
        <v>8.1999999999999993</v>
      </c>
      <c r="O39" s="52">
        <v>8.1999999999999993</v>
      </c>
      <c r="P39" s="52">
        <v>8.1999999999999993</v>
      </c>
      <c r="Q39" s="79">
        <v>7.79</v>
      </c>
      <c r="R39" s="52">
        <v>7.6</v>
      </c>
      <c r="S39">
        <v>7.38</v>
      </c>
      <c r="T39">
        <v>7.38</v>
      </c>
      <c r="U39">
        <v>8.82</v>
      </c>
      <c r="V39">
        <v>8.82</v>
      </c>
      <c r="W39" s="52">
        <v>8.1999999999999993</v>
      </c>
      <c r="X39" s="83">
        <v>8.1999999999999993</v>
      </c>
      <c r="Y39" s="83">
        <v>8</v>
      </c>
      <c r="Z39" s="52">
        <v>7.8</v>
      </c>
      <c r="AA39" s="81">
        <v>7.8811999999999998</v>
      </c>
      <c r="AB39" s="63">
        <v>7.8562000000000003</v>
      </c>
    </row>
    <row r="40" spans="2:28" x14ac:dyDescent="0.25">
      <c r="B40" s="78" t="s">
        <v>2665</v>
      </c>
      <c r="C40" s="5" t="s">
        <v>2666</v>
      </c>
      <c r="D40" s="79" t="s">
        <v>2638</v>
      </c>
      <c r="E40" s="79" t="s">
        <v>2638</v>
      </c>
      <c r="F40" s="79" t="s">
        <v>2638</v>
      </c>
      <c r="G40" s="79" t="s">
        <v>2638</v>
      </c>
      <c r="H40" s="79" t="s">
        <v>2638</v>
      </c>
      <c r="I40" s="79" t="s">
        <v>2638</v>
      </c>
      <c r="J40" s="79" t="s">
        <v>2638</v>
      </c>
      <c r="K40" s="83">
        <v>3.52</v>
      </c>
      <c r="L40" s="83">
        <v>3.36</v>
      </c>
      <c r="M40" s="52">
        <v>3.2</v>
      </c>
      <c r="N40" s="52">
        <v>3.2</v>
      </c>
      <c r="O40" s="52">
        <v>3.2</v>
      </c>
      <c r="P40" s="52">
        <v>3.2</v>
      </c>
      <c r="Q40" s="79">
        <v>3.04</v>
      </c>
      <c r="R40">
        <v>3.04</v>
      </c>
      <c r="S40">
        <v>2.88</v>
      </c>
      <c r="T40">
        <v>2.88</v>
      </c>
      <c r="U40">
        <v>3.15</v>
      </c>
      <c r="V40">
        <v>3.15</v>
      </c>
      <c r="W40" s="52">
        <v>3</v>
      </c>
      <c r="X40" s="83">
        <v>3</v>
      </c>
      <c r="Y40" s="83">
        <v>3.2</v>
      </c>
      <c r="Z40" s="52">
        <v>3.2</v>
      </c>
      <c r="AA40" s="81">
        <v>3.2696999999999998</v>
      </c>
      <c r="AB40" s="63">
        <v>3.2719999999999998</v>
      </c>
    </row>
    <row r="41" spans="2:28" x14ac:dyDescent="0.25">
      <c r="B41" s="78" t="s">
        <v>2667</v>
      </c>
      <c r="C41" s="5" t="s">
        <v>2668</v>
      </c>
      <c r="D41" s="79">
        <v>5</v>
      </c>
      <c r="E41" s="79">
        <v>5</v>
      </c>
      <c r="F41" s="79">
        <v>4</v>
      </c>
      <c r="G41" s="79">
        <v>4</v>
      </c>
      <c r="H41" s="79">
        <v>4</v>
      </c>
      <c r="I41" s="79">
        <v>4</v>
      </c>
      <c r="J41" s="79">
        <v>4</v>
      </c>
      <c r="K41" s="79">
        <v>4</v>
      </c>
      <c r="L41" s="79">
        <v>4</v>
      </c>
      <c r="M41" s="79">
        <v>4</v>
      </c>
      <c r="N41">
        <v>4</v>
      </c>
      <c r="O41">
        <v>4</v>
      </c>
      <c r="P41">
        <v>4</v>
      </c>
      <c r="Q41" s="79">
        <v>4</v>
      </c>
      <c r="R41">
        <v>4</v>
      </c>
      <c r="S41">
        <v>3</v>
      </c>
      <c r="T41">
        <v>3</v>
      </c>
      <c r="U41">
        <v>4</v>
      </c>
      <c r="V41">
        <v>4</v>
      </c>
      <c r="W41">
        <v>5</v>
      </c>
      <c r="X41" s="79">
        <v>5</v>
      </c>
      <c r="Y41" s="79">
        <v>5</v>
      </c>
      <c r="Z41">
        <v>5</v>
      </c>
      <c r="AA41" s="81">
        <v>4.0702999999999996</v>
      </c>
      <c r="AB41" s="63">
        <v>4.0117000000000003</v>
      </c>
    </row>
    <row r="42" spans="2:28" x14ac:dyDescent="0.25">
      <c r="B42" s="78" t="s">
        <v>2669</v>
      </c>
      <c r="C42" s="5" t="s">
        <v>2670</v>
      </c>
      <c r="D42" s="79" t="s">
        <v>2638</v>
      </c>
      <c r="E42" s="79" t="s">
        <v>2638</v>
      </c>
      <c r="F42" s="79" t="s">
        <v>2638</v>
      </c>
      <c r="G42" s="79" t="s">
        <v>2638</v>
      </c>
      <c r="H42" s="79" t="s">
        <v>2638</v>
      </c>
      <c r="I42" s="79" t="s">
        <v>2638</v>
      </c>
      <c r="J42" s="79" t="s">
        <v>2638</v>
      </c>
      <c r="K42" s="83">
        <v>1.76</v>
      </c>
      <c r="L42" s="83">
        <v>1.36</v>
      </c>
      <c r="M42" s="52">
        <v>1.36</v>
      </c>
      <c r="N42">
        <v>1.36</v>
      </c>
      <c r="O42">
        <v>0.96</v>
      </c>
      <c r="P42">
        <v>0.96</v>
      </c>
      <c r="Q42" s="79">
        <v>0.92</v>
      </c>
      <c r="R42">
        <v>0.92</v>
      </c>
      <c r="S42">
        <v>0.69</v>
      </c>
      <c r="T42">
        <v>0.69</v>
      </c>
      <c r="U42">
        <v>0.92</v>
      </c>
      <c r="V42">
        <v>0.92</v>
      </c>
      <c r="W42" s="52">
        <v>1.2</v>
      </c>
      <c r="X42" s="79">
        <v>1.1499999999999999</v>
      </c>
      <c r="Y42" s="83">
        <v>1.2</v>
      </c>
      <c r="Z42" s="52">
        <v>1.2</v>
      </c>
      <c r="AA42" s="81">
        <v>0.99850000000000005</v>
      </c>
      <c r="AB42" s="63">
        <v>0.99580000000000002</v>
      </c>
    </row>
    <row r="43" spans="2:28" x14ac:dyDescent="0.25">
      <c r="B43" s="78" t="s">
        <v>2671</v>
      </c>
      <c r="C43" s="5" t="s">
        <v>2672</v>
      </c>
      <c r="D43" s="79" t="s">
        <v>2638</v>
      </c>
      <c r="E43" s="79" t="s">
        <v>2638</v>
      </c>
      <c r="F43" s="79" t="s">
        <v>2638</v>
      </c>
      <c r="G43" s="79" t="s">
        <v>2638</v>
      </c>
      <c r="H43" s="79" t="s">
        <v>2638</v>
      </c>
      <c r="I43" s="79" t="s">
        <v>2638</v>
      </c>
      <c r="J43" s="79" t="s">
        <v>2638</v>
      </c>
      <c r="K43" s="83">
        <v>0.52</v>
      </c>
      <c r="L43" s="83">
        <v>0.72</v>
      </c>
      <c r="M43" s="52">
        <v>0.72</v>
      </c>
      <c r="N43">
        <v>0.72</v>
      </c>
      <c r="O43">
        <v>0.96</v>
      </c>
      <c r="P43">
        <v>0.96</v>
      </c>
      <c r="Q43" s="79">
        <v>0.92</v>
      </c>
      <c r="R43">
        <v>0.92</v>
      </c>
      <c r="S43">
        <v>0.69</v>
      </c>
      <c r="T43">
        <v>0.69</v>
      </c>
      <c r="U43">
        <v>0.92</v>
      </c>
      <c r="V43">
        <v>0.96</v>
      </c>
      <c r="W43">
        <v>1.1499999999999999</v>
      </c>
      <c r="X43" s="79">
        <v>1.25</v>
      </c>
      <c r="Y43" s="79">
        <v>1.1499999999999999</v>
      </c>
      <c r="Z43">
        <v>1.1499999999999999</v>
      </c>
      <c r="AA43" s="81">
        <v>0.91459999999999997</v>
      </c>
      <c r="AB43" s="63">
        <v>0.9143</v>
      </c>
    </row>
    <row r="44" spans="2:28" x14ac:dyDescent="0.25">
      <c r="B44" s="78" t="s">
        <v>2673</v>
      </c>
      <c r="C44" s="5" t="s">
        <v>2674</v>
      </c>
      <c r="D44" s="79" t="s">
        <v>2638</v>
      </c>
      <c r="E44" s="79" t="s">
        <v>2638</v>
      </c>
      <c r="F44" s="79" t="s">
        <v>2638</v>
      </c>
      <c r="G44" s="79" t="s">
        <v>2638</v>
      </c>
      <c r="H44" s="79" t="s">
        <v>2638</v>
      </c>
      <c r="I44" s="79" t="s">
        <v>2638</v>
      </c>
      <c r="J44" s="79" t="s">
        <v>2638</v>
      </c>
      <c r="K44" s="83">
        <v>1.72</v>
      </c>
      <c r="L44" s="83">
        <v>1.92</v>
      </c>
      <c r="M44" s="52">
        <v>1.92</v>
      </c>
      <c r="N44">
        <v>1.92</v>
      </c>
      <c r="O44">
        <v>2.08</v>
      </c>
      <c r="P44">
        <v>2.08</v>
      </c>
      <c r="Q44" s="79">
        <v>2.16</v>
      </c>
      <c r="R44">
        <v>2.16</v>
      </c>
      <c r="S44">
        <v>1.62</v>
      </c>
      <c r="T44">
        <v>1.62</v>
      </c>
      <c r="U44">
        <v>2.16</v>
      </c>
      <c r="V44">
        <v>2.12</v>
      </c>
      <c r="W44">
        <v>2.65</v>
      </c>
      <c r="X44" s="83">
        <v>2.6</v>
      </c>
      <c r="Y44" s="79">
        <v>2.65</v>
      </c>
      <c r="Z44">
        <v>2.65</v>
      </c>
      <c r="AA44" s="81">
        <v>2.1570999999999998</v>
      </c>
      <c r="AB44" s="63">
        <v>2.1015999999999999</v>
      </c>
    </row>
    <row r="45" spans="2:28" x14ac:dyDescent="0.25">
      <c r="B45" s="78" t="s">
        <v>2675</v>
      </c>
      <c r="C45" s="5" t="s">
        <v>2676</v>
      </c>
      <c r="D45" s="79">
        <v>14</v>
      </c>
      <c r="E45" s="79">
        <v>15</v>
      </c>
      <c r="F45" s="79">
        <v>14</v>
      </c>
      <c r="G45" s="79">
        <v>15</v>
      </c>
      <c r="H45" s="79">
        <v>14</v>
      </c>
      <c r="I45" s="79">
        <v>13</v>
      </c>
      <c r="J45" s="79">
        <v>14</v>
      </c>
      <c r="K45" s="79">
        <v>14</v>
      </c>
      <c r="L45" s="79">
        <v>12</v>
      </c>
      <c r="M45" s="79">
        <v>12</v>
      </c>
      <c r="N45">
        <v>12</v>
      </c>
      <c r="O45">
        <v>12</v>
      </c>
      <c r="P45">
        <v>12</v>
      </c>
      <c r="Q45" s="79">
        <v>11</v>
      </c>
      <c r="R45">
        <v>11</v>
      </c>
      <c r="S45">
        <v>10</v>
      </c>
      <c r="T45">
        <v>10</v>
      </c>
      <c r="U45">
        <v>12</v>
      </c>
      <c r="V45">
        <v>11</v>
      </c>
      <c r="W45">
        <v>12</v>
      </c>
      <c r="X45" s="79">
        <v>12</v>
      </c>
      <c r="Y45" s="79">
        <v>13</v>
      </c>
      <c r="Z45">
        <v>14</v>
      </c>
      <c r="AA45" s="81">
        <v>12.952400000000001</v>
      </c>
      <c r="AB45" s="63">
        <v>12.9864</v>
      </c>
    </row>
    <row r="46" spans="2:28" x14ac:dyDescent="0.25">
      <c r="B46" s="78" t="s">
        <v>2677</v>
      </c>
      <c r="C46" s="5" t="s">
        <v>2678</v>
      </c>
      <c r="D46" s="79" t="s">
        <v>2638</v>
      </c>
      <c r="E46" s="79" t="s">
        <v>2638</v>
      </c>
      <c r="F46" s="79" t="s">
        <v>2638</v>
      </c>
      <c r="G46" s="79" t="s">
        <v>2638</v>
      </c>
      <c r="H46" s="79" t="s">
        <v>2638</v>
      </c>
      <c r="I46" s="79" t="s">
        <v>2638</v>
      </c>
      <c r="J46" s="79" t="s">
        <v>2638</v>
      </c>
      <c r="K46" s="83">
        <v>0.84</v>
      </c>
      <c r="L46" s="83">
        <v>0.72</v>
      </c>
      <c r="M46" s="52">
        <v>0.72</v>
      </c>
      <c r="N46">
        <v>0.72</v>
      </c>
      <c r="O46">
        <v>0.72</v>
      </c>
      <c r="P46">
        <v>0.72</v>
      </c>
      <c r="Q46" s="79">
        <v>0.66</v>
      </c>
      <c r="R46">
        <v>0.77</v>
      </c>
      <c r="S46" s="52">
        <v>0.6</v>
      </c>
      <c r="T46" s="52">
        <v>0.6</v>
      </c>
      <c r="U46">
        <v>0.72</v>
      </c>
      <c r="V46">
        <v>0.66</v>
      </c>
      <c r="W46">
        <v>0.72</v>
      </c>
      <c r="X46" s="79">
        <v>0.72</v>
      </c>
      <c r="Y46" s="79">
        <v>0.78</v>
      </c>
      <c r="Z46">
        <v>0.84</v>
      </c>
      <c r="AA46" s="81">
        <v>0.59609999999999996</v>
      </c>
      <c r="AB46" s="63">
        <v>0.60119999999999996</v>
      </c>
    </row>
    <row r="47" spans="2:28" x14ac:dyDescent="0.25">
      <c r="B47" s="78" t="s">
        <v>2679</v>
      </c>
      <c r="C47" s="5" t="s">
        <v>2680</v>
      </c>
      <c r="D47" s="79" t="s">
        <v>2638</v>
      </c>
      <c r="E47" s="79" t="s">
        <v>2638</v>
      </c>
      <c r="F47" s="79" t="s">
        <v>2638</v>
      </c>
      <c r="G47" s="79" t="s">
        <v>2638</v>
      </c>
      <c r="H47" s="79" t="s">
        <v>2638</v>
      </c>
      <c r="I47" s="79" t="s">
        <v>2638</v>
      </c>
      <c r="J47" s="79" t="s">
        <v>2638</v>
      </c>
      <c r="K47" s="83">
        <v>4.0599999999999996</v>
      </c>
      <c r="L47" s="83">
        <v>3.12</v>
      </c>
      <c r="M47" s="52">
        <v>3.12</v>
      </c>
      <c r="N47">
        <v>3.12</v>
      </c>
      <c r="O47">
        <v>2.52</v>
      </c>
      <c r="P47">
        <v>2.52</v>
      </c>
      <c r="Q47" s="79">
        <v>2.42</v>
      </c>
      <c r="R47">
        <v>2.42</v>
      </c>
      <c r="S47" s="52">
        <v>2.1</v>
      </c>
      <c r="T47" s="52">
        <v>2.1</v>
      </c>
      <c r="U47">
        <v>2.64</v>
      </c>
      <c r="V47">
        <v>2.42</v>
      </c>
      <c r="W47">
        <v>2.52</v>
      </c>
      <c r="X47" s="79">
        <v>2.52</v>
      </c>
      <c r="Y47" s="79">
        <v>2.86</v>
      </c>
      <c r="Z47">
        <v>3.08</v>
      </c>
      <c r="AA47" s="81">
        <v>2.3165</v>
      </c>
      <c r="AB47" s="63">
        <v>2.3306</v>
      </c>
    </row>
    <row r="48" spans="2:28" x14ac:dyDescent="0.25">
      <c r="B48" s="78" t="s">
        <v>2681</v>
      </c>
      <c r="C48" s="5" t="s">
        <v>2682</v>
      </c>
      <c r="D48" s="79" t="s">
        <v>2638</v>
      </c>
      <c r="E48" s="79" t="s">
        <v>2638</v>
      </c>
      <c r="F48" s="79" t="s">
        <v>2638</v>
      </c>
      <c r="G48" s="79" t="s">
        <v>2638</v>
      </c>
      <c r="H48" s="79" t="s">
        <v>2638</v>
      </c>
      <c r="I48" s="79" t="s">
        <v>2638</v>
      </c>
      <c r="J48" s="79" t="s">
        <v>2638</v>
      </c>
      <c r="K48" s="83">
        <v>2.1</v>
      </c>
      <c r="L48" s="83">
        <v>1.8</v>
      </c>
      <c r="M48" s="52">
        <v>1.8</v>
      </c>
      <c r="N48" s="52">
        <v>1.8</v>
      </c>
      <c r="O48">
        <v>2.04</v>
      </c>
      <c r="P48">
        <v>2.04</v>
      </c>
      <c r="Q48" s="79">
        <v>1.87</v>
      </c>
      <c r="R48">
        <v>1.65</v>
      </c>
      <c r="S48" s="52">
        <v>1.8</v>
      </c>
      <c r="T48" s="52">
        <v>1.7</v>
      </c>
      <c r="U48">
        <v>2.04</v>
      </c>
      <c r="V48">
        <v>1.76</v>
      </c>
      <c r="W48">
        <v>2.04</v>
      </c>
      <c r="X48" s="79">
        <v>2.04</v>
      </c>
      <c r="Y48" s="79">
        <v>1.82</v>
      </c>
      <c r="Z48">
        <v>1.96</v>
      </c>
      <c r="AA48" s="81">
        <v>2.1406000000000001</v>
      </c>
      <c r="AB48" s="63">
        <v>2.1244000000000001</v>
      </c>
    </row>
    <row r="49" spans="2:28" x14ac:dyDescent="0.25">
      <c r="B49" s="78" t="s">
        <v>2683</v>
      </c>
      <c r="C49" s="5" t="s">
        <v>2684</v>
      </c>
      <c r="D49" s="79" t="s">
        <v>2638</v>
      </c>
      <c r="E49" s="79" t="s">
        <v>2638</v>
      </c>
      <c r="F49" s="79" t="s">
        <v>2638</v>
      </c>
      <c r="G49" s="79" t="s">
        <v>2638</v>
      </c>
      <c r="H49" s="79" t="s">
        <v>2638</v>
      </c>
      <c r="I49" s="79" t="s">
        <v>2638</v>
      </c>
      <c r="J49" s="79" t="s">
        <v>2638</v>
      </c>
      <c r="K49" s="83">
        <v>3.5</v>
      </c>
      <c r="L49" s="83">
        <v>3.24</v>
      </c>
      <c r="M49" s="52">
        <v>3.24</v>
      </c>
      <c r="N49">
        <v>3.24</v>
      </c>
      <c r="O49">
        <v>3.36</v>
      </c>
      <c r="P49">
        <v>3.36</v>
      </c>
      <c r="Q49" s="79">
        <v>2.97</v>
      </c>
      <c r="R49">
        <v>3.08</v>
      </c>
      <c r="S49" s="52">
        <v>2.7</v>
      </c>
      <c r="T49" s="52">
        <v>2.8</v>
      </c>
      <c r="U49">
        <v>3.24</v>
      </c>
      <c r="V49">
        <v>3.08</v>
      </c>
      <c r="W49">
        <v>3.36</v>
      </c>
      <c r="X49" s="79">
        <v>3.36</v>
      </c>
      <c r="Y49" s="83">
        <v>3.9</v>
      </c>
      <c r="Z49">
        <v>4.34</v>
      </c>
      <c r="AA49" s="81">
        <v>3.968</v>
      </c>
      <c r="AB49" s="63">
        <v>3.9668000000000001</v>
      </c>
    </row>
    <row r="50" spans="2:28" x14ac:dyDescent="0.25">
      <c r="B50" s="78" t="s">
        <v>2685</v>
      </c>
      <c r="C50" s="5" t="s">
        <v>2686</v>
      </c>
      <c r="D50" s="79" t="s">
        <v>2638</v>
      </c>
      <c r="E50" s="79" t="s">
        <v>2638</v>
      </c>
      <c r="F50" s="79" t="s">
        <v>2638</v>
      </c>
      <c r="G50" s="79" t="s">
        <v>2638</v>
      </c>
      <c r="H50" s="79" t="s">
        <v>2638</v>
      </c>
      <c r="I50" s="79" t="s">
        <v>2638</v>
      </c>
      <c r="J50" s="79" t="s">
        <v>2638</v>
      </c>
      <c r="K50" s="83">
        <v>2.1</v>
      </c>
      <c r="L50" s="83">
        <v>1.92</v>
      </c>
      <c r="M50" s="52">
        <v>1.92</v>
      </c>
      <c r="N50">
        <v>1.92</v>
      </c>
      <c r="O50">
        <v>2.16</v>
      </c>
      <c r="P50">
        <v>2.16</v>
      </c>
      <c r="Q50" s="79">
        <v>1.98</v>
      </c>
      <c r="R50">
        <v>1.98</v>
      </c>
      <c r="S50" s="52">
        <v>1.9</v>
      </c>
      <c r="T50" s="52">
        <v>1.8</v>
      </c>
      <c r="U50">
        <v>2.16</v>
      </c>
      <c r="V50">
        <v>1.98</v>
      </c>
      <c r="W50">
        <v>2.16</v>
      </c>
      <c r="X50" s="79">
        <v>2.16</v>
      </c>
      <c r="Y50" s="79">
        <v>2.34</v>
      </c>
      <c r="Z50">
        <v>2.38</v>
      </c>
      <c r="AA50" s="81">
        <v>2.5865</v>
      </c>
      <c r="AB50" s="63">
        <v>2.5937000000000001</v>
      </c>
    </row>
    <row r="51" spans="2:28" x14ac:dyDescent="0.25">
      <c r="B51" s="78" t="s">
        <v>2687</v>
      </c>
      <c r="C51" s="5" t="s">
        <v>2688</v>
      </c>
      <c r="D51" s="79" t="s">
        <v>2638</v>
      </c>
      <c r="E51" s="79" t="s">
        <v>2638</v>
      </c>
      <c r="F51" s="79" t="s">
        <v>2638</v>
      </c>
      <c r="G51" s="79" t="s">
        <v>2638</v>
      </c>
      <c r="H51" s="79" t="s">
        <v>2638</v>
      </c>
      <c r="I51" s="79" t="s">
        <v>2638</v>
      </c>
      <c r="J51" s="79" t="s">
        <v>2638</v>
      </c>
      <c r="K51" s="83">
        <v>1.4</v>
      </c>
      <c r="L51" s="83">
        <v>1.2</v>
      </c>
      <c r="M51" s="52">
        <v>1.2</v>
      </c>
      <c r="N51" s="52">
        <v>1.2</v>
      </c>
      <c r="O51" s="52">
        <v>1.2</v>
      </c>
      <c r="P51" s="52">
        <v>1.2</v>
      </c>
      <c r="Q51" s="83">
        <v>1.1000000000000001</v>
      </c>
      <c r="R51" s="52">
        <v>1.1000000000000001</v>
      </c>
      <c r="S51" s="52">
        <v>0.9</v>
      </c>
      <c r="T51" s="52">
        <v>1</v>
      </c>
      <c r="U51" s="52">
        <v>1.2</v>
      </c>
      <c r="V51" s="52">
        <v>1.1000000000000001</v>
      </c>
      <c r="W51" s="52">
        <v>1.2</v>
      </c>
      <c r="X51" s="83">
        <v>1.2</v>
      </c>
      <c r="Y51" s="83">
        <v>1.3</v>
      </c>
      <c r="Z51" s="52">
        <v>1.4</v>
      </c>
      <c r="AA51" s="81">
        <v>1.3448</v>
      </c>
      <c r="AB51" s="63">
        <v>1.3695999999999999</v>
      </c>
    </row>
    <row r="52" spans="2:28" x14ac:dyDescent="0.25">
      <c r="B52" s="78" t="s">
        <v>2689</v>
      </c>
      <c r="C52" s="5" t="s">
        <v>2690</v>
      </c>
      <c r="D52" s="79">
        <v>2</v>
      </c>
      <c r="E52" s="79">
        <v>2</v>
      </c>
      <c r="F52" s="79">
        <v>2</v>
      </c>
      <c r="G52" s="79">
        <v>2</v>
      </c>
      <c r="H52" s="79">
        <v>2</v>
      </c>
      <c r="I52" s="79">
        <v>2</v>
      </c>
      <c r="J52" s="79">
        <v>2</v>
      </c>
      <c r="K52" s="79">
        <v>2</v>
      </c>
      <c r="L52" s="79">
        <v>2</v>
      </c>
      <c r="M52" s="79">
        <v>2</v>
      </c>
      <c r="N52">
        <v>2</v>
      </c>
      <c r="O52">
        <v>2</v>
      </c>
      <c r="P52">
        <v>2</v>
      </c>
      <c r="Q52" s="79">
        <v>2</v>
      </c>
      <c r="R52">
        <v>2</v>
      </c>
      <c r="S52">
        <v>3</v>
      </c>
      <c r="T52">
        <v>2</v>
      </c>
      <c r="U52">
        <v>2</v>
      </c>
      <c r="V52">
        <v>2</v>
      </c>
      <c r="W52">
        <v>3</v>
      </c>
      <c r="X52" s="79">
        <v>3</v>
      </c>
      <c r="Y52" s="79">
        <v>4</v>
      </c>
      <c r="Z52">
        <v>4</v>
      </c>
      <c r="AA52" s="81">
        <v>3.2719999999999998</v>
      </c>
      <c r="AB52" s="63">
        <v>3.2403</v>
      </c>
    </row>
    <row r="53" spans="2:28" x14ac:dyDescent="0.25">
      <c r="B53" s="78" t="s">
        <v>2691</v>
      </c>
      <c r="C53" s="5" t="s">
        <v>2692</v>
      </c>
      <c r="D53" s="79" t="s">
        <v>2638</v>
      </c>
      <c r="E53" s="79" t="s">
        <v>2638</v>
      </c>
      <c r="F53" s="79" t="s">
        <v>2638</v>
      </c>
      <c r="G53" s="79" t="s">
        <v>2638</v>
      </c>
      <c r="H53" s="79" t="s">
        <v>2638</v>
      </c>
      <c r="I53" s="79" t="s">
        <v>2638</v>
      </c>
      <c r="J53" s="79" t="s">
        <v>2638</v>
      </c>
      <c r="K53" s="83">
        <v>0.72</v>
      </c>
      <c r="L53" s="83">
        <v>0.72</v>
      </c>
      <c r="M53">
        <v>0.72</v>
      </c>
      <c r="N53">
        <v>0.72</v>
      </c>
      <c r="O53">
        <v>0.72</v>
      </c>
      <c r="P53">
        <v>0.72</v>
      </c>
      <c r="Q53" s="79">
        <v>0.74</v>
      </c>
      <c r="R53">
        <v>0.72</v>
      </c>
      <c r="S53">
        <v>1.05</v>
      </c>
      <c r="T53">
        <v>0.74</v>
      </c>
      <c r="U53">
        <v>0.76</v>
      </c>
      <c r="V53">
        <v>0.76</v>
      </c>
      <c r="W53">
        <v>0.93</v>
      </c>
      <c r="X53" s="83">
        <v>0.9</v>
      </c>
      <c r="Y53" s="79">
        <v>1.28</v>
      </c>
      <c r="Z53">
        <v>1.24</v>
      </c>
      <c r="AA53" s="81">
        <v>0.92679999999999996</v>
      </c>
      <c r="AB53" s="63">
        <v>0.9224</v>
      </c>
    </row>
    <row r="54" spans="2:28" x14ac:dyDescent="0.25">
      <c r="B54" s="78" t="s">
        <v>2693</v>
      </c>
      <c r="C54" s="5" t="s">
        <v>2694</v>
      </c>
      <c r="D54" s="79" t="s">
        <v>2638</v>
      </c>
      <c r="E54" s="79" t="s">
        <v>2638</v>
      </c>
      <c r="F54" s="79" t="s">
        <v>2638</v>
      </c>
      <c r="G54" s="79" t="s">
        <v>2638</v>
      </c>
      <c r="H54" s="79" t="s">
        <v>2638</v>
      </c>
      <c r="I54" s="79" t="s">
        <v>2638</v>
      </c>
      <c r="J54" s="79" t="s">
        <v>2638</v>
      </c>
      <c r="K54" s="83">
        <v>0.76</v>
      </c>
      <c r="L54" s="83">
        <v>0.76</v>
      </c>
      <c r="M54">
        <v>0.76</v>
      </c>
      <c r="N54">
        <v>0.76</v>
      </c>
      <c r="O54">
        <v>0.68</v>
      </c>
      <c r="P54">
        <v>0.68</v>
      </c>
      <c r="Q54" s="79">
        <v>0.74</v>
      </c>
      <c r="R54">
        <v>0.76</v>
      </c>
      <c r="S54">
        <v>1.17</v>
      </c>
      <c r="T54">
        <v>0.68</v>
      </c>
      <c r="U54">
        <v>0.66</v>
      </c>
      <c r="V54">
        <v>0.64</v>
      </c>
      <c r="W54">
        <v>1.38</v>
      </c>
      <c r="X54" s="79">
        <v>1.41</v>
      </c>
      <c r="Y54" s="79">
        <v>1.72</v>
      </c>
      <c r="Z54">
        <v>1.68</v>
      </c>
      <c r="AA54" s="81">
        <v>1.2851999999999999</v>
      </c>
      <c r="AB54" s="63">
        <v>1.2444999999999999</v>
      </c>
    </row>
    <row r="55" spans="2:28" x14ac:dyDescent="0.25">
      <c r="B55" s="78" t="s">
        <v>2695</v>
      </c>
      <c r="C55" s="5" t="s">
        <v>2696</v>
      </c>
      <c r="D55" s="79" t="s">
        <v>2638</v>
      </c>
      <c r="E55" s="79" t="s">
        <v>2638</v>
      </c>
      <c r="F55" s="79" t="s">
        <v>2638</v>
      </c>
      <c r="G55" s="79" t="s">
        <v>2638</v>
      </c>
      <c r="H55" s="79" t="s">
        <v>2638</v>
      </c>
      <c r="I55" s="79" t="s">
        <v>2638</v>
      </c>
      <c r="J55" s="79" t="s">
        <v>2638</v>
      </c>
      <c r="K55" s="83">
        <v>0.52</v>
      </c>
      <c r="L55" s="83">
        <v>0.52</v>
      </c>
      <c r="M55">
        <v>0.52</v>
      </c>
      <c r="N55">
        <v>0.52</v>
      </c>
      <c r="O55" s="52">
        <v>0.6</v>
      </c>
      <c r="P55" s="52">
        <v>0.6</v>
      </c>
      <c r="Q55" s="79">
        <v>0.52</v>
      </c>
      <c r="R55">
        <v>0.52</v>
      </c>
      <c r="S55">
        <v>0.78</v>
      </c>
      <c r="T55">
        <v>0.57999999999999996</v>
      </c>
      <c r="U55">
        <v>0.57999999999999996</v>
      </c>
      <c r="V55" s="52">
        <v>0.6</v>
      </c>
      <c r="W55">
        <v>0.69</v>
      </c>
      <c r="X55" s="79">
        <v>0.69</v>
      </c>
      <c r="Y55" s="83">
        <v>1</v>
      </c>
      <c r="Z55">
        <v>1.08</v>
      </c>
      <c r="AA55" s="81">
        <v>1.06</v>
      </c>
      <c r="AB55" s="63">
        <v>1.0733999999999999</v>
      </c>
    </row>
    <row r="56" spans="2:28" x14ac:dyDescent="0.25">
      <c r="B56" s="78" t="s">
        <v>2697</v>
      </c>
      <c r="C56" s="5" t="s">
        <v>2698</v>
      </c>
      <c r="D56" s="79">
        <v>9</v>
      </c>
      <c r="E56" s="79">
        <v>10</v>
      </c>
      <c r="F56" s="79">
        <v>9</v>
      </c>
      <c r="G56" s="79">
        <v>12</v>
      </c>
      <c r="H56" s="79">
        <v>9</v>
      </c>
      <c r="I56" s="79">
        <v>9</v>
      </c>
      <c r="J56" s="79">
        <v>10</v>
      </c>
      <c r="K56" s="79">
        <v>10</v>
      </c>
      <c r="L56" s="79">
        <v>9</v>
      </c>
      <c r="M56" s="79">
        <v>9</v>
      </c>
      <c r="N56">
        <v>9</v>
      </c>
      <c r="O56">
        <v>9</v>
      </c>
      <c r="P56">
        <v>9</v>
      </c>
      <c r="Q56" s="79">
        <v>10</v>
      </c>
      <c r="R56">
        <v>10</v>
      </c>
      <c r="S56">
        <v>11</v>
      </c>
      <c r="T56">
        <v>11</v>
      </c>
      <c r="U56">
        <v>12</v>
      </c>
      <c r="V56">
        <v>12</v>
      </c>
      <c r="W56">
        <v>11</v>
      </c>
      <c r="X56" s="79">
        <v>11</v>
      </c>
      <c r="Y56" s="79">
        <v>10</v>
      </c>
      <c r="Z56">
        <v>10</v>
      </c>
      <c r="AA56" s="81">
        <v>9.5000999999999998</v>
      </c>
      <c r="AB56" s="63">
        <v>9.5810999999999993</v>
      </c>
    </row>
    <row r="57" spans="2:28" x14ac:dyDescent="0.25">
      <c r="B57" s="78" t="s">
        <v>2699</v>
      </c>
      <c r="C57" s="5" t="s">
        <v>2700</v>
      </c>
      <c r="D57" s="79" t="s">
        <v>2638</v>
      </c>
      <c r="E57" s="79" t="s">
        <v>2638</v>
      </c>
      <c r="F57" s="79" t="s">
        <v>2638</v>
      </c>
      <c r="G57" s="79" t="s">
        <v>2638</v>
      </c>
      <c r="H57" s="79" t="s">
        <v>2638</v>
      </c>
      <c r="I57" s="79" t="s">
        <v>2638</v>
      </c>
      <c r="J57" s="79" t="s">
        <v>2638</v>
      </c>
      <c r="K57" s="83">
        <v>7.2</v>
      </c>
      <c r="L57" s="83">
        <v>7.2</v>
      </c>
      <c r="M57" s="52">
        <v>7.2</v>
      </c>
      <c r="N57" s="52">
        <v>7.2</v>
      </c>
      <c r="O57">
        <v>7.29</v>
      </c>
      <c r="P57">
        <v>7.29</v>
      </c>
      <c r="Q57" s="83">
        <v>8.1999999999999993</v>
      </c>
      <c r="R57" s="52">
        <v>8.1999999999999993</v>
      </c>
      <c r="S57">
        <v>8.91</v>
      </c>
      <c r="T57">
        <v>8.91</v>
      </c>
      <c r="U57">
        <v>9.7200000000000006</v>
      </c>
      <c r="V57">
        <v>9.7200000000000006</v>
      </c>
      <c r="W57" s="52">
        <v>8.8000000000000007</v>
      </c>
      <c r="X57" s="83">
        <v>8.8000000000000007</v>
      </c>
      <c r="Y57" s="83">
        <v>7.9</v>
      </c>
      <c r="Z57" s="52">
        <v>7.9</v>
      </c>
      <c r="AA57" s="81">
        <v>7.5541999999999998</v>
      </c>
      <c r="AB57" s="63">
        <v>7.6077000000000004</v>
      </c>
    </row>
    <row r="58" spans="2:28" x14ac:dyDescent="0.25">
      <c r="B58" s="78" t="s">
        <v>2701</v>
      </c>
      <c r="C58" s="5" t="s">
        <v>2702</v>
      </c>
      <c r="D58" s="79" t="s">
        <v>2638</v>
      </c>
      <c r="E58" s="79" t="s">
        <v>2638</v>
      </c>
      <c r="F58" s="79" t="s">
        <v>2638</v>
      </c>
      <c r="G58" s="79" t="s">
        <v>2638</v>
      </c>
      <c r="H58" s="79" t="s">
        <v>2638</v>
      </c>
      <c r="I58" s="79" t="s">
        <v>2638</v>
      </c>
      <c r="J58" s="79" t="s">
        <v>2638</v>
      </c>
      <c r="K58" s="83">
        <v>1.44</v>
      </c>
      <c r="L58" s="83">
        <v>1.44</v>
      </c>
      <c r="M58" s="52">
        <v>1.44</v>
      </c>
      <c r="N58">
        <v>1.44</v>
      </c>
      <c r="O58">
        <v>1.35</v>
      </c>
      <c r="P58">
        <v>1.35</v>
      </c>
      <c r="Q58" s="83">
        <v>1.4</v>
      </c>
      <c r="R58" s="52">
        <v>1.4</v>
      </c>
      <c r="S58">
        <v>1.65</v>
      </c>
      <c r="T58">
        <v>1.65</v>
      </c>
      <c r="U58" s="52">
        <v>1.8</v>
      </c>
      <c r="V58" s="52">
        <v>1.8</v>
      </c>
      <c r="W58">
        <v>1.76</v>
      </c>
      <c r="X58" s="79">
        <v>1.76</v>
      </c>
      <c r="Y58" s="83">
        <v>1.6</v>
      </c>
      <c r="Z58" s="52">
        <v>1.6</v>
      </c>
      <c r="AA58" s="81">
        <v>1.5533999999999999</v>
      </c>
      <c r="AB58" s="63">
        <v>1.5791999999999999</v>
      </c>
    </row>
    <row r="59" spans="2:28" x14ac:dyDescent="0.25">
      <c r="B59" s="78" t="s">
        <v>2703</v>
      </c>
      <c r="C59" s="5" t="s">
        <v>2704</v>
      </c>
      <c r="D59" s="79" t="s">
        <v>2638</v>
      </c>
      <c r="E59" s="79" t="s">
        <v>2638</v>
      </c>
      <c r="F59" s="79" t="s">
        <v>2638</v>
      </c>
      <c r="G59" s="79" t="s">
        <v>2638</v>
      </c>
      <c r="H59" s="79" t="s">
        <v>2638</v>
      </c>
      <c r="I59" s="79" t="s">
        <v>2638</v>
      </c>
      <c r="J59" s="79" t="s">
        <v>2638</v>
      </c>
      <c r="K59" s="83">
        <v>0.36</v>
      </c>
      <c r="L59" s="83">
        <v>0.36</v>
      </c>
      <c r="M59" s="52">
        <v>0.36</v>
      </c>
      <c r="N59">
        <v>0.36</v>
      </c>
      <c r="O59">
        <v>0.36</v>
      </c>
      <c r="P59">
        <v>0.36</v>
      </c>
      <c r="Q59" s="83">
        <v>0.4</v>
      </c>
      <c r="R59" s="52">
        <v>0.4</v>
      </c>
      <c r="S59">
        <v>0.44</v>
      </c>
      <c r="T59">
        <v>0.44</v>
      </c>
      <c r="U59">
        <v>0.48</v>
      </c>
      <c r="V59">
        <v>0.48</v>
      </c>
      <c r="W59">
        <v>0.44</v>
      </c>
      <c r="X59" s="79">
        <v>0.44</v>
      </c>
      <c r="Y59" s="83">
        <v>0.5</v>
      </c>
      <c r="Z59" s="52">
        <v>0.5</v>
      </c>
      <c r="AA59" s="81">
        <v>0.3926</v>
      </c>
      <c r="AB59" s="63">
        <v>0.39419999999999999</v>
      </c>
    </row>
    <row r="60" spans="2:28" x14ac:dyDescent="0.25">
      <c r="B60" s="78" t="s">
        <v>2705</v>
      </c>
      <c r="C60" s="5" t="s">
        <v>2706</v>
      </c>
      <c r="D60" s="79">
        <v>15</v>
      </c>
      <c r="E60" s="79">
        <v>16</v>
      </c>
      <c r="F60" s="79">
        <v>15</v>
      </c>
      <c r="G60" s="79">
        <v>16</v>
      </c>
      <c r="H60" s="79">
        <v>15</v>
      </c>
      <c r="I60" s="79">
        <v>14</v>
      </c>
      <c r="J60" s="79">
        <v>15</v>
      </c>
      <c r="K60" s="79">
        <v>14</v>
      </c>
      <c r="L60" s="79">
        <v>13</v>
      </c>
      <c r="M60" s="79">
        <v>13</v>
      </c>
      <c r="N60">
        <v>13</v>
      </c>
      <c r="O60">
        <v>13</v>
      </c>
      <c r="P60">
        <v>13</v>
      </c>
      <c r="Q60" s="79">
        <v>13</v>
      </c>
      <c r="R60">
        <v>13</v>
      </c>
      <c r="S60">
        <v>13</v>
      </c>
      <c r="T60">
        <v>13</v>
      </c>
      <c r="U60">
        <v>15</v>
      </c>
      <c r="V60">
        <v>15</v>
      </c>
      <c r="W60">
        <v>16</v>
      </c>
      <c r="X60" s="79">
        <v>16</v>
      </c>
      <c r="Y60" s="79">
        <v>15</v>
      </c>
      <c r="Z60">
        <v>15</v>
      </c>
      <c r="AA60" s="81">
        <v>14.710800000000001</v>
      </c>
      <c r="AB60" s="63">
        <v>14.7858</v>
      </c>
    </row>
    <row r="61" spans="2:28" x14ac:dyDescent="0.25">
      <c r="B61" s="78" t="s">
        <v>2707</v>
      </c>
      <c r="C61" s="5" t="s">
        <v>2708</v>
      </c>
      <c r="D61" s="79" t="s">
        <v>2638</v>
      </c>
      <c r="E61" s="79" t="s">
        <v>2638</v>
      </c>
      <c r="F61" s="79" t="s">
        <v>2638</v>
      </c>
      <c r="G61" s="79" t="s">
        <v>2638</v>
      </c>
      <c r="H61" s="79" t="s">
        <v>2638</v>
      </c>
      <c r="I61" s="79" t="s">
        <v>2638</v>
      </c>
      <c r="J61" s="79" t="s">
        <v>2638</v>
      </c>
      <c r="K61" s="83">
        <v>5.74</v>
      </c>
      <c r="L61" s="83">
        <v>5.33</v>
      </c>
      <c r="M61">
        <v>5.33</v>
      </c>
      <c r="N61">
        <v>5.33</v>
      </c>
      <c r="O61">
        <v>5.33</v>
      </c>
      <c r="P61">
        <v>5.33</v>
      </c>
      <c r="Q61" s="79">
        <v>5.33</v>
      </c>
      <c r="R61">
        <v>5.33</v>
      </c>
      <c r="S61" s="52">
        <v>5.2</v>
      </c>
      <c r="T61">
        <v>5.33</v>
      </c>
      <c r="U61" s="52">
        <v>6</v>
      </c>
      <c r="V61" s="52">
        <v>6</v>
      </c>
      <c r="W61">
        <v>6.24</v>
      </c>
      <c r="X61" s="79">
        <v>6.24</v>
      </c>
      <c r="Y61" s="83">
        <v>5.7</v>
      </c>
      <c r="Z61" s="52">
        <v>5.7</v>
      </c>
      <c r="AA61" s="81">
        <v>5.5578000000000003</v>
      </c>
      <c r="AB61" s="63">
        <v>5.6322999999999999</v>
      </c>
    </row>
    <row r="62" spans="2:28" x14ac:dyDescent="0.25">
      <c r="B62" s="78" t="s">
        <v>2709</v>
      </c>
      <c r="C62" s="5" t="s">
        <v>2710</v>
      </c>
      <c r="D62" s="79" t="s">
        <v>2638</v>
      </c>
      <c r="E62" s="79" t="s">
        <v>2638</v>
      </c>
      <c r="F62" s="79" t="s">
        <v>2638</v>
      </c>
      <c r="G62" s="79" t="s">
        <v>2638</v>
      </c>
      <c r="H62" s="79" t="s">
        <v>2638</v>
      </c>
      <c r="I62" s="79" t="s">
        <v>2638</v>
      </c>
      <c r="J62" s="79" t="s">
        <v>2638</v>
      </c>
      <c r="K62" s="83">
        <v>0.56000000000000005</v>
      </c>
      <c r="L62" s="83">
        <v>0.52</v>
      </c>
      <c r="M62">
        <v>0.52</v>
      </c>
      <c r="N62">
        <v>0.52</v>
      </c>
      <c r="O62">
        <v>0.52</v>
      </c>
      <c r="P62">
        <v>0.52</v>
      </c>
      <c r="Q62" s="79">
        <v>0.52</v>
      </c>
      <c r="R62">
        <v>0.52</v>
      </c>
      <c r="S62">
        <v>0.52</v>
      </c>
      <c r="T62">
        <v>0.52</v>
      </c>
      <c r="U62" s="52">
        <v>0.6</v>
      </c>
      <c r="V62">
        <v>0.45</v>
      </c>
      <c r="W62">
        <v>0.48</v>
      </c>
      <c r="X62" s="79">
        <v>0.48</v>
      </c>
      <c r="Y62" s="79">
        <v>0.45</v>
      </c>
      <c r="Z62">
        <v>0.45</v>
      </c>
      <c r="AA62" s="81">
        <v>0.4945</v>
      </c>
      <c r="AB62" s="63">
        <v>0.49009999999999998</v>
      </c>
    </row>
    <row r="63" spans="2:28" x14ac:dyDescent="0.25">
      <c r="B63" s="78" t="s">
        <v>2711</v>
      </c>
      <c r="C63" s="5" t="s">
        <v>2712</v>
      </c>
      <c r="D63" s="79" t="s">
        <v>2638</v>
      </c>
      <c r="E63" s="79" t="s">
        <v>2638</v>
      </c>
      <c r="F63" s="79" t="s">
        <v>2638</v>
      </c>
      <c r="G63" s="79" t="s">
        <v>2638</v>
      </c>
      <c r="H63" s="79" t="s">
        <v>2638</v>
      </c>
      <c r="I63" s="79" t="s">
        <v>2638</v>
      </c>
      <c r="J63" s="79" t="s">
        <v>2638</v>
      </c>
      <c r="K63" s="83">
        <v>1.82</v>
      </c>
      <c r="L63" s="83">
        <v>1.69</v>
      </c>
      <c r="M63">
        <v>1.69</v>
      </c>
      <c r="N63">
        <v>1.69</v>
      </c>
      <c r="O63">
        <v>1.69</v>
      </c>
      <c r="P63">
        <v>1.69</v>
      </c>
      <c r="Q63" s="79">
        <v>1.69</v>
      </c>
      <c r="R63">
        <v>1.69</v>
      </c>
      <c r="S63">
        <v>1.69</v>
      </c>
      <c r="T63">
        <v>1.69</v>
      </c>
      <c r="U63" s="52">
        <v>2.1</v>
      </c>
      <c r="V63" s="52">
        <v>2.1</v>
      </c>
      <c r="W63" s="52">
        <v>2.4</v>
      </c>
      <c r="X63" s="79">
        <v>2.2400000000000002</v>
      </c>
      <c r="Y63" s="79">
        <v>2.25</v>
      </c>
      <c r="Z63" s="52">
        <v>2.1</v>
      </c>
      <c r="AA63" s="81">
        <v>2.0206</v>
      </c>
      <c r="AB63" s="63">
        <v>1.9511000000000001</v>
      </c>
    </row>
    <row r="64" spans="2:28" x14ac:dyDescent="0.25">
      <c r="B64" s="78" t="s">
        <v>2713</v>
      </c>
      <c r="C64" s="5" t="s">
        <v>2714</v>
      </c>
      <c r="D64" s="79" t="s">
        <v>2638</v>
      </c>
      <c r="E64" s="79" t="s">
        <v>2638</v>
      </c>
      <c r="F64" s="79" t="s">
        <v>2638</v>
      </c>
      <c r="G64" s="79" t="s">
        <v>2638</v>
      </c>
      <c r="H64" s="79" t="s">
        <v>2638</v>
      </c>
      <c r="I64" s="79" t="s">
        <v>2638</v>
      </c>
      <c r="J64" s="79" t="s">
        <v>2638</v>
      </c>
      <c r="K64" s="83">
        <v>2.38</v>
      </c>
      <c r="L64" s="83">
        <v>2.21</v>
      </c>
      <c r="M64">
        <v>2.21</v>
      </c>
      <c r="N64">
        <v>2.21</v>
      </c>
      <c r="O64">
        <v>2.21</v>
      </c>
      <c r="P64">
        <v>2.21</v>
      </c>
      <c r="Q64" s="79">
        <v>2.21</v>
      </c>
      <c r="R64">
        <v>2.21</v>
      </c>
      <c r="S64">
        <v>2.21</v>
      </c>
      <c r="T64">
        <v>2.08</v>
      </c>
      <c r="U64">
        <v>2.25</v>
      </c>
      <c r="V64">
        <v>2.25</v>
      </c>
      <c r="W64">
        <v>2.2400000000000002</v>
      </c>
      <c r="X64" s="79">
        <v>2.2400000000000002</v>
      </c>
      <c r="Y64" s="83">
        <v>2.1</v>
      </c>
      <c r="Z64">
        <v>2.25</v>
      </c>
      <c r="AA64" s="81">
        <v>2.2269999999999999</v>
      </c>
      <c r="AB64" s="63">
        <v>2.2372999999999998</v>
      </c>
    </row>
    <row r="65" spans="2:28" x14ac:dyDescent="0.25">
      <c r="B65" s="78" t="s">
        <v>2715</v>
      </c>
      <c r="C65" s="5" t="s">
        <v>2716</v>
      </c>
      <c r="D65" s="79" t="s">
        <v>2638</v>
      </c>
      <c r="E65" s="79" t="s">
        <v>2638</v>
      </c>
      <c r="F65" s="79" t="s">
        <v>2638</v>
      </c>
      <c r="G65" s="79" t="s">
        <v>2638</v>
      </c>
      <c r="H65" s="79" t="s">
        <v>2638</v>
      </c>
      <c r="I65" s="79" t="s">
        <v>2638</v>
      </c>
      <c r="J65" s="79" t="s">
        <v>2638</v>
      </c>
      <c r="K65" s="83">
        <v>3.22</v>
      </c>
      <c r="L65" s="83">
        <v>2.99</v>
      </c>
      <c r="M65">
        <v>2.99</v>
      </c>
      <c r="N65">
        <v>2.99</v>
      </c>
      <c r="O65">
        <v>2.99</v>
      </c>
      <c r="P65">
        <v>2.99</v>
      </c>
      <c r="Q65" s="79">
        <v>2.99</v>
      </c>
      <c r="R65">
        <v>2.99</v>
      </c>
      <c r="S65">
        <v>3.12</v>
      </c>
      <c r="T65">
        <v>3.12</v>
      </c>
      <c r="U65">
        <v>3.75</v>
      </c>
      <c r="V65" s="52">
        <v>3.9</v>
      </c>
      <c r="W65">
        <v>4.32</v>
      </c>
      <c r="X65" s="79">
        <v>4.4800000000000004</v>
      </c>
      <c r="Y65" s="83">
        <v>4.2</v>
      </c>
      <c r="Z65" s="52">
        <v>4.2</v>
      </c>
      <c r="AA65" s="81">
        <v>4.1424000000000003</v>
      </c>
      <c r="AB65" s="63">
        <v>4.2058999999999997</v>
      </c>
    </row>
    <row r="66" spans="2:28" x14ac:dyDescent="0.25">
      <c r="B66" s="78" t="s">
        <v>2717</v>
      </c>
      <c r="C66" s="5" t="s">
        <v>2718</v>
      </c>
      <c r="D66" s="79" t="s">
        <v>2638</v>
      </c>
      <c r="E66" s="79" t="s">
        <v>2638</v>
      </c>
      <c r="F66" s="79" t="s">
        <v>2638</v>
      </c>
      <c r="G66" s="79" t="s">
        <v>2638</v>
      </c>
      <c r="H66" s="79" t="s">
        <v>2638</v>
      </c>
      <c r="I66" s="79" t="s">
        <v>2638</v>
      </c>
      <c r="J66" s="79" t="s">
        <v>2638</v>
      </c>
      <c r="K66" s="83">
        <v>0.28000000000000003</v>
      </c>
      <c r="L66" s="83">
        <v>0.26</v>
      </c>
      <c r="M66">
        <v>0.26</v>
      </c>
      <c r="N66">
        <v>0.26</v>
      </c>
      <c r="O66">
        <v>0.26</v>
      </c>
      <c r="P66">
        <v>0.26</v>
      </c>
      <c r="Q66" s="79">
        <v>0.26</v>
      </c>
      <c r="R66">
        <v>0.26</v>
      </c>
      <c r="S66">
        <v>0.26</v>
      </c>
      <c r="T66">
        <v>0.26</v>
      </c>
      <c r="U66" s="52">
        <v>0.3</v>
      </c>
      <c r="V66" s="52">
        <v>0.3</v>
      </c>
      <c r="W66">
        <v>0.32</v>
      </c>
      <c r="X66" s="79">
        <v>0.32</v>
      </c>
      <c r="Y66" s="83">
        <v>0.3</v>
      </c>
      <c r="Z66" s="52">
        <v>0.3</v>
      </c>
      <c r="AA66" s="81">
        <v>0.26850000000000002</v>
      </c>
      <c r="AB66" s="63">
        <v>0.26910000000000001</v>
      </c>
    </row>
    <row r="67" spans="2:28" x14ac:dyDescent="0.25">
      <c r="B67" s="78" t="s">
        <v>2719</v>
      </c>
      <c r="C67" s="5" t="s">
        <v>2720</v>
      </c>
      <c r="D67" s="79">
        <v>11</v>
      </c>
      <c r="E67" s="79">
        <v>13</v>
      </c>
      <c r="F67" s="79">
        <v>11</v>
      </c>
      <c r="G67" s="79">
        <v>12</v>
      </c>
      <c r="H67" s="79">
        <v>12</v>
      </c>
      <c r="I67" s="79">
        <v>11</v>
      </c>
      <c r="J67" s="79">
        <v>12</v>
      </c>
      <c r="K67" s="79">
        <v>12</v>
      </c>
      <c r="L67" s="79">
        <v>12</v>
      </c>
      <c r="M67" s="79">
        <v>12</v>
      </c>
      <c r="N67">
        <v>13</v>
      </c>
      <c r="O67">
        <v>13</v>
      </c>
      <c r="P67">
        <v>13</v>
      </c>
      <c r="Q67" s="79">
        <v>12</v>
      </c>
      <c r="R67">
        <v>13</v>
      </c>
      <c r="S67">
        <v>11</v>
      </c>
      <c r="T67">
        <v>12</v>
      </c>
      <c r="U67">
        <v>13</v>
      </c>
      <c r="V67">
        <v>14</v>
      </c>
      <c r="W67">
        <v>11</v>
      </c>
      <c r="X67" s="79">
        <v>12</v>
      </c>
      <c r="Y67" s="79">
        <v>12</v>
      </c>
      <c r="Z67">
        <v>13</v>
      </c>
      <c r="AA67" s="81">
        <v>11.4536</v>
      </c>
      <c r="AB67" s="63">
        <v>11.7476</v>
      </c>
    </row>
    <row r="68" spans="2:28" x14ac:dyDescent="0.25">
      <c r="B68" s="78" t="s">
        <v>2721</v>
      </c>
      <c r="C68" s="5" t="s">
        <v>2722</v>
      </c>
      <c r="D68" s="79" t="s">
        <v>2638</v>
      </c>
      <c r="E68" s="79" t="s">
        <v>2638</v>
      </c>
      <c r="F68" s="79" t="s">
        <v>2638</v>
      </c>
      <c r="G68" s="79" t="s">
        <v>2638</v>
      </c>
      <c r="H68" s="79" t="s">
        <v>2638</v>
      </c>
      <c r="I68" s="79" t="s">
        <v>2638</v>
      </c>
      <c r="J68" s="79" t="s">
        <v>2638</v>
      </c>
      <c r="K68" s="83">
        <v>0.48</v>
      </c>
      <c r="L68" s="83">
        <v>0.72</v>
      </c>
      <c r="M68">
        <v>0.72</v>
      </c>
      <c r="N68">
        <v>0.78</v>
      </c>
      <c r="O68">
        <v>0.65</v>
      </c>
      <c r="P68">
        <v>0.65</v>
      </c>
      <c r="Q68" s="83">
        <v>0.6</v>
      </c>
      <c r="R68">
        <v>0.65</v>
      </c>
      <c r="S68">
        <v>0.55000000000000004</v>
      </c>
      <c r="T68" s="52">
        <v>0.6</v>
      </c>
      <c r="U68">
        <v>0.65</v>
      </c>
      <c r="V68" s="52">
        <v>0.7</v>
      </c>
      <c r="W68">
        <v>0.44</v>
      </c>
      <c r="X68" s="79">
        <v>0.48</v>
      </c>
      <c r="Y68" s="79">
        <v>0.72</v>
      </c>
      <c r="Z68">
        <v>0.78</v>
      </c>
      <c r="AA68" s="81">
        <v>0.59470000000000001</v>
      </c>
      <c r="AB68" s="63">
        <v>0.59950000000000003</v>
      </c>
    </row>
    <row r="69" spans="2:28" x14ac:dyDescent="0.25">
      <c r="B69" s="78" t="s">
        <v>2723</v>
      </c>
      <c r="C69" s="5" t="s">
        <v>2724</v>
      </c>
      <c r="D69" s="79" t="s">
        <v>2638</v>
      </c>
      <c r="E69" s="79" t="s">
        <v>2638</v>
      </c>
      <c r="F69" s="79" t="s">
        <v>2638</v>
      </c>
      <c r="G69" s="79" t="s">
        <v>2638</v>
      </c>
      <c r="H69" s="79" t="s">
        <v>2638</v>
      </c>
      <c r="I69" s="79" t="s">
        <v>2638</v>
      </c>
      <c r="J69" s="79" t="s">
        <v>2638</v>
      </c>
      <c r="K69" s="83">
        <v>0.6</v>
      </c>
      <c r="L69" s="83">
        <v>0.84</v>
      </c>
      <c r="M69">
        <v>0.84</v>
      </c>
      <c r="N69">
        <v>0.91</v>
      </c>
      <c r="O69">
        <v>1.17</v>
      </c>
      <c r="P69">
        <v>1.17</v>
      </c>
      <c r="Q69" s="79">
        <v>1.08</v>
      </c>
      <c r="R69">
        <v>1.17</v>
      </c>
      <c r="S69">
        <v>0.99</v>
      </c>
      <c r="T69">
        <v>0.96</v>
      </c>
      <c r="U69">
        <v>1.17</v>
      </c>
      <c r="V69">
        <v>1.1200000000000001</v>
      </c>
      <c r="W69">
        <v>0.88</v>
      </c>
      <c r="X69" s="79">
        <v>0.96</v>
      </c>
      <c r="Y69" s="83">
        <v>1.2</v>
      </c>
      <c r="Z69" s="52">
        <v>1.3</v>
      </c>
      <c r="AA69" s="81">
        <v>0.9224</v>
      </c>
      <c r="AB69" s="63">
        <v>0.93669999999999998</v>
      </c>
    </row>
    <row r="70" spans="2:28" x14ac:dyDescent="0.25">
      <c r="B70" s="78" t="s">
        <v>2725</v>
      </c>
      <c r="C70" s="5" t="s">
        <v>2726</v>
      </c>
      <c r="D70" s="79" t="s">
        <v>2638</v>
      </c>
      <c r="E70" s="79" t="s">
        <v>2638</v>
      </c>
      <c r="F70" s="79" t="s">
        <v>2638</v>
      </c>
      <c r="G70" s="79" t="s">
        <v>2638</v>
      </c>
      <c r="H70" s="79" t="s">
        <v>2638</v>
      </c>
      <c r="I70" s="79" t="s">
        <v>2638</v>
      </c>
      <c r="J70" s="79" t="s">
        <v>2638</v>
      </c>
      <c r="K70" s="83">
        <v>4.92</v>
      </c>
      <c r="L70" s="83">
        <v>5.52</v>
      </c>
      <c r="M70">
        <v>5.28</v>
      </c>
      <c r="N70">
        <v>5.72</v>
      </c>
      <c r="O70">
        <v>6.37</v>
      </c>
      <c r="P70">
        <v>6.37</v>
      </c>
      <c r="Q70" s="79">
        <v>5.64</v>
      </c>
      <c r="R70">
        <v>6.37</v>
      </c>
      <c r="S70">
        <v>5.39</v>
      </c>
      <c r="T70">
        <v>6.12</v>
      </c>
      <c r="U70">
        <v>6.37</v>
      </c>
      <c r="V70" s="52">
        <v>7</v>
      </c>
      <c r="W70" s="52">
        <v>5.5</v>
      </c>
      <c r="X70" s="79">
        <v>6.12</v>
      </c>
      <c r="Y70" s="79">
        <v>5.52</v>
      </c>
      <c r="Z70">
        <v>5.98</v>
      </c>
      <c r="AA70" s="81">
        <v>5.4931000000000001</v>
      </c>
      <c r="AB70" s="63">
        <v>5.6662999999999997</v>
      </c>
    </row>
    <row r="71" spans="2:28" x14ac:dyDescent="0.25">
      <c r="B71" s="78" t="s">
        <v>2727</v>
      </c>
      <c r="C71" s="5" t="s">
        <v>2728</v>
      </c>
      <c r="D71" s="79" t="s">
        <v>2638</v>
      </c>
      <c r="E71" s="79" t="s">
        <v>2638</v>
      </c>
      <c r="F71" s="79" t="s">
        <v>2638</v>
      </c>
      <c r="G71" s="79" t="s">
        <v>2638</v>
      </c>
      <c r="H71" s="79" t="s">
        <v>2638</v>
      </c>
      <c r="I71" s="79" t="s">
        <v>2638</v>
      </c>
      <c r="J71" s="79" t="s">
        <v>2638</v>
      </c>
      <c r="K71" s="83">
        <v>4.4400000000000004</v>
      </c>
      <c r="L71" s="83">
        <v>3.24</v>
      </c>
      <c r="M71">
        <v>3.48</v>
      </c>
      <c r="N71">
        <v>3.77</v>
      </c>
      <c r="O71">
        <v>2.86</v>
      </c>
      <c r="P71">
        <v>2.86</v>
      </c>
      <c r="Q71" s="79">
        <v>2.76</v>
      </c>
      <c r="R71">
        <v>2.86</v>
      </c>
      <c r="S71">
        <v>2.5299999999999998</v>
      </c>
      <c r="T71">
        <v>2.64</v>
      </c>
      <c r="U71">
        <v>2.86</v>
      </c>
      <c r="V71">
        <v>3.08</v>
      </c>
      <c r="W71">
        <v>2.31</v>
      </c>
      <c r="X71" s="83">
        <v>2.4</v>
      </c>
      <c r="Y71" s="79">
        <v>2.2799999999999998</v>
      </c>
      <c r="Z71">
        <v>2.4700000000000002</v>
      </c>
      <c r="AA71" s="81">
        <v>2.3607</v>
      </c>
      <c r="AB71" s="63">
        <v>2.3734000000000002</v>
      </c>
    </row>
    <row r="72" spans="2:28" x14ac:dyDescent="0.25">
      <c r="B72" s="78" t="s">
        <v>2729</v>
      </c>
      <c r="C72" s="5" t="s">
        <v>2730</v>
      </c>
      <c r="D72" s="79" t="s">
        <v>2638</v>
      </c>
      <c r="E72" s="79" t="s">
        <v>2638</v>
      </c>
      <c r="F72" s="79" t="s">
        <v>2638</v>
      </c>
      <c r="G72" s="79" t="s">
        <v>2638</v>
      </c>
      <c r="H72" s="79" t="s">
        <v>2638</v>
      </c>
      <c r="I72" s="79" t="s">
        <v>2638</v>
      </c>
      <c r="J72" s="79" t="s">
        <v>2638</v>
      </c>
      <c r="K72" s="83">
        <v>1.56</v>
      </c>
      <c r="L72" s="83">
        <v>1.68</v>
      </c>
      <c r="M72">
        <v>1.68</v>
      </c>
      <c r="N72">
        <v>1.82</v>
      </c>
      <c r="O72">
        <v>1.95</v>
      </c>
      <c r="P72">
        <v>1.95</v>
      </c>
      <c r="Q72" s="79">
        <v>1.92</v>
      </c>
      <c r="R72">
        <v>1.95</v>
      </c>
      <c r="S72">
        <v>1.54</v>
      </c>
      <c r="T72">
        <v>1.68</v>
      </c>
      <c r="U72">
        <v>1.95</v>
      </c>
      <c r="V72" s="52">
        <v>2.1</v>
      </c>
      <c r="W72">
        <v>1.87</v>
      </c>
      <c r="X72" s="79">
        <v>2.04</v>
      </c>
      <c r="Y72" s="79">
        <v>2.2799999999999998</v>
      </c>
      <c r="Z72">
        <v>2.4700000000000002</v>
      </c>
      <c r="AA72" s="81">
        <v>2.0825999999999998</v>
      </c>
      <c r="AB72" s="63">
        <v>2.1718000000000002</v>
      </c>
    </row>
    <row r="73" spans="2:28" x14ac:dyDescent="0.25">
      <c r="B73" s="78" t="s">
        <v>2731</v>
      </c>
      <c r="C73" s="5" t="s">
        <v>2732</v>
      </c>
      <c r="D73" s="79">
        <v>2</v>
      </c>
      <c r="E73" s="79">
        <v>3</v>
      </c>
      <c r="F73" s="79">
        <v>3</v>
      </c>
      <c r="G73" s="79">
        <v>3</v>
      </c>
      <c r="H73" s="79">
        <v>3</v>
      </c>
      <c r="I73" s="79">
        <v>3</v>
      </c>
      <c r="J73" s="79">
        <v>3</v>
      </c>
      <c r="K73" s="79">
        <v>3</v>
      </c>
      <c r="L73" s="79">
        <v>3</v>
      </c>
      <c r="M73" s="79">
        <v>3</v>
      </c>
      <c r="N73">
        <v>3</v>
      </c>
      <c r="O73">
        <v>2</v>
      </c>
      <c r="P73">
        <v>2</v>
      </c>
      <c r="Q73" s="79">
        <v>2</v>
      </c>
      <c r="R73">
        <v>2</v>
      </c>
      <c r="S73">
        <v>3</v>
      </c>
      <c r="T73">
        <v>3</v>
      </c>
      <c r="U73">
        <v>3</v>
      </c>
      <c r="V73">
        <v>3</v>
      </c>
      <c r="W73">
        <v>5</v>
      </c>
      <c r="X73" s="79">
        <v>5</v>
      </c>
      <c r="Y73" s="79">
        <v>5</v>
      </c>
      <c r="Z73">
        <v>5</v>
      </c>
      <c r="AA73" s="81">
        <v>4.9443999999999999</v>
      </c>
      <c r="AB73" s="63">
        <v>4.9253</v>
      </c>
    </row>
    <row r="74" spans="2:28" x14ac:dyDescent="0.25">
      <c r="B74" s="78" t="s">
        <v>2733</v>
      </c>
      <c r="C74" s="5" t="s">
        <v>2734</v>
      </c>
      <c r="D74" s="79" t="s">
        <v>2638</v>
      </c>
      <c r="E74" s="79" t="s">
        <v>2638</v>
      </c>
      <c r="F74" s="79" t="s">
        <v>2638</v>
      </c>
      <c r="G74" s="79" t="s">
        <v>2638</v>
      </c>
      <c r="H74" s="79" t="s">
        <v>2638</v>
      </c>
      <c r="I74" s="79" t="s">
        <v>2638</v>
      </c>
      <c r="J74" s="79" t="s">
        <v>2638</v>
      </c>
      <c r="K74" s="83">
        <v>1.44</v>
      </c>
      <c r="L74" s="83">
        <v>1.44</v>
      </c>
      <c r="M74">
        <v>1.44</v>
      </c>
      <c r="N74">
        <v>1.44</v>
      </c>
      <c r="O74">
        <v>0.96</v>
      </c>
      <c r="P74">
        <v>0.96</v>
      </c>
      <c r="Q74" s="79">
        <v>0.98</v>
      </c>
      <c r="R74">
        <v>0.96</v>
      </c>
      <c r="S74">
        <v>1.44</v>
      </c>
      <c r="T74">
        <v>1.44</v>
      </c>
      <c r="U74">
        <v>1.38</v>
      </c>
      <c r="V74">
        <v>1.38</v>
      </c>
      <c r="W74" s="52">
        <v>2.4</v>
      </c>
      <c r="X74" s="83">
        <v>2.4</v>
      </c>
      <c r="Y74" s="79">
        <v>2.4500000000000002</v>
      </c>
      <c r="Z74">
        <v>2.4500000000000002</v>
      </c>
      <c r="AA74" s="81">
        <v>2.4980000000000002</v>
      </c>
      <c r="AB74" s="63">
        <v>2.4476</v>
      </c>
    </row>
    <row r="75" spans="2:28" x14ac:dyDescent="0.25">
      <c r="B75" s="78" t="s">
        <v>2735</v>
      </c>
      <c r="C75" s="5" t="s">
        <v>2736</v>
      </c>
      <c r="D75" s="79" t="s">
        <v>2638</v>
      </c>
      <c r="E75" s="79" t="s">
        <v>2638</v>
      </c>
      <c r="F75" s="79" t="s">
        <v>2638</v>
      </c>
      <c r="G75" s="79" t="s">
        <v>2638</v>
      </c>
      <c r="H75" s="79" t="s">
        <v>2638</v>
      </c>
      <c r="I75" s="79" t="s">
        <v>2638</v>
      </c>
      <c r="J75" s="79" t="s">
        <v>2638</v>
      </c>
      <c r="K75" s="83">
        <v>1.08</v>
      </c>
      <c r="L75" s="83">
        <v>1.08</v>
      </c>
      <c r="M75">
        <v>1.08</v>
      </c>
      <c r="N75">
        <v>1.08</v>
      </c>
      <c r="O75">
        <v>0.72</v>
      </c>
      <c r="P75">
        <v>0.72</v>
      </c>
      <c r="Q75" s="79">
        <v>0.72</v>
      </c>
      <c r="R75">
        <v>0.74</v>
      </c>
      <c r="S75">
        <v>1.08</v>
      </c>
      <c r="T75">
        <v>1.08</v>
      </c>
      <c r="U75">
        <v>1.1399999999999999</v>
      </c>
      <c r="V75">
        <v>1.1399999999999999</v>
      </c>
      <c r="W75" s="52">
        <v>1.8</v>
      </c>
      <c r="X75" s="83">
        <v>1.8</v>
      </c>
      <c r="Y75" s="83">
        <v>1.7</v>
      </c>
      <c r="Z75" s="52">
        <v>1.7</v>
      </c>
      <c r="AA75" s="81">
        <v>1.6515</v>
      </c>
      <c r="AB75" s="63">
        <v>1.6569</v>
      </c>
    </row>
    <row r="76" spans="2:28" x14ac:dyDescent="0.25">
      <c r="B76" s="78" t="s">
        <v>2737</v>
      </c>
      <c r="C76" s="5" t="s">
        <v>2738</v>
      </c>
      <c r="D76" s="79" t="s">
        <v>2638</v>
      </c>
      <c r="E76" s="79" t="s">
        <v>2638</v>
      </c>
      <c r="F76" s="79" t="s">
        <v>2638</v>
      </c>
      <c r="G76" s="79" t="s">
        <v>2638</v>
      </c>
      <c r="H76" s="79" t="s">
        <v>2638</v>
      </c>
      <c r="I76" s="79" t="s">
        <v>2638</v>
      </c>
      <c r="J76" s="79" t="s">
        <v>2638</v>
      </c>
      <c r="K76" s="83">
        <v>0.48</v>
      </c>
      <c r="L76" s="83">
        <v>0.48</v>
      </c>
      <c r="M76">
        <v>0.48</v>
      </c>
      <c r="N76">
        <v>0.48</v>
      </c>
      <c r="O76">
        <v>0.32</v>
      </c>
      <c r="P76">
        <v>0.32</v>
      </c>
      <c r="Q76" s="83">
        <v>0.3</v>
      </c>
      <c r="R76" s="52">
        <v>0.3</v>
      </c>
      <c r="S76">
        <v>0.48</v>
      </c>
      <c r="T76">
        <v>0.48</v>
      </c>
      <c r="U76">
        <v>0.48</v>
      </c>
      <c r="V76">
        <v>0.48</v>
      </c>
      <c r="W76" s="52">
        <v>0.8</v>
      </c>
      <c r="X76" s="83">
        <v>0.8</v>
      </c>
      <c r="Y76" s="79">
        <v>0.85</v>
      </c>
      <c r="Z76">
        <v>0.85</v>
      </c>
      <c r="AA76" s="81">
        <v>0.79490000000000005</v>
      </c>
      <c r="AB76" s="63">
        <v>0.82079999999999997</v>
      </c>
    </row>
    <row r="77" spans="2:28" x14ac:dyDescent="0.25">
      <c r="B77" s="78"/>
      <c r="C77" s="5"/>
      <c r="D77" s="79"/>
      <c r="E77" s="79"/>
      <c r="F77" s="79"/>
      <c r="G77" s="79"/>
      <c r="H77" s="79"/>
      <c r="I77" s="79"/>
      <c r="J77" s="79"/>
      <c r="K77" s="79"/>
      <c r="L77" s="79"/>
      <c r="M77" s="79"/>
      <c r="Q77" s="79"/>
    </row>
    <row r="78" spans="2:28" x14ac:dyDescent="0.25">
      <c r="B78" s="78" t="s">
        <v>2739</v>
      </c>
      <c r="C78" s="70" t="s">
        <v>2740</v>
      </c>
      <c r="D78" s="79">
        <v>14</v>
      </c>
      <c r="E78" s="79">
        <v>14</v>
      </c>
      <c r="F78" s="79">
        <v>12</v>
      </c>
      <c r="G78" s="79">
        <v>15</v>
      </c>
      <c r="H78" s="79">
        <v>14</v>
      </c>
      <c r="I78" s="79">
        <v>13</v>
      </c>
      <c r="J78" s="79">
        <v>13</v>
      </c>
      <c r="K78" s="79">
        <v>13</v>
      </c>
      <c r="L78" s="79">
        <v>12</v>
      </c>
      <c r="M78" s="79">
        <v>12</v>
      </c>
      <c r="N78">
        <v>12</v>
      </c>
      <c r="O78">
        <v>11</v>
      </c>
      <c r="P78">
        <v>11</v>
      </c>
      <c r="Q78" s="79">
        <v>12</v>
      </c>
      <c r="R78">
        <v>12</v>
      </c>
      <c r="S78">
        <v>11</v>
      </c>
      <c r="T78">
        <v>11</v>
      </c>
      <c r="U78">
        <v>13</v>
      </c>
      <c r="V78">
        <v>13</v>
      </c>
      <c r="W78">
        <v>11</v>
      </c>
      <c r="X78" s="79">
        <v>11</v>
      </c>
      <c r="Y78" s="79">
        <v>12</v>
      </c>
      <c r="Z78">
        <v>12</v>
      </c>
      <c r="AA78" s="81">
        <v>11.7179</v>
      </c>
      <c r="AB78" s="63">
        <v>11.725300000000001</v>
      </c>
    </row>
    <row r="79" spans="2:28" x14ac:dyDescent="0.25">
      <c r="B79" s="78" t="s">
        <v>2741</v>
      </c>
      <c r="C79" s="5" t="s">
        <v>2742</v>
      </c>
      <c r="D79" s="79">
        <v>3</v>
      </c>
      <c r="E79" s="79">
        <v>4</v>
      </c>
      <c r="F79" s="79">
        <v>3</v>
      </c>
      <c r="G79" s="79">
        <v>4</v>
      </c>
      <c r="H79" s="79">
        <v>4</v>
      </c>
      <c r="I79" s="79">
        <v>3</v>
      </c>
      <c r="J79" s="79">
        <v>3</v>
      </c>
      <c r="K79" s="79">
        <v>3</v>
      </c>
      <c r="L79" s="79">
        <v>3</v>
      </c>
      <c r="M79" s="79">
        <v>3</v>
      </c>
      <c r="N79">
        <v>3</v>
      </c>
      <c r="O79">
        <v>3</v>
      </c>
      <c r="P79">
        <v>3</v>
      </c>
      <c r="Q79" s="79">
        <v>3</v>
      </c>
      <c r="R79">
        <v>3</v>
      </c>
      <c r="S79">
        <v>3</v>
      </c>
      <c r="T79">
        <v>3</v>
      </c>
      <c r="U79">
        <v>4</v>
      </c>
      <c r="V79">
        <v>4</v>
      </c>
      <c r="W79">
        <v>2</v>
      </c>
      <c r="X79" s="79">
        <v>2</v>
      </c>
      <c r="Y79" s="79">
        <v>3</v>
      </c>
      <c r="Z79">
        <v>3</v>
      </c>
      <c r="AA79" s="81">
        <v>2.6192000000000002</v>
      </c>
      <c r="AB79" s="63">
        <v>2.5899000000000001</v>
      </c>
    </row>
    <row r="80" spans="2:28" x14ac:dyDescent="0.25">
      <c r="B80" s="78" t="s">
        <v>2743</v>
      </c>
      <c r="C80" s="5" t="s">
        <v>2744</v>
      </c>
      <c r="D80" s="79" t="s">
        <v>2638</v>
      </c>
      <c r="E80" s="79" t="s">
        <v>2638</v>
      </c>
      <c r="F80" s="79" t="s">
        <v>2638</v>
      </c>
      <c r="G80" s="79" t="s">
        <v>2638</v>
      </c>
      <c r="H80" s="79" t="s">
        <v>2638</v>
      </c>
      <c r="I80" s="79" t="s">
        <v>2638</v>
      </c>
      <c r="J80" s="79" t="s">
        <v>2638</v>
      </c>
      <c r="K80" s="83">
        <v>1.68</v>
      </c>
      <c r="L80" s="83">
        <v>1.68</v>
      </c>
      <c r="M80">
        <v>1.68</v>
      </c>
      <c r="N80">
        <v>1.68</v>
      </c>
      <c r="O80" s="52">
        <v>1.8</v>
      </c>
      <c r="P80" s="52">
        <v>1.8</v>
      </c>
      <c r="Q80" s="79">
        <v>1.83</v>
      </c>
      <c r="R80">
        <v>1.83</v>
      </c>
      <c r="S80">
        <v>1.77</v>
      </c>
      <c r="T80" s="52">
        <v>1.8</v>
      </c>
      <c r="U80">
        <v>2.36</v>
      </c>
      <c r="V80">
        <v>2.36</v>
      </c>
      <c r="W80">
        <v>1.26</v>
      </c>
      <c r="X80" s="79">
        <v>1.28</v>
      </c>
      <c r="Y80" s="79">
        <v>1.92</v>
      </c>
      <c r="Z80">
        <v>1.95</v>
      </c>
      <c r="AA80" s="81">
        <v>1.6998</v>
      </c>
      <c r="AB80" s="63">
        <v>1.6526000000000001</v>
      </c>
    </row>
    <row r="81" spans="2:28" x14ac:dyDescent="0.25">
      <c r="B81" s="78" t="s">
        <v>2745</v>
      </c>
      <c r="C81" s="5" t="s">
        <v>2746</v>
      </c>
      <c r="D81" s="79" t="s">
        <v>2638</v>
      </c>
      <c r="E81" s="79" t="s">
        <v>2638</v>
      </c>
      <c r="F81" s="79" t="s">
        <v>2638</v>
      </c>
      <c r="G81" s="79" t="s">
        <v>2638</v>
      </c>
      <c r="H81" s="79" t="s">
        <v>2638</v>
      </c>
      <c r="I81" s="79" t="s">
        <v>2638</v>
      </c>
      <c r="J81" s="79" t="s">
        <v>2638</v>
      </c>
      <c r="K81" s="83">
        <v>1.05</v>
      </c>
      <c r="L81" s="83">
        <v>1.05</v>
      </c>
      <c r="M81">
        <v>1.05</v>
      </c>
      <c r="N81">
        <v>1.05</v>
      </c>
      <c r="O81">
        <v>0.96</v>
      </c>
      <c r="P81">
        <v>0.96</v>
      </c>
      <c r="Q81" s="79">
        <v>0.96</v>
      </c>
      <c r="R81">
        <v>0.96</v>
      </c>
      <c r="S81">
        <v>0.99</v>
      </c>
      <c r="T81">
        <v>0.99</v>
      </c>
      <c r="U81">
        <v>1.32</v>
      </c>
      <c r="V81">
        <v>1.32</v>
      </c>
      <c r="W81" s="52">
        <v>0.6</v>
      </c>
      <c r="X81" s="79">
        <v>0.57999999999999996</v>
      </c>
      <c r="Y81" s="79">
        <v>0.87</v>
      </c>
      <c r="Z81">
        <v>0.84</v>
      </c>
      <c r="AA81" s="81">
        <v>0.6966</v>
      </c>
      <c r="AB81" s="63">
        <v>0.70520000000000005</v>
      </c>
    </row>
    <row r="82" spans="2:28" x14ac:dyDescent="0.25">
      <c r="B82" s="78" t="s">
        <v>2747</v>
      </c>
      <c r="C82" s="5" t="s">
        <v>2748</v>
      </c>
      <c r="D82" s="79" t="s">
        <v>2638</v>
      </c>
      <c r="E82" s="79" t="s">
        <v>2638</v>
      </c>
      <c r="F82" s="79" t="s">
        <v>2638</v>
      </c>
      <c r="G82" s="79" t="s">
        <v>2638</v>
      </c>
      <c r="H82" s="79" t="s">
        <v>2638</v>
      </c>
      <c r="I82" s="79" t="s">
        <v>2638</v>
      </c>
      <c r="J82" s="79" t="s">
        <v>2638</v>
      </c>
      <c r="K82" s="83">
        <v>0.27</v>
      </c>
      <c r="L82" s="83">
        <v>0.27</v>
      </c>
      <c r="M82">
        <v>0.27</v>
      </c>
      <c r="N82">
        <v>0.27</v>
      </c>
      <c r="O82">
        <v>0.24</v>
      </c>
      <c r="P82">
        <v>0.24</v>
      </c>
      <c r="Q82" s="79">
        <v>0.21</v>
      </c>
      <c r="R82">
        <v>0.21</v>
      </c>
      <c r="S82">
        <v>0.24</v>
      </c>
      <c r="T82">
        <v>0.21</v>
      </c>
      <c r="U82">
        <v>0.32</v>
      </c>
      <c r="V82">
        <v>0.32</v>
      </c>
      <c r="W82">
        <v>0.14000000000000001</v>
      </c>
      <c r="X82" s="79">
        <v>0.14000000000000001</v>
      </c>
      <c r="Y82" s="79">
        <v>0.21</v>
      </c>
      <c r="Z82">
        <v>0.21</v>
      </c>
      <c r="AA82" s="81">
        <v>0.2228</v>
      </c>
      <c r="AB82" s="63">
        <v>0.23200000000000001</v>
      </c>
    </row>
    <row r="83" spans="2:28" x14ac:dyDescent="0.25">
      <c r="B83" s="78" t="s">
        <v>2749</v>
      </c>
      <c r="C83" s="5" t="s">
        <v>2750</v>
      </c>
      <c r="D83" s="79">
        <v>11</v>
      </c>
      <c r="E83" s="79">
        <v>10</v>
      </c>
      <c r="F83" s="79">
        <v>9</v>
      </c>
      <c r="G83" s="79">
        <v>11</v>
      </c>
      <c r="H83" s="79">
        <v>10</v>
      </c>
      <c r="I83" s="79">
        <v>10</v>
      </c>
      <c r="J83" s="79">
        <v>10</v>
      </c>
      <c r="K83" s="79">
        <v>10</v>
      </c>
      <c r="L83" s="79">
        <v>9</v>
      </c>
      <c r="M83" s="79">
        <v>9</v>
      </c>
      <c r="N83">
        <v>9</v>
      </c>
      <c r="O83">
        <v>8</v>
      </c>
      <c r="P83">
        <v>8</v>
      </c>
      <c r="Q83" s="79">
        <v>9</v>
      </c>
      <c r="R83">
        <v>9</v>
      </c>
      <c r="S83">
        <v>8</v>
      </c>
      <c r="T83">
        <v>8</v>
      </c>
      <c r="U83">
        <v>9</v>
      </c>
      <c r="V83">
        <v>9</v>
      </c>
      <c r="W83">
        <v>9</v>
      </c>
      <c r="X83" s="79">
        <v>9</v>
      </c>
      <c r="Y83" s="79">
        <v>9</v>
      </c>
      <c r="Z83">
        <v>9</v>
      </c>
      <c r="AA83" s="81">
        <v>9.0986999999999991</v>
      </c>
      <c r="AB83" s="63">
        <v>9.1354000000000006</v>
      </c>
    </row>
    <row r="84" spans="2:28" x14ac:dyDescent="0.25">
      <c r="B84" s="78" t="s">
        <v>2751</v>
      </c>
      <c r="C84" s="5" t="s">
        <v>2752</v>
      </c>
      <c r="D84" s="79" t="s">
        <v>2638</v>
      </c>
      <c r="E84" s="79" t="s">
        <v>2638</v>
      </c>
      <c r="F84" s="79" t="s">
        <v>2638</v>
      </c>
      <c r="G84" s="79" t="s">
        <v>2638</v>
      </c>
      <c r="H84" s="79" t="s">
        <v>2638</v>
      </c>
      <c r="I84" s="79" t="s">
        <v>2638</v>
      </c>
      <c r="J84" s="79" t="s">
        <v>2638</v>
      </c>
      <c r="K84" s="83">
        <v>0.72</v>
      </c>
      <c r="L84" s="83">
        <v>0.72</v>
      </c>
      <c r="M84">
        <v>0.72</v>
      </c>
      <c r="N84">
        <v>0.72</v>
      </c>
      <c r="O84" s="52">
        <v>0.8</v>
      </c>
      <c r="P84" s="52">
        <v>0.8</v>
      </c>
      <c r="Q84" s="83">
        <v>0.9</v>
      </c>
      <c r="R84" s="52">
        <v>0.9</v>
      </c>
      <c r="S84" s="52">
        <v>0.8</v>
      </c>
      <c r="T84" s="52">
        <v>0.8</v>
      </c>
      <c r="U84">
        <v>0.99</v>
      </c>
      <c r="V84" s="52">
        <v>0.9</v>
      </c>
      <c r="W84" s="52">
        <v>0.9</v>
      </c>
      <c r="X84" s="83">
        <v>0.9</v>
      </c>
      <c r="Y84" s="79">
        <v>0.81</v>
      </c>
      <c r="Z84">
        <v>0.81</v>
      </c>
      <c r="AA84" s="81">
        <v>0.92220000000000002</v>
      </c>
      <c r="AB84" s="63">
        <v>0.90580000000000005</v>
      </c>
    </row>
    <row r="85" spans="2:28" x14ac:dyDescent="0.25">
      <c r="B85" s="78" t="s">
        <v>2753</v>
      </c>
      <c r="C85" s="5" t="s">
        <v>2754</v>
      </c>
      <c r="D85" s="79" t="s">
        <v>2638</v>
      </c>
      <c r="E85" s="79" t="s">
        <v>2638</v>
      </c>
      <c r="F85" s="79" t="s">
        <v>2638</v>
      </c>
      <c r="G85" s="79" t="s">
        <v>2638</v>
      </c>
      <c r="H85" s="79" t="s">
        <v>2638</v>
      </c>
      <c r="I85" s="79" t="s">
        <v>2638</v>
      </c>
      <c r="J85" s="79" t="s">
        <v>2638</v>
      </c>
      <c r="K85" s="83">
        <v>5.13</v>
      </c>
      <c r="L85" s="83">
        <v>5.13</v>
      </c>
      <c r="M85">
        <v>5.13</v>
      </c>
      <c r="N85">
        <v>5.13</v>
      </c>
      <c r="O85">
        <v>4.6399999999999997</v>
      </c>
      <c r="P85">
        <v>4.6399999999999997</v>
      </c>
      <c r="Q85" s="79">
        <v>5.31</v>
      </c>
      <c r="R85">
        <v>5.31</v>
      </c>
      <c r="S85">
        <v>4.6399999999999997</v>
      </c>
      <c r="T85">
        <v>4.6399999999999997</v>
      </c>
      <c r="U85">
        <v>5.22</v>
      </c>
      <c r="V85">
        <v>5.22</v>
      </c>
      <c r="W85" s="52">
        <v>5.4</v>
      </c>
      <c r="X85" s="83">
        <v>5.4</v>
      </c>
      <c r="Y85" s="79">
        <v>5.58</v>
      </c>
      <c r="Z85">
        <v>5.58</v>
      </c>
      <c r="AA85" s="81">
        <v>5.4370000000000003</v>
      </c>
      <c r="AB85" s="63">
        <v>5.4893000000000001</v>
      </c>
    </row>
    <row r="86" spans="2:28" x14ac:dyDescent="0.25">
      <c r="B86" s="78" t="s">
        <v>2755</v>
      </c>
      <c r="C86" s="5" t="s">
        <v>2756</v>
      </c>
      <c r="D86" s="79" t="s">
        <v>2638</v>
      </c>
      <c r="E86" s="79" t="s">
        <v>2638</v>
      </c>
      <c r="F86" s="79" t="s">
        <v>2638</v>
      </c>
      <c r="G86" s="79" t="s">
        <v>2638</v>
      </c>
      <c r="H86" s="79" t="s">
        <v>2638</v>
      </c>
      <c r="I86" s="79" t="s">
        <v>2638</v>
      </c>
      <c r="J86" s="79" t="s">
        <v>2638</v>
      </c>
      <c r="K86" s="83">
        <v>3.15</v>
      </c>
      <c r="L86" s="83">
        <v>3.15</v>
      </c>
      <c r="M86">
        <v>3.15</v>
      </c>
      <c r="N86">
        <v>3.15</v>
      </c>
      <c r="O86">
        <v>2.56</v>
      </c>
      <c r="P86">
        <v>2.56</v>
      </c>
      <c r="Q86" s="79">
        <v>2.79</v>
      </c>
      <c r="R86">
        <v>2.79</v>
      </c>
      <c r="S86">
        <v>2.56</v>
      </c>
      <c r="T86">
        <v>2.56</v>
      </c>
      <c r="U86">
        <v>2.79</v>
      </c>
      <c r="V86">
        <v>2.88</v>
      </c>
      <c r="W86" s="52">
        <v>2.7</v>
      </c>
      <c r="X86" s="83">
        <v>2.7</v>
      </c>
      <c r="Y86" s="79">
        <v>2.61</v>
      </c>
      <c r="Z86">
        <v>2.61</v>
      </c>
      <c r="AA86" s="81">
        <v>2.7395</v>
      </c>
      <c r="AB86" s="63">
        <v>2.7404000000000002</v>
      </c>
    </row>
    <row r="87" spans="2:28" x14ac:dyDescent="0.25">
      <c r="B87" s="78"/>
      <c r="C87" s="5"/>
      <c r="D87" s="79"/>
      <c r="E87" s="79"/>
      <c r="F87" s="79"/>
      <c r="G87" s="79"/>
      <c r="H87" s="79"/>
      <c r="I87" s="79"/>
      <c r="J87" s="79"/>
      <c r="K87" s="79"/>
      <c r="L87" s="79"/>
      <c r="M87" s="79"/>
      <c r="Q87" s="79"/>
    </row>
    <row r="88" spans="2:28" x14ac:dyDescent="0.25">
      <c r="B88" s="78" t="s">
        <v>2757</v>
      </c>
      <c r="C88" s="70" t="s">
        <v>2758</v>
      </c>
      <c r="D88" s="79">
        <v>18</v>
      </c>
      <c r="E88" s="79">
        <v>21</v>
      </c>
      <c r="F88" s="79">
        <v>18</v>
      </c>
      <c r="G88" s="79">
        <v>19</v>
      </c>
      <c r="H88" s="79">
        <v>18</v>
      </c>
      <c r="I88" s="79">
        <v>20</v>
      </c>
      <c r="J88" s="79">
        <v>20</v>
      </c>
      <c r="K88" s="79">
        <v>19</v>
      </c>
      <c r="L88" s="79">
        <v>19</v>
      </c>
      <c r="M88" s="79">
        <v>19</v>
      </c>
      <c r="N88">
        <v>20</v>
      </c>
      <c r="O88">
        <v>19</v>
      </c>
      <c r="P88">
        <v>20</v>
      </c>
      <c r="Q88" s="79">
        <v>19</v>
      </c>
      <c r="R88">
        <v>19</v>
      </c>
      <c r="S88">
        <v>19</v>
      </c>
      <c r="T88">
        <v>20</v>
      </c>
      <c r="U88">
        <v>22</v>
      </c>
      <c r="V88">
        <v>23</v>
      </c>
      <c r="W88">
        <v>25</v>
      </c>
      <c r="X88" s="79">
        <v>27</v>
      </c>
      <c r="Y88" s="79">
        <v>21</v>
      </c>
      <c r="Z88">
        <v>21</v>
      </c>
      <c r="AA88" s="81">
        <v>20.1325</v>
      </c>
      <c r="AB88" s="63">
        <v>20.931000000000001</v>
      </c>
    </row>
    <row r="89" spans="2:28" x14ac:dyDescent="0.25">
      <c r="B89" s="78" t="s">
        <v>2759</v>
      </c>
      <c r="C89" s="5" t="s">
        <v>2760</v>
      </c>
      <c r="D89" s="79">
        <v>5</v>
      </c>
      <c r="E89" s="79">
        <v>6</v>
      </c>
      <c r="F89" s="79">
        <v>5</v>
      </c>
      <c r="G89" s="79">
        <v>5</v>
      </c>
      <c r="H89" s="79">
        <v>5</v>
      </c>
      <c r="I89" s="79">
        <v>6</v>
      </c>
      <c r="J89" s="79">
        <v>6</v>
      </c>
      <c r="K89" s="79">
        <v>5</v>
      </c>
      <c r="L89" s="79">
        <v>5</v>
      </c>
      <c r="M89" s="79">
        <v>5</v>
      </c>
      <c r="N89">
        <v>6</v>
      </c>
      <c r="O89">
        <v>5</v>
      </c>
      <c r="P89">
        <v>6</v>
      </c>
      <c r="Q89" s="79">
        <v>5</v>
      </c>
      <c r="R89">
        <v>5</v>
      </c>
      <c r="S89">
        <v>5</v>
      </c>
      <c r="T89">
        <v>6</v>
      </c>
      <c r="U89">
        <v>6</v>
      </c>
      <c r="V89">
        <v>7</v>
      </c>
      <c r="W89">
        <v>7</v>
      </c>
      <c r="X89" s="79">
        <v>8</v>
      </c>
      <c r="Y89" s="79">
        <v>6</v>
      </c>
      <c r="Z89">
        <v>6</v>
      </c>
      <c r="AA89" s="81">
        <v>5.7560000000000002</v>
      </c>
      <c r="AB89" s="63">
        <v>6.0627000000000004</v>
      </c>
    </row>
    <row r="90" spans="2:28" x14ac:dyDescent="0.25">
      <c r="B90" s="78" t="s">
        <v>2761</v>
      </c>
      <c r="C90" s="5" t="s">
        <v>2762</v>
      </c>
      <c r="D90" s="79">
        <v>9</v>
      </c>
      <c r="E90" s="79">
        <v>10</v>
      </c>
      <c r="F90" s="79">
        <v>9</v>
      </c>
      <c r="G90" s="79">
        <v>9</v>
      </c>
      <c r="H90" s="79">
        <v>9</v>
      </c>
      <c r="I90" s="79">
        <v>9</v>
      </c>
      <c r="J90" s="79">
        <v>9</v>
      </c>
      <c r="K90" s="79">
        <v>9</v>
      </c>
      <c r="L90" s="79">
        <v>9</v>
      </c>
      <c r="M90" s="79">
        <v>9</v>
      </c>
      <c r="N90">
        <v>9</v>
      </c>
      <c r="O90">
        <v>9</v>
      </c>
      <c r="P90">
        <v>9</v>
      </c>
      <c r="Q90" s="79">
        <v>9</v>
      </c>
      <c r="R90">
        <v>9</v>
      </c>
      <c r="S90">
        <v>9</v>
      </c>
      <c r="T90">
        <v>9</v>
      </c>
      <c r="U90">
        <v>10</v>
      </c>
      <c r="V90">
        <v>10</v>
      </c>
      <c r="W90">
        <v>11</v>
      </c>
      <c r="X90" s="79">
        <v>12</v>
      </c>
      <c r="Y90" s="79">
        <v>9</v>
      </c>
      <c r="Z90">
        <v>9</v>
      </c>
      <c r="AA90" s="81">
        <v>9.0603999999999996</v>
      </c>
      <c r="AB90" s="63">
        <v>9.4115000000000002</v>
      </c>
    </row>
    <row r="91" spans="2:28" x14ac:dyDescent="0.25">
      <c r="B91" s="78" t="s">
        <v>2763</v>
      </c>
      <c r="C91" s="5" t="s">
        <v>2764</v>
      </c>
      <c r="D91" s="79" t="s">
        <v>2638</v>
      </c>
      <c r="E91" s="79" t="s">
        <v>2638</v>
      </c>
      <c r="F91" s="79" t="s">
        <v>2638</v>
      </c>
      <c r="G91" s="79" t="s">
        <v>2638</v>
      </c>
      <c r="H91" s="79" t="s">
        <v>2638</v>
      </c>
      <c r="I91" s="79" t="s">
        <v>2638</v>
      </c>
      <c r="J91" s="79" t="s">
        <v>2638</v>
      </c>
      <c r="K91" s="83">
        <v>7.65</v>
      </c>
      <c r="L91" s="83">
        <v>7.65</v>
      </c>
      <c r="M91">
        <v>7.65</v>
      </c>
      <c r="N91">
        <v>7.65</v>
      </c>
      <c r="O91">
        <v>7.65</v>
      </c>
      <c r="P91">
        <v>7.65</v>
      </c>
      <c r="Q91" s="79">
        <v>7.65</v>
      </c>
      <c r="R91">
        <v>7.65</v>
      </c>
      <c r="S91">
        <v>7.65</v>
      </c>
      <c r="T91">
        <v>7.65</v>
      </c>
      <c r="U91" s="52">
        <v>8.5</v>
      </c>
      <c r="V91" s="52">
        <v>8.5</v>
      </c>
      <c r="W91">
        <v>9.35</v>
      </c>
      <c r="X91" s="83">
        <v>10.199999999999999</v>
      </c>
      <c r="Y91" s="79">
        <v>7.56</v>
      </c>
      <c r="Z91">
        <v>7.56</v>
      </c>
      <c r="AA91" s="81">
        <v>7.4873000000000003</v>
      </c>
      <c r="AB91" s="63">
        <v>7.8022</v>
      </c>
    </row>
    <row r="92" spans="2:28" x14ac:dyDescent="0.25">
      <c r="B92" s="78" t="s">
        <v>2765</v>
      </c>
      <c r="C92" s="5" t="s">
        <v>2766</v>
      </c>
      <c r="D92" s="79" t="s">
        <v>2638</v>
      </c>
      <c r="E92" s="79" t="s">
        <v>2638</v>
      </c>
      <c r="F92" s="79" t="s">
        <v>2638</v>
      </c>
      <c r="G92" s="79" t="s">
        <v>2638</v>
      </c>
      <c r="H92" s="79" t="s">
        <v>2638</v>
      </c>
      <c r="I92" s="79" t="s">
        <v>2638</v>
      </c>
      <c r="J92" s="79" t="s">
        <v>2638</v>
      </c>
      <c r="K92" s="83">
        <v>0.99</v>
      </c>
      <c r="L92" s="83">
        <v>0.99</v>
      </c>
      <c r="M92">
        <v>0.99</v>
      </c>
      <c r="N92">
        <v>0.99</v>
      </c>
      <c r="O92">
        <v>0.99</v>
      </c>
      <c r="P92">
        <v>0.99</v>
      </c>
      <c r="Q92" s="79">
        <v>0.99</v>
      </c>
      <c r="R92">
        <v>0.99</v>
      </c>
      <c r="S92">
        <v>0.99</v>
      </c>
      <c r="T92">
        <v>0.99</v>
      </c>
      <c r="U92" s="52">
        <v>1.1000000000000001</v>
      </c>
      <c r="V92" s="52">
        <v>1.1000000000000001</v>
      </c>
      <c r="W92">
        <v>1.21</v>
      </c>
      <c r="X92" s="79">
        <v>1.32</v>
      </c>
      <c r="Y92" s="79">
        <v>1.08</v>
      </c>
      <c r="Z92">
        <v>1.08</v>
      </c>
      <c r="AA92" s="81">
        <v>1.1834</v>
      </c>
      <c r="AB92" s="63">
        <v>1.1944999999999999</v>
      </c>
    </row>
    <row r="93" spans="2:28" x14ac:dyDescent="0.25">
      <c r="B93" s="78" t="s">
        <v>2767</v>
      </c>
      <c r="C93" s="5" t="s">
        <v>2768</v>
      </c>
      <c r="D93" s="79" t="s">
        <v>2638</v>
      </c>
      <c r="E93" s="79" t="s">
        <v>2638</v>
      </c>
      <c r="F93" s="79" t="s">
        <v>2638</v>
      </c>
      <c r="G93" s="79" t="s">
        <v>2638</v>
      </c>
      <c r="H93" s="79" t="s">
        <v>2638</v>
      </c>
      <c r="I93" s="79" t="s">
        <v>2638</v>
      </c>
      <c r="J93" s="79" t="s">
        <v>2638</v>
      </c>
      <c r="K93" s="83">
        <v>0.36</v>
      </c>
      <c r="L93" s="83">
        <v>0.36</v>
      </c>
      <c r="M93">
        <v>0.36</v>
      </c>
      <c r="N93">
        <v>0.36</v>
      </c>
      <c r="O93">
        <v>0.36</v>
      </c>
      <c r="P93">
        <v>0.36</v>
      </c>
      <c r="Q93" s="79">
        <v>0.36</v>
      </c>
      <c r="R93">
        <v>0.36</v>
      </c>
      <c r="S93">
        <v>0.36</v>
      </c>
      <c r="T93">
        <v>0.36</v>
      </c>
      <c r="U93" s="52">
        <v>0.4</v>
      </c>
      <c r="V93" s="52">
        <v>0.4</v>
      </c>
      <c r="W93">
        <v>0.44</v>
      </c>
      <c r="X93" s="79">
        <v>0.48</v>
      </c>
      <c r="Y93" s="79">
        <v>0.36</v>
      </c>
      <c r="Z93">
        <v>0.36</v>
      </c>
      <c r="AA93" s="81">
        <v>0.38979999999999998</v>
      </c>
      <c r="AB93" s="63">
        <v>0.4148</v>
      </c>
    </row>
    <row r="94" spans="2:28" x14ac:dyDescent="0.25">
      <c r="B94" s="78" t="s">
        <v>2769</v>
      </c>
      <c r="C94" s="5" t="s">
        <v>2770</v>
      </c>
      <c r="D94" s="79">
        <v>4</v>
      </c>
      <c r="E94" s="79">
        <v>5</v>
      </c>
      <c r="F94" s="79">
        <v>4</v>
      </c>
      <c r="G94" s="79">
        <v>5</v>
      </c>
      <c r="H94" s="79">
        <v>4</v>
      </c>
      <c r="I94" s="79">
        <v>5</v>
      </c>
      <c r="J94" s="79">
        <v>5</v>
      </c>
      <c r="K94" s="79">
        <v>5</v>
      </c>
      <c r="L94" s="79">
        <v>5</v>
      </c>
      <c r="M94" s="79">
        <v>5</v>
      </c>
      <c r="N94">
        <v>5</v>
      </c>
      <c r="O94">
        <v>5</v>
      </c>
      <c r="P94">
        <v>5</v>
      </c>
      <c r="Q94" s="79">
        <v>5</v>
      </c>
      <c r="R94">
        <v>5</v>
      </c>
      <c r="S94">
        <v>5</v>
      </c>
      <c r="T94">
        <v>5</v>
      </c>
      <c r="U94">
        <v>6</v>
      </c>
      <c r="V94">
        <v>6</v>
      </c>
      <c r="W94">
        <v>7</v>
      </c>
      <c r="X94" s="79">
        <v>7</v>
      </c>
      <c r="Y94" s="79">
        <v>6</v>
      </c>
      <c r="Z94">
        <v>6</v>
      </c>
      <c r="AA94" s="81">
        <v>5.3160999999999996</v>
      </c>
      <c r="AB94" s="63">
        <v>5.4568000000000003</v>
      </c>
    </row>
    <row r="95" spans="2:28" x14ac:dyDescent="0.25">
      <c r="B95" s="78" t="s">
        <v>2771</v>
      </c>
      <c r="C95" s="5" t="s">
        <v>2772</v>
      </c>
      <c r="D95" s="79" t="s">
        <v>2638</v>
      </c>
      <c r="E95" s="79" t="s">
        <v>2638</v>
      </c>
      <c r="F95" s="79" t="s">
        <v>2638</v>
      </c>
      <c r="G95" s="79" t="s">
        <v>2638</v>
      </c>
      <c r="H95" s="79" t="s">
        <v>2638</v>
      </c>
      <c r="I95" s="79" t="s">
        <v>2638</v>
      </c>
      <c r="J95" s="79" t="s">
        <v>2638</v>
      </c>
      <c r="K95" s="83">
        <v>4.1500000000000004</v>
      </c>
      <c r="L95" s="83">
        <v>4.1500000000000004</v>
      </c>
      <c r="M95">
        <v>4.1500000000000004</v>
      </c>
      <c r="N95">
        <v>4.1500000000000004</v>
      </c>
      <c r="O95">
        <v>4.1500000000000004</v>
      </c>
      <c r="P95">
        <v>4.1500000000000004</v>
      </c>
      <c r="Q95" s="79">
        <v>4.1500000000000004</v>
      </c>
      <c r="R95">
        <v>4.1500000000000004</v>
      </c>
      <c r="S95">
        <v>4.1500000000000004</v>
      </c>
      <c r="T95" s="52">
        <v>4.2</v>
      </c>
      <c r="U95">
        <v>5.04</v>
      </c>
      <c r="V95">
        <v>5.04</v>
      </c>
      <c r="W95">
        <v>4.6900000000000004</v>
      </c>
      <c r="X95" s="79">
        <v>4.6900000000000004</v>
      </c>
      <c r="Y95" s="79">
        <v>3.54</v>
      </c>
      <c r="Z95">
        <v>3.66</v>
      </c>
      <c r="AA95" s="81">
        <v>3.3105000000000002</v>
      </c>
      <c r="AB95" s="63">
        <v>3.4325999999999999</v>
      </c>
    </row>
    <row r="96" spans="2:28" x14ac:dyDescent="0.25">
      <c r="B96" s="78" t="s">
        <v>2773</v>
      </c>
      <c r="C96" s="5" t="s">
        <v>2774</v>
      </c>
      <c r="D96" s="79" t="s">
        <v>2638</v>
      </c>
      <c r="E96" s="79" t="s">
        <v>2638</v>
      </c>
      <c r="F96" s="79" t="s">
        <v>2638</v>
      </c>
      <c r="G96" s="79" t="s">
        <v>2638</v>
      </c>
      <c r="H96" s="79" t="s">
        <v>2638</v>
      </c>
      <c r="I96" s="79" t="s">
        <v>2638</v>
      </c>
      <c r="J96" s="79" t="s">
        <v>2638</v>
      </c>
      <c r="K96" s="83">
        <v>0.85</v>
      </c>
      <c r="L96" s="83">
        <v>0.85</v>
      </c>
      <c r="M96">
        <v>0.85</v>
      </c>
      <c r="N96">
        <v>0.85</v>
      </c>
      <c r="O96">
        <v>0.85</v>
      </c>
      <c r="P96">
        <v>0.85</v>
      </c>
      <c r="Q96" s="79">
        <v>0.85</v>
      </c>
      <c r="R96">
        <v>0.85</v>
      </c>
      <c r="S96">
        <v>0.85</v>
      </c>
      <c r="T96" s="52">
        <v>0.8</v>
      </c>
      <c r="U96">
        <v>0.96</v>
      </c>
      <c r="V96">
        <v>0.96</v>
      </c>
      <c r="W96">
        <v>2.31</v>
      </c>
      <c r="X96" s="79">
        <v>2.31</v>
      </c>
      <c r="Y96" s="79">
        <v>2.46</v>
      </c>
      <c r="Z96">
        <v>2.34</v>
      </c>
      <c r="AA96" s="81">
        <v>2.0055999999999998</v>
      </c>
      <c r="AB96" s="63">
        <v>2.0243000000000002</v>
      </c>
    </row>
    <row r="97" spans="2:28" x14ac:dyDescent="0.25">
      <c r="B97" s="78"/>
      <c r="C97" s="5"/>
      <c r="D97" s="79"/>
      <c r="E97" s="79"/>
      <c r="F97" s="79"/>
      <c r="G97" s="79"/>
      <c r="H97" s="79"/>
      <c r="I97" s="79"/>
      <c r="J97" s="79"/>
      <c r="K97" s="79"/>
      <c r="L97" s="79"/>
      <c r="M97" s="79"/>
      <c r="Q97" s="79"/>
    </row>
    <row r="98" spans="2:28" x14ac:dyDescent="0.25">
      <c r="B98" s="78" t="s">
        <v>2775</v>
      </c>
      <c r="C98" s="70" t="s">
        <v>2776</v>
      </c>
      <c r="D98" s="79">
        <v>24</v>
      </c>
      <c r="E98" s="79">
        <v>23</v>
      </c>
      <c r="F98" s="79">
        <v>22</v>
      </c>
      <c r="G98" s="79">
        <v>23</v>
      </c>
      <c r="H98" s="79">
        <v>24</v>
      </c>
      <c r="I98" s="79">
        <v>24</v>
      </c>
      <c r="J98" s="79">
        <v>25</v>
      </c>
      <c r="K98" s="79">
        <v>24</v>
      </c>
      <c r="L98" s="79">
        <v>23</v>
      </c>
      <c r="M98" s="79">
        <v>22</v>
      </c>
      <c r="N98">
        <v>23</v>
      </c>
      <c r="O98">
        <v>22</v>
      </c>
      <c r="P98">
        <v>22</v>
      </c>
      <c r="Q98" s="79">
        <v>21</v>
      </c>
      <c r="R98">
        <v>21</v>
      </c>
      <c r="S98">
        <v>20</v>
      </c>
      <c r="T98">
        <v>20</v>
      </c>
      <c r="U98">
        <v>22</v>
      </c>
      <c r="V98">
        <v>22</v>
      </c>
      <c r="W98">
        <v>23</v>
      </c>
      <c r="X98" s="79">
        <v>23</v>
      </c>
      <c r="Y98" s="79">
        <v>21</v>
      </c>
      <c r="Z98">
        <v>21</v>
      </c>
      <c r="AA98" s="81">
        <v>17.953600000000002</v>
      </c>
      <c r="AB98" s="63">
        <v>18.218599999999999</v>
      </c>
    </row>
    <row r="99" spans="2:28" x14ac:dyDescent="0.25">
      <c r="B99" s="78" t="s">
        <v>2777</v>
      </c>
      <c r="C99" s="5" t="s">
        <v>2778</v>
      </c>
      <c r="D99" s="79" t="s">
        <v>2638</v>
      </c>
      <c r="E99" s="79" t="s">
        <v>2638</v>
      </c>
      <c r="F99" s="79" t="s">
        <v>2638</v>
      </c>
      <c r="G99" s="79" t="s">
        <v>2638</v>
      </c>
      <c r="H99" s="79" t="s">
        <v>2638</v>
      </c>
      <c r="I99" s="79" t="s">
        <v>2638</v>
      </c>
      <c r="J99" s="79" t="s">
        <v>2638</v>
      </c>
      <c r="K99" s="83">
        <v>20.64</v>
      </c>
      <c r="L99" s="83">
        <v>19.78</v>
      </c>
      <c r="M99">
        <v>18.920000000000002</v>
      </c>
      <c r="N99">
        <v>19.78</v>
      </c>
      <c r="O99">
        <v>18.920000000000002</v>
      </c>
      <c r="P99">
        <v>18.920000000000002</v>
      </c>
      <c r="Q99" s="79">
        <v>18.059999999999999</v>
      </c>
      <c r="R99">
        <v>18.059999999999999</v>
      </c>
      <c r="S99" s="52">
        <v>17.2</v>
      </c>
      <c r="T99" s="52">
        <v>17.2</v>
      </c>
      <c r="U99">
        <v>18.920000000000002</v>
      </c>
      <c r="V99">
        <v>18.920000000000002</v>
      </c>
      <c r="W99">
        <v>19.78</v>
      </c>
      <c r="X99" s="79">
        <v>19.78</v>
      </c>
      <c r="Y99" s="79">
        <v>18.059999999999999</v>
      </c>
      <c r="Z99">
        <v>18.059999999999999</v>
      </c>
      <c r="AA99" s="81">
        <v>15.383100000000001</v>
      </c>
      <c r="AB99" s="63">
        <v>15.6244</v>
      </c>
    </row>
    <row r="100" spans="2:28" x14ac:dyDescent="0.25">
      <c r="B100" s="78" t="s">
        <v>2779</v>
      </c>
      <c r="C100" s="5" t="s">
        <v>2780</v>
      </c>
      <c r="D100" s="79" t="s">
        <v>2638</v>
      </c>
      <c r="E100" s="79" t="s">
        <v>2638</v>
      </c>
      <c r="F100" s="79" t="s">
        <v>2638</v>
      </c>
      <c r="G100" s="79" t="s">
        <v>2638</v>
      </c>
      <c r="H100" s="79" t="s">
        <v>2638</v>
      </c>
      <c r="I100" s="79" t="s">
        <v>2638</v>
      </c>
      <c r="J100" s="79" t="s">
        <v>2638</v>
      </c>
      <c r="K100" s="83">
        <v>0.24</v>
      </c>
      <c r="L100" s="83">
        <v>0.23</v>
      </c>
      <c r="M100">
        <v>0.22</v>
      </c>
      <c r="N100">
        <v>0.23</v>
      </c>
      <c r="O100">
        <v>0.22</v>
      </c>
      <c r="P100">
        <v>0.22</v>
      </c>
      <c r="Q100" s="79">
        <v>0.21</v>
      </c>
      <c r="R100">
        <v>0.21</v>
      </c>
      <c r="S100" s="52">
        <v>0.2</v>
      </c>
      <c r="T100" s="52">
        <v>0.2</v>
      </c>
      <c r="U100">
        <v>0.22</v>
      </c>
      <c r="V100">
        <v>0.22</v>
      </c>
      <c r="W100">
        <v>0.23</v>
      </c>
      <c r="X100" s="79">
        <v>0.23</v>
      </c>
      <c r="Y100" s="79">
        <v>0.21</v>
      </c>
      <c r="Z100">
        <v>0.21</v>
      </c>
      <c r="AA100" s="81">
        <v>0.17599999999999999</v>
      </c>
      <c r="AB100" s="63">
        <v>0.17780000000000001</v>
      </c>
    </row>
    <row r="101" spans="2:28" x14ac:dyDescent="0.25">
      <c r="B101" s="78" t="s">
        <v>2781</v>
      </c>
      <c r="C101" s="5" t="s">
        <v>2782</v>
      </c>
      <c r="D101" s="79" t="s">
        <v>2638</v>
      </c>
      <c r="E101" s="79" t="s">
        <v>2638</v>
      </c>
      <c r="F101" s="79" t="s">
        <v>2638</v>
      </c>
      <c r="G101" s="79" t="s">
        <v>2638</v>
      </c>
      <c r="H101" s="79" t="s">
        <v>2638</v>
      </c>
      <c r="I101" s="79" t="s">
        <v>2638</v>
      </c>
      <c r="J101" s="79" t="s">
        <v>2638</v>
      </c>
      <c r="K101" s="83">
        <v>3.12</v>
      </c>
      <c r="L101" s="83">
        <v>2.99</v>
      </c>
      <c r="M101">
        <v>2.86</v>
      </c>
      <c r="N101">
        <v>2.99</v>
      </c>
      <c r="O101">
        <v>2.86</v>
      </c>
      <c r="P101">
        <v>2.86</v>
      </c>
      <c r="Q101" s="79">
        <v>2.73</v>
      </c>
      <c r="R101">
        <v>2.73</v>
      </c>
      <c r="S101" s="52">
        <v>2.6</v>
      </c>
      <c r="T101" s="52">
        <v>2.6</v>
      </c>
      <c r="U101">
        <v>2.86</v>
      </c>
      <c r="V101">
        <v>2.86</v>
      </c>
      <c r="W101">
        <v>2.99</v>
      </c>
      <c r="X101" s="79">
        <v>2.99</v>
      </c>
      <c r="Y101" s="79">
        <v>2.73</v>
      </c>
      <c r="Z101">
        <v>2.73</v>
      </c>
      <c r="AA101" s="81">
        <v>2.3944999999999999</v>
      </c>
      <c r="AB101" s="63">
        <v>2.4163999999999999</v>
      </c>
    </row>
    <row r="102" spans="2:28" x14ac:dyDescent="0.25">
      <c r="B102" s="78"/>
      <c r="C102" s="5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Q102" s="79"/>
    </row>
    <row r="103" spans="2:28" x14ac:dyDescent="0.25">
      <c r="B103" s="78" t="s">
        <v>2783</v>
      </c>
      <c r="C103" s="70" t="s">
        <v>2784</v>
      </c>
      <c r="D103" s="79">
        <v>55</v>
      </c>
      <c r="E103" s="79">
        <v>48</v>
      </c>
      <c r="F103" s="79">
        <v>47</v>
      </c>
      <c r="G103" s="79">
        <v>54</v>
      </c>
      <c r="H103" s="79">
        <v>56</v>
      </c>
      <c r="I103" s="79">
        <v>59</v>
      </c>
      <c r="J103" s="79">
        <v>62</v>
      </c>
      <c r="K103" s="79">
        <v>60</v>
      </c>
      <c r="L103" s="79">
        <v>61</v>
      </c>
      <c r="M103" s="79">
        <v>63</v>
      </c>
      <c r="N103">
        <v>61</v>
      </c>
      <c r="O103">
        <v>60</v>
      </c>
      <c r="P103">
        <v>58</v>
      </c>
      <c r="Q103" s="79">
        <v>58</v>
      </c>
      <c r="R103">
        <v>56</v>
      </c>
      <c r="S103">
        <v>54</v>
      </c>
      <c r="T103">
        <v>52</v>
      </c>
      <c r="U103">
        <v>65</v>
      </c>
      <c r="V103">
        <v>62</v>
      </c>
      <c r="W103">
        <v>52</v>
      </c>
      <c r="X103" s="79">
        <v>51</v>
      </c>
      <c r="Y103" s="79">
        <v>51</v>
      </c>
      <c r="Z103">
        <v>49</v>
      </c>
      <c r="AA103" s="81">
        <v>52.023299999999999</v>
      </c>
      <c r="AB103" s="63">
        <v>50.110900000000001</v>
      </c>
    </row>
    <row r="104" spans="2:28" x14ac:dyDescent="0.25">
      <c r="B104" s="78" t="s">
        <v>2785</v>
      </c>
      <c r="C104" s="5" t="s">
        <v>2786</v>
      </c>
      <c r="D104" s="79">
        <v>51</v>
      </c>
      <c r="E104" s="79">
        <v>44</v>
      </c>
      <c r="F104" s="79">
        <v>43</v>
      </c>
      <c r="G104" s="79">
        <v>49</v>
      </c>
      <c r="H104" s="79">
        <v>52</v>
      </c>
      <c r="I104" s="79">
        <v>54</v>
      </c>
      <c r="J104" s="79">
        <v>55</v>
      </c>
      <c r="K104" s="79">
        <v>54</v>
      </c>
      <c r="L104" s="79">
        <v>54</v>
      </c>
      <c r="M104" s="79">
        <v>57</v>
      </c>
      <c r="N104">
        <v>55</v>
      </c>
      <c r="O104">
        <v>54</v>
      </c>
      <c r="P104">
        <v>52</v>
      </c>
      <c r="Q104" s="79">
        <v>53</v>
      </c>
      <c r="R104">
        <v>51</v>
      </c>
      <c r="S104">
        <v>49</v>
      </c>
      <c r="T104">
        <v>47</v>
      </c>
      <c r="U104">
        <v>58</v>
      </c>
      <c r="V104">
        <v>55</v>
      </c>
      <c r="W104">
        <v>45</v>
      </c>
      <c r="X104" s="79">
        <v>44</v>
      </c>
      <c r="Y104" s="79">
        <v>44</v>
      </c>
      <c r="Z104">
        <v>42</v>
      </c>
      <c r="AA104" s="81">
        <v>45.236499999999999</v>
      </c>
      <c r="AB104" s="63">
        <v>43.420200000000001</v>
      </c>
    </row>
    <row r="105" spans="2:28" x14ac:dyDescent="0.25">
      <c r="B105" s="78" t="s">
        <v>2787</v>
      </c>
      <c r="C105" s="5" t="s">
        <v>2788</v>
      </c>
      <c r="D105" s="79" t="s">
        <v>2638</v>
      </c>
      <c r="E105" s="79" t="s">
        <v>2638</v>
      </c>
      <c r="F105" s="79" t="s">
        <v>2638</v>
      </c>
      <c r="G105" s="79" t="s">
        <v>2638</v>
      </c>
      <c r="H105" s="79" t="s">
        <v>2638</v>
      </c>
      <c r="I105" s="79" t="s">
        <v>2638</v>
      </c>
      <c r="J105" s="79" t="s">
        <v>2638</v>
      </c>
      <c r="K105" s="83">
        <v>14.84</v>
      </c>
      <c r="L105" s="83">
        <v>15.12</v>
      </c>
      <c r="M105" s="52">
        <v>15.96</v>
      </c>
      <c r="N105">
        <v>15.4</v>
      </c>
      <c r="O105">
        <v>15.12</v>
      </c>
      <c r="P105">
        <v>14.56</v>
      </c>
      <c r="Q105" s="79">
        <v>14.84</v>
      </c>
      <c r="R105">
        <v>14.79</v>
      </c>
      <c r="S105">
        <v>14.21</v>
      </c>
      <c r="T105">
        <v>13.63</v>
      </c>
      <c r="U105">
        <v>16.82</v>
      </c>
      <c r="V105">
        <v>15.95</v>
      </c>
      <c r="W105">
        <v>13.05</v>
      </c>
      <c r="X105" s="79">
        <v>12.76</v>
      </c>
      <c r="Y105" s="79">
        <v>12.76</v>
      </c>
      <c r="Z105" s="52">
        <v>12.6</v>
      </c>
      <c r="AA105" s="81">
        <v>13.4115</v>
      </c>
      <c r="AB105" s="63">
        <v>13.160500000000001</v>
      </c>
    </row>
    <row r="106" spans="2:28" x14ac:dyDescent="0.25">
      <c r="B106" s="78" t="s">
        <v>2789</v>
      </c>
      <c r="C106" s="5" t="s">
        <v>2790</v>
      </c>
      <c r="D106" s="79" t="s">
        <v>2638</v>
      </c>
      <c r="E106" s="79" t="s">
        <v>2638</v>
      </c>
      <c r="F106" s="79" t="s">
        <v>2638</v>
      </c>
      <c r="G106" s="79" t="s">
        <v>2638</v>
      </c>
      <c r="H106" s="79" t="s">
        <v>2638</v>
      </c>
      <c r="I106" s="79" t="s">
        <v>2638</v>
      </c>
      <c r="J106" s="79" t="s">
        <v>2638</v>
      </c>
      <c r="K106" s="83">
        <v>27.56</v>
      </c>
      <c r="L106" s="83">
        <v>28.08</v>
      </c>
      <c r="M106" s="52">
        <v>29.64</v>
      </c>
      <c r="N106">
        <v>28.6</v>
      </c>
      <c r="O106">
        <v>28.08</v>
      </c>
      <c r="P106">
        <v>27.04</v>
      </c>
      <c r="Q106" s="79">
        <v>27.56</v>
      </c>
      <c r="R106">
        <v>26.01</v>
      </c>
      <c r="S106">
        <v>24.99</v>
      </c>
      <c r="T106" s="52">
        <v>23.5</v>
      </c>
      <c r="U106" s="52">
        <v>29</v>
      </c>
      <c r="V106">
        <v>26.95</v>
      </c>
      <c r="W106">
        <v>22.05</v>
      </c>
      <c r="X106" s="79">
        <v>21.56</v>
      </c>
      <c r="Y106" s="79">
        <v>21.56</v>
      </c>
      <c r="Z106">
        <v>20.16</v>
      </c>
      <c r="AA106" s="81">
        <v>21.561800000000002</v>
      </c>
      <c r="AB106" s="63">
        <v>20.482800000000001</v>
      </c>
    </row>
    <row r="107" spans="2:28" x14ac:dyDescent="0.25">
      <c r="B107" s="78" t="s">
        <v>2791</v>
      </c>
      <c r="C107" s="5" t="s">
        <v>2792</v>
      </c>
      <c r="D107" s="79" t="s">
        <v>2638</v>
      </c>
      <c r="E107" s="79" t="s">
        <v>2638</v>
      </c>
      <c r="F107" s="79" t="s">
        <v>2638</v>
      </c>
      <c r="G107" s="79" t="s">
        <v>2638</v>
      </c>
      <c r="H107" s="79" t="s">
        <v>2638</v>
      </c>
      <c r="I107" s="79" t="s">
        <v>2638</v>
      </c>
      <c r="J107" s="79" t="s">
        <v>2638</v>
      </c>
      <c r="K107" s="83">
        <v>10.6</v>
      </c>
      <c r="L107" s="83">
        <v>10.8</v>
      </c>
      <c r="M107" s="52">
        <v>11.4</v>
      </c>
      <c r="N107" s="52">
        <v>11</v>
      </c>
      <c r="O107" s="52">
        <v>10.8</v>
      </c>
      <c r="P107" s="52">
        <v>10.4</v>
      </c>
      <c r="Q107" s="83">
        <v>10.6</v>
      </c>
      <c r="R107" s="52">
        <v>10.199999999999999</v>
      </c>
      <c r="S107" s="52">
        <v>9.8000000000000007</v>
      </c>
      <c r="T107">
        <v>9.8699999999999992</v>
      </c>
      <c r="U107">
        <v>12.18</v>
      </c>
      <c r="V107" s="52">
        <v>12.1</v>
      </c>
      <c r="W107" s="52">
        <v>9.9</v>
      </c>
      <c r="X107" s="79">
        <v>9.68</v>
      </c>
      <c r="Y107" s="79">
        <v>9.68</v>
      </c>
      <c r="Z107">
        <v>9.24</v>
      </c>
      <c r="AA107" s="81">
        <v>10.2631</v>
      </c>
      <c r="AB107" s="63">
        <v>9.7768999999999995</v>
      </c>
    </row>
    <row r="108" spans="2:28" x14ac:dyDescent="0.25">
      <c r="B108" s="78" t="s">
        <v>2793</v>
      </c>
      <c r="C108" s="5" t="s">
        <v>2794</v>
      </c>
      <c r="D108" s="79">
        <v>3</v>
      </c>
      <c r="E108" s="79">
        <v>3</v>
      </c>
      <c r="F108" s="79">
        <v>3</v>
      </c>
      <c r="G108" s="79">
        <v>4</v>
      </c>
      <c r="H108" s="79">
        <v>3</v>
      </c>
      <c r="I108" s="79">
        <v>4</v>
      </c>
      <c r="J108" s="79">
        <v>6</v>
      </c>
      <c r="K108" s="79">
        <v>5</v>
      </c>
      <c r="L108" s="79">
        <v>6</v>
      </c>
      <c r="M108" s="79">
        <v>5</v>
      </c>
      <c r="N108">
        <v>5</v>
      </c>
      <c r="O108">
        <v>5</v>
      </c>
      <c r="P108">
        <v>5</v>
      </c>
      <c r="Q108" s="79">
        <v>4</v>
      </c>
      <c r="R108">
        <v>4</v>
      </c>
      <c r="S108">
        <v>4</v>
      </c>
      <c r="T108">
        <v>4</v>
      </c>
      <c r="U108">
        <v>6</v>
      </c>
      <c r="V108">
        <v>6</v>
      </c>
      <c r="W108">
        <v>6</v>
      </c>
      <c r="X108" s="79">
        <v>6</v>
      </c>
      <c r="Y108" s="79">
        <v>6</v>
      </c>
      <c r="Z108">
        <v>6</v>
      </c>
      <c r="AA108" s="81">
        <v>6.2019000000000002</v>
      </c>
      <c r="AB108" s="63">
        <v>6.0995999999999997</v>
      </c>
    </row>
    <row r="109" spans="2:28" x14ac:dyDescent="0.25">
      <c r="B109" s="78" t="s">
        <v>2795</v>
      </c>
      <c r="C109" s="5" t="s">
        <v>2796</v>
      </c>
      <c r="D109" s="79" t="s">
        <v>2638</v>
      </c>
      <c r="E109" s="79" t="s">
        <v>2638</v>
      </c>
      <c r="F109" s="79" t="s">
        <v>2638</v>
      </c>
      <c r="G109" s="79" t="s">
        <v>2638</v>
      </c>
      <c r="H109" s="79" t="s">
        <v>2638</v>
      </c>
      <c r="I109" s="79" t="s">
        <v>2638</v>
      </c>
      <c r="J109" s="79" t="s">
        <v>2638</v>
      </c>
      <c r="K109" s="83">
        <v>4.2</v>
      </c>
      <c r="L109" s="83">
        <v>4.2</v>
      </c>
      <c r="M109">
        <v>3.35</v>
      </c>
      <c r="N109">
        <v>3.35</v>
      </c>
      <c r="O109">
        <v>3.15</v>
      </c>
      <c r="P109">
        <v>3.15</v>
      </c>
      <c r="Q109" s="79">
        <v>2.52</v>
      </c>
      <c r="R109">
        <v>2.2400000000000002</v>
      </c>
      <c r="S109">
        <v>2.48</v>
      </c>
      <c r="T109">
        <v>2.48</v>
      </c>
      <c r="U109">
        <v>4.0199999999999996</v>
      </c>
      <c r="V109">
        <v>3.96</v>
      </c>
      <c r="W109">
        <v>3.96</v>
      </c>
      <c r="X109" s="79">
        <v>3.96</v>
      </c>
      <c r="Y109" s="83">
        <v>3.9</v>
      </c>
      <c r="Z109">
        <v>3.84</v>
      </c>
      <c r="AA109" s="81">
        <v>4.5118</v>
      </c>
      <c r="AB109" s="63">
        <v>4.3994</v>
      </c>
    </row>
    <row r="110" spans="2:28" x14ac:dyDescent="0.25">
      <c r="B110" s="78" t="s">
        <v>2797</v>
      </c>
      <c r="C110" s="5" t="s">
        <v>2798</v>
      </c>
      <c r="D110" s="79" t="s">
        <v>2638</v>
      </c>
      <c r="E110" s="79" t="s">
        <v>2638</v>
      </c>
      <c r="F110" s="79" t="s">
        <v>2638</v>
      </c>
      <c r="G110" s="79" t="s">
        <v>2638</v>
      </c>
      <c r="H110" s="79" t="s">
        <v>2638</v>
      </c>
      <c r="I110" s="79" t="s">
        <v>2638</v>
      </c>
      <c r="J110" s="79" t="s">
        <v>2638</v>
      </c>
      <c r="K110" s="83">
        <v>1.8</v>
      </c>
      <c r="L110" s="83">
        <v>1.8</v>
      </c>
      <c r="M110">
        <v>1.65</v>
      </c>
      <c r="N110">
        <v>1.65</v>
      </c>
      <c r="O110">
        <v>1.85</v>
      </c>
      <c r="P110">
        <v>1.85</v>
      </c>
      <c r="Q110" s="79">
        <v>1.48</v>
      </c>
      <c r="R110">
        <v>1.76</v>
      </c>
      <c r="S110">
        <v>1.52</v>
      </c>
      <c r="T110">
        <v>1.52</v>
      </c>
      <c r="U110">
        <v>1.98</v>
      </c>
      <c r="V110">
        <v>2.04</v>
      </c>
      <c r="W110">
        <v>2.04</v>
      </c>
      <c r="X110" s="79">
        <v>2.04</v>
      </c>
      <c r="Y110" s="83">
        <v>2.1</v>
      </c>
      <c r="Z110">
        <v>2.16</v>
      </c>
      <c r="AA110" s="81">
        <v>1.69</v>
      </c>
      <c r="AB110" s="63">
        <v>1.7001999999999999</v>
      </c>
    </row>
    <row r="111" spans="2:28" x14ac:dyDescent="0.25">
      <c r="B111" s="78" t="s">
        <v>2799</v>
      </c>
      <c r="C111" s="5" t="s">
        <v>2800</v>
      </c>
      <c r="D111" s="79">
        <v>1</v>
      </c>
      <c r="E111" s="79">
        <v>1</v>
      </c>
      <c r="F111" s="79">
        <v>1</v>
      </c>
      <c r="G111" s="79">
        <v>1</v>
      </c>
      <c r="H111" s="79">
        <v>1</v>
      </c>
      <c r="I111" s="79">
        <v>1</v>
      </c>
      <c r="J111" s="79">
        <v>1</v>
      </c>
      <c r="K111" s="79">
        <v>1</v>
      </c>
      <c r="L111" s="79">
        <v>1</v>
      </c>
      <c r="M111" s="79">
        <v>1</v>
      </c>
      <c r="N111">
        <v>1</v>
      </c>
      <c r="O111">
        <v>1</v>
      </c>
      <c r="P111">
        <v>1</v>
      </c>
      <c r="Q111" s="79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 s="79">
        <v>1</v>
      </c>
      <c r="Y111" s="79">
        <v>1</v>
      </c>
      <c r="Z111">
        <v>1</v>
      </c>
      <c r="AA111" s="81">
        <v>0.58499999999999996</v>
      </c>
      <c r="AB111" s="63">
        <v>0.59119999999999995</v>
      </c>
    </row>
    <row r="112" spans="2:28" x14ac:dyDescent="0.25">
      <c r="B112" s="78" t="s">
        <v>2801</v>
      </c>
      <c r="C112" s="5" t="s">
        <v>2802</v>
      </c>
      <c r="D112" s="79" t="s">
        <v>2638</v>
      </c>
      <c r="E112" s="79" t="s">
        <v>2638</v>
      </c>
      <c r="F112" s="79" t="s">
        <v>2638</v>
      </c>
      <c r="G112" s="79" t="s">
        <v>2638</v>
      </c>
      <c r="H112" s="79" t="s">
        <v>2638</v>
      </c>
      <c r="I112" s="79" t="s">
        <v>2638</v>
      </c>
      <c r="J112" s="79" t="s">
        <v>2638</v>
      </c>
      <c r="K112" s="83">
        <v>0.83</v>
      </c>
      <c r="L112" s="83">
        <v>0.83</v>
      </c>
      <c r="M112">
        <v>0.83</v>
      </c>
      <c r="N112">
        <v>0.83</v>
      </c>
      <c r="O112">
        <v>0.83</v>
      </c>
      <c r="P112">
        <v>0.83</v>
      </c>
      <c r="Q112" s="79">
        <v>0.83</v>
      </c>
      <c r="R112">
        <v>0.83</v>
      </c>
      <c r="S112">
        <v>0.83</v>
      </c>
      <c r="T112">
        <v>0.83</v>
      </c>
      <c r="U112">
        <v>0.83</v>
      </c>
      <c r="V112">
        <v>0.83</v>
      </c>
      <c r="W112">
        <v>0.82</v>
      </c>
      <c r="X112" s="79">
        <v>0.82</v>
      </c>
      <c r="Y112" s="79">
        <v>0.81</v>
      </c>
      <c r="Z112">
        <v>0.81</v>
      </c>
      <c r="AA112" s="81">
        <v>0.47149999999999997</v>
      </c>
      <c r="AB112" s="63">
        <v>0.47649999999999998</v>
      </c>
    </row>
    <row r="113" spans="2:28" x14ac:dyDescent="0.25">
      <c r="B113" s="78" t="s">
        <v>2803</v>
      </c>
      <c r="C113" s="5" t="s">
        <v>2804</v>
      </c>
      <c r="D113" s="79" t="s">
        <v>2638</v>
      </c>
      <c r="E113" s="79" t="s">
        <v>2638</v>
      </c>
      <c r="F113" s="79" t="s">
        <v>2638</v>
      </c>
      <c r="G113" s="79" t="s">
        <v>2638</v>
      </c>
      <c r="H113" s="79" t="s">
        <v>2638</v>
      </c>
      <c r="I113" s="79" t="s">
        <v>2638</v>
      </c>
      <c r="J113" s="79" t="s">
        <v>2638</v>
      </c>
      <c r="K113" s="83">
        <v>0.17</v>
      </c>
      <c r="L113" s="83">
        <v>0.17</v>
      </c>
      <c r="M113">
        <v>0.17</v>
      </c>
      <c r="N113">
        <v>0.17</v>
      </c>
      <c r="O113">
        <v>0.17</v>
      </c>
      <c r="P113">
        <v>0.17</v>
      </c>
      <c r="Q113" s="79">
        <v>0.17</v>
      </c>
      <c r="R113">
        <v>0.17</v>
      </c>
      <c r="S113">
        <v>0.17</v>
      </c>
      <c r="T113">
        <v>0.17</v>
      </c>
      <c r="U113">
        <v>0.17</v>
      </c>
      <c r="V113">
        <v>0.17</v>
      </c>
      <c r="W113">
        <v>0.18</v>
      </c>
      <c r="X113" s="79">
        <v>0.18</v>
      </c>
      <c r="Y113" s="79">
        <v>0.19</v>
      </c>
      <c r="Z113">
        <v>0.19</v>
      </c>
      <c r="AA113" s="81">
        <v>0.1135</v>
      </c>
      <c r="AB113" s="63">
        <v>0.1147</v>
      </c>
    </row>
    <row r="114" spans="2:28" x14ac:dyDescent="0.25">
      <c r="B114" s="78"/>
      <c r="C114" s="5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Q114" s="79"/>
    </row>
    <row r="115" spans="2:28" x14ac:dyDescent="0.25">
      <c r="B115" s="78" t="s">
        <v>2805</v>
      </c>
      <c r="C115" s="70" t="s">
        <v>2806</v>
      </c>
      <c r="D115" s="79">
        <v>8</v>
      </c>
      <c r="E115" s="79">
        <v>9</v>
      </c>
      <c r="F115" s="79">
        <v>9</v>
      </c>
      <c r="G115" s="79">
        <v>8</v>
      </c>
      <c r="H115" s="79">
        <v>9</v>
      </c>
      <c r="I115" s="79">
        <v>9</v>
      </c>
      <c r="J115" s="79">
        <v>10</v>
      </c>
      <c r="K115" s="79">
        <v>10</v>
      </c>
      <c r="L115" s="79">
        <v>10</v>
      </c>
      <c r="M115" s="79">
        <v>12</v>
      </c>
      <c r="N115">
        <v>11</v>
      </c>
      <c r="O115">
        <v>12</v>
      </c>
      <c r="P115">
        <v>12</v>
      </c>
      <c r="Q115" s="79">
        <v>11</v>
      </c>
      <c r="R115">
        <v>11</v>
      </c>
      <c r="S115">
        <v>10</v>
      </c>
      <c r="T115">
        <v>9</v>
      </c>
      <c r="U115">
        <v>13</v>
      </c>
      <c r="V115">
        <v>12</v>
      </c>
      <c r="W115">
        <v>10</v>
      </c>
      <c r="X115" s="79">
        <v>9</v>
      </c>
      <c r="Y115" s="79">
        <v>9</v>
      </c>
      <c r="Z115">
        <v>9</v>
      </c>
      <c r="AA115" s="81">
        <v>8.6074000000000002</v>
      </c>
      <c r="AB115" s="63">
        <v>8.4963999999999995</v>
      </c>
    </row>
    <row r="116" spans="2:28" x14ac:dyDescent="0.25">
      <c r="B116" s="78" t="s">
        <v>2807</v>
      </c>
      <c r="C116" s="5" t="s">
        <v>2808</v>
      </c>
      <c r="D116" s="79" t="s">
        <v>2638</v>
      </c>
      <c r="E116" s="79" t="s">
        <v>2638</v>
      </c>
      <c r="F116" s="79" t="s">
        <v>2638</v>
      </c>
      <c r="G116" s="79" t="s">
        <v>2638</v>
      </c>
      <c r="H116" s="79" t="s">
        <v>2638</v>
      </c>
      <c r="I116" s="79" t="s">
        <v>2638</v>
      </c>
      <c r="J116" s="79" t="s">
        <v>2638</v>
      </c>
      <c r="K116" s="83">
        <v>3.2</v>
      </c>
      <c r="L116" s="83">
        <v>3.52</v>
      </c>
      <c r="M116" s="52">
        <v>3.84</v>
      </c>
      <c r="N116">
        <v>3.52</v>
      </c>
      <c r="O116">
        <v>3.72</v>
      </c>
      <c r="P116">
        <v>3.72</v>
      </c>
      <c r="Q116" s="79">
        <v>3.41</v>
      </c>
      <c r="R116">
        <v>3.52</v>
      </c>
      <c r="S116" s="52">
        <v>3.1</v>
      </c>
      <c r="T116">
        <v>2.79</v>
      </c>
      <c r="U116">
        <v>4.16</v>
      </c>
      <c r="V116">
        <v>3.84</v>
      </c>
      <c r="W116" s="52">
        <v>2.9</v>
      </c>
      <c r="X116" s="83">
        <v>2.7</v>
      </c>
      <c r="Y116" s="79">
        <v>3.51</v>
      </c>
      <c r="Z116">
        <v>3.51</v>
      </c>
      <c r="AA116" s="81">
        <v>2.7806999999999999</v>
      </c>
      <c r="AB116" s="63">
        <v>2.7698999999999998</v>
      </c>
    </row>
    <row r="117" spans="2:28" x14ac:dyDescent="0.25">
      <c r="B117" s="78" t="s">
        <v>2809</v>
      </c>
      <c r="C117" s="5" t="s">
        <v>2810</v>
      </c>
      <c r="D117" s="79" t="s">
        <v>2638</v>
      </c>
      <c r="E117" s="79" t="s">
        <v>2638</v>
      </c>
      <c r="F117" s="79" t="s">
        <v>2638</v>
      </c>
      <c r="G117" s="79" t="s">
        <v>2638</v>
      </c>
      <c r="H117" s="79" t="s">
        <v>2638</v>
      </c>
      <c r="I117" s="79" t="s">
        <v>2638</v>
      </c>
      <c r="J117" s="79" t="s">
        <v>2638</v>
      </c>
      <c r="K117" s="83">
        <v>5.2</v>
      </c>
      <c r="L117" s="83">
        <v>5.72</v>
      </c>
      <c r="M117" s="52">
        <v>6.36</v>
      </c>
      <c r="N117">
        <v>5.83</v>
      </c>
      <c r="O117">
        <v>6.36</v>
      </c>
      <c r="P117">
        <v>6.36</v>
      </c>
      <c r="Q117" s="79">
        <v>5.83</v>
      </c>
      <c r="R117">
        <v>5.72</v>
      </c>
      <c r="S117" s="52">
        <v>5.4</v>
      </c>
      <c r="T117">
        <v>4.8600000000000003</v>
      </c>
      <c r="U117">
        <v>6.89</v>
      </c>
      <c r="V117">
        <v>6.24</v>
      </c>
      <c r="W117" s="52">
        <v>5.4</v>
      </c>
      <c r="X117" s="79">
        <v>4.7699999999999996</v>
      </c>
      <c r="Y117" s="79">
        <v>4.41</v>
      </c>
      <c r="Z117">
        <v>4.32</v>
      </c>
      <c r="AA117" s="81">
        <v>4.4419000000000004</v>
      </c>
      <c r="AB117" s="63">
        <v>4.3162000000000003</v>
      </c>
    </row>
    <row r="118" spans="2:28" x14ac:dyDescent="0.25">
      <c r="B118" s="78" t="s">
        <v>2811</v>
      </c>
      <c r="C118" s="5" t="s">
        <v>2812</v>
      </c>
      <c r="D118" s="79" t="s">
        <v>2638</v>
      </c>
      <c r="E118" s="79" t="s">
        <v>2638</v>
      </c>
      <c r="F118" s="79" t="s">
        <v>2638</v>
      </c>
      <c r="G118" s="79" t="s">
        <v>2638</v>
      </c>
      <c r="H118" s="79" t="s">
        <v>2638</v>
      </c>
      <c r="I118" s="79" t="s">
        <v>2638</v>
      </c>
      <c r="J118" s="79" t="s">
        <v>2638</v>
      </c>
      <c r="K118" s="83">
        <v>1.6</v>
      </c>
      <c r="L118" s="83">
        <v>1.76</v>
      </c>
      <c r="M118" s="52">
        <v>1.8</v>
      </c>
      <c r="N118">
        <v>1.65</v>
      </c>
      <c r="O118">
        <v>1.92</v>
      </c>
      <c r="P118">
        <v>1.92</v>
      </c>
      <c r="Q118" s="79">
        <v>1.76</v>
      </c>
      <c r="R118">
        <v>1.76</v>
      </c>
      <c r="S118" s="52">
        <v>1.5</v>
      </c>
      <c r="T118">
        <v>1.35</v>
      </c>
      <c r="U118">
        <v>1.95</v>
      </c>
      <c r="V118">
        <v>1.92</v>
      </c>
      <c r="W118" s="52">
        <v>1.7</v>
      </c>
      <c r="X118" s="79">
        <v>1.53</v>
      </c>
      <c r="Y118" s="79">
        <v>1.08</v>
      </c>
      <c r="Z118">
        <v>1.17</v>
      </c>
      <c r="AA118" s="81">
        <v>1.3848</v>
      </c>
      <c r="AB118" s="63">
        <v>1.4103000000000001</v>
      </c>
    </row>
    <row r="119" spans="2:28" x14ac:dyDescent="0.25">
      <c r="B119" s="78"/>
      <c r="C119" s="5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Q119" s="79"/>
    </row>
    <row r="120" spans="2:28" x14ac:dyDescent="0.25">
      <c r="B120" s="78" t="s">
        <v>2813</v>
      </c>
      <c r="C120" s="70" t="s">
        <v>2814</v>
      </c>
      <c r="D120" s="79">
        <v>51</v>
      </c>
      <c r="E120" s="79">
        <v>51</v>
      </c>
      <c r="F120" s="79">
        <v>54</v>
      </c>
      <c r="G120" s="79">
        <v>57</v>
      </c>
      <c r="H120" s="79">
        <v>64</v>
      </c>
      <c r="I120" s="79">
        <v>62</v>
      </c>
      <c r="J120" s="79">
        <v>70</v>
      </c>
      <c r="K120" s="79">
        <v>72</v>
      </c>
      <c r="L120" s="79">
        <v>72</v>
      </c>
      <c r="M120" s="79">
        <v>70</v>
      </c>
      <c r="N120">
        <v>71</v>
      </c>
      <c r="O120">
        <v>85</v>
      </c>
      <c r="P120">
        <v>86</v>
      </c>
      <c r="Q120" s="79">
        <v>85</v>
      </c>
      <c r="R120">
        <v>85</v>
      </c>
      <c r="S120">
        <v>83</v>
      </c>
      <c r="T120">
        <v>84</v>
      </c>
      <c r="U120">
        <v>94</v>
      </c>
      <c r="V120">
        <v>94</v>
      </c>
      <c r="W120">
        <v>86</v>
      </c>
      <c r="X120" s="79">
        <v>87</v>
      </c>
      <c r="Y120" s="79">
        <v>78</v>
      </c>
      <c r="Z120">
        <v>79</v>
      </c>
      <c r="AA120" s="81">
        <v>77.374399999999994</v>
      </c>
      <c r="AB120" s="63">
        <v>78.284599999999998</v>
      </c>
    </row>
    <row r="121" spans="2:28" x14ac:dyDescent="0.25">
      <c r="B121" s="78"/>
      <c r="C121" s="5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Q121" s="79"/>
    </row>
    <row r="122" spans="2:28" x14ac:dyDescent="0.25">
      <c r="B122" s="78" t="s">
        <v>2815</v>
      </c>
      <c r="C122" s="70" t="s">
        <v>2816</v>
      </c>
      <c r="D122" s="79">
        <v>18</v>
      </c>
      <c r="E122" s="79">
        <v>18</v>
      </c>
      <c r="F122" s="79">
        <v>17</v>
      </c>
      <c r="G122" s="79">
        <v>18</v>
      </c>
      <c r="H122" s="79">
        <v>14</v>
      </c>
      <c r="I122" s="79">
        <v>16</v>
      </c>
      <c r="J122" s="79">
        <v>2</v>
      </c>
      <c r="K122" s="79">
        <v>2</v>
      </c>
      <c r="L122" s="79">
        <v>2</v>
      </c>
      <c r="M122" s="79">
        <v>3</v>
      </c>
      <c r="N122">
        <v>2</v>
      </c>
      <c r="O122">
        <v>3</v>
      </c>
      <c r="P122">
        <v>3</v>
      </c>
      <c r="Q122" s="79">
        <v>3</v>
      </c>
      <c r="R122">
        <v>3</v>
      </c>
      <c r="S122">
        <v>3</v>
      </c>
      <c r="T122">
        <v>3</v>
      </c>
      <c r="U122">
        <v>3</v>
      </c>
      <c r="V122">
        <v>3</v>
      </c>
      <c r="W122">
        <v>4</v>
      </c>
      <c r="X122" s="79">
        <v>4</v>
      </c>
      <c r="Y122" s="79">
        <v>3</v>
      </c>
      <c r="Z122">
        <v>4</v>
      </c>
      <c r="AA122" s="81">
        <v>2.8492999999999999</v>
      </c>
      <c r="AB122" s="63">
        <v>2.8653</v>
      </c>
    </row>
    <row r="123" spans="2:28" x14ac:dyDescent="0.25">
      <c r="B123" s="78" t="s">
        <v>2817</v>
      </c>
      <c r="C123" s="5" t="s">
        <v>2818</v>
      </c>
      <c r="D123" s="79">
        <v>10</v>
      </c>
      <c r="E123" s="79">
        <v>10</v>
      </c>
      <c r="F123" s="79">
        <v>10</v>
      </c>
      <c r="G123" s="79">
        <v>11</v>
      </c>
      <c r="H123" s="79">
        <v>8</v>
      </c>
      <c r="I123" s="79">
        <v>9</v>
      </c>
      <c r="J123" s="79">
        <v>1</v>
      </c>
      <c r="K123" s="79">
        <v>1</v>
      </c>
      <c r="L123" s="79">
        <v>1</v>
      </c>
      <c r="M123" s="79">
        <v>1</v>
      </c>
      <c r="N123">
        <v>1</v>
      </c>
      <c r="O123">
        <v>1</v>
      </c>
      <c r="P123">
        <v>1</v>
      </c>
      <c r="Q123" s="79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2</v>
      </c>
      <c r="X123" s="79">
        <v>2</v>
      </c>
      <c r="Y123" s="79">
        <v>2</v>
      </c>
      <c r="Z123">
        <v>2</v>
      </c>
      <c r="AA123" s="81">
        <v>1.0589</v>
      </c>
      <c r="AB123" s="63">
        <v>1.0629</v>
      </c>
    </row>
    <row r="124" spans="2:28" x14ac:dyDescent="0.25">
      <c r="B124" s="78" t="s">
        <v>2819</v>
      </c>
      <c r="C124" s="5" t="s">
        <v>2820</v>
      </c>
      <c r="D124" s="79">
        <v>8</v>
      </c>
      <c r="E124" s="79">
        <v>8</v>
      </c>
      <c r="F124" s="79">
        <v>7</v>
      </c>
      <c r="G124" s="79">
        <v>7</v>
      </c>
      <c r="H124" s="79">
        <v>6</v>
      </c>
      <c r="I124" s="79">
        <v>7</v>
      </c>
      <c r="J124" s="79">
        <v>1</v>
      </c>
      <c r="K124" s="79">
        <v>1</v>
      </c>
      <c r="L124" s="79">
        <v>1</v>
      </c>
      <c r="M124" s="79">
        <v>2</v>
      </c>
      <c r="N124">
        <v>1</v>
      </c>
      <c r="O124">
        <v>2</v>
      </c>
      <c r="P124">
        <v>2</v>
      </c>
      <c r="Q124" s="79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 s="79">
        <v>2</v>
      </c>
      <c r="Y124" s="79">
        <v>1</v>
      </c>
      <c r="Z124">
        <v>2</v>
      </c>
      <c r="AA124" s="81">
        <v>1.7904</v>
      </c>
      <c r="AB124" s="63">
        <v>1.8024</v>
      </c>
    </row>
    <row r="125" spans="2:28" x14ac:dyDescent="0.25">
      <c r="B125" s="78" t="s">
        <v>2821</v>
      </c>
      <c r="C125" s="5" t="s">
        <v>2822</v>
      </c>
      <c r="D125" s="79" t="s">
        <v>2638</v>
      </c>
      <c r="E125" s="79" t="s">
        <v>2638</v>
      </c>
      <c r="F125" s="79" t="s">
        <v>2638</v>
      </c>
      <c r="G125" s="79" t="s">
        <v>2638</v>
      </c>
      <c r="H125" s="79" t="s">
        <v>2638</v>
      </c>
      <c r="I125" s="79" t="s">
        <v>2638</v>
      </c>
      <c r="J125" s="79" t="s">
        <v>2638</v>
      </c>
      <c r="K125" s="83">
        <v>0.7</v>
      </c>
      <c r="L125" s="83">
        <v>0.7</v>
      </c>
      <c r="M125" s="52">
        <v>0.7</v>
      </c>
      <c r="N125">
        <v>0.35</v>
      </c>
      <c r="O125" s="52">
        <v>0.7</v>
      </c>
      <c r="P125" s="52">
        <v>0.7</v>
      </c>
      <c r="Q125" s="83">
        <v>0.7</v>
      </c>
      <c r="R125" s="52">
        <v>0.7</v>
      </c>
      <c r="S125" s="52">
        <v>0.7</v>
      </c>
      <c r="T125" s="52">
        <v>0.7</v>
      </c>
      <c r="U125" s="52">
        <v>0.7</v>
      </c>
      <c r="V125" s="52">
        <v>0.7</v>
      </c>
      <c r="W125" s="52">
        <v>0.7</v>
      </c>
      <c r="X125" s="83">
        <v>0.7</v>
      </c>
      <c r="Y125" s="79">
        <v>0.35</v>
      </c>
      <c r="Z125" s="52">
        <v>0.7</v>
      </c>
      <c r="AA125" s="81">
        <v>0.62749999999999995</v>
      </c>
      <c r="AB125" s="63">
        <v>0.63129999999999997</v>
      </c>
    </row>
    <row r="126" spans="2:28" x14ac:dyDescent="0.25">
      <c r="B126" s="78" t="s">
        <v>2823</v>
      </c>
      <c r="C126" s="5" t="s">
        <v>2824</v>
      </c>
      <c r="D126" s="79" t="s">
        <v>2638</v>
      </c>
      <c r="E126" s="79" t="s">
        <v>2638</v>
      </c>
      <c r="F126" s="79" t="s">
        <v>2638</v>
      </c>
      <c r="G126" s="79" t="s">
        <v>2638</v>
      </c>
      <c r="H126" s="79" t="s">
        <v>2638</v>
      </c>
      <c r="I126" s="79" t="s">
        <v>2638</v>
      </c>
      <c r="J126" s="79" t="s">
        <v>2638</v>
      </c>
      <c r="K126" s="83">
        <v>0.44</v>
      </c>
      <c r="L126" s="83">
        <v>0.44</v>
      </c>
      <c r="M126" s="52">
        <v>0.44</v>
      </c>
      <c r="N126">
        <v>0.22</v>
      </c>
      <c r="O126">
        <v>0.44</v>
      </c>
      <c r="P126">
        <v>0.44</v>
      </c>
      <c r="Q126" s="79">
        <v>0.44</v>
      </c>
      <c r="R126">
        <v>0.44</v>
      </c>
      <c r="S126">
        <v>0.44</v>
      </c>
      <c r="T126">
        <v>0.44</v>
      </c>
      <c r="U126">
        <v>0.44</v>
      </c>
      <c r="V126">
        <v>0.44</v>
      </c>
      <c r="W126">
        <v>0.44</v>
      </c>
      <c r="X126" s="79">
        <v>0.44</v>
      </c>
      <c r="Y126" s="79">
        <v>0.22</v>
      </c>
      <c r="Z126">
        <v>0.44</v>
      </c>
      <c r="AA126" s="81">
        <v>0.39090000000000003</v>
      </c>
      <c r="AB126" s="63">
        <v>0.39329999999999998</v>
      </c>
    </row>
    <row r="127" spans="2:28" x14ac:dyDescent="0.25">
      <c r="B127" s="78" t="s">
        <v>2825</v>
      </c>
      <c r="C127" s="5" t="s">
        <v>2826</v>
      </c>
      <c r="D127" s="79" t="s">
        <v>2638</v>
      </c>
      <c r="E127" s="79" t="s">
        <v>2638</v>
      </c>
      <c r="F127" s="79" t="s">
        <v>2638</v>
      </c>
      <c r="G127" s="79" t="s">
        <v>2638</v>
      </c>
      <c r="H127" s="79" t="s">
        <v>2638</v>
      </c>
      <c r="I127" s="79" t="s">
        <v>2638</v>
      </c>
      <c r="J127" s="79" t="s">
        <v>2638</v>
      </c>
      <c r="K127" s="83">
        <v>0.44</v>
      </c>
      <c r="L127" s="83">
        <v>0.44</v>
      </c>
      <c r="M127" s="52">
        <v>0.44</v>
      </c>
      <c r="N127">
        <v>0.22</v>
      </c>
      <c r="O127">
        <v>0.44</v>
      </c>
      <c r="P127">
        <v>0.44</v>
      </c>
      <c r="Q127" s="79">
        <v>0.44</v>
      </c>
      <c r="R127">
        <v>0.44</v>
      </c>
      <c r="S127">
        <v>0.44</v>
      </c>
      <c r="T127">
        <v>0.44</v>
      </c>
      <c r="U127">
        <v>0.44</v>
      </c>
      <c r="V127">
        <v>0.44</v>
      </c>
      <c r="W127">
        <v>0.44</v>
      </c>
      <c r="X127" s="79">
        <v>0.44</v>
      </c>
      <c r="Y127" s="79">
        <v>0.22</v>
      </c>
      <c r="Z127">
        <v>0.44</v>
      </c>
      <c r="AA127" s="81">
        <v>0.39529999999999998</v>
      </c>
      <c r="AB127" s="63">
        <v>0.3987</v>
      </c>
    </row>
    <row r="128" spans="2:28" x14ac:dyDescent="0.25">
      <c r="B128" s="78" t="s">
        <v>2827</v>
      </c>
      <c r="C128" s="5" t="s">
        <v>2828</v>
      </c>
      <c r="D128" s="79" t="s">
        <v>2638</v>
      </c>
      <c r="E128" s="79" t="s">
        <v>2638</v>
      </c>
      <c r="F128" s="79" t="s">
        <v>2638</v>
      </c>
      <c r="G128" s="79" t="s">
        <v>2638</v>
      </c>
      <c r="H128" s="79" t="s">
        <v>2638</v>
      </c>
      <c r="I128" s="79" t="s">
        <v>2638</v>
      </c>
      <c r="J128" s="79" t="s">
        <v>2638</v>
      </c>
      <c r="K128" s="83">
        <v>0.42</v>
      </c>
      <c r="L128" s="83">
        <v>0.42</v>
      </c>
      <c r="M128" s="52">
        <v>0.42</v>
      </c>
      <c r="N128">
        <v>0.21</v>
      </c>
      <c r="O128">
        <v>0.42</v>
      </c>
      <c r="P128">
        <v>0.42</v>
      </c>
      <c r="Q128" s="79">
        <v>0.42</v>
      </c>
      <c r="R128">
        <v>0.42</v>
      </c>
      <c r="S128">
        <v>0.42</v>
      </c>
      <c r="T128">
        <v>0.42</v>
      </c>
      <c r="U128">
        <v>0.42</v>
      </c>
      <c r="V128">
        <v>0.42</v>
      </c>
      <c r="W128">
        <v>0.42</v>
      </c>
      <c r="X128" s="79">
        <v>0.42</v>
      </c>
      <c r="Y128" s="79">
        <v>0.21</v>
      </c>
      <c r="Z128">
        <v>0.42</v>
      </c>
      <c r="AA128" s="81">
        <v>0.37669999999999998</v>
      </c>
      <c r="AB128" s="63">
        <v>0.379</v>
      </c>
    </row>
    <row r="129" spans="2:28" x14ac:dyDescent="0.25">
      <c r="B129" s="78"/>
      <c r="C129" s="5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Q129" s="79"/>
    </row>
    <row r="130" spans="2:28" x14ac:dyDescent="0.25">
      <c r="B130" s="78" t="s">
        <v>2829</v>
      </c>
      <c r="C130" s="70" t="s">
        <v>2830</v>
      </c>
      <c r="D130" s="79">
        <v>11</v>
      </c>
      <c r="E130" s="79">
        <v>11</v>
      </c>
      <c r="F130" s="79">
        <v>11</v>
      </c>
      <c r="G130" s="79">
        <v>10</v>
      </c>
      <c r="H130" s="79">
        <v>10</v>
      </c>
      <c r="I130" s="79">
        <v>11</v>
      </c>
      <c r="J130" s="79">
        <v>12</v>
      </c>
      <c r="K130" s="79">
        <v>12</v>
      </c>
      <c r="L130" s="79">
        <v>11</v>
      </c>
      <c r="M130" s="79">
        <v>11</v>
      </c>
      <c r="N130">
        <v>11</v>
      </c>
      <c r="O130">
        <v>11</v>
      </c>
      <c r="P130">
        <v>11</v>
      </c>
      <c r="Q130" s="79">
        <v>11</v>
      </c>
      <c r="R130">
        <v>11</v>
      </c>
      <c r="S130">
        <v>11</v>
      </c>
      <c r="T130">
        <v>11</v>
      </c>
      <c r="U130">
        <v>11</v>
      </c>
      <c r="V130">
        <v>11</v>
      </c>
      <c r="W130">
        <v>11</v>
      </c>
      <c r="X130" s="79">
        <v>11</v>
      </c>
      <c r="Y130" s="79">
        <v>9</v>
      </c>
      <c r="Z130">
        <v>9</v>
      </c>
      <c r="AA130" s="81">
        <v>9.2453000000000003</v>
      </c>
      <c r="AB130" s="63">
        <v>9.3015000000000008</v>
      </c>
    </row>
    <row r="131" spans="2:28" x14ac:dyDescent="0.25">
      <c r="B131" s="78" t="s">
        <v>2831</v>
      </c>
      <c r="C131" s="5" t="s">
        <v>2832</v>
      </c>
      <c r="D131" s="79">
        <v>5</v>
      </c>
      <c r="E131" s="79">
        <v>5</v>
      </c>
      <c r="F131" s="79">
        <v>5</v>
      </c>
      <c r="G131" s="79">
        <v>5</v>
      </c>
      <c r="H131" s="79">
        <v>5</v>
      </c>
      <c r="I131" s="79">
        <v>6</v>
      </c>
      <c r="J131" s="79">
        <v>6</v>
      </c>
      <c r="K131" s="79">
        <v>6</v>
      </c>
      <c r="L131" s="79">
        <v>6</v>
      </c>
      <c r="M131" s="79">
        <v>5</v>
      </c>
      <c r="N131">
        <v>5</v>
      </c>
      <c r="O131">
        <v>5</v>
      </c>
      <c r="P131">
        <v>5</v>
      </c>
      <c r="Q131" s="79">
        <v>5</v>
      </c>
      <c r="R131">
        <v>5</v>
      </c>
      <c r="S131">
        <v>5</v>
      </c>
      <c r="T131">
        <v>5</v>
      </c>
      <c r="U131">
        <v>5</v>
      </c>
      <c r="V131">
        <v>5</v>
      </c>
      <c r="W131">
        <v>5</v>
      </c>
      <c r="X131" s="79">
        <v>5</v>
      </c>
      <c r="Y131" s="79">
        <v>4</v>
      </c>
      <c r="Z131">
        <v>4</v>
      </c>
      <c r="AA131" s="81">
        <v>4.3937999999999997</v>
      </c>
      <c r="AB131" s="63">
        <v>4.4204999999999997</v>
      </c>
    </row>
    <row r="132" spans="2:28" x14ac:dyDescent="0.25">
      <c r="B132" s="78" t="s">
        <v>2833</v>
      </c>
      <c r="C132" s="5" t="s">
        <v>2834</v>
      </c>
      <c r="D132" s="79">
        <v>6</v>
      </c>
      <c r="E132" s="79">
        <v>6</v>
      </c>
      <c r="F132" s="79">
        <v>6</v>
      </c>
      <c r="G132" s="79">
        <v>5</v>
      </c>
      <c r="H132" s="79">
        <v>5</v>
      </c>
      <c r="I132" s="79">
        <v>5</v>
      </c>
      <c r="J132" s="79">
        <v>6</v>
      </c>
      <c r="K132" s="79">
        <v>6</v>
      </c>
      <c r="L132" s="79">
        <v>5</v>
      </c>
      <c r="M132" s="79">
        <v>6</v>
      </c>
      <c r="N132">
        <v>6</v>
      </c>
      <c r="O132">
        <v>6</v>
      </c>
      <c r="P132">
        <v>6</v>
      </c>
      <c r="Q132" s="79">
        <v>6</v>
      </c>
      <c r="R132">
        <v>6</v>
      </c>
      <c r="S132">
        <v>6</v>
      </c>
      <c r="T132">
        <v>6</v>
      </c>
      <c r="U132">
        <v>6</v>
      </c>
      <c r="V132">
        <v>6</v>
      </c>
      <c r="W132">
        <v>6</v>
      </c>
      <c r="X132" s="79">
        <v>6</v>
      </c>
      <c r="Y132" s="79">
        <v>5</v>
      </c>
      <c r="Z132">
        <v>5</v>
      </c>
      <c r="AA132" s="81">
        <v>4.8514999999999997</v>
      </c>
      <c r="AB132" s="63">
        <v>4.8811</v>
      </c>
    </row>
    <row r="133" spans="2:28" x14ac:dyDescent="0.25">
      <c r="B133" s="78"/>
      <c r="C133" s="5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Q133" s="79"/>
    </row>
    <row r="134" spans="2:28" x14ac:dyDescent="0.25">
      <c r="B134" s="78" t="s">
        <v>2835</v>
      </c>
      <c r="C134" s="70" t="s">
        <v>2836</v>
      </c>
      <c r="D134" s="79">
        <v>35</v>
      </c>
      <c r="E134" s="79">
        <v>46</v>
      </c>
      <c r="F134" s="79">
        <v>47</v>
      </c>
      <c r="G134" s="79">
        <v>44</v>
      </c>
      <c r="H134" s="79">
        <v>56</v>
      </c>
      <c r="I134" s="79">
        <v>48</v>
      </c>
      <c r="J134" s="79">
        <v>45</v>
      </c>
      <c r="K134" s="79">
        <v>42</v>
      </c>
      <c r="L134" s="79">
        <v>35</v>
      </c>
      <c r="M134" s="79">
        <v>33</v>
      </c>
      <c r="N134">
        <v>34</v>
      </c>
      <c r="O134">
        <v>34</v>
      </c>
      <c r="P134">
        <v>34</v>
      </c>
      <c r="Q134" s="79">
        <v>33</v>
      </c>
      <c r="R134">
        <v>31</v>
      </c>
      <c r="S134">
        <v>32</v>
      </c>
      <c r="T134">
        <v>33</v>
      </c>
      <c r="U134">
        <v>33</v>
      </c>
      <c r="V134">
        <v>33</v>
      </c>
      <c r="W134">
        <v>36</v>
      </c>
      <c r="X134" s="79">
        <v>36</v>
      </c>
      <c r="Y134" s="79">
        <v>48</v>
      </c>
      <c r="Z134">
        <v>49</v>
      </c>
      <c r="AA134" s="81">
        <v>38.750399999999999</v>
      </c>
      <c r="AB134" s="63">
        <v>40.887999999999998</v>
      </c>
    </row>
    <row r="135" spans="2:28" x14ac:dyDescent="0.25">
      <c r="B135" s="78" t="s">
        <v>2837</v>
      </c>
      <c r="C135" s="5" t="s">
        <v>2838</v>
      </c>
      <c r="D135" s="79">
        <v>17</v>
      </c>
      <c r="E135" s="79">
        <v>20</v>
      </c>
      <c r="F135" s="79">
        <v>19</v>
      </c>
      <c r="G135" s="79">
        <v>19</v>
      </c>
      <c r="H135" s="79">
        <v>20</v>
      </c>
      <c r="I135" s="79">
        <v>19</v>
      </c>
      <c r="J135" s="79">
        <v>21</v>
      </c>
      <c r="K135" s="79">
        <v>20</v>
      </c>
      <c r="L135" s="79">
        <v>17</v>
      </c>
      <c r="M135" s="79">
        <v>16</v>
      </c>
      <c r="N135">
        <v>17</v>
      </c>
      <c r="O135">
        <v>17</v>
      </c>
      <c r="P135">
        <v>17</v>
      </c>
      <c r="Q135" s="79">
        <v>18</v>
      </c>
      <c r="R135">
        <v>17</v>
      </c>
      <c r="S135">
        <v>18</v>
      </c>
      <c r="T135">
        <v>18</v>
      </c>
      <c r="U135">
        <v>19</v>
      </c>
      <c r="V135">
        <v>19</v>
      </c>
      <c r="W135">
        <v>20</v>
      </c>
      <c r="X135" s="79">
        <v>20</v>
      </c>
      <c r="Y135" s="79">
        <v>26</v>
      </c>
      <c r="Z135">
        <v>27</v>
      </c>
      <c r="AA135" s="81">
        <v>22.274699999999999</v>
      </c>
      <c r="AB135" s="63">
        <v>23.3142</v>
      </c>
    </row>
    <row r="136" spans="2:28" x14ac:dyDescent="0.25">
      <c r="B136" s="78" t="s">
        <v>2839</v>
      </c>
      <c r="C136" s="5" t="s">
        <v>2840</v>
      </c>
      <c r="D136" s="79">
        <v>15</v>
      </c>
      <c r="E136" s="79">
        <v>23</v>
      </c>
      <c r="F136" s="79">
        <v>25</v>
      </c>
      <c r="G136" s="79">
        <v>22</v>
      </c>
      <c r="H136" s="79">
        <v>32</v>
      </c>
      <c r="I136" s="79">
        <v>26</v>
      </c>
      <c r="J136" s="79">
        <v>21</v>
      </c>
      <c r="K136" s="79">
        <v>20</v>
      </c>
      <c r="L136" s="79">
        <v>16</v>
      </c>
      <c r="M136" s="79">
        <v>15</v>
      </c>
      <c r="N136">
        <v>15</v>
      </c>
      <c r="O136">
        <v>15</v>
      </c>
      <c r="P136">
        <v>15</v>
      </c>
      <c r="Q136" s="79">
        <v>13</v>
      </c>
      <c r="R136">
        <v>12</v>
      </c>
      <c r="S136">
        <v>12</v>
      </c>
      <c r="T136">
        <v>13</v>
      </c>
      <c r="U136">
        <v>12</v>
      </c>
      <c r="V136">
        <v>12</v>
      </c>
      <c r="W136">
        <v>14</v>
      </c>
      <c r="X136" s="79">
        <v>14</v>
      </c>
      <c r="Y136" s="79">
        <v>20</v>
      </c>
      <c r="Z136">
        <v>20</v>
      </c>
      <c r="AA136" s="81">
        <v>15.035299999999999</v>
      </c>
      <c r="AB136" s="63">
        <v>16.159700000000001</v>
      </c>
    </row>
    <row r="137" spans="2:28" x14ac:dyDescent="0.25">
      <c r="B137" s="78" t="s">
        <v>2841</v>
      </c>
      <c r="C137" s="5" t="s">
        <v>2842</v>
      </c>
      <c r="D137" s="79" t="s">
        <v>2638</v>
      </c>
      <c r="E137" s="79" t="s">
        <v>2638</v>
      </c>
      <c r="F137" s="79" t="s">
        <v>2638</v>
      </c>
      <c r="G137" s="79" t="s">
        <v>2638</v>
      </c>
      <c r="H137" s="79" t="s">
        <v>2638</v>
      </c>
      <c r="I137" s="79" t="s">
        <v>2638</v>
      </c>
      <c r="J137" s="79" t="s">
        <v>2638</v>
      </c>
      <c r="K137" s="83">
        <v>19.600000000000001</v>
      </c>
      <c r="L137" s="83">
        <v>14.7</v>
      </c>
      <c r="M137" s="52">
        <v>14.7</v>
      </c>
      <c r="N137" s="52">
        <v>14.7</v>
      </c>
      <c r="O137" s="52">
        <v>14.7</v>
      </c>
      <c r="P137" s="52">
        <v>14.7</v>
      </c>
      <c r="Q137" s="79">
        <v>12.74</v>
      </c>
      <c r="R137">
        <v>11.76</v>
      </c>
      <c r="S137">
        <v>11.76</v>
      </c>
      <c r="T137">
        <v>12.74</v>
      </c>
      <c r="U137">
        <v>11.64</v>
      </c>
      <c r="V137">
        <v>11.64</v>
      </c>
      <c r="W137">
        <v>13.58</v>
      </c>
      <c r="X137" s="79">
        <v>13.58</v>
      </c>
      <c r="Y137" s="83">
        <v>19.600000000000001</v>
      </c>
      <c r="Z137" s="52">
        <v>19.600000000000001</v>
      </c>
      <c r="AA137" s="81">
        <v>14.6896</v>
      </c>
      <c r="AB137" s="63">
        <v>15.8035</v>
      </c>
    </row>
    <row r="138" spans="2:28" x14ac:dyDescent="0.25">
      <c r="B138" s="78" t="s">
        <v>2843</v>
      </c>
      <c r="C138" s="5" t="s">
        <v>2844</v>
      </c>
      <c r="D138" s="79" t="s">
        <v>2638</v>
      </c>
      <c r="E138" s="79" t="s">
        <v>2638</v>
      </c>
      <c r="F138" s="79" t="s">
        <v>2638</v>
      </c>
      <c r="G138" s="79" t="s">
        <v>2638</v>
      </c>
      <c r="H138" s="79" t="s">
        <v>2638</v>
      </c>
      <c r="I138" s="79" t="s">
        <v>2638</v>
      </c>
      <c r="J138" s="79" t="s">
        <v>2638</v>
      </c>
      <c r="K138" s="83">
        <v>0.4</v>
      </c>
      <c r="L138" s="83">
        <v>0.3</v>
      </c>
      <c r="M138" s="52">
        <v>0.3</v>
      </c>
      <c r="N138" s="52">
        <v>0.3</v>
      </c>
      <c r="O138" s="52">
        <v>0.3</v>
      </c>
      <c r="P138" s="52">
        <v>0.3</v>
      </c>
      <c r="Q138" s="79">
        <v>0.26</v>
      </c>
      <c r="R138">
        <v>0.24</v>
      </c>
      <c r="S138">
        <v>0.24</v>
      </c>
      <c r="T138">
        <v>0.26</v>
      </c>
      <c r="U138">
        <v>0.36</v>
      </c>
      <c r="V138">
        <v>0.36</v>
      </c>
      <c r="W138">
        <v>0.42</v>
      </c>
      <c r="X138" s="79">
        <v>0.42</v>
      </c>
      <c r="Y138" s="83">
        <v>0.4</v>
      </c>
      <c r="Z138" s="52">
        <v>0.4</v>
      </c>
      <c r="AA138" s="81">
        <v>0.34570000000000001</v>
      </c>
      <c r="AB138" s="63">
        <v>0.35620000000000002</v>
      </c>
    </row>
    <row r="139" spans="2:28" x14ac:dyDescent="0.25">
      <c r="B139" s="78" t="s">
        <v>2845</v>
      </c>
      <c r="C139" s="5" t="s">
        <v>2846</v>
      </c>
      <c r="D139" s="79">
        <v>2</v>
      </c>
      <c r="E139" s="79">
        <v>2</v>
      </c>
      <c r="F139" s="79">
        <v>2</v>
      </c>
      <c r="G139" s="79">
        <v>2</v>
      </c>
      <c r="H139" s="79">
        <v>3</v>
      </c>
      <c r="I139" s="79">
        <v>2</v>
      </c>
      <c r="J139" s="79">
        <v>2</v>
      </c>
      <c r="K139" s="79">
        <v>1</v>
      </c>
      <c r="L139" s="79">
        <v>1</v>
      </c>
      <c r="M139" s="79">
        <v>1</v>
      </c>
      <c r="N139">
        <v>1</v>
      </c>
      <c r="O139">
        <v>1</v>
      </c>
      <c r="P139">
        <v>1</v>
      </c>
      <c r="Q139" s="7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 s="79">
        <v>1</v>
      </c>
      <c r="Y139" s="79">
        <v>1</v>
      </c>
      <c r="Z139">
        <v>1</v>
      </c>
      <c r="AA139" s="81">
        <v>1.0119</v>
      </c>
      <c r="AB139" s="63">
        <v>0.98709999999999998</v>
      </c>
    </row>
    <row r="140" spans="2:28" x14ac:dyDescent="0.25">
      <c r="B140" s="78" t="s">
        <v>2847</v>
      </c>
      <c r="C140" s="5" t="s">
        <v>2848</v>
      </c>
      <c r="D140" s="79">
        <v>1</v>
      </c>
      <c r="E140" s="79">
        <v>1</v>
      </c>
      <c r="F140" s="79">
        <v>1</v>
      </c>
      <c r="G140" s="79">
        <v>1</v>
      </c>
      <c r="H140" s="79">
        <v>1</v>
      </c>
      <c r="I140" s="79">
        <v>1</v>
      </c>
      <c r="J140" s="79">
        <v>1</v>
      </c>
      <c r="K140" s="79">
        <v>1</v>
      </c>
      <c r="L140" s="79">
        <v>1</v>
      </c>
      <c r="M140" s="79">
        <v>1</v>
      </c>
      <c r="N140">
        <v>1</v>
      </c>
      <c r="O140">
        <v>1</v>
      </c>
      <c r="P140">
        <v>1</v>
      </c>
      <c r="Q140" s="79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 s="79">
        <v>1</v>
      </c>
      <c r="Y140" s="79">
        <v>1</v>
      </c>
      <c r="Z140">
        <v>1</v>
      </c>
      <c r="AA140" s="81">
        <v>0.42859999999999998</v>
      </c>
      <c r="AB140" s="63">
        <v>0.42709999999999998</v>
      </c>
    </row>
    <row r="141" spans="2:28" x14ac:dyDescent="0.25">
      <c r="B141" s="78"/>
      <c r="C141" s="5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Q141" s="79"/>
    </row>
    <row r="142" spans="2:28" x14ac:dyDescent="0.25">
      <c r="B142" s="78" t="s">
        <v>2849</v>
      </c>
      <c r="C142" s="70" t="s">
        <v>2850</v>
      </c>
      <c r="D142" s="79">
        <v>28</v>
      </c>
      <c r="E142" s="79">
        <v>28</v>
      </c>
      <c r="F142" s="79">
        <v>25</v>
      </c>
      <c r="G142" s="79">
        <v>23</v>
      </c>
      <c r="H142" s="79">
        <v>20</v>
      </c>
      <c r="I142" s="79">
        <v>20</v>
      </c>
      <c r="J142" s="79">
        <v>21</v>
      </c>
      <c r="K142" s="79">
        <v>21</v>
      </c>
      <c r="L142" s="79">
        <v>20</v>
      </c>
      <c r="M142" s="79">
        <v>23</v>
      </c>
      <c r="N142">
        <v>22</v>
      </c>
      <c r="O142">
        <v>24</v>
      </c>
      <c r="P142">
        <v>22</v>
      </c>
      <c r="Q142" s="79">
        <v>27</v>
      </c>
      <c r="R142">
        <v>26</v>
      </c>
      <c r="S142">
        <v>21</v>
      </c>
      <c r="T142">
        <v>20</v>
      </c>
      <c r="U142">
        <v>22</v>
      </c>
      <c r="V142">
        <v>21</v>
      </c>
      <c r="W142">
        <v>32</v>
      </c>
      <c r="X142" s="79">
        <v>31</v>
      </c>
      <c r="Y142" s="79">
        <v>28</v>
      </c>
      <c r="Z142">
        <v>28</v>
      </c>
      <c r="AA142" s="81">
        <v>26.494499999999999</v>
      </c>
      <c r="AB142" s="63">
        <v>25.3537</v>
      </c>
    </row>
    <row r="143" spans="2:28" x14ac:dyDescent="0.25">
      <c r="B143" s="78" t="s">
        <v>2851</v>
      </c>
      <c r="C143" s="5" t="s">
        <v>2852</v>
      </c>
      <c r="D143" s="79">
        <v>22</v>
      </c>
      <c r="E143" s="79">
        <v>21</v>
      </c>
      <c r="F143" s="79">
        <v>19</v>
      </c>
      <c r="G143" s="79">
        <v>18</v>
      </c>
      <c r="H143" s="79">
        <v>16</v>
      </c>
      <c r="I143" s="79">
        <v>16</v>
      </c>
      <c r="J143" s="79">
        <v>16</v>
      </c>
      <c r="K143" s="79">
        <v>15</v>
      </c>
      <c r="L143" s="79">
        <v>16</v>
      </c>
      <c r="M143" s="79">
        <v>19</v>
      </c>
      <c r="N143">
        <v>18</v>
      </c>
      <c r="O143">
        <v>19</v>
      </c>
      <c r="P143">
        <v>18</v>
      </c>
      <c r="Q143" s="79">
        <v>19</v>
      </c>
      <c r="R143">
        <v>18</v>
      </c>
      <c r="S143">
        <v>18</v>
      </c>
      <c r="T143">
        <v>17</v>
      </c>
      <c r="U143">
        <v>18</v>
      </c>
      <c r="V143">
        <v>17</v>
      </c>
      <c r="W143">
        <v>28</v>
      </c>
      <c r="X143" s="79">
        <v>27</v>
      </c>
      <c r="Y143" s="79">
        <v>23</v>
      </c>
      <c r="Z143">
        <v>23</v>
      </c>
      <c r="AA143" s="81">
        <v>20.803699999999999</v>
      </c>
      <c r="AB143" s="63">
        <v>19.836300000000001</v>
      </c>
    </row>
    <row r="144" spans="2:28" x14ac:dyDescent="0.25">
      <c r="B144" s="78" t="s">
        <v>2853</v>
      </c>
      <c r="C144" s="5" t="s">
        <v>2854</v>
      </c>
      <c r="D144" s="79" t="s">
        <v>2638</v>
      </c>
      <c r="E144" s="79" t="s">
        <v>2638</v>
      </c>
      <c r="F144" s="79" t="s">
        <v>2638</v>
      </c>
      <c r="G144" s="79" t="s">
        <v>2638</v>
      </c>
      <c r="H144" s="79" t="s">
        <v>2638</v>
      </c>
      <c r="I144" s="79" t="s">
        <v>2638</v>
      </c>
      <c r="J144" s="79" t="s">
        <v>2638</v>
      </c>
      <c r="K144" s="83">
        <v>15.47</v>
      </c>
      <c r="L144" s="83">
        <v>15.47</v>
      </c>
      <c r="M144" s="52">
        <v>17.29</v>
      </c>
      <c r="N144">
        <v>16.38</v>
      </c>
      <c r="O144">
        <v>17.29</v>
      </c>
      <c r="P144">
        <v>16.38</v>
      </c>
      <c r="Q144" s="79">
        <v>17.29</v>
      </c>
      <c r="R144">
        <v>16.559999999999999</v>
      </c>
      <c r="S144">
        <v>16.559999999999999</v>
      </c>
      <c r="T144">
        <v>15.64</v>
      </c>
      <c r="U144">
        <v>16.559999999999999</v>
      </c>
      <c r="V144">
        <v>15.64</v>
      </c>
      <c r="W144">
        <v>26.04</v>
      </c>
      <c r="X144" s="79">
        <v>25.11</v>
      </c>
      <c r="Y144" s="79">
        <v>21.39</v>
      </c>
      <c r="Z144">
        <v>21.39</v>
      </c>
      <c r="AA144" s="81">
        <v>19.400200000000002</v>
      </c>
      <c r="AB144" s="63">
        <v>18.494900000000001</v>
      </c>
    </row>
    <row r="145" spans="2:28" x14ac:dyDescent="0.25">
      <c r="B145" s="78" t="s">
        <v>2855</v>
      </c>
      <c r="C145" s="5" t="s">
        <v>2856</v>
      </c>
      <c r="D145" s="79" t="s">
        <v>2638</v>
      </c>
      <c r="E145" s="79" t="s">
        <v>2638</v>
      </c>
      <c r="F145" s="79" t="s">
        <v>2638</v>
      </c>
      <c r="G145" s="79" t="s">
        <v>2638</v>
      </c>
      <c r="H145" s="79" t="s">
        <v>2638</v>
      </c>
      <c r="I145" s="79" t="s">
        <v>2638</v>
      </c>
      <c r="J145" s="79" t="s">
        <v>2638</v>
      </c>
      <c r="K145" s="83">
        <v>0.34</v>
      </c>
      <c r="L145" s="83">
        <v>0.34</v>
      </c>
      <c r="M145" s="52">
        <v>0.38</v>
      </c>
      <c r="N145">
        <v>0.36</v>
      </c>
      <c r="O145">
        <v>0.38</v>
      </c>
      <c r="P145">
        <v>0.36</v>
      </c>
      <c r="Q145" s="79">
        <v>0.38</v>
      </c>
      <c r="R145">
        <v>0.18</v>
      </c>
      <c r="S145">
        <v>0.18</v>
      </c>
      <c r="T145">
        <v>0.17</v>
      </c>
      <c r="U145">
        <v>0.18</v>
      </c>
      <c r="V145">
        <v>0.17</v>
      </c>
      <c r="W145">
        <v>0.28000000000000003</v>
      </c>
      <c r="X145" s="79">
        <v>0.27</v>
      </c>
      <c r="Y145" s="79">
        <v>0.23</v>
      </c>
      <c r="Z145">
        <v>0.23</v>
      </c>
      <c r="AA145" s="81">
        <v>0.20330000000000001</v>
      </c>
      <c r="AB145" s="63">
        <v>0.19339999999999999</v>
      </c>
    </row>
    <row r="146" spans="2:28" x14ac:dyDescent="0.25">
      <c r="B146" s="78" t="s">
        <v>2857</v>
      </c>
      <c r="C146" s="5" t="s">
        <v>2858</v>
      </c>
      <c r="D146" s="79" t="s">
        <v>2638</v>
      </c>
      <c r="E146" s="79" t="s">
        <v>2638</v>
      </c>
      <c r="F146" s="79" t="s">
        <v>2638</v>
      </c>
      <c r="G146" s="79" t="s">
        <v>2638</v>
      </c>
      <c r="H146" s="79" t="s">
        <v>2638</v>
      </c>
      <c r="I146" s="79" t="s">
        <v>2638</v>
      </c>
      <c r="J146" s="79" t="s">
        <v>2638</v>
      </c>
      <c r="K146" s="83">
        <v>0.68</v>
      </c>
      <c r="L146" s="83">
        <v>0.68</v>
      </c>
      <c r="M146" s="52">
        <v>0.76</v>
      </c>
      <c r="N146">
        <v>0.72</v>
      </c>
      <c r="O146">
        <v>0.76</v>
      </c>
      <c r="P146">
        <v>0.72</v>
      </c>
      <c r="Q146" s="79">
        <v>0.76</v>
      </c>
      <c r="R146">
        <v>0.72</v>
      </c>
      <c r="S146">
        <v>0.72</v>
      </c>
      <c r="T146">
        <v>0.68</v>
      </c>
      <c r="U146">
        <v>0.72</v>
      </c>
      <c r="V146">
        <v>0.68</v>
      </c>
      <c r="W146">
        <v>0.84</v>
      </c>
      <c r="X146" s="79">
        <v>0.81</v>
      </c>
      <c r="Y146" s="79">
        <v>0.69</v>
      </c>
      <c r="Z146">
        <v>0.69</v>
      </c>
      <c r="AA146" s="81">
        <v>0.60289999999999999</v>
      </c>
      <c r="AB146" s="63">
        <v>0.59309999999999996</v>
      </c>
    </row>
    <row r="147" spans="2:28" x14ac:dyDescent="0.25">
      <c r="B147" s="78" t="s">
        <v>2859</v>
      </c>
      <c r="C147" s="5" t="s">
        <v>2860</v>
      </c>
      <c r="D147" s="79" t="s">
        <v>2638</v>
      </c>
      <c r="E147" s="79" t="s">
        <v>2638</v>
      </c>
      <c r="F147" s="79" t="s">
        <v>2638</v>
      </c>
      <c r="G147" s="79" t="s">
        <v>2638</v>
      </c>
      <c r="H147" s="79" t="s">
        <v>2638</v>
      </c>
      <c r="I147" s="79" t="s">
        <v>2638</v>
      </c>
      <c r="J147" s="79" t="s">
        <v>2638</v>
      </c>
      <c r="K147" s="83">
        <v>0.51</v>
      </c>
      <c r="L147" s="83">
        <v>0.51</v>
      </c>
      <c r="M147" s="52">
        <v>0.56999999999999995</v>
      </c>
      <c r="N147">
        <v>0.54</v>
      </c>
      <c r="O147">
        <v>0.56999999999999995</v>
      </c>
      <c r="P147">
        <v>0.54</v>
      </c>
      <c r="Q147" s="79">
        <v>0.56999999999999995</v>
      </c>
      <c r="R147">
        <v>0.54</v>
      </c>
      <c r="S147">
        <v>0.54</v>
      </c>
      <c r="T147">
        <v>0.51</v>
      </c>
      <c r="U147">
        <v>0.54</v>
      </c>
      <c r="V147">
        <v>0.51</v>
      </c>
      <c r="W147">
        <v>0.84</v>
      </c>
      <c r="X147" s="79">
        <v>0.81</v>
      </c>
      <c r="Y147" s="79">
        <v>0.69</v>
      </c>
      <c r="Z147">
        <v>0.69</v>
      </c>
      <c r="AA147" s="81">
        <v>0.59730000000000005</v>
      </c>
      <c r="AB147" s="63">
        <v>0.55479999999999996</v>
      </c>
    </row>
    <row r="148" spans="2:28" x14ac:dyDescent="0.25">
      <c r="B148" s="78" t="s">
        <v>2861</v>
      </c>
      <c r="C148" s="5" t="s">
        <v>2862</v>
      </c>
      <c r="D148" s="79">
        <v>6</v>
      </c>
      <c r="E148" s="79">
        <v>7</v>
      </c>
      <c r="F148" s="79">
        <v>6</v>
      </c>
      <c r="G148" s="79">
        <v>5</v>
      </c>
      <c r="H148" s="79">
        <v>4</v>
      </c>
      <c r="I148" s="79">
        <v>4</v>
      </c>
      <c r="J148" s="79">
        <v>5</v>
      </c>
      <c r="K148" s="79">
        <v>6</v>
      </c>
      <c r="L148" s="79">
        <v>4</v>
      </c>
      <c r="M148" s="79">
        <v>4</v>
      </c>
      <c r="N148">
        <v>4</v>
      </c>
      <c r="O148">
        <v>5</v>
      </c>
      <c r="P148">
        <v>4</v>
      </c>
      <c r="Q148" s="79">
        <v>8</v>
      </c>
      <c r="R148">
        <v>8</v>
      </c>
      <c r="S148">
        <v>3</v>
      </c>
      <c r="T148">
        <v>3</v>
      </c>
      <c r="U148">
        <v>4</v>
      </c>
      <c r="V148">
        <v>4</v>
      </c>
      <c r="W148">
        <v>4</v>
      </c>
      <c r="X148" s="79">
        <v>4</v>
      </c>
      <c r="Y148" s="79">
        <v>5</v>
      </c>
      <c r="Z148">
        <v>5</v>
      </c>
      <c r="AA148" s="81">
        <v>5.6906999999999996</v>
      </c>
      <c r="AB148" s="63">
        <v>5.5174000000000003</v>
      </c>
    </row>
    <row r="149" spans="2:28" x14ac:dyDescent="0.25">
      <c r="B149" s="78" t="s">
        <v>2863</v>
      </c>
      <c r="C149" s="5" t="s">
        <v>2864</v>
      </c>
      <c r="D149" s="79" t="s">
        <v>2638</v>
      </c>
      <c r="E149" s="79" t="s">
        <v>2638</v>
      </c>
      <c r="F149" s="79" t="s">
        <v>2638</v>
      </c>
      <c r="G149" s="79" t="s">
        <v>2638</v>
      </c>
      <c r="H149" s="79" t="s">
        <v>2638</v>
      </c>
      <c r="I149" s="79" t="s">
        <v>2638</v>
      </c>
      <c r="J149" s="79" t="s">
        <v>2638</v>
      </c>
      <c r="K149" s="83">
        <v>3.68</v>
      </c>
      <c r="L149" s="83">
        <v>3.68</v>
      </c>
      <c r="M149">
        <v>3.68</v>
      </c>
      <c r="N149">
        <v>3.68</v>
      </c>
      <c r="O149">
        <v>4.05</v>
      </c>
      <c r="P149">
        <v>3.24</v>
      </c>
      <c r="Q149" s="79">
        <v>6.48</v>
      </c>
      <c r="R149">
        <v>6.48</v>
      </c>
      <c r="S149" s="52">
        <v>2.4</v>
      </c>
      <c r="T149" s="52">
        <v>2.4</v>
      </c>
      <c r="U149" s="52">
        <v>3.2</v>
      </c>
      <c r="V149" s="52">
        <v>3.2</v>
      </c>
      <c r="W149">
        <v>3.56</v>
      </c>
      <c r="X149" s="79">
        <v>3.56</v>
      </c>
      <c r="Y149" s="83">
        <v>4</v>
      </c>
      <c r="Z149" s="52">
        <v>4</v>
      </c>
      <c r="AA149" s="81">
        <v>4.9211999999999998</v>
      </c>
      <c r="AB149" s="63">
        <v>4.7484000000000002</v>
      </c>
    </row>
    <row r="150" spans="2:28" x14ac:dyDescent="0.25">
      <c r="B150" s="78" t="s">
        <v>2865</v>
      </c>
      <c r="C150" s="5" t="s">
        <v>2866</v>
      </c>
      <c r="D150" s="79" t="s">
        <v>2638</v>
      </c>
      <c r="E150" s="79" t="s">
        <v>2638</v>
      </c>
      <c r="F150" s="79" t="s">
        <v>2638</v>
      </c>
      <c r="G150" s="79" t="s">
        <v>2638</v>
      </c>
      <c r="H150" s="79" t="s">
        <v>2638</v>
      </c>
      <c r="I150" s="79" t="s">
        <v>2638</v>
      </c>
      <c r="J150" s="79" t="s">
        <v>2638</v>
      </c>
      <c r="K150" s="83">
        <v>0.32</v>
      </c>
      <c r="L150" s="83">
        <v>0.32</v>
      </c>
      <c r="M150">
        <v>0.32</v>
      </c>
      <c r="N150">
        <v>0.32</v>
      </c>
      <c r="O150">
        <v>0.95</v>
      </c>
      <c r="P150">
        <v>0.76</v>
      </c>
      <c r="Q150" s="79">
        <v>1.52</v>
      </c>
      <c r="R150">
        <v>1.52</v>
      </c>
      <c r="S150" s="52">
        <v>0.6</v>
      </c>
      <c r="T150" s="52">
        <v>0.6</v>
      </c>
      <c r="U150" s="52">
        <v>0.8</v>
      </c>
      <c r="V150" s="52">
        <v>0.8</v>
      </c>
      <c r="W150">
        <v>0.44</v>
      </c>
      <c r="X150" s="79">
        <v>0.44</v>
      </c>
      <c r="Y150" s="83">
        <v>1</v>
      </c>
      <c r="Z150" s="52">
        <v>1</v>
      </c>
      <c r="AA150" s="81">
        <v>0.76949999999999996</v>
      </c>
      <c r="AB150" s="63">
        <v>0.76900000000000002</v>
      </c>
    </row>
    <row r="151" spans="2:28" x14ac:dyDescent="0.25">
      <c r="B151" s="78"/>
      <c r="C151" s="5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Q151" s="79"/>
    </row>
    <row r="152" spans="2:28" x14ac:dyDescent="0.25">
      <c r="B152" s="78" t="s">
        <v>2867</v>
      </c>
      <c r="C152" s="70" t="s">
        <v>2868</v>
      </c>
      <c r="D152" s="79">
        <v>8</v>
      </c>
      <c r="E152" s="79">
        <v>7</v>
      </c>
      <c r="F152" s="79">
        <v>8</v>
      </c>
      <c r="G152" s="79">
        <v>8</v>
      </c>
      <c r="H152" s="79">
        <v>7</v>
      </c>
      <c r="I152" s="79">
        <v>8</v>
      </c>
      <c r="J152" s="79">
        <v>7</v>
      </c>
      <c r="K152" s="79">
        <v>6</v>
      </c>
      <c r="L152" s="79">
        <v>7</v>
      </c>
      <c r="M152" s="79">
        <v>8</v>
      </c>
      <c r="N152">
        <v>7</v>
      </c>
      <c r="O152">
        <v>7</v>
      </c>
      <c r="P152">
        <v>7</v>
      </c>
      <c r="Q152" s="79">
        <v>6</v>
      </c>
      <c r="R152">
        <v>6</v>
      </c>
      <c r="S152">
        <v>8</v>
      </c>
      <c r="T152">
        <v>8</v>
      </c>
      <c r="U152">
        <v>8</v>
      </c>
      <c r="V152">
        <v>8</v>
      </c>
      <c r="W152">
        <v>5</v>
      </c>
      <c r="X152" s="79">
        <v>5</v>
      </c>
      <c r="Y152" s="79">
        <v>7</v>
      </c>
      <c r="Z152">
        <v>6</v>
      </c>
      <c r="AA152" s="81">
        <v>6.0705</v>
      </c>
      <c r="AB152" s="63">
        <v>5.9379999999999997</v>
      </c>
    </row>
    <row r="153" spans="2:28" x14ac:dyDescent="0.25">
      <c r="B153" s="78" t="s">
        <v>2869</v>
      </c>
      <c r="C153" s="5" t="s">
        <v>2870</v>
      </c>
      <c r="D153" s="79" t="s">
        <v>2638</v>
      </c>
      <c r="E153" s="79" t="s">
        <v>2638</v>
      </c>
      <c r="F153" s="79" t="s">
        <v>2638</v>
      </c>
      <c r="G153" s="79" t="s">
        <v>2638</v>
      </c>
      <c r="H153" s="79" t="s">
        <v>2638</v>
      </c>
      <c r="I153" s="79" t="s">
        <v>2638</v>
      </c>
      <c r="J153" s="79" t="s">
        <v>2638</v>
      </c>
      <c r="K153" s="83">
        <v>2.38</v>
      </c>
      <c r="L153" s="83">
        <v>2.38</v>
      </c>
      <c r="M153">
        <v>2.72</v>
      </c>
      <c r="N153">
        <v>2.38</v>
      </c>
      <c r="O153">
        <v>2.38</v>
      </c>
      <c r="P153">
        <v>2.38</v>
      </c>
      <c r="Q153" s="79">
        <v>2.04</v>
      </c>
      <c r="R153" s="52">
        <v>2.1</v>
      </c>
      <c r="S153" s="52">
        <v>2.8</v>
      </c>
      <c r="T153">
        <v>2.88</v>
      </c>
      <c r="U153">
        <v>2.96</v>
      </c>
      <c r="V153">
        <v>2.96</v>
      </c>
      <c r="W153" s="52">
        <v>1.8</v>
      </c>
      <c r="X153" s="79">
        <v>1.85</v>
      </c>
      <c r="Y153" s="79">
        <v>2.52</v>
      </c>
      <c r="Z153">
        <v>2.16</v>
      </c>
      <c r="AA153" s="81">
        <v>2.2317</v>
      </c>
      <c r="AB153" s="63">
        <v>2.2046999999999999</v>
      </c>
    </row>
    <row r="154" spans="2:28" x14ac:dyDescent="0.25">
      <c r="B154" s="78" t="s">
        <v>2871</v>
      </c>
      <c r="C154" s="5" t="s">
        <v>2872</v>
      </c>
      <c r="D154" s="79" t="s">
        <v>2638</v>
      </c>
      <c r="E154" s="79" t="s">
        <v>2638</v>
      </c>
      <c r="F154" s="79" t="s">
        <v>2638</v>
      </c>
      <c r="G154" s="79" t="s">
        <v>2638</v>
      </c>
      <c r="H154" s="79" t="s">
        <v>2638</v>
      </c>
      <c r="I154" s="79" t="s">
        <v>2638</v>
      </c>
      <c r="J154" s="79" t="s">
        <v>2638</v>
      </c>
      <c r="K154" s="83">
        <v>3.43</v>
      </c>
      <c r="L154" s="83">
        <v>3.43</v>
      </c>
      <c r="M154">
        <v>3.92</v>
      </c>
      <c r="N154">
        <v>3.43</v>
      </c>
      <c r="O154">
        <v>3.43</v>
      </c>
      <c r="P154">
        <v>3.43</v>
      </c>
      <c r="Q154" s="79">
        <v>2.94</v>
      </c>
      <c r="R154">
        <v>2.94</v>
      </c>
      <c r="S154">
        <v>3.92</v>
      </c>
      <c r="T154">
        <v>3.84</v>
      </c>
      <c r="U154">
        <v>3.76</v>
      </c>
      <c r="V154">
        <v>3.84</v>
      </c>
      <c r="W154">
        <v>2.4500000000000002</v>
      </c>
      <c r="X154" s="83">
        <v>2.4</v>
      </c>
      <c r="Y154" s="79">
        <v>3.43</v>
      </c>
      <c r="Z154">
        <v>2.94</v>
      </c>
      <c r="AA154" s="81">
        <v>2.9264000000000001</v>
      </c>
      <c r="AB154" s="63">
        <v>2.8546999999999998</v>
      </c>
    </row>
    <row r="155" spans="2:28" x14ac:dyDescent="0.25">
      <c r="B155" s="78" t="s">
        <v>2873</v>
      </c>
      <c r="C155" s="5" t="s">
        <v>2874</v>
      </c>
      <c r="D155" s="79" t="s">
        <v>2638</v>
      </c>
      <c r="E155" s="79" t="s">
        <v>2638</v>
      </c>
      <c r="F155" s="79" t="s">
        <v>2638</v>
      </c>
      <c r="G155" s="79" t="s">
        <v>2638</v>
      </c>
      <c r="H155" s="79" t="s">
        <v>2638</v>
      </c>
      <c r="I155" s="79" t="s">
        <v>2638</v>
      </c>
      <c r="J155" s="79" t="s">
        <v>2638</v>
      </c>
      <c r="K155" s="83">
        <v>1.19</v>
      </c>
      <c r="L155" s="83">
        <v>1.19</v>
      </c>
      <c r="M155">
        <v>1.36</v>
      </c>
      <c r="N155">
        <v>1.19</v>
      </c>
      <c r="O155">
        <v>1.19</v>
      </c>
      <c r="P155">
        <v>1.19</v>
      </c>
      <c r="Q155" s="79">
        <v>1.02</v>
      </c>
      <c r="R155">
        <v>0.96</v>
      </c>
      <c r="S155">
        <v>1.28</v>
      </c>
      <c r="T155">
        <v>1.28</v>
      </c>
      <c r="U155">
        <v>1.28</v>
      </c>
      <c r="V155" s="52">
        <v>1.2</v>
      </c>
      <c r="W155">
        <v>0.75</v>
      </c>
      <c r="X155" s="79">
        <v>0.75</v>
      </c>
      <c r="Y155" s="79">
        <v>1.05</v>
      </c>
      <c r="Z155" s="52">
        <v>0.9</v>
      </c>
      <c r="AA155" s="81">
        <v>0.91239999999999999</v>
      </c>
      <c r="AB155" s="63">
        <v>0.87860000000000005</v>
      </c>
    </row>
    <row r="156" spans="2:28" x14ac:dyDescent="0.25">
      <c r="B156" s="78"/>
      <c r="C156" s="5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Q156" s="79"/>
    </row>
    <row r="157" spans="2:28" x14ac:dyDescent="0.25">
      <c r="B157" s="78" t="s">
        <v>2875</v>
      </c>
      <c r="C157" s="70" t="s">
        <v>2876</v>
      </c>
      <c r="D157" s="79">
        <v>9</v>
      </c>
      <c r="E157" s="79">
        <v>9</v>
      </c>
      <c r="F157" s="79">
        <v>9</v>
      </c>
      <c r="G157" s="79">
        <v>9</v>
      </c>
      <c r="H157" s="79">
        <v>9</v>
      </c>
      <c r="I157" s="79">
        <v>9</v>
      </c>
      <c r="J157" s="79">
        <v>9</v>
      </c>
      <c r="K157" s="79">
        <v>8</v>
      </c>
      <c r="L157" s="79">
        <v>8</v>
      </c>
      <c r="M157" s="79">
        <v>8</v>
      </c>
      <c r="N157">
        <v>8</v>
      </c>
      <c r="O157">
        <v>9</v>
      </c>
      <c r="P157">
        <v>9</v>
      </c>
      <c r="Q157" s="79">
        <v>10</v>
      </c>
      <c r="R157">
        <v>10</v>
      </c>
      <c r="S157">
        <v>9</v>
      </c>
      <c r="T157">
        <v>9</v>
      </c>
      <c r="U157">
        <v>11</v>
      </c>
      <c r="V157">
        <v>11</v>
      </c>
      <c r="W157">
        <v>14</v>
      </c>
      <c r="X157" s="79">
        <v>14</v>
      </c>
      <c r="Y157" s="79">
        <v>12</v>
      </c>
      <c r="Z157">
        <v>12</v>
      </c>
      <c r="AA157" s="81">
        <v>9.6918000000000006</v>
      </c>
      <c r="AB157" s="63">
        <v>9.5175000000000001</v>
      </c>
    </row>
    <row r="158" spans="2:28" x14ac:dyDescent="0.25">
      <c r="B158" s="78" t="s">
        <v>2877</v>
      </c>
      <c r="C158" s="5" t="s">
        <v>2878</v>
      </c>
      <c r="D158" s="79">
        <v>8</v>
      </c>
      <c r="E158" s="79">
        <v>8</v>
      </c>
      <c r="F158" s="79">
        <v>8</v>
      </c>
      <c r="G158" s="79">
        <v>8</v>
      </c>
      <c r="H158" s="79">
        <v>8</v>
      </c>
      <c r="I158" s="79">
        <v>8</v>
      </c>
      <c r="J158" s="79">
        <v>8</v>
      </c>
      <c r="K158" s="79">
        <v>7</v>
      </c>
      <c r="L158" s="79">
        <v>7</v>
      </c>
      <c r="M158" s="79">
        <v>7</v>
      </c>
      <c r="N158">
        <v>7</v>
      </c>
      <c r="O158">
        <v>8</v>
      </c>
      <c r="P158">
        <v>8</v>
      </c>
      <c r="Q158" s="79">
        <v>9</v>
      </c>
      <c r="R158">
        <v>9</v>
      </c>
      <c r="S158">
        <v>8</v>
      </c>
      <c r="T158">
        <v>8</v>
      </c>
      <c r="U158">
        <v>10</v>
      </c>
      <c r="V158">
        <v>10</v>
      </c>
      <c r="W158">
        <v>13</v>
      </c>
      <c r="X158" s="79">
        <v>13</v>
      </c>
      <c r="Y158" s="79">
        <v>11</v>
      </c>
      <c r="Z158">
        <v>11</v>
      </c>
      <c r="AA158" s="81">
        <v>9.1963000000000008</v>
      </c>
      <c r="AB158" s="63">
        <v>9.0183999999999997</v>
      </c>
    </row>
    <row r="159" spans="2:28" x14ac:dyDescent="0.25">
      <c r="B159" s="78" t="s">
        <v>2879</v>
      </c>
      <c r="C159" s="5" t="s">
        <v>2880</v>
      </c>
      <c r="D159" s="79" t="s">
        <v>2638</v>
      </c>
      <c r="E159" s="79" t="s">
        <v>2638</v>
      </c>
      <c r="F159" s="79" t="s">
        <v>2638</v>
      </c>
      <c r="G159" s="79" t="s">
        <v>2638</v>
      </c>
      <c r="H159" s="79" t="s">
        <v>2638</v>
      </c>
      <c r="I159" s="79" t="s">
        <v>2638</v>
      </c>
      <c r="J159" s="79" t="s">
        <v>2638</v>
      </c>
      <c r="K159" s="83">
        <v>1.1200000000000001</v>
      </c>
      <c r="L159" s="83">
        <v>0.91</v>
      </c>
      <c r="M159" s="52">
        <v>0.98</v>
      </c>
      <c r="N159">
        <v>0.98</v>
      </c>
      <c r="O159" s="52">
        <v>0.8</v>
      </c>
      <c r="P159" s="52">
        <v>0.8</v>
      </c>
      <c r="Q159" s="83">
        <v>0.9</v>
      </c>
      <c r="R159" s="52">
        <v>0.9</v>
      </c>
      <c r="S159" s="52">
        <v>0.8</v>
      </c>
      <c r="T159" s="52">
        <v>0.8</v>
      </c>
      <c r="U159" s="52">
        <v>1</v>
      </c>
      <c r="V159" s="52">
        <v>0.9</v>
      </c>
      <c r="W159">
        <v>1.69</v>
      </c>
      <c r="X159" s="79">
        <v>1.56</v>
      </c>
      <c r="Y159" s="79">
        <v>2.09</v>
      </c>
      <c r="Z159">
        <v>2.09</v>
      </c>
      <c r="AA159" s="81">
        <v>1.5378000000000001</v>
      </c>
      <c r="AB159" s="63">
        <v>1.5135000000000001</v>
      </c>
    </row>
    <row r="160" spans="2:28" x14ac:dyDescent="0.25">
      <c r="B160" s="78" t="s">
        <v>2881</v>
      </c>
      <c r="C160" s="5" t="s">
        <v>2882</v>
      </c>
      <c r="D160" s="79" t="s">
        <v>2638</v>
      </c>
      <c r="E160" s="79" t="s">
        <v>2638</v>
      </c>
      <c r="F160" s="79" t="s">
        <v>2638</v>
      </c>
      <c r="G160" s="79" t="s">
        <v>2638</v>
      </c>
      <c r="H160" s="79" t="s">
        <v>2638</v>
      </c>
      <c r="I160" s="79" t="s">
        <v>2638</v>
      </c>
      <c r="J160" s="79" t="s">
        <v>2638</v>
      </c>
      <c r="K160" s="83">
        <v>1.89</v>
      </c>
      <c r="L160" s="83">
        <v>1.68</v>
      </c>
      <c r="M160" s="52">
        <v>1.68</v>
      </c>
      <c r="N160">
        <v>1.68</v>
      </c>
      <c r="O160">
        <v>1.84</v>
      </c>
      <c r="P160">
        <v>1.84</v>
      </c>
      <c r="Q160" s="79">
        <v>2.0699999999999998</v>
      </c>
      <c r="R160">
        <v>1.98</v>
      </c>
      <c r="S160">
        <v>1.92</v>
      </c>
      <c r="T160">
        <v>1.92</v>
      </c>
      <c r="U160" s="52">
        <v>2.4</v>
      </c>
      <c r="V160" s="52">
        <v>2.1</v>
      </c>
      <c r="W160">
        <v>2.86</v>
      </c>
      <c r="X160" s="79">
        <v>2.73</v>
      </c>
      <c r="Y160" s="83">
        <v>1.1000000000000001</v>
      </c>
      <c r="Z160" s="52">
        <v>1.1000000000000001</v>
      </c>
      <c r="AA160" s="81">
        <v>1.8321000000000001</v>
      </c>
      <c r="AB160" s="63">
        <v>1.7768999999999999</v>
      </c>
    </row>
    <row r="161" spans="2:28" x14ac:dyDescent="0.25">
      <c r="B161" s="78" t="s">
        <v>2883</v>
      </c>
      <c r="C161" s="5" t="s">
        <v>2884</v>
      </c>
      <c r="D161" s="79" t="s">
        <v>2638</v>
      </c>
      <c r="E161" s="79" t="s">
        <v>2638</v>
      </c>
      <c r="F161" s="79" t="s">
        <v>2638</v>
      </c>
      <c r="G161" s="79" t="s">
        <v>2638</v>
      </c>
      <c r="H161" s="79" t="s">
        <v>2638</v>
      </c>
      <c r="I161" s="79" t="s">
        <v>2638</v>
      </c>
      <c r="J161" s="79" t="s">
        <v>2638</v>
      </c>
      <c r="K161" s="83">
        <v>0.98</v>
      </c>
      <c r="L161" s="83">
        <v>0.84</v>
      </c>
      <c r="M161" s="52">
        <v>0.91</v>
      </c>
      <c r="N161">
        <v>0.91</v>
      </c>
      <c r="O161">
        <v>1.28</v>
      </c>
      <c r="P161">
        <v>1.28</v>
      </c>
      <c r="Q161" s="79">
        <v>1.35</v>
      </c>
      <c r="R161">
        <v>1.35</v>
      </c>
      <c r="S161">
        <v>1.28</v>
      </c>
      <c r="T161" s="52">
        <v>1.2</v>
      </c>
      <c r="U161" s="52">
        <v>1.5</v>
      </c>
      <c r="V161" s="52">
        <v>1.3</v>
      </c>
      <c r="W161">
        <v>1.04</v>
      </c>
      <c r="X161" s="79">
        <v>1.04</v>
      </c>
      <c r="Y161" s="79">
        <v>0.88</v>
      </c>
      <c r="Z161">
        <v>0.88</v>
      </c>
      <c r="AA161" s="81">
        <v>0.54100000000000004</v>
      </c>
      <c r="AB161" s="63">
        <v>0.52259999999999995</v>
      </c>
    </row>
    <row r="162" spans="2:28" x14ac:dyDescent="0.25">
      <c r="B162" s="78" t="s">
        <v>2885</v>
      </c>
      <c r="C162" s="5" t="s">
        <v>2886</v>
      </c>
      <c r="D162" s="79" t="s">
        <v>2638</v>
      </c>
      <c r="E162" s="79" t="s">
        <v>2638</v>
      </c>
      <c r="F162" s="79" t="s">
        <v>2638</v>
      </c>
      <c r="G162" s="79" t="s">
        <v>2638</v>
      </c>
      <c r="H162" s="79" t="s">
        <v>2638</v>
      </c>
      <c r="I162" s="79" t="s">
        <v>2638</v>
      </c>
      <c r="J162" s="79" t="s">
        <v>2638</v>
      </c>
      <c r="K162" s="83">
        <v>1.47</v>
      </c>
      <c r="L162" s="83">
        <v>1.47</v>
      </c>
      <c r="M162" s="52">
        <v>1.4</v>
      </c>
      <c r="N162" s="52">
        <v>1.4</v>
      </c>
      <c r="O162">
        <v>1.04</v>
      </c>
      <c r="P162">
        <v>1.04</v>
      </c>
      <c r="Q162" s="79">
        <v>1.35</v>
      </c>
      <c r="R162">
        <v>1.35</v>
      </c>
      <c r="S162">
        <v>1.04</v>
      </c>
      <c r="T162">
        <v>1.1200000000000001</v>
      </c>
      <c r="U162" s="52">
        <v>1.2</v>
      </c>
      <c r="V162" s="52">
        <v>1.1000000000000001</v>
      </c>
      <c r="W162">
        <v>2.34</v>
      </c>
      <c r="X162" s="79">
        <v>2.34</v>
      </c>
      <c r="Y162" s="79">
        <v>3.52</v>
      </c>
      <c r="Z162">
        <v>3.52</v>
      </c>
      <c r="AA162" s="81">
        <v>3.0651999999999999</v>
      </c>
      <c r="AB162" s="63">
        <v>3.0808</v>
      </c>
    </row>
    <row r="163" spans="2:28" x14ac:dyDescent="0.25">
      <c r="B163" s="78" t="s">
        <v>2887</v>
      </c>
      <c r="C163" s="5" t="s">
        <v>2888</v>
      </c>
      <c r="D163" s="79" t="s">
        <v>2638</v>
      </c>
      <c r="E163" s="79" t="s">
        <v>2638</v>
      </c>
      <c r="F163" s="79" t="s">
        <v>2638</v>
      </c>
      <c r="G163" s="79" t="s">
        <v>2638</v>
      </c>
      <c r="H163" s="79" t="s">
        <v>2638</v>
      </c>
      <c r="I163" s="79" t="s">
        <v>2638</v>
      </c>
      <c r="J163" s="79" t="s">
        <v>2638</v>
      </c>
      <c r="K163" s="83">
        <v>0.7</v>
      </c>
      <c r="L163" s="83">
        <v>1.1200000000000001</v>
      </c>
      <c r="M163" s="52">
        <v>1.05</v>
      </c>
      <c r="N163">
        <v>1.05</v>
      </c>
      <c r="O163">
        <v>1.84</v>
      </c>
      <c r="P163">
        <v>1.84</v>
      </c>
      <c r="Q163" s="79">
        <v>1.98</v>
      </c>
      <c r="R163">
        <v>2.0699999999999998</v>
      </c>
      <c r="S163">
        <v>1.84</v>
      </c>
      <c r="T163">
        <v>1.84</v>
      </c>
      <c r="U163" s="52">
        <v>2.4</v>
      </c>
      <c r="V163" s="52">
        <v>2.1</v>
      </c>
      <c r="W163">
        <v>2.73</v>
      </c>
      <c r="X163" s="79">
        <v>2.73</v>
      </c>
      <c r="Y163" s="79">
        <v>1.98</v>
      </c>
      <c r="Z163">
        <v>2.09</v>
      </c>
      <c r="AA163" s="81">
        <v>1.1781999999999999</v>
      </c>
      <c r="AB163" s="63">
        <v>1.0720000000000001</v>
      </c>
    </row>
    <row r="164" spans="2:28" x14ac:dyDescent="0.25">
      <c r="B164" s="78" t="s">
        <v>2889</v>
      </c>
      <c r="C164" s="5" t="s">
        <v>2890</v>
      </c>
      <c r="D164" s="79" t="s">
        <v>2638</v>
      </c>
      <c r="E164" s="79" t="s">
        <v>2638</v>
      </c>
      <c r="F164" s="79" t="s">
        <v>2638</v>
      </c>
      <c r="G164" s="79" t="s">
        <v>2638</v>
      </c>
      <c r="H164" s="79" t="s">
        <v>2638</v>
      </c>
      <c r="I164" s="79" t="s">
        <v>2638</v>
      </c>
      <c r="J164" s="79" t="s">
        <v>2638</v>
      </c>
      <c r="K164" s="83">
        <v>0.42</v>
      </c>
      <c r="L164" s="83">
        <v>0.56000000000000005</v>
      </c>
      <c r="M164" s="52">
        <v>0.56000000000000005</v>
      </c>
      <c r="N164">
        <v>0.56000000000000005</v>
      </c>
      <c r="O164">
        <v>0.72</v>
      </c>
      <c r="P164">
        <v>0.72</v>
      </c>
      <c r="Q164" s="79">
        <v>0.81</v>
      </c>
      <c r="R164">
        <v>0.81</v>
      </c>
      <c r="S164">
        <v>0.72</v>
      </c>
      <c r="T164">
        <v>0.72</v>
      </c>
      <c r="U164" s="52">
        <v>0.9</v>
      </c>
      <c r="V164" s="52">
        <v>1.5</v>
      </c>
      <c r="W164" s="52">
        <v>1.3</v>
      </c>
      <c r="X164" s="79">
        <v>1.56</v>
      </c>
      <c r="Y164" s="79">
        <v>0.77</v>
      </c>
      <c r="Z164">
        <v>0.66</v>
      </c>
      <c r="AA164" s="81">
        <v>0.61</v>
      </c>
      <c r="AB164" s="63">
        <v>0.61609999999999998</v>
      </c>
    </row>
    <row r="165" spans="2:28" x14ac:dyDescent="0.25">
      <c r="B165" s="78" t="s">
        <v>2891</v>
      </c>
      <c r="C165" s="5" t="s">
        <v>2892</v>
      </c>
      <c r="D165" s="79" t="s">
        <v>2638</v>
      </c>
      <c r="E165" s="79" t="s">
        <v>2638</v>
      </c>
      <c r="F165" s="79" t="s">
        <v>2638</v>
      </c>
      <c r="G165" s="79" t="s">
        <v>2638</v>
      </c>
      <c r="H165" s="79" t="s">
        <v>2638</v>
      </c>
      <c r="I165" s="79" t="s">
        <v>2638</v>
      </c>
      <c r="J165" s="79" t="s">
        <v>2638</v>
      </c>
      <c r="K165" s="83">
        <v>0.21</v>
      </c>
      <c r="L165" s="83">
        <v>0.21</v>
      </c>
      <c r="M165" s="52">
        <v>0.21</v>
      </c>
      <c r="N165">
        <v>0.21</v>
      </c>
      <c r="O165">
        <v>0.24</v>
      </c>
      <c r="P165">
        <v>0.24</v>
      </c>
      <c r="Q165" s="79">
        <v>0.27</v>
      </c>
      <c r="R165">
        <v>0.27</v>
      </c>
      <c r="S165">
        <v>0.24</v>
      </c>
      <c r="T165">
        <v>0.24</v>
      </c>
      <c r="U165" s="52">
        <v>0.3</v>
      </c>
      <c r="V165" s="52">
        <v>0.5</v>
      </c>
      <c r="W165">
        <v>0.52</v>
      </c>
      <c r="X165" s="79">
        <v>0.52</v>
      </c>
      <c r="Y165" s="79">
        <v>0.33</v>
      </c>
      <c r="Z165">
        <v>0.33</v>
      </c>
      <c r="AA165" s="81">
        <v>0.21149999999999999</v>
      </c>
      <c r="AB165" s="63">
        <v>0.21790000000000001</v>
      </c>
    </row>
    <row r="166" spans="2:28" x14ac:dyDescent="0.25">
      <c r="B166" s="78" t="s">
        <v>2893</v>
      </c>
      <c r="C166" s="5" t="s">
        <v>2894</v>
      </c>
      <c r="D166" s="79" t="s">
        <v>2638</v>
      </c>
      <c r="E166" s="79" t="s">
        <v>2638</v>
      </c>
      <c r="F166" s="79" t="s">
        <v>2638</v>
      </c>
      <c r="G166" s="79" t="s">
        <v>2638</v>
      </c>
      <c r="H166" s="79" t="s">
        <v>2638</v>
      </c>
      <c r="I166" s="79" t="s">
        <v>2638</v>
      </c>
      <c r="J166" s="79" t="s">
        <v>2638</v>
      </c>
      <c r="K166" s="83">
        <v>0.21</v>
      </c>
      <c r="L166" s="83">
        <v>0.21</v>
      </c>
      <c r="M166" s="52">
        <v>0.21</v>
      </c>
      <c r="N166">
        <v>0.21</v>
      </c>
      <c r="O166">
        <v>0.24</v>
      </c>
      <c r="P166">
        <v>0.24</v>
      </c>
      <c r="Q166" s="79">
        <v>0.27</v>
      </c>
      <c r="R166">
        <v>0.27</v>
      </c>
      <c r="S166">
        <v>0.16</v>
      </c>
      <c r="T166">
        <v>0.16</v>
      </c>
      <c r="U166" s="52">
        <v>0.3</v>
      </c>
      <c r="V166" s="52">
        <v>0.5</v>
      </c>
      <c r="W166">
        <v>0.52</v>
      </c>
      <c r="X166" s="79">
        <v>0.52</v>
      </c>
      <c r="Y166" s="79">
        <v>0.33</v>
      </c>
      <c r="Z166">
        <v>0.33</v>
      </c>
      <c r="AA166" s="81">
        <v>0.2205</v>
      </c>
      <c r="AB166" s="63">
        <v>0.2185</v>
      </c>
    </row>
    <row r="167" spans="2:28" x14ac:dyDescent="0.25">
      <c r="B167" s="78" t="s">
        <v>2895</v>
      </c>
      <c r="C167" s="5" t="s">
        <v>2896</v>
      </c>
      <c r="D167" s="79">
        <v>1</v>
      </c>
      <c r="E167" s="79">
        <v>1</v>
      </c>
      <c r="F167" s="79">
        <v>1</v>
      </c>
      <c r="G167" s="79">
        <v>1</v>
      </c>
      <c r="H167" s="79">
        <v>1</v>
      </c>
      <c r="I167" s="79">
        <v>1</v>
      </c>
      <c r="J167" s="79">
        <v>1</v>
      </c>
      <c r="K167" s="79">
        <v>1</v>
      </c>
      <c r="L167" s="79">
        <v>1</v>
      </c>
      <c r="M167" s="79">
        <v>1</v>
      </c>
      <c r="N167">
        <v>1</v>
      </c>
      <c r="O167">
        <v>1</v>
      </c>
      <c r="P167">
        <v>1</v>
      </c>
      <c r="Q167" s="79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 s="79">
        <v>1</v>
      </c>
      <c r="Y167" s="79">
        <v>1</v>
      </c>
      <c r="Z167">
        <v>1</v>
      </c>
      <c r="AA167" s="81">
        <v>0.49559999999999998</v>
      </c>
      <c r="AB167" s="63">
        <v>0.49909999999999999</v>
      </c>
    </row>
    <row r="168" spans="2:28" x14ac:dyDescent="0.25">
      <c r="B168" s="78"/>
      <c r="C168" s="5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Q168" s="79"/>
    </row>
    <row r="169" spans="2:28" x14ac:dyDescent="0.25">
      <c r="B169" s="78" t="s">
        <v>2897</v>
      </c>
      <c r="C169" s="70" t="s">
        <v>2898</v>
      </c>
      <c r="D169" s="79">
        <v>7</v>
      </c>
      <c r="E169" s="79">
        <v>5</v>
      </c>
      <c r="F169" s="79">
        <v>6</v>
      </c>
      <c r="G169" s="79">
        <v>5</v>
      </c>
      <c r="H169" s="79">
        <v>5</v>
      </c>
      <c r="I169" s="79">
        <v>5</v>
      </c>
      <c r="J169" s="79">
        <v>6</v>
      </c>
      <c r="K169" s="79">
        <v>6</v>
      </c>
      <c r="L169" s="79">
        <v>6</v>
      </c>
      <c r="M169" s="79">
        <v>6</v>
      </c>
      <c r="N169">
        <v>6</v>
      </c>
      <c r="O169">
        <v>5</v>
      </c>
      <c r="P169">
        <v>5</v>
      </c>
      <c r="Q169" s="79">
        <v>5</v>
      </c>
      <c r="R169">
        <v>5</v>
      </c>
      <c r="S169">
        <v>8</v>
      </c>
      <c r="T169">
        <v>8</v>
      </c>
      <c r="U169">
        <v>8</v>
      </c>
      <c r="V169">
        <v>8</v>
      </c>
      <c r="W169">
        <v>8</v>
      </c>
      <c r="X169" s="79">
        <v>8</v>
      </c>
      <c r="Y169" s="79">
        <v>6</v>
      </c>
      <c r="Z169">
        <v>6</v>
      </c>
      <c r="AA169" s="81">
        <v>5.9318999999999997</v>
      </c>
      <c r="AB169" s="63">
        <v>5.8457999999999997</v>
      </c>
    </row>
    <row r="170" spans="2:28" x14ac:dyDescent="0.25">
      <c r="B170" s="78" t="s">
        <v>2899</v>
      </c>
      <c r="C170" s="5" t="s">
        <v>2900</v>
      </c>
      <c r="D170" s="79" t="s">
        <v>2638</v>
      </c>
      <c r="E170" s="79" t="s">
        <v>2638</v>
      </c>
      <c r="F170" s="79" t="s">
        <v>2638</v>
      </c>
      <c r="G170" s="79" t="s">
        <v>2638</v>
      </c>
      <c r="H170" s="79" t="s">
        <v>2638</v>
      </c>
      <c r="I170" s="79" t="s">
        <v>2638</v>
      </c>
      <c r="J170" s="79" t="s">
        <v>2638</v>
      </c>
      <c r="K170" s="83">
        <v>2.1</v>
      </c>
      <c r="L170" s="83">
        <v>2.1</v>
      </c>
      <c r="M170" s="52">
        <v>2.1</v>
      </c>
      <c r="N170" s="52">
        <v>2.1</v>
      </c>
      <c r="O170">
        <v>1.75</v>
      </c>
      <c r="P170">
        <v>1.75</v>
      </c>
      <c r="Q170" s="79">
        <v>1.75</v>
      </c>
      <c r="R170">
        <v>1.75</v>
      </c>
      <c r="S170">
        <v>2.72</v>
      </c>
      <c r="T170">
        <v>2.72</v>
      </c>
      <c r="U170">
        <v>2.64</v>
      </c>
      <c r="V170">
        <v>2.72</v>
      </c>
      <c r="W170">
        <v>2.72</v>
      </c>
      <c r="X170" s="79">
        <v>2.72</v>
      </c>
      <c r="Y170" s="79">
        <v>1.98</v>
      </c>
      <c r="Z170">
        <v>1.98</v>
      </c>
      <c r="AA170" s="81">
        <v>1.8597999999999999</v>
      </c>
      <c r="AB170" s="63">
        <v>1.8494999999999999</v>
      </c>
    </row>
    <row r="171" spans="2:28" x14ac:dyDescent="0.25">
      <c r="B171" s="78" t="s">
        <v>2901</v>
      </c>
      <c r="C171" s="5" t="s">
        <v>2902</v>
      </c>
      <c r="D171" s="79" t="s">
        <v>2638</v>
      </c>
      <c r="E171" s="79" t="s">
        <v>2638</v>
      </c>
      <c r="F171" s="79" t="s">
        <v>2638</v>
      </c>
      <c r="G171" s="79" t="s">
        <v>2638</v>
      </c>
      <c r="H171" s="79" t="s">
        <v>2638</v>
      </c>
      <c r="I171" s="79" t="s">
        <v>2638</v>
      </c>
      <c r="J171" s="79" t="s">
        <v>2638</v>
      </c>
      <c r="K171" s="83">
        <v>0.3</v>
      </c>
      <c r="L171" s="83">
        <v>0.3</v>
      </c>
      <c r="M171" s="52">
        <v>0.3</v>
      </c>
      <c r="N171" s="52">
        <v>0.3</v>
      </c>
      <c r="O171">
        <v>0.25</v>
      </c>
      <c r="P171">
        <v>0.25</v>
      </c>
      <c r="Q171" s="79">
        <v>0.25</v>
      </c>
      <c r="R171">
        <v>0.25</v>
      </c>
      <c r="S171" s="52">
        <v>0.4</v>
      </c>
      <c r="T171" s="52">
        <v>0.4</v>
      </c>
      <c r="U171" s="52">
        <v>0.4</v>
      </c>
      <c r="V171" s="52">
        <v>0.4</v>
      </c>
      <c r="W171" s="52">
        <v>0.4</v>
      </c>
      <c r="X171" s="83">
        <v>0.4</v>
      </c>
      <c r="Y171" s="83">
        <v>0.3</v>
      </c>
      <c r="Z171" s="52">
        <v>0.3</v>
      </c>
      <c r="AA171" s="81">
        <v>0.30259999999999998</v>
      </c>
      <c r="AB171" s="63">
        <v>0.29630000000000001</v>
      </c>
    </row>
    <row r="172" spans="2:28" x14ac:dyDescent="0.25">
      <c r="B172" s="78" t="s">
        <v>2903</v>
      </c>
      <c r="C172" s="5" t="s">
        <v>2904</v>
      </c>
      <c r="D172" s="79" t="s">
        <v>2638</v>
      </c>
      <c r="E172" s="79" t="s">
        <v>2638</v>
      </c>
      <c r="F172" s="79" t="s">
        <v>2638</v>
      </c>
      <c r="G172" s="79" t="s">
        <v>2638</v>
      </c>
      <c r="H172" s="79" t="s">
        <v>2638</v>
      </c>
      <c r="I172" s="79" t="s">
        <v>2638</v>
      </c>
      <c r="J172" s="79" t="s">
        <v>2638</v>
      </c>
      <c r="K172" s="83">
        <v>3.6</v>
      </c>
      <c r="L172" s="83">
        <v>3.6</v>
      </c>
      <c r="M172" s="52">
        <v>3.6</v>
      </c>
      <c r="N172" s="52">
        <v>3.6</v>
      </c>
      <c r="O172" s="52">
        <v>3</v>
      </c>
      <c r="P172" s="52">
        <v>3</v>
      </c>
      <c r="Q172" s="83">
        <v>3</v>
      </c>
      <c r="R172" s="52">
        <v>3</v>
      </c>
      <c r="S172">
        <v>4.88</v>
      </c>
      <c r="T172">
        <v>4.88</v>
      </c>
      <c r="U172">
        <v>4.96</v>
      </c>
      <c r="V172">
        <v>4.88</v>
      </c>
      <c r="W172">
        <v>4.88</v>
      </c>
      <c r="X172" s="79">
        <v>4.88</v>
      </c>
      <c r="Y172" s="79">
        <v>3.72</v>
      </c>
      <c r="Z172">
        <v>3.72</v>
      </c>
      <c r="AA172" s="81">
        <v>3.7694000000000001</v>
      </c>
      <c r="AB172" s="63">
        <v>3.7</v>
      </c>
    </row>
    <row r="173" spans="2:28" x14ac:dyDescent="0.25">
      <c r="B173" s="78"/>
      <c r="C173" s="5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Q173" s="79"/>
    </row>
    <row r="174" spans="2:28" x14ac:dyDescent="0.25">
      <c r="B174" s="78" t="s">
        <v>2905</v>
      </c>
      <c r="C174" s="70" t="s">
        <v>2906</v>
      </c>
      <c r="D174" s="79">
        <v>5</v>
      </c>
      <c r="E174" s="79">
        <v>6</v>
      </c>
      <c r="F174" s="79">
        <v>7</v>
      </c>
      <c r="G174" s="79">
        <v>6</v>
      </c>
      <c r="H174" s="79">
        <v>5</v>
      </c>
      <c r="I174" s="79">
        <v>4</v>
      </c>
      <c r="J174" s="79">
        <v>4</v>
      </c>
      <c r="K174" s="79">
        <v>5</v>
      </c>
      <c r="L174" s="79">
        <v>5</v>
      </c>
      <c r="M174" s="79">
        <v>5</v>
      </c>
      <c r="N174">
        <v>5</v>
      </c>
      <c r="O174">
        <v>5</v>
      </c>
      <c r="P174">
        <v>5</v>
      </c>
      <c r="Q174" s="79">
        <v>6</v>
      </c>
      <c r="R174">
        <v>6</v>
      </c>
      <c r="S174">
        <v>6</v>
      </c>
      <c r="T174">
        <v>6</v>
      </c>
      <c r="U174">
        <v>5</v>
      </c>
      <c r="V174">
        <v>5</v>
      </c>
      <c r="W174">
        <v>7</v>
      </c>
      <c r="X174" s="79">
        <v>7</v>
      </c>
      <c r="Y174" s="79">
        <v>6</v>
      </c>
      <c r="Z174">
        <v>6</v>
      </c>
      <c r="AA174" s="81">
        <v>6.1314000000000002</v>
      </c>
      <c r="AB174" s="63">
        <v>6.1295000000000002</v>
      </c>
    </row>
    <row r="175" spans="2:28" x14ac:dyDescent="0.25">
      <c r="B175" s="78" t="s">
        <v>2907</v>
      </c>
      <c r="C175" s="5" t="s">
        <v>2908</v>
      </c>
      <c r="D175" s="79" t="s">
        <v>2638</v>
      </c>
      <c r="E175" s="79" t="s">
        <v>2638</v>
      </c>
      <c r="F175" s="79" t="s">
        <v>2638</v>
      </c>
      <c r="G175" s="79" t="s">
        <v>2638</v>
      </c>
      <c r="H175" s="79" t="s">
        <v>2638</v>
      </c>
      <c r="I175" s="79" t="s">
        <v>2638</v>
      </c>
      <c r="J175" s="79" t="s">
        <v>2638</v>
      </c>
      <c r="K175" s="83">
        <v>0.78</v>
      </c>
      <c r="L175" s="83">
        <v>0.78</v>
      </c>
      <c r="M175" s="52">
        <v>0.65</v>
      </c>
      <c r="N175">
        <v>0.65</v>
      </c>
      <c r="O175">
        <v>0.95</v>
      </c>
      <c r="P175">
        <v>0.95</v>
      </c>
      <c r="Q175" s="83">
        <v>0.9</v>
      </c>
      <c r="R175" s="52">
        <v>0.9</v>
      </c>
      <c r="S175" s="52">
        <v>0.9</v>
      </c>
      <c r="T175" s="52">
        <v>0.9</v>
      </c>
      <c r="U175">
        <v>0.95</v>
      </c>
      <c r="V175">
        <v>0.95</v>
      </c>
      <c r="W175">
        <v>0.91</v>
      </c>
      <c r="X175" s="79">
        <v>0.91</v>
      </c>
      <c r="Y175" s="79">
        <v>0.96</v>
      </c>
      <c r="Z175">
        <v>0.96</v>
      </c>
      <c r="AA175" s="81">
        <v>0.91900000000000004</v>
      </c>
      <c r="AB175" s="63">
        <v>0.91669999999999996</v>
      </c>
    </row>
    <row r="176" spans="2:28" x14ac:dyDescent="0.25">
      <c r="B176" s="78" t="s">
        <v>2909</v>
      </c>
      <c r="C176" s="5" t="s">
        <v>2910</v>
      </c>
      <c r="D176" s="79" t="s">
        <v>2638</v>
      </c>
      <c r="E176" s="79" t="s">
        <v>2638</v>
      </c>
      <c r="F176" s="79" t="s">
        <v>2638</v>
      </c>
      <c r="G176" s="79" t="s">
        <v>2638</v>
      </c>
      <c r="H176" s="79" t="s">
        <v>2638</v>
      </c>
      <c r="I176" s="79" t="s">
        <v>2638</v>
      </c>
      <c r="J176" s="79" t="s">
        <v>2638</v>
      </c>
      <c r="K176" s="83">
        <v>0.24</v>
      </c>
      <c r="L176" s="83">
        <v>0.24</v>
      </c>
      <c r="M176" s="52">
        <v>0.2</v>
      </c>
      <c r="N176" s="52">
        <v>0.2</v>
      </c>
      <c r="O176" s="52">
        <v>0.3</v>
      </c>
      <c r="P176" s="52">
        <v>0.3</v>
      </c>
      <c r="Q176" s="83">
        <v>0.3</v>
      </c>
      <c r="R176" s="52">
        <v>0.3</v>
      </c>
      <c r="S176" s="52">
        <v>0.3</v>
      </c>
      <c r="T176" s="52">
        <v>0.3</v>
      </c>
      <c r="U176" s="52">
        <v>0.3</v>
      </c>
      <c r="V176" s="52">
        <v>0.3</v>
      </c>
      <c r="W176">
        <v>0.28000000000000003</v>
      </c>
      <c r="X176" s="79">
        <v>0.28000000000000003</v>
      </c>
      <c r="Y176" s="79">
        <v>0.24</v>
      </c>
      <c r="Z176">
        <v>0.24</v>
      </c>
      <c r="AA176" s="81">
        <v>0.20760000000000001</v>
      </c>
      <c r="AB176" s="63">
        <v>0.2102</v>
      </c>
    </row>
    <row r="177" spans="2:28" x14ac:dyDescent="0.25">
      <c r="B177" s="78" t="s">
        <v>2911</v>
      </c>
      <c r="C177" s="5" t="s">
        <v>2912</v>
      </c>
      <c r="D177" s="79" t="s">
        <v>2638</v>
      </c>
      <c r="E177" s="79" t="s">
        <v>2638</v>
      </c>
      <c r="F177" s="79" t="s">
        <v>2638</v>
      </c>
      <c r="G177" s="79" t="s">
        <v>2638</v>
      </c>
      <c r="H177" s="79" t="s">
        <v>2638</v>
      </c>
      <c r="I177" s="79" t="s">
        <v>2638</v>
      </c>
      <c r="J177" s="79" t="s">
        <v>2638</v>
      </c>
      <c r="K177" s="83">
        <v>1.08</v>
      </c>
      <c r="L177" s="83">
        <v>1.08</v>
      </c>
      <c r="M177" s="52">
        <v>0.9</v>
      </c>
      <c r="N177" s="52">
        <v>0.9</v>
      </c>
      <c r="O177" s="52">
        <v>0.8</v>
      </c>
      <c r="P177" s="52">
        <v>0.8</v>
      </c>
      <c r="Q177" s="79">
        <v>1.02</v>
      </c>
      <c r="R177">
        <v>1.02</v>
      </c>
      <c r="S177">
        <v>1.02</v>
      </c>
      <c r="T177">
        <v>1.02</v>
      </c>
      <c r="U177">
        <v>0.85</v>
      </c>
      <c r="V177">
        <v>0.85</v>
      </c>
      <c r="W177">
        <v>1.47</v>
      </c>
      <c r="X177" s="79">
        <v>1.47</v>
      </c>
      <c r="Y177" s="79">
        <v>1.26</v>
      </c>
      <c r="Z177">
        <v>1.26</v>
      </c>
      <c r="AA177" s="81">
        <v>1.2685999999999999</v>
      </c>
      <c r="AB177" s="63">
        <v>1.2797000000000001</v>
      </c>
    </row>
    <row r="178" spans="2:28" x14ac:dyDescent="0.25">
      <c r="B178" s="78" t="s">
        <v>2913</v>
      </c>
      <c r="C178" s="5" t="s">
        <v>2914</v>
      </c>
      <c r="D178" s="79" t="s">
        <v>2638</v>
      </c>
      <c r="E178" s="79" t="s">
        <v>2638</v>
      </c>
      <c r="F178" s="79" t="s">
        <v>2638</v>
      </c>
      <c r="G178" s="79" t="s">
        <v>2638</v>
      </c>
      <c r="H178" s="79" t="s">
        <v>2638</v>
      </c>
      <c r="I178" s="79" t="s">
        <v>2638</v>
      </c>
      <c r="J178" s="79" t="s">
        <v>2638</v>
      </c>
      <c r="K178" s="83">
        <v>3.9</v>
      </c>
      <c r="L178" s="83">
        <v>3.9</v>
      </c>
      <c r="M178" s="52">
        <v>3.25</v>
      </c>
      <c r="N178">
        <v>3.25</v>
      </c>
      <c r="O178">
        <v>2.95</v>
      </c>
      <c r="P178">
        <v>2.95</v>
      </c>
      <c r="Q178" s="79">
        <v>3.78</v>
      </c>
      <c r="R178">
        <v>3.78</v>
      </c>
      <c r="S178">
        <v>3.78</v>
      </c>
      <c r="T178">
        <v>3.78</v>
      </c>
      <c r="U178" s="52">
        <v>2.9</v>
      </c>
      <c r="V178" s="52">
        <v>2.9</v>
      </c>
      <c r="W178">
        <v>4.34</v>
      </c>
      <c r="X178" s="79">
        <v>4.34</v>
      </c>
      <c r="Y178" s="79">
        <v>3.54</v>
      </c>
      <c r="Z178">
        <v>3.54</v>
      </c>
      <c r="AA178" s="81">
        <v>3.7363</v>
      </c>
      <c r="AB178" s="63">
        <v>3.7229000000000001</v>
      </c>
    </row>
    <row r="179" spans="2:28" x14ac:dyDescent="0.25">
      <c r="B179" s="78"/>
      <c r="C179" s="5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Q179" s="79"/>
    </row>
    <row r="180" spans="2:28" x14ac:dyDescent="0.25">
      <c r="B180" s="78" t="s">
        <v>2915</v>
      </c>
      <c r="C180" s="70" t="s">
        <v>2916</v>
      </c>
      <c r="D180" s="79">
        <v>10</v>
      </c>
      <c r="E180" s="79">
        <v>11</v>
      </c>
      <c r="F180" s="79">
        <v>9</v>
      </c>
      <c r="G180" s="79">
        <v>10</v>
      </c>
      <c r="H180" s="79">
        <v>15</v>
      </c>
      <c r="I180" s="79">
        <v>13</v>
      </c>
      <c r="J180" s="79">
        <v>13</v>
      </c>
      <c r="K180" s="79">
        <v>13</v>
      </c>
      <c r="L180" s="79">
        <v>13</v>
      </c>
      <c r="M180" s="79">
        <v>13</v>
      </c>
      <c r="N180">
        <v>13</v>
      </c>
      <c r="O180">
        <v>13</v>
      </c>
      <c r="P180">
        <v>13</v>
      </c>
      <c r="Q180" s="79">
        <v>11</v>
      </c>
      <c r="R180">
        <v>12</v>
      </c>
      <c r="S180">
        <v>9</v>
      </c>
      <c r="T180">
        <v>9</v>
      </c>
      <c r="U180">
        <v>9</v>
      </c>
      <c r="V180">
        <v>9</v>
      </c>
      <c r="W180">
        <v>11</v>
      </c>
      <c r="X180" s="79">
        <v>11</v>
      </c>
      <c r="Y180" s="79">
        <v>10</v>
      </c>
      <c r="Z180">
        <v>10</v>
      </c>
      <c r="AA180" s="81">
        <v>9.7628000000000004</v>
      </c>
      <c r="AB180" s="63">
        <v>9.6892999999999994</v>
      </c>
    </row>
    <row r="181" spans="2:28" x14ac:dyDescent="0.25">
      <c r="B181" s="78" t="s">
        <v>2917</v>
      </c>
      <c r="C181" s="5" t="s">
        <v>2918</v>
      </c>
      <c r="D181" s="79">
        <v>5</v>
      </c>
      <c r="E181" s="79">
        <v>6</v>
      </c>
      <c r="F181" s="79">
        <v>5</v>
      </c>
      <c r="G181" s="79">
        <v>6</v>
      </c>
      <c r="H181" s="79">
        <v>6</v>
      </c>
      <c r="I181" s="79">
        <v>5</v>
      </c>
      <c r="J181" s="79">
        <v>5</v>
      </c>
      <c r="K181" s="79">
        <v>5</v>
      </c>
      <c r="L181" s="79">
        <v>5</v>
      </c>
      <c r="M181" s="79">
        <v>5</v>
      </c>
      <c r="N181">
        <v>5</v>
      </c>
      <c r="O181">
        <v>5</v>
      </c>
      <c r="P181">
        <v>5</v>
      </c>
      <c r="Q181" s="79">
        <v>4</v>
      </c>
      <c r="R181">
        <v>4</v>
      </c>
      <c r="S181">
        <v>3</v>
      </c>
      <c r="T181">
        <v>3</v>
      </c>
      <c r="U181">
        <v>4</v>
      </c>
      <c r="V181">
        <v>4</v>
      </c>
      <c r="W181">
        <v>7</v>
      </c>
      <c r="X181" s="79">
        <v>7</v>
      </c>
      <c r="Y181" s="79">
        <v>7</v>
      </c>
      <c r="Z181">
        <v>7</v>
      </c>
      <c r="AA181" s="81">
        <v>6.6269</v>
      </c>
      <c r="AB181" s="63">
        <v>6.5317999999999996</v>
      </c>
    </row>
    <row r="182" spans="2:28" x14ac:dyDescent="0.25">
      <c r="B182" s="78" t="s">
        <v>2919</v>
      </c>
      <c r="C182" s="5" t="s">
        <v>2920</v>
      </c>
      <c r="D182" s="79" t="s">
        <v>2638</v>
      </c>
      <c r="E182" s="79" t="s">
        <v>2638</v>
      </c>
      <c r="F182" s="79" t="s">
        <v>2638</v>
      </c>
      <c r="G182" s="79" t="s">
        <v>2638</v>
      </c>
      <c r="H182" s="79" t="s">
        <v>2638</v>
      </c>
      <c r="I182" s="79" t="s">
        <v>2638</v>
      </c>
      <c r="J182" s="79" t="s">
        <v>2638</v>
      </c>
      <c r="K182" s="83">
        <v>3.8</v>
      </c>
      <c r="L182" s="83">
        <v>3.8</v>
      </c>
      <c r="M182" s="52">
        <v>3.8</v>
      </c>
      <c r="N182" s="52">
        <v>3.8</v>
      </c>
      <c r="O182" s="52">
        <v>3.8</v>
      </c>
      <c r="P182" s="52">
        <v>3.8</v>
      </c>
      <c r="Q182" s="79">
        <v>2.96</v>
      </c>
      <c r="R182">
        <v>2.96</v>
      </c>
      <c r="S182">
        <v>2.16</v>
      </c>
      <c r="T182">
        <v>2.16</v>
      </c>
      <c r="U182">
        <v>2.84</v>
      </c>
      <c r="V182">
        <v>2.84</v>
      </c>
      <c r="W182" s="52">
        <v>4.9000000000000004</v>
      </c>
      <c r="X182" s="83">
        <v>4.9000000000000004</v>
      </c>
      <c r="Y182" s="79">
        <v>4.83</v>
      </c>
      <c r="Z182">
        <v>4.83</v>
      </c>
      <c r="AA182" s="81">
        <v>4.7054999999999998</v>
      </c>
      <c r="AB182" s="63">
        <v>4.593</v>
      </c>
    </row>
    <row r="183" spans="2:28" x14ac:dyDescent="0.25">
      <c r="B183" s="78" t="s">
        <v>2921</v>
      </c>
      <c r="C183" s="5" t="s">
        <v>2922</v>
      </c>
      <c r="D183" s="79" t="s">
        <v>2638</v>
      </c>
      <c r="E183" s="79" t="s">
        <v>2638</v>
      </c>
      <c r="F183" s="79" t="s">
        <v>2638</v>
      </c>
      <c r="G183" s="79" t="s">
        <v>2638</v>
      </c>
      <c r="H183" s="79" t="s">
        <v>2638</v>
      </c>
      <c r="I183" s="79" t="s">
        <v>2638</v>
      </c>
      <c r="J183" s="79" t="s">
        <v>2638</v>
      </c>
      <c r="K183" s="83">
        <v>1.2</v>
      </c>
      <c r="L183" s="83">
        <v>1.2</v>
      </c>
      <c r="M183" s="52">
        <v>1.2</v>
      </c>
      <c r="N183" s="52">
        <v>1.2</v>
      </c>
      <c r="O183" s="52">
        <v>1.2</v>
      </c>
      <c r="P183" s="52">
        <v>1.2</v>
      </c>
      <c r="Q183" s="79">
        <v>1.04</v>
      </c>
      <c r="R183">
        <v>1.04</v>
      </c>
      <c r="S183">
        <v>0.84</v>
      </c>
      <c r="T183">
        <v>0.84</v>
      </c>
      <c r="U183">
        <v>1.1599999999999999</v>
      </c>
      <c r="V183">
        <v>1.1599999999999999</v>
      </c>
      <c r="W183" s="52">
        <v>2.1</v>
      </c>
      <c r="X183" s="83">
        <v>2.1</v>
      </c>
      <c r="Y183" s="79">
        <v>2.17</v>
      </c>
      <c r="Z183">
        <v>2.17</v>
      </c>
      <c r="AA183" s="81">
        <v>1.9214</v>
      </c>
      <c r="AB183" s="63">
        <v>1.9387000000000001</v>
      </c>
    </row>
    <row r="184" spans="2:28" x14ac:dyDescent="0.25">
      <c r="B184" s="78" t="s">
        <v>2923</v>
      </c>
      <c r="C184" s="5" t="s">
        <v>2924</v>
      </c>
      <c r="D184" s="79">
        <v>5</v>
      </c>
      <c r="E184" s="79">
        <v>5</v>
      </c>
      <c r="F184" s="79">
        <v>4</v>
      </c>
      <c r="G184" s="79">
        <v>4</v>
      </c>
      <c r="H184" s="79">
        <v>9</v>
      </c>
      <c r="I184" s="79">
        <v>8</v>
      </c>
      <c r="J184" s="79">
        <v>8</v>
      </c>
      <c r="K184" s="79">
        <v>8</v>
      </c>
      <c r="L184" s="79">
        <v>8</v>
      </c>
      <c r="M184" s="79">
        <v>8</v>
      </c>
      <c r="N184">
        <v>8</v>
      </c>
      <c r="O184">
        <v>8</v>
      </c>
      <c r="P184">
        <v>8</v>
      </c>
      <c r="Q184" s="79">
        <v>7</v>
      </c>
      <c r="R184">
        <v>8</v>
      </c>
      <c r="S184">
        <v>6</v>
      </c>
      <c r="T184">
        <v>6</v>
      </c>
      <c r="U184">
        <v>5</v>
      </c>
      <c r="V184">
        <v>5</v>
      </c>
      <c r="W184">
        <v>4</v>
      </c>
      <c r="X184" s="79">
        <v>4</v>
      </c>
      <c r="Y184" s="79">
        <v>3</v>
      </c>
      <c r="Z184">
        <v>3</v>
      </c>
      <c r="AA184" s="81">
        <v>3.1358999999999999</v>
      </c>
      <c r="AB184" s="63">
        <v>3.1576</v>
      </c>
    </row>
    <row r="185" spans="2:28" x14ac:dyDescent="0.25">
      <c r="B185" s="78" t="s">
        <v>2925</v>
      </c>
      <c r="C185" s="5" t="s">
        <v>2926</v>
      </c>
      <c r="D185" s="79" t="s">
        <v>2638</v>
      </c>
      <c r="E185" s="79" t="s">
        <v>2638</v>
      </c>
      <c r="F185" s="79" t="s">
        <v>2638</v>
      </c>
      <c r="G185" s="79" t="s">
        <v>2638</v>
      </c>
      <c r="H185" s="79" t="s">
        <v>2638</v>
      </c>
      <c r="I185" s="79" t="s">
        <v>2638</v>
      </c>
      <c r="J185" s="79" t="s">
        <v>2638</v>
      </c>
      <c r="K185" s="83">
        <v>4.24</v>
      </c>
      <c r="L185" s="83">
        <v>5.28</v>
      </c>
      <c r="M185">
        <v>5.28</v>
      </c>
      <c r="N185">
        <v>5.28</v>
      </c>
      <c r="O185">
        <v>6.32</v>
      </c>
      <c r="P185">
        <v>6.32</v>
      </c>
      <c r="Q185" s="79">
        <v>5.53</v>
      </c>
      <c r="R185">
        <v>6.32</v>
      </c>
      <c r="S185">
        <v>4.74</v>
      </c>
      <c r="T185">
        <v>4.74</v>
      </c>
      <c r="U185">
        <v>3.95</v>
      </c>
      <c r="V185">
        <v>3.95</v>
      </c>
      <c r="W185">
        <v>2.96</v>
      </c>
      <c r="X185" s="79">
        <v>2.96</v>
      </c>
      <c r="Y185" s="79">
        <v>2.46</v>
      </c>
      <c r="Z185">
        <v>2.46</v>
      </c>
      <c r="AA185" s="81">
        <v>2.4247000000000001</v>
      </c>
      <c r="AB185" s="63">
        <v>2.4394999999999998</v>
      </c>
    </row>
    <row r="186" spans="2:28" x14ac:dyDescent="0.25">
      <c r="B186" s="78" t="s">
        <v>2927</v>
      </c>
      <c r="C186" s="5" t="s">
        <v>2928</v>
      </c>
      <c r="D186" s="79" t="s">
        <v>2638</v>
      </c>
      <c r="E186" s="79" t="s">
        <v>2638</v>
      </c>
      <c r="F186" s="79" t="s">
        <v>2638</v>
      </c>
      <c r="G186" s="79" t="s">
        <v>2638</v>
      </c>
      <c r="H186" s="79" t="s">
        <v>2638</v>
      </c>
      <c r="I186" s="79" t="s">
        <v>2638</v>
      </c>
      <c r="J186" s="79" t="s">
        <v>2638</v>
      </c>
      <c r="K186" s="83">
        <v>3.76</v>
      </c>
      <c r="L186" s="83">
        <v>2.72</v>
      </c>
      <c r="M186">
        <v>2.72</v>
      </c>
      <c r="N186">
        <v>2.72</v>
      </c>
      <c r="O186">
        <v>1.68</v>
      </c>
      <c r="P186">
        <v>1.68</v>
      </c>
      <c r="Q186" s="79">
        <v>1.47</v>
      </c>
      <c r="R186">
        <v>1.68</v>
      </c>
      <c r="S186">
        <v>1.26</v>
      </c>
      <c r="T186">
        <v>1.26</v>
      </c>
      <c r="U186">
        <v>1.05</v>
      </c>
      <c r="V186">
        <v>1.05</v>
      </c>
      <c r="W186">
        <v>1.04</v>
      </c>
      <c r="X186" s="79">
        <v>1.04</v>
      </c>
      <c r="Y186" s="79">
        <v>0.54</v>
      </c>
      <c r="Z186">
        <v>0.54</v>
      </c>
      <c r="AA186" s="81">
        <v>0.71120000000000005</v>
      </c>
      <c r="AB186" s="63">
        <v>0.71809999999999996</v>
      </c>
    </row>
    <row r="187" spans="2:28" x14ac:dyDescent="0.25">
      <c r="B187" s="78"/>
      <c r="C187" s="5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Q187" s="79"/>
    </row>
    <row r="188" spans="2:28" x14ac:dyDescent="0.25">
      <c r="B188" s="78" t="s">
        <v>2929</v>
      </c>
      <c r="C188" s="70" t="s">
        <v>2930</v>
      </c>
      <c r="D188" s="79">
        <v>10</v>
      </c>
      <c r="E188" s="79">
        <v>10</v>
      </c>
      <c r="F188" s="79">
        <v>10</v>
      </c>
      <c r="G188" s="79">
        <v>11</v>
      </c>
      <c r="H188" s="79">
        <v>10</v>
      </c>
      <c r="I188" s="79">
        <v>10</v>
      </c>
      <c r="J188" s="79">
        <v>10</v>
      </c>
      <c r="K188" s="79">
        <v>12</v>
      </c>
      <c r="L188" s="79">
        <v>13</v>
      </c>
      <c r="M188" s="79">
        <v>12</v>
      </c>
      <c r="N188">
        <v>12</v>
      </c>
      <c r="O188">
        <v>10</v>
      </c>
      <c r="P188">
        <v>10</v>
      </c>
      <c r="Q188" s="79">
        <v>12</v>
      </c>
      <c r="R188">
        <v>12</v>
      </c>
      <c r="S188">
        <v>14</v>
      </c>
      <c r="T188">
        <v>14</v>
      </c>
      <c r="U188">
        <v>17</v>
      </c>
      <c r="V188">
        <v>17</v>
      </c>
      <c r="W188">
        <v>15</v>
      </c>
      <c r="X188" s="79">
        <v>14</v>
      </c>
      <c r="Y188" s="79">
        <v>11</v>
      </c>
      <c r="Z188">
        <v>11</v>
      </c>
      <c r="AA188" s="81">
        <v>10.7888</v>
      </c>
      <c r="AB188" s="63">
        <v>10.8849</v>
      </c>
    </row>
    <row r="189" spans="2:28" x14ac:dyDescent="0.25">
      <c r="B189" s="78" t="s">
        <v>2931</v>
      </c>
      <c r="C189" s="5" t="s">
        <v>2932</v>
      </c>
      <c r="D189" s="79">
        <v>5</v>
      </c>
      <c r="E189" s="79">
        <v>6</v>
      </c>
      <c r="F189" s="79">
        <v>6</v>
      </c>
      <c r="G189" s="79">
        <v>6</v>
      </c>
      <c r="H189" s="79">
        <v>6</v>
      </c>
      <c r="I189" s="79">
        <v>6</v>
      </c>
      <c r="J189" s="79">
        <v>6</v>
      </c>
      <c r="K189" s="79">
        <v>7</v>
      </c>
      <c r="L189" s="79">
        <v>8</v>
      </c>
      <c r="M189" s="79">
        <v>7</v>
      </c>
      <c r="N189">
        <v>7</v>
      </c>
      <c r="O189">
        <v>6</v>
      </c>
      <c r="P189">
        <v>6</v>
      </c>
      <c r="Q189" s="79">
        <v>7</v>
      </c>
      <c r="R189">
        <v>7</v>
      </c>
      <c r="S189">
        <v>9</v>
      </c>
      <c r="T189">
        <v>9</v>
      </c>
      <c r="U189">
        <v>10</v>
      </c>
      <c r="V189">
        <v>10</v>
      </c>
      <c r="W189">
        <v>11</v>
      </c>
      <c r="X189" s="79">
        <v>11</v>
      </c>
      <c r="Y189" s="79">
        <v>7</v>
      </c>
      <c r="Z189">
        <v>7</v>
      </c>
      <c r="AA189" s="81">
        <v>7.1510999999999996</v>
      </c>
      <c r="AB189" s="63">
        <v>7.2187999999999999</v>
      </c>
    </row>
    <row r="190" spans="2:28" x14ac:dyDescent="0.25">
      <c r="B190" s="78" t="s">
        <v>2933</v>
      </c>
      <c r="C190" s="5" t="s">
        <v>2934</v>
      </c>
      <c r="D190" s="79">
        <v>5</v>
      </c>
      <c r="E190" s="79">
        <v>4</v>
      </c>
      <c r="F190" s="79">
        <v>4</v>
      </c>
      <c r="G190" s="79">
        <v>5</v>
      </c>
      <c r="H190" s="79">
        <v>4</v>
      </c>
      <c r="I190" s="79">
        <v>4</v>
      </c>
      <c r="J190" s="79">
        <v>4</v>
      </c>
      <c r="K190" s="79">
        <v>5</v>
      </c>
      <c r="L190" s="79">
        <v>5</v>
      </c>
      <c r="M190" s="79">
        <v>5</v>
      </c>
      <c r="N190">
        <v>5</v>
      </c>
      <c r="O190">
        <v>4</v>
      </c>
      <c r="P190">
        <v>4</v>
      </c>
      <c r="Q190" s="79">
        <v>5</v>
      </c>
      <c r="R190">
        <v>5</v>
      </c>
      <c r="S190">
        <v>5</v>
      </c>
      <c r="T190">
        <v>5</v>
      </c>
      <c r="U190">
        <v>7</v>
      </c>
      <c r="V190">
        <v>7</v>
      </c>
      <c r="W190">
        <v>4</v>
      </c>
      <c r="X190" s="79">
        <v>3</v>
      </c>
      <c r="Y190" s="79">
        <v>4</v>
      </c>
      <c r="Z190">
        <v>4</v>
      </c>
      <c r="AA190" s="81">
        <v>3.6377000000000002</v>
      </c>
      <c r="AB190" s="63">
        <v>3.6661000000000001</v>
      </c>
    </row>
    <row r="191" spans="2:28" x14ac:dyDescent="0.25">
      <c r="B191" s="78" t="s">
        <v>2935</v>
      </c>
      <c r="C191" s="5" t="s">
        <v>2936</v>
      </c>
      <c r="D191" s="79" t="s">
        <v>2638</v>
      </c>
      <c r="E191" s="79" t="s">
        <v>2638</v>
      </c>
      <c r="F191" s="79" t="s">
        <v>2638</v>
      </c>
      <c r="G191" s="79" t="s">
        <v>2638</v>
      </c>
      <c r="H191" s="79" t="s">
        <v>2638</v>
      </c>
      <c r="I191" s="79" t="s">
        <v>2638</v>
      </c>
      <c r="J191" s="79" t="s">
        <v>2638</v>
      </c>
      <c r="K191" s="83">
        <v>0.45</v>
      </c>
      <c r="L191" s="83">
        <v>0.45</v>
      </c>
      <c r="M191" s="52">
        <v>0.6</v>
      </c>
      <c r="N191" s="52">
        <v>0.6</v>
      </c>
      <c r="O191">
        <v>0.48</v>
      </c>
      <c r="P191">
        <v>0.48</v>
      </c>
      <c r="Q191" s="83">
        <v>0.6</v>
      </c>
      <c r="R191" s="52">
        <v>0.6</v>
      </c>
      <c r="S191" s="52">
        <v>0.6</v>
      </c>
      <c r="T191" s="52">
        <v>0.6</v>
      </c>
      <c r="U191">
        <v>0.63</v>
      </c>
      <c r="V191">
        <v>0.63</v>
      </c>
      <c r="W191">
        <v>0.56000000000000005</v>
      </c>
      <c r="X191" s="79">
        <v>0.42</v>
      </c>
      <c r="Y191" s="79">
        <v>0.52</v>
      </c>
      <c r="Z191">
        <v>0.56000000000000005</v>
      </c>
      <c r="AA191" s="81">
        <v>0.2576</v>
      </c>
      <c r="AB191" s="63">
        <v>0.26050000000000001</v>
      </c>
    </row>
    <row r="192" spans="2:28" x14ac:dyDescent="0.25">
      <c r="B192" s="78" t="s">
        <v>2937</v>
      </c>
      <c r="C192" s="5" t="s">
        <v>2938</v>
      </c>
      <c r="D192" s="79" t="s">
        <v>2638</v>
      </c>
      <c r="E192" s="79" t="s">
        <v>2638</v>
      </c>
      <c r="F192" s="79" t="s">
        <v>2638</v>
      </c>
      <c r="G192" s="79" t="s">
        <v>2638</v>
      </c>
      <c r="H192" s="79" t="s">
        <v>2638</v>
      </c>
      <c r="I192" s="79" t="s">
        <v>2638</v>
      </c>
      <c r="J192" s="79" t="s">
        <v>2638</v>
      </c>
      <c r="K192" s="83">
        <v>0.55000000000000004</v>
      </c>
      <c r="L192" s="83">
        <v>0.55000000000000004</v>
      </c>
      <c r="M192" s="52">
        <v>0.65</v>
      </c>
      <c r="N192">
        <v>0.65</v>
      </c>
      <c r="O192">
        <v>0.52</v>
      </c>
      <c r="P192">
        <v>0.52</v>
      </c>
      <c r="Q192" s="79">
        <v>0.65</v>
      </c>
      <c r="R192">
        <v>0.65</v>
      </c>
      <c r="S192">
        <v>0.65</v>
      </c>
      <c r="T192">
        <v>0.65</v>
      </c>
      <c r="U192">
        <v>0.77</v>
      </c>
      <c r="V192">
        <v>0.77</v>
      </c>
      <c r="W192">
        <v>0.76</v>
      </c>
      <c r="X192" s="79">
        <v>0.56999999999999995</v>
      </c>
      <c r="Y192" s="83">
        <v>0.8</v>
      </c>
      <c r="Z192">
        <v>0.76</v>
      </c>
      <c r="AA192" s="81">
        <v>0.36030000000000001</v>
      </c>
      <c r="AB192" s="63">
        <v>0.3649</v>
      </c>
    </row>
    <row r="193" spans="2:28" x14ac:dyDescent="0.25">
      <c r="B193" s="78" t="s">
        <v>2939</v>
      </c>
      <c r="C193" s="84" t="s">
        <v>2940</v>
      </c>
      <c r="D193" s="79" t="s">
        <v>2638</v>
      </c>
      <c r="E193" s="79" t="s">
        <v>2638</v>
      </c>
      <c r="F193" s="79" t="s">
        <v>2638</v>
      </c>
      <c r="G193" s="79" t="s">
        <v>2638</v>
      </c>
      <c r="H193" s="79" t="s">
        <v>2638</v>
      </c>
      <c r="I193" s="79" t="s">
        <v>2638</v>
      </c>
      <c r="J193" s="79" t="s">
        <v>2638</v>
      </c>
      <c r="K193" s="83">
        <v>4</v>
      </c>
      <c r="L193" s="83">
        <v>4</v>
      </c>
      <c r="M193" s="52">
        <v>3.75</v>
      </c>
      <c r="N193">
        <v>3.75</v>
      </c>
      <c r="O193" s="52">
        <v>3</v>
      </c>
      <c r="P193" s="52">
        <v>3</v>
      </c>
      <c r="Q193" s="79">
        <v>3.75</v>
      </c>
      <c r="R193">
        <v>3.75</v>
      </c>
      <c r="S193">
        <v>3.75</v>
      </c>
      <c r="T193">
        <v>3.75</v>
      </c>
      <c r="U193" s="52">
        <v>5.6</v>
      </c>
      <c r="V193" s="52">
        <v>5.6</v>
      </c>
      <c r="W193">
        <v>2.68</v>
      </c>
      <c r="X193" s="79">
        <v>2.0099999999999998</v>
      </c>
      <c r="Y193" s="79">
        <v>2.68</v>
      </c>
      <c r="Z193">
        <v>2.68</v>
      </c>
      <c r="AA193" s="81">
        <v>3.0196999999999998</v>
      </c>
      <c r="AB193" s="63">
        <v>3.0407000000000002</v>
      </c>
    </row>
    <row r="194" spans="2:28" x14ac:dyDescent="0.25">
      <c r="B194" s="78"/>
      <c r="C194" s="5"/>
      <c r="D194" s="79"/>
      <c r="E194" s="85"/>
      <c r="F194" s="79"/>
      <c r="G194" s="79"/>
      <c r="H194" s="79"/>
      <c r="I194" s="79"/>
      <c r="J194" s="85"/>
      <c r="K194" s="79"/>
      <c r="L194" s="79"/>
      <c r="M194" s="79"/>
      <c r="N194" s="79"/>
      <c r="Q194" s="79"/>
    </row>
    <row r="195" spans="2:28" x14ac:dyDescent="0.25">
      <c r="B195" s="78" t="s">
        <v>2941</v>
      </c>
      <c r="C195" s="70" t="s">
        <v>2942</v>
      </c>
      <c r="D195" s="79">
        <v>4</v>
      </c>
      <c r="E195" s="79">
        <v>4</v>
      </c>
      <c r="F195" s="79">
        <v>4</v>
      </c>
      <c r="G195" s="79">
        <v>4</v>
      </c>
      <c r="H195" s="79">
        <v>5</v>
      </c>
      <c r="I195" s="79">
        <v>6</v>
      </c>
      <c r="J195" s="79">
        <v>6</v>
      </c>
      <c r="K195" s="79">
        <v>5</v>
      </c>
      <c r="L195" s="79">
        <v>7</v>
      </c>
      <c r="M195" s="79">
        <v>6</v>
      </c>
      <c r="N195">
        <v>6</v>
      </c>
      <c r="O195">
        <v>8</v>
      </c>
      <c r="P195">
        <v>8</v>
      </c>
      <c r="Q195" s="79">
        <v>10</v>
      </c>
      <c r="R195">
        <v>10</v>
      </c>
      <c r="S195">
        <v>8</v>
      </c>
      <c r="T195">
        <v>8</v>
      </c>
      <c r="U195">
        <v>4</v>
      </c>
      <c r="V195">
        <v>4</v>
      </c>
      <c r="W195">
        <v>4</v>
      </c>
      <c r="X195" s="79">
        <v>4</v>
      </c>
      <c r="Y195" s="79">
        <v>7</v>
      </c>
      <c r="Z195">
        <v>7</v>
      </c>
      <c r="AA195" s="81">
        <v>7.1436999999999999</v>
      </c>
      <c r="AB195" s="63">
        <v>7.2073</v>
      </c>
    </row>
    <row r="196" spans="2:28" x14ac:dyDescent="0.25">
      <c r="B196" s="78" t="s">
        <v>2943</v>
      </c>
      <c r="C196" s="5" t="s">
        <v>2944</v>
      </c>
      <c r="D196" s="79">
        <v>2</v>
      </c>
      <c r="E196" s="79">
        <v>2</v>
      </c>
      <c r="F196" s="79">
        <v>2</v>
      </c>
      <c r="G196" s="79">
        <v>2</v>
      </c>
      <c r="H196" s="79">
        <v>3</v>
      </c>
      <c r="I196" s="79">
        <v>3</v>
      </c>
      <c r="J196" s="79">
        <v>3</v>
      </c>
      <c r="K196" s="79">
        <v>3</v>
      </c>
      <c r="L196" s="79">
        <v>4</v>
      </c>
      <c r="M196" s="79">
        <v>3</v>
      </c>
      <c r="N196">
        <v>3</v>
      </c>
      <c r="O196">
        <v>5</v>
      </c>
      <c r="P196">
        <v>5</v>
      </c>
      <c r="Q196" s="79">
        <v>6</v>
      </c>
      <c r="R196">
        <v>6</v>
      </c>
      <c r="S196">
        <v>5</v>
      </c>
      <c r="T196">
        <v>5</v>
      </c>
      <c r="U196">
        <v>2</v>
      </c>
      <c r="V196">
        <v>2</v>
      </c>
      <c r="W196">
        <v>2</v>
      </c>
      <c r="X196" s="79">
        <v>2</v>
      </c>
      <c r="Y196" s="79">
        <v>4</v>
      </c>
      <c r="Z196">
        <v>4</v>
      </c>
      <c r="AA196" s="81">
        <v>4.0416999999999996</v>
      </c>
      <c r="AB196" s="63">
        <v>4.0776000000000003</v>
      </c>
    </row>
    <row r="197" spans="2:28" x14ac:dyDescent="0.25">
      <c r="B197" s="78" t="s">
        <v>2945</v>
      </c>
      <c r="C197" s="5" t="s">
        <v>2946</v>
      </c>
      <c r="D197" s="79">
        <v>2</v>
      </c>
      <c r="E197" s="79">
        <v>2</v>
      </c>
      <c r="F197" s="79">
        <v>2</v>
      </c>
      <c r="G197" s="79">
        <v>2</v>
      </c>
      <c r="H197" s="79">
        <v>2</v>
      </c>
      <c r="I197" s="79">
        <v>3</v>
      </c>
      <c r="J197" s="79">
        <v>3</v>
      </c>
      <c r="K197" s="79">
        <v>2</v>
      </c>
      <c r="L197" s="79">
        <v>3</v>
      </c>
      <c r="M197" s="79">
        <v>3</v>
      </c>
      <c r="N197">
        <v>3</v>
      </c>
      <c r="O197">
        <v>3</v>
      </c>
      <c r="P197">
        <v>3</v>
      </c>
      <c r="Q197" s="79">
        <v>4</v>
      </c>
      <c r="R197">
        <v>4</v>
      </c>
      <c r="S197">
        <v>3</v>
      </c>
      <c r="T197">
        <v>3</v>
      </c>
      <c r="U197">
        <v>2</v>
      </c>
      <c r="V197">
        <v>2</v>
      </c>
      <c r="W197">
        <v>2</v>
      </c>
      <c r="X197" s="79">
        <v>2</v>
      </c>
      <c r="Y197" s="79">
        <v>3</v>
      </c>
      <c r="Z197">
        <v>3</v>
      </c>
      <c r="AA197" s="81">
        <v>3.1019000000000001</v>
      </c>
      <c r="AB197" s="63">
        <v>3.1295999999999999</v>
      </c>
    </row>
    <row r="198" spans="2:28" x14ac:dyDescent="0.25">
      <c r="B198" s="78"/>
      <c r="C198" s="5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Q198" s="79"/>
    </row>
    <row r="199" spans="2:28" x14ac:dyDescent="0.25">
      <c r="B199" s="78" t="s">
        <v>2947</v>
      </c>
      <c r="C199" s="70" t="s">
        <v>2948</v>
      </c>
      <c r="D199" s="79">
        <v>8</v>
      </c>
      <c r="E199" s="79">
        <v>8</v>
      </c>
      <c r="F199" s="79">
        <v>8</v>
      </c>
      <c r="G199" s="79">
        <v>9</v>
      </c>
      <c r="H199" s="79">
        <v>9</v>
      </c>
      <c r="I199" s="79">
        <v>9</v>
      </c>
      <c r="J199" s="79">
        <v>8</v>
      </c>
      <c r="K199" s="79">
        <v>8</v>
      </c>
      <c r="L199" s="79">
        <v>8</v>
      </c>
      <c r="M199" s="79">
        <v>7</v>
      </c>
      <c r="N199">
        <v>8</v>
      </c>
      <c r="O199">
        <v>6</v>
      </c>
      <c r="P199">
        <v>7</v>
      </c>
      <c r="Q199" s="79">
        <v>6</v>
      </c>
      <c r="R199">
        <v>6</v>
      </c>
      <c r="S199">
        <v>5</v>
      </c>
      <c r="T199">
        <v>5</v>
      </c>
      <c r="U199">
        <v>3</v>
      </c>
      <c r="V199">
        <v>4</v>
      </c>
      <c r="W199">
        <v>3</v>
      </c>
      <c r="X199" s="79">
        <v>3</v>
      </c>
      <c r="Y199" s="79">
        <v>5</v>
      </c>
      <c r="Z199">
        <v>6</v>
      </c>
      <c r="AA199" s="81">
        <v>7.7809999999999997</v>
      </c>
      <c r="AB199" s="63">
        <v>8.1188000000000002</v>
      </c>
    </row>
    <row r="200" spans="2:28" x14ac:dyDescent="0.25">
      <c r="B200" s="78"/>
      <c r="C200" s="5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Q200" s="79"/>
    </row>
    <row r="201" spans="2:28" x14ac:dyDescent="0.25">
      <c r="B201" s="78" t="s">
        <v>2949</v>
      </c>
      <c r="C201" s="70" t="s">
        <v>2950</v>
      </c>
      <c r="D201" s="79">
        <v>48</v>
      </c>
      <c r="E201" s="79">
        <v>47</v>
      </c>
      <c r="F201" s="79">
        <v>49</v>
      </c>
      <c r="G201" s="79">
        <v>44</v>
      </c>
      <c r="H201" s="79">
        <v>43</v>
      </c>
      <c r="I201" s="79">
        <v>38</v>
      </c>
      <c r="J201" s="79">
        <v>44</v>
      </c>
      <c r="K201" s="79">
        <v>40</v>
      </c>
      <c r="L201" s="79">
        <v>43</v>
      </c>
      <c r="M201" s="79">
        <v>47</v>
      </c>
      <c r="N201">
        <v>48</v>
      </c>
      <c r="O201">
        <v>47</v>
      </c>
      <c r="P201">
        <v>49</v>
      </c>
      <c r="Q201" s="79">
        <v>46</v>
      </c>
      <c r="R201">
        <v>46</v>
      </c>
      <c r="S201">
        <v>42</v>
      </c>
      <c r="T201">
        <v>42</v>
      </c>
      <c r="U201">
        <v>41</v>
      </c>
      <c r="V201">
        <v>41</v>
      </c>
      <c r="W201">
        <v>50</v>
      </c>
      <c r="X201" s="79">
        <v>50</v>
      </c>
      <c r="Y201" s="79">
        <v>47</v>
      </c>
      <c r="Z201">
        <v>46</v>
      </c>
      <c r="AA201" s="81">
        <v>41.970199999999998</v>
      </c>
      <c r="AB201" s="63">
        <v>42.578400000000002</v>
      </c>
    </row>
    <row r="202" spans="2:28" x14ac:dyDescent="0.25">
      <c r="B202" s="78" t="s">
        <v>2951</v>
      </c>
      <c r="C202" s="5" t="s">
        <v>2952</v>
      </c>
      <c r="D202" s="79">
        <v>26</v>
      </c>
      <c r="E202" s="79">
        <v>26</v>
      </c>
      <c r="F202" s="79">
        <v>23</v>
      </c>
      <c r="G202" s="79">
        <v>25</v>
      </c>
      <c r="H202" s="79">
        <v>24</v>
      </c>
      <c r="I202" s="79">
        <v>21</v>
      </c>
      <c r="J202" s="79">
        <v>23</v>
      </c>
      <c r="K202" s="79">
        <v>24</v>
      </c>
      <c r="L202" s="79">
        <v>25</v>
      </c>
      <c r="M202" s="79">
        <v>26</v>
      </c>
      <c r="N202">
        <v>27</v>
      </c>
      <c r="O202">
        <v>27</v>
      </c>
      <c r="P202">
        <v>28</v>
      </c>
      <c r="Q202" s="79">
        <v>26</v>
      </c>
      <c r="R202">
        <v>26</v>
      </c>
      <c r="S202">
        <v>23</v>
      </c>
      <c r="T202">
        <v>23</v>
      </c>
      <c r="U202">
        <v>22</v>
      </c>
      <c r="V202">
        <v>22</v>
      </c>
      <c r="W202">
        <v>22</v>
      </c>
      <c r="X202" s="79">
        <v>22</v>
      </c>
      <c r="Y202" s="79">
        <v>18</v>
      </c>
      <c r="Z202">
        <v>18</v>
      </c>
      <c r="AA202" s="81">
        <v>16.5105</v>
      </c>
      <c r="AB202" s="63">
        <v>16.672699999999999</v>
      </c>
    </row>
    <row r="203" spans="2:28" x14ac:dyDescent="0.25">
      <c r="B203" s="78" t="s">
        <v>2953</v>
      </c>
      <c r="C203" s="5" t="s">
        <v>2954</v>
      </c>
      <c r="D203" s="79">
        <v>19</v>
      </c>
      <c r="E203" s="79">
        <v>18</v>
      </c>
      <c r="F203" s="79">
        <v>23</v>
      </c>
      <c r="G203" s="79">
        <v>16</v>
      </c>
      <c r="H203" s="79">
        <v>16</v>
      </c>
      <c r="I203" s="79">
        <v>14</v>
      </c>
      <c r="J203" s="79">
        <v>18</v>
      </c>
      <c r="K203" s="79">
        <v>14</v>
      </c>
      <c r="L203" s="79">
        <v>16</v>
      </c>
      <c r="M203" s="79">
        <v>18</v>
      </c>
      <c r="N203">
        <v>18</v>
      </c>
      <c r="O203">
        <v>17</v>
      </c>
      <c r="P203">
        <v>18</v>
      </c>
      <c r="Q203" s="79">
        <v>17</v>
      </c>
      <c r="R203">
        <v>17</v>
      </c>
      <c r="S203">
        <v>17</v>
      </c>
      <c r="T203">
        <v>17</v>
      </c>
      <c r="U203">
        <v>16</v>
      </c>
      <c r="V203">
        <v>16</v>
      </c>
      <c r="W203">
        <v>25</v>
      </c>
      <c r="X203" s="79">
        <v>25</v>
      </c>
      <c r="Y203" s="79">
        <v>26</v>
      </c>
      <c r="Z203">
        <v>25</v>
      </c>
      <c r="AA203" s="81">
        <v>23.2807</v>
      </c>
      <c r="AB203" s="63">
        <v>23.775700000000001</v>
      </c>
    </row>
    <row r="204" spans="2:28" x14ac:dyDescent="0.25">
      <c r="B204" s="78" t="s">
        <v>2955</v>
      </c>
      <c r="C204" s="5" t="s">
        <v>2956</v>
      </c>
      <c r="D204" s="79">
        <v>3</v>
      </c>
      <c r="E204" s="79">
        <v>3</v>
      </c>
      <c r="F204" s="79">
        <v>3</v>
      </c>
      <c r="G204" s="79">
        <v>3</v>
      </c>
      <c r="H204" s="79">
        <v>3</v>
      </c>
      <c r="I204" s="79">
        <v>3</v>
      </c>
      <c r="J204" s="79">
        <v>3</v>
      </c>
      <c r="K204" s="79">
        <v>2</v>
      </c>
      <c r="L204" s="79">
        <v>2</v>
      </c>
      <c r="M204" s="79">
        <v>3</v>
      </c>
      <c r="N204">
        <v>3</v>
      </c>
      <c r="O204">
        <v>3</v>
      </c>
      <c r="P204">
        <v>3</v>
      </c>
      <c r="Q204" s="79">
        <v>3</v>
      </c>
      <c r="R204">
        <v>3</v>
      </c>
      <c r="S204">
        <v>2</v>
      </c>
      <c r="T204">
        <v>2</v>
      </c>
      <c r="U204">
        <v>3</v>
      </c>
      <c r="V204">
        <v>3</v>
      </c>
      <c r="W204">
        <v>3</v>
      </c>
      <c r="X204" s="79">
        <v>3</v>
      </c>
      <c r="Y204" s="79">
        <v>3</v>
      </c>
      <c r="Z204">
        <v>3</v>
      </c>
      <c r="AA204" s="81">
        <v>2.1791</v>
      </c>
      <c r="AB204" s="63">
        <v>2.13</v>
      </c>
    </row>
    <row r="205" spans="2:28" x14ac:dyDescent="0.25">
      <c r="B205" s="5" t="s">
        <v>2957</v>
      </c>
      <c r="C205" s="84" t="s">
        <v>2958</v>
      </c>
      <c r="D205" s="79" t="s">
        <v>2638</v>
      </c>
      <c r="E205" s="79" t="s">
        <v>2638</v>
      </c>
      <c r="F205" s="79" t="s">
        <v>2638</v>
      </c>
      <c r="G205" s="79" t="s">
        <v>2638</v>
      </c>
      <c r="H205" s="79" t="s">
        <v>2638</v>
      </c>
      <c r="I205" s="79" t="s">
        <v>2638</v>
      </c>
      <c r="J205" s="79" t="s">
        <v>2638</v>
      </c>
      <c r="K205" s="79">
        <v>0.99</v>
      </c>
      <c r="L205" s="79">
        <v>0.99</v>
      </c>
      <c r="M205">
        <v>0.99</v>
      </c>
      <c r="N205">
        <v>0.99</v>
      </c>
      <c r="O205" s="52">
        <v>1.5</v>
      </c>
      <c r="P205" s="52">
        <v>1.5</v>
      </c>
      <c r="Q205" s="83">
        <v>1.5</v>
      </c>
      <c r="R205" s="52">
        <v>1.5</v>
      </c>
      <c r="S205" s="52">
        <v>1</v>
      </c>
      <c r="T205" s="52">
        <v>1</v>
      </c>
      <c r="U205">
        <v>0.99</v>
      </c>
      <c r="V205">
        <v>0.99</v>
      </c>
      <c r="W205">
        <v>0.99</v>
      </c>
      <c r="X205" s="79">
        <v>0.99</v>
      </c>
      <c r="Y205" s="83">
        <v>1.5</v>
      </c>
      <c r="Z205" s="52">
        <v>1.5</v>
      </c>
      <c r="AA205" s="81">
        <v>0.65400000000000003</v>
      </c>
      <c r="AB205" s="63">
        <v>0.66439999999999999</v>
      </c>
    </row>
    <row r="206" spans="2:28" x14ac:dyDescent="0.25">
      <c r="B206" s="5" t="s">
        <v>2959</v>
      </c>
      <c r="C206" s="84" t="s">
        <v>2960</v>
      </c>
      <c r="D206" s="79" t="s">
        <v>2638</v>
      </c>
      <c r="E206" s="79" t="s">
        <v>2638</v>
      </c>
      <c r="F206" s="79" t="s">
        <v>2638</v>
      </c>
      <c r="G206" s="79" t="s">
        <v>2638</v>
      </c>
      <c r="H206" s="79" t="s">
        <v>2638</v>
      </c>
      <c r="I206" s="79" t="s">
        <v>2638</v>
      </c>
      <c r="J206" s="79" t="s">
        <v>2638</v>
      </c>
      <c r="K206" s="79">
        <v>2.0099999999999998</v>
      </c>
      <c r="L206" s="79">
        <v>2.0099999999999998</v>
      </c>
      <c r="M206">
        <v>2.0099999999999998</v>
      </c>
      <c r="N206">
        <v>2.0099999999999998</v>
      </c>
      <c r="O206" s="52">
        <v>1.5</v>
      </c>
      <c r="P206" s="52">
        <v>1.5</v>
      </c>
      <c r="Q206" s="83">
        <v>1.5</v>
      </c>
      <c r="R206" s="52">
        <v>1.5</v>
      </c>
      <c r="S206" s="52">
        <v>1</v>
      </c>
      <c r="T206" s="52">
        <v>1</v>
      </c>
      <c r="U206">
        <v>2.0099999999999998</v>
      </c>
      <c r="V206">
        <v>2.0099999999999998</v>
      </c>
      <c r="W206">
        <v>2.0099999999999998</v>
      </c>
      <c r="X206" s="79">
        <v>2.0099999999999998</v>
      </c>
      <c r="Y206" s="83">
        <v>1.5</v>
      </c>
      <c r="Z206" s="52">
        <v>1.5</v>
      </c>
      <c r="AA206" s="81">
        <v>1.5249999999999999</v>
      </c>
      <c r="AB206" s="63">
        <v>1.4656</v>
      </c>
    </row>
    <row r="207" spans="2:28" x14ac:dyDescent="0.25">
      <c r="B207" s="78"/>
      <c r="C207" s="5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Q207" s="79"/>
      <c r="Z207" s="86"/>
    </row>
    <row r="208" spans="2:28" x14ac:dyDescent="0.25">
      <c r="B208" s="78" t="s">
        <v>2961</v>
      </c>
      <c r="C208" s="70" t="s">
        <v>2962</v>
      </c>
      <c r="D208" s="79">
        <v>72</v>
      </c>
      <c r="E208" s="79">
        <v>69</v>
      </c>
      <c r="F208" s="79">
        <v>79</v>
      </c>
      <c r="G208" s="79">
        <v>81</v>
      </c>
      <c r="H208" s="79">
        <v>89</v>
      </c>
      <c r="I208" s="79">
        <v>81</v>
      </c>
      <c r="J208" s="79">
        <v>76</v>
      </c>
      <c r="K208" s="79">
        <v>77</v>
      </c>
      <c r="L208" s="79">
        <v>73</v>
      </c>
      <c r="M208" s="79">
        <v>76</v>
      </c>
      <c r="N208">
        <v>77</v>
      </c>
      <c r="O208">
        <v>72</v>
      </c>
      <c r="P208">
        <v>73</v>
      </c>
      <c r="Q208" s="79">
        <v>74</v>
      </c>
      <c r="R208">
        <v>74</v>
      </c>
      <c r="S208">
        <v>77</v>
      </c>
      <c r="T208">
        <v>77</v>
      </c>
      <c r="U208">
        <v>73</v>
      </c>
      <c r="V208">
        <v>74</v>
      </c>
      <c r="W208">
        <v>72</v>
      </c>
      <c r="X208" s="79">
        <v>72</v>
      </c>
      <c r="Y208" s="79">
        <v>67</v>
      </c>
      <c r="Z208">
        <v>67</v>
      </c>
      <c r="AA208" s="81">
        <v>67.341899999999995</v>
      </c>
      <c r="AB208" s="63">
        <v>67.447599999999994</v>
      </c>
    </row>
    <row r="209" spans="2:28" x14ac:dyDescent="0.25">
      <c r="B209" s="78" t="s">
        <v>2963</v>
      </c>
      <c r="C209" s="5" t="s">
        <v>2964</v>
      </c>
      <c r="D209" s="79">
        <v>5</v>
      </c>
      <c r="E209" s="79">
        <v>5</v>
      </c>
      <c r="F209" s="79">
        <v>5</v>
      </c>
      <c r="G209" s="79">
        <v>6</v>
      </c>
      <c r="H209" s="79">
        <v>5</v>
      </c>
      <c r="I209" s="79">
        <v>5</v>
      </c>
      <c r="J209" s="79">
        <v>5</v>
      </c>
      <c r="K209" s="79">
        <v>6</v>
      </c>
      <c r="L209" s="79">
        <v>5</v>
      </c>
      <c r="M209" s="79">
        <v>5</v>
      </c>
      <c r="N209">
        <v>5</v>
      </c>
      <c r="O209">
        <v>5</v>
      </c>
      <c r="P209">
        <v>5</v>
      </c>
      <c r="Q209" s="79">
        <v>5</v>
      </c>
      <c r="R209">
        <v>5</v>
      </c>
      <c r="S209">
        <v>5</v>
      </c>
      <c r="T209">
        <v>5</v>
      </c>
      <c r="U209">
        <v>5</v>
      </c>
      <c r="V209">
        <v>5</v>
      </c>
      <c r="W209">
        <v>4</v>
      </c>
      <c r="X209" s="79">
        <v>4</v>
      </c>
      <c r="Y209" s="79">
        <v>5</v>
      </c>
      <c r="Z209">
        <v>5</v>
      </c>
      <c r="AA209" s="81">
        <v>4.0193000000000003</v>
      </c>
      <c r="AB209" s="63">
        <v>4.1481000000000003</v>
      </c>
    </row>
    <row r="210" spans="2:28" x14ac:dyDescent="0.25">
      <c r="B210" s="78" t="s">
        <v>2965</v>
      </c>
      <c r="C210" s="5" t="s">
        <v>2966</v>
      </c>
      <c r="D210" s="79" t="s">
        <v>2638</v>
      </c>
      <c r="E210" s="79" t="s">
        <v>2638</v>
      </c>
      <c r="F210" s="79" t="s">
        <v>2638</v>
      </c>
      <c r="G210" s="79" t="s">
        <v>2638</v>
      </c>
      <c r="H210" s="79" t="s">
        <v>2638</v>
      </c>
      <c r="I210" s="79" t="s">
        <v>2638</v>
      </c>
      <c r="J210" s="79" t="s">
        <v>2638</v>
      </c>
      <c r="K210" s="79">
        <v>0.85</v>
      </c>
      <c r="L210" s="79">
        <v>0.85</v>
      </c>
      <c r="M210">
        <v>0.85</v>
      </c>
      <c r="N210">
        <v>0.85</v>
      </c>
      <c r="O210">
        <v>0.85</v>
      </c>
      <c r="P210">
        <v>0.85</v>
      </c>
      <c r="Q210" s="79">
        <v>0.85</v>
      </c>
      <c r="R210">
        <v>0.85</v>
      </c>
      <c r="S210">
        <v>0.85</v>
      </c>
      <c r="T210">
        <v>0.85</v>
      </c>
      <c r="U210">
        <v>0.85</v>
      </c>
      <c r="V210">
        <v>0.85</v>
      </c>
      <c r="W210">
        <v>0.72</v>
      </c>
      <c r="X210" s="79">
        <v>0.72</v>
      </c>
      <c r="Y210" s="79">
        <v>0.95</v>
      </c>
      <c r="Z210" s="52">
        <v>1</v>
      </c>
      <c r="AA210" s="81">
        <v>0.82089999999999996</v>
      </c>
      <c r="AB210" s="63">
        <v>0.82809999999999995</v>
      </c>
    </row>
    <row r="211" spans="2:28" x14ac:dyDescent="0.25">
      <c r="B211" s="78" t="s">
        <v>2967</v>
      </c>
      <c r="C211" s="5" t="s">
        <v>2968</v>
      </c>
      <c r="D211" s="79" t="s">
        <v>2638</v>
      </c>
      <c r="E211" s="79" t="s">
        <v>2638</v>
      </c>
      <c r="F211" s="79" t="s">
        <v>2638</v>
      </c>
      <c r="G211" s="79" t="s">
        <v>2638</v>
      </c>
      <c r="H211" s="79" t="s">
        <v>2638</v>
      </c>
      <c r="I211" s="79" t="s">
        <v>2638</v>
      </c>
      <c r="J211" s="79" t="s">
        <v>2638</v>
      </c>
      <c r="K211" s="79">
        <v>4.1500000000000004</v>
      </c>
      <c r="L211" s="79">
        <v>4.1500000000000004</v>
      </c>
      <c r="M211">
        <v>4.1500000000000004</v>
      </c>
      <c r="N211">
        <v>4.1500000000000004</v>
      </c>
      <c r="O211">
        <v>4.1500000000000004</v>
      </c>
      <c r="P211">
        <v>4.1500000000000004</v>
      </c>
      <c r="Q211" s="79">
        <v>4.1500000000000004</v>
      </c>
      <c r="R211">
        <v>4.1500000000000004</v>
      </c>
      <c r="S211">
        <v>4.1500000000000004</v>
      </c>
      <c r="T211">
        <v>4.1500000000000004</v>
      </c>
      <c r="U211">
        <v>4.1500000000000004</v>
      </c>
      <c r="V211">
        <v>4.1500000000000004</v>
      </c>
      <c r="W211">
        <v>3.28</v>
      </c>
      <c r="X211" s="79">
        <v>3.28</v>
      </c>
      <c r="Y211" s="79">
        <v>4.05</v>
      </c>
      <c r="Z211" s="52">
        <v>4</v>
      </c>
      <c r="AA211" s="81">
        <v>3.1983999999999999</v>
      </c>
      <c r="AB211" s="63">
        <v>3.32</v>
      </c>
    </row>
    <row r="212" spans="2:28" x14ac:dyDescent="0.25">
      <c r="B212" s="78" t="s">
        <v>2969</v>
      </c>
      <c r="C212" s="5" t="s">
        <v>2970</v>
      </c>
      <c r="D212" s="79">
        <v>38</v>
      </c>
      <c r="E212" s="79">
        <v>34</v>
      </c>
      <c r="F212" s="79">
        <v>41</v>
      </c>
      <c r="G212" s="79">
        <v>43</v>
      </c>
      <c r="H212" s="79">
        <v>46</v>
      </c>
      <c r="I212" s="79">
        <v>40</v>
      </c>
      <c r="J212" s="79">
        <v>35</v>
      </c>
      <c r="K212" s="79">
        <v>34</v>
      </c>
      <c r="L212" s="79">
        <v>32</v>
      </c>
      <c r="M212" s="79">
        <v>32</v>
      </c>
      <c r="N212">
        <v>33</v>
      </c>
      <c r="O212">
        <v>30</v>
      </c>
      <c r="P212">
        <v>31</v>
      </c>
      <c r="Q212" s="79">
        <v>30</v>
      </c>
      <c r="R212">
        <v>30</v>
      </c>
      <c r="S212">
        <v>31</v>
      </c>
      <c r="T212">
        <v>31</v>
      </c>
      <c r="U212">
        <v>26</v>
      </c>
      <c r="V212">
        <v>27</v>
      </c>
      <c r="W212">
        <v>31</v>
      </c>
      <c r="X212" s="79">
        <v>31</v>
      </c>
      <c r="Y212" s="79">
        <v>32</v>
      </c>
      <c r="Z212">
        <v>31</v>
      </c>
      <c r="AA212" s="81">
        <v>31.3124</v>
      </c>
      <c r="AB212" s="63">
        <v>30.8627</v>
      </c>
    </row>
    <row r="213" spans="2:28" x14ac:dyDescent="0.25">
      <c r="B213" s="78" t="s">
        <v>2971</v>
      </c>
      <c r="C213" s="5" t="s">
        <v>2972</v>
      </c>
      <c r="D213" s="79" t="s">
        <v>2638</v>
      </c>
      <c r="E213" s="79" t="s">
        <v>2638</v>
      </c>
      <c r="F213" s="79" t="s">
        <v>2638</v>
      </c>
      <c r="G213" s="79" t="s">
        <v>2638</v>
      </c>
      <c r="H213" s="79" t="s">
        <v>2638</v>
      </c>
      <c r="I213" s="79" t="s">
        <v>2638</v>
      </c>
      <c r="J213" s="79" t="s">
        <v>2638</v>
      </c>
      <c r="K213" s="79">
        <v>11.52</v>
      </c>
      <c r="L213" s="79">
        <v>10.24</v>
      </c>
      <c r="M213">
        <v>11.52</v>
      </c>
      <c r="N213">
        <v>11.88</v>
      </c>
      <c r="O213" s="52">
        <v>10.8</v>
      </c>
      <c r="P213">
        <v>11.16</v>
      </c>
      <c r="Q213" s="83">
        <v>11.1</v>
      </c>
      <c r="R213" s="52">
        <v>11.1</v>
      </c>
      <c r="S213">
        <v>11.47</v>
      </c>
      <c r="T213">
        <v>11.47</v>
      </c>
      <c r="U213">
        <v>9.6199999999999992</v>
      </c>
      <c r="V213">
        <v>9.99</v>
      </c>
      <c r="W213">
        <v>11.47</v>
      </c>
      <c r="X213" s="79">
        <v>11.47</v>
      </c>
      <c r="Y213" s="79">
        <v>12.48</v>
      </c>
      <c r="Z213">
        <v>12.09</v>
      </c>
      <c r="AA213" s="81">
        <v>12.045199999999999</v>
      </c>
      <c r="AB213" s="63">
        <v>11.8651</v>
      </c>
    </row>
    <row r="214" spans="2:28" x14ac:dyDescent="0.25">
      <c r="B214" s="78" t="s">
        <v>2973</v>
      </c>
      <c r="C214" s="5" t="s">
        <v>2974</v>
      </c>
      <c r="D214" s="79" t="s">
        <v>2638</v>
      </c>
      <c r="E214" s="79" t="s">
        <v>2638</v>
      </c>
      <c r="F214" s="79" t="s">
        <v>2638</v>
      </c>
      <c r="G214" s="79" t="s">
        <v>2638</v>
      </c>
      <c r="H214" s="79" t="s">
        <v>2638</v>
      </c>
      <c r="I214" s="79" t="s">
        <v>2638</v>
      </c>
      <c r="J214" s="79" t="s">
        <v>2638</v>
      </c>
      <c r="K214" s="79">
        <v>24.12</v>
      </c>
      <c r="L214" s="79">
        <v>21.44</v>
      </c>
      <c r="M214">
        <v>20.16</v>
      </c>
      <c r="N214">
        <v>20.79</v>
      </c>
      <c r="O214" s="52">
        <v>18.899999999999999</v>
      </c>
      <c r="P214">
        <v>19.53</v>
      </c>
      <c r="Q214" s="83">
        <v>18.600000000000001</v>
      </c>
      <c r="R214" s="52">
        <v>18.600000000000001</v>
      </c>
      <c r="S214">
        <v>19.22</v>
      </c>
      <c r="T214">
        <v>19.22</v>
      </c>
      <c r="U214">
        <v>16.12</v>
      </c>
      <c r="V214">
        <v>16.739999999999998</v>
      </c>
      <c r="W214">
        <v>19.22</v>
      </c>
      <c r="X214" s="79">
        <v>19.22</v>
      </c>
      <c r="Y214" s="83">
        <v>19.2</v>
      </c>
      <c r="Z214" s="52">
        <v>18.600000000000001</v>
      </c>
      <c r="AA214" s="81">
        <v>18.8795</v>
      </c>
      <c r="AB214" s="63">
        <v>18.597899999999999</v>
      </c>
    </row>
    <row r="215" spans="2:28" x14ac:dyDescent="0.25">
      <c r="B215" s="78" t="s">
        <v>2975</v>
      </c>
      <c r="C215" s="5" t="s">
        <v>2976</v>
      </c>
      <c r="D215" s="79" t="s">
        <v>2638</v>
      </c>
      <c r="E215" s="79" t="s">
        <v>2638</v>
      </c>
      <c r="F215" s="79" t="s">
        <v>2638</v>
      </c>
      <c r="G215" s="79" t="s">
        <v>2638</v>
      </c>
      <c r="H215" s="79" t="s">
        <v>2638</v>
      </c>
      <c r="I215" s="79" t="s">
        <v>2638</v>
      </c>
      <c r="J215" s="79" t="s">
        <v>2638</v>
      </c>
      <c r="K215" s="79">
        <v>0.36</v>
      </c>
      <c r="L215" s="79">
        <v>0.32</v>
      </c>
      <c r="M215">
        <v>0.32</v>
      </c>
      <c r="N215">
        <v>0.33</v>
      </c>
      <c r="O215" s="52">
        <v>0.3</v>
      </c>
      <c r="P215">
        <v>0.31</v>
      </c>
      <c r="Q215" s="83">
        <v>0.3</v>
      </c>
      <c r="R215" s="52">
        <v>0.3</v>
      </c>
      <c r="S215">
        <v>0.31</v>
      </c>
      <c r="T215">
        <v>0.31</v>
      </c>
      <c r="U215">
        <v>0.26</v>
      </c>
      <c r="V215">
        <v>0.27</v>
      </c>
      <c r="W215">
        <v>0.31</v>
      </c>
      <c r="X215" s="79">
        <v>0.31</v>
      </c>
      <c r="Y215" s="79">
        <v>0.32</v>
      </c>
      <c r="Z215">
        <v>0.31</v>
      </c>
      <c r="AA215" s="81">
        <v>0.38769999999999999</v>
      </c>
      <c r="AB215" s="63">
        <v>0.39979999999999999</v>
      </c>
    </row>
    <row r="216" spans="2:28" x14ac:dyDescent="0.25">
      <c r="B216" s="78" t="s">
        <v>2977</v>
      </c>
      <c r="C216" s="5" t="s">
        <v>2978</v>
      </c>
      <c r="D216" s="79">
        <v>23</v>
      </c>
      <c r="E216" s="79">
        <v>23</v>
      </c>
      <c r="F216" s="79">
        <v>25</v>
      </c>
      <c r="G216" s="79">
        <v>24</v>
      </c>
      <c r="H216" s="79">
        <v>22</v>
      </c>
      <c r="I216" s="79">
        <v>22</v>
      </c>
      <c r="J216" s="79">
        <v>23</v>
      </c>
      <c r="K216" s="79">
        <v>23</v>
      </c>
      <c r="L216" s="79">
        <v>22</v>
      </c>
      <c r="M216" s="79">
        <v>25</v>
      </c>
      <c r="N216">
        <v>25</v>
      </c>
      <c r="O216">
        <v>24</v>
      </c>
      <c r="P216">
        <v>24</v>
      </c>
      <c r="Q216" s="79">
        <v>24</v>
      </c>
      <c r="R216">
        <v>24</v>
      </c>
      <c r="S216">
        <v>26</v>
      </c>
      <c r="T216">
        <v>26</v>
      </c>
      <c r="U216">
        <v>28</v>
      </c>
      <c r="V216">
        <v>28</v>
      </c>
      <c r="W216">
        <v>21</v>
      </c>
      <c r="X216" s="79">
        <v>21</v>
      </c>
      <c r="Y216" s="79">
        <v>16</v>
      </c>
      <c r="Z216">
        <v>16</v>
      </c>
      <c r="AA216" s="81">
        <v>15.287699999999999</v>
      </c>
      <c r="AB216" s="63">
        <v>15.6273</v>
      </c>
    </row>
    <row r="217" spans="2:28" x14ac:dyDescent="0.25">
      <c r="B217" s="78" t="s">
        <v>2979</v>
      </c>
      <c r="C217" s="5" t="s">
        <v>2980</v>
      </c>
      <c r="D217" s="79">
        <v>6</v>
      </c>
      <c r="E217" s="79">
        <v>7</v>
      </c>
      <c r="F217" s="79">
        <v>8</v>
      </c>
      <c r="G217" s="79">
        <v>8</v>
      </c>
      <c r="H217" s="79">
        <v>16</v>
      </c>
      <c r="I217" s="79">
        <v>14</v>
      </c>
      <c r="J217" s="79">
        <v>13</v>
      </c>
      <c r="K217" s="79">
        <v>14</v>
      </c>
      <c r="L217" s="79">
        <v>14</v>
      </c>
      <c r="M217" s="79">
        <v>14</v>
      </c>
      <c r="N217">
        <v>14</v>
      </c>
      <c r="O217">
        <v>13</v>
      </c>
      <c r="P217">
        <v>13</v>
      </c>
      <c r="Q217" s="79">
        <v>15</v>
      </c>
      <c r="R217">
        <v>15</v>
      </c>
      <c r="S217">
        <v>15</v>
      </c>
      <c r="T217">
        <v>15</v>
      </c>
      <c r="U217">
        <v>14</v>
      </c>
      <c r="V217">
        <v>14</v>
      </c>
      <c r="W217">
        <v>16</v>
      </c>
      <c r="X217" s="79">
        <v>16</v>
      </c>
      <c r="Y217" s="79">
        <v>14</v>
      </c>
      <c r="Z217">
        <v>15</v>
      </c>
      <c r="AA217" s="81">
        <v>16.7225</v>
      </c>
      <c r="AB217" s="63">
        <v>16.8095</v>
      </c>
    </row>
    <row r="218" spans="2:28" x14ac:dyDescent="0.25">
      <c r="B218" s="78" t="s">
        <v>2981</v>
      </c>
      <c r="C218" s="5" t="s">
        <v>2982</v>
      </c>
      <c r="D218" s="79" t="s">
        <v>2638</v>
      </c>
      <c r="E218" s="79" t="s">
        <v>2638</v>
      </c>
      <c r="F218" s="79" t="s">
        <v>2638</v>
      </c>
      <c r="G218" s="79" t="s">
        <v>2638</v>
      </c>
      <c r="H218" s="79" t="s">
        <v>2638</v>
      </c>
      <c r="I218" s="79" t="s">
        <v>2638</v>
      </c>
      <c r="J218" s="79" t="s">
        <v>2638</v>
      </c>
      <c r="K218" s="83">
        <v>3.5</v>
      </c>
      <c r="L218" s="83">
        <v>3.36</v>
      </c>
      <c r="M218" s="52">
        <v>3.5</v>
      </c>
      <c r="N218" s="52">
        <v>3.5</v>
      </c>
      <c r="O218">
        <v>2.21</v>
      </c>
      <c r="P218">
        <v>2.21</v>
      </c>
      <c r="Q218" s="79">
        <v>2.85</v>
      </c>
      <c r="R218">
        <v>2.85</v>
      </c>
      <c r="S218" s="52">
        <v>2.1</v>
      </c>
      <c r="T218" s="52">
        <v>2.1</v>
      </c>
      <c r="U218" s="52">
        <v>1.4</v>
      </c>
      <c r="V218" s="52">
        <v>1.4</v>
      </c>
      <c r="W218">
        <v>1.28</v>
      </c>
      <c r="X218" s="79">
        <v>1.28</v>
      </c>
      <c r="Y218" s="79">
        <v>0.84</v>
      </c>
      <c r="Z218" s="52">
        <v>0.9</v>
      </c>
      <c r="AA218" s="81">
        <v>0.62329999999999997</v>
      </c>
      <c r="AB218" s="63">
        <v>0.61970000000000003</v>
      </c>
    </row>
    <row r="219" spans="2:28" x14ac:dyDescent="0.25">
      <c r="B219" s="78" t="s">
        <v>2983</v>
      </c>
      <c r="C219" s="5" t="s">
        <v>2984</v>
      </c>
      <c r="D219" s="79" t="s">
        <v>2638</v>
      </c>
      <c r="E219" s="79" t="s">
        <v>2638</v>
      </c>
      <c r="F219" s="79" t="s">
        <v>2638</v>
      </c>
      <c r="G219" s="79" t="s">
        <v>2638</v>
      </c>
      <c r="H219" s="79" t="s">
        <v>2638</v>
      </c>
      <c r="I219" s="79" t="s">
        <v>2638</v>
      </c>
      <c r="J219" s="79" t="s">
        <v>2638</v>
      </c>
      <c r="K219" s="83">
        <v>1.82</v>
      </c>
      <c r="L219" s="83">
        <v>1.26</v>
      </c>
      <c r="M219" s="52">
        <v>1.54</v>
      </c>
      <c r="N219">
        <v>1.54</v>
      </c>
      <c r="O219">
        <v>1.04</v>
      </c>
      <c r="P219">
        <v>1.04</v>
      </c>
      <c r="Q219" s="83">
        <v>1.2</v>
      </c>
      <c r="R219">
        <v>1.05</v>
      </c>
      <c r="S219">
        <v>0.75</v>
      </c>
      <c r="T219">
        <v>0.75</v>
      </c>
      <c r="U219">
        <v>0.42</v>
      </c>
      <c r="V219">
        <v>0.42</v>
      </c>
      <c r="W219">
        <v>0.32</v>
      </c>
      <c r="X219" s="79">
        <v>0.48</v>
      </c>
      <c r="Y219" s="79">
        <v>0.42</v>
      </c>
      <c r="Z219">
        <v>0.45</v>
      </c>
      <c r="AA219" s="81">
        <v>0.37480000000000002</v>
      </c>
      <c r="AB219" s="63">
        <v>0.36380000000000001</v>
      </c>
    </row>
    <row r="220" spans="2:28" x14ac:dyDescent="0.25">
      <c r="B220" s="78" t="s">
        <v>2985</v>
      </c>
      <c r="C220" s="5" t="s">
        <v>2986</v>
      </c>
      <c r="D220" s="79" t="s">
        <v>2638</v>
      </c>
      <c r="E220" s="79" t="s">
        <v>2638</v>
      </c>
      <c r="F220" s="79" t="s">
        <v>2638</v>
      </c>
      <c r="G220" s="79" t="s">
        <v>2638</v>
      </c>
      <c r="H220" s="79" t="s">
        <v>2638</v>
      </c>
      <c r="I220" s="79" t="s">
        <v>2638</v>
      </c>
      <c r="J220" s="79" t="s">
        <v>2638</v>
      </c>
      <c r="K220" s="83">
        <v>8.68</v>
      </c>
      <c r="L220" s="83">
        <v>9.3800000000000008</v>
      </c>
      <c r="M220" s="52">
        <v>8.9600000000000009</v>
      </c>
      <c r="N220">
        <v>8.9600000000000009</v>
      </c>
      <c r="O220">
        <v>9.75</v>
      </c>
      <c r="P220">
        <v>9.75</v>
      </c>
      <c r="Q220" s="79">
        <v>10.95</v>
      </c>
      <c r="R220" s="52">
        <v>11.1</v>
      </c>
      <c r="S220">
        <v>12.15</v>
      </c>
      <c r="T220">
        <v>12.15</v>
      </c>
      <c r="U220">
        <v>12.18</v>
      </c>
      <c r="V220">
        <v>12.18</v>
      </c>
      <c r="W220" s="52">
        <v>14.4</v>
      </c>
      <c r="X220" s="79">
        <v>14.24</v>
      </c>
      <c r="Y220" s="79">
        <v>12.74</v>
      </c>
      <c r="Z220">
        <v>13.65</v>
      </c>
      <c r="AA220" s="81">
        <v>15.724399999999999</v>
      </c>
      <c r="AB220" s="63">
        <v>15.825900000000001</v>
      </c>
    </row>
    <row r="221" spans="2:28" x14ac:dyDescent="0.25">
      <c r="B221" s="78"/>
      <c r="C221" s="5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Q221" s="79"/>
    </row>
    <row r="222" spans="2:28" x14ac:dyDescent="0.25">
      <c r="B222" s="78" t="s">
        <v>2987</v>
      </c>
      <c r="C222" s="70" t="s">
        <v>2988</v>
      </c>
      <c r="D222" s="79">
        <v>32</v>
      </c>
      <c r="E222" s="79">
        <v>35</v>
      </c>
      <c r="F222" s="79">
        <v>36</v>
      </c>
      <c r="G222" s="79">
        <v>34</v>
      </c>
      <c r="H222" s="79">
        <v>30</v>
      </c>
      <c r="I222" s="79">
        <v>29</v>
      </c>
      <c r="J222" s="79">
        <v>32</v>
      </c>
      <c r="K222" s="79">
        <v>32</v>
      </c>
      <c r="L222" s="79">
        <v>37</v>
      </c>
      <c r="M222" s="79">
        <v>37</v>
      </c>
      <c r="N222">
        <v>35</v>
      </c>
      <c r="O222">
        <v>36</v>
      </c>
      <c r="P222">
        <v>34</v>
      </c>
      <c r="Q222" s="79">
        <v>33</v>
      </c>
      <c r="R222">
        <v>33</v>
      </c>
      <c r="S222">
        <v>29</v>
      </c>
      <c r="T222">
        <v>28</v>
      </c>
      <c r="U222">
        <v>22</v>
      </c>
      <c r="V222">
        <v>21</v>
      </c>
      <c r="W222">
        <v>18</v>
      </c>
      <c r="X222" s="79">
        <v>17</v>
      </c>
      <c r="Y222" s="79">
        <v>28</v>
      </c>
      <c r="Z222">
        <v>24</v>
      </c>
      <c r="AA222" s="81">
        <v>29.1737</v>
      </c>
      <c r="AB222" s="63">
        <v>25.430199999999999</v>
      </c>
    </row>
    <row r="223" spans="2:28" x14ac:dyDescent="0.25">
      <c r="B223" s="78" t="s">
        <v>2989</v>
      </c>
      <c r="C223" s="5" t="s">
        <v>2990</v>
      </c>
      <c r="D223" s="79">
        <v>8</v>
      </c>
      <c r="E223" s="79">
        <v>9</v>
      </c>
      <c r="F223" s="79">
        <v>9</v>
      </c>
      <c r="G223" s="79">
        <v>9</v>
      </c>
      <c r="H223" s="79">
        <v>9</v>
      </c>
      <c r="I223" s="79">
        <v>9</v>
      </c>
      <c r="J223" s="79">
        <v>11</v>
      </c>
      <c r="K223" s="79">
        <v>12</v>
      </c>
      <c r="L223" s="79">
        <v>13</v>
      </c>
      <c r="M223" s="79">
        <v>14</v>
      </c>
      <c r="N223">
        <v>14</v>
      </c>
      <c r="O223">
        <v>13</v>
      </c>
      <c r="P223">
        <v>13</v>
      </c>
      <c r="Q223" s="79">
        <v>13</v>
      </c>
      <c r="R223">
        <v>14</v>
      </c>
      <c r="S223">
        <v>11</v>
      </c>
      <c r="T223">
        <v>11</v>
      </c>
      <c r="U223">
        <v>7</v>
      </c>
      <c r="V223">
        <v>7</v>
      </c>
      <c r="W223">
        <v>6</v>
      </c>
      <c r="X223" s="79">
        <v>6</v>
      </c>
      <c r="Y223" s="79">
        <v>11</v>
      </c>
      <c r="Z223">
        <v>11</v>
      </c>
      <c r="AA223" s="81">
        <v>8.4852000000000007</v>
      </c>
      <c r="AB223" s="63">
        <v>8.4380000000000006</v>
      </c>
    </row>
    <row r="224" spans="2:28" x14ac:dyDescent="0.25">
      <c r="B224" s="78" t="s">
        <v>2991</v>
      </c>
      <c r="C224" s="5" t="s">
        <v>2992</v>
      </c>
      <c r="D224" s="79" t="s">
        <v>2638</v>
      </c>
      <c r="E224" s="79" t="s">
        <v>2638</v>
      </c>
      <c r="F224" s="79" t="s">
        <v>2638</v>
      </c>
      <c r="G224" s="79" t="s">
        <v>2638</v>
      </c>
      <c r="H224" s="79" t="s">
        <v>2638</v>
      </c>
      <c r="I224" s="79" t="s">
        <v>2638</v>
      </c>
      <c r="J224" s="79" t="s">
        <v>2638</v>
      </c>
      <c r="K224" s="83">
        <v>9.6199999999999992</v>
      </c>
      <c r="L224" s="83">
        <v>9.6199999999999992</v>
      </c>
      <c r="M224">
        <v>10.36</v>
      </c>
      <c r="N224">
        <v>10.36</v>
      </c>
      <c r="O224">
        <v>9.6199999999999992</v>
      </c>
      <c r="P224">
        <v>9.6199999999999992</v>
      </c>
      <c r="Q224" s="79">
        <v>9.6199999999999992</v>
      </c>
      <c r="R224" s="52">
        <v>10.5</v>
      </c>
      <c r="S224">
        <v>8.36</v>
      </c>
      <c r="T224">
        <v>8.36</v>
      </c>
      <c r="U224">
        <v>5.32</v>
      </c>
      <c r="V224">
        <v>5.32</v>
      </c>
      <c r="W224">
        <v>4.5599999999999996</v>
      </c>
      <c r="X224" s="79">
        <v>4.5599999999999996</v>
      </c>
      <c r="Y224" s="79">
        <v>8.36</v>
      </c>
      <c r="Z224">
        <v>8.36</v>
      </c>
      <c r="AA224" s="81">
        <v>6.4249999999999998</v>
      </c>
      <c r="AB224" s="63">
        <v>6.3653000000000004</v>
      </c>
    </row>
    <row r="225" spans="2:28" x14ac:dyDescent="0.25">
      <c r="B225" s="78" t="s">
        <v>2993</v>
      </c>
      <c r="C225" s="5" t="s">
        <v>2994</v>
      </c>
      <c r="D225" s="79" t="s">
        <v>2638</v>
      </c>
      <c r="E225" s="79" t="s">
        <v>2638</v>
      </c>
      <c r="F225" s="79" t="s">
        <v>2638</v>
      </c>
      <c r="G225" s="79" t="s">
        <v>2638</v>
      </c>
      <c r="H225" s="79" t="s">
        <v>2638</v>
      </c>
      <c r="I225" s="79" t="s">
        <v>2638</v>
      </c>
      <c r="J225" s="79" t="s">
        <v>2638</v>
      </c>
      <c r="K225" s="83">
        <v>3.38</v>
      </c>
      <c r="L225" s="83">
        <v>3.38</v>
      </c>
      <c r="M225">
        <v>3.64</v>
      </c>
      <c r="N225">
        <v>3.64</v>
      </c>
      <c r="O225">
        <v>3.38</v>
      </c>
      <c r="P225">
        <v>3.38</v>
      </c>
      <c r="Q225" s="79">
        <v>3.38</v>
      </c>
      <c r="R225" s="52">
        <v>3.5</v>
      </c>
      <c r="S225">
        <v>2.64</v>
      </c>
      <c r="T225">
        <v>2.64</v>
      </c>
      <c r="U225">
        <v>1.68</v>
      </c>
      <c r="V225">
        <v>1.68</v>
      </c>
      <c r="W225">
        <v>1.44</v>
      </c>
      <c r="X225" s="79">
        <v>1.44</v>
      </c>
      <c r="Y225" s="79">
        <v>2.64</v>
      </c>
      <c r="Z225">
        <v>2.64</v>
      </c>
      <c r="AA225" s="81">
        <v>2.0602</v>
      </c>
      <c r="AB225" s="63">
        <v>2.0727000000000002</v>
      </c>
    </row>
    <row r="226" spans="2:28" x14ac:dyDescent="0.25">
      <c r="B226" s="78" t="s">
        <v>2995</v>
      </c>
      <c r="C226" s="5" t="s">
        <v>2996</v>
      </c>
      <c r="D226" s="79">
        <v>14</v>
      </c>
      <c r="E226" s="79">
        <v>14</v>
      </c>
      <c r="F226" s="79">
        <v>14</v>
      </c>
      <c r="G226" s="79">
        <v>13</v>
      </c>
      <c r="H226" s="79">
        <v>12</v>
      </c>
      <c r="I226" s="79">
        <v>13</v>
      </c>
      <c r="J226" s="79">
        <v>11</v>
      </c>
      <c r="K226" s="79">
        <v>12</v>
      </c>
      <c r="L226" s="79">
        <v>12</v>
      </c>
      <c r="M226" s="79">
        <v>12</v>
      </c>
      <c r="N226">
        <v>12</v>
      </c>
      <c r="O226">
        <v>12</v>
      </c>
      <c r="P226">
        <v>12</v>
      </c>
      <c r="Q226" s="79">
        <v>11</v>
      </c>
      <c r="R226">
        <v>11</v>
      </c>
      <c r="S226">
        <v>10</v>
      </c>
      <c r="T226">
        <v>10</v>
      </c>
      <c r="U226">
        <v>11</v>
      </c>
      <c r="V226">
        <v>11</v>
      </c>
      <c r="W226">
        <v>8</v>
      </c>
      <c r="X226" s="79">
        <v>8</v>
      </c>
      <c r="Y226" s="79">
        <v>9</v>
      </c>
      <c r="Z226">
        <v>8</v>
      </c>
      <c r="AA226" s="81">
        <v>9.9621999999999993</v>
      </c>
      <c r="AB226" s="63">
        <v>9.8857999999999997</v>
      </c>
    </row>
    <row r="227" spans="2:28" x14ac:dyDescent="0.25">
      <c r="B227" s="78" t="s">
        <v>2997</v>
      </c>
      <c r="C227" s="5" t="s">
        <v>2998</v>
      </c>
      <c r="D227" s="79" t="s">
        <v>2638</v>
      </c>
      <c r="E227" s="79" t="s">
        <v>2638</v>
      </c>
      <c r="F227" s="79" t="s">
        <v>2638</v>
      </c>
      <c r="G227" s="79" t="s">
        <v>2638</v>
      </c>
      <c r="H227" s="79" t="s">
        <v>2638</v>
      </c>
      <c r="I227" s="79" t="s">
        <v>2638</v>
      </c>
      <c r="J227" s="79" t="s">
        <v>2638</v>
      </c>
      <c r="K227" s="83">
        <v>5.88</v>
      </c>
      <c r="L227" s="83">
        <v>5.88</v>
      </c>
      <c r="M227" s="52">
        <v>6</v>
      </c>
      <c r="N227" s="52">
        <v>6</v>
      </c>
      <c r="O227">
        <v>5.28</v>
      </c>
      <c r="P227">
        <v>5.28</v>
      </c>
      <c r="Q227" s="79">
        <v>4.84</v>
      </c>
      <c r="R227">
        <v>4.7300000000000004</v>
      </c>
      <c r="S227" s="52">
        <v>4.3</v>
      </c>
      <c r="T227" s="52">
        <v>4.0999999999999996</v>
      </c>
      <c r="U227">
        <v>3.96</v>
      </c>
      <c r="V227">
        <v>3.96</v>
      </c>
      <c r="W227">
        <v>2.88</v>
      </c>
      <c r="X227" s="83">
        <v>2.8</v>
      </c>
      <c r="Y227" s="79">
        <v>4.41</v>
      </c>
      <c r="Z227">
        <v>3.68</v>
      </c>
      <c r="AA227" s="81">
        <v>2.88</v>
      </c>
      <c r="AB227" s="63">
        <v>2.7198000000000002</v>
      </c>
    </row>
    <row r="228" spans="2:28" x14ac:dyDescent="0.25">
      <c r="B228" s="78" t="s">
        <v>2999</v>
      </c>
      <c r="C228" s="5" t="s">
        <v>3000</v>
      </c>
      <c r="D228" s="79" t="s">
        <v>2638</v>
      </c>
      <c r="E228" s="79" t="s">
        <v>2638</v>
      </c>
      <c r="F228" s="79" t="s">
        <v>2638</v>
      </c>
      <c r="G228" s="79" t="s">
        <v>2638</v>
      </c>
      <c r="H228" s="79" t="s">
        <v>2638</v>
      </c>
      <c r="I228" s="79" t="s">
        <v>2638</v>
      </c>
      <c r="J228" s="79" t="s">
        <v>2638</v>
      </c>
      <c r="K228" s="83">
        <v>4.08</v>
      </c>
      <c r="L228" s="83">
        <v>4.08</v>
      </c>
      <c r="M228" s="52">
        <v>3.6</v>
      </c>
      <c r="N228" s="52">
        <v>3.6</v>
      </c>
      <c r="O228">
        <v>4.32</v>
      </c>
      <c r="P228">
        <v>4.32</v>
      </c>
      <c r="Q228" s="79">
        <v>3.74</v>
      </c>
      <c r="R228">
        <v>3.85</v>
      </c>
      <c r="S228" s="52">
        <v>3.5</v>
      </c>
      <c r="T228" s="52">
        <v>3.4</v>
      </c>
      <c r="U228">
        <v>2.97</v>
      </c>
      <c r="V228">
        <v>2.97</v>
      </c>
      <c r="W228">
        <v>2.48</v>
      </c>
      <c r="X228" s="79">
        <v>2.56</v>
      </c>
      <c r="Y228" s="79">
        <v>3.06</v>
      </c>
      <c r="Z228">
        <v>2.96</v>
      </c>
      <c r="AA228" s="81">
        <v>2.6181000000000001</v>
      </c>
      <c r="AB228" s="63">
        <v>2.6627999999999998</v>
      </c>
    </row>
    <row r="229" spans="2:28" x14ac:dyDescent="0.25">
      <c r="B229" s="87" t="s">
        <v>3001</v>
      </c>
      <c r="C229" s="84" t="s">
        <v>3002</v>
      </c>
      <c r="D229" s="79" t="s">
        <v>2638</v>
      </c>
      <c r="E229" s="79" t="s">
        <v>2638</v>
      </c>
      <c r="F229" s="79" t="s">
        <v>2638</v>
      </c>
      <c r="G229" s="79" t="s">
        <v>2638</v>
      </c>
      <c r="H229" s="79" t="s">
        <v>2638</v>
      </c>
      <c r="I229" s="79" t="s">
        <v>2638</v>
      </c>
      <c r="J229" s="79" t="s">
        <v>2638</v>
      </c>
      <c r="K229" s="83">
        <v>2.04</v>
      </c>
      <c r="L229" s="83">
        <v>2.04</v>
      </c>
      <c r="M229" s="52">
        <v>2.4</v>
      </c>
      <c r="N229" s="52">
        <v>2.4</v>
      </c>
      <c r="O229" s="52">
        <v>2.4</v>
      </c>
      <c r="P229" s="52">
        <v>2.4</v>
      </c>
      <c r="Q229" s="79">
        <v>2.42</v>
      </c>
      <c r="R229">
        <v>2.42</v>
      </c>
      <c r="S229" s="52">
        <v>2.2000000000000002</v>
      </c>
      <c r="T229" s="52">
        <v>2.5</v>
      </c>
      <c r="U229">
        <v>4.07</v>
      </c>
      <c r="V229">
        <v>4.07</v>
      </c>
      <c r="W229">
        <v>2.64</v>
      </c>
      <c r="X229" s="79">
        <v>2.64</v>
      </c>
      <c r="Y229" s="79">
        <v>1.53</v>
      </c>
      <c r="Z229">
        <v>1.36</v>
      </c>
      <c r="AA229" s="81">
        <v>4.4641000000000002</v>
      </c>
      <c r="AB229" s="63">
        <v>4.5031999999999996</v>
      </c>
    </row>
    <row r="230" spans="2:28" x14ac:dyDescent="0.25">
      <c r="B230" s="78" t="s">
        <v>3003</v>
      </c>
      <c r="C230" s="5" t="s">
        <v>3004</v>
      </c>
      <c r="D230" s="79">
        <v>8</v>
      </c>
      <c r="E230" s="79">
        <v>9</v>
      </c>
      <c r="F230" s="79">
        <v>10</v>
      </c>
      <c r="G230" s="79">
        <v>9</v>
      </c>
      <c r="H230" s="79">
        <v>8</v>
      </c>
      <c r="I230" s="79">
        <v>6</v>
      </c>
      <c r="J230" s="79">
        <v>6</v>
      </c>
      <c r="K230" s="79">
        <v>6</v>
      </c>
      <c r="L230" s="79">
        <v>8</v>
      </c>
      <c r="M230" s="79">
        <v>7</v>
      </c>
      <c r="N230">
        <v>5</v>
      </c>
      <c r="O230">
        <v>7</v>
      </c>
      <c r="P230">
        <v>5</v>
      </c>
      <c r="Q230" s="79">
        <v>7</v>
      </c>
      <c r="R230">
        <v>5</v>
      </c>
      <c r="S230">
        <v>6</v>
      </c>
      <c r="T230">
        <v>5</v>
      </c>
      <c r="U230">
        <v>3</v>
      </c>
      <c r="V230">
        <v>2</v>
      </c>
      <c r="W230">
        <v>3</v>
      </c>
      <c r="X230" s="79">
        <v>2</v>
      </c>
      <c r="Y230" s="79">
        <v>7</v>
      </c>
      <c r="Z230">
        <v>4</v>
      </c>
      <c r="AA230" s="81">
        <v>9.4868000000000006</v>
      </c>
      <c r="AB230" s="63">
        <v>5.8361999999999998</v>
      </c>
    </row>
    <row r="231" spans="2:28" x14ac:dyDescent="0.25">
      <c r="B231" s="78" t="s">
        <v>3005</v>
      </c>
      <c r="C231" s="5" t="s">
        <v>3006</v>
      </c>
      <c r="D231" s="79">
        <v>2</v>
      </c>
      <c r="E231" s="79">
        <v>3</v>
      </c>
      <c r="F231" s="79">
        <v>3</v>
      </c>
      <c r="G231" s="79">
        <v>3</v>
      </c>
      <c r="H231" s="79">
        <v>1</v>
      </c>
      <c r="I231" s="79">
        <v>1</v>
      </c>
      <c r="J231" s="79">
        <v>4</v>
      </c>
      <c r="K231" s="79">
        <v>2</v>
      </c>
      <c r="L231" s="79">
        <v>4</v>
      </c>
      <c r="M231" s="79">
        <v>4</v>
      </c>
      <c r="N231">
        <v>4</v>
      </c>
      <c r="O231">
        <v>4</v>
      </c>
      <c r="P231">
        <v>4</v>
      </c>
      <c r="Q231" s="79">
        <v>2</v>
      </c>
      <c r="R231">
        <v>3</v>
      </c>
      <c r="S231">
        <v>2</v>
      </c>
      <c r="T231">
        <v>2</v>
      </c>
      <c r="U231">
        <v>1</v>
      </c>
      <c r="V231">
        <v>1</v>
      </c>
      <c r="W231">
        <v>1</v>
      </c>
      <c r="X231" s="79">
        <v>1</v>
      </c>
      <c r="Y231" s="79">
        <v>1</v>
      </c>
      <c r="Z231">
        <v>1</v>
      </c>
      <c r="AA231" s="81">
        <v>1.2395</v>
      </c>
      <c r="AB231" s="63">
        <v>1.2701</v>
      </c>
    </row>
    <row r="232" spans="2:28" x14ac:dyDescent="0.25"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Q232" s="79"/>
    </row>
    <row r="233" spans="2:28" x14ac:dyDescent="0.25">
      <c r="B233" s="78" t="s">
        <v>3007</v>
      </c>
      <c r="C233" s="70" t="s">
        <v>3008</v>
      </c>
      <c r="D233" s="79">
        <v>1</v>
      </c>
      <c r="E233" s="79">
        <v>1</v>
      </c>
      <c r="F233" s="79">
        <v>1</v>
      </c>
      <c r="G233" s="79">
        <v>2</v>
      </c>
      <c r="H233" s="79">
        <v>1</v>
      </c>
      <c r="I233" s="79">
        <v>2</v>
      </c>
      <c r="J233" s="79">
        <v>2</v>
      </c>
      <c r="K233" s="79">
        <v>2</v>
      </c>
      <c r="L233" s="79">
        <v>2</v>
      </c>
      <c r="M233" s="79">
        <v>1</v>
      </c>
      <c r="N233">
        <v>1</v>
      </c>
      <c r="O233">
        <v>1</v>
      </c>
      <c r="P233">
        <v>1</v>
      </c>
      <c r="Q233" s="79">
        <v>1</v>
      </c>
      <c r="R233">
        <v>1</v>
      </c>
      <c r="S233">
        <v>1</v>
      </c>
      <c r="T233">
        <v>1</v>
      </c>
      <c r="U233">
        <v>1</v>
      </c>
      <c r="V233">
        <v>2</v>
      </c>
      <c r="W233">
        <v>2</v>
      </c>
      <c r="X233" s="79">
        <v>2</v>
      </c>
      <c r="Y233" s="79">
        <v>1</v>
      </c>
      <c r="Z233">
        <v>1</v>
      </c>
      <c r="AA233" s="81">
        <v>0.98870000000000002</v>
      </c>
      <c r="AB233" s="63">
        <v>0.99470000000000003</v>
      </c>
    </row>
    <row r="234" spans="2:28" x14ac:dyDescent="0.25">
      <c r="B234" s="78"/>
      <c r="C234" s="5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Q234" s="79"/>
    </row>
    <row r="235" spans="2:28" x14ac:dyDescent="0.25">
      <c r="B235" s="78" t="s">
        <v>3009</v>
      </c>
      <c r="C235" s="70" t="s">
        <v>3010</v>
      </c>
      <c r="D235" s="79">
        <v>22</v>
      </c>
      <c r="E235" s="79">
        <v>22</v>
      </c>
      <c r="F235" s="79">
        <v>24</v>
      </c>
      <c r="G235" s="79">
        <v>24</v>
      </c>
      <c r="H235" s="79">
        <v>26</v>
      </c>
      <c r="I235" s="79">
        <v>29</v>
      </c>
      <c r="J235" s="79">
        <v>30</v>
      </c>
      <c r="K235" s="79">
        <v>29</v>
      </c>
      <c r="L235" s="79">
        <v>30</v>
      </c>
      <c r="M235" s="79">
        <v>24</v>
      </c>
      <c r="N235">
        <v>24</v>
      </c>
      <c r="O235">
        <v>23</v>
      </c>
      <c r="P235">
        <v>23</v>
      </c>
      <c r="Q235" s="79">
        <v>23</v>
      </c>
      <c r="R235">
        <v>23</v>
      </c>
      <c r="S235">
        <v>20</v>
      </c>
      <c r="T235">
        <v>20</v>
      </c>
      <c r="U235">
        <v>23</v>
      </c>
      <c r="V235">
        <v>23</v>
      </c>
      <c r="W235">
        <v>23</v>
      </c>
      <c r="X235" s="79">
        <v>23</v>
      </c>
      <c r="Y235" s="79">
        <v>21</v>
      </c>
      <c r="Z235">
        <v>22</v>
      </c>
      <c r="AA235" s="81">
        <v>21.9207</v>
      </c>
      <c r="AB235" s="63">
        <v>22.092700000000001</v>
      </c>
    </row>
    <row r="236" spans="2:28" x14ac:dyDescent="0.25">
      <c r="B236" s="78" t="s">
        <v>3011</v>
      </c>
      <c r="C236" s="5" t="s">
        <v>3012</v>
      </c>
      <c r="D236" s="79" t="s">
        <v>2638</v>
      </c>
      <c r="E236" s="79" t="s">
        <v>2638</v>
      </c>
      <c r="F236" s="79" t="s">
        <v>2638</v>
      </c>
      <c r="G236" s="79" t="s">
        <v>2638</v>
      </c>
      <c r="H236" s="79" t="s">
        <v>2638</v>
      </c>
      <c r="I236" s="79" t="s">
        <v>2638</v>
      </c>
      <c r="J236" s="79" t="s">
        <v>2638</v>
      </c>
      <c r="K236" s="83">
        <v>0.24</v>
      </c>
      <c r="L236" s="83">
        <v>0.25</v>
      </c>
      <c r="M236" s="52">
        <v>0.24</v>
      </c>
      <c r="N236">
        <v>0.24</v>
      </c>
      <c r="O236">
        <v>0.23</v>
      </c>
      <c r="P236">
        <v>0.23</v>
      </c>
      <c r="Q236" s="79">
        <v>0.23</v>
      </c>
      <c r="R236">
        <v>0.23</v>
      </c>
      <c r="S236" s="52">
        <v>0.2</v>
      </c>
      <c r="T236" s="52">
        <v>0.2</v>
      </c>
      <c r="U236">
        <v>0.23</v>
      </c>
      <c r="V236">
        <v>0.23</v>
      </c>
      <c r="W236">
        <v>0.23</v>
      </c>
      <c r="X236" s="79">
        <v>0.23</v>
      </c>
      <c r="Y236" s="79">
        <v>0.42</v>
      </c>
      <c r="Z236">
        <v>0.44</v>
      </c>
      <c r="AA236" s="81">
        <v>0.18240000000000001</v>
      </c>
      <c r="AB236" s="63">
        <v>0.19420000000000001</v>
      </c>
    </row>
    <row r="237" spans="2:28" x14ac:dyDescent="0.25">
      <c r="B237" s="78" t="s">
        <v>3013</v>
      </c>
      <c r="C237" s="5" t="s">
        <v>3014</v>
      </c>
      <c r="D237" s="79" t="s">
        <v>2638</v>
      </c>
      <c r="E237" s="79" t="s">
        <v>2638</v>
      </c>
      <c r="F237" s="79" t="s">
        <v>2638</v>
      </c>
      <c r="G237" s="79" t="s">
        <v>2638</v>
      </c>
      <c r="H237" s="79" t="s">
        <v>2638</v>
      </c>
      <c r="I237" s="79" t="s">
        <v>2638</v>
      </c>
      <c r="J237" s="79" t="s">
        <v>2638</v>
      </c>
      <c r="K237" s="83">
        <v>0.96</v>
      </c>
      <c r="L237" s="83">
        <v>1</v>
      </c>
      <c r="M237" s="52">
        <v>0.96</v>
      </c>
      <c r="N237">
        <v>0.96</v>
      </c>
      <c r="O237">
        <v>1.1499999999999999</v>
      </c>
      <c r="P237">
        <v>1.1499999999999999</v>
      </c>
      <c r="Q237" s="79">
        <v>1.1499999999999999</v>
      </c>
      <c r="R237">
        <v>1.1499999999999999</v>
      </c>
      <c r="S237" s="52">
        <v>1.2</v>
      </c>
      <c r="T237" s="52">
        <v>1.2</v>
      </c>
      <c r="U237">
        <v>1.1499999999999999</v>
      </c>
      <c r="V237">
        <v>1.1499999999999999</v>
      </c>
      <c r="W237">
        <v>2.5299999999999998</v>
      </c>
      <c r="X237" s="79">
        <v>2.5299999999999998</v>
      </c>
      <c r="Y237" s="79">
        <v>4.41</v>
      </c>
      <c r="Z237">
        <v>4.62</v>
      </c>
      <c r="AA237" s="81">
        <v>3.2814000000000001</v>
      </c>
      <c r="AB237" s="63">
        <v>3.3527</v>
      </c>
    </row>
    <row r="238" spans="2:28" x14ac:dyDescent="0.25">
      <c r="B238" s="78" t="s">
        <v>3015</v>
      </c>
      <c r="C238" s="5" t="s">
        <v>3016</v>
      </c>
      <c r="D238" s="79" t="s">
        <v>2638</v>
      </c>
      <c r="E238" s="79" t="s">
        <v>2638</v>
      </c>
      <c r="F238" s="79" t="s">
        <v>2638</v>
      </c>
      <c r="G238" s="79" t="s">
        <v>2638</v>
      </c>
      <c r="H238" s="79" t="s">
        <v>2638</v>
      </c>
      <c r="I238" s="79" t="s">
        <v>2638</v>
      </c>
      <c r="J238" s="79" t="s">
        <v>2638</v>
      </c>
      <c r="K238" s="83">
        <v>2.4</v>
      </c>
      <c r="L238" s="83">
        <v>2.5</v>
      </c>
      <c r="M238" s="52">
        <v>2.4</v>
      </c>
      <c r="N238" s="52">
        <v>2.4</v>
      </c>
      <c r="O238" s="52">
        <v>2.2999999999999998</v>
      </c>
      <c r="P238" s="52">
        <v>2.2999999999999998</v>
      </c>
      <c r="Q238" s="83">
        <v>2.2999999999999998</v>
      </c>
      <c r="R238" s="52">
        <v>2.2999999999999998</v>
      </c>
      <c r="S238" s="52">
        <v>1.8</v>
      </c>
      <c r="T238" s="52">
        <v>1.8</v>
      </c>
      <c r="U238">
        <v>1.84</v>
      </c>
      <c r="V238">
        <v>2.0699999999999998</v>
      </c>
      <c r="W238">
        <v>1.84</v>
      </c>
      <c r="X238" s="79">
        <v>1.84</v>
      </c>
      <c r="Y238" s="79">
        <v>1.47</v>
      </c>
      <c r="Z238">
        <v>1.54</v>
      </c>
      <c r="AA238" s="81">
        <v>1.7786999999999999</v>
      </c>
      <c r="AB238" s="63">
        <v>1.7895000000000001</v>
      </c>
    </row>
    <row r="239" spans="2:28" x14ac:dyDescent="0.25">
      <c r="B239" s="78" t="s">
        <v>3017</v>
      </c>
      <c r="C239" s="5" t="s">
        <v>3018</v>
      </c>
      <c r="D239" s="79" t="s">
        <v>2638</v>
      </c>
      <c r="E239" s="79" t="s">
        <v>2638</v>
      </c>
      <c r="F239" s="79" t="s">
        <v>2638</v>
      </c>
      <c r="G239" s="79" t="s">
        <v>2638</v>
      </c>
      <c r="H239" s="79" t="s">
        <v>2638</v>
      </c>
      <c r="I239" s="79" t="s">
        <v>2638</v>
      </c>
      <c r="J239" s="79" t="s">
        <v>2638</v>
      </c>
      <c r="K239" s="83">
        <v>8.64</v>
      </c>
      <c r="L239" s="83">
        <v>9</v>
      </c>
      <c r="M239" s="52">
        <v>8.8800000000000008</v>
      </c>
      <c r="N239">
        <v>8.8800000000000008</v>
      </c>
      <c r="O239">
        <v>8.51</v>
      </c>
      <c r="P239">
        <v>8.51</v>
      </c>
      <c r="Q239" s="79">
        <v>8.0500000000000007</v>
      </c>
      <c r="R239">
        <v>8.0500000000000007</v>
      </c>
      <c r="S239" s="52">
        <v>7.2</v>
      </c>
      <c r="T239" s="52">
        <v>7.2</v>
      </c>
      <c r="U239">
        <v>8.74</v>
      </c>
      <c r="V239">
        <v>8.51</v>
      </c>
      <c r="W239">
        <v>7.82</v>
      </c>
      <c r="X239" s="79">
        <v>7.82</v>
      </c>
      <c r="Y239" s="83">
        <v>6.3</v>
      </c>
      <c r="Z239" s="52">
        <v>6.6</v>
      </c>
      <c r="AA239" s="81">
        <v>7.0726000000000004</v>
      </c>
      <c r="AB239" s="63">
        <v>7.0709</v>
      </c>
    </row>
    <row r="240" spans="2:28" x14ac:dyDescent="0.25">
      <c r="B240" s="78" t="s">
        <v>3019</v>
      </c>
      <c r="C240" s="5" t="s">
        <v>3020</v>
      </c>
      <c r="D240" s="79" t="s">
        <v>2638</v>
      </c>
      <c r="E240" s="79" t="s">
        <v>2638</v>
      </c>
      <c r="F240" s="79" t="s">
        <v>2638</v>
      </c>
      <c r="G240" s="79" t="s">
        <v>2638</v>
      </c>
      <c r="H240" s="79" t="s">
        <v>2638</v>
      </c>
      <c r="I240" s="79" t="s">
        <v>2638</v>
      </c>
      <c r="J240" s="79" t="s">
        <v>2638</v>
      </c>
      <c r="K240" s="83">
        <v>0.72</v>
      </c>
      <c r="L240" s="83">
        <v>0.75</v>
      </c>
      <c r="M240" s="52">
        <v>0.72</v>
      </c>
      <c r="N240">
        <v>0.72</v>
      </c>
      <c r="O240">
        <v>0.69</v>
      </c>
      <c r="P240">
        <v>0.69</v>
      </c>
      <c r="Q240" s="79">
        <v>0.69</v>
      </c>
      <c r="R240">
        <v>0.69</v>
      </c>
      <c r="S240" s="52">
        <v>0.6</v>
      </c>
      <c r="T240" s="52">
        <v>0.6</v>
      </c>
      <c r="U240">
        <v>0.69</v>
      </c>
      <c r="V240">
        <v>0.69</v>
      </c>
      <c r="W240">
        <v>0.69</v>
      </c>
      <c r="X240" s="79">
        <v>0.69</v>
      </c>
      <c r="Y240" s="79">
        <v>0.63</v>
      </c>
      <c r="Z240">
        <v>0.66</v>
      </c>
      <c r="AA240" s="81">
        <v>0.70040000000000002</v>
      </c>
      <c r="AB240" s="63">
        <v>0.72589999999999999</v>
      </c>
    </row>
    <row r="241" spans="2:28" x14ac:dyDescent="0.25">
      <c r="B241" s="78" t="s">
        <v>3021</v>
      </c>
      <c r="C241" s="5" t="s">
        <v>3022</v>
      </c>
      <c r="D241" s="79" t="s">
        <v>2638</v>
      </c>
      <c r="E241" s="79" t="s">
        <v>2638</v>
      </c>
      <c r="F241" s="79" t="s">
        <v>2638</v>
      </c>
      <c r="G241" s="79" t="s">
        <v>2638</v>
      </c>
      <c r="H241" s="79" t="s">
        <v>2638</v>
      </c>
      <c r="I241" s="79" t="s">
        <v>2638</v>
      </c>
      <c r="J241" s="79" t="s">
        <v>2638</v>
      </c>
      <c r="K241" s="83">
        <v>11.04</v>
      </c>
      <c r="L241" s="83">
        <v>11.5</v>
      </c>
      <c r="M241" s="52">
        <v>10.8</v>
      </c>
      <c r="N241" s="52">
        <v>10.8</v>
      </c>
      <c r="O241">
        <v>10.119999999999999</v>
      </c>
      <c r="P241">
        <v>10.119999999999999</v>
      </c>
      <c r="Q241" s="79">
        <v>10.58</v>
      </c>
      <c r="R241">
        <v>10.58</v>
      </c>
      <c r="S241" s="52">
        <v>9</v>
      </c>
      <c r="T241" s="52">
        <v>9</v>
      </c>
      <c r="U241">
        <v>10.35</v>
      </c>
      <c r="V241">
        <v>10.35</v>
      </c>
      <c r="W241">
        <v>9.89</v>
      </c>
      <c r="X241" s="79">
        <v>9.89</v>
      </c>
      <c r="Y241" s="79">
        <v>7.77</v>
      </c>
      <c r="Z241">
        <v>8.14</v>
      </c>
      <c r="AA241" s="81">
        <v>8.9052000000000007</v>
      </c>
      <c r="AB241" s="63">
        <v>8.9594000000000005</v>
      </c>
    </row>
    <row r="242" spans="2:28" x14ac:dyDescent="0.25">
      <c r="B242" s="78"/>
      <c r="C242" s="5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Q242" s="79"/>
    </row>
    <row r="243" spans="2:28" x14ac:dyDescent="0.25">
      <c r="B243" s="78" t="s">
        <v>3023</v>
      </c>
      <c r="C243" s="70" t="s">
        <v>3024</v>
      </c>
      <c r="D243" s="79">
        <v>27</v>
      </c>
      <c r="E243" s="79">
        <v>23</v>
      </c>
      <c r="F243" s="79">
        <v>23</v>
      </c>
      <c r="G243" s="79">
        <v>27</v>
      </c>
      <c r="H243" s="79">
        <v>23</v>
      </c>
      <c r="I243" s="79">
        <v>23</v>
      </c>
      <c r="J243" s="79">
        <v>22</v>
      </c>
      <c r="K243" s="79">
        <v>23</v>
      </c>
      <c r="L243" s="79">
        <v>18</v>
      </c>
      <c r="M243" s="79">
        <v>18</v>
      </c>
      <c r="N243">
        <v>18</v>
      </c>
      <c r="O243">
        <v>18</v>
      </c>
      <c r="P243">
        <v>18</v>
      </c>
      <c r="Q243" s="79">
        <v>20</v>
      </c>
      <c r="R243">
        <v>20</v>
      </c>
      <c r="S243">
        <v>23</v>
      </c>
      <c r="T243">
        <v>23</v>
      </c>
      <c r="U243">
        <v>30</v>
      </c>
      <c r="V243">
        <v>29</v>
      </c>
      <c r="W243">
        <v>23</v>
      </c>
      <c r="X243" s="79">
        <v>23</v>
      </c>
      <c r="Y243" s="79">
        <v>16</v>
      </c>
      <c r="Z243">
        <v>15</v>
      </c>
      <c r="AA243" s="81">
        <v>14.379899999999999</v>
      </c>
      <c r="AB243" s="63">
        <v>14.4703</v>
      </c>
    </row>
    <row r="244" spans="2:28" x14ac:dyDescent="0.25">
      <c r="B244" s="78" t="s">
        <v>3025</v>
      </c>
      <c r="C244" s="5" t="s">
        <v>3026</v>
      </c>
      <c r="D244" s="79">
        <v>6</v>
      </c>
      <c r="E244" s="79">
        <v>6</v>
      </c>
      <c r="F244" s="79">
        <v>7</v>
      </c>
      <c r="G244" s="79">
        <v>6</v>
      </c>
      <c r="H244" s="79">
        <v>6</v>
      </c>
      <c r="I244" s="79">
        <v>6</v>
      </c>
      <c r="J244" s="79">
        <v>5</v>
      </c>
      <c r="K244" s="79">
        <v>5</v>
      </c>
      <c r="L244" s="79">
        <v>5</v>
      </c>
      <c r="M244" s="79">
        <v>3</v>
      </c>
      <c r="N244">
        <v>4</v>
      </c>
      <c r="O244">
        <v>5</v>
      </c>
      <c r="P244">
        <v>5</v>
      </c>
      <c r="Q244" s="79">
        <v>5</v>
      </c>
      <c r="R244">
        <v>5</v>
      </c>
      <c r="S244">
        <v>4</v>
      </c>
      <c r="T244">
        <v>4</v>
      </c>
      <c r="U244">
        <v>7</v>
      </c>
      <c r="V244">
        <v>7</v>
      </c>
      <c r="W244">
        <v>6</v>
      </c>
      <c r="X244" s="79">
        <v>6</v>
      </c>
      <c r="Y244" s="79">
        <v>5</v>
      </c>
      <c r="Z244">
        <v>5</v>
      </c>
      <c r="AA244" s="81">
        <v>3.0133000000000001</v>
      </c>
      <c r="AB244" s="63">
        <v>3.0491000000000001</v>
      </c>
    </row>
    <row r="245" spans="2:28" x14ac:dyDescent="0.25">
      <c r="B245" s="78" t="s">
        <v>3027</v>
      </c>
      <c r="C245" s="5" t="s">
        <v>3028</v>
      </c>
      <c r="D245" s="79" t="s">
        <v>2638</v>
      </c>
      <c r="E245" s="79" t="s">
        <v>2638</v>
      </c>
      <c r="F245" s="79" t="s">
        <v>2638</v>
      </c>
      <c r="G245" s="79" t="s">
        <v>2638</v>
      </c>
      <c r="H245" s="79" t="s">
        <v>2638</v>
      </c>
      <c r="I245" s="79" t="s">
        <v>2638</v>
      </c>
      <c r="J245" s="79" t="s">
        <v>2638</v>
      </c>
      <c r="K245" s="83">
        <v>1.2</v>
      </c>
      <c r="L245" s="83">
        <v>1.2</v>
      </c>
      <c r="M245" s="52">
        <v>0.72</v>
      </c>
      <c r="N245">
        <v>0.96</v>
      </c>
      <c r="O245" s="52">
        <v>1.2</v>
      </c>
      <c r="P245" s="52">
        <v>1.2</v>
      </c>
      <c r="Q245" s="83">
        <v>1.3</v>
      </c>
      <c r="R245">
        <v>1.25</v>
      </c>
      <c r="S245">
        <v>1.04</v>
      </c>
      <c r="T245">
        <v>1.04</v>
      </c>
      <c r="U245">
        <v>1.82</v>
      </c>
      <c r="V245">
        <v>1.89</v>
      </c>
      <c r="W245">
        <v>1.68</v>
      </c>
      <c r="X245" s="79">
        <v>1.68</v>
      </c>
      <c r="Y245" s="83">
        <v>1.5</v>
      </c>
      <c r="Z245">
        <v>1.55</v>
      </c>
      <c r="AA245" s="81">
        <v>0.95509999999999995</v>
      </c>
      <c r="AB245" s="63">
        <v>0.98280000000000001</v>
      </c>
    </row>
    <row r="246" spans="2:28" x14ac:dyDescent="0.25">
      <c r="B246" s="78" t="s">
        <v>3029</v>
      </c>
      <c r="C246" s="5" t="s">
        <v>3030</v>
      </c>
      <c r="D246" s="79" t="s">
        <v>2638</v>
      </c>
      <c r="E246" s="79" t="s">
        <v>2638</v>
      </c>
      <c r="F246" s="79" t="s">
        <v>2638</v>
      </c>
      <c r="G246" s="79" t="s">
        <v>2638</v>
      </c>
      <c r="H246" s="79" t="s">
        <v>2638</v>
      </c>
      <c r="I246" s="79" t="s">
        <v>2638</v>
      </c>
      <c r="J246" s="79" t="s">
        <v>2638</v>
      </c>
      <c r="K246" s="83">
        <v>3.2</v>
      </c>
      <c r="L246" s="83">
        <v>3.2</v>
      </c>
      <c r="M246" s="52">
        <v>1.92</v>
      </c>
      <c r="N246">
        <v>2.56</v>
      </c>
      <c r="O246" s="52">
        <v>3.2</v>
      </c>
      <c r="P246" s="52">
        <v>3.2</v>
      </c>
      <c r="Q246" s="83">
        <v>3.1</v>
      </c>
      <c r="R246" s="52">
        <v>3.1</v>
      </c>
      <c r="S246">
        <v>2.36</v>
      </c>
      <c r="T246">
        <v>2.36</v>
      </c>
      <c r="U246">
        <v>4.0599999999999996</v>
      </c>
      <c r="V246">
        <v>3.99</v>
      </c>
      <c r="W246">
        <v>3.42</v>
      </c>
      <c r="X246" s="79">
        <v>3.36</v>
      </c>
      <c r="Y246" s="79">
        <v>2.65</v>
      </c>
      <c r="Z246" s="52">
        <v>2.6</v>
      </c>
      <c r="AA246" s="81">
        <v>1.5441</v>
      </c>
      <c r="AB246" s="63">
        <v>1.5253000000000001</v>
      </c>
    </row>
    <row r="247" spans="2:28" x14ac:dyDescent="0.25">
      <c r="B247" s="78" t="s">
        <v>3031</v>
      </c>
      <c r="C247" s="5" t="s">
        <v>3032</v>
      </c>
      <c r="D247" s="79" t="s">
        <v>2638</v>
      </c>
      <c r="E247" s="79" t="s">
        <v>2638</v>
      </c>
      <c r="F247" s="79" t="s">
        <v>2638</v>
      </c>
      <c r="G247" s="79" t="s">
        <v>2638</v>
      </c>
      <c r="H247" s="79" t="s">
        <v>2638</v>
      </c>
      <c r="I247" s="79" t="s">
        <v>2638</v>
      </c>
      <c r="J247" s="79" t="s">
        <v>2638</v>
      </c>
      <c r="K247" s="83">
        <v>0.35</v>
      </c>
      <c r="L247" s="83">
        <v>0.35</v>
      </c>
      <c r="M247" s="52">
        <v>0.21</v>
      </c>
      <c r="N247">
        <v>0.28000000000000003</v>
      </c>
      <c r="O247">
        <v>0.35</v>
      </c>
      <c r="P247">
        <v>0.35</v>
      </c>
      <c r="Q247" s="79">
        <v>0.35</v>
      </c>
      <c r="R247">
        <v>0.35</v>
      </c>
      <c r="S247">
        <v>0.32</v>
      </c>
      <c r="T247">
        <v>0.32</v>
      </c>
      <c r="U247">
        <v>0.63</v>
      </c>
      <c r="V247">
        <v>0.63</v>
      </c>
      <c r="W247">
        <v>0.54</v>
      </c>
      <c r="X247" s="79">
        <v>0.54</v>
      </c>
      <c r="Y247" s="83">
        <v>0.5</v>
      </c>
      <c r="Z247" s="52">
        <v>0.5</v>
      </c>
      <c r="AA247" s="81">
        <v>0.316</v>
      </c>
      <c r="AB247" s="63">
        <v>0.33389999999999997</v>
      </c>
    </row>
    <row r="248" spans="2:28" x14ac:dyDescent="0.25">
      <c r="B248" s="78" t="s">
        <v>3033</v>
      </c>
      <c r="C248" s="5" t="s">
        <v>3034</v>
      </c>
      <c r="D248" s="79" t="s">
        <v>2638</v>
      </c>
      <c r="E248" s="79" t="s">
        <v>2638</v>
      </c>
      <c r="F248" s="79" t="s">
        <v>2638</v>
      </c>
      <c r="G248" s="79" t="s">
        <v>2638</v>
      </c>
      <c r="H248" s="79" t="s">
        <v>2638</v>
      </c>
      <c r="I248" s="79" t="s">
        <v>2638</v>
      </c>
      <c r="J248" s="79" t="s">
        <v>2638</v>
      </c>
      <c r="K248" s="83">
        <v>0.25</v>
      </c>
      <c r="L248" s="83">
        <v>0.25</v>
      </c>
      <c r="M248" s="52">
        <v>0.15</v>
      </c>
      <c r="N248" s="52">
        <v>0.2</v>
      </c>
      <c r="O248">
        <v>0.25</v>
      </c>
      <c r="P248">
        <v>0.25</v>
      </c>
      <c r="Q248" s="79">
        <v>0.25</v>
      </c>
      <c r="R248" s="52">
        <v>0.3</v>
      </c>
      <c r="S248">
        <v>0.28000000000000003</v>
      </c>
      <c r="T248">
        <v>0.28000000000000003</v>
      </c>
      <c r="U248">
        <v>0.49</v>
      </c>
      <c r="V248">
        <v>0.49</v>
      </c>
      <c r="W248">
        <v>0.36</v>
      </c>
      <c r="X248" s="79">
        <v>0.42</v>
      </c>
      <c r="Y248" s="79">
        <v>0.35</v>
      </c>
      <c r="Z248">
        <v>0.35</v>
      </c>
      <c r="AA248" s="81">
        <v>0.1981</v>
      </c>
      <c r="AB248" s="63">
        <v>0.20699999999999999</v>
      </c>
    </row>
    <row r="249" spans="2:28" x14ac:dyDescent="0.25">
      <c r="B249" s="78" t="s">
        <v>3035</v>
      </c>
      <c r="C249" s="5" t="s">
        <v>3036</v>
      </c>
      <c r="D249" s="79">
        <v>4</v>
      </c>
      <c r="E249" s="79">
        <v>4</v>
      </c>
      <c r="F249" s="79">
        <v>3</v>
      </c>
      <c r="G249" s="79">
        <v>5</v>
      </c>
      <c r="H249" s="79">
        <v>4</v>
      </c>
      <c r="I249" s="79">
        <v>3</v>
      </c>
      <c r="J249" s="79">
        <v>3</v>
      </c>
      <c r="K249" s="79">
        <v>3</v>
      </c>
      <c r="L249" s="79">
        <v>2</v>
      </c>
      <c r="M249" s="79">
        <v>2</v>
      </c>
      <c r="N249">
        <v>2</v>
      </c>
      <c r="O249">
        <v>2</v>
      </c>
      <c r="P249">
        <v>2</v>
      </c>
      <c r="Q249" s="79">
        <v>2</v>
      </c>
      <c r="R249">
        <v>2</v>
      </c>
      <c r="S249">
        <v>3</v>
      </c>
      <c r="T249">
        <v>3</v>
      </c>
      <c r="U249">
        <v>4</v>
      </c>
      <c r="V249">
        <v>4</v>
      </c>
      <c r="W249">
        <v>2</v>
      </c>
      <c r="X249" s="79">
        <v>2</v>
      </c>
      <c r="Y249" s="79">
        <v>2</v>
      </c>
      <c r="Z249">
        <v>2</v>
      </c>
      <c r="AA249" s="81">
        <v>0.74439999999999995</v>
      </c>
      <c r="AB249" s="63">
        <v>0.79159999999999997</v>
      </c>
    </row>
    <row r="250" spans="2:28" x14ac:dyDescent="0.25">
      <c r="B250" s="78" t="s">
        <v>3037</v>
      </c>
      <c r="C250" s="5" t="s">
        <v>3038</v>
      </c>
      <c r="D250" s="79">
        <v>5</v>
      </c>
      <c r="E250" s="79">
        <v>5</v>
      </c>
      <c r="F250" s="79">
        <v>6</v>
      </c>
      <c r="G250" s="79">
        <v>7</v>
      </c>
      <c r="H250" s="79">
        <v>6</v>
      </c>
      <c r="I250" s="79">
        <v>7</v>
      </c>
      <c r="J250" s="79">
        <v>8</v>
      </c>
      <c r="K250" s="79">
        <v>9</v>
      </c>
      <c r="L250" s="79">
        <v>7</v>
      </c>
      <c r="M250" s="79">
        <v>7</v>
      </c>
      <c r="N250">
        <v>7</v>
      </c>
      <c r="O250">
        <v>6</v>
      </c>
      <c r="P250">
        <v>6</v>
      </c>
      <c r="Q250" s="79">
        <v>8</v>
      </c>
      <c r="R250">
        <v>8</v>
      </c>
      <c r="S250">
        <v>9</v>
      </c>
      <c r="T250">
        <v>9</v>
      </c>
      <c r="U250">
        <v>9</v>
      </c>
      <c r="V250">
        <v>9</v>
      </c>
      <c r="W250">
        <v>5</v>
      </c>
      <c r="X250" s="79">
        <v>5</v>
      </c>
      <c r="Y250" s="79">
        <v>4</v>
      </c>
      <c r="Z250">
        <v>4</v>
      </c>
      <c r="AA250" s="81">
        <v>5.5156000000000001</v>
      </c>
      <c r="AB250" s="63">
        <v>5.7869000000000002</v>
      </c>
    </row>
    <row r="251" spans="2:28" x14ac:dyDescent="0.25">
      <c r="B251" s="78" t="s">
        <v>3039</v>
      </c>
      <c r="C251" s="5" t="s">
        <v>3040</v>
      </c>
      <c r="D251" s="79" t="s">
        <v>2638</v>
      </c>
      <c r="E251" s="79" t="s">
        <v>2638</v>
      </c>
      <c r="F251" s="79" t="s">
        <v>2638</v>
      </c>
      <c r="G251" s="79" t="s">
        <v>2638</v>
      </c>
      <c r="H251" s="79" t="s">
        <v>2638</v>
      </c>
      <c r="I251" s="79" t="s">
        <v>2638</v>
      </c>
      <c r="J251" s="79" t="s">
        <v>2638</v>
      </c>
      <c r="K251" s="83">
        <v>3.36</v>
      </c>
      <c r="L251" s="83">
        <v>2.94</v>
      </c>
      <c r="M251" s="52">
        <v>3.64</v>
      </c>
      <c r="N251">
        <v>3.64</v>
      </c>
      <c r="O251">
        <v>2.52</v>
      </c>
      <c r="P251">
        <v>2.52</v>
      </c>
      <c r="Q251" s="79">
        <v>3.12</v>
      </c>
      <c r="R251">
        <v>3.12</v>
      </c>
      <c r="S251">
        <v>3.51</v>
      </c>
      <c r="T251">
        <v>3.51</v>
      </c>
      <c r="U251">
        <v>3.33</v>
      </c>
      <c r="V251">
        <v>3.42</v>
      </c>
      <c r="W251">
        <v>2.0499999999999998</v>
      </c>
      <c r="X251" s="79">
        <v>2.0499999999999998</v>
      </c>
      <c r="Y251" s="79">
        <v>1.72</v>
      </c>
      <c r="Z251">
        <v>1.64</v>
      </c>
      <c r="AA251" s="81">
        <v>2.1758999999999999</v>
      </c>
      <c r="AB251" s="63">
        <v>2.1640999999999999</v>
      </c>
    </row>
    <row r="252" spans="2:28" x14ac:dyDescent="0.25">
      <c r="B252" s="78" t="s">
        <v>3041</v>
      </c>
      <c r="C252" s="5" t="s">
        <v>3042</v>
      </c>
      <c r="D252" s="79" t="s">
        <v>2638</v>
      </c>
      <c r="E252" s="79" t="s">
        <v>2638</v>
      </c>
      <c r="F252" s="79" t="s">
        <v>2638</v>
      </c>
      <c r="G252" s="79" t="s">
        <v>2638</v>
      </c>
      <c r="H252" s="79" t="s">
        <v>2638</v>
      </c>
      <c r="I252" s="79" t="s">
        <v>2638</v>
      </c>
      <c r="J252" s="79" t="s">
        <v>2638</v>
      </c>
      <c r="K252" s="83">
        <v>2.56</v>
      </c>
      <c r="L252" s="83">
        <v>2.2400000000000002</v>
      </c>
      <c r="M252" s="52">
        <v>2.2400000000000002</v>
      </c>
      <c r="N252">
        <v>2.2400000000000002</v>
      </c>
      <c r="O252">
        <v>1.92</v>
      </c>
      <c r="P252">
        <v>1.92</v>
      </c>
      <c r="Q252" s="83">
        <v>2.8</v>
      </c>
      <c r="R252">
        <v>2.64</v>
      </c>
      <c r="S252">
        <v>3.24</v>
      </c>
      <c r="T252">
        <v>3.24</v>
      </c>
      <c r="U252">
        <v>3.33</v>
      </c>
      <c r="V252">
        <v>3.24</v>
      </c>
      <c r="W252" s="52">
        <v>1.7</v>
      </c>
      <c r="X252" s="79">
        <v>1.65</v>
      </c>
      <c r="Y252" s="79">
        <v>1.28</v>
      </c>
      <c r="Z252">
        <v>1.28</v>
      </c>
      <c r="AA252" s="81">
        <v>1.7035</v>
      </c>
      <c r="AB252" s="63">
        <v>1.823</v>
      </c>
    </row>
    <row r="253" spans="2:28" x14ac:dyDescent="0.25">
      <c r="B253" s="78" t="s">
        <v>3043</v>
      </c>
      <c r="C253" s="5" t="s">
        <v>3044</v>
      </c>
      <c r="D253" s="79" t="s">
        <v>2638</v>
      </c>
      <c r="E253" s="79" t="s">
        <v>2638</v>
      </c>
      <c r="F253" s="79" t="s">
        <v>2638</v>
      </c>
      <c r="G253" s="79" t="s">
        <v>2638</v>
      </c>
      <c r="H253" s="79" t="s">
        <v>2638</v>
      </c>
      <c r="I253" s="79" t="s">
        <v>2638</v>
      </c>
      <c r="J253" s="79" t="s">
        <v>2638</v>
      </c>
      <c r="K253" s="83">
        <v>2.08</v>
      </c>
      <c r="L253" s="83">
        <v>1.82</v>
      </c>
      <c r="M253" s="52">
        <v>1.1200000000000001</v>
      </c>
      <c r="N253">
        <v>1.1200000000000001</v>
      </c>
      <c r="O253">
        <v>1.56</v>
      </c>
      <c r="P253">
        <v>1.56</v>
      </c>
      <c r="Q253" s="79">
        <v>2.08</v>
      </c>
      <c r="R253">
        <v>2.2400000000000002</v>
      </c>
      <c r="S253">
        <v>2.25</v>
      </c>
      <c r="T253">
        <v>2.25</v>
      </c>
      <c r="U253">
        <v>2.34</v>
      </c>
      <c r="V253">
        <v>2.34</v>
      </c>
      <c r="W253">
        <v>1.25</v>
      </c>
      <c r="X253" s="83">
        <v>1.3</v>
      </c>
      <c r="Y253" s="83">
        <v>1</v>
      </c>
      <c r="Z253">
        <v>1.08</v>
      </c>
      <c r="AA253" s="81">
        <v>1.6362000000000001</v>
      </c>
      <c r="AB253" s="63">
        <v>1.7998000000000001</v>
      </c>
    </row>
    <row r="254" spans="2:28" x14ac:dyDescent="0.25">
      <c r="B254" s="78" t="s">
        <v>3045</v>
      </c>
      <c r="C254" s="5" t="s">
        <v>3046</v>
      </c>
      <c r="D254" s="79">
        <v>11</v>
      </c>
      <c r="E254" s="79">
        <v>7</v>
      </c>
      <c r="F254" s="79">
        <v>6</v>
      </c>
      <c r="G254" s="79">
        <v>8</v>
      </c>
      <c r="H254" s="79">
        <v>6</v>
      </c>
      <c r="I254" s="79">
        <v>6</v>
      </c>
      <c r="J254" s="79">
        <v>5</v>
      </c>
      <c r="K254" s="79">
        <v>5</v>
      </c>
      <c r="L254" s="79">
        <v>3</v>
      </c>
      <c r="M254" s="79">
        <v>5</v>
      </c>
      <c r="N254">
        <v>4</v>
      </c>
      <c r="O254">
        <v>4</v>
      </c>
      <c r="P254">
        <v>4</v>
      </c>
      <c r="Q254" s="79">
        <v>4</v>
      </c>
      <c r="R254">
        <v>4</v>
      </c>
      <c r="S254">
        <v>6</v>
      </c>
      <c r="T254">
        <v>6</v>
      </c>
      <c r="U254">
        <v>9</v>
      </c>
      <c r="V254">
        <v>8</v>
      </c>
      <c r="W254">
        <v>9</v>
      </c>
      <c r="X254" s="79">
        <v>9</v>
      </c>
      <c r="Y254" s="79">
        <v>4</v>
      </c>
      <c r="Z254">
        <v>3</v>
      </c>
      <c r="AA254" s="81">
        <v>5.0026000000000002</v>
      </c>
      <c r="AB254" s="63">
        <v>4.7380000000000004</v>
      </c>
    </row>
    <row r="255" spans="2:28" x14ac:dyDescent="0.25">
      <c r="B255" s="78" t="s">
        <v>3047</v>
      </c>
      <c r="C255" s="5" t="s">
        <v>3048</v>
      </c>
      <c r="D255" s="79" t="s">
        <v>2638</v>
      </c>
      <c r="E255" s="79" t="s">
        <v>2638</v>
      </c>
      <c r="F255" s="79" t="s">
        <v>2638</v>
      </c>
      <c r="G255" s="79" t="s">
        <v>2638</v>
      </c>
      <c r="H255" s="79" t="s">
        <v>2638</v>
      </c>
      <c r="I255" s="79" t="s">
        <v>2638</v>
      </c>
      <c r="J255" s="79" t="s">
        <v>2638</v>
      </c>
      <c r="K255" s="83">
        <v>2.64</v>
      </c>
      <c r="L255" s="83">
        <v>2.64</v>
      </c>
      <c r="M255" s="52">
        <v>4.4000000000000004</v>
      </c>
      <c r="N255">
        <v>3.52</v>
      </c>
      <c r="O255">
        <v>3.52</v>
      </c>
      <c r="P255">
        <v>3.52</v>
      </c>
      <c r="Q255" s="79">
        <v>3.56</v>
      </c>
      <c r="R255">
        <v>3.52</v>
      </c>
      <c r="S255" s="52">
        <v>5.4</v>
      </c>
      <c r="T255">
        <v>5.34</v>
      </c>
      <c r="U255">
        <v>8.19</v>
      </c>
      <c r="V255">
        <v>7.28</v>
      </c>
      <c r="W255">
        <v>8.19</v>
      </c>
      <c r="X255" s="79">
        <v>8.19</v>
      </c>
      <c r="Y255" s="79">
        <v>3.64</v>
      </c>
      <c r="Z255">
        <v>2.73</v>
      </c>
      <c r="AA255" s="81">
        <v>4.609</v>
      </c>
      <c r="AB255" s="63">
        <v>4.3315000000000001</v>
      </c>
    </row>
    <row r="256" spans="2:28" x14ac:dyDescent="0.25">
      <c r="B256" s="78" t="s">
        <v>3049</v>
      </c>
      <c r="C256" s="5" t="s">
        <v>3050</v>
      </c>
      <c r="D256" s="79" t="s">
        <v>2638</v>
      </c>
      <c r="E256" s="79" t="s">
        <v>2638</v>
      </c>
      <c r="F256" s="79" t="s">
        <v>2638</v>
      </c>
      <c r="G256" s="79" t="s">
        <v>2638</v>
      </c>
      <c r="H256" s="79" t="s">
        <v>2638</v>
      </c>
      <c r="I256" s="79" t="s">
        <v>2638</v>
      </c>
      <c r="J256" s="79" t="s">
        <v>2638</v>
      </c>
      <c r="K256" s="83">
        <v>0.15</v>
      </c>
      <c r="L256" s="83">
        <v>0.15</v>
      </c>
      <c r="M256" s="52">
        <v>0.25</v>
      </c>
      <c r="N256" s="52">
        <v>0.2</v>
      </c>
      <c r="O256" s="52">
        <v>0.2</v>
      </c>
      <c r="P256" s="52">
        <v>0.2</v>
      </c>
      <c r="Q256" s="83">
        <v>0.2</v>
      </c>
      <c r="R256" s="52">
        <v>0.2</v>
      </c>
      <c r="S256">
        <v>0.24</v>
      </c>
      <c r="T256" s="52">
        <v>0.3</v>
      </c>
      <c r="U256">
        <v>0.36</v>
      </c>
      <c r="V256">
        <v>0.32</v>
      </c>
      <c r="W256">
        <v>0.36</v>
      </c>
      <c r="X256" s="79">
        <v>0.36</v>
      </c>
      <c r="Y256" s="79">
        <v>0.16</v>
      </c>
      <c r="Z256">
        <v>0.12</v>
      </c>
      <c r="AA256" s="81">
        <v>0.18740000000000001</v>
      </c>
      <c r="AB256" s="63">
        <v>0.19209999999999999</v>
      </c>
    </row>
    <row r="257" spans="2:28" x14ac:dyDescent="0.25">
      <c r="B257" s="78" t="s">
        <v>3051</v>
      </c>
      <c r="C257" s="5" t="s">
        <v>3052</v>
      </c>
      <c r="D257" s="79" t="s">
        <v>2638</v>
      </c>
      <c r="E257" s="79" t="s">
        <v>2638</v>
      </c>
      <c r="F257" s="79" t="s">
        <v>2638</v>
      </c>
      <c r="G257" s="79" t="s">
        <v>2638</v>
      </c>
      <c r="H257" s="79" t="s">
        <v>2638</v>
      </c>
      <c r="I257" s="79" t="s">
        <v>2638</v>
      </c>
      <c r="J257" s="79" t="s">
        <v>2638</v>
      </c>
      <c r="K257" s="83">
        <v>0.21</v>
      </c>
      <c r="L257" s="83">
        <v>0.21</v>
      </c>
      <c r="M257" s="52">
        <v>0.35</v>
      </c>
      <c r="N257">
        <v>0.28000000000000003</v>
      </c>
      <c r="O257">
        <v>0.28000000000000003</v>
      </c>
      <c r="P257">
        <v>0.28000000000000003</v>
      </c>
      <c r="Q257" s="79">
        <v>0.24</v>
      </c>
      <c r="R257">
        <v>0.28000000000000003</v>
      </c>
      <c r="S257">
        <v>0.36</v>
      </c>
      <c r="T257">
        <v>0.36</v>
      </c>
      <c r="U257">
        <v>0.45</v>
      </c>
      <c r="V257" s="52">
        <v>0.4</v>
      </c>
      <c r="W257">
        <v>0.45</v>
      </c>
      <c r="X257" s="79">
        <v>0.45</v>
      </c>
      <c r="Y257" s="83">
        <v>0.2</v>
      </c>
      <c r="Z257">
        <v>0.15</v>
      </c>
      <c r="AA257" s="81">
        <v>0.20619999999999999</v>
      </c>
      <c r="AB257" s="63">
        <v>0.21440000000000001</v>
      </c>
    </row>
    <row r="258" spans="2:28" x14ac:dyDescent="0.25">
      <c r="B258" s="78" t="s">
        <v>3053</v>
      </c>
      <c r="C258" s="5" t="s">
        <v>3054</v>
      </c>
      <c r="D258" s="79">
        <v>1</v>
      </c>
      <c r="E258" s="79">
        <v>1</v>
      </c>
      <c r="F258" s="79">
        <v>1</v>
      </c>
      <c r="G258" s="79">
        <v>1</v>
      </c>
      <c r="H258" s="79">
        <v>1</v>
      </c>
      <c r="I258" s="79">
        <v>1</v>
      </c>
      <c r="J258" s="79">
        <v>1</v>
      </c>
      <c r="K258" s="79">
        <v>1</v>
      </c>
      <c r="L258" s="79">
        <v>1</v>
      </c>
      <c r="M258" s="79">
        <v>1</v>
      </c>
      <c r="N258">
        <v>1</v>
      </c>
      <c r="O258">
        <v>1</v>
      </c>
      <c r="P258">
        <v>1</v>
      </c>
      <c r="Q258" s="79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 s="79">
        <v>1</v>
      </c>
      <c r="Y258" s="79">
        <v>1</v>
      </c>
      <c r="Z258">
        <v>1</v>
      </c>
      <c r="AA258" s="81">
        <v>0.104</v>
      </c>
      <c r="AB258" s="63">
        <v>0.1047</v>
      </c>
    </row>
    <row r="259" spans="2:28" x14ac:dyDescent="0.25">
      <c r="B259" s="78"/>
      <c r="C259" s="5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Q259" s="79"/>
    </row>
    <row r="260" spans="2:28" x14ac:dyDescent="0.25">
      <c r="B260" s="78" t="s">
        <v>3055</v>
      </c>
      <c r="C260" s="70" t="s">
        <v>3056</v>
      </c>
      <c r="D260" s="79">
        <v>9</v>
      </c>
      <c r="E260" s="79">
        <v>9</v>
      </c>
      <c r="F260" s="79">
        <v>9</v>
      </c>
      <c r="G260" s="79">
        <v>10</v>
      </c>
      <c r="H260" s="79">
        <v>10</v>
      </c>
      <c r="I260" s="79">
        <v>9</v>
      </c>
      <c r="J260" s="79">
        <v>9</v>
      </c>
      <c r="K260" s="79">
        <v>10</v>
      </c>
      <c r="L260" s="79">
        <v>12</v>
      </c>
      <c r="M260" s="79">
        <v>15</v>
      </c>
      <c r="N260">
        <v>15</v>
      </c>
      <c r="O260">
        <v>16</v>
      </c>
      <c r="P260">
        <v>16</v>
      </c>
      <c r="Q260" s="79">
        <v>16</v>
      </c>
      <c r="R260">
        <v>17</v>
      </c>
      <c r="S260">
        <v>16</v>
      </c>
      <c r="T260">
        <v>16</v>
      </c>
      <c r="U260">
        <v>17</v>
      </c>
      <c r="V260">
        <v>18</v>
      </c>
      <c r="W260">
        <v>15</v>
      </c>
      <c r="X260" s="79">
        <v>16</v>
      </c>
      <c r="Y260" s="79">
        <v>8</v>
      </c>
      <c r="Z260">
        <v>8</v>
      </c>
      <c r="AA260" s="81">
        <v>8.5721000000000007</v>
      </c>
      <c r="AB260" s="63">
        <v>8.5969999999999995</v>
      </c>
    </row>
    <row r="261" spans="2:28" x14ac:dyDescent="0.25">
      <c r="B261" s="78" t="s">
        <v>3057</v>
      </c>
      <c r="C261" s="5" t="s">
        <v>3058</v>
      </c>
      <c r="D261" s="79">
        <v>9</v>
      </c>
      <c r="E261" s="79">
        <v>9</v>
      </c>
      <c r="F261" s="79">
        <v>9</v>
      </c>
      <c r="G261" s="79">
        <v>10</v>
      </c>
      <c r="H261" s="79">
        <v>10</v>
      </c>
      <c r="I261" s="79">
        <v>9</v>
      </c>
      <c r="J261" s="79">
        <v>9</v>
      </c>
      <c r="K261" s="79">
        <v>10</v>
      </c>
      <c r="L261" s="79">
        <v>12</v>
      </c>
      <c r="M261" s="79">
        <v>15</v>
      </c>
      <c r="N261">
        <v>15</v>
      </c>
      <c r="O261">
        <v>16</v>
      </c>
      <c r="P261">
        <v>16</v>
      </c>
      <c r="Q261" s="79">
        <v>16</v>
      </c>
      <c r="R261">
        <v>17</v>
      </c>
      <c r="S261">
        <v>16</v>
      </c>
      <c r="T261">
        <v>16</v>
      </c>
      <c r="U261">
        <v>17</v>
      </c>
      <c r="V261">
        <v>18</v>
      </c>
      <c r="W261">
        <v>15</v>
      </c>
      <c r="X261" s="79">
        <v>16</v>
      </c>
      <c r="Y261" s="79">
        <v>8</v>
      </c>
      <c r="Z261">
        <v>8</v>
      </c>
      <c r="AA261" s="81">
        <v>8.5721000000000007</v>
      </c>
      <c r="AB261" s="63">
        <v>8.5969999999999995</v>
      </c>
    </row>
    <row r="262" spans="2:28" x14ac:dyDescent="0.25">
      <c r="B262" s="78" t="s">
        <v>3059</v>
      </c>
      <c r="C262" s="5" t="s">
        <v>3060</v>
      </c>
      <c r="D262" s="79" t="s">
        <v>2638</v>
      </c>
      <c r="E262" s="79" t="s">
        <v>2638</v>
      </c>
      <c r="F262" s="79" t="s">
        <v>2638</v>
      </c>
      <c r="G262" s="79" t="s">
        <v>2638</v>
      </c>
      <c r="H262" s="79" t="s">
        <v>2638</v>
      </c>
      <c r="I262" s="79" t="s">
        <v>2638</v>
      </c>
      <c r="J262" s="79" t="s">
        <v>2638</v>
      </c>
      <c r="K262" s="83">
        <v>5.0599999999999996</v>
      </c>
      <c r="L262" s="83">
        <v>6.5</v>
      </c>
      <c r="M262" s="52">
        <v>7.8</v>
      </c>
      <c r="N262" s="52">
        <v>7.8</v>
      </c>
      <c r="O262">
        <v>8.16</v>
      </c>
      <c r="P262">
        <v>8.16</v>
      </c>
      <c r="Q262" s="79">
        <v>8.32</v>
      </c>
      <c r="R262">
        <v>8.84</v>
      </c>
      <c r="S262">
        <v>8.48</v>
      </c>
      <c r="T262">
        <v>8.32</v>
      </c>
      <c r="U262">
        <v>9.86</v>
      </c>
      <c r="V262">
        <v>10.26</v>
      </c>
      <c r="W262" s="52">
        <v>7.8</v>
      </c>
      <c r="X262" s="79">
        <v>8.16</v>
      </c>
      <c r="Y262" s="83">
        <v>1.6</v>
      </c>
      <c r="Z262" s="52">
        <v>1.6</v>
      </c>
      <c r="AA262" s="81">
        <v>1.2912999999999999</v>
      </c>
      <c r="AB262" s="63">
        <v>1.3151999999999999</v>
      </c>
    </row>
    <row r="263" spans="2:28" x14ac:dyDescent="0.25">
      <c r="B263" s="78" t="s">
        <v>3061</v>
      </c>
      <c r="C263" s="5" t="s">
        <v>3062</v>
      </c>
      <c r="D263" s="79" t="s">
        <v>2638</v>
      </c>
      <c r="E263" s="79" t="s">
        <v>2638</v>
      </c>
      <c r="F263" s="79" t="s">
        <v>2638</v>
      </c>
      <c r="G263" s="79" t="s">
        <v>2638</v>
      </c>
      <c r="H263" s="79" t="s">
        <v>2638</v>
      </c>
      <c r="I263" s="79" t="s">
        <v>2638</v>
      </c>
      <c r="J263" s="79" t="s">
        <v>2638</v>
      </c>
      <c r="K263" s="83">
        <v>2.64</v>
      </c>
      <c r="L263" s="83">
        <v>3.51</v>
      </c>
      <c r="M263" s="52">
        <v>3.3</v>
      </c>
      <c r="N263" s="52">
        <v>3.3</v>
      </c>
      <c r="O263">
        <v>3.84</v>
      </c>
      <c r="P263">
        <v>3.84</v>
      </c>
      <c r="Q263" s="83">
        <v>4</v>
      </c>
      <c r="R263">
        <v>4.08</v>
      </c>
      <c r="S263">
        <v>3.68</v>
      </c>
      <c r="T263">
        <v>3.68</v>
      </c>
      <c r="U263">
        <v>3.74</v>
      </c>
      <c r="V263">
        <v>4.1399999999999997</v>
      </c>
      <c r="W263">
        <v>2.85</v>
      </c>
      <c r="X263" s="83">
        <v>3.2</v>
      </c>
      <c r="Y263" s="83">
        <v>0.8</v>
      </c>
      <c r="Z263" s="52">
        <v>0.8</v>
      </c>
      <c r="AA263" s="81">
        <v>0.80800000000000005</v>
      </c>
      <c r="AB263" s="63">
        <v>0.81730000000000003</v>
      </c>
    </row>
    <row r="264" spans="2:28" x14ac:dyDescent="0.25">
      <c r="B264" s="78" t="s">
        <v>3063</v>
      </c>
      <c r="C264" s="5" t="s">
        <v>3064</v>
      </c>
      <c r="D264" s="79" t="s">
        <v>2638</v>
      </c>
      <c r="E264" s="79" t="s">
        <v>2638</v>
      </c>
      <c r="F264" s="79" t="s">
        <v>2638</v>
      </c>
      <c r="G264" s="79" t="s">
        <v>2638</v>
      </c>
      <c r="H264" s="79" t="s">
        <v>2638</v>
      </c>
      <c r="I264" s="79" t="s">
        <v>2638</v>
      </c>
      <c r="J264" s="79" t="s">
        <v>2638</v>
      </c>
      <c r="K264" s="83">
        <v>0.77</v>
      </c>
      <c r="L264" s="83">
        <v>0.65</v>
      </c>
      <c r="M264" s="52">
        <v>1.2</v>
      </c>
      <c r="N264" s="52">
        <v>1.2</v>
      </c>
      <c r="O264" s="52">
        <v>1.6</v>
      </c>
      <c r="P264" s="52">
        <v>1.6</v>
      </c>
      <c r="Q264" s="79">
        <v>1.28</v>
      </c>
      <c r="R264">
        <v>1.53</v>
      </c>
      <c r="S264">
        <v>1.44</v>
      </c>
      <c r="T264" s="52">
        <v>1.6</v>
      </c>
      <c r="U264">
        <v>0.85</v>
      </c>
      <c r="V264" s="52">
        <v>0.9</v>
      </c>
      <c r="W264" s="52">
        <v>1.8</v>
      </c>
      <c r="X264" s="79">
        <v>1.92</v>
      </c>
      <c r="Y264" s="79">
        <v>2.2400000000000002</v>
      </c>
      <c r="Z264">
        <v>2.16</v>
      </c>
      <c r="AA264" s="81">
        <v>3.3995000000000002</v>
      </c>
      <c r="AB264" s="63">
        <v>3.3626</v>
      </c>
    </row>
    <row r="265" spans="2:28" x14ac:dyDescent="0.25">
      <c r="B265" s="5" t="s">
        <v>3065</v>
      </c>
      <c r="C265" s="84" t="s">
        <v>3066</v>
      </c>
      <c r="D265" s="79" t="s">
        <v>2638</v>
      </c>
      <c r="E265" s="79" t="s">
        <v>2638</v>
      </c>
      <c r="F265" s="79" t="s">
        <v>2638</v>
      </c>
      <c r="G265" s="79" t="s">
        <v>2638</v>
      </c>
      <c r="H265" s="79" t="s">
        <v>2638</v>
      </c>
      <c r="I265" s="79" t="s">
        <v>2638</v>
      </c>
      <c r="J265" s="79" t="s">
        <v>2638</v>
      </c>
      <c r="K265" s="83">
        <v>0.77</v>
      </c>
      <c r="L265" s="83">
        <v>0.91</v>
      </c>
      <c r="M265" s="52">
        <v>1.05</v>
      </c>
      <c r="N265">
        <v>1.05</v>
      </c>
      <c r="O265">
        <v>1.28</v>
      </c>
      <c r="P265">
        <v>1.28</v>
      </c>
      <c r="Q265" s="79">
        <v>1.28</v>
      </c>
      <c r="R265">
        <v>1.36</v>
      </c>
      <c r="S265">
        <v>1.28</v>
      </c>
      <c r="T265">
        <v>1.28</v>
      </c>
      <c r="U265">
        <v>1.36</v>
      </c>
      <c r="V265">
        <v>1.44</v>
      </c>
      <c r="W265">
        <v>1.35</v>
      </c>
      <c r="X265" s="79">
        <v>1.44</v>
      </c>
      <c r="Y265" s="79">
        <v>1.1200000000000001</v>
      </c>
      <c r="Z265">
        <v>1.1200000000000001</v>
      </c>
      <c r="AA265" s="81">
        <v>0.49969999999999998</v>
      </c>
      <c r="AB265" s="63">
        <v>0.50509999999999999</v>
      </c>
    </row>
    <row r="266" spans="2:28" x14ac:dyDescent="0.25">
      <c r="B266" s="5" t="s">
        <v>3067</v>
      </c>
      <c r="C266" s="84" t="s">
        <v>3068</v>
      </c>
      <c r="D266" s="79" t="s">
        <v>2638</v>
      </c>
      <c r="E266" s="79" t="s">
        <v>2638</v>
      </c>
      <c r="F266" s="79" t="s">
        <v>2638</v>
      </c>
      <c r="G266" s="79" t="s">
        <v>2638</v>
      </c>
      <c r="H266" s="79" t="s">
        <v>2638</v>
      </c>
      <c r="I266" s="79" t="s">
        <v>2638</v>
      </c>
      <c r="J266" s="79" t="s">
        <v>2638</v>
      </c>
      <c r="K266" s="83">
        <v>1.76</v>
      </c>
      <c r="L266" s="83">
        <v>1.43</v>
      </c>
      <c r="M266" s="52">
        <v>1.65</v>
      </c>
      <c r="N266">
        <v>1.65</v>
      </c>
      <c r="O266">
        <v>1.1200000000000001</v>
      </c>
      <c r="P266">
        <v>1.1200000000000001</v>
      </c>
      <c r="Q266" s="79">
        <v>1.1200000000000001</v>
      </c>
      <c r="R266">
        <v>1.19</v>
      </c>
      <c r="S266">
        <v>1.1200000000000001</v>
      </c>
      <c r="T266">
        <v>1.1200000000000001</v>
      </c>
      <c r="U266">
        <v>1.19</v>
      </c>
      <c r="V266">
        <v>1.26</v>
      </c>
      <c r="W266" s="52">
        <v>1.2</v>
      </c>
      <c r="X266" s="79">
        <v>1.28</v>
      </c>
      <c r="Y266" s="79">
        <v>2.2400000000000002</v>
      </c>
      <c r="Z266">
        <v>2.3199999999999998</v>
      </c>
      <c r="AA266" s="81">
        <v>2.5735000000000001</v>
      </c>
      <c r="AB266" s="63">
        <v>2.5968</v>
      </c>
    </row>
    <row r="267" spans="2:28" x14ac:dyDescent="0.25">
      <c r="B267" s="78"/>
      <c r="C267" s="5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Q267" s="79"/>
    </row>
    <row r="268" spans="2:28" x14ac:dyDescent="0.25">
      <c r="B268" s="78" t="s">
        <v>3069</v>
      </c>
      <c r="C268" s="70" t="s">
        <v>3070</v>
      </c>
      <c r="D268" s="79">
        <v>38</v>
      </c>
      <c r="E268" s="79">
        <v>37</v>
      </c>
      <c r="F268" s="79">
        <v>40</v>
      </c>
      <c r="G268" s="79">
        <v>38</v>
      </c>
      <c r="H268" s="79">
        <v>35</v>
      </c>
      <c r="I268" s="79">
        <v>32</v>
      </c>
      <c r="J268" s="79">
        <v>36</v>
      </c>
      <c r="K268" s="79">
        <v>36</v>
      </c>
      <c r="L268" s="79">
        <v>35</v>
      </c>
      <c r="M268" s="79">
        <v>37</v>
      </c>
      <c r="N268">
        <v>37</v>
      </c>
      <c r="O268">
        <v>36</v>
      </c>
      <c r="P268">
        <v>37</v>
      </c>
      <c r="Q268" s="79">
        <v>37</v>
      </c>
      <c r="R268">
        <v>37</v>
      </c>
      <c r="S268">
        <v>41</v>
      </c>
      <c r="T268">
        <v>41</v>
      </c>
      <c r="U268">
        <v>50</v>
      </c>
      <c r="V268">
        <v>51</v>
      </c>
      <c r="W268">
        <v>41</v>
      </c>
      <c r="X268" s="79">
        <v>40</v>
      </c>
      <c r="Y268" s="79">
        <v>39</v>
      </c>
      <c r="Z268">
        <v>40</v>
      </c>
      <c r="AA268" s="81">
        <v>37.8371</v>
      </c>
      <c r="AB268" s="63">
        <v>38.116399999999999</v>
      </c>
    </row>
    <row r="269" spans="2:28" x14ac:dyDescent="0.25">
      <c r="B269" s="78" t="s">
        <v>3071</v>
      </c>
      <c r="C269" s="5" t="s">
        <v>3072</v>
      </c>
      <c r="D269" s="79">
        <v>22</v>
      </c>
      <c r="E269" s="79">
        <v>20</v>
      </c>
      <c r="F269" s="79">
        <v>24</v>
      </c>
      <c r="G269" s="79">
        <v>22</v>
      </c>
      <c r="H269" s="79">
        <v>20</v>
      </c>
      <c r="I269" s="79">
        <v>19</v>
      </c>
      <c r="J269" s="79">
        <v>21</v>
      </c>
      <c r="K269" s="79">
        <v>21</v>
      </c>
      <c r="L269" s="79">
        <v>20</v>
      </c>
      <c r="M269" s="79">
        <v>20</v>
      </c>
      <c r="N269">
        <v>21</v>
      </c>
      <c r="O269">
        <v>21</v>
      </c>
      <c r="P269">
        <v>21</v>
      </c>
      <c r="Q269" s="79">
        <v>22</v>
      </c>
      <c r="R269">
        <v>22</v>
      </c>
      <c r="S269">
        <v>20</v>
      </c>
      <c r="T269">
        <v>20</v>
      </c>
      <c r="U269">
        <v>26</v>
      </c>
      <c r="V269">
        <v>27</v>
      </c>
      <c r="W269">
        <v>13</v>
      </c>
      <c r="X269" s="79">
        <v>12</v>
      </c>
      <c r="Y269" s="79">
        <v>9</v>
      </c>
      <c r="Z269">
        <v>10</v>
      </c>
      <c r="AA269" s="81">
        <v>9.6730999999999998</v>
      </c>
      <c r="AB269" s="63">
        <v>9.9711999999999996</v>
      </c>
    </row>
    <row r="270" spans="2:28" x14ac:dyDescent="0.25">
      <c r="B270" s="78" t="s">
        <v>3073</v>
      </c>
      <c r="C270" s="5" t="s">
        <v>3074</v>
      </c>
      <c r="D270" s="79" t="s">
        <v>2638</v>
      </c>
      <c r="E270" s="79" t="s">
        <v>2638</v>
      </c>
      <c r="F270" s="79" t="s">
        <v>2638</v>
      </c>
      <c r="G270" s="79" t="s">
        <v>2638</v>
      </c>
      <c r="H270" s="79" t="s">
        <v>2638</v>
      </c>
      <c r="I270" s="79" t="s">
        <v>2638</v>
      </c>
      <c r="J270" s="79" t="s">
        <v>2638</v>
      </c>
      <c r="K270" s="83">
        <v>8.36</v>
      </c>
      <c r="L270" s="83">
        <v>8.8000000000000007</v>
      </c>
      <c r="M270" s="52">
        <v>8.8000000000000007</v>
      </c>
      <c r="N270">
        <v>9.24</v>
      </c>
      <c r="O270">
        <v>9.24</v>
      </c>
      <c r="P270">
        <v>9.24</v>
      </c>
      <c r="Q270" s="79">
        <v>10.34</v>
      </c>
      <c r="R270" s="52">
        <v>9.9</v>
      </c>
      <c r="S270" s="52">
        <v>9.4</v>
      </c>
      <c r="T270" s="52">
        <v>9.1999999999999993</v>
      </c>
      <c r="U270">
        <v>12.48</v>
      </c>
      <c r="V270">
        <v>12.96</v>
      </c>
      <c r="W270">
        <v>6.63</v>
      </c>
      <c r="X270" s="79">
        <v>5.76</v>
      </c>
      <c r="Y270" s="79">
        <v>4.1399999999999997</v>
      </c>
      <c r="Z270" s="52">
        <v>4.7</v>
      </c>
      <c r="AA270" s="81">
        <v>4.5545999999999998</v>
      </c>
      <c r="AB270" s="63">
        <v>4.7694999999999999</v>
      </c>
    </row>
    <row r="271" spans="2:28" x14ac:dyDescent="0.25">
      <c r="B271" s="78" t="s">
        <v>3075</v>
      </c>
      <c r="C271" s="5" t="s">
        <v>3076</v>
      </c>
      <c r="D271" s="79" t="s">
        <v>2638</v>
      </c>
      <c r="E271" s="79" t="s">
        <v>2638</v>
      </c>
      <c r="F271" s="79" t="s">
        <v>2638</v>
      </c>
      <c r="G271" s="79" t="s">
        <v>2638</v>
      </c>
      <c r="H271" s="79" t="s">
        <v>2638</v>
      </c>
      <c r="I271" s="79" t="s">
        <v>2638</v>
      </c>
      <c r="J271" s="79" t="s">
        <v>2638</v>
      </c>
      <c r="K271" s="83">
        <v>10.64</v>
      </c>
      <c r="L271" s="83">
        <v>11.2</v>
      </c>
      <c r="M271" s="52">
        <v>11.2</v>
      </c>
      <c r="N271">
        <v>11.76</v>
      </c>
      <c r="O271">
        <v>11.76</v>
      </c>
      <c r="P271">
        <v>11.76</v>
      </c>
      <c r="Q271" s="79">
        <v>11.66</v>
      </c>
      <c r="R271" s="52">
        <v>12.1</v>
      </c>
      <c r="S271" s="52">
        <v>10.6</v>
      </c>
      <c r="T271" s="52">
        <v>10.8</v>
      </c>
      <c r="U271">
        <v>13.52</v>
      </c>
      <c r="V271">
        <v>14.04</v>
      </c>
      <c r="W271">
        <v>6.37</v>
      </c>
      <c r="X271" s="79">
        <v>6.24</v>
      </c>
      <c r="Y271" s="79">
        <v>4.8600000000000003</v>
      </c>
      <c r="Z271" s="52">
        <v>5.3</v>
      </c>
      <c r="AA271" s="81">
        <v>5.1185</v>
      </c>
      <c r="AB271" s="63">
        <v>5.2016999999999998</v>
      </c>
    </row>
    <row r="272" spans="2:28" x14ac:dyDescent="0.25">
      <c r="B272" s="78" t="s">
        <v>3077</v>
      </c>
      <c r="C272" s="5" t="s">
        <v>3078</v>
      </c>
      <c r="D272" s="79">
        <v>4</v>
      </c>
      <c r="E272" s="79">
        <v>4</v>
      </c>
      <c r="F272" s="79">
        <v>4</v>
      </c>
      <c r="G272" s="79">
        <v>3</v>
      </c>
      <c r="H272" s="79">
        <v>3</v>
      </c>
      <c r="I272" s="79">
        <v>3</v>
      </c>
      <c r="J272" s="79">
        <v>3</v>
      </c>
      <c r="K272" s="79">
        <v>4</v>
      </c>
      <c r="L272" s="79">
        <v>3</v>
      </c>
      <c r="M272" s="79">
        <v>3</v>
      </c>
      <c r="N272">
        <v>3</v>
      </c>
      <c r="O272">
        <v>3</v>
      </c>
      <c r="P272">
        <v>3</v>
      </c>
      <c r="Q272" s="79">
        <v>3</v>
      </c>
      <c r="R272">
        <v>3</v>
      </c>
      <c r="S272">
        <v>4</v>
      </c>
      <c r="T272">
        <v>4</v>
      </c>
      <c r="U272">
        <v>5</v>
      </c>
      <c r="V272">
        <v>5</v>
      </c>
      <c r="W272">
        <v>9</v>
      </c>
      <c r="X272" s="79">
        <v>9</v>
      </c>
      <c r="Y272" s="79">
        <v>10</v>
      </c>
      <c r="Z272">
        <v>10</v>
      </c>
      <c r="AA272" s="81">
        <v>8.4393999999999991</v>
      </c>
      <c r="AB272" s="63">
        <v>8.3999000000000006</v>
      </c>
    </row>
    <row r="273" spans="2:28" x14ac:dyDescent="0.25">
      <c r="B273" s="78" t="s">
        <v>3079</v>
      </c>
      <c r="C273" s="5" t="s">
        <v>3080</v>
      </c>
      <c r="D273" s="79" t="s">
        <v>2638</v>
      </c>
      <c r="E273" s="79" t="s">
        <v>2638</v>
      </c>
      <c r="F273" s="79" t="s">
        <v>2638</v>
      </c>
      <c r="G273" s="79" t="s">
        <v>2638</v>
      </c>
      <c r="H273" s="79" t="s">
        <v>2638</v>
      </c>
      <c r="I273" s="79" t="s">
        <v>2638</v>
      </c>
      <c r="J273" s="79" t="s">
        <v>2638</v>
      </c>
      <c r="K273" s="83">
        <v>2.37</v>
      </c>
      <c r="L273" s="83">
        <v>2.37</v>
      </c>
      <c r="M273">
        <v>2.37</v>
      </c>
      <c r="N273">
        <v>2.37</v>
      </c>
      <c r="O273">
        <v>2.37</v>
      </c>
      <c r="P273">
        <v>2.37</v>
      </c>
      <c r="Q273" s="83">
        <v>2.4</v>
      </c>
      <c r="R273" s="52">
        <v>2.4</v>
      </c>
      <c r="S273">
        <v>3.24</v>
      </c>
      <c r="T273">
        <v>3.24</v>
      </c>
      <c r="U273">
        <v>4.05</v>
      </c>
      <c r="V273">
        <v>4.05</v>
      </c>
      <c r="W273" s="52">
        <v>7.2</v>
      </c>
      <c r="X273" s="83">
        <v>7.2</v>
      </c>
      <c r="Y273" s="83">
        <v>8.1999999999999993</v>
      </c>
      <c r="Z273" s="52">
        <v>8.1</v>
      </c>
      <c r="AA273" s="81">
        <v>6.8669000000000002</v>
      </c>
      <c r="AB273" s="63">
        <v>6.8033999999999999</v>
      </c>
    </row>
    <row r="274" spans="2:28" x14ac:dyDescent="0.25">
      <c r="B274" s="78" t="s">
        <v>3081</v>
      </c>
      <c r="C274" s="5" t="s">
        <v>3082</v>
      </c>
      <c r="D274" s="79" t="s">
        <v>2638</v>
      </c>
      <c r="E274" s="79" t="s">
        <v>2638</v>
      </c>
      <c r="F274" s="79" t="s">
        <v>2638</v>
      </c>
      <c r="G274" s="79" t="s">
        <v>2638</v>
      </c>
      <c r="H274" s="79" t="s">
        <v>2638</v>
      </c>
      <c r="I274" s="79" t="s">
        <v>2638</v>
      </c>
      <c r="J274" s="79" t="s">
        <v>2638</v>
      </c>
      <c r="K274" s="83">
        <v>0.63</v>
      </c>
      <c r="L274" s="83">
        <v>0.63</v>
      </c>
      <c r="M274">
        <v>0.63</v>
      </c>
      <c r="N274">
        <v>0.63</v>
      </c>
      <c r="O274">
        <v>0.63</v>
      </c>
      <c r="P274">
        <v>0.63</v>
      </c>
      <c r="Q274" s="83">
        <v>0.6</v>
      </c>
      <c r="R274" s="52">
        <v>0.6</v>
      </c>
      <c r="S274">
        <v>0.76</v>
      </c>
      <c r="T274">
        <v>0.76</v>
      </c>
      <c r="U274">
        <v>0.95</v>
      </c>
      <c r="V274">
        <v>0.95</v>
      </c>
      <c r="W274" s="52">
        <v>1.8</v>
      </c>
      <c r="X274" s="83">
        <v>1.8</v>
      </c>
      <c r="Y274" s="83">
        <v>1.8</v>
      </c>
      <c r="Z274" s="52">
        <v>1.9</v>
      </c>
      <c r="AA274" s="81">
        <v>1.5724</v>
      </c>
      <c r="AB274" s="63">
        <v>1.5964</v>
      </c>
    </row>
    <row r="275" spans="2:28" x14ac:dyDescent="0.25">
      <c r="B275" s="78" t="s">
        <v>3083</v>
      </c>
      <c r="C275" s="5" t="s">
        <v>3084</v>
      </c>
      <c r="D275" s="79">
        <v>5</v>
      </c>
      <c r="E275" s="79">
        <v>5</v>
      </c>
      <c r="F275" s="79">
        <v>5</v>
      </c>
      <c r="G275" s="79">
        <v>5</v>
      </c>
      <c r="H275" s="79">
        <v>4</v>
      </c>
      <c r="I275" s="79">
        <v>4</v>
      </c>
      <c r="J275" s="79">
        <v>4</v>
      </c>
      <c r="K275" s="79">
        <v>4</v>
      </c>
      <c r="L275" s="79">
        <v>4</v>
      </c>
      <c r="M275" s="79">
        <v>5</v>
      </c>
      <c r="N275">
        <v>5</v>
      </c>
      <c r="O275">
        <v>4</v>
      </c>
      <c r="P275">
        <v>4</v>
      </c>
      <c r="Q275" s="79">
        <v>4</v>
      </c>
      <c r="R275">
        <v>4</v>
      </c>
      <c r="S275">
        <v>6</v>
      </c>
      <c r="T275">
        <v>6</v>
      </c>
      <c r="U275">
        <v>6</v>
      </c>
      <c r="V275">
        <v>6</v>
      </c>
      <c r="W275">
        <v>8</v>
      </c>
      <c r="X275" s="79">
        <v>8</v>
      </c>
      <c r="Y275" s="79">
        <v>7</v>
      </c>
      <c r="Z275">
        <v>7</v>
      </c>
      <c r="AA275" s="81">
        <v>5.2653999999999996</v>
      </c>
      <c r="AB275" s="63">
        <v>5.2778</v>
      </c>
    </row>
    <row r="276" spans="2:28" x14ac:dyDescent="0.25">
      <c r="B276" s="78" t="s">
        <v>3085</v>
      </c>
      <c r="C276" s="5" t="s">
        <v>3086</v>
      </c>
      <c r="D276" s="79" t="s">
        <v>2638</v>
      </c>
      <c r="E276" s="79" t="s">
        <v>2638</v>
      </c>
      <c r="F276" s="79" t="s">
        <v>2638</v>
      </c>
      <c r="G276" s="79" t="s">
        <v>2638</v>
      </c>
      <c r="H276" s="79" t="s">
        <v>2638</v>
      </c>
      <c r="I276" s="79" t="s">
        <v>2638</v>
      </c>
      <c r="J276" s="79" t="s">
        <v>2638</v>
      </c>
      <c r="K276" s="83">
        <v>0.52</v>
      </c>
      <c r="L276" s="83">
        <v>0.52</v>
      </c>
      <c r="M276">
        <v>0.65</v>
      </c>
      <c r="N276">
        <v>0.65</v>
      </c>
      <c r="O276">
        <v>0.52</v>
      </c>
      <c r="P276">
        <v>0.52</v>
      </c>
      <c r="Q276" s="79">
        <v>0.52</v>
      </c>
      <c r="R276">
        <v>0.52</v>
      </c>
      <c r="S276">
        <v>0.78</v>
      </c>
      <c r="T276">
        <v>0.78</v>
      </c>
      <c r="U276">
        <v>0.78</v>
      </c>
      <c r="V276">
        <v>0.78</v>
      </c>
      <c r="W276">
        <v>1.04</v>
      </c>
      <c r="X276" s="79">
        <v>1.04</v>
      </c>
      <c r="Y276" s="79">
        <v>0.98</v>
      </c>
      <c r="Z276">
        <v>0.98</v>
      </c>
      <c r="AA276" s="81">
        <v>0.8196</v>
      </c>
      <c r="AB276" s="63">
        <v>0.82350000000000001</v>
      </c>
    </row>
    <row r="277" spans="2:28" x14ac:dyDescent="0.25">
      <c r="B277" s="78" t="s">
        <v>3087</v>
      </c>
      <c r="C277" s="5" t="s">
        <v>3088</v>
      </c>
      <c r="D277" s="79" t="s">
        <v>2638</v>
      </c>
      <c r="E277" s="79" t="s">
        <v>2638</v>
      </c>
      <c r="F277" s="79" t="s">
        <v>2638</v>
      </c>
      <c r="G277" s="79" t="s">
        <v>2638</v>
      </c>
      <c r="H277" s="79" t="s">
        <v>2638</v>
      </c>
      <c r="I277" s="79" t="s">
        <v>2638</v>
      </c>
      <c r="J277" s="79" t="s">
        <v>2638</v>
      </c>
      <c r="K277" s="83">
        <v>3.48</v>
      </c>
      <c r="L277" s="83">
        <v>3.48</v>
      </c>
      <c r="M277">
        <v>4.3499999999999996</v>
      </c>
      <c r="N277">
        <v>4.3499999999999996</v>
      </c>
      <c r="O277">
        <v>3.48</v>
      </c>
      <c r="P277">
        <v>3.48</v>
      </c>
      <c r="Q277" s="79">
        <v>3.48</v>
      </c>
      <c r="R277">
        <v>3.48</v>
      </c>
      <c r="S277">
        <v>5.22</v>
      </c>
      <c r="T277">
        <v>5.22</v>
      </c>
      <c r="U277">
        <v>5.22</v>
      </c>
      <c r="V277">
        <v>5.22</v>
      </c>
      <c r="W277">
        <v>6.96</v>
      </c>
      <c r="X277" s="79">
        <v>6.96</v>
      </c>
      <c r="Y277" s="79">
        <v>6.02</v>
      </c>
      <c r="Z277">
        <v>6.02</v>
      </c>
      <c r="AA277" s="81">
        <v>4.4458000000000002</v>
      </c>
      <c r="AB277" s="63">
        <v>4.4542999999999999</v>
      </c>
    </row>
    <row r="278" spans="2:28" x14ac:dyDescent="0.25">
      <c r="B278" s="78" t="s">
        <v>3089</v>
      </c>
      <c r="C278" s="5" t="s">
        <v>3090</v>
      </c>
      <c r="D278" s="79">
        <v>7</v>
      </c>
      <c r="E278" s="79">
        <v>8</v>
      </c>
      <c r="F278" s="79">
        <v>7</v>
      </c>
      <c r="G278" s="79">
        <v>8</v>
      </c>
      <c r="H278" s="79">
        <v>8</v>
      </c>
      <c r="I278" s="79">
        <v>6</v>
      </c>
      <c r="J278" s="79">
        <v>8</v>
      </c>
      <c r="K278" s="79">
        <v>7</v>
      </c>
      <c r="L278" s="79">
        <v>8</v>
      </c>
      <c r="M278" s="79">
        <v>9</v>
      </c>
      <c r="N278">
        <v>8</v>
      </c>
      <c r="O278">
        <v>8</v>
      </c>
      <c r="P278">
        <v>9</v>
      </c>
      <c r="Q278" s="79">
        <v>8</v>
      </c>
      <c r="R278">
        <v>8</v>
      </c>
      <c r="S278">
        <v>11</v>
      </c>
      <c r="T278">
        <v>11</v>
      </c>
      <c r="U278">
        <v>13</v>
      </c>
      <c r="V278">
        <v>13</v>
      </c>
      <c r="W278">
        <v>11</v>
      </c>
      <c r="X278" s="79">
        <v>11</v>
      </c>
      <c r="Y278" s="79">
        <v>13</v>
      </c>
      <c r="Z278">
        <v>13</v>
      </c>
      <c r="AA278" s="81">
        <v>14.459199999999999</v>
      </c>
      <c r="AB278" s="63">
        <v>14.467499999999999</v>
      </c>
    </row>
    <row r="279" spans="2:28" x14ac:dyDescent="0.25">
      <c r="B279" s="78" t="s">
        <v>3091</v>
      </c>
      <c r="C279" s="84" t="s">
        <v>3092</v>
      </c>
      <c r="D279" s="79" t="s">
        <v>2638</v>
      </c>
      <c r="E279" s="79" t="s">
        <v>2638</v>
      </c>
      <c r="F279" s="79" t="s">
        <v>2638</v>
      </c>
      <c r="G279" s="79" t="s">
        <v>2638</v>
      </c>
      <c r="H279" s="79" t="s">
        <v>2638</v>
      </c>
      <c r="I279" s="79" t="s">
        <v>2638</v>
      </c>
      <c r="J279" s="79" t="s">
        <v>2638</v>
      </c>
      <c r="K279" s="83">
        <v>0.32</v>
      </c>
      <c r="L279" s="83">
        <v>0.35</v>
      </c>
      <c r="M279">
        <v>0.45</v>
      </c>
      <c r="N279" s="52">
        <v>0.4</v>
      </c>
      <c r="O279" s="52">
        <v>0.4</v>
      </c>
      <c r="P279">
        <v>0.45</v>
      </c>
      <c r="Q279" s="79">
        <v>0.32</v>
      </c>
      <c r="R279" s="52">
        <v>0.4</v>
      </c>
      <c r="S279">
        <v>0.55000000000000004</v>
      </c>
      <c r="T279">
        <v>0.55000000000000004</v>
      </c>
      <c r="U279">
        <v>0.78</v>
      </c>
      <c r="V279">
        <v>0.65</v>
      </c>
      <c r="W279">
        <v>0.66</v>
      </c>
      <c r="X279" s="79">
        <v>0.55000000000000004</v>
      </c>
      <c r="Y279" s="79">
        <v>0.52</v>
      </c>
      <c r="Z279">
        <v>0.52</v>
      </c>
      <c r="AA279" s="81">
        <v>0.47720000000000001</v>
      </c>
      <c r="AB279" s="63">
        <v>0.48170000000000002</v>
      </c>
    </row>
    <row r="280" spans="2:28" x14ac:dyDescent="0.25">
      <c r="B280" s="78" t="s">
        <v>3093</v>
      </c>
      <c r="C280" s="5" t="s">
        <v>3094</v>
      </c>
      <c r="D280" s="79" t="s">
        <v>2638</v>
      </c>
      <c r="E280" s="79" t="s">
        <v>2638</v>
      </c>
      <c r="F280" s="79" t="s">
        <v>2638</v>
      </c>
      <c r="G280" s="79" t="s">
        <v>2638</v>
      </c>
      <c r="H280" s="79" t="s">
        <v>2638</v>
      </c>
      <c r="I280" s="79" t="s">
        <v>2638</v>
      </c>
      <c r="J280" s="79" t="s">
        <v>2638</v>
      </c>
      <c r="K280" s="83">
        <v>3.68</v>
      </c>
      <c r="L280" s="83">
        <v>3.64</v>
      </c>
      <c r="M280">
        <v>4.68</v>
      </c>
      <c r="N280">
        <v>4.16</v>
      </c>
      <c r="O280">
        <v>4.16</v>
      </c>
      <c r="P280">
        <v>4.68</v>
      </c>
      <c r="Q280" s="79">
        <v>3.68</v>
      </c>
      <c r="R280">
        <v>4.16</v>
      </c>
      <c r="S280">
        <v>5.61</v>
      </c>
      <c r="T280">
        <v>5.61</v>
      </c>
      <c r="U280">
        <v>7.02</v>
      </c>
      <c r="V280">
        <v>7.15</v>
      </c>
      <c r="W280">
        <v>6.71</v>
      </c>
      <c r="X280" s="79">
        <v>6.82</v>
      </c>
      <c r="Y280" s="79">
        <v>8.58</v>
      </c>
      <c r="Z280">
        <v>8.58</v>
      </c>
      <c r="AA280" s="81">
        <v>8.1961999999999993</v>
      </c>
      <c r="AB280" s="63">
        <v>8.1428999999999991</v>
      </c>
    </row>
    <row r="281" spans="2:28" x14ac:dyDescent="0.25">
      <c r="B281" s="5" t="s">
        <v>3095</v>
      </c>
      <c r="C281" s="84" t="s">
        <v>3096</v>
      </c>
      <c r="D281" s="79" t="s">
        <v>2638</v>
      </c>
      <c r="E281" s="79" t="s">
        <v>2638</v>
      </c>
      <c r="F281" s="79" t="s">
        <v>2638</v>
      </c>
      <c r="G281" s="79" t="s">
        <v>2638</v>
      </c>
      <c r="H281" s="79" t="s">
        <v>2638</v>
      </c>
      <c r="I281" s="79" t="s">
        <v>2638</v>
      </c>
      <c r="J281" s="79" t="s">
        <v>2638</v>
      </c>
      <c r="K281" s="83">
        <v>4</v>
      </c>
      <c r="L281" s="83">
        <v>3.01</v>
      </c>
      <c r="M281">
        <v>3.87</v>
      </c>
      <c r="N281">
        <v>3.44</v>
      </c>
      <c r="O281">
        <v>3.44</v>
      </c>
      <c r="P281">
        <v>3.87</v>
      </c>
      <c r="Q281" s="83">
        <v>4</v>
      </c>
      <c r="R281">
        <v>3.44</v>
      </c>
      <c r="S281">
        <v>4.84</v>
      </c>
      <c r="T281">
        <v>4.84</v>
      </c>
      <c r="U281" s="52">
        <v>5.2</v>
      </c>
      <c r="V281" s="52">
        <v>5.2</v>
      </c>
      <c r="W281">
        <v>3.63</v>
      </c>
      <c r="X281" s="79">
        <v>3.63</v>
      </c>
      <c r="Y281" s="83">
        <v>3.9</v>
      </c>
      <c r="Z281" s="52">
        <v>3.9</v>
      </c>
      <c r="AA281" s="81">
        <v>5.7858000000000001</v>
      </c>
      <c r="AB281" s="63">
        <v>5.8429000000000002</v>
      </c>
    </row>
    <row r="282" spans="2:28" x14ac:dyDescent="0.25">
      <c r="B282" s="78"/>
      <c r="C282" s="5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Q282" s="79"/>
    </row>
    <row r="283" spans="2:28" x14ac:dyDescent="0.25">
      <c r="B283" s="78" t="s">
        <v>3097</v>
      </c>
      <c r="C283" s="70" t="s">
        <v>3098</v>
      </c>
      <c r="D283" s="79">
        <v>32</v>
      </c>
      <c r="E283" s="79">
        <v>32</v>
      </c>
      <c r="F283" s="79">
        <v>31</v>
      </c>
      <c r="G283" s="79">
        <v>30</v>
      </c>
      <c r="H283" s="79">
        <v>29</v>
      </c>
      <c r="I283" s="79">
        <v>29</v>
      </c>
      <c r="J283" s="79">
        <v>31</v>
      </c>
      <c r="K283" s="79">
        <v>31</v>
      </c>
      <c r="L283" s="79">
        <v>33</v>
      </c>
      <c r="M283" s="79">
        <v>33</v>
      </c>
      <c r="N283">
        <v>32</v>
      </c>
      <c r="O283">
        <v>28</v>
      </c>
      <c r="P283">
        <v>28</v>
      </c>
      <c r="Q283" s="79">
        <v>27</v>
      </c>
      <c r="R283">
        <v>26</v>
      </c>
      <c r="S283">
        <v>34</v>
      </c>
      <c r="T283">
        <v>34</v>
      </c>
      <c r="U283">
        <v>23</v>
      </c>
      <c r="V283">
        <v>23</v>
      </c>
      <c r="W283">
        <v>26</v>
      </c>
      <c r="X283" s="79">
        <v>26</v>
      </c>
      <c r="Y283" s="79">
        <v>33</v>
      </c>
      <c r="Z283">
        <v>33</v>
      </c>
      <c r="AA283" s="81">
        <v>34.642699999999998</v>
      </c>
      <c r="AB283" s="63">
        <v>34.645099999999999</v>
      </c>
    </row>
    <row r="284" spans="2:28" x14ac:dyDescent="0.25">
      <c r="B284" s="78" t="s">
        <v>3099</v>
      </c>
      <c r="C284" s="5" t="s">
        <v>3100</v>
      </c>
      <c r="D284" s="79">
        <v>11</v>
      </c>
      <c r="E284" s="79">
        <v>11</v>
      </c>
      <c r="F284" s="79">
        <v>10</v>
      </c>
      <c r="G284" s="79">
        <v>8</v>
      </c>
      <c r="H284" s="79">
        <v>8</v>
      </c>
      <c r="I284" s="79">
        <v>9</v>
      </c>
      <c r="J284" s="79">
        <v>9</v>
      </c>
      <c r="K284" s="79">
        <v>8</v>
      </c>
      <c r="L284" s="79">
        <v>10</v>
      </c>
      <c r="M284" s="79">
        <v>10</v>
      </c>
      <c r="N284">
        <v>10</v>
      </c>
      <c r="O284">
        <v>8</v>
      </c>
      <c r="P284">
        <v>8</v>
      </c>
      <c r="Q284" s="79">
        <v>8</v>
      </c>
      <c r="R284">
        <v>7</v>
      </c>
      <c r="S284">
        <v>10</v>
      </c>
      <c r="T284">
        <v>10</v>
      </c>
      <c r="U284">
        <v>8</v>
      </c>
      <c r="V284">
        <v>8</v>
      </c>
      <c r="W284">
        <v>8</v>
      </c>
      <c r="X284" s="79">
        <v>8</v>
      </c>
      <c r="Y284" s="79">
        <v>11</v>
      </c>
      <c r="Z284">
        <v>11</v>
      </c>
      <c r="AA284" s="81">
        <v>11.224299999999999</v>
      </c>
      <c r="AB284" s="63">
        <v>11.2456</v>
      </c>
    </row>
    <row r="285" spans="2:28" x14ac:dyDescent="0.25">
      <c r="B285" s="78" t="s">
        <v>3101</v>
      </c>
      <c r="C285" s="5" t="s">
        <v>3102</v>
      </c>
      <c r="D285" s="79" t="s">
        <v>2638</v>
      </c>
      <c r="E285" s="79" t="s">
        <v>2638</v>
      </c>
      <c r="F285" s="79" t="s">
        <v>2638</v>
      </c>
      <c r="G285" s="79" t="s">
        <v>2638</v>
      </c>
      <c r="H285" s="79" t="s">
        <v>2638</v>
      </c>
      <c r="I285" s="79" t="s">
        <v>2638</v>
      </c>
      <c r="J285" s="79" t="s">
        <v>2638</v>
      </c>
      <c r="K285" s="83">
        <v>1.36</v>
      </c>
      <c r="L285" s="83">
        <v>1.7</v>
      </c>
      <c r="M285" s="52">
        <v>1.7</v>
      </c>
      <c r="N285" s="52">
        <v>1.7</v>
      </c>
      <c r="O285">
        <v>1.36</v>
      </c>
      <c r="P285">
        <v>1.36</v>
      </c>
      <c r="Q285" s="79">
        <v>1.36</v>
      </c>
      <c r="R285">
        <v>1.19</v>
      </c>
      <c r="S285" s="52">
        <v>1.7</v>
      </c>
      <c r="T285" s="52">
        <v>1.6</v>
      </c>
      <c r="U285">
        <v>1.28</v>
      </c>
      <c r="V285">
        <v>1.28</v>
      </c>
      <c r="W285">
        <v>1.28</v>
      </c>
      <c r="X285" s="79">
        <v>1.28</v>
      </c>
      <c r="Y285" s="79">
        <v>1.76</v>
      </c>
      <c r="Z285">
        <v>1.76</v>
      </c>
      <c r="AA285" s="81">
        <v>1.7677</v>
      </c>
      <c r="AB285" s="63">
        <v>1.7809999999999999</v>
      </c>
    </row>
    <row r="286" spans="2:28" x14ac:dyDescent="0.25">
      <c r="B286" s="88" t="s">
        <v>3103</v>
      </c>
      <c r="C286" s="87" t="s">
        <v>3104</v>
      </c>
      <c r="D286" s="79" t="s">
        <v>2638</v>
      </c>
      <c r="E286" s="79" t="s">
        <v>2638</v>
      </c>
      <c r="F286" s="79" t="s">
        <v>2638</v>
      </c>
      <c r="G286" s="79" t="s">
        <v>2638</v>
      </c>
      <c r="H286" s="79" t="s">
        <v>2638</v>
      </c>
      <c r="I286" s="79" t="s">
        <v>2638</v>
      </c>
      <c r="J286" s="79" t="s">
        <v>2638</v>
      </c>
      <c r="K286" s="83">
        <v>6.64</v>
      </c>
      <c r="L286" s="83">
        <v>8.3000000000000007</v>
      </c>
      <c r="M286" s="52">
        <v>8.3000000000000007</v>
      </c>
      <c r="N286" s="52">
        <v>8.3000000000000007</v>
      </c>
      <c r="O286">
        <v>6.64</v>
      </c>
      <c r="P286">
        <v>6.64</v>
      </c>
      <c r="Q286" s="79">
        <v>6.64</v>
      </c>
      <c r="R286">
        <v>5.81</v>
      </c>
      <c r="S286" s="52">
        <v>8.3000000000000007</v>
      </c>
      <c r="T286" s="52">
        <v>8.4</v>
      </c>
      <c r="U286">
        <v>6.72</v>
      </c>
      <c r="V286">
        <v>6.72</v>
      </c>
      <c r="W286">
        <v>6.72</v>
      </c>
      <c r="X286" s="79">
        <v>6.72</v>
      </c>
      <c r="Y286" s="79">
        <v>9.24</v>
      </c>
      <c r="Z286">
        <v>9.24</v>
      </c>
      <c r="AA286" s="81">
        <v>9.4565999999999999</v>
      </c>
      <c r="AB286" s="63">
        <v>9.4646000000000008</v>
      </c>
    </row>
    <row r="287" spans="2:28" x14ac:dyDescent="0.25">
      <c r="B287" s="78" t="s">
        <v>3105</v>
      </c>
      <c r="C287" s="5" t="s">
        <v>3106</v>
      </c>
      <c r="D287" s="79">
        <v>21</v>
      </c>
      <c r="E287" s="79">
        <v>21</v>
      </c>
      <c r="F287" s="79">
        <v>21</v>
      </c>
      <c r="G287" s="79">
        <v>22</v>
      </c>
      <c r="H287" s="79">
        <v>21</v>
      </c>
      <c r="I287" s="79">
        <v>20</v>
      </c>
      <c r="J287" s="79">
        <v>22</v>
      </c>
      <c r="K287" s="79">
        <v>23</v>
      </c>
      <c r="L287" s="79">
        <v>23</v>
      </c>
      <c r="M287" s="79">
        <v>23</v>
      </c>
      <c r="N287">
        <v>22</v>
      </c>
      <c r="O287">
        <v>20</v>
      </c>
      <c r="P287">
        <v>20</v>
      </c>
      <c r="Q287" s="79">
        <v>19</v>
      </c>
      <c r="R287">
        <v>19</v>
      </c>
      <c r="S287">
        <v>24</v>
      </c>
      <c r="T287">
        <v>24</v>
      </c>
      <c r="U287">
        <v>15</v>
      </c>
      <c r="V287">
        <v>15</v>
      </c>
      <c r="W287">
        <v>18</v>
      </c>
      <c r="X287" s="79">
        <v>18</v>
      </c>
      <c r="Y287" s="79">
        <v>22</v>
      </c>
      <c r="Z287">
        <v>22</v>
      </c>
      <c r="AA287" s="81">
        <v>23.418299999999999</v>
      </c>
      <c r="AB287" s="63">
        <v>23.3994</v>
      </c>
    </row>
    <row r="288" spans="2:28" x14ac:dyDescent="0.25">
      <c r="B288" s="78" t="s">
        <v>3107</v>
      </c>
      <c r="C288" s="5" t="s">
        <v>3108</v>
      </c>
      <c r="D288" s="79" t="s">
        <v>2638</v>
      </c>
      <c r="E288" s="79" t="s">
        <v>2638</v>
      </c>
      <c r="F288" s="79" t="s">
        <v>2638</v>
      </c>
      <c r="G288" s="79" t="s">
        <v>2638</v>
      </c>
      <c r="H288" s="79" t="s">
        <v>2638</v>
      </c>
      <c r="I288" s="79" t="s">
        <v>2638</v>
      </c>
      <c r="J288" s="79" t="s">
        <v>2638</v>
      </c>
      <c r="K288" s="83">
        <v>9.36</v>
      </c>
      <c r="L288" s="83">
        <v>9</v>
      </c>
      <c r="M288">
        <v>8.2799999999999994</v>
      </c>
      <c r="N288">
        <v>7.92</v>
      </c>
      <c r="O288" s="52">
        <v>7.2</v>
      </c>
      <c r="P288" s="52">
        <v>7.2</v>
      </c>
      <c r="Q288" s="79">
        <v>6.84</v>
      </c>
      <c r="R288">
        <v>6.84</v>
      </c>
      <c r="S288">
        <v>8.16</v>
      </c>
      <c r="T288">
        <v>8.16</v>
      </c>
      <c r="U288">
        <v>4.95</v>
      </c>
      <c r="V288" s="52">
        <v>5.0999999999999996</v>
      </c>
      <c r="W288" s="52">
        <v>6.3</v>
      </c>
      <c r="X288" s="79">
        <v>6.48</v>
      </c>
      <c r="Y288" s="79">
        <v>7.92</v>
      </c>
      <c r="Z288">
        <v>7.92</v>
      </c>
      <c r="AA288" s="81">
        <v>8.4930000000000003</v>
      </c>
      <c r="AB288" s="63">
        <v>8.4367999999999999</v>
      </c>
    </row>
    <row r="289" spans="2:28" x14ac:dyDescent="0.25">
      <c r="B289" s="78" t="s">
        <v>3109</v>
      </c>
      <c r="C289" s="5" t="s">
        <v>3110</v>
      </c>
      <c r="D289" s="79" t="s">
        <v>2638</v>
      </c>
      <c r="E289" s="79" t="s">
        <v>2638</v>
      </c>
      <c r="F289" s="79" t="s">
        <v>2638</v>
      </c>
      <c r="G289" s="79" t="s">
        <v>2638</v>
      </c>
      <c r="H289" s="79" t="s">
        <v>2638</v>
      </c>
      <c r="I289" s="79" t="s">
        <v>2638</v>
      </c>
      <c r="J289" s="79" t="s">
        <v>2638</v>
      </c>
      <c r="K289" s="83">
        <v>4.9400000000000004</v>
      </c>
      <c r="L289" s="83">
        <v>4.75</v>
      </c>
      <c r="M289">
        <v>4.37</v>
      </c>
      <c r="N289">
        <v>4.18</v>
      </c>
      <c r="O289" s="52">
        <v>3.8</v>
      </c>
      <c r="P289" s="52">
        <v>3.8</v>
      </c>
      <c r="Q289" s="79">
        <v>3.61</v>
      </c>
      <c r="R289">
        <v>3.61</v>
      </c>
      <c r="S289" s="52">
        <v>4.8</v>
      </c>
      <c r="T289" s="52">
        <v>4.8</v>
      </c>
      <c r="U289">
        <v>3.15</v>
      </c>
      <c r="V289">
        <v>2.85</v>
      </c>
      <c r="W289">
        <v>3.42</v>
      </c>
      <c r="X289" s="79">
        <v>3.24</v>
      </c>
      <c r="Y289" s="79">
        <v>3.96</v>
      </c>
      <c r="Z289">
        <v>3.96</v>
      </c>
      <c r="AA289" s="81">
        <v>4.3600000000000003</v>
      </c>
      <c r="AB289" s="63">
        <v>4.2843999999999998</v>
      </c>
    </row>
    <row r="290" spans="2:28" x14ac:dyDescent="0.25">
      <c r="B290" s="78" t="s">
        <v>3111</v>
      </c>
      <c r="C290" s="5" t="s">
        <v>3112</v>
      </c>
      <c r="D290" s="79" t="s">
        <v>2638</v>
      </c>
      <c r="E290" s="79" t="s">
        <v>2638</v>
      </c>
      <c r="F290" s="79" t="s">
        <v>2638</v>
      </c>
      <c r="G290" s="79" t="s">
        <v>2638</v>
      </c>
      <c r="H290" s="79" t="s">
        <v>2638</v>
      </c>
      <c r="I290" s="79" t="s">
        <v>2638</v>
      </c>
      <c r="J290" s="79" t="s">
        <v>2638</v>
      </c>
      <c r="K290" s="83">
        <v>9.8800000000000008</v>
      </c>
      <c r="L290" s="83">
        <v>9.5</v>
      </c>
      <c r="M290">
        <v>8.74</v>
      </c>
      <c r="N290">
        <v>8.36</v>
      </c>
      <c r="O290" s="52">
        <v>7.6</v>
      </c>
      <c r="P290" s="52">
        <v>7.6</v>
      </c>
      <c r="Q290" s="79">
        <v>7.22</v>
      </c>
      <c r="R290">
        <v>7.22</v>
      </c>
      <c r="S290">
        <v>9.36</v>
      </c>
      <c r="T290">
        <v>9.36</v>
      </c>
      <c r="U290">
        <v>5.85</v>
      </c>
      <c r="V290" s="52">
        <v>6</v>
      </c>
      <c r="W290">
        <v>7.02</v>
      </c>
      <c r="X290" s="79">
        <v>7.02</v>
      </c>
      <c r="Y290" s="79">
        <v>8.58</v>
      </c>
      <c r="Z290">
        <v>8.58</v>
      </c>
      <c r="AA290" s="81">
        <v>8.9004999999999992</v>
      </c>
      <c r="AB290" s="63">
        <v>8.9547000000000008</v>
      </c>
    </row>
    <row r="291" spans="2:28" x14ac:dyDescent="0.25">
      <c r="B291" s="78" t="s">
        <v>3113</v>
      </c>
      <c r="C291" s="5" t="s">
        <v>3114</v>
      </c>
      <c r="D291" s="79" t="s">
        <v>2638</v>
      </c>
      <c r="E291" s="79" t="s">
        <v>2638</v>
      </c>
      <c r="F291" s="79" t="s">
        <v>2638</v>
      </c>
      <c r="G291" s="79" t="s">
        <v>2638</v>
      </c>
      <c r="H291" s="79" t="s">
        <v>2638</v>
      </c>
      <c r="I291" s="79" t="s">
        <v>2638</v>
      </c>
      <c r="J291" s="79" t="s">
        <v>2638</v>
      </c>
      <c r="K291" s="83">
        <v>0.78</v>
      </c>
      <c r="L291" s="83">
        <v>0.75</v>
      </c>
      <c r="M291">
        <v>0.69</v>
      </c>
      <c r="N291">
        <v>0.66</v>
      </c>
      <c r="O291" s="52">
        <v>0.6</v>
      </c>
      <c r="P291" s="52">
        <v>0.6</v>
      </c>
      <c r="Q291" s="79">
        <v>0.56999999999999995</v>
      </c>
      <c r="R291">
        <v>0.56999999999999995</v>
      </c>
      <c r="S291">
        <v>0.72</v>
      </c>
      <c r="T291">
        <v>0.72</v>
      </c>
      <c r="U291">
        <v>0.45</v>
      </c>
      <c r="V291">
        <v>0.45</v>
      </c>
      <c r="W291">
        <v>0.54</v>
      </c>
      <c r="X291" s="79">
        <v>0.54</v>
      </c>
      <c r="Y291" s="79">
        <v>0.66</v>
      </c>
      <c r="Z291">
        <v>0.66</v>
      </c>
      <c r="AA291" s="81">
        <v>0.67169999999999996</v>
      </c>
      <c r="AB291" s="63">
        <v>0.70789999999999997</v>
      </c>
    </row>
    <row r="292" spans="2:28" x14ac:dyDescent="0.25">
      <c r="B292" s="78" t="s">
        <v>3115</v>
      </c>
      <c r="C292" s="5" t="s">
        <v>3116</v>
      </c>
      <c r="D292" s="79" t="s">
        <v>2638</v>
      </c>
      <c r="E292" s="79" t="s">
        <v>2638</v>
      </c>
      <c r="F292" s="79" t="s">
        <v>2638</v>
      </c>
      <c r="G292" s="79" t="s">
        <v>2638</v>
      </c>
      <c r="H292" s="79" t="s">
        <v>2638</v>
      </c>
      <c r="I292" s="79" t="s">
        <v>2638</v>
      </c>
      <c r="J292" s="79" t="s">
        <v>2638</v>
      </c>
      <c r="K292" s="83">
        <v>1.04</v>
      </c>
      <c r="L292" s="83">
        <v>1</v>
      </c>
      <c r="M292">
        <v>0.92</v>
      </c>
      <c r="N292">
        <v>0.88</v>
      </c>
      <c r="O292" s="52">
        <v>0.8</v>
      </c>
      <c r="P292" s="52">
        <v>0.8</v>
      </c>
      <c r="Q292" s="79">
        <v>0.76</v>
      </c>
      <c r="R292">
        <v>0.76</v>
      </c>
      <c r="S292">
        <v>0.96</v>
      </c>
      <c r="T292">
        <v>0.96</v>
      </c>
      <c r="U292" s="52">
        <v>0.6</v>
      </c>
      <c r="V292" s="52">
        <v>0.6</v>
      </c>
      <c r="W292">
        <v>0.72</v>
      </c>
      <c r="X292" s="79">
        <v>0.72</v>
      </c>
      <c r="Y292" s="79">
        <v>0.88</v>
      </c>
      <c r="Z292">
        <v>0.88</v>
      </c>
      <c r="AA292" s="81">
        <v>0.99309999999999998</v>
      </c>
      <c r="AB292" s="63">
        <v>1.0157</v>
      </c>
    </row>
    <row r="293" spans="2:28" x14ac:dyDescent="0.25">
      <c r="B293" s="78"/>
      <c r="C293" s="5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Q293" s="79"/>
    </row>
    <row r="294" spans="2:28" x14ac:dyDescent="0.25">
      <c r="B294" s="78" t="s">
        <v>3117</v>
      </c>
      <c r="C294" s="70" t="s">
        <v>3118</v>
      </c>
      <c r="D294" s="79">
        <v>17</v>
      </c>
      <c r="E294" s="79">
        <v>17</v>
      </c>
      <c r="F294" s="79">
        <v>17</v>
      </c>
      <c r="G294" s="79">
        <v>15</v>
      </c>
      <c r="H294" s="79">
        <v>13</v>
      </c>
      <c r="I294" s="79">
        <v>14</v>
      </c>
      <c r="J294" s="79">
        <v>14</v>
      </c>
      <c r="K294" s="79">
        <v>14</v>
      </c>
      <c r="L294" s="79">
        <v>14</v>
      </c>
      <c r="M294" s="79">
        <v>12</v>
      </c>
      <c r="N294">
        <v>11</v>
      </c>
      <c r="O294">
        <v>13</v>
      </c>
      <c r="P294">
        <v>12</v>
      </c>
      <c r="Q294" s="79">
        <v>12</v>
      </c>
      <c r="R294">
        <v>12</v>
      </c>
      <c r="S294">
        <v>12</v>
      </c>
      <c r="T294">
        <v>12</v>
      </c>
      <c r="U294">
        <v>13</v>
      </c>
      <c r="V294">
        <v>13</v>
      </c>
      <c r="W294">
        <v>14</v>
      </c>
      <c r="X294" s="79">
        <v>14</v>
      </c>
      <c r="Y294" s="79">
        <v>12</v>
      </c>
      <c r="Z294">
        <v>11</v>
      </c>
      <c r="AA294" s="81">
        <v>13.255000000000001</v>
      </c>
      <c r="AB294" s="63">
        <v>13.238</v>
      </c>
    </row>
    <row r="295" spans="2:28" x14ac:dyDescent="0.25">
      <c r="B295" s="78" t="s">
        <v>3119</v>
      </c>
      <c r="C295" s="5" t="s">
        <v>3120</v>
      </c>
      <c r="D295" s="79">
        <v>5</v>
      </c>
      <c r="E295" s="79">
        <v>5</v>
      </c>
      <c r="F295" s="79">
        <v>4</v>
      </c>
      <c r="G295" s="79">
        <v>4</v>
      </c>
      <c r="H295" s="79">
        <v>3</v>
      </c>
      <c r="I295" s="79">
        <v>4</v>
      </c>
      <c r="J295" s="79">
        <v>4</v>
      </c>
      <c r="K295" s="79">
        <v>4</v>
      </c>
      <c r="L295" s="79">
        <v>4</v>
      </c>
      <c r="M295" s="79">
        <v>4</v>
      </c>
      <c r="N295">
        <v>3</v>
      </c>
      <c r="O295">
        <v>4</v>
      </c>
      <c r="P295">
        <v>4</v>
      </c>
      <c r="Q295" s="79">
        <v>3</v>
      </c>
      <c r="R295">
        <v>3</v>
      </c>
      <c r="S295">
        <v>3</v>
      </c>
      <c r="T295">
        <v>3</v>
      </c>
      <c r="U295">
        <v>3</v>
      </c>
      <c r="V295">
        <v>3</v>
      </c>
      <c r="W295">
        <v>4</v>
      </c>
      <c r="X295" s="79">
        <v>4</v>
      </c>
      <c r="Y295" s="79">
        <v>4</v>
      </c>
      <c r="Z295">
        <v>3</v>
      </c>
      <c r="AA295" s="81">
        <v>3.9016999999999999</v>
      </c>
      <c r="AB295" s="63">
        <v>3.8252000000000002</v>
      </c>
    </row>
    <row r="296" spans="2:28" x14ac:dyDescent="0.25">
      <c r="B296" s="78" t="s">
        <v>3121</v>
      </c>
      <c r="C296" s="5" t="s">
        <v>3122</v>
      </c>
      <c r="D296" s="79" t="s">
        <v>2638</v>
      </c>
      <c r="E296" s="79" t="s">
        <v>2638</v>
      </c>
      <c r="F296" s="79" t="s">
        <v>2638</v>
      </c>
      <c r="G296" s="79" t="s">
        <v>2638</v>
      </c>
      <c r="H296" s="79" t="s">
        <v>2638</v>
      </c>
      <c r="I296" s="79" t="s">
        <v>2638</v>
      </c>
      <c r="J296" s="79" t="s">
        <v>2638</v>
      </c>
      <c r="K296" s="83">
        <v>1.64</v>
      </c>
      <c r="L296" s="83">
        <v>1.64</v>
      </c>
      <c r="M296" s="52">
        <v>1.64</v>
      </c>
      <c r="N296">
        <v>1.23</v>
      </c>
      <c r="O296">
        <v>1.56</v>
      </c>
      <c r="P296">
        <v>1.56</v>
      </c>
      <c r="Q296" s="79">
        <v>1.17</v>
      </c>
      <c r="R296" s="52">
        <v>1.2</v>
      </c>
      <c r="S296">
        <v>1.17</v>
      </c>
      <c r="T296">
        <v>1.17</v>
      </c>
      <c r="U296">
        <v>1.1100000000000001</v>
      </c>
      <c r="V296">
        <v>1.17</v>
      </c>
      <c r="W296">
        <v>1.56</v>
      </c>
      <c r="X296" s="79">
        <v>1.56</v>
      </c>
      <c r="Y296" s="79">
        <v>1.44</v>
      </c>
      <c r="Z296">
        <v>1.1100000000000001</v>
      </c>
      <c r="AA296" s="81">
        <v>1.2638</v>
      </c>
      <c r="AB296" s="63">
        <v>1.2555000000000001</v>
      </c>
    </row>
    <row r="297" spans="2:28" x14ac:dyDescent="0.25">
      <c r="B297" s="78" t="s">
        <v>3123</v>
      </c>
      <c r="C297" s="5" t="s">
        <v>3124</v>
      </c>
      <c r="D297" s="79" t="s">
        <v>2638</v>
      </c>
      <c r="E297" s="79" t="s">
        <v>2638</v>
      </c>
      <c r="F297" s="79" t="s">
        <v>2638</v>
      </c>
      <c r="G297" s="79" t="s">
        <v>2638</v>
      </c>
      <c r="H297" s="79" t="s">
        <v>2638</v>
      </c>
      <c r="I297" s="79" t="s">
        <v>2638</v>
      </c>
      <c r="J297" s="79" t="s">
        <v>2638</v>
      </c>
      <c r="K297" s="83">
        <v>2</v>
      </c>
      <c r="L297" s="83">
        <v>2.04</v>
      </c>
      <c r="M297" s="52">
        <v>2</v>
      </c>
      <c r="N297" s="52">
        <v>1.5</v>
      </c>
      <c r="O297">
        <v>2.12</v>
      </c>
      <c r="P297">
        <v>2.12</v>
      </c>
      <c r="Q297" s="79">
        <v>1.62</v>
      </c>
      <c r="R297">
        <v>1.59</v>
      </c>
      <c r="S297">
        <v>1.68</v>
      </c>
      <c r="T297">
        <v>1.68</v>
      </c>
      <c r="U297" s="52">
        <v>1.8</v>
      </c>
      <c r="V297">
        <v>1.74</v>
      </c>
      <c r="W297" s="52">
        <v>2.4</v>
      </c>
      <c r="X297" s="83">
        <v>2.4</v>
      </c>
      <c r="Y297" s="79">
        <v>2.52</v>
      </c>
      <c r="Z297">
        <v>1.86</v>
      </c>
      <c r="AA297" s="81">
        <v>2.6061000000000001</v>
      </c>
      <c r="AB297" s="63">
        <v>2.5377000000000001</v>
      </c>
    </row>
    <row r="298" spans="2:28" x14ac:dyDescent="0.25">
      <c r="B298" s="78" t="s">
        <v>3125</v>
      </c>
      <c r="C298" s="5" t="s">
        <v>3126</v>
      </c>
      <c r="D298" s="79" t="s">
        <v>2638</v>
      </c>
      <c r="E298" s="79" t="s">
        <v>2638</v>
      </c>
      <c r="F298" s="79" t="s">
        <v>2638</v>
      </c>
      <c r="G298" s="79" t="s">
        <v>2638</v>
      </c>
      <c r="H298" s="79" t="s">
        <v>2638</v>
      </c>
      <c r="I298" s="79" t="s">
        <v>2638</v>
      </c>
      <c r="J298" s="79" t="s">
        <v>2638</v>
      </c>
      <c r="K298" s="83">
        <v>0.36</v>
      </c>
      <c r="L298" s="83">
        <v>0.32</v>
      </c>
      <c r="M298" s="52">
        <v>0.36</v>
      </c>
      <c r="N298">
        <v>0.27</v>
      </c>
      <c r="O298">
        <v>0.32</v>
      </c>
      <c r="P298">
        <v>0.32</v>
      </c>
      <c r="Q298" s="79">
        <v>0.21</v>
      </c>
      <c r="R298">
        <v>0.21</v>
      </c>
      <c r="S298">
        <v>0.15</v>
      </c>
      <c r="T298">
        <v>0.15</v>
      </c>
      <c r="U298">
        <v>0.09</v>
      </c>
      <c r="V298">
        <v>0.09</v>
      </c>
      <c r="W298">
        <v>0.04</v>
      </c>
      <c r="X298" s="79">
        <v>0.04</v>
      </c>
      <c r="Y298" s="79">
        <v>0.04</v>
      </c>
      <c r="Z298">
        <v>0.03</v>
      </c>
      <c r="AA298" s="81">
        <v>3.1699999999999999E-2</v>
      </c>
      <c r="AB298" s="63">
        <v>3.2000000000000001E-2</v>
      </c>
    </row>
    <row r="299" spans="2:28" x14ac:dyDescent="0.25">
      <c r="B299" s="78" t="s">
        <v>3127</v>
      </c>
      <c r="C299" s="5" t="s">
        <v>3128</v>
      </c>
      <c r="D299" s="79">
        <v>7</v>
      </c>
      <c r="E299" s="79">
        <v>6</v>
      </c>
      <c r="F299" s="79">
        <v>6</v>
      </c>
      <c r="G299" s="79">
        <v>5</v>
      </c>
      <c r="H299" s="79">
        <v>5</v>
      </c>
      <c r="I299" s="79">
        <v>5</v>
      </c>
      <c r="J299" s="79">
        <v>5</v>
      </c>
      <c r="K299" s="79">
        <v>5</v>
      </c>
      <c r="L299" s="79">
        <v>5</v>
      </c>
      <c r="M299" s="79">
        <v>4</v>
      </c>
      <c r="N299">
        <v>4</v>
      </c>
      <c r="O299">
        <v>4</v>
      </c>
      <c r="P299">
        <v>4</v>
      </c>
      <c r="Q299" s="79">
        <v>4</v>
      </c>
      <c r="R299">
        <v>4</v>
      </c>
      <c r="S299">
        <v>4</v>
      </c>
      <c r="T299">
        <v>4</v>
      </c>
      <c r="U299">
        <v>4</v>
      </c>
      <c r="V299">
        <v>4</v>
      </c>
      <c r="W299">
        <v>4</v>
      </c>
      <c r="X299" s="79">
        <v>4</v>
      </c>
      <c r="Y299" s="79">
        <v>3</v>
      </c>
      <c r="Z299">
        <v>3</v>
      </c>
      <c r="AA299" s="81">
        <v>3.1882999999999999</v>
      </c>
      <c r="AB299" s="63">
        <v>3.2202000000000002</v>
      </c>
    </row>
    <row r="300" spans="2:28" x14ac:dyDescent="0.25">
      <c r="B300" s="78" t="s">
        <v>3129</v>
      </c>
      <c r="C300" s="5" t="s">
        <v>3130</v>
      </c>
      <c r="D300" s="79" t="s">
        <v>2638</v>
      </c>
      <c r="E300" s="79" t="s">
        <v>2638</v>
      </c>
      <c r="F300" s="79" t="s">
        <v>2638</v>
      </c>
      <c r="G300" s="79" t="s">
        <v>2638</v>
      </c>
      <c r="H300" s="79" t="s">
        <v>2638</v>
      </c>
      <c r="I300" s="79" t="s">
        <v>2638</v>
      </c>
      <c r="J300" s="79" t="s">
        <v>2638</v>
      </c>
      <c r="K300" s="83">
        <v>3.35</v>
      </c>
      <c r="L300" s="83">
        <v>3.35</v>
      </c>
      <c r="M300">
        <v>2.68</v>
      </c>
      <c r="N300">
        <v>2.68</v>
      </c>
      <c r="O300">
        <v>2.72</v>
      </c>
      <c r="P300">
        <v>2.72</v>
      </c>
      <c r="Q300" s="79">
        <v>2.68</v>
      </c>
      <c r="R300">
        <v>2.68</v>
      </c>
      <c r="S300">
        <v>2.72</v>
      </c>
      <c r="T300">
        <v>2.72</v>
      </c>
      <c r="U300">
        <v>2.76</v>
      </c>
      <c r="V300">
        <v>2.76</v>
      </c>
      <c r="W300" s="52">
        <v>2.6</v>
      </c>
      <c r="X300" s="83">
        <v>2.6</v>
      </c>
      <c r="Y300" s="79">
        <v>1.95</v>
      </c>
      <c r="Z300">
        <v>1.95</v>
      </c>
      <c r="AA300" s="81">
        <v>2.1257999999999999</v>
      </c>
      <c r="AB300" s="63">
        <v>2.1844999999999999</v>
      </c>
    </row>
    <row r="301" spans="2:28" x14ac:dyDescent="0.25">
      <c r="B301" s="78" t="s">
        <v>3131</v>
      </c>
      <c r="C301" s="5" t="s">
        <v>3132</v>
      </c>
      <c r="D301" s="79" t="s">
        <v>2638</v>
      </c>
      <c r="E301" s="79" t="s">
        <v>2638</v>
      </c>
      <c r="F301" s="79" t="s">
        <v>2638</v>
      </c>
      <c r="G301" s="79" t="s">
        <v>2638</v>
      </c>
      <c r="H301" s="79" t="s">
        <v>2638</v>
      </c>
      <c r="I301" s="79" t="s">
        <v>2638</v>
      </c>
      <c r="J301" s="79" t="s">
        <v>2638</v>
      </c>
      <c r="K301" s="83">
        <v>1.65</v>
      </c>
      <c r="L301" s="83">
        <v>1.65</v>
      </c>
      <c r="M301">
        <v>1.32</v>
      </c>
      <c r="N301">
        <v>1.32</v>
      </c>
      <c r="O301">
        <v>1.28</v>
      </c>
      <c r="P301">
        <v>1.28</v>
      </c>
      <c r="Q301" s="79">
        <v>1.32</v>
      </c>
      <c r="R301">
        <v>1.32</v>
      </c>
      <c r="S301">
        <v>1.28</v>
      </c>
      <c r="T301">
        <v>1.28</v>
      </c>
      <c r="U301">
        <v>1.24</v>
      </c>
      <c r="V301">
        <v>1.24</v>
      </c>
      <c r="W301" s="52">
        <v>1.4</v>
      </c>
      <c r="X301" s="83">
        <v>1.4</v>
      </c>
      <c r="Y301" s="79">
        <v>1.05</v>
      </c>
      <c r="Z301">
        <v>1.05</v>
      </c>
      <c r="AA301" s="81">
        <v>1.0625</v>
      </c>
      <c r="AB301" s="63">
        <v>1.0356000000000001</v>
      </c>
    </row>
    <row r="302" spans="2:28" x14ac:dyDescent="0.25">
      <c r="B302" s="78" t="s">
        <v>3133</v>
      </c>
      <c r="C302" s="5" t="s">
        <v>3134</v>
      </c>
      <c r="D302" s="79">
        <v>5</v>
      </c>
      <c r="E302" s="79">
        <v>6</v>
      </c>
      <c r="F302" s="79">
        <v>7</v>
      </c>
      <c r="G302" s="79">
        <v>6</v>
      </c>
      <c r="H302" s="79">
        <v>5</v>
      </c>
      <c r="I302" s="79">
        <v>5</v>
      </c>
      <c r="J302" s="79">
        <v>5</v>
      </c>
      <c r="K302" s="79">
        <v>5</v>
      </c>
      <c r="L302" s="79">
        <v>5</v>
      </c>
      <c r="M302" s="79">
        <v>4</v>
      </c>
      <c r="N302">
        <v>4</v>
      </c>
      <c r="O302">
        <v>5</v>
      </c>
      <c r="P302">
        <v>4</v>
      </c>
      <c r="Q302" s="79">
        <v>5</v>
      </c>
      <c r="R302">
        <v>5</v>
      </c>
      <c r="S302">
        <v>5</v>
      </c>
      <c r="T302">
        <v>5</v>
      </c>
      <c r="U302">
        <v>6</v>
      </c>
      <c r="V302">
        <v>6</v>
      </c>
      <c r="W302">
        <v>6</v>
      </c>
      <c r="X302" s="79">
        <v>6</v>
      </c>
      <c r="Y302" s="79">
        <v>5</v>
      </c>
      <c r="Z302">
        <v>5</v>
      </c>
      <c r="AA302" s="81">
        <v>6.165</v>
      </c>
      <c r="AB302" s="63">
        <v>6.1925999999999997</v>
      </c>
    </row>
    <row r="303" spans="2:28" x14ac:dyDescent="0.25">
      <c r="B303" s="5" t="s">
        <v>3135</v>
      </c>
      <c r="C303" s="84" t="s">
        <v>3136</v>
      </c>
      <c r="D303" s="79" t="s">
        <v>2638</v>
      </c>
      <c r="E303" s="79" t="s">
        <v>2638</v>
      </c>
      <c r="F303" s="79" t="s">
        <v>2638</v>
      </c>
      <c r="G303" s="79" t="s">
        <v>2638</v>
      </c>
      <c r="H303" s="79" t="s">
        <v>2638</v>
      </c>
      <c r="I303" s="79" t="s">
        <v>2638</v>
      </c>
      <c r="J303" s="79" t="s">
        <v>2638</v>
      </c>
      <c r="K303" s="83">
        <v>1.98</v>
      </c>
      <c r="L303" s="83">
        <v>1.98</v>
      </c>
      <c r="M303" s="52">
        <v>1</v>
      </c>
      <c r="N303" s="52">
        <v>1</v>
      </c>
      <c r="O303">
        <v>1.65</v>
      </c>
      <c r="P303">
        <v>1.32</v>
      </c>
      <c r="Q303" s="79">
        <v>1.25</v>
      </c>
      <c r="R303">
        <v>1.25</v>
      </c>
      <c r="S303">
        <v>1.65</v>
      </c>
      <c r="T303">
        <v>1.65</v>
      </c>
      <c r="U303" s="52">
        <v>1.5</v>
      </c>
      <c r="V303" s="52">
        <v>1.5</v>
      </c>
      <c r="W303" s="52">
        <v>3</v>
      </c>
      <c r="X303" s="83">
        <v>3</v>
      </c>
      <c r="Y303" s="83">
        <v>2.5</v>
      </c>
      <c r="Z303" s="52">
        <v>2.5</v>
      </c>
      <c r="AA303" s="81">
        <v>2.8506</v>
      </c>
      <c r="AB303" s="63">
        <v>2.8647999999999998</v>
      </c>
    </row>
    <row r="304" spans="2:28" x14ac:dyDescent="0.25">
      <c r="B304" s="78" t="s">
        <v>3137</v>
      </c>
      <c r="C304" s="5" t="s">
        <v>3138</v>
      </c>
      <c r="D304" s="79" t="s">
        <v>2638</v>
      </c>
      <c r="E304" s="79" t="s">
        <v>2638</v>
      </c>
      <c r="F304" s="79" t="s">
        <v>2638</v>
      </c>
      <c r="G304" s="79" t="s">
        <v>2638</v>
      </c>
      <c r="H304" s="79" t="s">
        <v>2638</v>
      </c>
      <c r="I304" s="79" t="s">
        <v>2638</v>
      </c>
      <c r="J304" s="79" t="s">
        <v>2638</v>
      </c>
      <c r="K304" s="83">
        <v>1.92</v>
      </c>
      <c r="L304" s="83">
        <v>1.92</v>
      </c>
      <c r="M304" s="52">
        <v>1.6</v>
      </c>
      <c r="N304" s="52">
        <v>1.6</v>
      </c>
      <c r="O304" s="52">
        <v>1.8</v>
      </c>
      <c r="P304">
        <v>1.44</v>
      </c>
      <c r="Q304" s="83">
        <v>2</v>
      </c>
      <c r="R304" s="52">
        <v>2</v>
      </c>
      <c r="S304">
        <v>1.75</v>
      </c>
      <c r="T304" s="52">
        <v>1.8</v>
      </c>
      <c r="U304">
        <v>2.34</v>
      </c>
      <c r="V304" s="52">
        <v>2.4</v>
      </c>
      <c r="W304">
        <v>1.56</v>
      </c>
      <c r="X304" s="79">
        <v>1.56</v>
      </c>
      <c r="Y304" s="79">
        <v>1.35</v>
      </c>
      <c r="Z304">
        <v>1.35</v>
      </c>
      <c r="AA304" s="81">
        <v>1.7821</v>
      </c>
      <c r="AB304" s="63">
        <v>1.7871999999999999</v>
      </c>
    </row>
    <row r="305" spans="2:28" x14ac:dyDescent="0.25">
      <c r="B305" s="78" t="s">
        <v>3139</v>
      </c>
      <c r="C305" s="5" t="s">
        <v>3140</v>
      </c>
      <c r="D305" s="79" t="s">
        <v>2638</v>
      </c>
      <c r="E305" s="79" t="s">
        <v>2638</v>
      </c>
      <c r="F305" s="79" t="s">
        <v>2638</v>
      </c>
      <c r="G305" s="79" t="s">
        <v>2638</v>
      </c>
      <c r="H305" s="79" t="s">
        <v>2638</v>
      </c>
      <c r="I305" s="79" t="s">
        <v>2638</v>
      </c>
      <c r="J305" s="79" t="s">
        <v>2638</v>
      </c>
      <c r="K305" s="83">
        <v>2.1</v>
      </c>
      <c r="L305" s="83">
        <v>2.1</v>
      </c>
      <c r="M305" s="52">
        <v>1.4</v>
      </c>
      <c r="N305" s="52">
        <v>1.4</v>
      </c>
      <c r="O305">
        <v>1.55</v>
      </c>
      <c r="P305">
        <v>1.24</v>
      </c>
      <c r="Q305" s="79">
        <v>1.75</v>
      </c>
      <c r="R305">
        <v>1.75</v>
      </c>
      <c r="S305" s="52">
        <v>1.6</v>
      </c>
      <c r="T305">
        <v>1.55</v>
      </c>
      <c r="U305">
        <v>2.16</v>
      </c>
      <c r="V305" s="52">
        <v>2.1</v>
      </c>
      <c r="W305">
        <v>1.44</v>
      </c>
      <c r="X305" s="79">
        <v>1.44</v>
      </c>
      <c r="Y305" s="79">
        <v>1.1499999999999999</v>
      </c>
      <c r="Z305">
        <v>1.1499999999999999</v>
      </c>
      <c r="AA305" s="81">
        <v>1.5323</v>
      </c>
      <c r="AB305" s="63">
        <v>1.5406</v>
      </c>
    </row>
    <row r="306" spans="2:28" x14ac:dyDescent="0.25">
      <c r="B306" s="78"/>
      <c r="C306" s="5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Q306" s="79"/>
    </row>
    <row r="307" spans="2:28" x14ac:dyDescent="0.25">
      <c r="B307" s="78" t="s">
        <v>3141</v>
      </c>
      <c r="C307" s="70" t="s">
        <v>3142</v>
      </c>
      <c r="D307" s="79">
        <v>29</v>
      </c>
      <c r="E307" s="79">
        <v>27</v>
      </c>
      <c r="F307" s="79">
        <v>30</v>
      </c>
      <c r="G307" s="79">
        <v>27</v>
      </c>
      <c r="H307" s="79">
        <v>24</v>
      </c>
      <c r="I307" s="79">
        <v>34</v>
      </c>
      <c r="J307" s="79">
        <v>32</v>
      </c>
      <c r="K307" s="79">
        <v>33</v>
      </c>
      <c r="L307" s="79">
        <v>36</v>
      </c>
      <c r="M307" s="79">
        <v>34</v>
      </c>
      <c r="N307">
        <v>35</v>
      </c>
      <c r="O307">
        <v>38</v>
      </c>
      <c r="P307">
        <v>39</v>
      </c>
      <c r="Q307" s="79">
        <v>42</v>
      </c>
      <c r="R307">
        <v>43</v>
      </c>
      <c r="S307">
        <v>42</v>
      </c>
      <c r="T307">
        <v>42</v>
      </c>
      <c r="U307">
        <v>12</v>
      </c>
      <c r="V307">
        <v>12</v>
      </c>
      <c r="W307">
        <v>15</v>
      </c>
      <c r="X307" s="79">
        <v>15</v>
      </c>
      <c r="Y307" s="79">
        <v>30</v>
      </c>
      <c r="Z307">
        <v>31</v>
      </c>
      <c r="AA307" s="81">
        <v>33.179200000000002</v>
      </c>
      <c r="AB307" s="63">
        <v>33.557099999999998</v>
      </c>
    </row>
    <row r="308" spans="2:28" x14ac:dyDescent="0.25">
      <c r="B308" s="78"/>
      <c r="C308" s="5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Q308" s="79"/>
    </row>
    <row r="309" spans="2:28" x14ac:dyDescent="0.25">
      <c r="B309" s="78" t="s">
        <v>2622</v>
      </c>
      <c r="C309" s="70" t="s">
        <v>3143</v>
      </c>
      <c r="D309" s="79">
        <v>19</v>
      </c>
      <c r="E309" s="79">
        <v>21</v>
      </c>
      <c r="F309" s="79">
        <v>19</v>
      </c>
      <c r="G309" s="79">
        <v>18</v>
      </c>
      <c r="H309" s="79">
        <v>19</v>
      </c>
      <c r="I309" s="79">
        <v>21</v>
      </c>
      <c r="J309" s="79">
        <v>22</v>
      </c>
      <c r="K309" s="79">
        <v>26</v>
      </c>
      <c r="L309" s="79">
        <v>25</v>
      </c>
      <c r="M309" s="79">
        <v>22</v>
      </c>
      <c r="N309">
        <v>22</v>
      </c>
      <c r="O309">
        <v>22</v>
      </c>
      <c r="P309">
        <v>22</v>
      </c>
      <c r="Q309" s="79">
        <v>22</v>
      </c>
      <c r="R309">
        <v>22</v>
      </c>
      <c r="S309">
        <v>29</v>
      </c>
      <c r="T309">
        <v>29</v>
      </c>
      <c r="U309">
        <v>37</v>
      </c>
      <c r="V309">
        <v>37</v>
      </c>
      <c r="W309">
        <v>33</v>
      </c>
      <c r="X309" s="79">
        <v>33</v>
      </c>
      <c r="Y309" s="79">
        <v>29</v>
      </c>
      <c r="Z309">
        <v>29</v>
      </c>
      <c r="AA309" s="81">
        <v>29.529</v>
      </c>
      <c r="AB309" s="63">
        <v>29.708600000000001</v>
      </c>
    </row>
    <row r="310" spans="2:28" x14ac:dyDescent="0.25">
      <c r="B310" s="78" t="s">
        <v>3144</v>
      </c>
      <c r="C310" s="84" t="s">
        <v>3145</v>
      </c>
      <c r="D310" s="79" t="s">
        <v>2638</v>
      </c>
      <c r="E310" s="79" t="s">
        <v>2638</v>
      </c>
      <c r="F310" s="79" t="s">
        <v>2638</v>
      </c>
      <c r="G310" s="79" t="s">
        <v>2638</v>
      </c>
      <c r="H310" s="79" t="s">
        <v>2638</v>
      </c>
      <c r="I310" s="79" t="s">
        <v>2638</v>
      </c>
      <c r="J310" s="79" t="s">
        <v>2638</v>
      </c>
      <c r="K310" s="83">
        <v>9.1199999999999992</v>
      </c>
      <c r="L310" s="83">
        <v>9.1199999999999992</v>
      </c>
      <c r="M310" s="52">
        <v>8.36</v>
      </c>
      <c r="N310">
        <v>8.36</v>
      </c>
      <c r="O310">
        <v>7.26</v>
      </c>
      <c r="P310">
        <v>7.26</v>
      </c>
      <c r="Q310" s="79">
        <v>7.26</v>
      </c>
      <c r="R310">
        <v>7.26</v>
      </c>
      <c r="S310">
        <v>7.25</v>
      </c>
      <c r="T310">
        <v>7.25</v>
      </c>
      <c r="U310">
        <v>12.21</v>
      </c>
      <c r="V310">
        <v>12.21</v>
      </c>
      <c r="W310">
        <v>7.59</v>
      </c>
      <c r="X310" s="79">
        <v>7.59</v>
      </c>
      <c r="Y310" s="79">
        <v>9.2799999999999994</v>
      </c>
      <c r="Z310" s="52">
        <v>8.6999999999999993</v>
      </c>
      <c r="AA310" s="81">
        <v>9.5553000000000008</v>
      </c>
      <c r="AB310" s="63">
        <v>9.6135000000000002</v>
      </c>
    </row>
    <row r="311" spans="2:28" x14ac:dyDescent="0.25">
      <c r="B311" s="78" t="s">
        <v>3146</v>
      </c>
      <c r="C311" s="5" t="s">
        <v>3147</v>
      </c>
      <c r="D311" s="79" t="s">
        <v>2638</v>
      </c>
      <c r="E311" s="79" t="s">
        <v>2638</v>
      </c>
      <c r="F311" s="79" t="s">
        <v>2638</v>
      </c>
      <c r="G311" s="79" t="s">
        <v>2638</v>
      </c>
      <c r="H311" s="79" t="s">
        <v>2638</v>
      </c>
      <c r="I311" s="79" t="s">
        <v>2638</v>
      </c>
      <c r="J311" s="79" t="s">
        <v>2638</v>
      </c>
      <c r="K311" s="83">
        <v>14.88</v>
      </c>
      <c r="L311" s="83">
        <v>14.88</v>
      </c>
      <c r="M311" s="52">
        <v>13.64</v>
      </c>
      <c r="N311">
        <v>13.64</v>
      </c>
      <c r="O311">
        <v>14.74</v>
      </c>
      <c r="P311">
        <v>14.74</v>
      </c>
      <c r="Q311" s="79">
        <v>14.74</v>
      </c>
      <c r="R311">
        <v>14.74</v>
      </c>
      <c r="S311">
        <v>21.75</v>
      </c>
      <c r="T311">
        <v>21.75</v>
      </c>
      <c r="U311">
        <v>24.79</v>
      </c>
      <c r="V311">
        <v>24.79</v>
      </c>
      <c r="W311">
        <v>25.41</v>
      </c>
      <c r="X311" s="79">
        <v>25.41</v>
      </c>
      <c r="Y311" s="79">
        <v>19.72</v>
      </c>
      <c r="Z311" s="52">
        <v>20.3</v>
      </c>
      <c r="AA311" s="81">
        <v>19.973600000000001</v>
      </c>
      <c r="AB311" s="63">
        <v>20.095199999999998</v>
      </c>
    </row>
    <row r="312" spans="2:28" x14ac:dyDescent="0.25">
      <c r="B312" s="78"/>
      <c r="C312" s="5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Q312" s="79"/>
    </row>
    <row r="313" spans="2:28" x14ac:dyDescent="0.25">
      <c r="B313" s="78" t="s">
        <v>3148</v>
      </c>
      <c r="C313" s="70" t="s">
        <v>3149</v>
      </c>
      <c r="D313" s="79">
        <v>118</v>
      </c>
      <c r="E313" s="79">
        <v>111</v>
      </c>
      <c r="F313" s="79">
        <v>109</v>
      </c>
      <c r="G313" s="79">
        <v>103</v>
      </c>
      <c r="H313" s="79">
        <v>97</v>
      </c>
      <c r="I313" s="79">
        <v>98</v>
      </c>
      <c r="J313" s="79">
        <v>100</v>
      </c>
      <c r="K313" s="79">
        <v>100</v>
      </c>
      <c r="L313" s="79">
        <v>101</v>
      </c>
      <c r="M313" s="79">
        <v>95</v>
      </c>
      <c r="N313">
        <v>96</v>
      </c>
      <c r="O313">
        <v>94</v>
      </c>
      <c r="P313">
        <v>94</v>
      </c>
      <c r="Q313" s="79">
        <v>94</v>
      </c>
      <c r="R313">
        <v>95</v>
      </c>
      <c r="S313">
        <v>98</v>
      </c>
      <c r="T313">
        <v>99</v>
      </c>
      <c r="U313">
        <v>72</v>
      </c>
      <c r="V313">
        <v>72</v>
      </c>
      <c r="W313">
        <v>90</v>
      </c>
      <c r="X313" s="79">
        <v>91</v>
      </c>
      <c r="Y313" s="79">
        <v>109</v>
      </c>
      <c r="Z313">
        <v>109</v>
      </c>
      <c r="AA313" s="81">
        <v>113.7427</v>
      </c>
      <c r="AB313" s="63">
        <v>114.36150000000001</v>
      </c>
    </row>
    <row r="314" spans="2:28" x14ac:dyDescent="0.25">
      <c r="B314" s="78" t="s">
        <v>3150</v>
      </c>
      <c r="C314" s="5" t="s">
        <v>3151</v>
      </c>
      <c r="D314" s="79">
        <v>106</v>
      </c>
      <c r="E314" s="79">
        <v>100</v>
      </c>
      <c r="F314" s="79">
        <v>98</v>
      </c>
      <c r="G314" s="79">
        <v>93</v>
      </c>
      <c r="H314" s="79">
        <v>86</v>
      </c>
      <c r="I314" s="79">
        <v>88</v>
      </c>
      <c r="J314" s="79">
        <v>91</v>
      </c>
      <c r="K314" s="79">
        <v>91</v>
      </c>
      <c r="L314" s="79">
        <v>93</v>
      </c>
      <c r="M314" s="79">
        <v>87</v>
      </c>
      <c r="N314">
        <v>88</v>
      </c>
      <c r="O314">
        <v>86</v>
      </c>
      <c r="P314">
        <v>86</v>
      </c>
      <c r="Q314" s="79">
        <v>86</v>
      </c>
      <c r="R314">
        <v>87</v>
      </c>
      <c r="S314">
        <v>91</v>
      </c>
      <c r="T314">
        <v>91</v>
      </c>
      <c r="U314">
        <v>69</v>
      </c>
      <c r="V314">
        <v>69</v>
      </c>
      <c r="W314">
        <v>88</v>
      </c>
      <c r="X314" s="79">
        <v>89</v>
      </c>
      <c r="Y314" s="79">
        <v>106</v>
      </c>
      <c r="Z314">
        <v>106</v>
      </c>
      <c r="AA314" s="81">
        <v>111.0078</v>
      </c>
      <c r="AB314" s="63">
        <v>111.6683</v>
      </c>
    </row>
    <row r="315" spans="2:28" x14ac:dyDescent="0.25">
      <c r="B315" s="78" t="s">
        <v>3152</v>
      </c>
      <c r="C315" s="5" t="s">
        <v>3153</v>
      </c>
      <c r="D315" s="79" t="s">
        <v>2638</v>
      </c>
      <c r="E315" s="79" t="s">
        <v>2638</v>
      </c>
      <c r="F315" s="79" t="s">
        <v>2638</v>
      </c>
      <c r="G315" s="79" t="s">
        <v>2638</v>
      </c>
      <c r="H315" s="79" t="s">
        <v>2638</v>
      </c>
      <c r="I315" s="79" t="s">
        <v>2638</v>
      </c>
      <c r="J315" s="79" t="s">
        <v>2638</v>
      </c>
      <c r="K315" s="83">
        <v>69</v>
      </c>
      <c r="L315" s="83">
        <v>69.75</v>
      </c>
      <c r="M315">
        <v>65.25</v>
      </c>
      <c r="N315" s="52">
        <v>66</v>
      </c>
      <c r="O315" s="52">
        <v>64.5</v>
      </c>
      <c r="P315" s="52">
        <v>64.5</v>
      </c>
      <c r="Q315" s="83">
        <v>64.5</v>
      </c>
      <c r="R315">
        <v>65.25</v>
      </c>
      <c r="S315">
        <v>68.25</v>
      </c>
      <c r="T315">
        <v>68.25</v>
      </c>
      <c r="U315">
        <v>51.75</v>
      </c>
      <c r="V315">
        <v>51.75</v>
      </c>
      <c r="W315" s="52">
        <v>66</v>
      </c>
      <c r="X315" s="79">
        <v>66.75</v>
      </c>
      <c r="Y315" s="83">
        <v>79.5</v>
      </c>
      <c r="Z315">
        <v>78.44</v>
      </c>
      <c r="AA315" s="81">
        <v>81.886399999999995</v>
      </c>
      <c r="AB315" s="63">
        <v>82.368200000000002</v>
      </c>
    </row>
    <row r="316" spans="2:28" x14ac:dyDescent="0.25">
      <c r="B316" s="78" t="s">
        <v>3154</v>
      </c>
      <c r="C316" s="5" t="s">
        <v>3155</v>
      </c>
      <c r="D316" s="79" t="s">
        <v>2638</v>
      </c>
      <c r="E316" s="79" t="s">
        <v>2638</v>
      </c>
      <c r="F316" s="79" t="s">
        <v>2638</v>
      </c>
      <c r="G316" s="79" t="s">
        <v>2638</v>
      </c>
      <c r="H316" s="79" t="s">
        <v>2638</v>
      </c>
      <c r="I316" s="79" t="s">
        <v>2638</v>
      </c>
      <c r="J316" s="79" t="s">
        <v>2638</v>
      </c>
      <c r="K316" s="83">
        <v>23</v>
      </c>
      <c r="L316" s="83">
        <v>23.25</v>
      </c>
      <c r="M316">
        <v>21.75</v>
      </c>
      <c r="N316" s="52">
        <v>22</v>
      </c>
      <c r="O316" s="52">
        <v>21.5</v>
      </c>
      <c r="P316" s="52">
        <v>21.5</v>
      </c>
      <c r="Q316" s="83">
        <v>21.5</v>
      </c>
      <c r="R316">
        <v>21.75</v>
      </c>
      <c r="S316">
        <v>22.75</v>
      </c>
      <c r="T316">
        <v>22.75</v>
      </c>
      <c r="U316">
        <v>17.25</v>
      </c>
      <c r="V316">
        <v>17.25</v>
      </c>
      <c r="W316" s="52">
        <v>22</v>
      </c>
      <c r="X316" s="79">
        <v>22.25</v>
      </c>
      <c r="Y316" s="83">
        <v>26.5</v>
      </c>
      <c r="Z316">
        <v>27.56</v>
      </c>
      <c r="AA316" s="81">
        <v>29.121400000000001</v>
      </c>
      <c r="AB316" s="63">
        <v>29.3001</v>
      </c>
    </row>
    <row r="317" spans="2:28" x14ac:dyDescent="0.25">
      <c r="B317" s="78" t="s">
        <v>3156</v>
      </c>
      <c r="C317" s="5" t="s">
        <v>3157</v>
      </c>
      <c r="D317" s="79">
        <v>12</v>
      </c>
      <c r="E317" s="79">
        <v>11</v>
      </c>
      <c r="F317" s="79">
        <v>11</v>
      </c>
      <c r="G317" s="79">
        <v>10</v>
      </c>
      <c r="H317" s="79">
        <v>11</v>
      </c>
      <c r="I317" s="79">
        <v>10</v>
      </c>
      <c r="J317" s="79">
        <v>9</v>
      </c>
      <c r="K317" s="79">
        <v>9</v>
      </c>
      <c r="L317" s="79">
        <v>8</v>
      </c>
      <c r="M317" s="79">
        <v>8</v>
      </c>
      <c r="N317">
        <v>8</v>
      </c>
      <c r="O317">
        <v>8</v>
      </c>
      <c r="P317">
        <v>8</v>
      </c>
      <c r="Q317" s="79">
        <v>8</v>
      </c>
      <c r="R317">
        <v>8</v>
      </c>
      <c r="S317">
        <v>7</v>
      </c>
      <c r="T317">
        <v>8</v>
      </c>
      <c r="U317">
        <v>3</v>
      </c>
      <c r="V317">
        <v>3</v>
      </c>
      <c r="W317">
        <v>2</v>
      </c>
      <c r="X317" s="79">
        <v>2</v>
      </c>
      <c r="Y317" s="79">
        <v>3</v>
      </c>
      <c r="Z317">
        <v>3</v>
      </c>
      <c r="AA317" s="81">
        <v>2.7349999999999999</v>
      </c>
      <c r="AB317" s="63">
        <v>2.6932</v>
      </c>
    </row>
    <row r="318" spans="2:28" x14ac:dyDescent="0.25">
      <c r="B318" s="78"/>
      <c r="C318" s="5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Q318" s="79"/>
    </row>
    <row r="319" spans="2:28" x14ac:dyDescent="0.25">
      <c r="B319" s="78" t="s">
        <v>3158</v>
      </c>
      <c r="C319" s="70" t="s">
        <v>3159</v>
      </c>
      <c r="D319" s="79">
        <v>19</v>
      </c>
      <c r="E319" s="79">
        <v>17</v>
      </c>
      <c r="F319" s="79">
        <v>17</v>
      </c>
      <c r="G319" s="79">
        <v>17</v>
      </c>
      <c r="H319" s="79">
        <v>17</v>
      </c>
      <c r="I319" s="79">
        <v>19</v>
      </c>
      <c r="J319" s="79">
        <v>20</v>
      </c>
      <c r="K319" s="79">
        <v>21</v>
      </c>
      <c r="L319" s="79">
        <v>22</v>
      </c>
      <c r="M319" s="79">
        <v>30</v>
      </c>
      <c r="N319">
        <v>30</v>
      </c>
      <c r="O319">
        <v>27</v>
      </c>
      <c r="P319">
        <v>27</v>
      </c>
      <c r="Q319" s="79">
        <v>27</v>
      </c>
      <c r="R319">
        <v>26</v>
      </c>
      <c r="S319">
        <v>20</v>
      </c>
      <c r="T319">
        <v>20</v>
      </c>
      <c r="U319">
        <v>14</v>
      </c>
      <c r="V319">
        <v>15</v>
      </c>
      <c r="W319">
        <v>23</v>
      </c>
      <c r="X319" s="79">
        <v>23</v>
      </c>
      <c r="Y319" s="79">
        <v>29</v>
      </c>
      <c r="Z319">
        <v>29</v>
      </c>
      <c r="AA319" s="81">
        <v>31.820599999999999</v>
      </c>
      <c r="AB319" s="63">
        <v>30.747199999999999</v>
      </c>
    </row>
    <row r="320" spans="2:28" x14ac:dyDescent="0.25">
      <c r="B320" s="78" t="s">
        <v>3160</v>
      </c>
      <c r="C320" s="5" t="s">
        <v>3161</v>
      </c>
      <c r="D320" s="79" t="s">
        <v>2638</v>
      </c>
      <c r="E320" s="79" t="s">
        <v>2638</v>
      </c>
      <c r="F320" s="79" t="s">
        <v>2638</v>
      </c>
      <c r="G320" s="79" t="s">
        <v>2638</v>
      </c>
      <c r="H320" s="79" t="s">
        <v>2638</v>
      </c>
      <c r="I320" s="79" t="s">
        <v>2638</v>
      </c>
      <c r="J320" s="79" t="s">
        <v>2638</v>
      </c>
      <c r="K320" s="83">
        <v>17.8</v>
      </c>
      <c r="L320" s="83">
        <v>19.14</v>
      </c>
      <c r="M320" s="52">
        <v>26.1</v>
      </c>
      <c r="N320" s="52">
        <v>26.1</v>
      </c>
      <c r="O320">
        <v>23.49</v>
      </c>
      <c r="P320">
        <v>23.49</v>
      </c>
      <c r="Q320" s="79">
        <v>23.49</v>
      </c>
      <c r="R320">
        <v>22.62</v>
      </c>
      <c r="S320" s="52">
        <v>17.2</v>
      </c>
      <c r="T320" s="52">
        <v>17.2</v>
      </c>
      <c r="U320" s="52">
        <v>11.9</v>
      </c>
      <c r="V320" s="52">
        <v>12.9</v>
      </c>
      <c r="W320">
        <v>19.78</v>
      </c>
      <c r="X320" s="79">
        <v>19.78</v>
      </c>
      <c r="Y320" s="79">
        <v>24.94</v>
      </c>
      <c r="Z320">
        <v>24.94</v>
      </c>
      <c r="AA320" s="81">
        <v>27.340800000000002</v>
      </c>
      <c r="AB320" s="63">
        <v>26.224900000000002</v>
      </c>
    </row>
    <row r="321" spans="2:28" x14ac:dyDescent="0.25">
      <c r="B321" s="78" t="s">
        <v>3162</v>
      </c>
      <c r="C321" s="5" t="s">
        <v>3163</v>
      </c>
      <c r="D321" s="79" t="s">
        <v>2638</v>
      </c>
      <c r="E321" s="79" t="s">
        <v>2638</v>
      </c>
      <c r="F321" s="79" t="s">
        <v>2638</v>
      </c>
      <c r="G321" s="79" t="s">
        <v>2638</v>
      </c>
      <c r="H321" s="79" t="s">
        <v>2638</v>
      </c>
      <c r="I321" s="79" t="s">
        <v>2638</v>
      </c>
      <c r="J321" s="79" t="s">
        <v>2638</v>
      </c>
      <c r="K321" s="83">
        <v>0.6</v>
      </c>
      <c r="L321" s="83">
        <v>0.66</v>
      </c>
      <c r="M321" s="52">
        <v>0.9</v>
      </c>
      <c r="N321" s="52">
        <v>0.9</v>
      </c>
      <c r="O321">
        <v>0.81</v>
      </c>
      <c r="P321">
        <v>0.81</v>
      </c>
      <c r="Q321" s="79">
        <v>0.81</v>
      </c>
      <c r="R321">
        <v>0.78</v>
      </c>
      <c r="S321" s="52">
        <v>0.8</v>
      </c>
      <c r="T321" s="52">
        <v>0.6</v>
      </c>
      <c r="U321">
        <v>0.42</v>
      </c>
      <c r="V321">
        <v>0.45</v>
      </c>
      <c r="W321">
        <v>0.69</v>
      </c>
      <c r="X321" s="79">
        <v>0.69</v>
      </c>
      <c r="Y321" s="79">
        <v>0.87</v>
      </c>
      <c r="Z321">
        <v>0.87</v>
      </c>
      <c r="AA321" s="81">
        <v>1.0313000000000001</v>
      </c>
      <c r="AB321" s="63">
        <v>1.0528999999999999</v>
      </c>
    </row>
    <row r="322" spans="2:28" x14ac:dyDescent="0.25">
      <c r="B322" s="78" t="s">
        <v>3164</v>
      </c>
      <c r="C322" s="5" t="s">
        <v>3165</v>
      </c>
      <c r="D322" s="79" t="s">
        <v>2638</v>
      </c>
      <c r="E322" s="79" t="s">
        <v>2638</v>
      </c>
      <c r="F322" s="79" t="s">
        <v>2638</v>
      </c>
      <c r="G322" s="79" t="s">
        <v>2638</v>
      </c>
      <c r="H322" s="79" t="s">
        <v>2638</v>
      </c>
      <c r="I322" s="79" t="s">
        <v>2638</v>
      </c>
      <c r="J322" s="79" t="s">
        <v>2638</v>
      </c>
      <c r="K322" s="83">
        <v>1.6</v>
      </c>
      <c r="L322" s="83">
        <v>2.2000000000000002</v>
      </c>
      <c r="M322" s="52">
        <v>3</v>
      </c>
      <c r="N322" s="52">
        <v>3</v>
      </c>
      <c r="O322" s="52">
        <v>2.7</v>
      </c>
      <c r="P322" s="52">
        <v>2.7</v>
      </c>
      <c r="Q322" s="83">
        <v>2.7</v>
      </c>
      <c r="R322" s="52">
        <v>2.6</v>
      </c>
      <c r="S322" s="52">
        <v>2</v>
      </c>
      <c r="T322" s="52">
        <v>2.2000000000000002</v>
      </c>
      <c r="U322">
        <v>1.68</v>
      </c>
      <c r="V322">
        <v>1.65</v>
      </c>
      <c r="W322">
        <v>2.5299999999999998</v>
      </c>
      <c r="X322" s="79">
        <v>2.5299999999999998</v>
      </c>
      <c r="Y322" s="79">
        <v>3.19</v>
      </c>
      <c r="Z322">
        <v>3.19</v>
      </c>
      <c r="AA322" s="81">
        <v>3.4483999999999999</v>
      </c>
      <c r="AB322" s="63">
        <v>3.4693999999999998</v>
      </c>
    </row>
    <row r="323" spans="2:28" x14ac:dyDescent="0.25">
      <c r="B323" s="78"/>
      <c r="C323" s="5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Q323" s="79"/>
      <c r="Z323" s="86"/>
    </row>
    <row r="324" spans="2:28" x14ac:dyDescent="0.25">
      <c r="B324" s="78" t="s">
        <v>3166</v>
      </c>
      <c r="C324" s="70" t="s">
        <v>3167</v>
      </c>
      <c r="D324" s="79">
        <v>30</v>
      </c>
      <c r="E324" s="79">
        <v>31</v>
      </c>
      <c r="F324" s="79">
        <v>29</v>
      </c>
      <c r="G324" s="79">
        <v>28</v>
      </c>
      <c r="H324" s="79">
        <v>28</v>
      </c>
      <c r="I324" s="79">
        <v>28</v>
      </c>
      <c r="J324" s="79">
        <v>29</v>
      </c>
      <c r="K324" s="79">
        <v>30</v>
      </c>
      <c r="L324" s="79">
        <v>31</v>
      </c>
      <c r="M324" s="79">
        <v>31</v>
      </c>
      <c r="N324">
        <v>32</v>
      </c>
      <c r="O324">
        <v>30</v>
      </c>
      <c r="P324">
        <v>30</v>
      </c>
      <c r="Q324" s="79">
        <v>30</v>
      </c>
      <c r="R324">
        <v>31</v>
      </c>
      <c r="S324">
        <v>29</v>
      </c>
      <c r="T324">
        <v>30</v>
      </c>
      <c r="U324">
        <v>31</v>
      </c>
      <c r="V324">
        <v>31</v>
      </c>
      <c r="W324">
        <v>28</v>
      </c>
      <c r="X324" s="79">
        <v>28</v>
      </c>
      <c r="Y324" s="79">
        <v>25</v>
      </c>
      <c r="Z324">
        <v>25</v>
      </c>
      <c r="AA324" s="81">
        <v>27.2133</v>
      </c>
      <c r="AB324" s="63">
        <v>27.926100000000002</v>
      </c>
    </row>
    <row r="325" spans="2:28" x14ac:dyDescent="0.25">
      <c r="B325" s="78" t="s">
        <v>3168</v>
      </c>
      <c r="C325" s="5" t="s">
        <v>3169</v>
      </c>
      <c r="D325" s="79">
        <v>8</v>
      </c>
      <c r="E325" s="79">
        <v>8</v>
      </c>
      <c r="F325" s="79">
        <v>7</v>
      </c>
      <c r="G325" s="79">
        <v>7</v>
      </c>
      <c r="H325" s="79">
        <v>8</v>
      </c>
      <c r="I325" s="79">
        <v>7</v>
      </c>
      <c r="J325" s="79">
        <v>7</v>
      </c>
      <c r="K325" s="79">
        <v>7</v>
      </c>
      <c r="L325" s="79">
        <v>8</v>
      </c>
      <c r="M325" s="79">
        <v>8</v>
      </c>
      <c r="N325">
        <v>8</v>
      </c>
      <c r="O325">
        <v>7</v>
      </c>
      <c r="P325">
        <v>7</v>
      </c>
      <c r="Q325" s="79">
        <v>7</v>
      </c>
      <c r="R325">
        <v>7</v>
      </c>
      <c r="S325">
        <v>8</v>
      </c>
      <c r="T325">
        <v>8</v>
      </c>
      <c r="U325">
        <v>6</v>
      </c>
      <c r="V325">
        <v>6</v>
      </c>
      <c r="W325">
        <v>5</v>
      </c>
      <c r="X325" s="79">
        <v>5</v>
      </c>
      <c r="Y325" s="79">
        <v>6</v>
      </c>
      <c r="Z325">
        <v>6</v>
      </c>
      <c r="AA325" s="81">
        <v>6.3033999999999999</v>
      </c>
      <c r="AB325" s="63">
        <v>6.3536999999999999</v>
      </c>
    </row>
    <row r="326" spans="2:28" x14ac:dyDescent="0.25">
      <c r="B326" s="78" t="s">
        <v>3170</v>
      </c>
      <c r="C326" s="5" t="s">
        <v>3171</v>
      </c>
      <c r="D326" s="79" t="s">
        <v>2638</v>
      </c>
      <c r="E326" s="79" t="s">
        <v>2638</v>
      </c>
      <c r="F326" s="79" t="s">
        <v>2638</v>
      </c>
      <c r="G326" s="79" t="s">
        <v>2638</v>
      </c>
      <c r="H326" s="79" t="s">
        <v>2638</v>
      </c>
      <c r="I326" s="79" t="s">
        <v>2638</v>
      </c>
      <c r="J326" s="79" t="s">
        <v>2638</v>
      </c>
      <c r="K326" s="83">
        <v>1.54</v>
      </c>
      <c r="L326" s="83">
        <v>1.76</v>
      </c>
      <c r="M326" s="52">
        <v>1.76</v>
      </c>
      <c r="N326">
        <v>1.76</v>
      </c>
      <c r="O326">
        <v>1.54</v>
      </c>
      <c r="P326">
        <v>1.54</v>
      </c>
      <c r="Q326" s="79">
        <v>1.54</v>
      </c>
      <c r="R326">
        <v>1.54</v>
      </c>
      <c r="S326">
        <v>1.76</v>
      </c>
      <c r="T326">
        <v>1.76</v>
      </c>
      <c r="U326">
        <v>1.32</v>
      </c>
      <c r="V326">
        <v>1.32</v>
      </c>
      <c r="W326" s="52">
        <v>1.1000000000000001</v>
      </c>
      <c r="X326" s="83">
        <v>1.1000000000000001</v>
      </c>
      <c r="Y326" s="79">
        <v>1.32</v>
      </c>
      <c r="Z326">
        <v>1.32</v>
      </c>
      <c r="AA326" s="81">
        <v>1.3963000000000001</v>
      </c>
      <c r="AB326" s="63">
        <v>1.4146000000000001</v>
      </c>
    </row>
    <row r="327" spans="2:28" x14ac:dyDescent="0.25">
      <c r="B327" s="78" t="s">
        <v>3172</v>
      </c>
      <c r="C327" s="5" t="s">
        <v>3173</v>
      </c>
      <c r="D327" s="79" t="s">
        <v>2638</v>
      </c>
      <c r="E327" s="79" t="s">
        <v>2638</v>
      </c>
      <c r="F327" s="79" t="s">
        <v>2638</v>
      </c>
      <c r="G327" s="79" t="s">
        <v>2638</v>
      </c>
      <c r="H327" s="79" t="s">
        <v>2638</v>
      </c>
      <c r="I327" s="79" t="s">
        <v>2638</v>
      </c>
      <c r="J327" s="79" t="s">
        <v>2638</v>
      </c>
      <c r="K327" s="83">
        <v>3.15</v>
      </c>
      <c r="L327" s="83">
        <v>3.6</v>
      </c>
      <c r="M327" s="52">
        <v>3.6</v>
      </c>
      <c r="N327" s="52">
        <v>3.6</v>
      </c>
      <c r="O327">
        <v>3.15</v>
      </c>
      <c r="P327">
        <v>3.15</v>
      </c>
      <c r="Q327" s="79">
        <v>3.15</v>
      </c>
      <c r="R327">
        <v>3.15</v>
      </c>
      <c r="S327" s="52">
        <v>3.6</v>
      </c>
      <c r="T327" s="52">
        <v>3.6</v>
      </c>
      <c r="U327" s="52">
        <v>2.7</v>
      </c>
      <c r="V327" s="52">
        <v>2.7</v>
      </c>
      <c r="W327">
        <v>2.25</v>
      </c>
      <c r="X327" s="79">
        <v>2.25</v>
      </c>
      <c r="Y327" s="83">
        <v>2.7</v>
      </c>
      <c r="Z327" s="52">
        <v>2.7</v>
      </c>
      <c r="AA327" s="81">
        <v>2.8569</v>
      </c>
      <c r="AB327" s="63">
        <v>2.88</v>
      </c>
    </row>
    <row r="328" spans="2:28" x14ac:dyDescent="0.25">
      <c r="B328" s="78" t="s">
        <v>3174</v>
      </c>
      <c r="C328" s="5" t="s">
        <v>3175</v>
      </c>
      <c r="D328" s="79" t="s">
        <v>2638</v>
      </c>
      <c r="E328" s="79" t="s">
        <v>2638</v>
      </c>
      <c r="F328" s="79" t="s">
        <v>2638</v>
      </c>
      <c r="G328" s="79" t="s">
        <v>2638</v>
      </c>
      <c r="H328" s="79" t="s">
        <v>2638</v>
      </c>
      <c r="I328" s="79" t="s">
        <v>2638</v>
      </c>
      <c r="J328" s="79" t="s">
        <v>2638</v>
      </c>
      <c r="K328" s="83">
        <v>2.31</v>
      </c>
      <c r="L328" s="83">
        <v>2.64</v>
      </c>
      <c r="M328" s="52">
        <v>2.64</v>
      </c>
      <c r="N328">
        <v>2.64</v>
      </c>
      <c r="O328">
        <v>2.31</v>
      </c>
      <c r="P328">
        <v>2.31</v>
      </c>
      <c r="Q328" s="79">
        <v>2.31</v>
      </c>
      <c r="R328">
        <v>2.31</v>
      </c>
      <c r="S328">
        <v>2.64</v>
      </c>
      <c r="T328">
        <v>2.64</v>
      </c>
      <c r="U328">
        <v>1.98</v>
      </c>
      <c r="V328">
        <v>1.98</v>
      </c>
      <c r="W328">
        <v>1.65</v>
      </c>
      <c r="X328" s="79">
        <v>1.65</v>
      </c>
      <c r="Y328" s="79">
        <v>1.98</v>
      </c>
      <c r="Z328">
        <v>1.98</v>
      </c>
      <c r="AA328" s="81">
        <v>2.0501999999999998</v>
      </c>
      <c r="AB328" s="63">
        <v>2.0590999999999999</v>
      </c>
    </row>
    <row r="329" spans="2:28" x14ac:dyDescent="0.25">
      <c r="B329" s="78" t="s">
        <v>3176</v>
      </c>
      <c r="C329" s="5" t="s">
        <v>3177</v>
      </c>
      <c r="D329" s="79">
        <v>22</v>
      </c>
      <c r="E329" s="79">
        <v>23</v>
      </c>
      <c r="F329" s="79">
        <v>22</v>
      </c>
      <c r="G329" s="79">
        <v>21</v>
      </c>
      <c r="H329" s="79">
        <v>20</v>
      </c>
      <c r="I329" s="79">
        <v>21</v>
      </c>
      <c r="J329" s="79">
        <v>22</v>
      </c>
      <c r="K329" s="79">
        <v>23</v>
      </c>
      <c r="L329" s="79">
        <v>23</v>
      </c>
      <c r="M329" s="79">
        <v>23</v>
      </c>
      <c r="N329">
        <v>24</v>
      </c>
      <c r="O329">
        <v>23</v>
      </c>
      <c r="P329">
        <v>23</v>
      </c>
      <c r="Q329" s="79">
        <v>23</v>
      </c>
      <c r="R329">
        <v>24</v>
      </c>
      <c r="S329">
        <v>21</v>
      </c>
      <c r="T329">
        <v>22</v>
      </c>
      <c r="U329">
        <v>25</v>
      </c>
      <c r="V329">
        <v>25</v>
      </c>
      <c r="W329">
        <v>23</v>
      </c>
      <c r="X329" s="79">
        <v>23</v>
      </c>
      <c r="Y329" s="79">
        <v>19</v>
      </c>
      <c r="Z329">
        <v>19</v>
      </c>
      <c r="AA329" s="81">
        <v>20.9099</v>
      </c>
      <c r="AB329" s="63">
        <v>21.572500000000002</v>
      </c>
    </row>
    <row r="330" spans="2:28" x14ac:dyDescent="0.25">
      <c r="B330" s="5" t="s">
        <v>3178</v>
      </c>
      <c r="C330" s="84" t="s">
        <v>3179</v>
      </c>
      <c r="D330" s="79" t="s">
        <v>2638</v>
      </c>
      <c r="E330" s="79" t="s">
        <v>2638</v>
      </c>
      <c r="F330" s="79" t="s">
        <v>2638</v>
      </c>
      <c r="G330" s="79" t="s">
        <v>2638</v>
      </c>
      <c r="H330" s="79" t="s">
        <v>2638</v>
      </c>
      <c r="I330" s="79" t="s">
        <v>2638</v>
      </c>
      <c r="J330" s="79" t="s">
        <v>2638</v>
      </c>
      <c r="K330" s="83">
        <v>2.0699999999999998</v>
      </c>
      <c r="L330" s="83">
        <v>1.92</v>
      </c>
      <c r="M330" s="52">
        <v>1.1499999999999999</v>
      </c>
      <c r="N330" s="52">
        <v>1.2</v>
      </c>
      <c r="O330">
        <v>1.1499999999999999</v>
      </c>
      <c r="P330">
        <v>1.1499999999999999</v>
      </c>
      <c r="Q330" s="79">
        <v>1.1499999999999999</v>
      </c>
      <c r="R330" s="52">
        <v>1.2</v>
      </c>
      <c r="S330">
        <v>1.26</v>
      </c>
      <c r="T330">
        <v>1.32</v>
      </c>
      <c r="U330">
        <v>2.75</v>
      </c>
      <c r="V330">
        <v>2.75</v>
      </c>
      <c r="W330">
        <v>1.38</v>
      </c>
      <c r="X330" s="79">
        <v>1.1499999999999999</v>
      </c>
      <c r="Y330" s="79">
        <v>1.1399999999999999</v>
      </c>
      <c r="Z330">
        <v>1.1399999999999999</v>
      </c>
      <c r="AA330" s="81">
        <v>0.73399999999999999</v>
      </c>
      <c r="AB330" s="63">
        <v>0.76539999999999997</v>
      </c>
    </row>
    <row r="331" spans="2:28" x14ac:dyDescent="0.25">
      <c r="B331" s="78" t="s">
        <v>3180</v>
      </c>
      <c r="C331" s="5" t="s">
        <v>3181</v>
      </c>
      <c r="D331" s="79" t="s">
        <v>2638</v>
      </c>
      <c r="E331" s="79" t="s">
        <v>2638</v>
      </c>
      <c r="F331" s="79" t="s">
        <v>2638</v>
      </c>
      <c r="G331" s="79" t="s">
        <v>2638</v>
      </c>
      <c r="H331" s="79" t="s">
        <v>2638</v>
      </c>
      <c r="I331" s="79" t="s">
        <v>2638</v>
      </c>
      <c r="J331" s="79" t="s">
        <v>2638</v>
      </c>
      <c r="K331" s="83">
        <v>1.38</v>
      </c>
      <c r="L331" s="83">
        <v>1.68</v>
      </c>
      <c r="M331" s="52">
        <v>1.61</v>
      </c>
      <c r="N331">
        <v>1.68</v>
      </c>
      <c r="O331">
        <v>1.38</v>
      </c>
      <c r="P331">
        <v>1.38</v>
      </c>
      <c r="Q331" s="79">
        <v>1.38</v>
      </c>
      <c r="R331">
        <v>1.44</v>
      </c>
      <c r="S331">
        <v>1.05</v>
      </c>
      <c r="T331" s="52">
        <v>1.1000000000000001</v>
      </c>
      <c r="U331">
        <v>1.25</v>
      </c>
      <c r="V331">
        <v>1.25</v>
      </c>
      <c r="W331">
        <v>1.1499999999999999</v>
      </c>
      <c r="X331" s="79">
        <v>1.38</v>
      </c>
      <c r="Y331" s="79">
        <v>1.1399999999999999</v>
      </c>
      <c r="Z331">
        <v>1.1399999999999999</v>
      </c>
      <c r="AA331" s="81">
        <v>1.2375</v>
      </c>
      <c r="AB331" s="63">
        <v>1.3045</v>
      </c>
    </row>
    <row r="332" spans="2:28" x14ac:dyDescent="0.25">
      <c r="B332" s="78" t="s">
        <v>3182</v>
      </c>
      <c r="C332" s="5" t="s">
        <v>3183</v>
      </c>
      <c r="D332" s="79" t="s">
        <v>2638</v>
      </c>
      <c r="E332" s="79" t="s">
        <v>2638</v>
      </c>
      <c r="F332" s="79" t="s">
        <v>2638</v>
      </c>
      <c r="G332" s="79" t="s">
        <v>2638</v>
      </c>
      <c r="H332" s="79" t="s">
        <v>2638</v>
      </c>
      <c r="I332" s="79" t="s">
        <v>2638</v>
      </c>
      <c r="J332" s="79" t="s">
        <v>2638</v>
      </c>
      <c r="K332" s="83">
        <v>19.55</v>
      </c>
      <c r="L332" s="83">
        <v>20.399999999999999</v>
      </c>
      <c r="M332" s="52">
        <v>20.239999999999998</v>
      </c>
      <c r="N332">
        <v>21.12</v>
      </c>
      <c r="O332">
        <v>20.47</v>
      </c>
      <c r="P332">
        <v>20.47</v>
      </c>
      <c r="Q332" s="79">
        <v>20.47</v>
      </c>
      <c r="R332">
        <v>21.36</v>
      </c>
      <c r="S332">
        <v>18.690000000000001</v>
      </c>
      <c r="T332">
        <v>19.579999999999998</v>
      </c>
      <c r="U332" s="52">
        <v>21</v>
      </c>
      <c r="V332" s="52">
        <v>21</v>
      </c>
      <c r="W332">
        <v>20.47</v>
      </c>
      <c r="X332" s="79">
        <v>20.47</v>
      </c>
      <c r="Y332" s="79">
        <v>16.72</v>
      </c>
      <c r="Z332">
        <v>16.72</v>
      </c>
      <c r="AA332" s="81">
        <v>18.938400000000001</v>
      </c>
      <c r="AB332" s="63">
        <v>19.502500000000001</v>
      </c>
    </row>
    <row r="333" spans="2:28" x14ac:dyDescent="0.25">
      <c r="B333" s="78"/>
      <c r="C333" s="5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Q333" s="79"/>
    </row>
    <row r="334" spans="2:28" x14ac:dyDescent="0.25">
      <c r="B334" s="78" t="s">
        <v>3184</v>
      </c>
      <c r="C334" s="70" t="s">
        <v>3185</v>
      </c>
      <c r="D334" s="79">
        <v>10</v>
      </c>
      <c r="E334" s="79">
        <v>11</v>
      </c>
      <c r="F334" s="79">
        <v>10</v>
      </c>
      <c r="G334" s="79">
        <v>10</v>
      </c>
      <c r="H334" s="79">
        <v>13</v>
      </c>
      <c r="I334" s="79">
        <v>13</v>
      </c>
      <c r="J334" s="79">
        <v>13</v>
      </c>
      <c r="K334" s="79">
        <v>14</v>
      </c>
      <c r="L334" s="79">
        <v>16</v>
      </c>
      <c r="M334" s="79">
        <v>14</v>
      </c>
      <c r="N334">
        <v>14</v>
      </c>
      <c r="O334">
        <v>15</v>
      </c>
      <c r="P334">
        <v>15</v>
      </c>
      <c r="Q334" s="79">
        <v>18</v>
      </c>
      <c r="R334">
        <v>18</v>
      </c>
      <c r="S334">
        <v>15</v>
      </c>
      <c r="T334">
        <v>14</v>
      </c>
      <c r="U334">
        <v>14</v>
      </c>
      <c r="V334">
        <v>14</v>
      </c>
      <c r="W334">
        <v>10</v>
      </c>
      <c r="X334" s="79">
        <v>10</v>
      </c>
      <c r="Y334" s="79">
        <v>12</v>
      </c>
      <c r="Z334">
        <v>12</v>
      </c>
      <c r="AA334" s="81">
        <v>10.1623</v>
      </c>
      <c r="AB334" s="63">
        <v>10.052099999999999</v>
      </c>
    </row>
    <row r="335" spans="2:28" x14ac:dyDescent="0.25">
      <c r="B335" s="78" t="s">
        <v>3186</v>
      </c>
      <c r="C335" s="5" t="s">
        <v>3187</v>
      </c>
      <c r="D335" s="79">
        <v>7</v>
      </c>
      <c r="E335" s="79">
        <v>8</v>
      </c>
      <c r="F335" s="79">
        <v>7</v>
      </c>
      <c r="G335" s="79">
        <v>7</v>
      </c>
      <c r="H335" s="79">
        <v>8</v>
      </c>
      <c r="I335" s="79">
        <v>8</v>
      </c>
      <c r="J335" s="79">
        <v>8</v>
      </c>
      <c r="K335" s="79">
        <v>9</v>
      </c>
      <c r="L335" s="79">
        <v>9</v>
      </c>
      <c r="M335" s="79">
        <v>9</v>
      </c>
      <c r="N335">
        <v>9</v>
      </c>
      <c r="O335">
        <v>10</v>
      </c>
      <c r="P335">
        <v>10</v>
      </c>
      <c r="Q335" s="79">
        <v>12</v>
      </c>
      <c r="R335">
        <v>12</v>
      </c>
      <c r="S335">
        <v>9</v>
      </c>
      <c r="T335">
        <v>8</v>
      </c>
      <c r="U335">
        <v>9</v>
      </c>
      <c r="V335">
        <v>9</v>
      </c>
      <c r="W335">
        <v>7</v>
      </c>
      <c r="X335" s="79">
        <v>7</v>
      </c>
      <c r="Y335" s="79">
        <v>9</v>
      </c>
      <c r="Z335">
        <v>9</v>
      </c>
      <c r="AA335" s="81">
        <v>8.3683999999999994</v>
      </c>
      <c r="AB335" s="63">
        <v>8.2658000000000005</v>
      </c>
    </row>
    <row r="336" spans="2:28" x14ac:dyDescent="0.25">
      <c r="B336" s="78" t="s">
        <v>3188</v>
      </c>
      <c r="C336" s="5" t="s">
        <v>3189</v>
      </c>
      <c r="D336" s="79" t="s">
        <v>2638</v>
      </c>
      <c r="E336" s="79" t="s">
        <v>2638</v>
      </c>
      <c r="F336" s="79" t="s">
        <v>2638</v>
      </c>
      <c r="G336" s="79" t="s">
        <v>2638</v>
      </c>
      <c r="H336" s="79" t="s">
        <v>2638</v>
      </c>
      <c r="I336" s="79" t="s">
        <v>2638</v>
      </c>
      <c r="J336" s="79" t="s">
        <v>2638</v>
      </c>
      <c r="K336" s="83">
        <v>5.84</v>
      </c>
      <c r="L336" s="83">
        <v>6.57</v>
      </c>
      <c r="M336" s="52">
        <v>6.57</v>
      </c>
      <c r="N336">
        <v>6.57</v>
      </c>
      <c r="O336" s="52">
        <v>7.3</v>
      </c>
      <c r="P336" s="52">
        <v>7.3</v>
      </c>
      <c r="Q336" s="79">
        <v>8.76</v>
      </c>
      <c r="R336">
        <v>8.76</v>
      </c>
      <c r="S336">
        <v>6.57</v>
      </c>
      <c r="T336">
        <v>5.84</v>
      </c>
      <c r="U336">
        <v>6.57</v>
      </c>
      <c r="V336">
        <v>6.57</v>
      </c>
      <c r="W336">
        <v>5.1100000000000003</v>
      </c>
      <c r="X336" s="79">
        <v>5.1100000000000003</v>
      </c>
      <c r="Y336" s="79">
        <v>6.66</v>
      </c>
      <c r="Z336">
        <v>6.66</v>
      </c>
      <c r="AA336" s="81">
        <v>6.2495000000000003</v>
      </c>
      <c r="AB336" s="63">
        <v>6.1365999999999996</v>
      </c>
    </row>
    <row r="337" spans="2:28" x14ac:dyDescent="0.25">
      <c r="B337" s="78" t="s">
        <v>3190</v>
      </c>
      <c r="C337" s="5" t="s">
        <v>3191</v>
      </c>
      <c r="D337" s="79" t="s">
        <v>2638</v>
      </c>
      <c r="E337" s="79" t="s">
        <v>2638</v>
      </c>
      <c r="F337" s="79" t="s">
        <v>2638</v>
      </c>
      <c r="G337" s="79" t="s">
        <v>2638</v>
      </c>
      <c r="H337" s="79" t="s">
        <v>2638</v>
      </c>
      <c r="I337" s="79" t="s">
        <v>2638</v>
      </c>
      <c r="J337" s="79" t="s">
        <v>2638</v>
      </c>
      <c r="K337" s="83">
        <v>1.6</v>
      </c>
      <c r="L337" s="83">
        <v>1.8</v>
      </c>
      <c r="M337" s="52">
        <v>1.8</v>
      </c>
      <c r="N337" s="52">
        <v>1.8</v>
      </c>
      <c r="O337" s="52">
        <v>2</v>
      </c>
      <c r="P337" s="52">
        <v>2</v>
      </c>
      <c r="Q337" s="83">
        <v>2.4</v>
      </c>
      <c r="R337" s="52">
        <v>2.4</v>
      </c>
      <c r="S337" s="52">
        <v>1.8</v>
      </c>
      <c r="T337" s="52">
        <v>1.6</v>
      </c>
      <c r="U337" s="52">
        <v>1.8</v>
      </c>
      <c r="V337" s="52">
        <v>1.8</v>
      </c>
      <c r="W337">
        <v>1.33</v>
      </c>
      <c r="X337" s="79">
        <v>1.33</v>
      </c>
      <c r="Y337" s="79">
        <v>1.62</v>
      </c>
      <c r="Z337">
        <v>1.62</v>
      </c>
      <c r="AA337" s="81">
        <v>1.4721</v>
      </c>
      <c r="AB337" s="63">
        <v>1.4621999999999999</v>
      </c>
    </row>
    <row r="338" spans="2:28" x14ac:dyDescent="0.25">
      <c r="B338" s="78" t="s">
        <v>3192</v>
      </c>
      <c r="C338" s="5" t="s">
        <v>3193</v>
      </c>
      <c r="D338" s="79" t="s">
        <v>2638</v>
      </c>
      <c r="E338" s="79" t="s">
        <v>2638</v>
      </c>
      <c r="F338" s="79" t="s">
        <v>2638</v>
      </c>
      <c r="G338" s="79" t="s">
        <v>2638</v>
      </c>
      <c r="H338" s="79" t="s">
        <v>2638</v>
      </c>
      <c r="I338" s="79" t="s">
        <v>2638</v>
      </c>
      <c r="J338" s="79" t="s">
        <v>2638</v>
      </c>
      <c r="K338" s="83">
        <v>0.56000000000000005</v>
      </c>
      <c r="L338" s="83">
        <v>0.63</v>
      </c>
      <c r="M338" s="52">
        <v>0.63</v>
      </c>
      <c r="N338">
        <v>0.63</v>
      </c>
      <c r="O338" s="52">
        <v>0.7</v>
      </c>
      <c r="P338" s="52">
        <v>0.7</v>
      </c>
      <c r="Q338" s="79">
        <v>0.84</v>
      </c>
      <c r="R338">
        <v>0.84</v>
      </c>
      <c r="S338">
        <v>0.63</v>
      </c>
      <c r="T338">
        <v>0.56000000000000005</v>
      </c>
      <c r="U338">
        <v>0.63</v>
      </c>
      <c r="V338">
        <v>0.63</v>
      </c>
      <c r="W338">
        <v>0.56000000000000005</v>
      </c>
      <c r="X338" s="79">
        <v>0.56000000000000005</v>
      </c>
      <c r="Y338" s="79">
        <v>0.72</v>
      </c>
      <c r="Z338">
        <v>0.72</v>
      </c>
      <c r="AA338" s="81">
        <v>0.64680000000000004</v>
      </c>
      <c r="AB338" s="63">
        <v>0.66700000000000004</v>
      </c>
    </row>
    <row r="339" spans="2:28" x14ac:dyDescent="0.25">
      <c r="B339" s="78" t="s">
        <v>3194</v>
      </c>
      <c r="C339" s="5" t="s">
        <v>3195</v>
      </c>
      <c r="D339" s="79">
        <v>3</v>
      </c>
      <c r="E339" s="79">
        <v>3</v>
      </c>
      <c r="F339" s="79">
        <v>3</v>
      </c>
      <c r="G339" s="79">
        <v>3</v>
      </c>
      <c r="H339" s="79">
        <v>5</v>
      </c>
      <c r="I339" s="79">
        <v>5</v>
      </c>
      <c r="J339" s="79">
        <v>5</v>
      </c>
      <c r="K339" s="79">
        <v>5</v>
      </c>
      <c r="L339" s="79">
        <v>7</v>
      </c>
      <c r="M339" s="79">
        <v>5</v>
      </c>
      <c r="N339">
        <v>5</v>
      </c>
      <c r="O339">
        <v>5</v>
      </c>
      <c r="P339">
        <v>5</v>
      </c>
      <c r="Q339" s="79">
        <v>6</v>
      </c>
      <c r="R339">
        <v>6</v>
      </c>
      <c r="S339">
        <v>6</v>
      </c>
      <c r="T339">
        <v>6</v>
      </c>
      <c r="U339">
        <v>5</v>
      </c>
      <c r="V339">
        <v>5</v>
      </c>
      <c r="W339">
        <v>3</v>
      </c>
      <c r="X339" s="79">
        <v>3</v>
      </c>
      <c r="Y339" s="79">
        <v>3</v>
      </c>
      <c r="Z339">
        <v>3</v>
      </c>
      <c r="AA339" s="81">
        <v>1.7938000000000001</v>
      </c>
      <c r="AB339" s="63">
        <v>1.7863</v>
      </c>
    </row>
    <row r="340" spans="2:28" x14ac:dyDescent="0.25">
      <c r="B340" s="78" t="s">
        <v>3196</v>
      </c>
      <c r="C340" s="5" t="s">
        <v>3197</v>
      </c>
      <c r="D340" s="79" t="s">
        <v>2638</v>
      </c>
      <c r="E340" s="79" t="s">
        <v>2638</v>
      </c>
      <c r="F340" s="79" t="s">
        <v>2638</v>
      </c>
      <c r="G340" s="79" t="s">
        <v>2638</v>
      </c>
      <c r="H340" s="79" t="s">
        <v>2638</v>
      </c>
      <c r="I340" s="79" t="s">
        <v>2638</v>
      </c>
      <c r="J340" s="79" t="s">
        <v>2638</v>
      </c>
      <c r="K340" s="83">
        <v>3.78</v>
      </c>
      <c r="L340" s="83">
        <v>4.62</v>
      </c>
      <c r="M340" s="52">
        <v>3.25</v>
      </c>
      <c r="N340">
        <v>3.25</v>
      </c>
      <c r="O340" s="52">
        <v>2.7</v>
      </c>
      <c r="P340" s="52">
        <v>2.7</v>
      </c>
      <c r="Q340" s="79">
        <v>3.18</v>
      </c>
      <c r="R340">
        <v>3.18</v>
      </c>
      <c r="S340">
        <v>3.24</v>
      </c>
      <c r="T340">
        <v>3.24</v>
      </c>
      <c r="U340" s="52">
        <v>2.6</v>
      </c>
      <c r="V340" s="52">
        <v>2.6</v>
      </c>
      <c r="W340">
        <v>1.92</v>
      </c>
      <c r="X340" s="79">
        <v>1.95</v>
      </c>
      <c r="Y340" s="79">
        <v>1.44</v>
      </c>
      <c r="Z340">
        <v>1.44</v>
      </c>
      <c r="AA340" s="81">
        <v>0.87980000000000003</v>
      </c>
      <c r="AB340" s="63">
        <v>0.88260000000000005</v>
      </c>
    </row>
    <row r="341" spans="2:28" x14ac:dyDescent="0.25">
      <c r="B341" s="78" t="s">
        <v>3198</v>
      </c>
      <c r="C341" s="5" t="s">
        <v>3199</v>
      </c>
      <c r="D341" s="79" t="s">
        <v>2638</v>
      </c>
      <c r="E341" s="79" t="s">
        <v>2638</v>
      </c>
      <c r="F341" s="79" t="s">
        <v>2638</v>
      </c>
      <c r="G341" s="79" t="s">
        <v>2638</v>
      </c>
      <c r="H341" s="79" t="s">
        <v>2638</v>
      </c>
      <c r="I341" s="79" t="s">
        <v>2638</v>
      </c>
      <c r="J341" s="79" t="s">
        <v>2638</v>
      </c>
      <c r="K341" s="83">
        <v>0.66</v>
      </c>
      <c r="L341" s="83">
        <v>0.77</v>
      </c>
      <c r="M341" s="52">
        <v>0.55000000000000004</v>
      </c>
      <c r="N341">
        <v>0.55000000000000004</v>
      </c>
      <c r="O341" s="52">
        <v>1.3</v>
      </c>
      <c r="P341" s="52">
        <v>1.3</v>
      </c>
      <c r="Q341" s="79">
        <v>1.56</v>
      </c>
      <c r="R341">
        <v>1.56</v>
      </c>
      <c r="S341">
        <v>1.56</v>
      </c>
      <c r="T341">
        <v>1.56</v>
      </c>
      <c r="U341">
        <v>1.35</v>
      </c>
      <c r="V341">
        <v>1.35</v>
      </c>
      <c r="W341">
        <v>0.42</v>
      </c>
      <c r="X341" s="79">
        <v>0.42</v>
      </c>
      <c r="Y341" s="79">
        <v>0.54</v>
      </c>
      <c r="Z341">
        <v>0.54</v>
      </c>
      <c r="AA341" s="81">
        <v>0.34639999999999999</v>
      </c>
      <c r="AB341" s="63">
        <v>0.3377</v>
      </c>
    </row>
    <row r="342" spans="2:28" x14ac:dyDescent="0.25">
      <c r="B342" s="78" t="s">
        <v>3200</v>
      </c>
      <c r="C342" s="5" t="s">
        <v>3201</v>
      </c>
      <c r="D342" s="79" t="s">
        <v>2638</v>
      </c>
      <c r="E342" s="79" t="s">
        <v>2638</v>
      </c>
      <c r="F342" s="79" t="s">
        <v>2638</v>
      </c>
      <c r="G342" s="79" t="s">
        <v>2638</v>
      </c>
      <c r="H342" s="79" t="s">
        <v>2638</v>
      </c>
      <c r="I342" s="79" t="s">
        <v>2638</v>
      </c>
      <c r="J342" s="79" t="s">
        <v>2638</v>
      </c>
      <c r="K342" s="83">
        <v>1.56</v>
      </c>
      <c r="L342" s="83">
        <v>1.61</v>
      </c>
      <c r="M342" s="52">
        <v>1.2</v>
      </c>
      <c r="N342" s="52">
        <v>1.2</v>
      </c>
      <c r="O342" s="52">
        <v>1</v>
      </c>
      <c r="P342" s="52">
        <v>1</v>
      </c>
      <c r="Q342" s="79">
        <v>1.26</v>
      </c>
      <c r="R342">
        <v>1.26</v>
      </c>
      <c r="S342" s="52">
        <v>1.2</v>
      </c>
      <c r="T342" s="52">
        <v>1.2</v>
      </c>
      <c r="U342">
        <v>1.05</v>
      </c>
      <c r="V342">
        <v>1.05</v>
      </c>
      <c r="W342">
        <v>0.66</v>
      </c>
      <c r="X342" s="79">
        <v>0.63</v>
      </c>
      <c r="Y342" s="79">
        <v>1.02</v>
      </c>
      <c r="Z342">
        <v>1.02</v>
      </c>
      <c r="AA342" s="81">
        <v>0.56769999999999998</v>
      </c>
      <c r="AB342" s="63">
        <v>0.56599999999999995</v>
      </c>
    </row>
    <row r="343" spans="2:28" x14ac:dyDescent="0.25">
      <c r="B343" s="78"/>
      <c r="C343" s="5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Q343" s="79"/>
    </row>
    <row r="344" spans="2:28" x14ac:dyDescent="0.25">
      <c r="B344" s="78" t="s">
        <v>3202</v>
      </c>
      <c r="C344" s="70" t="s">
        <v>3203</v>
      </c>
      <c r="D344" s="79">
        <v>12</v>
      </c>
      <c r="E344" s="79">
        <v>11</v>
      </c>
      <c r="F344" s="79">
        <v>11</v>
      </c>
      <c r="G344" s="79">
        <v>11</v>
      </c>
      <c r="H344" s="79">
        <v>13</v>
      </c>
      <c r="I344" s="79">
        <v>14</v>
      </c>
      <c r="J344" s="79">
        <v>12</v>
      </c>
      <c r="K344" s="79">
        <v>13</v>
      </c>
      <c r="L344" s="79">
        <v>16</v>
      </c>
      <c r="M344" s="79">
        <v>16</v>
      </c>
      <c r="N344">
        <v>16</v>
      </c>
      <c r="O344">
        <v>18</v>
      </c>
      <c r="P344">
        <v>18</v>
      </c>
      <c r="Q344" s="79">
        <v>16</v>
      </c>
      <c r="R344">
        <v>17</v>
      </c>
      <c r="S344">
        <v>20</v>
      </c>
      <c r="T344">
        <v>20</v>
      </c>
      <c r="U344">
        <v>24</v>
      </c>
      <c r="V344">
        <v>24</v>
      </c>
      <c r="W344">
        <v>17</v>
      </c>
      <c r="X344" s="79">
        <v>17</v>
      </c>
      <c r="Y344" s="79">
        <v>8</v>
      </c>
      <c r="Z344">
        <v>8</v>
      </c>
      <c r="AA344" s="81">
        <v>13.680899999999999</v>
      </c>
      <c r="AB344" s="63">
        <v>13.779500000000001</v>
      </c>
    </row>
    <row r="345" spans="2:28" x14ac:dyDescent="0.25">
      <c r="B345" s="78" t="s">
        <v>3204</v>
      </c>
      <c r="C345" s="5" t="s">
        <v>3205</v>
      </c>
      <c r="D345" s="79" t="s">
        <v>2638</v>
      </c>
      <c r="E345" s="79" t="s">
        <v>2638</v>
      </c>
      <c r="F345" s="79" t="s">
        <v>2638</v>
      </c>
      <c r="G345" s="79" t="s">
        <v>2638</v>
      </c>
      <c r="H345" s="79" t="s">
        <v>2638</v>
      </c>
      <c r="I345" s="79" t="s">
        <v>2638</v>
      </c>
      <c r="J345" s="79" t="s">
        <v>2638</v>
      </c>
      <c r="K345" s="83">
        <v>7.95</v>
      </c>
      <c r="L345" s="83">
        <v>9.1199999999999992</v>
      </c>
      <c r="M345" s="52">
        <v>9.1199999999999992</v>
      </c>
      <c r="N345">
        <v>9.1199999999999992</v>
      </c>
      <c r="O345">
        <v>11.88</v>
      </c>
      <c r="P345">
        <v>11.88</v>
      </c>
      <c r="Q345" s="79">
        <v>10.56</v>
      </c>
      <c r="R345">
        <v>11.22</v>
      </c>
      <c r="S345" s="52">
        <v>14.2</v>
      </c>
      <c r="T345" s="52">
        <v>14.2</v>
      </c>
      <c r="U345">
        <v>17.760000000000002</v>
      </c>
      <c r="V345">
        <v>17.760000000000002</v>
      </c>
      <c r="W345">
        <v>14.45</v>
      </c>
      <c r="X345" s="79">
        <v>14.28</v>
      </c>
      <c r="Y345" s="79">
        <v>6.24</v>
      </c>
      <c r="Z345">
        <v>6.24</v>
      </c>
      <c r="AA345" s="81">
        <v>10.218500000000001</v>
      </c>
      <c r="AB345" s="63">
        <v>10.2875</v>
      </c>
    </row>
    <row r="346" spans="2:28" x14ac:dyDescent="0.25">
      <c r="B346" s="78" t="s">
        <v>3206</v>
      </c>
      <c r="C346" s="5" t="s">
        <v>3207</v>
      </c>
      <c r="D346" s="79" t="s">
        <v>2638</v>
      </c>
      <c r="E346" s="79" t="s">
        <v>2638</v>
      </c>
      <c r="F346" s="79" t="s">
        <v>2638</v>
      </c>
      <c r="G346" s="79" t="s">
        <v>2638</v>
      </c>
      <c r="H346" s="79" t="s">
        <v>2638</v>
      </c>
      <c r="I346" s="79" t="s">
        <v>2638</v>
      </c>
      <c r="J346" s="79" t="s">
        <v>2638</v>
      </c>
      <c r="K346" s="83">
        <v>4.8</v>
      </c>
      <c r="L346" s="83">
        <v>4.32</v>
      </c>
      <c r="M346" s="52">
        <v>4.4800000000000004</v>
      </c>
      <c r="N346">
        <v>4.4800000000000004</v>
      </c>
      <c r="O346">
        <v>2.88</v>
      </c>
      <c r="P346">
        <v>2.88</v>
      </c>
      <c r="Q346" s="79">
        <v>2.72</v>
      </c>
      <c r="R346">
        <v>2.72</v>
      </c>
      <c r="S346" s="52">
        <v>1.8</v>
      </c>
      <c r="T346" s="52">
        <v>1.8</v>
      </c>
      <c r="U346" s="52">
        <v>1.2</v>
      </c>
      <c r="V346" s="52">
        <v>1.2</v>
      </c>
      <c r="W346">
        <v>0.17</v>
      </c>
      <c r="X346" s="79">
        <v>0.34</v>
      </c>
      <c r="Y346" s="79">
        <v>0.16</v>
      </c>
      <c r="Z346">
        <v>0.16</v>
      </c>
      <c r="AA346" s="81">
        <v>6.3399999999999998E-2</v>
      </c>
      <c r="AB346" s="63">
        <v>6.4000000000000001E-2</v>
      </c>
    </row>
    <row r="347" spans="2:28" x14ac:dyDescent="0.25">
      <c r="B347" s="78" t="s">
        <v>3208</v>
      </c>
      <c r="C347" s="5" t="s">
        <v>3209</v>
      </c>
      <c r="D347" s="79" t="s">
        <v>2638</v>
      </c>
      <c r="E347" s="79" t="s">
        <v>2638</v>
      </c>
      <c r="F347" s="79" t="s">
        <v>2638</v>
      </c>
      <c r="G347" s="79" t="s">
        <v>2638</v>
      </c>
      <c r="H347" s="79" t="s">
        <v>2638</v>
      </c>
      <c r="I347" s="79" t="s">
        <v>2638</v>
      </c>
      <c r="J347" s="79" t="s">
        <v>2638</v>
      </c>
      <c r="K347" s="83">
        <v>2.25</v>
      </c>
      <c r="L347" s="83">
        <v>2.56</v>
      </c>
      <c r="M347" s="52">
        <v>2.4</v>
      </c>
      <c r="N347" s="52">
        <v>2.4</v>
      </c>
      <c r="O347">
        <v>3.24</v>
      </c>
      <c r="P347">
        <v>3.24</v>
      </c>
      <c r="Q347" s="79">
        <v>2.72</v>
      </c>
      <c r="R347">
        <v>3.06</v>
      </c>
      <c r="S347" s="52">
        <v>4</v>
      </c>
      <c r="T347" s="52">
        <v>4</v>
      </c>
      <c r="U347">
        <v>5.04</v>
      </c>
      <c r="V347">
        <v>5.04</v>
      </c>
      <c r="W347">
        <v>2.38</v>
      </c>
      <c r="X347" s="79">
        <v>2.38</v>
      </c>
      <c r="Y347" s="83">
        <v>1.6</v>
      </c>
      <c r="Z347" s="52">
        <v>1.6</v>
      </c>
      <c r="AA347" s="81">
        <v>3.399</v>
      </c>
      <c r="AB347" s="63">
        <v>3.4279000000000002</v>
      </c>
    </row>
    <row r="348" spans="2:28" x14ac:dyDescent="0.25">
      <c r="B348" s="78"/>
      <c r="C348" s="5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Q348" s="79"/>
    </row>
    <row r="349" spans="2:28" x14ac:dyDescent="0.25">
      <c r="B349" s="78" t="s">
        <v>3210</v>
      </c>
      <c r="C349" s="70" t="s">
        <v>3211</v>
      </c>
      <c r="D349" s="79">
        <v>8</v>
      </c>
      <c r="E349" s="79">
        <v>7</v>
      </c>
      <c r="F349" s="79">
        <v>8</v>
      </c>
      <c r="G349" s="79">
        <v>8</v>
      </c>
      <c r="H349" s="79">
        <v>8</v>
      </c>
      <c r="I349" s="79">
        <v>8</v>
      </c>
      <c r="J349" s="79">
        <v>7</v>
      </c>
      <c r="K349" s="79">
        <v>10</v>
      </c>
      <c r="L349" s="79">
        <v>9</v>
      </c>
      <c r="M349" s="79">
        <v>9</v>
      </c>
      <c r="N349">
        <v>8</v>
      </c>
      <c r="O349">
        <v>9</v>
      </c>
      <c r="P349">
        <v>8</v>
      </c>
      <c r="Q349" s="79">
        <v>7</v>
      </c>
      <c r="R349">
        <v>7</v>
      </c>
      <c r="S349">
        <v>7</v>
      </c>
      <c r="T349">
        <v>7</v>
      </c>
      <c r="U349">
        <v>7</v>
      </c>
      <c r="V349">
        <v>7</v>
      </c>
      <c r="W349">
        <v>6</v>
      </c>
      <c r="X349" s="79">
        <v>6</v>
      </c>
      <c r="Y349" s="79">
        <v>9</v>
      </c>
      <c r="Z349">
        <v>9</v>
      </c>
      <c r="AA349" s="81">
        <v>9.2452000000000005</v>
      </c>
      <c r="AB349" s="63">
        <v>9.2658000000000005</v>
      </c>
    </row>
    <row r="350" spans="2:28" x14ac:dyDescent="0.25">
      <c r="B350" s="78" t="s">
        <v>3212</v>
      </c>
      <c r="C350" s="5" t="s">
        <v>3213</v>
      </c>
      <c r="D350" s="79">
        <v>2</v>
      </c>
      <c r="E350" s="79">
        <v>2</v>
      </c>
      <c r="F350" s="79">
        <v>2</v>
      </c>
      <c r="G350" s="79">
        <v>2</v>
      </c>
      <c r="H350" s="79">
        <v>3</v>
      </c>
      <c r="I350" s="79">
        <v>2</v>
      </c>
      <c r="J350" s="79">
        <v>2</v>
      </c>
      <c r="K350" s="79">
        <v>2</v>
      </c>
      <c r="L350" s="79">
        <v>2</v>
      </c>
      <c r="M350" s="79">
        <v>3</v>
      </c>
      <c r="N350">
        <v>2</v>
      </c>
      <c r="O350">
        <v>2</v>
      </c>
      <c r="P350">
        <v>2</v>
      </c>
      <c r="Q350" s="79">
        <v>2</v>
      </c>
      <c r="R350">
        <v>2</v>
      </c>
      <c r="S350">
        <v>2</v>
      </c>
      <c r="T350">
        <v>2</v>
      </c>
      <c r="U350">
        <v>2</v>
      </c>
      <c r="V350">
        <v>2</v>
      </c>
      <c r="W350">
        <v>2</v>
      </c>
      <c r="X350" s="79">
        <v>2</v>
      </c>
      <c r="Y350" s="79">
        <v>1</v>
      </c>
      <c r="Z350">
        <v>1</v>
      </c>
      <c r="AA350" s="81">
        <v>0.81069999999999998</v>
      </c>
      <c r="AB350" s="63">
        <v>0.8125</v>
      </c>
    </row>
    <row r="351" spans="2:28" x14ac:dyDescent="0.25">
      <c r="B351" s="78" t="s">
        <v>3214</v>
      </c>
      <c r="C351" s="5" t="s">
        <v>3215</v>
      </c>
      <c r="D351" s="79">
        <v>2</v>
      </c>
      <c r="E351" s="79">
        <v>2</v>
      </c>
      <c r="F351" s="79">
        <v>2</v>
      </c>
      <c r="G351" s="79">
        <v>2</v>
      </c>
      <c r="H351" s="79">
        <v>2</v>
      </c>
      <c r="I351" s="79">
        <v>2</v>
      </c>
      <c r="J351" s="79">
        <v>2</v>
      </c>
      <c r="K351" s="79">
        <v>3</v>
      </c>
      <c r="L351" s="79">
        <v>3</v>
      </c>
      <c r="M351" s="79">
        <v>2</v>
      </c>
      <c r="N351">
        <v>2</v>
      </c>
      <c r="O351">
        <v>3</v>
      </c>
      <c r="P351">
        <v>2</v>
      </c>
      <c r="Q351" s="79">
        <v>2</v>
      </c>
      <c r="R351">
        <v>2</v>
      </c>
      <c r="S351">
        <v>2</v>
      </c>
      <c r="T351">
        <v>2</v>
      </c>
      <c r="U351">
        <v>2</v>
      </c>
      <c r="V351">
        <v>2</v>
      </c>
      <c r="W351">
        <v>2</v>
      </c>
      <c r="X351" s="79">
        <v>2</v>
      </c>
      <c r="Y351" s="79">
        <v>5</v>
      </c>
      <c r="Z351">
        <v>5</v>
      </c>
      <c r="AA351" s="81">
        <v>5.3727999999999998</v>
      </c>
      <c r="AB351" s="63">
        <v>5.3848000000000003</v>
      </c>
    </row>
    <row r="352" spans="2:28" x14ac:dyDescent="0.25">
      <c r="B352" s="78" t="s">
        <v>3216</v>
      </c>
      <c r="C352" s="5" t="s">
        <v>3217</v>
      </c>
      <c r="D352" s="79">
        <v>4</v>
      </c>
      <c r="E352" s="79">
        <v>3</v>
      </c>
      <c r="F352" s="79">
        <v>4</v>
      </c>
      <c r="G352" s="79">
        <v>4</v>
      </c>
      <c r="H352" s="79">
        <v>3</v>
      </c>
      <c r="I352" s="79">
        <v>4</v>
      </c>
      <c r="J352" s="79">
        <v>3</v>
      </c>
      <c r="K352" s="79">
        <v>5</v>
      </c>
      <c r="L352" s="79">
        <v>4</v>
      </c>
      <c r="M352" s="79">
        <v>4</v>
      </c>
      <c r="N352">
        <v>4</v>
      </c>
      <c r="O352">
        <v>4</v>
      </c>
      <c r="P352">
        <v>4</v>
      </c>
      <c r="Q352" s="79">
        <v>3</v>
      </c>
      <c r="R352">
        <v>3</v>
      </c>
      <c r="S352">
        <v>3</v>
      </c>
      <c r="T352">
        <v>3</v>
      </c>
      <c r="U352">
        <v>3</v>
      </c>
      <c r="V352">
        <v>3</v>
      </c>
      <c r="W352">
        <v>2</v>
      </c>
      <c r="X352" s="79">
        <v>2</v>
      </c>
      <c r="Y352" s="79">
        <v>3</v>
      </c>
      <c r="Z352">
        <v>3</v>
      </c>
      <c r="AA352" s="81">
        <v>3.0617000000000001</v>
      </c>
      <c r="AB352" s="63">
        <v>3.0684999999999998</v>
      </c>
    </row>
    <row r="353" spans="2:28" x14ac:dyDescent="0.25">
      <c r="B353" s="78" t="s">
        <v>3218</v>
      </c>
      <c r="C353" s="5" t="s">
        <v>3219</v>
      </c>
      <c r="D353" s="79" t="s">
        <v>2638</v>
      </c>
      <c r="E353" s="79" t="s">
        <v>2638</v>
      </c>
      <c r="F353" s="79" t="s">
        <v>2638</v>
      </c>
      <c r="G353" s="79" t="s">
        <v>2638</v>
      </c>
      <c r="H353" s="79" t="s">
        <v>2638</v>
      </c>
      <c r="I353" s="79" t="s">
        <v>2638</v>
      </c>
      <c r="J353" s="79" t="s">
        <v>2638</v>
      </c>
      <c r="K353" s="83">
        <v>3.72</v>
      </c>
      <c r="L353" s="83">
        <v>3.72</v>
      </c>
      <c r="M353">
        <v>3.72</v>
      </c>
      <c r="N353">
        <v>3.72</v>
      </c>
      <c r="O353">
        <v>3.72</v>
      </c>
      <c r="P353">
        <v>3.72</v>
      </c>
      <c r="Q353" s="79">
        <v>2.79</v>
      </c>
      <c r="R353">
        <v>2.79</v>
      </c>
      <c r="S353">
        <v>2.79</v>
      </c>
      <c r="T353">
        <v>2.79</v>
      </c>
      <c r="U353">
        <v>2.79</v>
      </c>
      <c r="V353">
        <v>2.79</v>
      </c>
      <c r="W353">
        <v>1.86</v>
      </c>
      <c r="X353" s="79">
        <v>1.86</v>
      </c>
      <c r="Y353" s="79">
        <v>2.79</v>
      </c>
      <c r="Z353">
        <v>2.79</v>
      </c>
      <c r="AA353" s="81">
        <v>2.8472</v>
      </c>
      <c r="AB353" s="63">
        <v>2.8536000000000001</v>
      </c>
    </row>
    <row r="354" spans="2:28" x14ac:dyDescent="0.25">
      <c r="B354" s="78" t="s">
        <v>3220</v>
      </c>
      <c r="C354" s="5" t="s">
        <v>3221</v>
      </c>
      <c r="D354" s="79" t="s">
        <v>2638</v>
      </c>
      <c r="E354" s="79" t="s">
        <v>2638</v>
      </c>
      <c r="F354" s="79" t="s">
        <v>2638</v>
      </c>
      <c r="G354" s="79" t="s">
        <v>2638</v>
      </c>
      <c r="H354" s="79" t="s">
        <v>2638</v>
      </c>
      <c r="I354" s="79" t="s">
        <v>2638</v>
      </c>
      <c r="J354" s="79" t="s">
        <v>2638</v>
      </c>
      <c r="K354" s="83">
        <v>0.28000000000000003</v>
      </c>
      <c r="L354" s="83">
        <v>0.28000000000000003</v>
      </c>
      <c r="M354">
        <v>0.28000000000000003</v>
      </c>
      <c r="N354">
        <v>0.28000000000000003</v>
      </c>
      <c r="O354">
        <v>0.28000000000000003</v>
      </c>
      <c r="P354">
        <v>0.28000000000000003</v>
      </c>
      <c r="Q354" s="79">
        <v>0.21</v>
      </c>
      <c r="R354">
        <v>0.21</v>
      </c>
      <c r="S354">
        <v>0.21</v>
      </c>
      <c r="T354">
        <v>0.21</v>
      </c>
      <c r="U354">
        <v>0.21</v>
      </c>
      <c r="V354">
        <v>0.21</v>
      </c>
      <c r="W354">
        <v>0.14000000000000001</v>
      </c>
      <c r="X354" s="79">
        <v>0.14000000000000001</v>
      </c>
      <c r="Y354" s="79">
        <v>0.21</v>
      </c>
      <c r="Z354">
        <v>0.21</v>
      </c>
      <c r="AA354" s="81">
        <v>0.2145</v>
      </c>
      <c r="AB354" s="63">
        <v>0.21490000000000001</v>
      </c>
    </row>
    <row r="355" spans="2:28" x14ac:dyDescent="0.25">
      <c r="B355" s="78"/>
      <c r="C355" s="5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Q355" s="79"/>
    </row>
    <row r="356" spans="2:28" x14ac:dyDescent="0.25">
      <c r="B356" s="78" t="s">
        <v>3222</v>
      </c>
      <c r="C356" s="70" t="s">
        <v>3223</v>
      </c>
      <c r="D356" s="79">
        <v>28</v>
      </c>
      <c r="E356" s="79">
        <v>28</v>
      </c>
      <c r="F356" s="79">
        <v>28</v>
      </c>
      <c r="G356" s="79">
        <v>26</v>
      </c>
      <c r="H356" s="79">
        <v>23</v>
      </c>
      <c r="I356" s="79">
        <v>30</v>
      </c>
      <c r="J356" s="79">
        <v>17</v>
      </c>
      <c r="K356" s="79">
        <v>12</v>
      </c>
      <c r="L356" s="79">
        <v>12</v>
      </c>
      <c r="M356" s="79">
        <v>14</v>
      </c>
      <c r="N356">
        <v>14</v>
      </c>
      <c r="O356">
        <v>11</v>
      </c>
      <c r="P356">
        <v>11</v>
      </c>
      <c r="Q356" s="79">
        <v>10</v>
      </c>
      <c r="R356">
        <v>10</v>
      </c>
      <c r="S356">
        <v>10</v>
      </c>
      <c r="T356">
        <v>10</v>
      </c>
      <c r="U356">
        <v>10</v>
      </c>
      <c r="V356">
        <v>10</v>
      </c>
      <c r="W356">
        <v>16</v>
      </c>
      <c r="X356" s="79">
        <v>16</v>
      </c>
      <c r="Y356" s="79">
        <v>15</v>
      </c>
      <c r="Z356">
        <v>15</v>
      </c>
      <c r="AA356" s="81">
        <v>15.5998</v>
      </c>
      <c r="AB356" s="63">
        <v>15.6839</v>
      </c>
    </row>
    <row r="357" spans="2:28" x14ac:dyDescent="0.25">
      <c r="B357" s="78" t="s">
        <v>3224</v>
      </c>
      <c r="C357" s="5" t="s">
        <v>3225</v>
      </c>
      <c r="D357" s="79">
        <v>28</v>
      </c>
      <c r="E357" s="79">
        <v>28</v>
      </c>
      <c r="F357" s="79">
        <v>28</v>
      </c>
      <c r="G357" s="79">
        <v>26</v>
      </c>
      <c r="H357" s="79">
        <v>23</v>
      </c>
      <c r="I357" s="79">
        <v>30</v>
      </c>
      <c r="J357" s="79">
        <v>17</v>
      </c>
      <c r="K357" s="79">
        <v>12</v>
      </c>
      <c r="L357" s="79">
        <v>12</v>
      </c>
      <c r="M357" s="79">
        <v>14</v>
      </c>
      <c r="N357">
        <v>14</v>
      </c>
      <c r="O357">
        <v>11</v>
      </c>
      <c r="P357">
        <v>11</v>
      </c>
      <c r="Q357" s="79">
        <v>10</v>
      </c>
      <c r="R357">
        <v>10</v>
      </c>
      <c r="S357">
        <v>10</v>
      </c>
      <c r="T357">
        <v>10</v>
      </c>
      <c r="U357">
        <v>10</v>
      </c>
      <c r="V357">
        <v>10</v>
      </c>
      <c r="W357">
        <v>16</v>
      </c>
      <c r="X357" s="79">
        <v>16</v>
      </c>
      <c r="Y357" s="79">
        <v>15</v>
      </c>
      <c r="Z357">
        <v>15</v>
      </c>
      <c r="AA357" s="81">
        <v>15.5998</v>
      </c>
      <c r="AB357" s="63">
        <v>15.6839</v>
      </c>
    </row>
    <row r="358" spans="2:28" x14ac:dyDescent="0.25">
      <c r="B358" s="78" t="s">
        <v>3226</v>
      </c>
      <c r="C358" s="5" t="s">
        <v>3227</v>
      </c>
      <c r="D358" s="79" t="s">
        <v>2638</v>
      </c>
      <c r="E358" s="79" t="s">
        <v>2638</v>
      </c>
      <c r="F358" s="79" t="s">
        <v>2638</v>
      </c>
      <c r="G358" s="79" t="s">
        <v>2638</v>
      </c>
      <c r="H358" s="79" t="s">
        <v>2638</v>
      </c>
      <c r="I358" s="79" t="s">
        <v>2638</v>
      </c>
      <c r="J358" s="79" t="s">
        <v>2638</v>
      </c>
      <c r="K358" s="83">
        <v>9.66</v>
      </c>
      <c r="L358" s="83">
        <v>9.3800000000000008</v>
      </c>
      <c r="M358">
        <v>9.3800000000000008</v>
      </c>
      <c r="N358">
        <v>9.3800000000000008</v>
      </c>
      <c r="O358">
        <v>7.37</v>
      </c>
      <c r="P358">
        <v>7.37</v>
      </c>
      <c r="Q358" s="83">
        <v>7.1</v>
      </c>
      <c r="R358" s="52">
        <v>7.1</v>
      </c>
      <c r="S358" s="52">
        <v>7.2</v>
      </c>
      <c r="T358" s="52">
        <v>7.2</v>
      </c>
      <c r="U358" s="52">
        <v>7.1</v>
      </c>
      <c r="V358" s="52">
        <v>7.1</v>
      </c>
      <c r="W358" s="52">
        <v>11.2</v>
      </c>
      <c r="X358" s="83">
        <v>11.2</v>
      </c>
      <c r="Y358" s="79">
        <v>10.050000000000001</v>
      </c>
      <c r="Z358">
        <v>10.050000000000001</v>
      </c>
      <c r="AA358" s="81">
        <v>10.105499999999999</v>
      </c>
      <c r="AB358" s="63">
        <v>10.162800000000001</v>
      </c>
    </row>
    <row r="359" spans="2:28" x14ac:dyDescent="0.25">
      <c r="B359" s="78" t="s">
        <v>3228</v>
      </c>
      <c r="C359" s="5" t="s">
        <v>3229</v>
      </c>
      <c r="D359" s="79" t="s">
        <v>2638</v>
      </c>
      <c r="E359" s="79" t="s">
        <v>2638</v>
      </c>
      <c r="F359" s="79" t="s">
        <v>2638</v>
      </c>
      <c r="G359" s="79" t="s">
        <v>2638</v>
      </c>
      <c r="H359" s="79" t="s">
        <v>2638</v>
      </c>
      <c r="I359" s="79" t="s">
        <v>2638</v>
      </c>
      <c r="J359" s="79" t="s">
        <v>2638</v>
      </c>
      <c r="K359" s="83">
        <v>4.34</v>
      </c>
      <c r="L359" s="83">
        <v>4.62</v>
      </c>
      <c r="M359">
        <v>4.62</v>
      </c>
      <c r="N359">
        <v>4.62</v>
      </c>
      <c r="O359">
        <v>3.63</v>
      </c>
      <c r="P359">
        <v>3.63</v>
      </c>
      <c r="Q359" s="83">
        <v>2.9</v>
      </c>
      <c r="R359" s="52">
        <v>2.9</v>
      </c>
      <c r="S359" s="52">
        <v>2.8</v>
      </c>
      <c r="T359" s="52">
        <v>2.8</v>
      </c>
      <c r="U359" s="52">
        <v>2.9</v>
      </c>
      <c r="V359" s="52">
        <v>2.9</v>
      </c>
      <c r="W359" s="52">
        <v>4.8</v>
      </c>
      <c r="X359" s="83">
        <v>4.8</v>
      </c>
      <c r="Y359" s="79">
        <v>4.95</v>
      </c>
      <c r="Z359">
        <v>4.95</v>
      </c>
      <c r="AA359" s="81">
        <v>5.4942000000000002</v>
      </c>
      <c r="AB359" s="63">
        <v>5.5210999999999997</v>
      </c>
    </row>
    <row r="360" spans="2:28" x14ac:dyDescent="0.25">
      <c r="B360" s="82"/>
      <c r="C360" s="5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Q360" s="79"/>
    </row>
    <row r="361" spans="2:28" x14ac:dyDescent="0.25">
      <c r="B361" s="78" t="s">
        <v>3230</v>
      </c>
      <c r="C361" s="70" t="s">
        <v>3231</v>
      </c>
      <c r="D361" s="79">
        <v>11</v>
      </c>
      <c r="E361" s="79">
        <v>11</v>
      </c>
      <c r="F361" s="79">
        <v>11</v>
      </c>
      <c r="G361" s="79">
        <v>11</v>
      </c>
      <c r="H361" s="79">
        <v>11</v>
      </c>
      <c r="I361" s="79">
        <v>10</v>
      </c>
      <c r="J361" s="79">
        <v>10</v>
      </c>
      <c r="K361" s="79">
        <v>12</v>
      </c>
      <c r="L361" s="79">
        <v>12</v>
      </c>
      <c r="M361" s="79">
        <v>12</v>
      </c>
      <c r="N361">
        <v>12</v>
      </c>
      <c r="O361">
        <v>12</v>
      </c>
      <c r="P361">
        <v>12</v>
      </c>
      <c r="Q361" s="79">
        <v>11</v>
      </c>
      <c r="R361">
        <v>12</v>
      </c>
      <c r="S361">
        <v>16</v>
      </c>
      <c r="T361">
        <v>17</v>
      </c>
      <c r="U361">
        <v>22</v>
      </c>
      <c r="V361">
        <v>22</v>
      </c>
      <c r="W361">
        <v>17</v>
      </c>
      <c r="X361" s="79">
        <v>17</v>
      </c>
      <c r="Y361" s="79">
        <v>13</v>
      </c>
      <c r="Z361">
        <v>14</v>
      </c>
      <c r="AA361" s="81">
        <v>16.103999999999999</v>
      </c>
      <c r="AB361" s="63">
        <v>16.380500000000001</v>
      </c>
    </row>
    <row r="362" spans="2:28" x14ac:dyDescent="0.25">
      <c r="B362" s="78" t="s">
        <v>3232</v>
      </c>
      <c r="C362" s="5" t="s">
        <v>3233</v>
      </c>
      <c r="D362" s="79" t="s">
        <v>2638</v>
      </c>
      <c r="E362" s="79" t="s">
        <v>2638</v>
      </c>
      <c r="F362" s="79" t="s">
        <v>2638</v>
      </c>
      <c r="G362" s="79" t="s">
        <v>2638</v>
      </c>
      <c r="H362" s="79" t="s">
        <v>2638</v>
      </c>
      <c r="I362" s="79" t="s">
        <v>2638</v>
      </c>
      <c r="J362" s="79" t="s">
        <v>2638</v>
      </c>
      <c r="K362" s="83">
        <v>0.36</v>
      </c>
      <c r="L362" s="83">
        <v>0.36</v>
      </c>
      <c r="M362">
        <v>0.36</v>
      </c>
      <c r="N362">
        <v>0.36</v>
      </c>
      <c r="O362">
        <v>0.36</v>
      </c>
      <c r="P362">
        <v>0.36</v>
      </c>
      <c r="Q362" s="79">
        <v>0.33</v>
      </c>
      <c r="R362">
        <v>0.36</v>
      </c>
      <c r="S362">
        <v>0.48</v>
      </c>
      <c r="T362">
        <v>0.51</v>
      </c>
      <c r="U362">
        <v>0.66</v>
      </c>
      <c r="V362">
        <v>0.66</v>
      </c>
      <c r="W362">
        <v>0.51</v>
      </c>
      <c r="X362" s="79">
        <v>0.51</v>
      </c>
      <c r="Y362" s="79">
        <v>0.39</v>
      </c>
      <c r="Z362">
        <v>0.42</v>
      </c>
      <c r="AA362" s="81">
        <v>0.4758</v>
      </c>
      <c r="AB362" s="63">
        <v>0.47870000000000001</v>
      </c>
    </row>
    <row r="363" spans="2:28" x14ac:dyDescent="0.25">
      <c r="B363" s="78" t="s">
        <v>3234</v>
      </c>
      <c r="C363" s="5" t="s">
        <v>3235</v>
      </c>
      <c r="D363" s="79" t="s">
        <v>2638</v>
      </c>
      <c r="E363" s="79" t="s">
        <v>2638</v>
      </c>
      <c r="F363" s="79" t="s">
        <v>2638</v>
      </c>
      <c r="G363" s="79" t="s">
        <v>2638</v>
      </c>
      <c r="H363" s="79" t="s">
        <v>2638</v>
      </c>
      <c r="I363" s="79" t="s">
        <v>2638</v>
      </c>
      <c r="J363" s="79" t="s">
        <v>2638</v>
      </c>
      <c r="K363" s="83">
        <v>2.16</v>
      </c>
      <c r="L363" s="83">
        <v>2.2799999999999998</v>
      </c>
      <c r="M363">
        <v>2.2799999999999998</v>
      </c>
      <c r="N363">
        <v>2.2799999999999998</v>
      </c>
      <c r="O363">
        <v>2.16</v>
      </c>
      <c r="P363">
        <v>2.16</v>
      </c>
      <c r="Q363" s="79">
        <v>2.09</v>
      </c>
      <c r="R363">
        <v>2.2799999999999998</v>
      </c>
      <c r="S363">
        <v>2.88</v>
      </c>
      <c r="T363">
        <v>3.06</v>
      </c>
      <c r="U363">
        <v>3.96</v>
      </c>
      <c r="V363">
        <v>3.96</v>
      </c>
      <c r="W363">
        <v>3.23</v>
      </c>
      <c r="X363" s="79">
        <v>3.23</v>
      </c>
      <c r="Y363" s="83">
        <v>2.6</v>
      </c>
      <c r="Z363" s="52">
        <v>2.8</v>
      </c>
      <c r="AA363" s="81">
        <v>3.234</v>
      </c>
      <c r="AB363" s="63">
        <v>3.2627000000000002</v>
      </c>
    </row>
    <row r="364" spans="2:28" x14ac:dyDescent="0.25">
      <c r="B364" s="78" t="s">
        <v>3236</v>
      </c>
      <c r="C364" s="5" t="s">
        <v>3237</v>
      </c>
      <c r="D364" s="79" t="s">
        <v>2638</v>
      </c>
      <c r="E364" s="79" t="s">
        <v>2638</v>
      </c>
      <c r="F364" s="79" t="s">
        <v>2638</v>
      </c>
      <c r="G364" s="79" t="s">
        <v>2638</v>
      </c>
      <c r="H364" s="79" t="s">
        <v>2638</v>
      </c>
      <c r="I364" s="79" t="s">
        <v>2638</v>
      </c>
      <c r="J364" s="79" t="s">
        <v>2638</v>
      </c>
      <c r="K364" s="83">
        <v>2.4</v>
      </c>
      <c r="L364" s="83">
        <v>2.4</v>
      </c>
      <c r="M364">
        <v>2.52</v>
      </c>
      <c r="N364">
        <v>2.52</v>
      </c>
      <c r="O364" s="52">
        <v>2.4</v>
      </c>
      <c r="P364" s="52">
        <v>2.4</v>
      </c>
      <c r="Q364" s="83">
        <v>2.2000000000000002</v>
      </c>
      <c r="R364" s="52">
        <v>2.4</v>
      </c>
      <c r="S364">
        <v>3.04</v>
      </c>
      <c r="T364">
        <v>3.23</v>
      </c>
      <c r="U364">
        <v>3.96</v>
      </c>
      <c r="V364">
        <v>3.96</v>
      </c>
      <c r="W364">
        <v>3.06</v>
      </c>
      <c r="X364" s="79">
        <v>3.23</v>
      </c>
      <c r="Y364" s="79">
        <v>2.4700000000000002</v>
      </c>
      <c r="Z364">
        <v>2.66</v>
      </c>
      <c r="AA364" s="81">
        <v>3.1463999999999999</v>
      </c>
      <c r="AB364" s="63">
        <v>3.1854</v>
      </c>
    </row>
    <row r="365" spans="2:28" ht="15.75" thickBot="1" x14ac:dyDescent="0.3">
      <c r="B365" s="78" t="s">
        <v>3238</v>
      </c>
      <c r="C365" s="5" t="s">
        <v>3239</v>
      </c>
      <c r="D365" s="89" t="s">
        <v>2638</v>
      </c>
      <c r="E365" s="89" t="s">
        <v>2638</v>
      </c>
      <c r="F365" s="89" t="s">
        <v>2638</v>
      </c>
      <c r="G365" s="89" t="s">
        <v>2638</v>
      </c>
      <c r="H365" s="89" t="s">
        <v>2638</v>
      </c>
      <c r="I365" s="89" t="s">
        <v>2638</v>
      </c>
      <c r="J365" s="89" t="s">
        <v>2638</v>
      </c>
      <c r="K365" s="90">
        <v>7.08</v>
      </c>
      <c r="L365" s="90">
        <v>6.96</v>
      </c>
      <c r="M365" s="71">
        <v>6.84</v>
      </c>
      <c r="N365" s="71">
        <v>6.84</v>
      </c>
      <c r="O365" s="71">
        <v>7.08</v>
      </c>
      <c r="P365" s="71">
        <v>7.08</v>
      </c>
      <c r="Q365" s="89">
        <v>6.38</v>
      </c>
      <c r="R365" s="71">
        <v>6.96</v>
      </c>
      <c r="S365" s="91">
        <v>9.6</v>
      </c>
      <c r="T365" s="91">
        <v>10.199999999999999</v>
      </c>
      <c r="U365" s="71">
        <v>13.42</v>
      </c>
      <c r="V365" s="71">
        <v>13.42</v>
      </c>
      <c r="W365" s="91">
        <v>10.199999999999999</v>
      </c>
      <c r="X365" s="89">
        <v>10.029999999999999</v>
      </c>
      <c r="Y365" s="89">
        <v>7.54</v>
      </c>
      <c r="Z365" s="71">
        <v>8.1199999999999992</v>
      </c>
      <c r="AA365" s="92">
        <v>9.2477999999999998</v>
      </c>
      <c r="AB365" s="93">
        <v>9.4535999999999998</v>
      </c>
    </row>
    <row r="366" spans="2:28" x14ac:dyDescent="0.25">
      <c r="B366" s="94"/>
      <c r="C366" s="5"/>
    </row>
    <row r="367" spans="2:28" x14ac:dyDescent="0.25">
      <c r="B367" s="94"/>
      <c r="C367" s="5" t="s">
        <v>3240</v>
      </c>
    </row>
    <row r="368" spans="2:28" x14ac:dyDescent="0.25">
      <c r="B368" s="94"/>
      <c r="C368" s="5"/>
    </row>
    <row r="369" spans="2:4" x14ac:dyDescent="0.25">
      <c r="B369" s="95">
        <v>1</v>
      </c>
      <c r="C369" s="96" t="s">
        <v>3241</v>
      </c>
    </row>
    <row r="370" spans="2:4" x14ac:dyDescent="0.25">
      <c r="B370" s="95"/>
      <c r="C370" s="96"/>
    </row>
    <row r="371" spans="2:4" x14ac:dyDescent="0.25">
      <c r="B371" s="95">
        <v>2</v>
      </c>
      <c r="C371" s="97" t="s">
        <v>3242</v>
      </c>
      <c r="D371" s="98"/>
    </row>
    <row r="372" spans="2:4" x14ac:dyDescent="0.25">
      <c r="B372" s="95"/>
      <c r="C372" s="96" t="s">
        <v>3243</v>
      </c>
      <c r="D372" s="98"/>
    </row>
    <row r="373" spans="2:4" x14ac:dyDescent="0.25">
      <c r="B373" s="95"/>
      <c r="C373" s="96" t="s">
        <v>3244</v>
      </c>
      <c r="D373" s="98"/>
    </row>
    <row r="374" spans="2:4" x14ac:dyDescent="0.25">
      <c r="B374" s="95"/>
      <c r="C374" s="96"/>
      <c r="D374" s="98"/>
    </row>
    <row r="375" spans="2:4" ht="15.75" x14ac:dyDescent="0.25">
      <c r="B375" s="95">
        <v>3</v>
      </c>
      <c r="C375" s="99" t="s">
        <v>3245</v>
      </c>
      <c r="D375" s="98"/>
    </row>
    <row r="376" spans="2:4" x14ac:dyDescent="0.25">
      <c r="B376" s="95"/>
      <c r="C376" s="96" t="s">
        <v>3246</v>
      </c>
      <c r="D376" s="98"/>
    </row>
    <row r="377" spans="2:4" x14ac:dyDescent="0.25">
      <c r="B377" s="95"/>
      <c r="C377" s="96"/>
    </row>
    <row r="378" spans="2:4" x14ac:dyDescent="0.25">
      <c r="B378" s="94"/>
      <c r="C378" s="100" t="s">
        <v>3247</v>
      </c>
    </row>
    <row r="379" spans="2:4" x14ac:dyDescent="0.25">
      <c r="B379" s="94"/>
      <c r="C379" s="5" t="s">
        <v>3248</v>
      </c>
    </row>
    <row r="380" spans="2:4" x14ac:dyDescent="0.25">
      <c r="B380" s="94"/>
      <c r="C380" s="5" t="s">
        <v>3249</v>
      </c>
    </row>
    <row r="381" spans="2:4" x14ac:dyDescent="0.25">
      <c r="B381" s="94"/>
      <c r="C381" s="5" t="s">
        <v>3250</v>
      </c>
    </row>
    <row r="382" spans="2:4" x14ac:dyDescent="0.25">
      <c r="B382" s="94"/>
      <c r="C382" s="5" t="s">
        <v>3251</v>
      </c>
    </row>
    <row r="383" spans="2:4" x14ac:dyDescent="0.25">
      <c r="B383" s="94"/>
      <c r="C383" s="5" t="s">
        <v>3252</v>
      </c>
    </row>
    <row r="384" spans="2:4" x14ac:dyDescent="0.25">
      <c r="B384" s="94"/>
      <c r="C384" s="5" t="s">
        <v>3253</v>
      </c>
    </row>
    <row r="385" spans="2:3" x14ac:dyDescent="0.25">
      <c r="B385" s="94"/>
      <c r="C385" s="5" t="s">
        <v>3254</v>
      </c>
    </row>
    <row r="386" spans="2:3" x14ac:dyDescent="0.25">
      <c r="B386" s="94"/>
      <c r="C386" s="5"/>
    </row>
    <row r="387" spans="2:3" x14ac:dyDescent="0.25">
      <c r="B387" s="94"/>
      <c r="C387" s="101" t="s">
        <v>3255</v>
      </c>
    </row>
    <row r="388" spans="2:3" x14ac:dyDescent="0.25">
      <c r="B388" s="94"/>
      <c r="C388" s="5"/>
    </row>
    <row r="389" spans="2:3" x14ac:dyDescent="0.25">
      <c r="B389" s="94"/>
      <c r="C389" s="5"/>
    </row>
    <row r="390" spans="2:3" x14ac:dyDescent="0.25">
      <c r="B390" s="94"/>
      <c r="C390" s="5"/>
    </row>
    <row r="391" spans="2:3" x14ac:dyDescent="0.25">
      <c r="B391" s="94"/>
      <c r="C391" s="5"/>
    </row>
    <row r="392" spans="2:3" x14ac:dyDescent="0.25">
      <c r="B392" s="94"/>
      <c r="C392" s="5"/>
    </row>
    <row r="393" spans="2:3" x14ac:dyDescent="0.25">
      <c r="B393" s="94"/>
      <c r="C393" s="5"/>
    </row>
    <row r="394" spans="2:3" x14ac:dyDescent="0.25">
      <c r="B394" s="94"/>
      <c r="C394" s="5"/>
    </row>
    <row r="395" spans="2:3" x14ac:dyDescent="0.25">
      <c r="B395" s="94"/>
      <c r="C395" s="5"/>
    </row>
    <row r="396" spans="2:3" x14ac:dyDescent="0.25">
      <c r="B396" s="94"/>
      <c r="C396" s="101"/>
    </row>
    <row r="397" spans="2:3" x14ac:dyDescent="0.25">
      <c r="B397" s="94"/>
      <c r="C397" s="5"/>
    </row>
    <row r="398" spans="2:3" x14ac:dyDescent="0.25">
      <c r="B398" s="94"/>
      <c r="C398" s="5"/>
    </row>
    <row r="399" spans="2:3" x14ac:dyDescent="0.25">
      <c r="B399" s="94"/>
      <c r="C399" s="5"/>
    </row>
    <row r="400" spans="2:3" x14ac:dyDescent="0.25">
      <c r="B400" s="94"/>
      <c r="C400" s="5"/>
    </row>
    <row r="401" spans="2:3" x14ac:dyDescent="0.25">
      <c r="B401" s="94"/>
      <c r="C401" s="5"/>
    </row>
    <row r="402" spans="2:3" x14ac:dyDescent="0.25">
      <c r="B402" s="94"/>
      <c r="C402" s="5"/>
    </row>
    <row r="403" spans="2:3" x14ac:dyDescent="0.25">
      <c r="B403" s="94"/>
      <c r="C403" s="5"/>
    </row>
    <row r="404" spans="2:3" x14ac:dyDescent="0.25">
      <c r="B404" s="94"/>
      <c r="C404" s="5"/>
    </row>
    <row r="405" spans="2:3" x14ac:dyDescent="0.25">
      <c r="B405" s="94"/>
      <c r="C405" s="5"/>
    </row>
    <row r="406" spans="2:3" x14ac:dyDescent="0.25">
      <c r="B406" s="94"/>
      <c r="C406" s="5"/>
    </row>
    <row r="407" spans="2:3" x14ac:dyDescent="0.25">
      <c r="B407" s="94"/>
      <c r="C407" s="5"/>
    </row>
    <row r="408" spans="2:3" x14ac:dyDescent="0.25">
      <c r="B408" s="94"/>
      <c r="C408" s="5"/>
    </row>
    <row r="409" spans="2:3" x14ac:dyDescent="0.25">
      <c r="B409" s="94"/>
      <c r="C409" s="5"/>
    </row>
    <row r="410" spans="2:3" x14ac:dyDescent="0.25">
      <c r="B410" s="94"/>
      <c r="C410" s="5"/>
    </row>
    <row r="411" spans="2:3" x14ac:dyDescent="0.25">
      <c r="B411" s="94"/>
      <c r="C411" s="5"/>
    </row>
    <row r="412" spans="2:3" x14ac:dyDescent="0.25">
      <c r="B412" s="94"/>
      <c r="C412" s="5"/>
    </row>
    <row r="413" spans="2:3" x14ac:dyDescent="0.25">
      <c r="B413" s="94"/>
      <c r="C413" s="5"/>
    </row>
    <row r="414" spans="2:3" x14ac:dyDescent="0.25">
      <c r="B414" s="94"/>
      <c r="C414" s="5"/>
    </row>
    <row r="415" spans="2:3" x14ac:dyDescent="0.25">
      <c r="B415" s="94"/>
      <c r="C415" s="5"/>
    </row>
    <row r="416" spans="2:3" x14ac:dyDescent="0.25">
      <c r="B416" s="94"/>
      <c r="C416" s="5"/>
    </row>
    <row r="417" spans="2:3" x14ac:dyDescent="0.25">
      <c r="B417" s="94"/>
      <c r="C417" s="5"/>
    </row>
    <row r="418" spans="2:3" x14ac:dyDescent="0.25">
      <c r="B418" s="94"/>
      <c r="C418" s="5"/>
    </row>
    <row r="419" spans="2:3" x14ac:dyDescent="0.25">
      <c r="B419" s="94"/>
      <c r="C419" s="5"/>
    </row>
    <row r="420" spans="2:3" x14ac:dyDescent="0.25">
      <c r="B420" s="94"/>
      <c r="C420" s="5"/>
    </row>
    <row r="421" spans="2:3" x14ac:dyDescent="0.25">
      <c r="B421" s="94"/>
      <c r="C421" s="5"/>
    </row>
    <row r="422" spans="2:3" x14ac:dyDescent="0.25">
      <c r="B422" s="94"/>
      <c r="C422" s="5"/>
    </row>
    <row r="423" spans="2:3" x14ac:dyDescent="0.25">
      <c r="B423" s="94"/>
      <c r="C423" s="5"/>
    </row>
    <row r="424" spans="2:3" x14ac:dyDescent="0.25">
      <c r="B424" s="94"/>
      <c r="C424" s="5"/>
    </row>
    <row r="425" spans="2:3" x14ac:dyDescent="0.25">
      <c r="B425" s="94"/>
      <c r="C425" s="5"/>
    </row>
    <row r="426" spans="2:3" x14ac:dyDescent="0.25">
      <c r="B426" s="94"/>
      <c r="C426" s="5"/>
    </row>
    <row r="427" spans="2:3" x14ac:dyDescent="0.25">
      <c r="B427" s="94"/>
      <c r="C427" s="5"/>
    </row>
    <row r="428" spans="2:3" x14ac:dyDescent="0.25">
      <c r="B428" s="94"/>
      <c r="C428" s="5"/>
    </row>
    <row r="429" spans="2:3" x14ac:dyDescent="0.25">
      <c r="B429" s="94"/>
      <c r="C429" s="5"/>
    </row>
    <row r="430" spans="2:3" x14ac:dyDescent="0.25">
      <c r="B430" s="94"/>
      <c r="C430" s="5"/>
    </row>
    <row r="431" spans="2:3" x14ac:dyDescent="0.25">
      <c r="B431" s="94"/>
      <c r="C431" s="5"/>
    </row>
    <row r="432" spans="2:3" x14ac:dyDescent="0.25">
      <c r="B432" s="94"/>
      <c r="C432" s="5"/>
    </row>
    <row r="433" spans="2:3" x14ac:dyDescent="0.25">
      <c r="B433" s="94"/>
      <c r="C433" s="5"/>
    </row>
    <row r="434" spans="2:3" x14ac:dyDescent="0.25">
      <c r="B434" s="94"/>
      <c r="C434" s="5"/>
    </row>
    <row r="435" spans="2:3" x14ac:dyDescent="0.25">
      <c r="B435" s="94"/>
      <c r="C435" s="5"/>
    </row>
    <row r="436" spans="2:3" x14ac:dyDescent="0.25">
      <c r="B436" s="94"/>
      <c r="C436" s="5"/>
    </row>
    <row r="437" spans="2:3" x14ac:dyDescent="0.25">
      <c r="B437" s="94"/>
      <c r="C437" s="5"/>
    </row>
    <row r="438" spans="2:3" x14ac:dyDescent="0.25">
      <c r="B438" s="94"/>
      <c r="C438" s="5"/>
    </row>
    <row r="439" spans="2:3" x14ac:dyDescent="0.25">
      <c r="B439" s="94"/>
      <c r="C439" s="5"/>
    </row>
    <row r="440" spans="2:3" x14ac:dyDescent="0.25">
      <c r="B440" s="94"/>
      <c r="C440" s="5"/>
    </row>
    <row r="441" spans="2:3" x14ac:dyDescent="0.25">
      <c r="B441" s="94"/>
      <c r="C441" s="5"/>
    </row>
    <row r="442" spans="2:3" x14ac:dyDescent="0.25">
      <c r="B442" s="94"/>
      <c r="C442" s="5"/>
    </row>
    <row r="443" spans="2:3" x14ac:dyDescent="0.25">
      <c r="B443" s="94"/>
      <c r="C443" s="5"/>
    </row>
    <row r="444" spans="2:3" x14ac:dyDescent="0.25">
      <c r="B444" s="94"/>
      <c r="C444" s="5"/>
    </row>
    <row r="445" spans="2:3" x14ac:dyDescent="0.25">
      <c r="B445" s="94"/>
      <c r="C445" s="5"/>
    </row>
    <row r="446" spans="2:3" x14ac:dyDescent="0.25">
      <c r="B446" s="94"/>
      <c r="C446" s="5"/>
    </row>
    <row r="447" spans="2:3" x14ac:dyDescent="0.25">
      <c r="B447" s="94"/>
      <c r="C447" s="5"/>
    </row>
    <row r="448" spans="2:3" x14ac:dyDescent="0.25">
      <c r="B448" s="94"/>
      <c r="C448" s="5"/>
    </row>
    <row r="449" spans="2:3" x14ac:dyDescent="0.25">
      <c r="B449" s="94"/>
      <c r="C449" s="5"/>
    </row>
    <row r="450" spans="2:3" x14ac:dyDescent="0.25">
      <c r="B450" s="94"/>
      <c r="C450" s="5"/>
    </row>
    <row r="451" spans="2:3" x14ac:dyDescent="0.25">
      <c r="B451" s="94"/>
      <c r="C451" s="5"/>
    </row>
    <row r="452" spans="2:3" x14ac:dyDescent="0.25">
      <c r="B452" s="94"/>
      <c r="C452" s="5"/>
    </row>
    <row r="453" spans="2:3" x14ac:dyDescent="0.25">
      <c r="B453" s="94"/>
      <c r="C453" s="5"/>
    </row>
    <row r="454" spans="2:3" x14ac:dyDescent="0.25">
      <c r="B454" s="94"/>
      <c r="C454" s="5"/>
    </row>
    <row r="455" spans="2:3" x14ac:dyDescent="0.25">
      <c r="B455" s="94"/>
      <c r="C455" s="5"/>
    </row>
    <row r="456" spans="2:3" x14ac:dyDescent="0.25">
      <c r="B456" s="94"/>
      <c r="C456" s="5"/>
    </row>
    <row r="457" spans="2:3" x14ac:dyDescent="0.25">
      <c r="B457" s="94"/>
      <c r="C457" s="5"/>
    </row>
    <row r="458" spans="2:3" x14ac:dyDescent="0.25">
      <c r="B458" s="94"/>
      <c r="C458" s="5"/>
    </row>
    <row r="459" spans="2:3" x14ac:dyDescent="0.25">
      <c r="B459" s="94"/>
      <c r="C459" s="5"/>
    </row>
    <row r="460" spans="2:3" x14ac:dyDescent="0.25">
      <c r="B460" s="94"/>
      <c r="C460" s="5"/>
    </row>
    <row r="461" spans="2:3" x14ac:dyDescent="0.25">
      <c r="B461" s="94"/>
      <c r="C461" s="5"/>
    </row>
    <row r="462" spans="2:3" x14ac:dyDescent="0.25">
      <c r="B462" s="94"/>
      <c r="C462" s="5"/>
    </row>
    <row r="463" spans="2:3" x14ac:dyDescent="0.25">
      <c r="B463" s="94"/>
      <c r="C463" s="5"/>
    </row>
    <row r="464" spans="2:3" x14ac:dyDescent="0.25">
      <c r="B464" s="94"/>
      <c r="C464" s="5"/>
    </row>
    <row r="465" spans="2:3" x14ac:dyDescent="0.25">
      <c r="B465" s="94"/>
      <c r="C465" s="5"/>
    </row>
    <row r="466" spans="2:3" x14ac:dyDescent="0.25">
      <c r="B466" s="94"/>
      <c r="C466" s="5"/>
    </row>
    <row r="467" spans="2:3" x14ac:dyDescent="0.25">
      <c r="B467" s="94"/>
      <c r="C467" s="5"/>
    </row>
    <row r="468" spans="2:3" x14ac:dyDescent="0.25">
      <c r="B468" s="94"/>
      <c r="C468" s="5"/>
    </row>
    <row r="469" spans="2:3" x14ac:dyDescent="0.25">
      <c r="B469" s="94"/>
      <c r="C469" s="5"/>
    </row>
    <row r="470" spans="2:3" x14ac:dyDescent="0.25">
      <c r="B470" s="94"/>
      <c r="C470" s="5"/>
    </row>
    <row r="471" spans="2:3" x14ac:dyDescent="0.25">
      <c r="B471" s="94"/>
      <c r="C471" s="5"/>
    </row>
    <row r="472" spans="2:3" x14ac:dyDescent="0.25">
      <c r="B472" s="94"/>
      <c r="C472" s="5"/>
    </row>
    <row r="473" spans="2:3" x14ac:dyDescent="0.25">
      <c r="B473" s="94"/>
      <c r="C473" s="5"/>
    </row>
    <row r="474" spans="2:3" x14ac:dyDescent="0.25">
      <c r="B474" s="102"/>
    </row>
    <row r="475" spans="2:3" x14ac:dyDescent="0.25">
      <c r="B475" s="102"/>
    </row>
    <row r="476" spans="2:3" x14ac:dyDescent="0.25">
      <c r="B476" s="102"/>
    </row>
    <row r="477" spans="2:3" x14ac:dyDescent="0.25">
      <c r="B477" s="102"/>
    </row>
    <row r="478" spans="2:3" x14ac:dyDescent="0.25">
      <c r="B478" s="102"/>
    </row>
    <row r="479" spans="2:3" x14ac:dyDescent="0.25">
      <c r="B479" s="102"/>
    </row>
    <row r="480" spans="2:3" x14ac:dyDescent="0.25">
      <c r="B480" s="102"/>
    </row>
    <row r="481" spans="2:2" x14ac:dyDescent="0.25">
      <c r="B481" s="102"/>
    </row>
    <row r="482" spans="2:2" x14ac:dyDescent="0.25">
      <c r="B482" s="102"/>
    </row>
    <row r="483" spans="2:2" x14ac:dyDescent="0.25">
      <c r="B483" s="102"/>
    </row>
    <row r="484" spans="2:2" x14ac:dyDescent="0.25">
      <c r="B484" s="102"/>
    </row>
    <row r="485" spans="2:2" x14ac:dyDescent="0.25">
      <c r="B485" s="102"/>
    </row>
    <row r="486" spans="2:2" x14ac:dyDescent="0.25">
      <c r="B486" s="102"/>
    </row>
    <row r="487" spans="2:2" x14ac:dyDescent="0.25">
      <c r="B487" s="102"/>
    </row>
    <row r="488" spans="2:2" x14ac:dyDescent="0.25">
      <c r="B488" s="102"/>
    </row>
    <row r="489" spans="2:2" x14ac:dyDescent="0.25">
      <c r="B489" s="102"/>
    </row>
    <row r="490" spans="2:2" x14ac:dyDescent="0.25">
      <c r="B490" s="102"/>
    </row>
    <row r="491" spans="2:2" x14ac:dyDescent="0.25">
      <c r="B491" s="102"/>
    </row>
    <row r="492" spans="2:2" x14ac:dyDescent="0.25">
      <c r="B492" s="102"/>
    </row>
    <row r="493" spans="2:2" x14ac:dyDescent="0.25">
      <c r="B493" s="102"/>
    </row>
    <row r="494" spans="2:2" x14ac:dyDescent="0.25">
      <c r="B494" s="102"/>
    </row>
    <row r="495" spans="2:2" x14ac:dyDescent="0.25">
      <c r="B495" s="102"/>
    </row>
    <row r="496" spans="2:2" x14ac:dyDescent="0.25">
      <c r="B496" s="102"/>
    </row>
    <row r="497" spans="2:2" x14ac:dyDescent="0.25">
      <c r="B497" s="102"/>
    </row>
    <row r="498" spans="2:2" x14ac:dyDescent="0.25">
      <c r="B498" s="102"/>
    </row>
    <row r="499" spans="2:2" x14ac:dyDescent="0.25">
      <c r="B499" s="102"/>
    </row>
    <row r="500" spans="2:2" x14ac:dyDescent="0.25">
      <c r="B500" s="102"/>
    </row>
    <row r="501" spans="2:2" x14ac:dyDescent="0.25">
      <c r="B501" s="102"/>
    </row>
    <row r="502" spans="2:2" x14ac:dyDescent="0.25">
      <c r="B502" s="102"/>
    </row>
    <row r="503" spans="2:2" x14ac:dyDescent="0.25">
      <c r="B503" s="102"/>
    </row>
    <row r="504" spans="2:2" x14ac:dyDescent="0.25">
      <c r="B504" s="102"/>
    </row>
  </sheetData>
  <hyperlinks>
    <hyperlink ref="C387" r:id="rId1" xr:uid="{06461AC0-E119-488C-8DB3-8117CD4D52C1}"/>
    <hyperlink ref="A1" location="Contents!A1" display="Back to Contents" xr:uid="{05AE9E21-F5BB-4766-9F05-8CAA7156C995}"/>
  </hyperlinks>
  <pageMargins left="0.70866141732283472" right="0.70866141732283472" top="0.74803149606299213" bottom="0.74803149606299213" header="0.31496062992125984" footer="0.31496062992125984"/>
  <pageSetup paperSize="9" scale="55" orientation="landscape" r:id="rId2"/>
  <rowBreaks count="2" manualBreakCount="2">
    <brk id="59" max="16383" man="1"/>
    <brk id="192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BF295-D5CA-4760-887E-8B5FB10029CA}">
  <dimension ref="A1:AU225"/>
  <sheetViews>
    <sheetView workbookViewId="0">
      <pane ySplit="1" topLeftCell="A2" activePane="bottomLeft" state="frozen"/>
      <selection activeCell="O27" sqref="O27"/>
      <selection pane="bottomLeft" activeCell="O27" sqref="O27"/>
    </sheetView>
  </sheetViews>
  <sheetFormatPr defaultRowHeight="15" x14ac:dyDescent="0.25"/>
  <sheetData>
    <row r="1" spans="1:47" x14ac:dyDescent="0.25">
      <c r="A1" t="s">
        <v>577</v>
      </c>
      <c r="B1" t="s">
        <v>578</v>
      </c>
      <c r="C1" t="s">
        <v>579</v>
      </c>
      <c r="D1" t="s">
        <v>580</v>
      </c>
      <c r="E1" t="s">
        <v>581</v>
      </c>
      <c r="F1" t="s">
        <v>582</v>
      </c>
      <c r="G1" t="s">
        <v>583</v>
      </c>
      <c r="H1" t="s">
        <v>584</v>
      </c>
      <c r="I1" t="s">
        <v>585</v>
      </c>
      <c r="J1" t="s">
        <v>586</v>
      </c>
      <c r="K1" t="s">
        <v>587</v>
      </c>
      <c r="L1" t="s">
        <v>588</v>
      </c>
      <c r="M1" t="s">
        <v>589</v>
      </c>
      <c r="N1" t="s">
        <v>590</v>
      </c>
      <c r="O1" t="s">
        <v>591</v>
      </c>
      <c r="P1" t="s">
        <v>592</v>
      </c>
      <c r="Q1" t="s">
        <v>593</v>
      </c>
      <c r="R1" t="s">
        <v>594</v>
      </c>
      <c r="S1" t="s">
        <v>595</v>
      </c>
      <c r="T1" t="s">
        <v>596</v>
      </c>
      <c r="U1" t="s">
        <v>597</v>
      </c>
      <c r="V1" t="s">
        <v>598</v>
      </c>
      <c r="W1" t="s">
        <v>599</v>
      </c>
      <c r="X1" t="s">
        <v>600</v>
      </c>
      <c r="Y1" t="s">
        <v>601</v>
      </c>
      <c r="Z1" t="s">
        <v>602</v>
      </c>
      <c r="AA1" t="s">
        <v>603</v>
      </c>
      <c r="AB1" t="s">
        <v>604</v>
      </c>
      <c r="AC1" t="s">
        <v>605</v>
      </c>
      <c r="AD1" t="s">
        <v>606</v>
      </c>
      <c r="AE1" t="s">
        <v>607</v>
      </c>
      <c r="AF1" t="s">
        <v>608</v>
      </c>
      <c r="AG1" t="s">
        <v>609</v>
      </c>
      <c r="AH1" t="s">
        <v>610</v>
      </c>
      <c r="AI1" t="s">
        <v>611</v>
      </c>
      <c r="AJ1" t="s">
        <v>612</v>
      </c>
      <c r="AK1" t="s">
        <v>613</v>
      </c>
      <c r="AL1" t="s">
        <v>614</v>
      </c>
      <c r="AM1" t="s">
        <v>615</v>
      </c>
      <c r="AN1" t="s">
        <v>616</v>
      </c>
      <c r="AO1" t="s">
        <v>617</v>
      </c>
      <c r="AP1" t="s">
        <v>618</v>
      </c>
      <c r="AQ1" t="s">
        <v>619</v>
      </c>
      <c r="AR1" t="s">
        <v>620</v>
      </c>
      <c r="AS1" t="s">
        <v>621</v>
      </c>
      <c r="AT1" t="s">
        <v>622</v>
      </c>
      <c r="AU1" t="s">
        <v>623</v>
      </c>
    </row>
    <row r="2" spans="1:47" x14ac:dyDescent="0.25">
      <c r="A2" t="s">
        <v>624</v>
      </c>
      <c r="B2" t="s">
        <v>625</v>
      </c>
      <c r="C2">
        <v>20230101</v>
      </c>
      <c r="D2">
        <v>2023</v>
      </c>
      <c r="E2">
        <v>52</v>
      </c>
      <c r="F2" t="s">
        <v>626</v>
      </c>
      <c r="G2">
        <v>842</v>
      </c>
      <c r="H2" t="s">
        <v>627</v>
      </c>
      <c r="I2" t="s">
        <v>627</v>
      </c>
      <c r="J2" t="s">
        <v>628</v>
      </c>
      <c r="K2" t="s">
        <v>629</v>
      </c>
      <c r="L2">
        <v>0</v>
      </c>
      <c r="M2" t="s">
        <v>632</v>
      </c>
      <c r="N2" t="s">
        <v>633</v>
      </c>
      <c r="O2">
        <v>0</v>
      </c>
      <c r="P2" t="s">
        <v>632</v>
      </c>
      <c r="Q2" t="s">
        <v>633</v>
      </c>
      <c r="R2" t="s">
        <v>634</v>
      </c>
      <c r="S2" t="s">
        <v>635</v>
      </c>
      <c r="T2" t="b">
        <v>1</v>
      </c>
      <c r="U2" t="s">
        <v>636</v>
      </c>
      <c r="V2" t="s">
        <v>637</v>
      </c>
      <c r="W2">
        <v>0</v>
      </c>
      <c r="X2" t="b">
        <v>0</v>
      </c>
      <c r="Y2" t="s">
        <v>638</v>
      </c>
      <c r="Z2" t="s">
        <v>639</v>
      </c>
      <c r="AA2" t="s">
        <v>640</v>
      </c>
      <c r="AB2">
        <v>0</v>
      </c>
      <c r="AC2" t="s">
        <v>641</v>
      </c>
      <c r="AD2">
        <v>-1</v>
      </c>
      <c r="AE2" t="s">
        <v>642</v>
      </c>
      <c r="AF2">
        <v>0</v>
      </c>
      <c r="AG2" t="b">
        <v>0</v>
      </c>
      <c r="AH2">
        <v>-1</v>
      </c>
      <c r="AI2" t="s">
        <v>642</v>
      </c>
      <c r="AJ2">
        <v>0</v>
      </c>
      <c r="AK2" t="b">
        <v>0</v>
      </c>
      <c r="AL2">
        <v>0</v>
      </c>
      <c r="AM2" t="b">
        <v>1</v>
      </c>
      <c r="AN2">
        <v>0</v>
      </c>
      <c r="AO2" t="b">
        <v>0</v>
      </c>
      <c r="AQ2">
        <v>2018542583771</v>
      </c>
      <c r="AR2">
        <v>2018542583771</v>
      </c>
      <c r="AS2">
        <v>4</v>
      </c>
      <c r="AT2" t="b">
        <v>0</v>
      </c>
      <c r="AU2" t="b">
        <v>1</v>
      </c>
    </row>
    <row r="3" spans="1:47" x14ac:dyDescent="0.25">
      <c r="A3" t="s">
        <v>624</v>
      </c>
      <c r="B3" t="s">
        <v>625</v>
      </c>
      <c r="C3">
        <v>20230101</v>
      </c>
      <c r="D3">
        <v>2023</v>
      </c>
      <c r="E3">
        <v>52</v>
      </c>
      <c r="F3" t="s">
        <v>626</v>
      </c>
      <c r="G3">
        <v>842</v>
      </c>
      <c r="H3" t="s">
        <v>627</v>
      </c>
      <c r="I3" t="s">
        <v>627</v>
      </c>
      <c r="J3" t="s">
        <v>628</v>
      </c>
      <c r="K3" t="s">
        <v>629</v>
      </c>
      <c r="L3">
        <v>4</v>
      </c>
      <c r="M3" t="s">
        <v>677</v>
      </c>
      <c r="N3" t="s">
        <v>7</v>
      </c>
      <c r="O3">
        <v>0</v>
      </c>
      <c r="P3" t="s">
        <v>632</v>
      </c>
      <c r="Q3" t="s">
        <v>633</v>
      </c>
      <c r="R3" t="s">
        <v>634</v>
      </c>
      <c r="S3" t="s">
        <v>635</v>
      </c>
      <c r="T3" t="b">
        <v>1</v>
      </c>
      <c r="U3" t="s">
        <v>636</v>
      </c>
      <c r="V3" t="s">
        <v>637</v>
      </c>
      <c r="W3">
        <v>0</v>
      </c>
      <c r="X3" t="b">
        <v>0</v>
      </c>
      <c r="Y3" t="s">
        <v>638</v>
      </c>
      <c r="Z3" t="s">
        <v>639</v>
      </c>
      <c r="AA3" t="s">
        <v>640</v>
      </c>
      <c r="AB3">
        <v>0</v>
      </c>
      <c r="AC3" t="s">
        <v>641</v>
      </c>
      <c r="AD3">
        <v>-1</v>
      </c>
      <c r="AE3" t="s">
        <v>642</v>
      </c>
      <c r="AF3">
        <v>0</v>
      </c>
      <c r="AG3" t="b">
        <v>0</v>
      </c>
      <c r="AH3">
        <v>-1</v>
      </c>
      <c r="AI3" t="s">
        <v>642</v>
      </c>
      <c r="AJ3">
        <v>0</v>
      </c>
      <c r="AK3" t="b">
        <v>0</v>
      </c>
      <c r="AL3">
        <v>0</v>
      </c>
      <c r="AM3" t="b">
        <v>1</v>
      </c>
      <c r="AN3">
        <v>0</v>
      </c>
      <c r="AO3" t="b">
        <v>0</v>
      </c>
      <c r="AQ3">
        <v>49756045</v>
      </c>
      <c r="AR3">
        <v>49756045</v>
      </c>
      <c r="AS3">
        <v>4</v>
      </c>
      <c r="AT3" t="b">
        <v>0</v>
      </c>
      <c r="AU3" t="b">
        <v>1</v>
      </c>
    </row>
    <row r="4" spans="1:47" x14ac:dyDescent="0.25">
      <c r="A4" t="s">
        <v>624</v>
      </c>
      <c r="B4" t="s">
        <v>625</v>
      </c>
      <c r="C4">
        <v>20230101</v>
      </c>
      <c r="D4">
        <v>2023</v>
      </c>
      <c r="E4">
        <v>52</v>
      </c>
      <c r="F4" t="s">
        <v>626</v>
      </c>
      <c r="G4">
        <v>842</v>
      </c>
      <c r="H4" t="s">
        <v>627</v>
      </c>
      <c r="I4" t="s">
        <v>627</v>
      </c>
      <c r="J4" t="s">
        <v>628</v>
      </c>
      <c r="K4" t="s">
        <v>629</v>
      </c>
      <c r="L4">
        <v>8</v>
      </c>
      <c r="M4" t="s">
        <v>678</v>
      </c>
      <c r="N4" t="s">
        <v>13</v>
      </c>
      <c r="O4">
        <v>0</v>
      </c>
      <c r="P4" t="s">
        <v>632</v>
      </c>
      <c r="Q4" t="s">
        <v>633</v>
      </c>
      <c r="R4" t="s">
        <v>634</v>
      </c>
      <c r="S4" t="s">
        <v>635</v>
      </c>
      <c r="T4" t="b">
        <v>1</v>
      </c>
      <c r="U4" t="s">
        <v>636</v>
      </c>
      <c r="V4" t="s">
        <v>637</v>
      </c>
      <c r="W4">
        <v>0</v>
      </c>
      <c r="X4" t="b">
        <v>0</v>
      </c>
      <c r="Y4" t="s">
        <v>638</v>
      </c>
      <c r="Z4" t="s">
        <v>639</v>
      </c>
      <c r="AA4" t="s">
        <v>640</v>
      </c>
      <c r="AB4">
        <v>0</v>
      </c>
      <c r="AC4" t="s">
        <v>641</v>
      </c>
      <c r="AD4">
        <v>-1</v>
      </c>
      <c r="AE4" t="s">
        <v>642</v>
      </c>
      <c r="AF4">
        <v>0</v>
      </c>
      <c r="AG4" t="b">
        <v>0</v>
      </c>
      <c r="AH4">
        <v>-1</v>
      </c>
      <c r="AI4" t="s">
        <v>642</v>
      </c>
      <c r="AJ4">
        <v>0</v>
      </c>
      <c r="AK4" t="b">
        <v>0</v>
      </c>
      <c r="AL4">
        <v>0</v>
      </c>
      <c r="AM4" t="b">
        <v>1</v>
      </c>
      <c r="AN4">
        <v>0</v>
      </c>
      <c r="AO4" t="b">
        <v>0</v>
      </c>
      <c r="AQ4">
        <v>139246329</v>
      </c>
      <c r="AR4">
        <v>139246329</v>
      </c>
      <c r="AS4">
        <v>4</v>
      </c>
      <c r="AT4" t="b">
        <v>0</v>
      </c>
      <c r="AU4" t="b">
        <v>1</v>
      </c>
    </row>
    <row r="5" spans="1:47" x14ac:dyDescent="0.25">
      <c r="A5" t="s">
        <v>624</v>
      </c>
      <c r="B5" t="s">
        <v>625</v>
      </c>
      <c r="C5">
        <v>20230101</v>
      </c>
      <c r="D5">
        <v>2023</v>
      </c>
      <c r="E5">
        <v>52</v>
      </c>
      <c r="F5" t="s">
        <v>626</v>
      </c>
      <c r="G5">
        <v>842</v>
      </c>
      <c r="H5" t="s">
        <v>627</v>
      </c>
      <c r="I5" t="s">
        <v>627</v>
      </c>
      <c r="J5" t="s">
        <v>628</v>
      </c>
      <c r="K5" t="s">
        <v>629</v>
      </c>
      <c r="L5">
        <v>12</v>
      </c>
      <c r="M5" t="s">
        <v>789</v>
      </c>
      <c r="N5" t="s">
        <v>121</v>
      </c>
      <c r="O5">
        <v>0</v>
      </c>
      <c r="P5" t="s">
        <v>632</v>
      </c>
      <c r="Q5" t="s">
        <v>633</v>
      </c>
      <c r="R5" t="s">
        <v>634</v>
      </c>
      <c r="S5" t="s">
        <v>635</v>
      </c>
      <c r="T5" t="b">
        <v>1</v>
      </c>
      <c r="U5" t="s">
        <v>636</v>
      </c>
      <c r="V5" t="s">
        <v>637</v>
      </c>
      <c r="W5">
        <v>0</v>
      </c>
      <c r="X5" t="b">
        <v>0</v>
      </c>
      <c r="Y5" t="s">
        <v>638</v>
      </c>
      <c r="Z5" t="s">
        <v>639</v>
      </c>
      <c r="AA5" t="s">
        <v>640</v>
      </c>
      <c r="AB5">
        <v>0</v>
      </c>
      <c r="AC5" t="s">
        <v>641</v>
      </c>
      <c r="AD5">
        <v>-1</v>
      </c>
      <c r="AE5" t="s">
        <v>642</v>
      </c>
      <c r="AF5">
        <v>0</v>
      </c>
      <c r="AG5" t="b">
        <v>0</v>
      </c>
      <c r="AH5">
        <v>-1</v>
      </c>
      <c r="AI5" t="s">
        <v>642</v>
      </c>
      <c r="AJ5">
        <v>0</v>
      </c>
      <c r="AK5" t="b">
        <v>0</v>
      </c>
      <c r="AL5">
        <v>0</v>
      </c>
      <c r="AM5" t="b">
        <v>1</v>
      </c>
      <c r="AN5">
        <v>0</v>
      </c>
      <c r="AO5" t="b">
        <v>0</v>
      </c>
      <c r="AQ5">
        <v>1214448016</v>
      </c>
      <c r="AR5">
        <v>1214448016</v>
      </c>
      <c r="AS5">
        <v>4</v>
      </c>
      <c r="AT5" t="b">
        <v>0</v>
      </c>
      <c r="AU5" t="b">
        <v>1</v>
      </c>
    </row>
    <row r="6" spans="1:47" x14ac:dyDescent="0.25">
      <c r="A6" t="s">
        <v>624</v>
      </c>
      <c r="B6" t="s">
        <v>625</v>
      </c>
      <c r="C6">
        <v>20230101</v>
      </c>
      <c r="D6">
        <v>2023</v>
      </c>
      <c r="E6">
        <v>52</v>
      </c>
      <c r="F6" t="s">
        <v>626</v>
      </c>
      <c r="G6">
        <v>842</v>
      </c>
      <c r="H6" t="s">
        <v>627</v>
      </c>
      <c r="I6" t="s">
        <v>627</v>
      </c>
      <c r="J6" t="s">
        <v>628</v>
      </c>
      <c r="K6" t="s">
        <v>629</v>
      </c>
      <c r="L6">
        <v>20</v>
      </c>
      <c r="M6" t="s">
        <v>790</v>
      </c>
      <c r="N6" t="s">
        <v>3</v>
      </c>
      <c r="O6">
        <v>0</v>
      </c>
      <c r="P6" t="s">
        <v>632</v>
      </c>
      <c r="Q6" t="s">
        <v>633</v>
      </c>
      <c r="R6" t="s">
        <v>634</v>
      </c>
      <c r="S6" t="s">
        <v>635</v>
      </c>
      <c r="T6" t="b">
        <v>1</v>
      </c>
      <c r="U6" t="s">
        <v>636</v>
      </c>
      <c r="V6" t="s">
        <v>637</v>
      </c>
      <c r="W6">
        <v>0</v>
      </c>
      <c r="X6" t="b">
        <v>0</v>
      </c>
      <c r="Y6" t="s">
        <v>638</v>
      </c>
      <c r="Z6" t="s">
        <v>639</v>
      </c>
      <c r="AA6" t="s">
        <v>640</v>
      </c>
      <c r="AB6">
        <v>0</v>
      </c>
      <c r="AC6" t="s">
        <v>641</v>
      </c>
      <c r="AD6">
        <v>-1</v>
      </c>
      <c r="AE6" t="s">
        <v>642</v>
      </c>
      <c r="AF6">
        <v>0</v>
      </c>
      <c r="AG6" t="b">
        <v>0</v>
      </c>
      <c r="AH6">
        <v>-1</v>
      </c>
      <c r="AI6" t="s">
        <v>642</v>
      </c>
      <c r="AJ6">
        <v>0</v>
      </c>
      <c r="AK6" t="b">
        <v>0</v>
      </c>
      <c r="AL6">
        <v>0</v>
      </c>
      <c r="AM6" t="b">
        <v>1</v>
      </c>
      <c r="AN6">
        <v>0</v>
      </c>
      <c r="AO6" t="b">
        <v>0</v>
      </c>
      <c r="AQ6">
        <v>6212578</v>
      </c>
      <c r="AR6">
        <v>6212578</v>
      </c>
      <c r="AS6">
        <v>4</v>
      </c>
      <c r="AT6" t="b">
        <v>0</v>
      </c>
      <c r="AU6" t="b">
        <v>1</v>
      </c>
    </row>
    <row r="7" spans="1:47" x14ac:dyDescent="0.25">
      <c r="A7" t="s">
        <v>624</v>
      </c>
      <c r="B7" t="s">
        <v>625</v>
      </c>
      <c r="C7">
        <v>20230101</v>
      </c>
      <c r="D7">
        <v>2023</v>
      </c>
      <c r="E7">
        <v>52</v>
      </c>
      <c r="F7" t="s">
        <v>626</v>
      </c>
      <c r="G7">
        <v>842</v>
      </c>
      <c r="H7" t="s">
        <v>627</v>
      </c>
      <c r="I7" t="s">
        <v>627</v>
      </c>
      <c r="J7" t="s">
        <v>628</v>
      </c>
      <c r="K7" t="s">
        <v>629</v>
      </c>
      <c r="L7">
        <v>24</v>
      </c>
      <c r="M7" t="s">
        <v>676</v>
      </c>
      <c r="N7" t="s">
        <v>17</v>
      </c>
      <c r="O7">
        <v>0</v>
      </c>
      <c r="P7" t="s">
        <v>632</v>
      </c>
      <c r="Q7" t="s">
        <v>633</v>
      </c>
      <c r="R7" t="s">
        <v>634</v>
      </c>
      <c r="S7" t="s">
        <v>635</v>
      </c>
      <c r="T7" t="b">
        <v>1</v>
      </c>
      <c r="U7" t="s">
        <v>636</v>
      </c>
      <c r="V7" t="s">
        <v>637</v>
      </c>
      <c r="W7">
        <v>0</v>
      </c>
      <c r="X7" t="b">
        <v>0</v>
      </c>
      <c r="Y7" t="s">
        <v>638</v>
      </c>
      <c r="Z7" t="s">
        <v>639</v>
      </c>
      <c r="AA7" t="s">
        <v>640</v>
      </c>
      <c r="AB7">
        <v>0</v>
      </c>
      <c r="AC7" t="s">
        <v>641</v>
      </c>
      <c r="AD7">
        <v>-1</v>
      </c>
      <c r="AE7" t="s">
        <v>642</v>
      </c>
      <c r="AF7">
        <v>0</v>
      </c>
      <c r="AG7" t="b">
        <v>0</v>
      </c>
      <c r="AH7">
        <v>-1</v>
      </c>
      <c r="AI7" t="s">
        <v>642</v>
      </c>
      <c r="AJ7">
        <v>0</v>
      </c>
      <c r="AK7" t="b">
        <v>0</v>
      </c>
      <c r="AL7">
        <v>0</v>
      </c>
      <c r="AM7" t="b">
        <v>1</v>
      </c>
      <c r="AN7">
        <v>0</v>
      </c>
      <c r="AO7" t="b">
        <v>0</v>
      </c>
      <c r="AQ7">
        <v>595278456</v>
      </c>
      <c r="AR7">
        <v>595278456</v>
      </c>
      <c r="AS7">
        <v>4</v>
      </c>
      <c r="AT7" t="b">
        <v>0</v>
      </c>
      <c r="AU7" t="b">
        <v>1</v>
      </c>
    </row>
    <row r="8" spans="1:47" x14ac:dyDescent="0.25">
      <c r="A8" t="s">
        <v>624</v>
      </c>
      <c r="B8" t="s">
        <v>625</v>
      </c>
      <c r="C8">
        <v>20230101</v>
      </c>
      <c r="D8">
        <v>2023</v>
      </c>
      <c r="E8">
        <v>52</v>
      </c>
      <c r="F8" t="s">
        <v>626</v>
      </c>
      <c r="G8">
        <v>842</v>
      </c>
      <c r="H8" t="s">
        <v>627</v>
      </c>
      <c r="I8" t="s">
        <v>627</v>
      </c>
      <c r="J8" t="s">
        <v>628</v>
      </c>
      <c r="K8" t="s">
        <v>629</v>
      </c>
      <c r="L8">
        <v>28</v>
      </c>
      <c r="M8" t="s">
        <v>791</v>
      </c>
      <c r="N8" t="s">
        <v>792</v>
      </c>
      <c r="O8">
        <v>0</v>
      </c>
      <c r="P8" t="s">
        <v>632</v>
      </c>
      <c r="Q8" t="s">
        <v>633</v>
      </c>
      <c r="R8" t="s">
        <v>634</v>
      </c>
      <c r="S8" t="s">
        <v>635</v>
      </c>
      <c r="T8" t="b">
        <v>1</v>
      </c>
      <c r="U8" t="s">
        <v>636</v>
      </c>
      <c r="V8" t="s">
        <v>637</v>
      </c>
      <c r="W8">
        <v>0</v>
      </c>
      <c r="X8" t="b">
        <v>0</v>
      </c>
      <c r="Y8" t="s">
        <v>638</v>
      </c>
      <c r="Z8" t="s">
        <v>639</v>
      </c>
      <c r="AA8" t="s">
        <v>640</v>
      </c>
      <c r="AB8">
        <v>0</v>
      </c>
      <c r="AC8" t="s">
        <v>641</v>
      </c>
      <c r="AD8">
        <v>-1</v>
      </c>
      <c r="AE8" t="s">
        <v>642</v>
      </c>
      <c r="AF8">
        <v>0</v>
      </c>
      <c r="AG8" t="b">
        <v>0</v>
      </c>
      <c r="AH8">
        <v>-1</v>
      </c>
      <c r="AI8" t="s">
        <v>642</v>
      </c>
      <c r="AJ8">
        <v>0</v>
      </c>
      <c r="AK8" t="b">
        <v>0</v>
      </c>
      <c r="AL8">
        <v>0</v>
      </c>
      <c r="AM8" t="b">
        <v>1</v>
      </c>
      <c r="AN8">
        <v>0</v>
      </c>
      <c r="AO8" t="b">
        <v>0</v>
      </c>
      <c r="AQ8">
        <v>977335437</v>
      </c>
      <c r="AR8">
        <v>977335437</v>
      </c>
      <c r="AS8">
        <v>4</v>
      </c>
      <c r="AT8" t="b">
        <v>0</v>
      </c>
      <c r="AU8" t="b">
        <v>1</v>
      </c>
    </row>
    <row r="9" spans="1:47" x14ac:dyDescent="0.25">
      <c r="A9" t="s">
        <v>624</v>
      </c>
      <c r="B9" t="s">
        <v>625</v>
      </c>
      <c r="C9">
        <v>20230101</v>
      </c>
      <c r="D9">
        <v>2023</v>
      </c>
      <c r="E9">
        <v>52</v>
      </c>
      <c r="F9" t="s">
        <v>626</v>
      </c>
      <c r="G9">
        <v>842</v>
      </c>
      <c r="H9" t="s">
        <v>627</v>
      </c>
      <c r="I9" t="s">
        <v>627</v>
      </c>
      <c r="J9" t="s">
        <v>628</v>
      </c>
      <c r="K9" t="s">
        <v>629</v>
      </c>
      <c r="L9">
        <v>31</v>
      </c>
      <c r="M9" t="s">
        <v>682</v>
      </c>
      <c r="N9" t="s">
        <v>31</v>
      </c>
      <c r="O9">
        <v>0</v>
      </c>
      <c r="P9" t="s">
        <v>632</v>
      </c>
      <c r="Q9" t="s">
        <v>633</v>
      </c>
      <c r="R9" t="s">
        <v>634</v>
      </c>
      <c r="S9" t="s">
        <v>635</v>
      </c>
      <c r="T9" t="b">
        <v>1</v>
      </c>
      <c r="U9" t="s">
        <v>636</v>
      </c>
      <c r="V9" t="s">
        <v>637</v>
      </c>
      <c r="W9">
        <v>0</v>
      </c>
      <c r="X9" t="b">
        <v>0</v>
      </c>
      <c r="Y9" t="s">
        <v>638</v>
      </c>
      <c r="Z9" t="s">
        <v>639</v>
      </c>
      <c r="AA9" t="s">
        <v>640</v>
      </c>
      <c r="AB9">
        <v>0</v>
      </c>
      <c r="AC9" t="s">
        <v>641</v>
      </c>
      <c r="AD9">
        <v>-1</v>
      </c>
      <c r="AE9" t="s">
        <v>642</v>
      </c>
      <c r="AF9">
        <v>0</v>
      </c>
      <c r="AG9" t="b">
        <v>0</v>
      </c>
      <c r="AH9">
        <v>-1</v>
      </c>
      <c r="AI9" t="s">
        <v>642</v>
      </c>
      <c r="AJ9">
        <v>0</v>
      </c>
      <c r="AK9" t="b">
        <v>0</v>
      </c>
      <c r="AL9">
        <v>0</v>
      </c>
      <c r="AM9" t="b">
        <v>1</v>
      </c>
      <c r="AN9">
        <v>0</v>
      </c>
      <c r="AO9" t="b">
        <v>0</v>
      </c>
      <c r="AQ9">
        <v>541549689</v>
      </c>
      <c r="AR9">
        <v>541549689</v>
      </c>
      <c r="AS9">
        <v>4</v>
      </c>
      <c r="AT9" t="b">
        <v>0</v>
      </c>
      <c r="AU9" t="b">
        <v>1</v>
      </c>
    </row>
    <row r="10" spans="1:47" x14ac:dyDescent="0.25">
      <c r="A10" t="s">
        <v>624</v>
      </c>
      <c r="B10" t="s">
        <v>625</v>
      </c>
      <c r="C10">
        <v>20230101</v>
      </c>
      <c r="D10">
        <v>2023</v>
      </c>
      <c r="E10">
        <v>52</v>
      </c>
      <c r="F10" t="s">
        <v>626</v>
      </c>
      <c r="G10">
        <v>842</v>
      </c>
      <c r="H10" t="s">
        <v>627</v>
      </c>
      <c r="I10" t="s">
        <v>627</v>
      </c>
      <c r="J10" t="s">
        <v>628</v>
      </c>
      <c r="K10" t="s">
        <v>629</v>
      </c>
      <c r="L10">
        <v>32</v>
      </c>
      <c r="M10" t="s">
        <v>683</v>
      </c>
      <c r="N10" t="s">
        <v>21</v>
      </c>
      <c r="O10">
        <v>0</v>
      </c>
      <c r="P10" t="s">
        <v>632</v>
      </c>
      <c r="Q10" t="s">
        <v>633</v>
      </c>
      <c r="R10" t="s">
        <v>634</v>
      </c>
      <c r="S10" t="s">
        <v>635</v>
      </c>
      <c r="T10" t="b">
        <v>1</v>
      </c>
      <c r="U10" t="s">
        <v>636</v>
      </c>
      <c r="V10" t="s">
        <v>637</v>
      </c>
      <c r="W10">
        <v>0</v>
      </c>
      <c r="X10" t="b">
        <v>0</v>
      </c>
      <c r="Y10" t="s">
        <v>638</v>
      </c>
      <c r="Z10" t="s">
        <v>639</v>
      </c>
      <c r="AA10" t="s">
        <v>640</v>
      </c>
      <c r="AB10">
        <v>0</v>
      </c>
      <c r="AC10" t="s">
        <v>641</v>
      </c>
      <c r="AD10">
        <v>-1</v>
      </c>
      <c r="AE10" t="s">
        <v>642</v>
      </c>
      <c r="AF10">
        <v>0</v>
      </c>
      <c r="AG10" t="b">
        <v>0</v>
      </c>
      <c r="AH10">
        <v>-1</v>
      </c>
      <c r="AI10" t="s">
        <v>642</v>
      </c>
      <c r="AJ10">
        <v>0</v>
      </c>
      <c r="AK10" t="b">
        <v>0</v>
      </c>
      <c r="AL10">
        <v>0</v>
      </c>
      <c r="AM10" t="b">
        <v>1</v>
      </c>
      <c r="AN10">
        <v>0</v>
      </c>
      <c r="AO10" t="b">
        <v>0</v>
      </c>
      <c r="AQ10">
        <v>11441926314</v>
      </c>
      <c r="AR10">
        <v>11441926314</v>
      </c>
      <c r="AS10">
        <v>4</v>
      </c>
      <c r="AT10" t="b">
        <v>0</v>
      </c>
      <c r="AU10" t="b">
        <v>1</v>
      </c>
    </row>
    <row r="11" spans="1:47" x14ac:dyDescent="0.25">
      <c r="A11" t="s">
        <v>624</v>
      </c>
      <c r="B11" t="s">
        <v>625</v>
      </c>
      <c r="C11">
        <v>20230101</v>
      </c>
      <c r="D11">
        <v>2023</v>
      </c>
      <c r="E11">
        <v>52</v>
      </c>
      <c r="F11" t="s">
        <v>626</v>
      </c>
      <c r="G11">
        <v>842</v>
      </c>
      <c r="H11" t="s">
        <v>627</v>
      </c>
      <c r="I11" t="s">
        <v>627</v>
      </c>
      <c r="J11" t="s">
        <v>628</v>
      </c>
      <c r="K11" t="s">
        <v>629</v>
      </c>
      <c r="L11">
        <v>36</v>
      </c>
      <c r="M11" t="s">
        <v>684</v>
      </c>
      <c r="N11" t="s">
        <v>27</v>
      </c>
      <c r="O11">
        <v>0</v>
      </c>
      <c r="P11" t="s">
        <v>632</v>
      </c>
      <c r="Q11" t="s">
        <v>633</v>
      </c>
      <c r="R11" t="s">
        <v>634</v>
      </c>
      <c r="S11" t="s">
        <v>635</v>
      </c>
      <c r="T11" t="b">
        <v>1</v>
      </c>
      <c r="U11" t="s">
        <v>636</v>
      </c>
      <c r="V11" t="s">
        <v>637</v>
      </c>
      <c r="W11">
        <v>0</v>
      </c>
      <c r="X11" t="b">
        <v>0</v>
      </c>
      <c r="Y11" t="s">
        <v>638</v>
      </c>
      <c r="Z11" t="s">
        <v>639</v>
      </c>
      <c r="AA11" t="s">
        <v>640</v>
      </c>
      <c r="AB11">
        <v>0</v>
      </c>
      <c r="AC11" t="s">
        <v>641</v>
      </c>
      <c r="AD11">
        <v>-1</v>
      </c>
      <c r="AE11" t="s">
        <v>642</v>
      </c>
      <c r="AF11">
        <v>0</v>
      </c>
      <c r="AG11" t="b">
        <v>0</v>
      </c>
      <c r="AH11">
        <v>-1</v>
      </c>
      <c r="AI11" t="s">
        <v>642</v>
      </c>
      <c r="AJ11">
        <v>0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Q11">
        <v>33672030175</v>
      </c>
      <c r="AR11">
        <v>33672030175</v>
      </c>
      <c r="AS11">
        <v>4</v>
      </c>
      <c r="AT11" t="b">
        <v>0</v>
      </c>
      <c r="AU11" t="b">
        <v>1</v>
      </c>
    </row>
    <row r="12" spans="1:47" x14ac:dyDescent="0.25">
      <c r="A12" t="s">
        <v>624</v>
      </c>
      <c r="B12" t="s">
        <v>625</v>
      </c>
      <c r="C12">
        <v>20230101</v>
      </c>
      <c r="D12">
        <v>2023</v>
      </c>
      <c r="E12">
        <v>52</v>
      </c>
      <c r="F12" t="s">
        <v>626</v>
      </c>
      <c r="G12">
        <v>842</v>
      </c>
      <c r="H12" t="s">
        <v>627</v>
      </c>
      <c r="I12" t="s">
        <v>627</v>
      </c>
      <c r="J12" t="s">
        <v>628</v>
      </c>
      <c r="K12" t="s">
        <v>629</v>
      </c>
      <c r="L12">
        <v>40</v>
      </c>
      <c r="M12" t="s">
        <v>685</v>
      </c>
      <c r="N12" t="s">
        <v>25</v>
      </c>
      <c r="O12">
        <v>0</v>
      </c>
      <c r="P12" t="s">
        <v>632</v>
      </c>
      <c r="Q12" t="s">
        <v>633</v>
      </c>
      <c r="R12" t="s">
        <v>634</v>
      </c>
      <c r="S12" t="s">
        <v>635</v>
      </c>
      <c r="T12" t="b">
        <v>1</v>
      </c>
      <c r="U12" t="s">
        <v>636</v>
      </c>
      <c r="V12" t="s">
        <v>637</v>
      </c>
      <c r="W12">
        <v>0</v>
      </c>
      <c r="X12" t="b">
        <v>0</v>
      </c>
      <c r="Y12" t="s">
        <v>638</v>
      </c>
      <c r="Z12" t="s">
        <v>639</v>
      </c>
      <c r="AA12" t="s">
        <v>640</v>
      </c>
      <c r="AB12">
        <v>0</v>
      </c>
      <c r="AC12" t="s">
        <v>641</v>
      </c>
      <c r="AD12">
        <v>-1</v>
      </c>
      <c r="AE12" t="s">
        <v>642</v>
      </c>
      <c r="AF12">
        <v>0</v>
      </c>
      <c r="AG12" t="b">
        <v>0</v>
      </c>
      <c r="AH12">
        <v>-1</v>
      </c>
      <c r="AI12" t="s">
        <v>642</v>
      </c>
      <c r="AJ12">
        <v>0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Q12">
        <v>5500813097</v>
      </c>
      <c r="AR12">
        <v>5500813097</v>
      </c>
      <c r="AS12">
        <v>4</v>
      </c>
      <c r="AT12" t="b">
        <v>0</v>
      </c>
      <c r="AU12" t="b">
        <v>1</v>
      </c>
    </row>
    <row r="13" spans="1:47" x14ac:dyDescent="0.25">
      <c r="A13" t="s">
        <v>624</v>
      </c>
      <c r="B13" t="s">
        <v>625</v>
      </c>
      <c r="C13">
        <v>20230101</v>
      </c>
      <c r="D13">
        <v>2023</v>
      </c>
      <c r="E13">
        <v>52</v>
      </c>
      <c r="F13" t="s">
        <v>626</v>
      </c>
      <c r="G13">
        <v>842</v>
      </c>
      <c r="H13" t="s">
        <v>627</v>
      </c>
      <c r="I13" t="s">
        <v>627</v>
      </c>
      <c r="J13" t="s">
        <v>628</v>
      </c>
      <c r="K13" t="s">
        <v>629</v>
      </c>
      <c r="L13">
        <v>44</v>
      </c>
      <c r="M13" t="s">
        <v>661</v>
      </c>
      <c r="N13" t="s">
        <v>662</v>
      </c>
      <c r="O13">
        <v>0</v>
      </c>
      <c r="P13" t="s">
        <v>632</v>
      </c>
      <c r="Q13" t="s">
        <v>633</v>
      </c>
      <c r="R13" t="s">
        <v>634</v>
      </c>
      <c r="S13" t="s">
        <v>635</v>
      </c>
      <c r="T13" t="b">
        <v>1</v>
      </c>
      <c r="U13" t="s">
        <v>636</v>
      </c>
      <c r="V13" t="s">
        <v>637</v>
      </c>
      <c r="W13">
        <v>0</v>
      </c>
      <c r="X13" t="b">
        <v>0</v>
      </c>
      <c r="Y13" t="s">
        <v>638</v>
      </c>
      <c r="Z13" t="s">
        <v>639</v>
      </c>
      <c r="AA13" t="s">
        <v>640</v>
      </c>
      <c r="AB13">
        <v>0</v>
      </c>
      <c r="AC13" t="s">
        <v>641</v>
      </c>
      <c r="AD13">
        <v>-1</v>
      </c>
      <c r="AE13" t="s">
        <v>642</v>
      </c>
      <c r="AF13">
        <v>0</v>
      </c>
      <c r="AG13" t="b">
        <v>0</v>
      </c>
      <c r="AH13">
        <v>-1</v>
      </c>
      <c r="AI13" t="s">
        <v>642</v>
      </c>
      <c r="AJ13">
        <v>0</v>
      </c>
      <c r="AK13" t="b">
        <v>0</v>
      </c>
      <c r="AL13">
        <v>0</v>
      </c>
      <c r="AM13" t="b">
        <v>1</v>
      </c>
      <c r="AN13">
        <v>0</v>
      </c>
      <c r="AO13" t="b">
        <v>0</v>
      </c>
      <c r="AQ13">
        <v>5582228883</v>
      </c>
      <c r="AR13">
        <v>5582228883</v>
      </c>
      <c r="AS13">
        <v>4</v>
      </c>
      <c r="AT13" t="b">
        <v>0</v>
      </c>
      <c r="AU13" t="b">
        <v>1</v>
      </c>
    </row>
    <row r="14" spans="1:47" x14ac:dyDescent="0.25">
      <c r="A14" t="s">
        <v>624</v>
      </c>
      <c r="B14" t="s">
        <v>625</v>
      </c>
      <c r="C14">
        <v>20230101</v>
      </c>
      <c r="D14">
        <v>2023</v>
      </c>
      <c r="E14">
        <v>52</v>
      </c>
      <c r="F14" t="s">
        <v>626</v>
      </c>
      <c r="G14">
        <v>842</v>
      </c>
      <c r="H14" t="s">
        <v>627</v>
      </c>
      <c r="I14" t="s">
        <v>627</v>
      </c>
      <c r="J14" t="s">
        <v>628</v>
      </c>
      <c r="K14" t="s">
        <v>629</v>
      </c>
      <c r="L14">
        <v>48</v>
      </c>
      <c r="M14" t="s">
        <v>686</v>
      </c>
      <c r="N14" t="s">
        <v>45</v>
      </c>
      <c r="O14">
        <v>0</v>
      </c>
      <c r="P14" t="s">
        <v>632</v>
      </c>
      <c r="Q14" t="s">
        <v>633</v>
      </c>
      <c r="R14" t="s">
        <v>634</v>
      </c>
      <c r="S14" t="s">
        <v>635</v>
      </c>
      <c r="T14" t="b">
        <v>1</v>
      </c>
      <c r="U14" t="s">
        <v>636</v>
      </c>
      <c r="V14" t="s">
        <v>637</v>
      </c>
      <c r="W14">
        <v>0</v>
      </c>
      <c r="X14" t="b">
        <v>0</v>
      </c>
      <c r="Y14" t="s">
        <v>638</v>
      </c>
      <c r="Z14" t="s">
        <v>639</v>
      </c>
      <c r="AA14" t="s">
        <v>640</v>
      </c>
      <c r="AB14">
        <v>0</v>
      </c>
      <c r="AC14" t="s">
        <v>641</v>
      </c>
      <c r="AD14">
        <v>-1</v>
      </c>
      <c r="AE14" t="s">
        <v>642</v>
      </c>
      <c r="AF14">
        <v>0</v>
      </c>
      <c r="AG14" t="b">
        <v>0</v>
      </c>
      <c r="AH14">
        <v>-1</v>
      </c>
      <c r="AI14" t="s">
        <v>642</v>
      </c>
      <c r="AJ14">
        <v>0</v>
      </c>
      <c r="AK14" t="b">
        <v>0</v>
      </c>
      <c r="AL14">
        <v>0</v>
      </c>
      <c r="AM14" t="b">
        <v>1</v>
      </c>
      <c r="AN14">
        <v>0</v>
      </c>
      <c r="AO14" t="b">
        <v>0</v>
      </c>
      <c r="AQ14">
        <v>1676246189</v>
      </c>
      <c r="AR14">
        <v>1676246189</v>
      </c>
      <c r="AS14">
        <v>4</v>
      </c>
      <c r="AT14" t="b">
        <v>0</v>
      </c>
      <c r="AU14" t="b">
        <v>1</v>
      </c>
    </row>
    <row r="15" spans="1:47" x14ac:dyDescent="0.25">
      <c r="A15" t="s">
        <v>624</v>
      </c>
      <c r="B15" t="s">
        <v>625</v>
      </c>
      <c r="C15">
        <v>20230101</v>
      </c>
      <c r="D15">
        <v>2023</v>
      </c>
      <c r="E15">
        <v>52</v>
      </c>
      <c r="F15" t="s">
        <v>626</v>
      </c>
      <c r="G15">
        <v>842</v>
      </c>
      <c r="H15" t="s">
        <v>627</v>
      </c>
      <c r="I15" t="s">
        <v>627</v>
      </c>
      <c r="J15" t="s">
        <v>628</v>
      </c>
      <c r="K15" t="s">
        <v>629</v>
      </c>
      <c r="L15">
        <v>50</v>
      </c>
      <c r="M15" t="s">
        <v>687</v>
      </c>
      <c r="N15" t="s">
        <v>37</v>
      </c>
      <c r="O15">
        <v>0</v>
      </c>
      <c r="P15" t="s">
        <v>632</v>
      </c>
      <c r="Q15" t="s">
        <v>633</v>
      </c>
      <c r="R15" t="s">
        <v>634</v>
      </c>
      <c r="S15" t="s">
        <v>635</v>
      </c>
      <c r="T15" t="b">
        <v>1</v>
      </c>
      <c r="U15" t="s">
        <v>636</v>
      </c>
      <c r="V15" t="s">
        <v>637</v>
      </c>
      <c r="W15">
        <v>0</v>
      </c>
      <c r="X15" t="b">
        <v>0</v>
      </c>
      <c r="Y15" t="s">
        <v>638</v>
      </c>
      <c r="Z15" t="s">
        <v>639</v>
      </c>
      <c r="AA15" t="s">
        <v>640</v>
      </c>
      <c r="AB15">
        <v>0</v>
      </c>
      <c r="AC15" t="s">
        <v>641</v>
      </c>
      <c r="AD15">
        <v>-1</v>
      </c>
      <c r="AE15" t="s">
        <v>642</v>
      </c>
      <c r="AF15">
        <v>0</v>
      </c>
      <c r="AG15" t="b">
        <v>0</v>
      </c>
      <c r="AH15">
        <v>-1</v>
      </c>
      <c r="AI15" t="s">
        <v>642</v>
      </c>
      <c r="AJ15">
        <v>0</v>
      </c>
      <c r="AK15" t="b">
        <v>0</v>
      </c>
      <c r="AL15">
        <v>0</v>
      </c>
      <c r="AM15" t="b">
        <v>1</v>
      </c>
      <c r="AN15">
        <v>0</v>
      </c>
      <c r="AO15" t="b">
        <v>0</v>
      </c>
      <c r="AQ15">
        <v>2251990367</v>
      </c>
      <c r="AR15">
        <v>2251990367</v>
      </c>
      <c r="AS15">
        <v>4</v>
      </c>
      <c r="AT15" t="b">
        <v>0</v>
      </c>
      <c r="AU15" t="b">
        <v>1</v>
      </c>
    </row>
    <row r="16" spans="1:47" x14ac:dyDescent="0.25">
      <c r="A16" t="s">
        <v>624</v>
      </c>
      <c r="B16" t="s">
        <v>625</v>
      </c>
      <c r="C16">
        <v>20230101</v>
      </c>
      <c r="D16">
        <v>2023</v>
      </c>
      <c r="E16">
        <v>52</v>
      </c>
      <c r="F16" t="s">
        <v>626</v>
      </c>
      <c r="G16">
        <v>842</v>
      </c>
      <c r="H16" t="s">
        <v>627</v>
      </c>
      <c r="I16" t="s">
        <v>627</v>
      </c>
      <c r="J16" t="s">
        <v>628</v>
      </c>
      <c r="K16" t="s">
        <v>629</v>
      </c>
      <c r="L16">
        <v>51</v>
      </c>
      <c r="M16" t="s">
        <v>688</v>
      </c>
      <c r="N16" t="s">
        <v>15</v>
      </c>
      <c r="O16">
        <v>0</v>
      </c>
      <c r="P16" t="s">
        <v>632</v>
      </c>
      <c r="Q16" t="s">
        <v>633</v>
      </c>
      <c r="R16" t="s">
        <v>634</v>
      </c>
      <c r="S16" t="s">
        <v>635</v>
      </c>
      <c r="T16" t="b">
        <v>1</v>
      </c>
      <c r="U16" t="s">
        <v>636</v>
      </c>
      <c r="V16" t="s">
        <v>637</v>
      </c>
      <c r="W16">
        <v>0</v>
      </c>
      <c r="X16" t="b">
        <v>0</v>
      </c>
      <c r="Y16" t="s">
        <v>638</v>
      </c>
      <c r="Z16" t="s">
        <v>639</v>
      </c>
      <c r="AA16" t="s">
        <v>640</v>
      </c>
      <c r="AB16">
        <v>0</v>
      </c>
      <c r="AC16" t="s">
        <v>641</v>
      </c>
      <c r="AD16">
        <v>-1</v>
      </c>
      <c r="AE16" t="s">
        <v>642</v>
      </c>
      <c r="AF16">
        <v>0</v>
      </c>
      <c r="AG16" t="b">
        <v>0</v>
      </c>
      <c r="AH16">
        <v>-1</v>
      </c>
      <c r="AI16" t="s">
        <v>642</v>
      </c>
      <c r="AJ16">
        <v>0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Q16">
        <v>188750803</v>
      </c>
      <c r="AR16">
        <v>188750803</v>
      </c>
      <c r="AS16">
        <v>4</v>
      </c>
      <c r="AT16" t="b">
        <v>0</v>
      </c>
      <c r="AU16" t="b">
        <v>1</v>
      </c>
    </row>
    <row r="17" spans="1:47" x14ac:dyDescent="0.25">
      <c r="A17" t="s">
        <v>624</v>
      </c>
      <c r="B17" t="s">
        <v>625</v>
      </c>
      <c r="C17">
        <v>20230101</v>
      </c>
      <c r="D17">
        <v>2023</v>
      </c>
      <c r="E17">
        <v>52</v>
      </c>
      <c r="F17" t="s">
        <v>626</v>
      </c>
      <c r="G17">
        <v>842</v>
      </c>
      <c r="H17" t="s">
        <v>627</v>
      </c>
      <c r="I17" t="s">
        <v>627</v>
      </c>
      <c r="J17" t="s">
        <v>628</v>
      </c>
      <c r="K17" t="s">
        <v>629</v>
      </c>
      <c r="L17">
        <v>52</v>
      </c>
      <c r="M17" t="s">
        <v>689</v>
      </c>
      <c r="N17" t="s">
        <v>35</v>
      </c>
      <c r="O17">
        <v>0</v>
      </c>
      <c r="P17" t="s">
        <v>632</v>
      </c>
      <c r="Q17" t="s">
        <v>633</v>
      </c>
      <c r="R17" t="s">
        <v>634</v>
      </c>
      <c r="S17" t="s">
        <v>635</v>
      </c>
      <c r="T17" t="b">
        <v>1</v>
      </c>
      <c r="U17" t="s">
        <v>636</v>
      </c>
      <c r="V17" t="s">
        <v>637</v>
      </c>
      <c r="W17">
        <v>0</v>
      </c>
      <c r="X17" t="b">
        <v>0</v>
      </c>
      <c r="Y17" t="s">
        <v>638</v>
      </c>
      <c r="Z17" t="s">
        <v>639</v>
      </c>
      <c r="AA17" t="s">
        <v>640</v>
      </c>
      <c r="AB17">
        <v>0</v>
      </c>
      <c r="AC17" t="s">
        <v>641</v>
      </c>
      <c r="AD17">
        <v>-1</v>
      </c>
      <c r="AE17" t="s">
        <v>642</v>
      </c>
      <c r="AF17">
        <v>0</v>
      </c>
      <c r="AG17" t="b">
        <v>0</v>
      </c>
      <c r="AH17">
        <v>-1</v>
      </c>
      <c r="AI17" t="s">
        <v>642</v>
      </c>
      <c r="AJ17">
        <v>0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Q17">
        <v>715543463</v>
      </c>
      <c r="AR17">
        <v>715543463</v>
      </c>
      <c r="AS17">
        <v>4</v>
      </c>
      <c r="AT17" t="b">
        <v>0</v>
      </c>
      <c r="AU17" t="b">
        <v>1</v>
      </c>
    </row>
    <row r="18" spans="1:47" x14ac:dyDescent="0.25">
      <c r="A18" t="s">
        <v>624</v>
      </c>
      <c r="B18" t="s">
        <v>625</v>
      </c>
      <c r="C18">
        <v>20230101</v>
      </c>
      <c r="D18">
        <v>2023</v>
      </c>
      <c r="E18">
        <v>52</v>
      </c>
      <c r="F18" t="s">
        <v>626</v>
      </c>
      <c r="G18">
        <v>842</v>
      </c>
      <c r="H18" t="s">
        <v>627</v>
      </c>
      <c r="I18" t="s">
        <v>627</v>
      </c>
      <c r="J18" t="s">
        <v>628</v>
      </c>
      <c r="K18" t="s">
        <v>629</v>
      </c>
      <c r="L18">
        <v>56</v>
      </c>
      <c r="M18" t="s">
        <v>690</v>
      </c>
      <c r="N18" t="s">
        <v>39</v>
      </c>
      <c r="O18">
        <v>0</v>
      </c>
      <c r="P18" t="s">
        <v>632</v>
      </c>
      <c r="Q18" t="s">
        <v>633</v>
      </c>
      <c r="R18" t="s">
        <v>634</v>
      </c>
      <c r="S18" t="s">
        <v>635</v>
      </c>
      <c r="T18" t="b">
        <v>1</v>
      </c>
      <c r="U18" t="s">
        <v>636</v>
      </c>
      <c r="V18" t="s">
        <v>637</v>
      </c>
      <c r="W18">
        <v>0</v>
      </c>
      <c r="X18" t="b">
        <v>0</v>
      </c>
      <c r="Y18" t="s">
        <v>638</v>
      </c>
      <c r="Z18" t="s">
        <v>639</v>
      </c>
      <c r="AA18" t="s">
        <v>640</v>
      </c>
      <c r="AB18">
        <v>0</v>
      </c>
      <c r="AC18" t="s">
        <v>641</v>
      </c>
      <c r="AD18">
        <v>-1</v>
      </c>
      <c r="AE18" t="s">
        <v>642</v>
      </c>
      <c r="AF18">
        <v>0</v>
      </c>
      <c r="AG18" t="b">
        <v>0</v>
      </c>
      <c r="AH18">
        <v>-1</v>
      </c>
      <c r="AI18" t="s">
        <v>642</v>
      </c>
      <c r="AJ18">
        <v>0</v>
      </c>
      <c r="AK18" t="b">
        <v>0</v>
      </c>
      <c r="AL18">
        <v>0</v>
      </c>
      <c r="AM18" t="b">
        <v>1</v>
      </c>
      <c r="AN18">
        <v>0</v>
      </c>
      <c r="AO18" t="b">
        <v>0</v>
      </c>
      <c r="AQ18">
        <v>38827845472</v>
      </c>
      <c r="AR18">
        <v>38827845472</v>
      </c>
      <c r="AS18">
        <v>4</v>
      </c>
      <c r="AT18" t="b">
        <v>0</v>
      </c>
      <c r="AU18" t="b">
        <v>1</v>
      </c>
    </row>
    <row r="19" spans="1:47" x14ac:dyDescent="0.25">
      <c r="A19" t="s">
        <v>624</v>
      </c>
      <c r="B19" t="s">
        <v>625</v>
      </c>
      <c r="C19">
        <v>20230101</v>
      </c>
      <c r="D19">
        <v>2023</v>
      </c>
      <c r="E19">
        <v>52</v>
      </c>
      <c r="F19" t="s">
        <v>626</v>
      </c>
      <c r="G19">
        <v>842</v>
      </c>
      <c r="H19" t="s">
        <v>627</v>
      </c>
      <c r="I19" t="s">
        <v>627</v>
      </c>
      <c r="J19" t="s">
        <v>628</v>
      </c>
      <c r="K19" t="s">
        <v>629</v>
      </c>
      <c r="L19">
        <v>60</v>
      </c>
      <c r="M19" t="s">
        <v>701</v>
      </c>
      <c r="N19" t="s">
        <v>51</v>
      </c>
      <c r="O19">
        <v>0</v>
      </c>
      <c r="P19" t="s">
        <v>632</v>
      </c>
      <c r="Q19" t="s">
        <v>633</v>
      </c>
      <c r="R19" t="s">
        <v>634</v>
      </c>
      <c r="S19" t="s">
        <v>635</v>
      </c>
      <c r="T19" t="b">
        <v>1</v>
      </c>
      <c r="U19" t="s">
        <v>636</v>
      </c>
      <c r="V19" t="s">
        <v>637</v>
      </c>
      <c r="W19">
        <v>0</v>
      </c>
      <c r="X19" t="b">
        <v>0</v>
      </c>
      <c r="Y19" t="s">
        <v>638</v>
      </c>
      <c r="Z19" t="s">
        <v>639</v>
      </c>
      <c r="AA19" t="s">
        <v>640</v>
      </c>
      <c r="AB19">
        <v>0</v>
      </c>
      <c r="AC19" t="s">
        <v>641</v>
      </c>
      <c r="AD19">
        <v>-1</v>
      </c>
      <c r="AE19" t="s">
        <v>642</v>
      </c>
      <c r="AF19">
        <v>0</v>
      </c>
      <c r="AG19" t="b">
        <v>0</v>
      </c>
      <c r="AH19">
        <v>-1</v>
      </c>
      <c r="AI19" t="s">
        <v>642</v>
      </c>
      <c r="AJ19">
        <v>0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Q19">
        <v>557982650</v>
      </c>
      <c r="AR19">
        <v>557982650</v>
      </c>
      <c r="AS19">
        <v>4</v>
      </c>
      <c r="AT19" t="b">
        <v>0</v>
      </c>
      <c r="AU19" t="b">
        <v>1</v>
      </c>
    </row>
    <row r="20" spans="1:47" x14ac:dyDescent="0.25">
      <c r="A20" t="s">
        <v>624</v>
      </c>
      <c r="B20" t="s">
        <v>625</v>
      </c>
      <c r="C20">
        <v>20230101</v>
      </c>
      <c r="D20">
        <v>2023</v>
      </c>
      <c r="E20">
        <v>52</v>
      </c>
      <c r="F20" t="s">
        <v>626</v>
      </c>
      <c r="G20">
        <v>842</v>
      </c>
      <c r="H20" t="s">
        <v>627</v>
      </c>
      <c r="I20" t="s">
        <v>627</v>
      </c>
      <c r="J20" t="s">
        <v>628</v>
      </c>
      <c r="K20" t="s">
        <v>629</v>
      </c>
      <c r="L20">
        <v>64</v>
      </c>
      <c r="M20" t="s">
        <v>665</v>
      </c>
      <c r="N20" t="s">
        <v>63</v>
      </c>
      <c r="O20">
        <v>0</v>
      </c>
      <c r="P20" t="s">
        <v>632</v>
      </c>
      <c r="Q20" t="s">
        <v>633</v>
      </c>
      <c r="R20" t="s">
        <v>634</v>
      </c>
      <c r="S20" t="s">
        <v>635</v>
      </c>
      <c r="T20" t="b">
        <v>1</v>
      </c>
      <c r="U20" t="s">
        <v>636</v>
      </c>
      <c r="V20" t="s">
        <v>637</v>
      </c>
      <c r="W20">
        <v>0</v>
      </c>
      <c r="X20" t="b">
        <v>0</v>
      </c>
      <c r="Y20" t="s">
        <v>638</v>
      </c>
      <c r="Z20" t="s">
        <v>639</v>
      </c>
      <c r="AA20" t="s">
        <v>640</v>
      </c>
      <c r="AB20">
        <v>0</v>
      </c>
      <c r="AC20" t="s">
        <v>641</v>
      </c>
      <c r="AD20">
        <v>-1</v>
      </c>
      <c r="AE20" t="s">
        <v>642</v>
      </c>
      <c r="AF20">
        <v>0</v>
      </c>
      <c r="AG20" t="b">
        <v>0</v>
      </c>
      <c r="AH20">
        <v>-1</v>
      </c>
      <c r="AI20" t="s">
        <v>642</v>
      </c>
      <c r="AJ20">
        <v>0</v>
      </c>
      <c r="AK20" t="b">
        <v>0</v>
      </c>
      <c r="AL20">
        <v>0</v>
      </c>
      <c r="AM20" t="b">
        <v>1</v>
      </c>
      <c r="AN20">
        <v>0</v>
      </c>
      <c r="AO20" t="b">
        <v>0</v>
      </c>
      <c r="AQ20">
        <v>4293308</v>
      </c>
      <c r="AR20">
        <v>4293308</v>
      </c>
      <c r="AS20">
        <v>4</v>
      </c>
      <c r="AT20" t="b">
        <v>0</v>
      </c>
      <c r="AU20" t="b">
        <v>1</v>
      </c>
    </row>
    <row r="21" spans="1:47" x14ac:dyDescent="0.25">
      <c r="A21" t="s">
        <v>624</v>
      </c>
      <c r="B21" t="s">
        <v>625</v>
      </c>
      <c r="C21">
        <v>20230101</v>
      </c>
      <c r="D21">
        <v>2023</v>
      </c>
      <c r="E21">
        <v>52</v>
      </c>
      <c r="F21" t="s">
        <v>626</v>
      </c>
      <c r="G21">
        <v>842</v>
      </c>
      <c r="H21" t="s">
        <v>627</v>
      </c>
      <c r="I21" t="s">
        <v>627</v>
      </c>
      <c r="J21" t="s">
        <v>628</v>
      </c>
      <c r="K21" t="s">
        <v>629</v>
      </c>
      <c r="L21">
        <v>68</v>
      </c>
      <c r="M21" t="s">
        <v>671</v>
      </c>
      <c r="N21" t="s">
        <v>672</v>
      </c>
      <c r="O21">
        <v>0</v>
      </c>
      <c r="P21" t="s">
        <v>632</v>
      </c>
      <c r="Q21" t="s">
        <v>633</v>
      </c>
      <c r="R21" t="s">
        <v>634</v>
      </c>
      <c r="S21" t="s">
        <v>635</v>
      </c>
      <c r="T21" t="b">
        <v>1</v>
      </c>
      <c r="U21" t="s">
        <v>636</v>
      </c>
      <c r="V21" t="s">
        <v>637</v>
      </c>
      <c r="W21">
        <v>0</v>
      </c>
      <c r="X21" t="b">
        <v>0</v>
      </c>
      <c r="Y21" t="s">
        <v>638</v>
      </c>
      <c r="Z21" t="s">
        <v>639</v>
      </c>
      <c r="AA21" t="s">
        <v>640</v>
      </c>
      <c r="AB21">
        <v>0</v>
      </c>
      <c r="AC21" t="s">
        <v>641</v>
      </c>
      <c r="AD21">
        <v>-1</v>
      </c>
      <c r="AE21" t="s">
        <v>642</v>
      </c>
      <c r="AF21">
        <v>0</v>
      </c>
      <c r="AG21" t="b">
        <v>0</v>
      </c>
      <c r="AH21">
        <v>-1</v>
      </c>
      <c r="AI21" t="s">
        <v>642</v>
      </c>
      <c r="AJ21">
        <v>0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Q21">
        <v>504549153</v>
      </c>
      <c r="AR21">
        <v>504549153</v>
      </c>
      <c r="AS21">
        <v>4</v>
      </c>
      <c r="AT21" t="b">
        <v>0</v>
      </c>
      <c r="AU21" t="b">
        <v>1</v>
      </c>
    </row>
    <row r="22" spans="1:47" x14ac:dyDescent="0.25">
      <c r="A22" t="s">
        <v>624</v>
      </c>
      <c r="B22" t="s">
        <v>625</v>
      </c>
      <c r="C22">
        <v>20230101</v>
      </c>
      <c r="D22">
        <v>2023</v>
      </c>
      <c r="E22">
        <v>52</v>
      </c>
      <c r="F22" t="s">
        <v>626</v>
      </c>
      <c r="G22">
        <v>842</v>
      </c>
      <c r="H22" t="s">
        <v>627</v>
      </c>
      <c r="I22" t="s">
        <v>627</v>
      </c>
      <c r="J22" t="s">
        <v>628</v>
      </c>
      <c r="K22" t="s">
        <v>629</v>
      </c>
      <c r="L22">
        <v>70</v>
      </c>
      <c r="M22" t="s">
        <v>702</v>
      </c>
      <c r="N22" t="s">
        <v>703</v>
      </c>
      <c r="O22">
        <v>0</v>
      </c>
      <c r="P22" t="s">
        <v>632</v>
      </c>
      <c r="Q22" t="s">
        <v>633</v>
      </c>
      <c r="R22" t="s">
        <v>634</v>
      </c>
      <c r="S22" t="s">
        <v>635</v>
      </c>
      <c r="T22" t="b">
        <v>1</v>
      </c>
      <c r="U22" t="s">
        <v>636</v>
      </c>
      <c r="V22" t="s">
        <v>637</v>
      </c>
      <c r="W22">
        <v>0</v>
      </c>
      <c r="X22" t="b">
        <v>0</v>
      </c>
      <c r="Y22" t="s">
        <v>638</v>
      </c>
      <c r="Z22" t="s">
        <v>639</v>
      </c>
      <c r="AA22" t="s">
        <v>640</v>
      </c>
      <c r="AB22">
        <v>0</v>
      </c>
      <c r="AC22" t="s">
        <v>641</v>
      </c>
      <c r="AD22">
        <v>-1</v>
      </c>
      <c r="AE22" t="s">
        <v>642</v>
      </c>
      <c r="AF22">
        <v>0</v>
      </c>
      <c r="AG22" t="b">
        <v>0</v>
      </c>
      <c r="AH22">
        <v>-1</v>
      </c>
      <c r="AI22" t="s">
        <v>642</v>
      </c>
      <c r="AJ22">
        <v>0</v>
      </c>
      <c r="AK22" t="b">
        <v>0</v>
      </c>
      <c r="AL22">
        <v>0</v>
      </c>
      <c r="AM22" t="b">
        <v>1</v>
      </c>
      <c r="AN22">
        <v>0</v>
      </c>
      <c r="AO22" t="b">
        <v>0</v>
      </c>
      <c r="AQ22">
        <v>25292406</v>
      </c>
      <c r="AR22">
        <v>25292406</v>
      </c>
      <c r="AS22">
        <v>4</v>
      </c>
      <c r="AT22" t="b">
        <v>0</v>
      </c>
      <c r="AU22" t="b">
        <v>1</v>
      </c>
    </row>
    <row r="23" spans="1:47" x14ac:dyDescent="0.25">
      <c r="A23" t="s">
        <v>624</v>
      </c>
      <c r="B23" t="s">
        <v>625</v>
      </c>
      <c r="C23">
        <v>20230101</v>
      </c>
      <c r="D23">
        <v>2023</v>
      </c>
      <c r="E23">
        <v>52</v>
      </c>
      <c r="F23" t="s">
        <v>626</v>
      </c>
      <c r="G23">
        <v>842</v>
      </c>
      <c r="H23" t="s">
        <v>627</v>
      </c>
      <c r="I23" t="s">
        <v>627</v>
      </c>
      <c r="J23" t="s">
        <v>628</v>
      </c>
      <c r="K23" t="s">
        <v>629</v>
      </c>
      <c r="L23">
        <v>72</v>
      </c>
      <c r="M23" t="s">
        <v>704</v>
      </c>
      <c r="N23" t="s">
        <v>67</v>
      </c>
      <c r="O23">
        <v>0</v>
      </c>
      <c r="P23" t="s">
        <v>632</v>
      </c>
      <c r="Q23" t="s">
        <v>633</v>
      </c>
      <c r="R23" t="s">
        <v>634</v>
      </c>
      <c r="S23" t="s">
        <v>635</v>
      </c>
      <c r="T23" t="b">
        <v>1</v>
      </c>
      <c r="U23" t="s">
        <v>636</v>
      </c>
      <c r="V23" t="s">
        <v>637</v>
      </c>
      <c r="W23">
        <v>0</v>
      </c>
      <c r="X23" t="b">
        <v>0</v>
      </c>
      <c r="Y23" t="s">
        <v>638</v>
      </c>
      <c r="Z23" t="s">
        <v>639</v>
      </c>
      <c r="AA23" t="s">
        <v>640</v>
      </c>
      <c r="AB23">
        <v>0</v>
      </c>
      <c r="AC23" t="s">
        <v>641</v>
      </c>
      <c r="AD23">
        <v>-1</v>
      </c>
      <c r="AE23" t="s">
        <v>642</v>
      </c>
      <c r="AF23">
        <v>0</v>
      </c>
      <c r="AG23" t="b">
        <v>0</v>
      </c>
      <c r="AH23">
        <v>-1</v>
      </c>
      <c r="AI23" t="s">
        <v>642</v>
      </c>
      <c r="AJ23">
        <v>0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Q23">
        <v>68306172</v>
      </c>
      <c r="AR23">
        <v>68306172</v>
      </c>
      <c r="AS23">
        <v>4</v>
      </c>
      <c r="AT23" t="b">
        <v>0</v>
      </c>
      <c r="AU23" t="b">
        <v>1</v>
      </c>
    </row>
    <row r="24" spans="1:47" x14ac:dyDescent="0.25">
      <c r="A24" t="s">
        <v>624</v>
      </c>
      <c r="B24" t="s">
        <v>625</v>
      </c>
      <c r="C24">
        <v>20230101</v>
      </c>
      <c r="D24">
        <v>2023</v>
      </c>
      <c r="E24">
        <v>52</v>
      </c>
      <c r="F24" t="s">
        <v>626</v>
      </c>
      <c r="G24">
        <v>842</v>
      </c>
      <c r="H24" t="s">
        <v>627</v>
      </c>
      <c r="I24" t="s">
        <v>627</v>
      </c>
      <c r="J24" t="s">
        <v>628</v>
      </c>
      <c r="K24" t="s">
        <v>629</v>
      </c>
      <c r="L24">
        <v>76</v>
      </c>
      <c r="M24" t="s">
        <v>705</v>
      </c>
      <c r="N24" t="s">
        <v>59</v>
      </c>
      <c r="O24">
        <v>0</v>
      </c>
      <c r="P24" t="s">
        <v>632</v>
      </c>
      <c r="Q24" t="s">
        <v>633</v>
      </c>
      <c r="R24" t="s">
        <v>634</v>
      </c>
      <c r="S24" t="s">
        <v>635</v>
      </c>
      <c r="T24" t="b">
        <v>1</v>
      </c>
      <c r="U24" t="s">
        <v>636</v>
      </c>
      <c r="V24" t="s">
        <v>637</v>
      </c>
      <c r="W24">
        <v>0</v>
      </c>
      <c r="X24" t="b">
        <v>0</v>
      </c>
      <c r="Y24" t="s">
        <v>638</v>
      </c>
      <c r="Z24" t="s">
        <v>639</v>
      </c>
      <c r="AA24" t="s">
        <v>640</v>
      </c>
      <c r="AB24">
        <v>0</v>
      </c>
      <c r="AC24" t="s">
        <v>641</v>
      </c>
      <c r="AD24">
        <v>-1</v>
      </c>
      <c r="AE24" t="s">
        <v>642</v>
      </c>
      <c r="AF24">
        <v>0</v>
      </c>
      <c r="AG24" t="b">
        <v>0</v>
      </c>
      <c r="AH24">
        <v>-1</v>
      </c>
      <c r="AI24" t="s">
        <v>642</v>
      </c>
      <c r="AJ24">
        <v>0</v>
      </c>
      <c r="AK24" t="b">
        <v>0</v>
      </c>
      <c r="AL24">
        <v>0</v>
      </c>
      <c r="AM24" t="b">
        <v>1</v>
      </c>
      <c r="AN24">
        <v>0</v>
      </c>
      <c r="AO24" t="b">
        <v>0</v>
      </c>
      <c r="AQ24">
        <v>44807817218</v>
      </c>
      <c r="AR24">
        <v>44807817218</v>
      </c>
      <c r="AS24">
        <v>4</v>
      </c>
      <c r="AT24" t="b">
        <v>0</v>
      </c>
      <c r="AU24" t="b">
        <v>1</v>
      </c>
    </row>
    <row r="25" spans="1:47" x14ac:dyDescent="0.25">
      <c r="A25" t="s">
        <v>624</v>
      </c>
      <c r="B25" t="s">
        <v>625</v>
      </c>
      <c r="C25">
        <v>20230101</v>
      </c>
      <c r="D25">
        <v>2023</v>
      </c>
      <c r="E25">
        <v>52</v>
      </c>
      <c r="F25" t="s">
        <v>626</v>
      </c>
      <c r="G25">
        <v>842</v>
      </c>
      <c r="H25" t="s">
        <v>627</v>
      </c>
      <c r="I25" t="s">
        <v>627</v>
      </c>
      <c r="J25" t="s">
        <v>628</v>
      </c>
      <c r="K25" t="s">
        <v>629</v>
      </c>
      <c r="L25">
        <v>84</v>
      </c>
      <c r="M25" t="s">
        <v>706</v>
      </c>
      <c r="N25" t="s">
        <v>71</v>
      </c>
      <c r="O25">
        <v>0</v>
      </c>
      <c r="P25" t="s">
        <v>632</v>
      </c>
      <c r="Q25" t="s">
        <v>633</v>
      </c>
      <c r="R25" t="s">
        <v>634</v>
      </c>
      <c r="S25" t="s">
        <v>635</v>
      </c>
      <c r="T25" t="b">
        <v>1</v>
      </c>
      <c r="U25" t="s">
        <v>636</v>
      </c>
      <c r="V25" t="s">
        <v>637</v>
      </c>
      <c r="W25">
        <v>0</v>
      </c>
      <c r="X25" t="b">
        <v>0</v>
      </c>
      <c r="Y25" t="s">
        <v>638</v>
      </c>
      <c r="Z25" t="s">
        <v>639</v>
      </c>
      <c r="AA25" t="s">
        <v>640</v>
      </c>
      <c r="AB25">
        <v>0</v>
      </c>
      <c r="AC25" t="s">
        <v>641</v>
      </c>
      <c r="AD25">
        <v>-1</v>
      </c>
      <c r="AE25" t="s">
        <v>642</v>
      </c>
      <c r="AF25">
        <v>0</v>
      </c>
      <c r="AG25" t="b">
        <v>0</v>
      </c>
      <c r="AH25">
        <v>-1</v>
      </c>
      <c r="AI25" t="s">
        <v>642</v>
      </c>
      <c r="AJ25">
        <v>0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Q25">
        <v>648549592</v>
      </c>
      <c r="AR25">
        <v>648549592</v>
      </c>
      <c r="AS25">
        <v>4</v>
      </c>
      <c r="AT25" t="b">
        <v>0</v>
      </c>
      <c r="AU25" t="b">
        <v>1</v>
      </c>
    </row>
    <row r="26" spans="1:47" x14ac:dyDescent="0.25">
      <c r="A26" t="s">
        <v>624</v>
      </c>
      <c r="B26" t="s">
        <v>625</v>
      </c>
      <c r="C26">
        <v>20230101</v>
      </c>
      <c r="D26">
        <v>2023</v>
      </c>
      <c r="E26">
        <v>52</v>
      </c>
      <c r="F26" t="s">
        <v>626</v>
      </c>
      <c r="G26">
        <v>842</v>
      </c>
      <c r="H26" t="s">
        <v>627</v>
      </c>
      <c r="I26" t="s">
        <v>627</v>
      </c>
      <c r="J26" t="s">
        <v>628</v>
      </c>
      <c r="K26" t="s">
        <v>629</v>
      </c>
      <c r="L26">
        <v>86</v>
      </c>
      <c r="M26" t="s">
        <v>707</v>
      </c>
      <c r="N26" t="s">
        <v>708</v>
      </c>
      <c r="O26">
        <v>0</v>
      </c>
      <c r="P26" t="s">
        <v>632</v>
      </c>
      <c r="Q26" t="s">
        <v>633</v>
      </c>
      <c r="R26" t="s">
        <v>634</v>
      </c>
      <c r="S26" t="s">
        <v>635</v>
      </c>
      <c r="T26" t="b">
        <v>1</v>
      </c>
      <c r="U26" t="s">
        <v>636</v>
      </c>
      <c r="V26" t="s">
        <v>637</v>
      </c>
      <c r="W26">
        <v>0</v>
      </c>
      <c r="X26" t="b">
        <v>0</v>
      </c>
      <c r="Y26" t="s">
        <v>638</v>
      </c>
      <c r="Z26" t="s">
        <v>639</v>
      </c>
      <c r="AA26" t="s">
        <v>640</v>
      </c>
      <c r="AB26">
        <v>0</v>
      </c>
      <c r="AC26" t="s">
        <v>641</v>
      </c>
      <c r="AD26">
        <v>-1</v>
      </c>
      <c r="AE26" t="s">
        <v>642</v>
      </c>
      <c r="AF26">
        <v>0</v>
      </c>
      <c r="AG26" t="b">
        <v>0</v>
      </c>
      <c r="AH26">
        <v>-1</v>
      </c>
      <c r="AI26" t="s">
        <v>642</v>
      </c>
      <c r="AJ26">
        <v>0</v>
      </c>
      <c r="AK26" t="b">
        <v>0</v>
      </c>
      <c r="AL26">
        <v>0</v>
      </c>
      <c r="AM26" t="b">
        <v>1</v>
      </c>
      <c r="AN26">
        <v>0</v>
      </c>
      <c r="AO26" t="b">
        <v>0</v>
      </c>
      <c r="AQ26">
        <v>3023513</v>
      </c>
      <c r="AR26">
        <v>3023513</v>
      </c>
      <c r="AS26">
        <v>4</v>
      </c>
      <c r="AT26" t="b">
        <v>0</v>
      </c>
      <c r="AU26" t="b">
        <v>1</v>
      </c>
    </row>
    <row r="27" spans="1:47" x14ac:dyDescent="0.25">
      <c r="A27" t="s">
        <v>624</v>
      </c>
      <c r="B27" t="s">
        <v>625</v>
      </c>
      <c r="C27">
        <v>20230101</v>
      </c>
      <c r="D27">
        <v>2023</v>
      </c>
      <c r="E27">
        <v>52</v>
      </c>
      <c r="F27" t="s">
        <v>626</v>
      </c>
      <c r="G27">
        <v>842</v>
      </c>
      <c r="H27" t="s">
        <v>627</v>
      </c>
      <c r="I27" t="s">
        <v>627</v>
      </c>
      <c r="J27" t="s">
        <v>628</v>
      </c>
      <c r="K27" t="s">
        <v>629</v>
      </c>
      <c r="L27">
        <v>90</v>
      </c>
      <c r="M27" t="s">
        <v>709</v>
      </c>
      <c r="N27" t="s">
        <v>710</v>
      </c>
      <c r="O27">
        <v>0</v>
      </c>
      <c r="P27" t="s">
        <v>632</v>
      </c>
      <c r="Q27" t="s">
        <v>633</v>
      </c>
      <c r="R27" t="s">
        <v>634</v>
      </c>
      <c r="S27" t="s">
        <v>635</v>
      </c>
      <c r="T27" t="b">
        <v>1</v>
      </c>
      <c r="U27" t="s">
        <v>636</v>
      </c>
      <c r="V27" t="s">
        <v>637</v>
      </c>
      <c r="W27">
        <v>0</v>
      </c>
      <c r="X27" t="b">
        <v>0</v>
      </c>
      <c r="Y27" t="s">
        <v>638</v>
      </c>
      <c r="Z27" t="s">
        <v>639</v>
      </c>
      <c r="AA27" t="s">
        <v>640</v>
      </c>
      <c r="AB27">
        <v>0</v>
      </c>
      <c r="AC27" t="s">
        <v>641</v>
      </c>
      <c r="AD27">
        <v>-1</v>
      </c>
      <c r="AE27" t="s">
        <v>642</v>
      </c>
      <c r="AF27">
        <v>0</v>
      </c>
      <c r="AG27" t="b">
        <v>0</v>
      </c>
      <c r="AH27">
        <v>-1</v>
      </c>
      <c r="AI27" t="s">
        <v>642</v>
      </c>
      <c r="AJ27">
        <v>0</v>
      </c>
      <c r="AK27" t="b">
        <v>0</v>
      </c>
      <c r="AL27">
        <v>0</v>
      </c>
      <c r="AM27" t="b">
        <v>1</v>
      </c>
      <c r="AN27">
        <v>0</v>
      </c>
      <c r="AO27" t="b">
        <v>0</v>
      </c>
      <c r="AQ27">
        <v>9611570</v>
      </c>
      <c r="AR27">
        <v>9611570</v>
      </c>
      <c r="AS27">
        <v>4</v>
      </c>
      <c r="AT27" t="b">
        <v>0</v>
      </c>
      <c r="AU27" t="b">
        <v>1</v>
      </c>
    </row>
    <row r="28" spans="1:47" x14ac:dyDescent="0.25">
      <c r="A28" t="s">
        <v>624</v>
      </c>
      <c r="B28" t="s">
        <v>625</v>
      </c>
      <c r="C28">
        <v>20230101</v>
      </c>
      <c r="D28">
        <v>2023</v>
      </c>
      <c r="E28">
        <v>52</v>
      </c>
      <c r="F28" t="s">
        <v>626</v>
      </c>
      <c r="G28">
        <v>842</v>
      </c>
      <c r="H28" t="s">
        <v>627</v>
      </c>
      <c r="I28" t="s">
        <v>627</v>
      </c>
      <c r="J28" t="s">
        <v>628</v>
      </c>
      <c r="K28" t="s">
        <v>629</v>
      </c>
      <c r="L28">
        <v>92</v>
      </c>
      <c r="M28" t="s">
        <v>711</v>
      </c>
      <c r="N28" t="s">
        <v>712</v>
      </c>
      <c r="O28">
        <v>0</v>
      </c>
      <c r="P28" t="s">
        <v>632</v>
      </c>
      <c r="Q28" t="s">
        <v>633</v>
      </c>
      <c r="R28" t="s">
        <v>634</v>
      </c>
      <c r="S28" t="s">
        <v>635</v>
      </c>
      <c r="T28" t="b">
        <v>1</v>
      </c>
      <c r="U28" t="s">
        <v>636</v>
      </c>
      <c r="V28" t="s">
        <v>637</v>
      </c>
      <c r="W28">
        <v>0</v>
      </c>
      <c r="X28" t="b">
        <v>0</v>
      </c>
      <c r="Y28" t="s">
        <v>638</v>
      </c>
      <c r="Z28" t="s">
        <v>639</v>
      </c>
      <c r="AA28" t="s">
        <v>640</v>
      </c>
      <c r="AB28">
        <v>0</v>
      </c>
      <c r="AC28" t="s">
        <v>641</v>
      </c>
      <c r="AD28">
        <v>-1</v>
      </c>
      <c r="AE28" t="s">
        <v>642</v>
      </c>
      <c r="AF28">
        <v>0</v>
      </c>
      <c r="AG28" t="b">
        <v>0</v>
      </c>
      <c r="AH28">
        <v>-1</v>
      </c>
      <c r="AI28" t="s">
        <v>642</v>
      </c>
      <c r="AJ28">
        <v>0</v>
      </c>
      <c r="AK28" t="b">
        <v>0</v>
      </c>
      <c r="AL28">
        <v>0</v>
      </c>
      <c r="AM28" t="b">
        <v>1</v>
      </c>
      <c r="AN28">
        <v>0</v>
      </c>
      <c r="AO28" t="b">
        <v>0</v>
      </c>
      <c r="AQ28">
        <v>462686054</v>
      </c>
      <c r="AR28">
        <v>462686054</v>
      </c>
      <c r="AS28">
        <v>4</v>
      </c>
      <c r="AT28" t="b">
        <v>0</v>
      </c>
      <c r="AU28" t="b">
        <v>1</v>
      </c>
    </row>
    <row r="29" spans="1:47" x14ac:dyDescent="0.25">
      <c r="A29" t="s">
        <v>624</v>
      </c>
      <c r="B29" t="s">
        <v>625</v>
      </c>
      <c r="C29">
        <v>20230101</v>
      </c>
      <c r="D29">
        <v>2023</v>
      </c>
      <c r="E29">
        <v>52</v>
      </c>
      <c r="F29" t="s">
        <v>626</v>
      </c>
      <c r="G29">
        <v>842</v>
      </c>
      <c r="H29" t="s">
        <v>627</v>
      </c>
      <c r="I29" t="s">
        <v>627</v>
      </c>
      <c r="J29" t="s">
        <v>628</v>
      </c>
      <c r="K29" t="s">
        <v>629</v>
      </c>
      <c r="L29">
        <v>96</v>
      </c>
      <c r="M29" t="s">
        <v>663</v>
      </c>
      <c r="N29" t="s">
        <v>664</v>
      </c>
      <c r="O29">
        <v>0</v>
      </c>
      <c r="P29" t="s">
        <v>632</v>
      </c>
      <c r="Q29" t="s">
        <v>633</v>
      </c>
      <c r="R29" t="s">
        <v>634</v>
      </c>
      <c r="S29" t="s">
        <v>635</v>
      </c>
      <c r="T29" t="b">
        <v>1</v>
      </c>
      <c r="U29" t="s">
        <v>636</v>
      </c>
      <c r="V29" t="s">
        <v>637</v>
      </c>
      <c r="W29">
        <v>0</v>
      </c>
      <c r="X29" t="b">
        <v>0</v>
      </c>
      <c r="Y29" t="s">
        <v>638</v>
      </c>
      <c r="Z29" t="s">
        <v>639</v>
      </c>
      <c r="AA29" t="s">
        <v>640</v>
      </c>
      <c r="AB29">
        <v>0</v>
      </c>
      <c r="AC29" t="s">
        <v>641</v>
      </c>
      <c r="AD29">
        <v>-1</v>
      </c>
      <c r="AE29" t="s">
        <v>642</v>
      </c>
      <c r="AF29">
        <v>0</v>
      </c>
      <c r="AG29" t="b">
        <v>0</v>
      </c>
      <c r="AH29">
        <v>-1</v>
      </c>
      <c r="AI29" t="s">
        <v>642</v>
      </c>
      <c r="AJ29">
        <v>0</v>
      </c>
      <c r="AK29" t="b">
        <v>0</v>
      </c>
      <c r="AL29">
        <v>0</v>
      </c>
      <c r="AM29" t="b">
        <v>1</v>
      </c>
      <c r="AN29">
        <v>0</v>
      </c>
      <c r="AO29" t="b">
        <v>0</v>
      </c>
      <c r="AQ29">
        <v>141539766</v>
      </c>
      <c r="AR29">
        <v>141539766</v>
      </c>
      <c r="AS29">
        <v>4</v>
      </c>
      <c r="AT29" t="b">
        <v>0</v>
      </c>
      <c r="AU29" t="b">
        <v>1</v>
      </c>
    </row>
    <row r="30" spans="1:47" x14ac:dyDescent="0.25">
      <c r="A30" t="s">
        <v>624</v>
      </c>
      <c r="B30" t="s">
        <v>625</v>
      </c>
      <c r="C30">
        <v>20230101</v>
      </c>
      <c r="D30">
        <v>2023</v>
      </c>
      <c r="E30">
        <v>52</v>
      </c>
      <c r="F30" t="s">
        <v>626</v>
      </c>
      <c r="G30">
        <v>842</v>
      </c>
      <c r="H30" t="s">
        <v>627</v>
      </c>
      <c r="I30" t="s">
        <v>627</v>
      </c>
      <c r="J30" t="s">
        <v>628</v>
      </c>
      <c r="K30" t="s">
        <v>629</v>
      </c>
      <c r="L30">
        <v>100</v>
      </c>
      <c r="M30" t="s">
        <v>658</v>
      </c>
      <c r="N30" t="s">
        <v>43</v>
      </c>
      <c r="O30">
        <v>0</v>
      </c>
      <c r="P30" t="s">
        <v>632</v>
      </c>
      <c r="Q30" t="s">
        <v>633</v>
      </c>
      <c r="R30" t="s">
        <v>634</v>
      </c>
      <c r="S30" t="s">
        <v>635</v>
      </c>
      <c r="T30" t="b">
        <v>1</v>
      </c>
      <c r="U30" t="s">
        <v>636</v>
      </c>
      <c r="V30" t="s">
        <v>637</v>
      </c>
      <c r="W30">
        <v>0</v>
      </c>
      <c r="X30" t="b">
        <v>0</v>
      </c>
      <c r="Y30" t="s">
        <v>638</v>
      </c>
      <c r="Z30" t="s">
        <v>639</v>
      </c>
      <c r="AA30" t="s">
        <v>640</v>
      </c>
      <c r="AB30">
        <v>0</v>
      </c>
      <c r="AC30" t="s">
        <v>641</v>
      </c>
      <c r="AD30">
        <v>-1</v>
      </c>
      <c r="AE30" t="s">
        <v>642</v>
      </c>
      <c r="AF30">
        <v>0</v>
      </c>
      <c r="AG30" t="b">
        <v>0</v>
      </c>
      <c r="AH30">
        <v>-1</v>
      </c>
      <c r="AI30" t="s">
        <v>642</v>
      </c>
      <c r="AJ30">
        <v>0</v>
      </c>
      <c r="AK30" t="b">
        <v>0</v>
      </c>
      <c r="AL30">
        <v>0</v>
      </c>
      <c r="AM30" t="b">
        <v>1</v>
      </c>
      <c r="AN30">
        <v>0</v>
      </c>
      <c r="AO30" t="b">
        <v>0</v>
      </c>
      <c r="AQ30">
        <v>510833846</v>
      </c>
      <c r="AR30">
        <v>510833846</v>
      </c>
      <c r="AS30">
        <v>4</v>
      </c>
      <c r="AT30" t="b">
        <v>0</v>
      </c>
      <c r="AU30" t="b">
        <v>1</v>
      </c>
    </row>
    <row r="31" spans="1:47" x14ac:dyDescent="0.25">
      <c r="A31" t="s">
        <v>624</v>
      </c>
      <c r="B31" t="s">
        <v>625</v>
      </c>
      <c r="C31">
        <v>20230101</v>
      </c>
      <c r="D31">
        <v>2023</v>
      </c>
      <c r="E31">
        <v>52</v>
      </c>
      <c r="F31" t="s">
        <v>626</v>
      </c>
      <c r="G31">
        <v>842</v>
      </c>
      <c r="H31" t="s">
        <v>627</v>
      </c>
      <c r="I31" t="s">
        <v>627</v>
      </c>
      <c r="J31" t="s">
        <v>628</v>
      </c>
      <c r="K31" t="s">
        <v>629</v>
      </c>
      <c r="L31">
        <v>104</v>
      </c>
      <c r="M31" t="s">
        <v>713</v>
      </c>
      <c r="N31" t="s">
        <v>714</v>
      </c>
      <c r="O31">
        <v>0</v>
      </c>
      <c r="P31" t="s">
        <v>632</v>
      </c>
      <c r="Q31" t="s">
        <v>633</v>
      </c>
      <c r="R31" t="s">
        <v>634</v>
      </c>
      <c r="S31" t="s">
        <v>635</v>
      </c>
      <c r="T31" t="b">
        <v>1</v>
      </c>
      <c r="U31" t="s">
        <v>636</v>
      </c>
      <c r="V31" t="s">
        <v>637</v>
      </c>
      <c r="W31">
        <v>0</v>
      </c>
      <c r="X31" t="b">
        <v>0</v>
      </c>
      <c r="Y31" t="s">
        <v>638</v>
      </c>
      <c r="Z31" t="s">
        <v>639</v>
      </c>
      <c r="AA31" t="s">
        <v>640</v>
      </c>
      <c r="AB31">
        <v>0</v>
      </c>
      <c r="AC31" t="s">
        <v>641</v>
      </c>
      <c r="AD31">
        <v>-1</v>
      </c>
      <c r="AE31" t="s">
        <v>642</v>
      </c>
      <c r="AF31">
        <v>0</v>
      </c>
      <c r="AG31" t="b">
        <v>0</v>
      </c>
      <c r="AH31">
        <v>-1</v>
      </c>
      <c r="AI31" t="s">
        <v>642</v>
      </c>
      <c r="AJ31">
        <v>0</v>
      </c>
      <c r="AK31" t="b">
        <v>0</v>
      </c>
      <c r="AL31">
        <v>0</v>
      </c>
      <c r="AM31" t="b">
        <v>1</v>
      </c>
      <c r="AN31">
        <v>0</v>
      </c>
      <c r="AO31" t="b">
        <v>0</v>
      </c>
      <c r="AQ31">
        <v>171528876</v>
      </c>
      <c r="AR31">
        <v>171528876</v>
      </c>
      <c r="AS31">
        <v>4</v>
      </c>
      <c r="AT31" t="b">
        <v>0</v>
      </c>
      <c r="AU31" t="b">
        <v>1</v>
      </c>
    </row>
    <row r="32" spans="1:47" x14ac:dyDescent="0.25">
      <c r="A32" t="s">
        <v>624</v>
      </c>
      <c r="B32" t="s">
        <v>625</v>
      </c>
      <c r="C32">
        <v>20230101</v>
      </c>
      <c r="D32">
        <v>2023</v>
      </c>
      <c r="E32">
        <v>52</v>
      </c>
      <c r="F32" t="s">
        <v>626</v>
      </c>
      <c r="G32">
        <v>842</v>
      </c>
      <c r="H32" t="s">
        <v>627</v>
      </c>
      <c r="I32" t="s">
        <v>627</v>
      </c>
      <c r="J32" t="s">
        <v>628</v>
      </c>
      <c r="K32" t="s">
        <v>629</v>
      </c>
      <c r="L32">
        <v>108</v>
      </c>
      <c r="M32" t="s">
        <v>715</v>
      </c>
      <c r="N32" t="s">
        <v>47</v>
      </c>
      <c r="O32">
        <v>0</v>
      </c>
      <c r="P32" t="s">
        <v>632</v>
      </c>
      <c r="Q32" t="s">
        <v>633</v>
      </c>
      <c r="R32" t="s">
        <v>634</v>
      </c>
      <c r="S32" t="s">
        <v>635</v>
      </c>
      <c r="T32" t="b">
        <v>1</v>
      </c>
      <c r="U32" t="s">
        <v>636</v>
      </c>
      <c r="V32" t="s">
        <v>637</v>
      </c>
      <c r="W32">
        <v>0</v>
      </c>
      <c r="X32" t="b">
        <v>0</v>
      </c>
      <c r="Y32" t="s">
        <v>638</v>
      </c>
      <c r="Z32" t="s">
        <v>639</v>
      </c>
      <c r="AA32" t="s">
        <v>640</v>
      </c>
      <c r="AB32">
        <v>0</v>
      </c>
      <c r="AC32" t="s">
        <v>641</v>
      </c>
      <c r="AD32">
        <v>-1</v>
      </c>
      <c r="AE32" t="s">
        <v>642</v>
      </c>
      <c r="AF32">
        <v>0</v>
      </c>
      <c r="AG32" t="b">
        <v>0</v>
      </c>
      <c r="AH32">
        <v>-1</v>
      </c>
      <c r="AI32" t="s">
        <v>642</v>
      </c>
      <c r="AJ32">
        <v>0</v>
      </c>
      <c r="AK32" t="b">
        <v>0</v>
      </c>
      <c r="AL32">
        <v>0</v>
      </c>
      <c r="AM32" t="b">
        <v>1</v>
      </c>
      <c r="AN32">
        <v>0</v>
      </c>
      <c r="AO32" t="b">
        <v>0</v>
      </c>
      <c r="AQ32">
        <v>4049000</v>
      </c>
      <c r="AR32">
        <v>4049000</v>
      </c>
      <c r="AS32">
        <v>4</v>
      </c>
      <c r="AT32" t="b">
        <v>0</v>
      </c>
      <c r="AU32" t="b">
        <v>1</v>
      </c>
    </row>
    <row r="33" spans="1:47" x14ac:dyDescent="0.25">
      <c r="A33" t="s">
        <v>624</v>
      </c>
      <c r="B33" t="s">
        <v>625</v>
      </c>
      <c r="C33">
        <v>20230101</v>
      </c>
      <c r="D33">
        <v>2023</v>
      </c>
      <c r="E33">
        <v>52</v>
      </c>
      <c r="F33" t="s">
        <v>626</v>
      </c>
      <c r="G33">
        <v>842</v>
      </c>
      <c r="H33" t="s">
        <v>627</v>
      </c>
      <c r="I33" t="s">
        <v>627</v>
      </c>
      <c r="J33" t="s">
        <v>628</v>
      </c>
      <c r="K33" t="s">
        <v>629</v>
      </c>
      <c r="L33">
        <v>112</v>
      </c>
      <c r="M33" t="s">
        <v>716</v>
      </c>
      <c r="N33" t="s">
        <v>69</v>
      </c>
      <c r="O33">
        <v>0</v>
      </c>
      <c r="P33" t="s">
        <v>632</v>
      </c>
      <c r="Q33" t="s">
        <v>633</v>
      </c>
      <c r="R33" t="s">
        <v>634</v>
      </c>
      <c r="S33" t="s">
        <v>635</v>
      </c>
      <c r="T33" t="b">
        <v>1</v>
      </c>
      <c r="U33" t="s">
        <v>636</v>
      </c>
      <c r="V33" t="s">
        <v>637</v>
      </c>
      <c r="W33">
        <v>0</v>
      </c>
      <c r="X33" t="b">
        <v>0</v>
      </c>
      <c r="Y33" t="s">
        <v>638</v>
      </c>
      <c r="Z33" t="s">
        <v>639</v>
      </c>
      <c r="AA33" t="s">
        <v>640</v>
      </c>
      <c r="AB33">
        <v>0</v>
      </c>
      <c r="AC33" t="s">
        <v>641</v>
      </c>
      <c r="AD33">
        <v>-1</v>
      </c>
      <c r="AE33" t="s">
        <v>642</v>
      </c>
      <c r="AF33">
        <v>0</v>
      </c>
      <c r="AG33" t="b">
        <v>0</v>
      </c>
      <c r="AH33">
        <v>-1</v>
      </c>
      <c r="AI33" t="s">
        <v>642</v>
      </c>
      <c r="AJ33">
        <v>0</v>
      </c>
      <c r="AK33" t="b">
        <v>0</v>
      </c>
      <c r="AL33">
        <v>0</v>
      </c>
      <c r="AM33" t="b">
        <v>1</v>
      </c>
      <c r="AN33">
        <v>0</v>
      </c>
      <c r="AO33" t="b">
        <v>0</v>
      </c>
      <c r="AQ33">
        <v>17295613</v>
      </c>
      <c r="AR33">
        <v>17295613</v>
      </c>
      <c r="AS33">
        <v>4</v>
      </c>
      <c r="AT33" t="b">
        <v>0</v>
      </c>
      <c r="AU33" t="b">
        <v>1</v>
      </c>
    </row>
    <row r="34" spans="1:47" x14ac:dyDescent="0.25">
      <c r="A34" t="s">
        <v>624</v>
      </c>
      <c r="B34" t="s">
        <v>625</v>
      </c>
      <c r="C34">
        <v>20230101</v>
      </c>
      <c r="D34">
        <v>2023</v>
      </c>
      <c r="E34">
        <v>52</v>
      </c>
      <c r="F34" t="s">
        <v>626</v>
      </c>
      <c r="G34">
        <v>842</v>
      </c>
      <c r="H34" t="s">
        <v>627</v>
      </c>
      <c r="I34" t="s">
        <v>627</v>
      </c>
      <c r="J34" t="s">
        <v>628</v>
      </c>
      <c r="K34" t="s">
        <v>629</v>
      </c>
      <c r="L34">
        <v>116</v>
      </c>
      <c r="M34" t="s">
        <v>717</v>
      </c>
      <c r="N34" t="s">
        <v>223</v>
      </c>
      <c r="O34">
        <v>0</v>
      </c>
      <c r="P34" t="s">
        <v>632</v>
      </c>
      <c r="Q34" t="s">
        <v>633</v>
      </c>
      <c r="R34" t="s">
        <v>634</v>
      </c>
      <c r="S34" t="s">
        <v>635</v>
      </c>
      <c r="T34" t="b">
        <v>1</v>
      </c>
      <c r="U34" t="s">
        <v>636</v>
      </c>
      <c r="V34" t="s">
        <v>637</v>
      </c>
      <c r="W34">
        <v>0</v>
      </c>
      <c r="X34" t="b">
        <v>0</v>
      </c>
      <c r="Y34" t="s">
        <v>638</v>
      </c>
      <c r="Z34" t="s">
        <v>639</v>
      </c>
      <c r="AA34" t="s">
        <v>640</v>
      </c>
      <c r="AB34">
        <v>0</v>
      </c>
      <c r="AC34" t="s">
        <v>641</v>
      </c>
      <c r="AD34">
        <v>-1</v>
      </c>
      <c r="AE34" t="s">
        <v>642</v>
      </c>
      <c r="AF34">
        <v>0</v>
      </c>
      <c r="AG34" t="b">
        <v>0</v>
      </c>
      <c r="AH34">
        <v>-1</v>
      </c>
      <c r="AI34" t="s">
        <v>642</v>
      </c>
      <c r="AJ34">
        <v>0</v>
      </c>
      <c r="AK34" t="b">
        <v>0</v>
      </c>
      <c r="AL34">
        <v>0</v>
      </c>
      <c r="AM34" t="b">
        <v>1</v>
      </c>
      <c r="AN34">
        <v>0</v>
      </c>
      <c r="AO34" t="b">
        <v>0</v>
      </c>
      <c r="AQ34">
        <v>305347991</v>
      </c>
      <c r="AR34">
        <v>305347991</v>
      </c>
      <c r="AS34">
        <v>4</v>
      </c>
      <c r="AT34" t="b">
        <v>0</v>
      </c>
      <c r="AU34" t="b">
        <v>1</v>
      </c>
    </row>
    <row r="35" spans="1:47" x14ac:dyDescent="0.25">
      <c r="A35" t="s">
        <v>624</v>
      </c>
      <c r="B35" t="s">
        <v>625</v>
      </c>
      <c r="C35">
        <v>20230101</v>
      </c>
      <c r="D35">
        <v>2023</v>
      </c>
      <c r="E35">
        <v>52</v>
      </c>
      <c r="F35" t="s">
        <v>626</v>
      </c>
      <c r="G35">
        <v>842</v>
      </c>
      <c r="H35" t="s">
        <v>627</v>
      </c>
      <c r="I35" t="s">
        <v>627</v>
      </c>
      <c r="J35" t="s">
        <v>628</v>
      </c>
      <c r="K35" t="s">
        <v>629</v>
      </c>
      <c r="L35">
        <v>120</v>
      </c>
      <c r="M35" t="s">
        <v>718</v>
      </c>
      <c r="N35" t="s">
        <v>91</v>
      </c>
      <c r="O35">
        <v>0</v>
      </c>
      <c r="P35" t="s">
        <v>632</v>
      </c>
      <c r="Q35" t="s">
        <v>633</v>
      </c>
      <c r="R35" t="s">
        <v>634</v>
      </c>
      <c r="S35" t="s">
        <v>635</v>
      </c>
      <c r="T35" t="b">
        <v>1</v>
      </c>
      <c r="U35" t="s">
        <v>636</v>
      </c>
      <c r="V35" t="s">
        <v>637</v>
      </c>
      <c r="W35">
        <v>0</v>
      </c>
      <c r="X35" t="b">
        <v>0</v>
      </c>
      <c r="Y35" t="s">
        <v>638</v>
      </c>
      <c r="Z35" t="s">
        <v>639</v>
      </c>
      <c r="AA35" t="s">
        <v>640</v>
      </c>
      <c r="AB35">
        <v>0</v>
      </c>
      <c r="AC35" t="s">
        <v>641</v>
      </c>
      <c r="AD35">
        <v>-1</v>
      </c>
      <c r="AE35" t="s">
        <v>642</v>
      </c>
      <c r="AF35">
        <v>0</v>
      </c>
      <c r="AG35" t="b">
        <v>0</v>
      </c>
      <c r="AH35">
        <v>-1</v>
      </c>
      <c r="AI35" t="s">
        <v>642</v>
      </c>
      <c r="AJ35">
        <v>0</v>
      </c>
      <c r="AK35" t="b">
        <v>0</v>
      </c>
      <c r="AL35">
        <v>0</v>
      </c>
      <c r="AM35" t="b">
        <v>1</v>
      </c>
      <c r="AN35">
        <v>0</v>
      </c>
      <c r="AO35" t="b">
        <v>0</v>
      </c>
      <c r="AQ35">
        <v>214907480</v>
      </c>
      <c r="AR35">
        <v>214907480</v>
      </c>
      <c r="AS35">
        <v>4</v>
      </c>
      <c r="AT35" t="b">
        <v>0</v>
      </c>
      <c r="AU35" t="b">
        <v>1</v>
      </c>
    </row>
    <row r="36" spans="1:47" x14ac:dyDescent="0.25">
      <c r="A36" t="s">
        <v>624</v>
      </c>
      <c r="B36" t="s">
        <v>625</v>
      </c>
      <c r="C36">
        <v>20230101</v>
      </c>
      <c r="D36">
        <v>2023</v>
      </c>
      <c r="E36">
        <v>52</v>
      </c>
      <c r="F36" t="s">
        <v>626</v>
      </c>
      <c r="G36">
        <v>842</v>
      </c>
      <c r="H36" t="s">
        <v>627</v>
      </c>
      <c r="I36" t="s">
        <v>627</v>
      </c>
      <c r="J36" t="s">
        <v>628</v>
      </c>
      <c r="K36" t="s">
        <v>629</v>
      </c>
      <c r="L36">
        <v>124</v>
      </c>
      <c r="M36" t="s">
        <v>719</v>
      </c>
      <c r="N36" t="s">
        <v>73</v>
      </c>
      <c r="O36">
        <v>0</v>
      </c>
      <c r="P36" t="s">
        <v>632</v>
      </c>
      <c r="Q36" t="s">
        <v>633</v>
      </c>
      <c r="R36" t="s">
        <v>634</v>
      </c>
      <c r="S36" t="s">
        <v>635</v>
      </c>
      <c r="T36" t="b">
        <v>1</v>
      </c>
      <c r="U36" t="s">
        <v>636</v>
      </c>
      <c r="V36" t="s">
        <v>637</v>
      </c>
      <c r="W36">
        <v>0</v>
      </c>
      <c r="X36" t="b">
        <v>0</v>
      </c>
      <c r="Y36" t="s">
        <v>638</v>
      </c>
      <c r="Z36" t="s">
        <v>639</v>
      </c>
      <c r="AA36" t="s">
        <v>640</v>
      </c>
      <c r="AB36">
        <v>0</v>
      </c>
      <c r="AC36" t="s">
        <v>641</v>
      </c>
      <c r="AD36">
        <v>-1</v>
      </c>
      <c r="AE36" t="s">
        <v>642</v>
      </c>
      <c r="AF36">
        <v>0</v>
      </c>
      <c r="AG36" t="b">
        <v>0</v>
      </c>
      <c r="AH36">
        <v>-1</v>
      </c>
      <c r="AI36" t="s">
        <v>642</v>
      </c>
      <c r="AJ36">
        <v>0</v>
      </c>
      <c r="AK36" t="b">
        <v>0</v>
      </c>
      <c r="AL36">
        <v>0</v>
      </c>
      <c r="AM36" t="b">
        <v>1</v>
      </c>
      <c r="AN36">
        <v>0</v>
      </c>
      <c r="AO36" t="b">
        <v>0</v>
      </c>
      <c r="AQ36">
        <v>352760090331</v>
      </c>
      <c r="AR36">
        <v>352760090331</v>
      </c>
      <c r="AS36">
        <v>4</v>
      </c>
      <c r="AT36" t="b">
        <v>0</v>
      </c>
      <c r="AU36" t="b">
        <v>1</v>
      </c>
    </row>
    <row r="37" spans="1:47" x14ac:dyDescent="0.25">
      <c r="A37" t="s">
        <v>624</v>
      </c>
      <c r="B37" t="s">
        <v>625</v>
      </c>
      <c r="C37">
        <v>20230101</v>
      </c>
      <c r="D37">
        <v>2023</v>
      </c>
      <c r="E37">
        <v>52</v>
      </c>
      <c r="F37" t="s">
        <v>626</v>
      </c>
      <c r="G37">
        <v>842</v>
      </c>
      <c r="H37" t="s">
        <v>627</v>
      </c>
      <c r="I37" t="s">
        <v>627</v>
      </c>
      <c r="J37" t="s">
        <v>628</v>
      </c>
      <c r="K37" t="s">
        <v>629</v>
      </c>
      <c r="L37">
        <v>132</v>
      </c>
      <c r="M37" t="s">
        <v>771</v>
      </c>
      <c r="N37" t="s">
        <v>772</v>
      </c>
      <c r="O37">
        <v>0</v>
      </c>
      <c r="P37" t="s">
        <v>632</v>
      </c>
      <c r="Q37" t="s">
        <v>633</v>
      </c>
      <c r="R37" t="s">
        <v>634</v>
      </c>
      <c r="S37" t="s">
        <v>635</v>
      </c>
      <c r="T37" t="b">
        <v>1</v>
      </c>
      <c r="U37" t="s">
        <v>636</v>
      </c>
      <c r="V37" t="s">
        <v>637</v>
      </c>
      <c r="W37">
        <v>0</v>
      </c>
      <c r="X37" t="b">
        <v>0</v>
      </c>
      <c r="Y37" t="s">
        <v>638</v>
      </c>
      <c r="Z37" t="s">
        <v>639</v>
      </c>
      <c r="AA37" t="s">
        <v>640</v>
      </c>
      <c r="AB37">
        <v>0</v>
      </c>
      <c r="AC37" t="s">
        <v>641</v>
      </c>
      <c r="AD37">
        <v>-1</v>
      </c>
      <c r="AE37" t="s">
        <v>642</v>
      </c>
      <c r="AF37">
        <v>0</v>
      </c>
      <c r="AG37" t="b">
        <v>0</v>
      </c>
      <c r="AH37">
        <v>-1</v>
      </c>
      <c r="AI37" t="s">
        <v>642</v>
      </c>
      <c r="AJ37">
        <v>0</v>
      </c>
      <c r="AK37" t="b">
        <v>0</v>
      </c>
      <c r="AL37">
        <v>0</v>
      </c>
      <c r="AM37" t="b">
        <v>1</v>
      </c>
      <c r="AN37">
        <v>0</v>
      </c>
      <c r="AO37" t="b">
        <v>0</v>
      </c>
      <c r="AQ37">
        <v>61721063</v>
      </c>
      <c r="AR37">
        <v>61721063</v>
      </c>
      <c r="AS37">
        <v>4</v>
      </c>
      <c r="AT37" t="b">
        <v>0</v>
      </c>
      <c r="AU37" t="b">
        <v>1</v>
      </c>
    </row>
    <row r="38" spans="1:47" x14ac:dyDescent="0.25">
      <c r="A38" t="s">
        <v>624</v>
      </c>
      <c r="B38" t="s">
        <v>625</v>
      </c>
      <c r="C38">
        <v>20230101</v>
      </c>
      <c r="D38">
        <v>2023</v>
      </c>
      <c r="E38">
        <v>52</v>
      </c>
      <c r="F38" t="s">
        <v>626</v>
      </c>
      <c r="G38">
        <v>842</v>
      </c>
      <c r="H38" t="s">
        <v>627</v>
      </c>
      <c r="I38" t="s">
        <v>627</v>
      </c>
      <c r="J38" t="s">
        <v>628</v>
      </c>
      <c r="K38" t="s">
        <v>629</v>
      </c>
      <c r="L38">
        <v>136</v>
      </c>
      <c r="M38" t="s">
        <v>773</v>
      </c>
      <c r="N38" t="s">
        <v>774</v>
      </c>
      <c r="O38">
        <v>0</v>
      </c>
      <c r="P38" t="s">
        <v>632</v>
      </c>
      <c r="Q38" t="s">
        <v>633</v>
      </c>
      <c r="R38" t="s">
        <v>634</v>
      </c>
      <c r="S38" t="s">
        <v>635</v>
      </c>
      <c r="T38" t="b">
        <v>1</v>
      </c>
      <c r="U38" t="s">
        <v>636</v>
      </c>
      <c r="V38" t="s">
        <v>637</v>
      </c>
      <c r="W38">
        <v>0</v>
      </c>
      <c r="X38" t="b">
        <v>0</v>
      </c>
      <c r="Y38" t="s">
        <v>638</v>
      </c>
      <c r="Z38" t="s">
        <v>639</v>
      </c>
      <c r="AA38" t="s">
        <v>640</v>
      </c>
      <c r="AB38">
        <v>0</v>
      </c>
      <c r="AC38" t="s">
        <v>641</v>
      </c>
      <c r="AD38">
        <v>-1</v>
      </c>
      <c r="AE38" t="s">
        <v>642</v>
      </c>
      <c r="AF38">
        <v>0</v>
      </c>
      <c r="AG38" t="b">
        <v>0</v>
      </c>
      <c r="AH38">
        <v>-1</v>
      </c>
      <c r="AI38" t="s">
        <v>642</v>
      </c>
      <c r="AJ38">
        <v>0</v>
      </c>
      <c r="AK38" t="b">
        <v>0</v>
      </c>
      <c r="AL38">
        <v>0</v>
      </c>
      <c r="AM38" t="b">
        <v>1</v>
      </c>
      <c r="AN38">
        <v>0</v>
      </c>
      <c r="AO38" t="b">
        <v>0</v>
      </c>
      <c r="AQ38">
        <v>1281050326</v>
      </c>
      <c r="AR38">
        <v>1281050326</v>
      </c>
      <c r="AS38">
        <v>4</v>
      </c>
      <c r="AT38" t="b">
        <v>0</v>
      </c>
      <c r="AU38" t="b">
        <v>1</v>
      </c>
    </row>
    <row r="39" spans="1:47" x14ac:dyDescent="0.25">
      <c r="A39" t="s">
        <v>624</v>
      </c>
      <c r="B39" t="s">
        <v>625</v>
      </c>
      <c r="C39">
        <v>20230101</v>
      </c>
      <c r="D39">
        <v>2023</v>
      </c>
      <c r="E39">
        <v>52</v>
      </c>
      <c r="F39" t="s">
        <v>626</v>
      </c>
      <c r="G39">
        <v>842</v>
      </c>
      <c r="H39" t="s">
        <v>627</v>
      </c>
      <c r="I39" t="s">
        <v>627</v>
      </c>
      <c r="J39" t="s">
        <v>628</v>
      </c>
      <c r="K39" t="s">
        <v>629</v>
      </c>
      <c r="L39">
        <v>140</v>
      </c>
      <c r="M39" t="s">
        <v>775</v>
      </c>
      <c r="N39" t="s">
        <v>776</v>
      </c>
      <c r="O39">
        <v>0</v>
      </c>
      <c r="P39" t="s">
        <v>632</v>
      </c>
      <c r="Q39" t="s">
        <v>633</v>
      </c>
      <c r="R39" t="s">
        <v>634</v>
      </c>
      <c r="S39" t="s">
        <v>635</v>
      </c>
      <c r="T39" t="b">
        <v>1</v>
      </c>
      <c r="U39" t="s">
        <v>636</v>
      </c>
      <c r="V39" t="s">
        <v>637</v>
      </c>
      <c r="W39">
        <v>0</v>
      </c>
      <c r="X39" t="b">
        <v>0</v>
      </c>
      <c r="Y39" t="s">
        <v>638</v>
      </c>
      <c r="Z39" t="s">
        <v>639</v>
      </c>
      <c r="AA39" t="s">
        <v>640</v>
      </c>
      <c r="AB39">
        <v>0</v>
      </c>
      <c r="AC39" t="s">
        <v>641</v>
      </c>
      <c r="AD39">
        <v>-1</v>
      </c>
      <c r="AE39" t="s">
        <v>642</v>
      </c>
      <c r="AF39">
        <v>0</v>
      </c>
      <c r="AG39" t="b">
        <v>0</v>
      </c>
      <c r="AH39">
        <v>-1</v>
      </c>
      <c r="AI39" t="s">
        <v>642</v>
      </c>
      <c r="AJ39">
        <v>0</v>
      </c>
      <c r="AK39" t="b">
        <v>0</v>
      </c>
      <c r="AL39">
        <v>0</v>
      </c>
      <c r="AM39" t="b">
        <v>1</v>
      </c>
      <c r="AN39">
        <v>0</v>
      </c>
      <c r="AO39" t="b">
        <v>0</v>
      </c>
      <c r="AQ39">
        <v>16926923</v>
      </c>
      <c r="AR39">
        <v>16926923</v>
      </c>
      <c r="AS39">
        <v>4</v>
      </c>
      <c r="AT39" t="b">
        <v>0</v>
      </c>
      <c r="AU39" t="b">
        <v>1</v>
      </c>
    </row>
    <row r="40" spans="1:47" x14ac:dyDescent="0.25">
      <c r="A40" t="s">
        <v>624</v>
      </c>
      <c r="B40" t="s">
        <v>625</v>
      </c>
      <c r="C40">
        <v>20230101</v>
      </c>
      <c r="D40">
        <v>2023</v>
      </c>
      <c r="E40">
        <v>52</v>
      </c>
      <c r="F40" t="s">
        <v>626</v>
      </c>
      <c r="G40">
        <v>842</v>
      </c>
      <c r="H40" t="s">
        <v>627</v>
      </c>
      <c r="I40" t="s">
        <v>627</v>
      </c>
      <c r="J40" t="s">
        <v>628</v>
      </c>
      <c r="K40" t="s">
        <v>629</v>
      </c>
      <c r="L40">
        <v>144</v>
      </c>
      <c r="M40" t="s">
        <v>777</v>
      </c>
      <c r="N40" t="s">
        <v>249</v>
      </c>
      <c r="O40">
        <v>0</v>
      </c>
      <c r="P40" t="s">
        <v>632</v>
      </c>
      <c r="Q40" t="s">
        <v>633</v>
      </c>
      <c r="R40" t="s">
        <v>634</v>
      </c>
      <c r="S40" t="s">
        <v>635</v>
      </c>
      <c r="T40" t="b">
        <v>1</v>
      </c>
      <c r="U40" t="s">
        <v>636</v>
      </c>
      <c r="V40" t="s">
        <v>637</v>
      </c>
      <c r="W40">
        <v>0</v>
      </c>
      <c r="X40" t="b">
        <v>0</v>
      </c>
      <c r="Y40" t="s">
        <v>638</v>
      </c>
      <c r="Z40" t="s">
        <v>639</v>
      </c>
      <c r="AA40" t="s">
        <v>640</v>
      </c>
      <c r="AB40">
        <v>0</v>
      </c>
      <c r="AC40" t="s">
        <v>641</v>
      </c>
      <c r="AD40">
        <v>-1</v>
      </c>
      <c r="AE40" t="s">
        <v>642</v>
      </c>
      <c r="AF40">
        <v>0</v>
      </c>
      <c r="AG40" t="b">
        <v>0</v>
      </c>
      <c r="AH40">
        <v>-1</v>
      </c>
      <c r="AI40" t="s">
        <v>642</v>
      </c>
      <c r="AJ40">
        <v>0</v>
      </c>
      <c r="AK40" t="b">
        <v>0</v>
      </c>
      <c r="AL40">
        <v>0</v>
      </c>
      <c r="AM40" t="b">
        <v>1</v>
      </c>
      <c r="AN40">
        <v>0</v>
      </c>
      <c r="AO40" t="b">
        <v>0</v>
      </c>
      <c r="AQ40">
        <v>366221886</v>
      </c>
      <c r="AR40">
        <v>366221886</v>
      </c>
      <c r="AS40">
        <v>4</v>
      </c>
      <c r="AT40" t="b">
        <v>0</v>
      </c>
      <c r="AU40" t="b">
        <v>1</v>
      </c>
    </row>
    <row r="41" spans="1:47" x14ac:dyDescent="0.25">
      <c r="A41" t="s">
        <v>624</v>
      </c>
      <c r="B41" t="s">
        <v>625</v>
      </c>
      <c r="C41">
        <v>20230101</v>
      </c>
      <c r="D41">
        <v>2023</v>
      </c>
      <c r="E41">
        <v>52</v>
      </c>
      <c r="F41" t="s">
        <v>626</v>
      </c>
      <c r="G41">
        <v>842</v>
      </c>
      <c r="H41" t="s">
        <v>627</v>
      </c>
      <c r="I41" t="s">
        <v>627</v>
      </c>
      <c r="J41" t="s">
        <v>628</v>
      </c>
      <c r="K41" t="s">
        <v>629</v>
      </c>
      <c r="L41">
        <v>148</v>
      </c>
      <c r="M41" t="s">
        <v>670</v>
      </c>
      <c r="N41" t="s">
        <v>405</v>
      </c>
      <c r="O41">
        <v>0</v>
      </c>
      <c r="P41" t="s">
        <v>632</v>
      </c>
      <c r="Q41" t="s">
        <v>633</v>
      </c>
      <c r="R41" t="s">
        <v>634</v>
      </c>
      <c r="S41" t="s">
        <v>635</v>
      </c>
      <c r="T41" t="b">
        <v>1</v>
      </c>
      <c r="U41" t="s">
        <v>636</v>
      </c>
      <c r="V41" t="s">
        <v>637</v>
      </c>
      <c r="W41">
        <v>0</v>
      </c>
      <c r="X41" t="b">
        <v>0</v>
      </c>
      <c r="Y41" t="s">
        <v>638</v>
      </c>
      <c r="Z41" t="s">
        <v>639</v>
      </c>
      <c r="AA41" t="s">
        <v>640</v>
      </c>
      <c r="AB41">
        <v>0</v>
      </c>
      <c r="AC41" t="s">
        <v>641</v>
      </c>
      <c r="AD41">
        <v>-1</v>
      </c>
      <c r="AE41" t="s">
        <v>642</v>
      </c>
      <c r="AF41">
        <v>0</v>
      </c>
      <c r="AG41" t="b">
        <v>0</v>
      </c>
      <c r="AH41">
        <v>-1</v>
      </c>
      <c r="AI41" t="s">
        <v>642</v>
      </c>
      <c r="AJ41">
        <v>0</v>
      </c>
      <c r="AK41" t="b">
        <v>0</v>
      </c>
      <c r="AL41">
        <v>0</v>
      </c>
      <c r="AM41" t="b">
        <v>1</v>
      </c>
      <c r="AN41">
        <v>0</v>
      </c>
      <c r="AO41" t="b">
        <v>0</v>
      </c>
      <c r="AQ41">
        <v>31553721</v>
      </c>
      <c r="AR41">
        <v>31553721</v>
      </c>
      <c r="AS41">
        <v>4</v>
      </c>
      <c r="AT41" t="b">
        <v>0</v>
      </c>
      <c r="AU41" t="b">
        <v>1</v>
      </c>
    </row>
    <row r="42" spans="1:47" x14ac:dyDescent="0.25">
      <c r="A42" t="s">
        <v>624</v>
      </c>
      <c r="B42" t="s">
        <v>625</v>
      </c>
      <c r="C42">
        <v>20230101</v>
      </c>
      <c r="D42">
        <v>2023</v>
      </c>
      <c r="E42">
        <v>52</v>
      </c>
      <c r="F42" t="s">
        <v>626</v>
      </c>
      <c r="G42">
        <v>842</v>
      </c>
      <c r="H42" t="s">
        <v>627</v>
      </c>
      <c r="I42" t="s">
        <v>627</v>
      </c>
      <c r="J42" t="s">
        <v>628</v>
      </c>
      <c r="K42" t="s">
        <v>629</v>
      </c>
      <c r="L42">
        <v>152</v>
      </c>
      <c r="M42" t="s">
        <v>655</v>
      </c>
      <c r="N42" t="s">
        <v>89</v>
      </c>
      <c r="O42">
        <v>0</v>
      </c>
      <c r="P42" t="s">
        <v>632</v>
      </c>
      <c r="Q42" t="s">
        <v>633</v>
      </c>
      <c r="R42" t="s">
        <v>634</v>
      </c>
      <c r="S42" t="s">
        <v>635</v>
      </c>
      <c r="T42" t="b">
        <v>1</v>
      </c>
      <c r="U42" t="s">
        <v>636</v>
      </c>
      <c r="V42" t="s">
        <v>637</v>
      </c>
      <c r="W42">
        <v>0</v>
      </c>
      <c r="X42" t="b">
        <v>0</v>
      </c>
      <c r="Y42" t="s">
        <v>638</v>
      </c>
      <c r="Z42" t="s">
        <v>639</v>
      </c>
      <c r="AA42" t="s">
        <v>640</v>
      </c>
      <c r="AB42">
        <v>0</v>
      </c>
      <c r="AC42" t="s">
        <v>641</v>
      </c>
      <c r="AD42">
        <v>-1</v>
      </c>
      <c r="AE42" t="s">
        <v>642</v>
      </c>
      <c r="AF42">
        <v>0</v>
      </c>
      <c r="AG42" t="b">
        <v>0</v>
      </c>
      <c r="AH42">
        <v>-1</v>
      </c>
      <c r="AI42" t="s">
        <v>642</v>
      </c>
      <c r="AJ42">
        <v>0</v>
      </c>
      <c r="AK42" t="b">
        <v>0</v>
      </c>
      <c r="AL42">
        <v>0</v>
      </c>
      <c r="AM42" t="b">
        <v>1</v>
      </c>
      <c r="AN42">
        <v>0</v>
      </c>
      <c r="AO42" t="b">
        <v>0</v>
      </c>
      <c r="AQ42">
        <v>18723684801</v>
      </c>
      <c r="AR42">
        <v>18723684801</v>
      </c>
      <c r="AS42">
        <v>4</v>
      </c>
      <c r="AT42" t="b">
        <v>0</v>
      </c>
      <c r="AU42" t="b">
        <v>1</v>
      </c>
    </row>
    <row r="43" spans="1:47" x14ac:dyDescent="0.25">
      <c r="A43" t="s">
        <v>624</v>
      </c>
      <c r="B43" t="s">
        <v>625</v>
      </c>
      <c r="C43">
        <v>20230101</v>
      </c>
      <c r="D43">
        <v>2023</v>
      </c>
      <c r="E43">
        <v>52</v>
      </c>
      <c r="F43" t="s">
        <v>626</v>
      </c>
      <c r="G43">
        <v>842</v>
      </c>
      <c r="H43" t="s">
        <v>627</v>
      </c>
      <c r="I43" t="s">
        <v>627</v>
      </c>
      <c r="J43" t="s">
        <v>628</v>
      </c>
      <c r="K43" t="s">
        <v>629</v>
      </c>
      <c r="L43">
        <v>156</v>
      </c>
      <c r="M43" t="s">
        <v>778</v>
      </c>
      <c r="N43" t="s">
        <v>93</v>
      </c>
      <c r="O43">
        <v>0</v>
      </c>
      <c r="P43" t="s">
        <v>632</v>
      </c>
      <c r="Q43" t="s">
        <v>633</v>
      </c>
      <c r="R43" t="s">
        <v>634</v>
      </c>
      <c r="S43" t="s">
        <v>635</v>
      </c>
      <c r="T43" t="b">
        <v>1</v>
      </c>
      <c r="U43" t="s">
        <v>636</v>
      </c>
      <c r="V43" t="s">
        <v>637</v>
      </c>
      <c r="W43">
        <v>0</v>
      </c>
      <c r="X43" t="b">
        <v>0</v>
      </c>
      <c r="Y43" t="s">
        <v>638</v>
      </c>
      <c r="Z43" t="s">
        <v>639</v>
      </c>
      <c r="AA43" t="s">
        <v>640</v>
      </c>
      <c r="AB43">
        <v>0</v>
      </c>
      <c r="AC43" t="s">
        <v>641</v>
      </c>
      <c r="AD43">
        <v>-1</v>
      </c>
      <c r="AE43" t="s">
        <v>642</v>
      </c>
      <c r="AF43">
        <v>0</v>
      </c>
      <c r="AG43" t="b">
        <v>0</v>
      </c>
      <c r="AH43">
        <v>-1</v>
      </c>
      <c r="AI43" t="s">
        <v>642</v>
      </c>
      <c r="AJ43">
        <v>0</v>
      </c>
      <c r="AK43" t="b">
        <v>0</v>
      </c>
      <c r="AL43">
        <v>0</v>
      </c>
      <c r="AM43" t="b">
        <v>1</v>
      </c>
      <c r="AN43">
        <v>0</v>
      </c>
      <c r="AO43" t="b">
        <v>0</v>
      </c>
      <c r="AQ43">
        <v>147805519996</v>
      </c>
      <c r="AR43">
        <v>147805519996</v>
      </c>
      <c r="AS43">
        <v>4</v>
      </c>
      <c r="AT43" t="b">
        <v>0</v>
      </c>
      <c r="AU43" t="b">
        <v>1</v>
      </c>
    </row>
    <row r="44" spans="1:47" x14ac:dyDescent="0.25">
      <c r="A44" t="s">
        <v>624</v>
      </c>
      <c r="B44" t="s">
        <v>625</v>
      </c>
      <c r="C44">
        <v>20230101</v>
      </c>
      <c r="D44">
        <v>2023</v>
      </c>
      <c r="E44">
        <v>52</v>
      </c>
      <c r="F44" t="s">
        <v>626</v>
      </c>
      <c r="G44">
        <v>842</v>
      </c>
      <c r="H44" t="s">
        <v>627</v>
      </c>
      <c r="I44" t="s">
        <v>627</v>
      </c>
      <c r="J44" t="s">
        <v>628</v>
      </c>
      <c r="K44" t="s">
        <v>629</v>
      </c>
      <c r="L44">
        <v>162</v>
      </c>
      <c r="M44" t="s">
        <v>779</v>
      </c>
      <c r="N44" t="s">
        <v>780</v>
      </c>
      <c r="O44">
        <v>0</v>
      </c>
      <c r="P44" t="s">
        <v>632</v>
      </c>
      <c r="Q44" t="s">
        <v>633</v>
      </c>
      <c r="R44" t="s">
        <v>634</v>
      </c>
      <c r="S44" t="s">
        <v>635</v>
      </c>
      <c r="T44" t="b">
        <v>1</v>
      </c>
      <c r="U44" t="s">
        <v>636</v>
      </c>
      <c r="V44" t="s">
        <v>637</v>
      </c>
      <c r="W44">
        <v>0</v>
      </c>
      <c r="X44" t="b">
        <v>0</v>
      </c>
      <c r="Y44" t="s">
        <v>638</v>
      </c>
      <c r="Z44" t="s">
        <v>639</v>
      </c>
      <c r="AA44" t="s">
        <v>640</v>
      </c>
      <c r="AB44">
        <v>0</v>
      </c>
      <c r="AC44" t="s">
        <v>641</v>
      </c>
      <c r="AD44">
        <v>-1</v>
      </c>
      <c r="AE44" t="s">
        <v>642</v>
      </c>
      <c r="AF44">
        <v>0</v>
      </c>
      <c r="AG44" t="b">
        <v>0</v>
      </c>
      <c r="AH44">
        <v>-1</v>
      </c>
      <c r="AI44" t="s">
        <v>642</v>
      </c>
      <c r="AJ44">
        <v>0</v>
      </c>
      <c r="AK44" t="b">
        <v>0</v>
      </c>
      <c r="AL44">
        <v>0</v>
      </c>
      <c r="AM44" t="b">
        <v>1</v>
      </c>
      <c r="AN44">
        <v>0</v>
      </c>
      <c r="AO44" t="b">
        <v>0</v>
      </c>
      <c r="AQ44">
        <v>49009332</v>
      </c>
      <c r="AR44">
        <v>49009332</v>
      </c>
      <c r="AS44">
        <v>4</v>
      </c>
      <c r="AT44" t="b">
        <v>0</v>
      </c>
      <c r="AU44" t="b">
        <v>1</v>
      </c>
    </row>
    <row r="45" spans="1:47" x14ac:dyDescent="0.25">
      <c r="A45" t="s">
        <v>624</v>
      </c>
      <c r="B45" t="s">
        <v>625</v>
      </c>
      <c r="C45">
        <v>20230101</v>
      </c>
      <c r="D45">
        <v>2023</v>
      </c>
      <c r="E45">
        <v>52</v>
      </c>
      <c r="F45" t="s">
        <v>626</v>
      </c>
      <c r="G45">
        <v>842</v>
      </c>
      <c r="H45" t="s">
        <v>627</v>
      </c>
      <c r="I45" t="s">
        <v>627</v>
      </c>
      <c r="J45" t="s">
        <v>628</v>
      </c>
      <c r="K45" t="s">
        <v>629</v>
      </c>
      <c r="L45">
        <v>166</v>
      </c>
      <c r="M45" t="s">
        <v>781</v>
      </c>
      <c r="N45" t="s">
        <v>782</v>
      </c>
      <c r="O45">
        <v>0</v>
      </c>
      <c r="P45" t="s">
        <v>632</v>
      </c>
      <c r="Q45" t="s">
        <v>633</v>
      </c>
      <c r="R45" t="s">
        <v>634</v>
      </c>
      <c r="S45" t="s">
        <v>635</v>
      </c>
      <c r="T45" t="b">
        <v>1</v>
      </c>
      <c r="U45" t="s">
        <v>636</v>
      </c>
      <c r="V45" t="s">
        <v>637</v>
      </c>
      <c r="W45">
        <v>0</v>
      </c>
      <c r="X45" t="b">
        <v>0</v>
      </c>
      <c r="Y45" t="s">
        <v>638</v>
      </c>
      <c r="Z45" t="s">
        <v>639</v>
      </c>
      <c r="AA45" t="s">
        <v>640</v>
      </c>
      <c r="AB45">
        <v>0</v>
      </c>
      <c r="AC45" t="s">
        <v>641</v>
      </c>
      <c r="AD45">
        <v>-1</v>
      </c>
      <c r="AE45" t="s">
        <v>642</v>
      </c>
      <c r="AF45">
        <v>0</v>
      </c>
      <c r="AG45" t="b">
        <v>0</v>
      </c>
      <c r="AH45">
        <v>-1</v>
      </c>
      <c r="AI45" t="s">
        <v>642</v>
      </c>
      <c r="AJ45">
        <v>0</v>
      </c>
      <c r="AK45" t="b">
        <v>0</v>
      </c>
      <c r="AL45">
        <v>0</v>
      </c>
      <c r="AM45" t="b">
        <v>1</v>
      </c>
      <c r="AN45">
        <v>0</v>
      </c>
      <c r="AO45" t="b">
        <v>0</v>
      </c>
      <c r="AQ45">
        <v>453556</v>
      </c>
      <c r="AR45">
        <v>453556</v>
      </c>
      <c r="AS45">
        <v>4</v>
      </c>
      <c r="AT45" t="b">
        <v>0</v>
      </c>
      <c r="AU45" t="b">
        <v>1</v>
      </c>
    </row>
    <row r="46" spans="1:47" x14ac:dyDescent="0.25">
      <c r="A46" t="s">
        <v>624</v>
      </c>
      <c r="B46" t="s">
        <v>625</v>
      </c>
      <c r="C46">
        <v>20230101</v>
      </c>
      <c r="D46">
        <v>2023</v>
      </c>
      <c r="E46">
        <v>52</v>
      </c>
      <c r="F46" t="s">
        <v>626</v>
      </c>
      <c r="G46">
        <v>842</v>
      </c>
      <c r="H46" t="s">
        <v>627</v>
      </c>
      <c r="I46" t="s">
        <v>627</v>
      </c>
      <c r="J46" t="s">
        <v>628</v>
      </c>
      <c r="K46" t="s">
        <v>629</v>
      </c>
      <c r="L46">
        <v>170</v>
      </c>
      <c r="M46" t="s">
        <v>783</v>
      </c>
      <c r="N46" t="s">
        <v>95</v>
      </c>
      <c r="O46">
        <v>0</v>
      </c>
      <c r="P46" t="s">
        <v>632</v>
      </c>
      <c r="Q46" t="s">
        <v>633</v>
      </c>
      <c r="R46" t="s">
        <v>634</v>
      </c>
      <c r="S46" t="s">
        <v>635</v>
      </c>
      <c r="T46" t="b">
        <v>1</v>
      </c>
      <c r="U46" t="s">
        <v>636</v>
      </c>
      <c r="V46" t="s">
        <v>637</v>
      </c>
      <c r="W46">
        <v>0</v>
      </c>
      <c r="X46" t="b">
        <v>0</v>
      </c>
      <c r="Y46" t="s">
        <v>638</v>
      </c>
      <c r="Z46" t="s">
        <v>639</v>
      </c>
      <c r="AA46" t="s">
        <v>640</v>
      </c>
      <c r="AB46">
        <v>0</v>
      </c>
      <c r="AC46" t="s">
        <v>641</v>
      </c>
      <c r="AD46">
        <v>-1</v>
      </c>
      <c r="AE46" t="s">
        <v>642</v>
      </c>
      <c r="AF46">
        <v>0</v>
      </c>
      <c r="AG46" t="b">
        <v>0</v>
      </c>
      <c r="AH46">
        <v>-1</v>
      </c>
      <c r="AI46" t="s">
        <v>642</v>
      </c>
      <c r="AJ46">
        <v>0</v>
      </c>
      <c r="AK46" t="b">
        <v>0</v>
      </c>
      <c r="AL46">
        <v>0</v>
      </c>
      <c r="AM46" t="b">
        <v>1</v>
      </c>
      <c r="AN46">
        <v>0</v>
      </c>
      <c r="AO46" t="b">
        <v>0</v>
      </c>
      <c r="AQ46">
        <v>17552368192</v>
      </c>
      <c r="AR46">
        <v>17552368192</v>
      </c>
      <c r="AS46">
        <v>4</v>
      </c>
      <c r="AT46" t="b">
        <v>0</v>
      </c>
      <c r="AU46" t="b">
        <v>1</v>
      </c>
    </row>
    <row r="47" spans="1:47" x14ac:dyDescent="0.25">
      <c r="A47" t="s">
        <v>624</v>
      </c>
      <c r="B47" t="s">
        <v>625</v>
      </c>
      <c r="C47">
        <v>20230101</v>
      </c>
      <c r="D47">
        <v>2023</v>
      </c>
      <c r="E47">
        <v>52</v>
      </c>
      <c r="F47" t="s">
        <v>626</v>
      </c>
      <c r="G47">
        <v>842</v>
      </c>
      <c r="H47" t="s">
        <v>627</v>
      </c>
      <c r="I47" t="s">
        <v>627</v>
      </c>
      <c r="J47" t="s">
        <v>628</v>
      </c>
      <c r="K47" t="s">
        <v>629</v>
      </c>
      <c r="L47">
        <v>174</v>
      </c>
      <c r="M47" t="s">
        <v>656</v>
      </c>
      <c r="N47" t="s">
        <v>227</v>
      </c>
      <c r="O47">
        <v>0</v>
      </c>
      <c r="P47" t="s">
        <v>632</v>
      </c>
      <c r="Q47" t="s">
        <v>633</v>
      </c>
      <c r="R47" t="s">
        <v>634</v>
      </c>
      <c r="S47" t="s">
        <v>635</v>
      </c>
      <c r="T47" t="b">
        <v>1</v>
      </c>
      <c r="U47" t="s">
        <v>636</v>
      </c>
      <c r="V47" t="s">
        <v>637</v>
      </c>
      <c r="W47">
        <v>0</v>
      </c>
      <c r="X47" t="b">
        <v>0</v>
      </c>
      <c r="Y47" t="s">
        <v>638</v>
      </c>
      <c r="Z47" t="s">
        <v>639</v>
      </c>
      <c r="AA47" t="s">
        <v>640</v>
      </c>
      <c r="AB47">
        <v>0</v>
      </c>
      <c r="AC47" t="s">
        <v>641</v>
      </c>
      <c r="AD47">
        <v>-1</v>
      </c>
      <c r="AE47" t="s">
        <v>642</v>
      </c>
      <c r="AF47">
        <v>0</v>
      </c>
      <c r="AG47" t="b">
        <v>0</v>
      </c>
      <c r="AH47">
        <v>-1</v>
      </c>
      <c r="AI47" t="s">
        <v>642</v>
      </c>
      <c r="AJ47">
        <v>0</v>
      </c>
      <c r="AK47" t="b">
        <v>0</v>
      </c>
      <c r="AL47">
        <v>0</v>
      </c>
      <c r="AM47" t="b">
        <v>1</v>
      </c>
      <c r="AN47">
        <v>0</v>
      </c>
      <c r="AO47" t="b">
        <v>0</v>
      </c>
      <c r="AQ47">
        <v>958546</v>
      </c>
      <c r="AR47">
        <v>958546</v>
      </c>
      <c r="AS47">
        <v>4</v>
      </c>
      <c r="AT47" t="b">
        <v>0</v>
      </c>
      <c r="AU47" t="b">
        <v>1</v>
      </c>
    </row>
    <row r="48" spans="1:47" x14ac:dyDescent="0.25">
      <c r="A48" t="s">
        <v>624</v>
      </c>
      <c r="B48" t="s">
        <v>625</v>
      </c>
      <c r="C48">
        <v>20230101</v>
      </c>
      <c r="D48">
        <v>2023</v>
      </c>
      <c r="E48">
        <v>52</v>
      </c>
      <c r="F48" t="s">
        <v>626</v>
      </c>
      <c r="G48">
        <v>842</v>
      </c>
      <c r="H48" t="s">
        <v>627</v>
      </c>
      <c r="I48" t="s">
        <v>627</v>
      </c>
      <c r="J48" t="s">
        <v>628</v>
      </c>
      <c r="K48" t="s">
        <v>629</v>
      </c>
      <c r="L48">
        <v>178</v>
      </c>
      <c r="M48" t="s">
        <v>657</v>
      </c>
      <c r="N48" t="s">
        <v>81</v>
      </c>
      <c r="O48">
        <v>0</v>
      </c>
      <c r="P48" t="s">
        <v>632</v>
      </c>
      <c r="Q48" t="s">
        <v>633</v>
      </c>
      <c r="R48" t="s">
        <v>634</v>
      </c>
      <c r="S48" t="s">
        <v>635</v>
      </c>
      <c r="T48" t="b">
        <v>1</v>
      </c>
      <c r="U48" t="s">
        <v>636</v>
      </c>
      <c r="V48" t="s">
        <v>637</v>
      </c>
      <c r="W48">
        <v>0</v>
      </c>
      <c r="X48" t="b">
        <v>0</v>
      </c>
      <c r="Y48" t="s">
        <v>638</v>
      </c>
      <c r="Z48" t="s">
        <v>639</v>
      </c>
      <c r="AA48" t="s">
        <v>640</v>
      </c>
      <c r="AB48">
        <v>0</v>
      </c>
      <c r="AC48" t="s">
        <v>641</v>
      </c>
      <c r="AD48">
        <v>-1</v>
      </c>
      <c r="AE48" t="s">
        <v>642</v>
      </c>
      <c r="AF48">
        <v>0</v>
      </c>
      <c r="AG48" t="b">
        <v>0</v>
      </c>
      <c r="AH48">
        <v>-1</v>
      </c>
      <c r="AI48" t="s">
        <v>642</v>
      </c>
      <c r="AJ48">
        <v>0</v>
      </c>
      <c r="AK48" t="b">
        <v>0</v>
      </c>
      <c r="AL48">
        <v>0</v>
      </c>
      <c r="AM48" t="b">
        <v>1</v>
      </c>
      <c r="AN48">
        <v>0</v>
      </c>
      <c r="AO48" t="b">
        <v>0</v>
      </c>
      <c r="AQ48">
        <v>199723506</v>
      </c>
      <c r="AR48">
        <v>199723506</v>
      </c>
      <c r="AS48">
        <v>4</v>
      </c>
      <c r="AT48" t="b">
        <v>0</v>
      </c>
      <c r="AU48" t="b">
        <v>1</v>
      </c>
    </row>
    <row r="49" spans="1:47" x14ac:dyDescent="0.25">
      <c r="A49" t="s">
        <v>624</v>
      </c>
      <c r="B49" t="s">
        <v>625</v>
      </c>
      <c r="C49">
        <v>20230101</v>
      </c>
      <c r="D49">
        <v>2023</v>
      </c>
      <c r="E49">
        <v>52</v>
      </c>
      <c r="F49" t="s">
        <v>626</v>
      </c>
      <c r="G49">
        <v>842</v>
      </c>
      <c r="H49" t="s">
        <v>627</v>
      </c>
      <c r="I49" t="s">
        <v>627</v>
      </c>
      <c r="J49" t="s">
        <v>628</v>
      </c>
      <c r="K49" t="s">
        <v>629</v>
      </c>
      <c r="L49">
        <v>180</v>
      </c>
      <c r="M49" t="s">
        <v>784</v>
      </c>
      <c r="N49" t="s">
        <v>785</v>
      </c>
      <c r="O49">
        <v>0</v>
      </c>
      <c r="P49" t="s">
        <v>632</v>
      </c>
      <c r="Q49" t="s">
        <v>633</v>
      </c>
      <c r="R49" t="s">
        <v>634</v>
      </c>
      <c r="S49" t="s">
        <v>635</v>
      </c>
      <c r="T49" t="b">
        <v>1</v>
      </c>
      <c r="U49" t="s">
        <v>636</v>
      </c>
      <c r="V49" t="s">
        <v>637</v>
      </c>
      <c r="W49">
        <v>0</v>
      </c>
      <c r="X49" t="b">
        <v>0</v>
      </c>
      <c r="Y49" t="s">
        <v>638</v>
      </c>
      <c r="Z49" t="s">
        <v>639</v>
      </c>
      <c r="AA49" t="s">
        <v>640</v>
      </c>
      <c r="AB49">
        <v>0</v>
      </c>
      <c r="AC49" t="s">
        <v>641</v>
      </c>
      <c r="AD49">
        <v>-1</v>
      </c>
      <c r="AE49" t="s">
        <v>642</v>
      </c>
      <c r="AF49">
        <v>0</v>
      </c>
      <c r="AG49" t="b">
        <v>0</v>
      </c>
      <c r="AH49">
        <v>-1</v>
      </c>
      <c r="AI49" t="s">
        <v>642</v>
      </c>
      <c r="AJ49">
        <v>0</v>
      </c>
      <c r="AK49" t="b">
        <v>0</v>
      </c>
      <c r="AL49">
        <v>0</v>
      </c>
      <c r="AM49" t="b">
        <v>1</v>
      </c>
      <c r="AN49">
        <v>0</v>
      </c>
      <c r="AO49" t="b">
        <v>0</v>
      </c>
      <c r="AQ49">
        <v>189008188</v>
      </c>
      <c r="AR49">
        <v>189008188</v>
      </c>
      <c r="AS49">
        <v>4</v>
      </c>
      <c r="AT49" t="b">
        <v>0</v>
      </c>
      <c r="AU49" t="b">
        <v>1</v>
      </c>
    </row>
    <row r="50" spans="1:47" x14ac:dyDescent="0.25">
      <c r="A50" t="s">
        <v>624</v>
      </c>
      <c r="B50" t="s">
        <v>625</v>
      </c>
      <c r="C50">
        <v>20230101</v>
      </c>
      <c r="D50">
        <v>2023</v>
      </c>
      <c r="E50">
        <v>52</v>
      </c>
      <c r="F50" t="s">
        <v>626</v>
      </c>
      <c r="G50">
        <v>842</v>
      </c>
      <c r="H50" t="s">
        <v>627</v>
      </c>
      <c r="I50" t="s">
        <v>627</v>
      </c>
      <c r="J50" t="s">
        <v>628</v>
      </c>
      <c r="K50" t="s">
        <v>629</v>
      </c>
      <c r="L50">
        <v>184</v>
      </c>
      <c r="M50" t="s">
        <v>786</v>
      </c>
      <c r="N50" t="s">
        <v>787</v>
      </c>
      <c r="O50">
        <v>0</v>
      </c>
      <c r="P50" t="s">
        <v>632</v>
      </c>
      <c r="Q50" t="s">
        <v>633</v>
      </c>
      <c r="R50" t="s">
        <v>634</v>
      </c>
      <c r="S50" t="s">
        <v>635</v>
      </c>
      <c r="T50" t="b">
        <v>1</v>
      </c>
      <c r="U50" t="s">
        <v>636</v>
      </c>
      <c r="V50" t="s">
        <v>637</v>
      </c>
      <c r="W50">
        <v>0</v>
      </c>
      <c r="X50" t="b">
        <v>0</v>
      </c>
      <c r="Y50" t="s">
        <v>638</v>
      </c>
      <c r="Z50" t="s">
        <v>639</v>
      </c>
      <c r="AA50" t="s">
        <v>640</v>
      </c>
      <c r="AB50">
        <v>0</v>
      </c>
      <c r="AC50" t="s">
        <v>641</v>
      </c>
      <c r="AD50">
        <v>-1</v>
      </c>
      <c r="AE50" t="s">
        <v>642</v>
      </c>
      <c r="AF50">
        <v>0</v>
      </c>
      <c r="AG50" t="b">
        <v>0</v>
      </c>
      <c r="AH50">
        <v>-1</v>
      </c>
      <c r="AI50" t="s">
        <v>642</v>
      </c>
      <c r="AJ50">
        <v>0</v>
      </c>
      <c r="AK50" t="b">
        <v>0</v>
      </c>
      <c r="AL50">
        <v>0</v>
      </c>
      <c r="AM50" t="b">
        <v>1</v>
      </c>
      <c r="AN50">
        <v>0</v>
      </c>
      <c r="AO50" t="b">
        <v>0</v>
      </c>
      <c r="AQ50">
        <v>5364004</v>
      </c>
      <c r="AR50">
        <v>5364004</v>
      </c>
      <c r="AS50">
        <v>4</v>
      </c>
      <c r="AT50" t="b">
        <v>0</v>
      </c>
      <c r="AU50" t="b">
        <v>1</v>
      </c>
    </row>
    <row r="51" spans="1:47" x14ac:dyDescent="0.25">
      <c r="A51" t="s">
        <v>624</v>
      </c>
      <c r="B51" t="s">
        <v>625</v>
      </c>
      <c r="C51">
        <v>20230101</v>
      </c>
      <c r="D51">
        <v>2023</v>
      </c>
      <c r="E51">
        <v>52</v>
      </c>
      <c r="F51" t="s">
        <v>626</v>
      </c>
      <c r="G51">
        <v>842</v>
      </c>
      <c r="H51" t="s">
        <v>627</v>
      </c>
      <c r="I51" t="s">
        <v>627</v>
      </c>
      <c r="J51" t="s">
        <v>628</v>
      </c>
      <c r="K51" t="s">
        <v>629</v>
      </c>
      <c r="L51">
        <v>188</v>
      </c>
      <c r="M51" t="s">
        <v>788</v>
      </c>
      <c r="N51" t="s">
        <v>97</v>
      </c>
      <c r="O51">
        <v>0</v>
      </c>
      <c r="P51" t="s">
        <v>632</v>
      </c>
      <c r="Q51" t="s">
        <v>633</v>
      </c>
      <c r="R51" t="s">
        <v>634</v>
      </c>
      <c r="S51" t="s">
        <v>635</v>
      </c>
      <c r="T51" t="b">
        <v>1</v>
      </c>
      <c r="U51" t="s">
        <v>636</v>
      </c>
      <c r="V51" t="s">
        <v>637</v>
      </c>
      <c r="W51">
        <v>0</v>
      </c>
      <c r="X51" t="b">
        <v>0</v>
      </c>
      <c r="Y51" t="s">
        <v>638</v>
      </c>
      <c r="Z51" t="s">
        <v>639</v>
      </c>
      <c r="AA51" t="s">
        <v>640</v>
      </c>
      <c r="AB51">
        <v>0</v>
      </c>
      <c r="AC51" t="s">
        <v>641</v>
      </c>
      <c r="AD51">
        <v>-1</v>
      </c>
      <c r="AE51" t="s">
        <v>642</v>
      </c>
      <c r="AF51">
        <v>0</v>
      </c>
      <c r="AG51" t="b">
        <v>0</v>
      </c>
      <c r="AH51">
        <v>-1</v>
      </c>
      <c r="AI51" t="s">
        <v>642</v>
      </c>
      <c r="AJ51">
        <v>0</v>
      </c>
      <c r="AK51" t="b">
        <v>0</v>
      </c>
      <c r="AL51">
        <v>0</v>
      </c>
      <c r="AM51" t="b">
        <v>1</v>
      </c>
      <c r="AN51">
        <v>0</v>
      </c>
      <c r="AO51" t="b">
        <v>0</v>
      </c>
      <c r="AQ51">
        <v>9144096353</v>
      </c>
      <c r="AR51">
        <v>9144096353</v>
      </c>
      <c r="AS51">
        <v>4</v>
      </c>
      <c r="AT51" t="b">
        <v>0</v>
      </c>
      <c r="AU51" t="b">
        <v>1</v>
      </c>
    </row>
    <row r="52" spans="1:47" x14ac:dyDescent="0.25">
      <c r="A52" t="s">
        <v>624</v>
      </c>
      <c r="B52" t="s">
        <v>625</v>
      </c>
      <c r="C52">
        <v>20230101</v>
      </c>
      <c r="D52">
        <v>2023</v>
      </c>
      <c r="E52">
        <v>52</v>
      </c>
      <c r="F52" t="s">
        <v>626</v>
      </c>
      <c r="G52">
        <v>842</v>
      </c>
      <c r="H52" t="s">
        <v>627</v>
      </c>
      <c r="I52" t="s">
        <v>627</v>
      </c>
      <c r="J52" t="s">
        <v>628</v>
      </c>
      <c r="K52" t="s">
        <v>629</v>
      </c>
      <c r="L52">
        <v>191</v>
      </c>
      <c r="M52" t="s">
        <v>691</v>
      </c>
      <c r="N52" t="s">
        <v>185</v>
      </c>
      <c r="O52">
        <v>0</v>
      </c>
      <c r="P52" t="s">
        <v>632</v>
      </c>
      <c r="Q52" t="s">
        <v>633</v>
      </c>
      <c r="R52" t="s">
        <v>634</v>
      </c>
      <c r="S52" t="s">
        <v>635</v>
      </c>
      <c r="T52" t="b">
        <v>1</v>
      </c>
      <c r="U52" t="s">
        <v>636</v>
      </c>
      <c r="V52" t="s">
        <v>637</v>
      </c>
      <c r="W52">
        <v>0</v>
      </c>
      <c r="X52" t="b">
        <v>0</v>
      </c>
      <c r="Y52" t="s">
        <v>638</v>
      </c>
      <c r="Z52" t="s">
        <v>639</v>
      </c>
      <c r="AA52" t="s">
        <v>640</v>
      </c>
      <c r="AB52">
        <v>0</v>
      </c>
      <c r="AC52" t="s">
        <v>641</v>
      </c>
      <c r="AD52">
        <v>-1</v>
      </c>
      <c r="AE52" t="s">
        <v>642</v>
      </c>
      <c r="AF52">
        <v>0</v>
      </c>
      <c r="AG52" t="b">
        <v>0</v>
      </c>
      <c r="AH52">
        <v>-1</v>
      </c>
      <c r="AI52" t="s">
        <v>642</v>
      </c>
      <c r="AJ52">
        <v>0</v>
      </c>
      <c r="AK52" t="b">
        <v>0</v>
      </c>
      <c r="AL52">
        <v>0</v>
      </c>
      <c r="AM52" t="b">
        <v>1</v>
      </c>
      <c r="AN52">
        <v>0</v>
      </c>
      <c r="AO52" t="b">
        <v>0</v>
      </c>
      <c r="AQ52">
        <v>1032209363</v>
      </c>
      <c r="AR52">
        <v>1032209363</v>
      </c>
      <c r="AS52">
        <v>4</v>
      </c>
      <c r="AT52" t="b">
        <v>0</v>
      </c>
      <c r="AU52" t="b">
        <v>1</v>
      </c>
    </row>
    <row r="53" spans="1:47" x14ac:dyDescent="0.25">
      <c r="A53" t="s">
        <v>624</v>
      </c>
      <c r="B53" t="s">
        <v>625</v>
      </c>
      <c r="C53">
        <v>20230101</v>
      </c>
      <c r="D53">
        <v>2023</v>
      </c>
      <c r="E53">
        <v>52</v>
      </c>
      <c r="F53" t="s">
        <v>626</v>
      </c>
      <c r="G53">
        <v>842</v>
      </c>
      <c r="H53" t="s">
        <v>627</v>
      </c>
      <c r="I53" t="s">
        <v>627</v>
      </c>
      <c r="J53" t="s">
        <v>628</v>
      </c>
      <c r="K53" t="s">
        <v>629</v>
      </c>
      <c r="L53">
        <v>192</v>
      </c>
      <c r="M53" t="s">
        <v>692</v>
      </c>
      <c r="N53" t="s">
        <v>99</v>
      </c>
      <c r="O53">
        <v>0</v>
      </c>
      <c r="P53" t="s">
        <v>632</v>
      </c>
      <c r="Q53" t="s">
        <v>633</v>
      </c>
      <c r="R53" t="s">
        <v>634</v>
      </c>
      <c r="S53" t="s">
        <v>635</v>
      </c>
      <c r="T53" t="b">
        <v>1</v>
      </c>
      <c r="U53" t="s">
        <v>636</v>
      </c>
      <c r="V53" t="s">
        <v>637</v>
      </c>
      <c r="W53">
        <v>0</v>
      </c>
      <c r="X53" t="b">
        <v>0</v>
      </c>
      <c r="Y53" t="s">
        <v>638</v>
      </c>
      <c r="Z53" t="s">
        <v>639</v>
      </c>
      <c r="AA53" t="s">
        <v>640</v>
      </c>
      <c r="AB53">
        <v>0</v>
      </c>
      <c r="AC53" t="s">
        <v>641</v>
      </c>
      <c r="AD53">
        <v>-1</v>
      </c>
      <c r="AE53" t="s">
        <v>642</v>
      </c>
      <c r="AF53">
        <v>0</v>
      </c>
      <c r="AG53" t="b">
        <v>0</v>
      </c>
      <c r="AH53">
        <v>-1</v>
      </c>
      <c r="AI53" t="s">
        <v>642</v>
      </c>
      <c r="AJ53">
        <v>0</v>
      </c>
      <c r="AK53" t="b">
        <v>0</v>
      </c>
      <c r="AL53">
        <v>0</v>
      </c>
      <c r="AM53" t="b">
        <v>1</v>
      </c>
      <c r="AN53">
        <v>0</v>
      </c>
      <c r="AO53" t="b">
        <v>0</v>
      </c>
      <c r="AQ53">
        <v>404375085</v>
      </c>
      <c r="AR53">
        <v>404375085</v>
      </c>
      <c r="AS53">
        <v>4</v>
      </c>
      <c r="AT53" t="b">
        <v>0</v>
      </c>
      <c r="AU53" t="b">
        <v>1</v>
      </c>
    </row>
    <row r="54" spans="1:47" x14ac:dyDescent="0.25">
      <c r="A54" t="s">
        <v>624</v>
      </c>
      <c r="B54" t="s">
        <v>625</v>
      </c>
      <c r="C54">
        <v>20230101</v>
      </c>
      <c r="D54">
        <v>2023</v>
      </c>
      <c r="E54">
        <v>52</v>
      </c>
      <c r="F54" t="s">
        <v>626</v>
      </c>
      <c r="G54">
        <v>842</v>
      </c>
      <c r="H54" t="s">
        <v>627</v>
      </c>
      <c r="I54" t="s">
        <v>627</v>
      </c>
      <c r="J54" t="s">
        <v>628</v>
      </c>
      <c r="K54" t="s">
        <v>629</v>
      </c>
      <c r="L54">
        <v>196</v>
      </c>
      <c r="M54" t="s">
        <v>693</v>
      </c>
      <c r="N54" t="s">
        <v>107</v>
      </c>
      <c r="O54">
        <v>0</v>
      </c>
      <c r="P54" t="s">
        <v>632</v>
      </c>
      <c r="Q54" t="s">
        <v>633</v>
      </c>
      <c r="R54" t="s">
        <v>634</v>
      </c>
      <c r="S54" t="s">
        <v>635</v>
      </c>
      <c r="T54" t="b">
        <v>1</v>
      </c>
      <c r="U54" t="s">
        <v>636</v>
      </c>
      <c r="V54" t="s">
        <v>637</v>
      </c>
      <c r="W54">
        <v>0</v>
      </c>
      <c r="X54" t="b">
        <v>0</v>
      </c>
      <c r="Y54" t="s">
        <v>638</v>
      </c>
      <c r="Z54" t="s">
        <v>639</v>
      </c>
      <c r="AA54" t="s">
        <v>640</v>
      </c>
      <c r="AB54">
        <v>0</v>
      </c>
      <c r="AC54" t="s">
        <v>641</v>
      </c>
      <c r="AD54">
        <v>-1</v>
      </c>
      <c r="AE54" t="s">
        <v>642</v>
      </c>
      <c r="AF54">
        <v>0</v>
      </c>
      <c r="AG54" t="b">
        <v>0</v>
      </c>
      <c r="AH54">
        <v>-1</v>
      </c>
      <c r="AI54" t="s">
        <v>642</v>
      </c>
      <c r="AJ54">
        <v>0</v>
      </c>
      <c r="AK54" t="b">
        <v>0</v>
      </c>
      <c r="AL54">
        <v>0</v>
      </c>
      <c r="AM54" t="b">
        <v>1</v>
      </c>
      <c r="AN54">
        <v>0</v>
      </c>
      <c r="AO54" t="b">
        <v>0</v>
      </c>
      <c r="AQ54">
        <v>188298478</v>
      </c>
      <c r="AR54">
        <v>188298478</v>
      </c>
      <c r="AS54">
        <v>4</v>
      </c>
      <c r="AT54" t="b">
        <v>0</v>
      </c>
      <c r="AU54" t="b">
        <v>1</v>
      </c>
    </row>
    <row r="55" spans="1:47" x14ac:dyDescent="0.25">
      <c r="A55" t="s">
        <v>624</v>
      </c>
      <c r="B55" t="s">
        <v>625</v>
      </c>
      <c r="C55">
        <v>20230101</v>
      </c>
      <c r="D55">
        <v>2023</v>
      </c>
      <c r="E55">
        <v>52</v>
      </c>
      <c r="F55" t="s">
        <v>626</v>
      </c>
      <c r="G55">
        <v>842</v>
      </c>
      <c r="H55" t="s">
        <v>627</v>
      </c>
      <c r="I55" t="s">
        <v>627</v>
      </c>
      <c r="J55" t="s">
        <v>628</v>
      </c>
      <c r="K55" t="s">
        <v>629</v>
      </c>
      <c r="L55">
        <v>203</v>
      </c>
      <c r="M55" t="s">
        <v>694</v>
      </c>
      <c r="N55" t="s">
        <v>109</v>
      </c>
      <c r="O55">
        <v>0</v>
      </c>
      <c r="P55" t="s">
        <v>632</v>
      </c>
      <c r="Q55" t="s">
        <v>633</v>
      </c>
      <c r="R55" t="s">
        <v>634</v>
      </c>
      <c r="S55" t="s">
        <v>635</v>
      </c>
      <c r="T55" t="b">
        <v>1</v>
      </c>
      <c r="U55" t="s">
        <v>636</v>
      </c>
      <c r="V55" t="s">
        <v>637</v>
      </c>
      <c r="W55">
        <v>0</v>
      </c>
      <c r="X55" t="b">
        <v>0</v>
      </c>
      <c r="Y55" t="s">
        <v>638</v>
      </c>
      <c r="Z55" t="s">
        <v>639</v>
      </c>
      <c r="AA55" t="s">
        <v>640</v>
      </c>
      <c r="AB55">
        <v>0</v>
      </c>
      <c r="AC55" t="s">
        <v>641</v>
      </c>
      <c r="AD55">
        <v>-1</v>
      </c>
      <c r="AE55" t="s">
        <v>642</v>
      </c>
      <c r="AF55">
        <v>0</v>
      </c>
      <c r="AG55" t="b">
        <v>0</v>
      </c>
      <c r="AH55">
        <v>-1</v>
      </c>
      <c r="AI55" t="s">
        <v>642</v>
      </c>
      <c r="AJ55">
        <v>0</v>
      </c>
      <c r="AK55" t="b">
        <v>0</v>
      </c>
      <c r="AL55">
        <v>0</v>
      </c>
      <c r="AM55" t="b">
        <v>1</v>
      </c>
      <c r="AN55">
        <v>0</v>
      </c>
      <c r="AO55" t="b">
        <v>0</v>
      </c>
      <c r="AQ55">
        <v>4535708330</v>
      </c>
      <c r="AR55">
        <v>4535708330</v>
      </c>
      <c r="AS55">
        <v>4</v>
      </c>
      <c r="AT55" t="b">
        <v>0</v>
      </c>
      <c r="AU55" t="b">
        <v>1</v>
      </c>
    </row>
    <row r="56" spans="1:47" x14ac:dyDescent="0.25">
      <c r="A56" t="s">
        <v>624</v>
      </c>
      <c r="B56" t="s">
        <v>625</v>
      </c>
      <c r="C56">
        <v>20230101</v>
      </c>
      <c r="D56">
        <v>2023</v>
      </c>
      <c r="E56">
        <v>52</v>
      </c>
      <c r="F56" t="s">
        <v>626</v>
      </c>
      <c r="G56">
        <v>842</v>
      </c>
      <c r="H56" t="s">
        <v>627</v>
      </c>
      <c r="I56" t="s">
        <v>627</v>
      </c>
      <c r="J56" t="s">
        <v>628</v>
      </c>
      <c r="K56" t="s">
        <v>629</v>
      </c>
      <c r="L56">
        <v>204</v>
      </c>
      <c r="M56" t="s">
        <v>695</v>
      </c>
      <c r="N56" t="s">
        <v>49</v>
      </c>
      <c r="O56">
        <v>0</v>
      </c>
      <c r="P56" t="s">
        <v>632</v>
      </c>
      <c r="Q56" t="s">
        <v>633</v>
      </c>
      <c r="R56" t="s">
        <v>634</v>
      </c>
      <c r="S56" t="s">
        <v>635</v>
      </c>
      <c r="T56" t="b">
        <v>1</v>
      </c>
      <c r="U56" t="s">
        <v>636</v>
      </c>
      <c r="V56" t="s">
        <v>637</v>
      </c>
      <c r="W56">
        <v>0</v>
      </c>
      <c r="X56" t="b">
        <v>0</v>
      </c>
      <c r="Y56" t="s">
        <v>638</v>
      </c>
      <c r="Z56" t="s">
        <v>639</v>
      </c>
      <c r="AA56" t="s">
        <v>640</v>
      </c>
      <c r="AB56">
        <v>0</v>
      </c>
      <c r="AC56" t="s">
        <v>641</v>
      </c>
      <c r="AD56">
        <v>-1</v>
      </c>
      <c r="AE56" t="s">
        <v>642</v>
      </c>
      <c r="AF56">
        <v>0</v>
      </c>
      <c r="AG56" t="b">
        <v>0</v>
      </c>
      <c r="AH56">
        <v>-1</v>
      </c>
      <c r="AI56" t="s">
        <v>642</v>
      </c>
      <c r="AJ56">
        <v>0</v>
      </c>
      <c r="AK56" t="b">
        <v>0</v>
      </c>
      <c r="AL56">
        <v>0</v>
      </c>
      <c r="AM56" t="b">
        <v>1</v>
      </c>
      <c r="AN56">
        <v>0</v>
      </c>
      <c r="AO56" t="b">
        <v>0</v>
      </c>
      <c r="AQ56">
        <v>240742552</v>
      </c>
      <c r="AR56">
        <v>240742552</v>
      </c>
      <c r="AS56">
        <v>4</v>
      </c>
      <c r="AT56" t="b">
        <v>0</v>
      </c>
      <c r="AU56" t="b">
        <v>1</v>
      </c>
    </row>
    <row r="57" spans="1:47" x14ac:dyDescent="0.25">
      <c r="A57" t="s">
        <v>624</v>
      </c>
      <c r="B57" t="s">
        <v>625</v>
      </c>
      <c r="C57">
        <v>20230101</v>
      </c>
      <c r="D57">
        <v>2023</v>
      </c>
      <c r="E57">
        <v>52</v>
      </c>
      <c r="F57" t="s">
        <v>626</v>
      </c>
      <c r="G57">
        <v>842</v>
      </c>
      <c r="H57" t="s">
        <v>627</v>
      </c>
      <c r="I57" t="s">
        <v>627</v>
      </c>
      <c r="J57" t="s">
        <v>628</v>
      </c>
      <c r="K57" t="s">
        <v>629</v>
      </c>
      <c r="L57">
        <v>208</v>
      </c>
      <c r="M57" t="s">
        <v>696</v>
      </c>
      <c r="N57" t="s">
        <v>115</v>
      </c>
      <c r="O57">
        <v>0</v>
      </c>
      <c r="P57" t="s">
        <v>632</v>
      </c>
      <c r="Q57" t="s">
        <v>633</v>
      </c>
      <c r="R57" t="s">
        <v>634</v>
      </c>
      <c r="S57" t="s">
        <v>635</v>
      </c>
      <c r="T57" t="b">
        <v>1</v>
      </c>
      <c r="U57" t="s">
        <v>636</v>
      </c>
      <c r="V57" t="s">
        <v>637</v>
      </c>
      <c r="W57">
        <v>0</v>
      </c>
      <c r="X57" t="b">
        <v>0</v>
      </c>
      <c r="Y57" t="s">
        <v>638</v>
      </c>
      <c r="Z57" t="s">
        <v>639</v>
      </c>
      <c r="AA57" t="s">
        <v>640</v>
      </c>
      <c r="AB57">
        <v>0</v>
      </c>
      <c r="AC57" t="s">
        <v>641</v>
      </c>
      <c r="AD57">
        <v>-1</v>
      </c>
      <c r="AE57" t="s">
        <v>642</v>
      </c>
      <c r="AF57">
        <v>0</v>
      </c>
      <c r="AG57" t="b">
        <v>0</v>
      </c>
      <c r="AH57">
        <v>-1</v>
      </c>
      <c r="AI57" t="s">
        <v>642</v>
      </c>
      <c r="AJ57">
        <v>0</v>
      </c>
      <c r="AK57" t="b">
        <v>0</v>
      </c>
      <c r="AL57">
        <v>0</v>
      </c>
      <c r="AM57" t="b">
        <v>1</v>
      </c>
      <c r="AN57">
        <v>0</v>
      </c>
      <c r="AO57" t="b">
        <v>0</v>
      </c>
      <c r="AQ57">
        <v>5254749208</v>
      </c>
      <c r="AR57">
        <v>5254749208</v>
      </c>
      <c r="AS57">
        <v>4</v>
      </c>
      <c r="AT57" t="b">
        <v>0</v>
      </c>
      <c r="AU57" t="b">
        <v>1</v>
      </c>
    </row>
    <row r="58" spans="1:47" x14ac:dyDescent="0.25">
      <c r="A58" t="s">
        <v>624</v>
      </c>
      <c r="B58" t="s">
        <v>625</v>
      </c>
      <c r="C58">
        <v>20230101</v>
      </c>
      <c r="D58">
        <v>2023</v>
      </c>
      <c r="E58">
        <v>52</v>
      </c>
      <c r="F58" t="s">
        <v>626</v>
      </c>
      <c r="G58">
        <v>842</v>
      </c>
      <c r="H58" t="s">
        <v>627</v>
      </c>
      <c r="I58" t="s">
        <v>627</v>
      </c>
      <c r="J58" t="s">
        <v>628</v>
      </c>
      <c r="K58" t="s">
        <v>629</v>
      </c>
      <c r="L58">
        <v>212</v>
      </c>
      <c r="M58" t="s">
        <v>697</v>
      </c>
      <c r="N58" t="s">
        <v>117</v>
      </c>
      <c r="O58">
        <v>0</v>
      </c>
      <c r="P58" t="s">
        <v>632</v>
      </c>
      <c r="Q58" t="s">
        <v>633</v>
      </c>
      <c r="R58" t="s">
        <v>634</v>
      </c>
      <c r="S58" t="s">
        <v>635</v>
      </c>
      <c r="T58" t="b">
        <v>1</v>
      </c>
      <c r="U58" t="s">
        <v>636</v>
      </c>
      <c r="V58" t="s">
        <v>637</v>
      </c>
      <c r="W58">
        <v>0</v>
      </c>
      <c r="X58" t="b">
        <v>0</v>
      </c>
      <c r="Y58" t="s">
        <v>638</v>
      </c>
      <c r="Z58" t="s">
        <v>639</v>
      </c>
      <c r="AA58" t="s">
        <v>640</v>
      </c>
      <c r="AB58">
        <v>0</v>
      </c>
      <c r="AC58" t="s">
        <v>641</v>
      </c>
      <c r="AD58">
        <v>-1</v>
      </c>
      <c r="AE58" t="s">
        <v>642</v>
      </c>
      <c r="AF58">
        <v>0</v>
      </c>
      <c r="AG58" t="b">
        <v>0</v>
      </c>
      <c r="AH58">
        <v>-1</v>
      </c>
      <c r="AI58" t="s">
        <v>642</v>
      </c>
      <c r="AJ58">
        <v>0</v>
      </c>
      <c r="AK58" t="b">
        <v>0</v>
      </c>
      <c r="AL58">
        <v>0</v>
      </c>
      <c r="AM58" t="b">
        <v>1</v>
      </c>
      <c r="AN58">
        <v>0</v>
      </c>
      <c r="AO58" t="b">
        <v>0</v>
      </c>
      <c r="AQ58">
        <v>72108500</v>
      </c>
      <c r="AR58">
        <v>72108500</v>
      </c>
      <c r="AS58">
        <v>4</v>
      </c>
      <c r="AT58" t="b">
        <v>0</v>
      </c>
      <c r="AU58" t="b">
        <v>1</v>
      </c>
    </row>
    <row r="59" spans="1:47" x14ac:dyDescent="0.25">
      <c r="A59" t="s">
        <v>624</v>
      </c>
      <c r="B59" t="s">
        <v>625</v>
      </c>
      <c r="C59">
        <v>20230101</v>
      </c>
      <c r="D59">
        <v>2023</v>
      </c>
      <c r="E59">
        <v>52</v>
      </c>
      <c r="F59" t="s">
        <v>626</v>
      </c>
      <c r="G59">
        <v>842</v>
      </c>
      <c r="H59" t="s">
        <v>627</v>
      </c>
      <c r="I59" t="s">
        <v>627</v>
      </c>
      <c r="J59" t="s">
        <v>628</v>
      </c>
      <c r="K59" t="s">
        <v>629</v>
      </c>
      <c r="L59">
        <v>214</v>
      </c>
      <c r="M59" t="s">
        <v>659</v>
      </c>
      <c r="N59" t="s">
        <v>660</v>
      </c>
      <c r="O59">
        <v>0</v>
      </c>
      <c r="P59" t="s">
        <v>632</v>
      </c>
      <c r="Q59" t="s">
        <v>633</v>
      </c>
      <c r="R59" t="s">
        <v>634</v>
      </c>
      <c r="S59" t="s">
        <v>635</v>
      </c>
      <c r="T59" t="b">
        <v>1</v>
      </c>
      <c r="U59" t="s">
        <v>636</v>
      </c>
      <c r="V59" t="s">
        <v>637</v>
      </c>
      <c r="W59">
        <v>0</v>
      </c>
      <c r="X59" t="b">
        <v>0</v>
      </c>
      <c r="Y59" t="s">
        <v>638</v>
      </c>
      <c r="Z59" t="s">
        <v>639</v>
      </c>
      <c r="AA59" t="s">
        <v>640</v>
      </c>
      <c r="AB59">
        <v>0</v>
      </c>
      <c r="AC59" t="s">
        <v>641</v>
      </c>
      <c r="AD59">
        <v>-1</v>
      </c>
      <c r="AE59" t="s">
        <v>642</v>
      </c>
      <c r="AF59">
        <v>0</v>
      </c>
      <c r="AG59" t="b">
        <v>0</v>
      </c>
      <c r="AH59">
        <v>-1</v>
      </c>
      <c r="AI59" t="s">
        <v>642</v>
      </c>
      <c r="AJ59">
        <v>0</v>
      </c>
      <c r="AK59" t="b">
        <v>0</v>
      </c>
      <c r="AL59">
        <v>0</v>
      </c>
      <c r="AM59" t="b">
        <v>1</v>
      </c>
      <c r="AN59">
        <v>0</v>
      </c>
      <c r="AO59" t="b">
        <v>0</v>
      </c>
      <c r="AQ59">
        <v>13062566548</v>
      </c>
      <c r="AR59">
        <v>13062566548</v>
      </c>
      <c r="AS59">
        <v>4</v>
      </c>
      <c r="AT59" t="b">
        <v>0</v>
      </c>
      <c r="AU59" t="b">
        <v>1</v>
      </c>
    </row>
    <row r="60" spans="1:47" x14ac:dyDescent="0.25">
      <c r="A60" t="s">
        <v>624</v>
      </c>
      <c r="B60" t="s">
        <v>625</v>
      </c>
      <c r="C60">
        <v>20230101</v>
      </c>
      <c r="D60">
        <v>2023</v>
      </c>
      <c r="E60">
        <v>52</v>
      </c>
      <c r="F60" t="s">
        <v>626</v>
      </c>
      <c r="G60">
        <v>842</v>
      </c>
      <c r="H60" t="s">
        <v>627</v>
      </c>
      <c r="I60" t="s">
        <v>627</v>
      </c>
      <c r="J60" t="s">
        <v>628</v>
      </c>
      <c r="K60" t="s">
        <v>629</v>
      </c>
      <c r="L60">
        <v>218</v>
      </c>
      <c r="M60" t="s">
        <v>698</v>
      </c>
      <c r="N60" t="s">
        <v>123</v>
      </c>
      <c r="O60">
        <v>0</v>
      </c>
      <c r="P60" t="s">
        <v>632</v>
      </c>
      <c r="Q60" t="s">
        <v>633</v>
      </c>
      <c r="R60" t="s">
        <v>634</v>
      </c>
      <c r="S60" t="s">
        <v>635</v>
      </c>
      <c r="T60" t="b">
        <v>1</v>
      </c>
      <c r="U60" t="s">
        <v>636</v>
      </c>
      <c r="V60" t="s">
        <v>637</v>
      </c>
      <c r="W60">
        <v>0</v>
      </c>
      <c r="X60" t="b">
        <v>0</v>
      </c>
      <c r="Y60" t="s">
        <v>638</v>
      </c>
      <c r="Z60" t="s">
        <v>639</v>
      </c>
      <c r="AA60" t="s">
        <v>640</v>
      </c>
      <c r="AB60">
        <v>0</v>
      </c>
      <c r="AC60" t="s">
        <v>641</v>
      </c>
      <c r="AD60">
        <v>-1</v>
      </c>
      <c r="AE60" t="s">
        <v>642</v>
      </c>
      <c r="AF60">
        <v>0</v>
      </c>
      <c r="AG60" t="b">
        <v>0</v>
      </c>
      <c r="AH60">
        <v>-1</v>
      </c>
      <c r="AI60" t="s">
        <v>642</v>
      </c>
      <c r="AJ60">
        <v>0</v>
      </c>
      <c r="AK60" t="b">
        <v>0</v>
      </c>
      <c r="AL60">
        <v>0</v>
      </c>
      <c r="AM60" t="b">
        <v>1</v>
      </c>
      <c r="AN60">
        <v>0</v>
      </c>
      <c r="AO60" t="b">
        <v>0</v>
      </c>
      <c r="AQ60">
        <v>7947678748</v>
      </c>
      <c r="AR60">
        <v>7947678748</v>
      </c>
      <c r="AS60">
        <v>4</v>
      </c>
      <c r="AT60" t="b">
        <v>0</v>
      </c>
      <c r="AU60" t="b">
        <v>1</v>
      </c>
    </row>
    <row r="61" spans="1:47" x14ac:dyDescent="0.25">
      <c r="A61" t="s">
        <v>624</v>
      </c>
      <c r="B61" t="s">
        <v>625</v>
      </c>
      <c r="C61">
        <v>20230101</v>
      </c>
      <c r="D61">
        <v>2023</v>
      </c>
      <c r="E61">
        <v>52</v>
      </c>
      <c r="F61" t="s">
        <v>626</v>
      </c>
      <c r="G61">
        <v>842</v>
      </c>
      <c r="H61" t="s">
        <v>627</v>
      </c>
      <c r="I61" t="s">
        <v>627</v>
      </c>
      <c r="J61" t="s">
        <v>628</v>
      </c>
      <c r="K61" t="s">
        <v>629</v>
      </c>
      <c r="L61">
        <v>222</v>
      </c>
      <c r="M61" t="s">
        <v>699</v>
      </c>
      <c r="N61" t="s">
        <v>395</v>
      </c>
      <c r="O61">
        <v>0</v>
      </c>
      <c r="P61" t="s">
        <v>632</v>
      </c>
      <c r="Q61" t="s">
        <v>633</v>
      </c>
      <c r="R61" t="s">
        <v>634</v>
      </c>
      <c r="S61" t="s">
        <v>635</v>
      </c>
      <c r="T61" t="b">
        <v>1</v>
      </c>
      <c r="U61" t="s">
        <v>636</v>
      </c>
      <c r="V61" t="s">
        <v>637</v>
      </c>
      <c r="W61">
        <v>0</v>
      </c>
      <c r="X61" t="b">
        <v>0</v>
      </c>
      <c r="Y61" t="s">
        <v>638</v>
      </c>
      <c r="Z61" t="s">
        <v>639</v>
      </c>
      <c r="AA61" t="s">
        <v>640</v>
      </c>
      <c r="AB61">
        <v>0</v>
      </c>
      <c r="AC61" t="s">
        <v>641</v>
      </c>
      <c r="AD61">
        <v>-1</v>
      </c>
      <c r="AE61" t="s">
        <v>642</v>
      </c>
      <c r="AF61">
        <v>0</v>
      </c>
      <c r="AG61" t="b">
        <v>0</v>
      </c>
      <c r="AH61">
        <v>-1</v>
      </c>
      <c r="AI61" t="s">
        <v>642</v>
      </c>
      <c r="AJ61">
        <v>0</v>
      </c>
      <c r="AK61" t="b">
        <v>0</v>
      </c>
      <c r="AL61">
        <v>0</v>
      </c>
      <c r="AM61" t="b">
        <v>1</v>
      </c>
      <c r="AN61">
        <v>0</v>
      </c>
      <c r="AO61" t="b">
        <v>0</v>
      </c>
      <c r="AQ61">
        <v>4260238254</v>
      </c>
      <c r="AR61">
        <v>4260238254</v>
      </c>
      <c r="AS61">
        <v>4</v>
      </c>
      <c r="AT61" t="b">
        <v>0</v>
      </c>
      <c r="AU61" t="b">
        <v>1</v>
      </c>
    </row>
    <row r="62" spans="1:47" x14ac:dyDescent="0.25">
      <c r="A62" t="s">
        <v>624</v>
      </c>
      <c r="B62" t="s">
        <v>625</v>
      </c>
      <c r="C62">
        <v>20230101</v>
      </c>
      <c r="D62">
        <v>2023</v>
      </c>
      <c r="E62">
        <v>52</v>
      </c>
      <c r="F62" t="s">
        <v>626</v>
      </c>
      <c r="G62">
        <v>842</v>
      </c>
      <c r="H62" t="s">
        <v>627</v>
      </c>
      <c r="I62" t="s">
        <v>627</v>
      </c>
      <c r="J62" t="s">
        <v>628</v>
      </c>
      <c r="K62" t="s">
        <v>629</v>
      </c>
      <c r="L62">
        <v>226</v>
      </c>
      <c r="M62" t="s">
        <v>700</v>
      </c>
      <c r="N62" t="s">
        <v>165</v>
      </c>
      <c r="O62">
        <v>0</v>
      </c>
      <c r="P62" t="s">
        <v>632</v>
      </c>
      <c r="Q62" t="s">
        <v>633</v>
      </c>
      <c r="R62" t="s">
        <v>634</v>
      </c>
      <c r="S62" t="s">
        <v>635</v>
      </c>
      <c r="T62" t="b">
        <v>1</v>
      </c>
      <c r="U62" t="s">
        <v>636</v>
      </c>
      <c r="V62" t="s">
        <v>637</v>
      </c>
      <c r="W62">
        <v>0</v>
      </c>
      <c r="X62" t="b">
        <v>0</v>
      </c>
      <c r="Y62" t="s">
        <v>638</v>
      </c>
      <c r="Z62" t="s">
        <v>639</v>
      </c>
      <c r="AA62" t="s">
        <v>640</v>
      </c>
      <c r="AB62">
        <v>0</v>
      </c>
      <c r="AC62" t="s">
        <v>641</v>
      </c>
      <c r="AD62">
        <v>-1</v>
      </c>
      <c r="AE62" t="s">
        <v>642</v>
      </c>
      <c r="AF62">
        <v>0</v>
      </c>
      <c r="AG62" t="b">
        <v>0</v>
      </c>
      <c r="AH62">
        <v>-1</v>
      </c>
      <c r="AI62" t="s">
        <v>642</v>
      </c>
      <c r="AJ62">
        <v>0</v>
      </c>
      <c r="AK62" t="b">
        <v>0</v>
      </c>
      <c r="AL62">
        <v>0</v>
      </c>
      <c r="AM62" t="b">
        <v>1</v>
      </c>
      <c r="AN62">
        <v>0</v>
      </c>
      <c r="AO62" t="b">
        <v>0</v>
      </c>
      <c r="AQ62">
        <v>99223995</v>
      </c>
      <c r="AR62">
        <v>99223995</v>
      </c>
      <c r="AS62">
        <v>4</v>
      </c>
      <c r="AT62" t="b">
        <v>0</v>
      </c>
      <c r="AU62" t="b">
        <v>1</v>
      </c>
    </row>
    <row r="63" spans="1:47" x14ac:dyDescent="0.25">
      <c r="A63" t="s">
        <v>624</v>
      </c>
      <c r="B63" t="s">
        <v>625</v>
      </c>
      <c r="C63">
        <v>20230101</v>
      </c>
      <c r="D63">
        <v>2023</v>
      </c>
      <c r="E63">
        <v>52</v>
      </c>
      <c r="F63" t="s">
        <v>626</v>
      </c>
      <c r="G63">
        <v>842</v>
      </c>
      <c r="H63" t="s">
        <v>627</v>
      </c>
      <c r="I63" t="s">
        <v>627</v>
      </c>
      <c r="J63" t="s">
        <v>628</v>
      </c>
      <c r="K63" t="s">
        <v>629</v>
      </c>
      <c r="L63">
        <v>231</v>
      </c>
      <c r="M63" t="s">
        <v>720</v>
      </c>
      <c r="N63" t="s">
        <v>133</v>
      </c>
      <c r="O63">
        <v>0</v>
      </c>
      <c r="P63" t="s">
        <v>632</v>
      </c>
      <c r="Q63" t="s">
        <v>633</v>
      </c>
      <c r="R63" t="s">
        <v>634</v>
      </c>
      <c r="S63" t="s">
        <v>635</v>
      </c>
      <c r="T63" t="b">
        <v>1</v>
      </c>
      <c r="U63" t="s">
        <v>636</v>
      </c>
      <c r="V63" t="s">
        <v>637</v>
      </c>
      <c r="W63">
        <v>0</v>
      </c>
      <c r="X63" t="b">
        <v>0</v>
      </c>
      <c r="Y63" t="s">
        <v>638</v>
      </c>
      <c r="Z63" t="s">
        <v>639</v>
      </c>
      <c r="AA63" t="s">
        <v>640</v>
      </c>
      <c r="AB63">
        <v>0</v>
      </c>
      <c r="AC63" t="s">
        <v>641</v>
      </c>
      <c r="AD63">
        <v>-1</v>
      </c>
      <c r="AE63" t="s">
        <v>642</v>
      </c>
      <c r="AF63">
        <v>0</v>
      </c>
      <c r="AG63" t="b">
        <v>0</v>
      </c>
      <c r="AH63">
        <v>-1</v>
      </c>
      <c r="AI63" t="s">
        <v>642</v>
      </c>
      <c r="AJ63">
        <v>0</v>
      </c>
      <c r="AK63" t="b">
        <v>0</v>
      </c>
      <c r="AL63">
        <v>0</v>
      </c>
      <c r="AM63" t="b">
        <v>1</v>
      </c>
      <c r="AN63">
        <v>0</v>
      </c>
      <c r="AO63" t="b">
        <v>0</v>
      </c>
      <c r="AQ63">
        <v>1210864884</v>
      </c>
      <c r="AR63">
        <v>1210864884</v>
      </c>
      <c r="AS63">
        <v>4</v>
      </c>
      <c r="AT63" t="b">
        <v>0</v>
      </c>
      <c r="AU63" t="b">
        <v>1</v>
      </c>
    </row>
    <row r="64" spans="1:47" x14ac:dyDescent="0.25">
      <c r="A64" t="s">
        <v>624</v>
      </c>
      <c r="B64" t="s">
        <v>625</v>
      </c>
      <c r="C64">
        <v>20230101</v>
      </c>
      <c r="D64">
        <v>2023</v>
      </c>
      <c r="E64">
        <v>52</v>
      </c>
      <c r="F64" t="s">
        <v>626</v>
      </c>
      <c r="G64">
        <v>842</v>
      </c>
      <c r="H64" t="s">
        <v>627</v>
      </c>
      <c r="I64" t="s">
        <v>627</v>
      </c>
      <c r="J64" t="s">
        <v>628</v>
      </c>
      <c r="K64" t="s">
        <v>629</v>
      </c>
      <c r="L64">
        <v>232</v>
      </c>
      <c r="M64" t="s">
        <v>721</v>
      </c>
      <c r="N64" t="s">
        <v>129</v>
      </c>
      <c r="O64">
        <v>0</v>
      </c>
      <c r="P64" t="s">
        <v>632</v>
      </c>
      <c r="Q64" t="s">
        <v>633</v>
      </c>
      <c r="R64" t="s">
        <v>634</v>
      </c>
      <c r="S64" t="s">
        <v>635</v>
      </c>
      <c r="T64" t="b">
        <v>1</v>
      </c>
      <c r="U64" t="s">
        <v>636</v>
      </c>
      <c r="V64" t="s">
        <v>637</v>
      </c>
      <c r="W64">
        <v>0</v>
      </c>
      <c r="X64" t="b">
        <v>0</v>
      </c>
      <c r="Y64" t="s">
        <v>638</v>
      </c>
      <c r="Z64" t="s">
        <v>639</v>
      </c>
      <c r="AA64" t="s">
        <v>640</v>
      </c>
      <c r="AB64">
        <v>0</v>
      </c>
      <c r="AC64" t="s">
        <v>641</v>
      </c>
      <c r="AD64">
        <v>-1</v>
      </c>
      <c r="AE64" t="s">
        <v>642</v>
      </c>
      <c r="AF64">
        <v>0</v>
      </c>
      <c r="AG64" t="b">
        <v>0</v>
      </c>
      <c r="AH64">
        <v>-1</v>
      </c>
      <c r="AI64" t="s">
        <v>642</v>
      </c>
      <c r="AJ64">
        <v>0</v>
      </c>
      <c r="AK64" t="b">
        <v>0</v>
      </c>
      <c r="AL64">
        <v>0</v>
      </c>
      <c r="AM64" t="b">
        <v>1</v>
      </c>
      <c r="AN64">
        <v>0</v>
      </c>
      <c r="AO64" t="b">
        <v>0</v>
      </c>
      <c r="AQ64">
        <v>31723965</v>
      </c>
      <c r="AR64">
        <v>31723965</v>
      </c>
      <c r="AS64">
        <v>4</v>
      </c>
      <c r="AT64" t="b">
        <v>0</v>
      </c>
      <c r="AU64" t="b">
        <v>1</v>
      </c>
    </row>
    <row r="65" spans="1:47" x14ac:dyDescent="0.25">
      <c r="A65" t="s">
        <v>624</v>
      </c>
      <c r="B65" t="s">
        <v>625</v>
      </c>
      <c r="C65">
        <v>20230101</v>
      </c>
      <c r="D65">
        <v>2023</v>
      </c>
      <c r="E65">
        <v>52</v>
      </c>
      <c r="F65" t="s">
        <v>626</v>
      </c>
      <c r="G65">
        <v>842</v>
      </c>
      <c r="H65" t="s">
        <v>627</v>
      </c>
      <c r="I65" t="s">
        <v>627</v>
      </c>
      <c r="J65" t="s">
        <v>628</v>
      </c>
      <c r="K65" t="s">
        <v>629</v>
      </c>
      <c r="L65">
        <v>233</v>
      </c>
      <c r="M65" t="s">
        <v>722</v>
      </c>
      <c r="N65" t="s">
        <v>125</v>
      </c>
      <c r="O65">
        <v>0</v>
      </c>
      <c r="P65" t="s">
        <v>632</v>
      </c>
      <c r="Q65" t="s">
        <v>633</v>
      </c>
      <c r="R65" t="s">
        <v>634</v>
      </c>
      <c r="S65" t="s">
        <v>635</v>
      </c>
      <c r="T65" t="b">
        <v>1</v>
      </c>
      <c r="U65" t="s">
        <v>636</v>
      </c>
      <c r="V65" t="s">
        <v>637</v>
      </c>
      <c r="W65">
        <v>0</v>
      </c>
      <c r="X65" t="b">
        <v>0</v>
      </c>
      <c r="Y65" t="s">
        <v>638</v>
      </c>
      <c r="Z65" t="s">
        <v>639</v>
      </c>
      <c r="AA65" t="s">
        <v>640</v>
      </c>
      <c r="AB65">
        <v>0</v>
      </c>
      <c r="AC65" t="s">
        <v>641</v>
      </c>
      <c r="AD65">
        <v>-1</v>
      </c>
      <c r="AE65" t="s">
        <v>642</v>
      </c>
      <c r="AF65">
        <v>0</v>
      </c>
      <c r="AG65" t="b">
        <v>0</v>
      </c>
      <c r="AH65">
        <v>-1</v>
      </c>
      <c r="AI65" t="s">
        <v>642</v>
      </c>
      <c r="AJ65">
        <v>0</v>
      </c>
      <c r="AK65" t="b">
        <v>0</v>
      </c>
      <c r="AL65">
        <v>0</v>
      </c>
      <c r="AM65" t="b">
        <v>1</v>
      </c>
      <c r="AN65">
        <v>0</v>
      </c>
      <c r="AO65" t="b">
        <v>0</v>
      </c>
      <c r="AQ65">
        <v>359216737</v>
      </c>
      <c r="AR65">
        <v>359216737</v>
      </c>
      <c r="AS65">
        <v>4</v>
      </c>
      <c r="AT65" t="b">
        <v>0</v>
      </c>
      <c r="AU65" t="b">
        <v>1</v>
      </c>
    </row>
    <row r="66" spans="1:47" x14ac:dyDescent="0.25">
      <c r="A66" t="s">
        <v>624</v>
      </c>
      <c r="B66" t="s">
        <v>625</v>
      </c>
      <c r="C66">
        <v>20230101</v>
      </c>
      <c r="D66">
        <v>2023</v>
      </c>
      <c r="E66">
        <v>52</v>
      </c>
      <c r="F66" t="s">
        <v>626</v>
      </c>
      <c r="G66">
        <v>842</v>
      </c>
      <c r="H66" t="s">
        <v>627</v>
      </c>
      <c r="I66" t="s">
        <v>627</v>
      </c>
      <c r="J66" t="s">
        <v>628</v>
      </c>
      <c r="K66" t="s">
        <v>629</v>
      </c>
      <c r="L66">
        <v>234</v>
      </c>
      <c r="M66" t="s">
        <v>723</v>
      </c>
      <c r="N66" t="s">
        <v>724</v>
      </c>
      <c r="O66">
        <v>0</v>
      </c>
      <c r="P66" t="s">
        <v>632</v>
      </c>
      <c r="Q66" t="s">
        <v>633</v>
      </c>
      <c r="R66" t="s">
        <v>634</v>
      </c>
      <c r="S66" t="s">
        <v>635</v>
      </c>
      <c r="T66" t="b">
        <v>1</v>
      </c>
      <c r="U66" t="s">
        <v>636</v>
      </c>
      <c r="V66" t="s">
        <v>637</v>
      </c>
      <c r="W66">
        <v>0</v>
      </c>
      <c r="X66" t="b">
        <v>0</v>
      </c>
      <c r="Y66" t="s">
        <v>638</v>
      </c>
      <c r="Z66" t="s">
        <v>639</v>
      </c>
      <c r="AA66" t="s">
        <v>640</v>
      </c>
      <c r="AB66">
        <v>0</v>
      </c>
      <c r="AC66" t="s">
        <v>641</v>
      </c>
      <c r="AD66">
        <v>-1</v>
      </c>
      <c r="AE66" t="s">
        <v>642</v>
      </c>
      <c r="AF66">
        <v>0</v>
      </c>
      <c r="AG66" t="b">
        <v>0</v>
      </c>
      <c r="AH66">
        <v>-1</v>
      </c>
      <c r="AI66" t="s">
        <v>642</v>
      </c>
      <c r="AJ66">
        <v>0</v>
      </c>
      <c r="AK66" t="b">
        <v>0</v>
      </c>
      <c r="AL66">
        <v>0</v>
      </c>
      <c r="AM66" t="b">
        <v>1</v>
      </c>
      <c r="AN66">
        <v>0</v>
      </c>
      <c r="AO66" t="b">
        <v>0</v>
      </c>
      <c r="AQ66">
        <v>3212700</v>
      </c>
      <c r="AR66">
        <v>3212700</v>
      </c>
      <c r="AS66">
        <v>4</v>
      </c>
      <c r="AT66" t="b">
        <v>0</v>
      </c>
      <c r="AU66" t="b">
        <v>1</v>
      </c>
    </row>
    <row r="67" spans="1:47" x14ac:dyDescent="0.25">
      <c r="A67" t="s">
        <v>624</v>
      </c>
      <c r="B67" t="s">
        <v>625</v>
      </c>
      <c r="C67">
        <v>20230101</v>
      </c>
      <c r="D67">
        <v>2023</v>
      </c>
      <c r="E67">
        <v>52</v>
      </c>
      <c r="F67" t="s">
        <v>626</v>
      </c>
      <c r="G67">
        <v>842</v>
      </c>
      <c r="H67" t="s">
        <v>627</v>
      </c>
      <c r="I67" t="s">
        <v>627</v>
      </c>
      <c r="J67" t="s">
        <v>628</v>
      </c>
      <c r="K67" t="s">
        <v>629</v>
      </c>
      <c r="L67">
        <v>238</v>
      </c>
      <c r="M67" t="s">
        <v>725</v>
      </c>
      <c r="N67" t="s">
        <v>726</v>
      </c>
      <c r="O67">
        <v>0</v>
      </c>
      <c r="P67" t="s">
        <v>632</v>
      </c>
      <c r="Q67" t="s">
        <v>633</v>
      </c>
      <c r="R67" t="s">
        <v>634</v>
      </c>
      <c r="S67" t="s">
        <v>635</v>
      </c>
      <c r="T67" t="b">
        <v>1</v>
      </c>
      <c r="U67" t="s">
        <v>636</v>
      </c>
      <c r="V67" t="s">
        <v>637</v>
      </c>
      <c r="W67">
        <v>0</v>
      </c>
      <c r="X67" t="b">
        <v>0</v>
      </c>
      <c r="Y67" t="s">
        <v>638</v>
      </c>
      <c r="Z67" t="s">
        <v>639</v>
      </c>
      <c r="AA67" t="s">
        <v>640</v>
      </c>
      <c r="AB67">
        <v>0</v>
      </c>
      <c r="AC67" t="s">
        <v>641</v>
      </c>
      <c r="AD67">
        <v>-1</v>
      </c>
      <c r="AE67" t="s">
        <v>642</v>
      </c>
      <c r="AF67">
        <v>0</v>
      </c>
      <c r="AG67" t="b">
        <v>0</v>
      </c>
      <c r="AH67">
        <v>-1</v>
      </c>
      <c r="AI67" t="s">
        <v>642</v>
      </c>
      <c r="AJ67">
        <v>0</v>
      </c>
      <c r="AK67" t="b">
        <v>0</v>
      </c>
      <c r="AL67">
        <v>0</v>
      </c>
      <c r="AM67" t="b">
        <v>1</v>
      </c>
      <c r="AN67">
        <v>0</v>
      </c>
      <c r="AO67" t="b">
        <v>0</v>
      </c>
      <c r="AQ67">
        <v>472479</v>
      </c>
      <c r="AR67">
        <v>472479</v>
      </c>
      <c r="AS67">
        <v>4</v>
      </c>
      <c r="AT67" t="b">
        <v>0</v>
      </c>
      <c r="AU67" t="b">
        <v>1</v>
      </c>
    </row>
    <row r="68" spans="1:47" x14ac:dyDescent="0.25">
      <c r="A68" t="s">
        <v>624</v>
      </c>
      <c r="B68" t="s">
        <v>625</v>
      </c>
      <c r="C68">
        <v>20230101</v>
      </c>
      <c r="D68">
        <v>2023</v>
      </c>
      <c r="E68">
        <v>52</v>
      </c>
      <c r="F68" t="s">
        <v>626</v>
      </c>
      <c r="G68">
        <v>842</v>
      </c>
      <c r="H68" t="s">
        <v>627</v>
      </c>
      <c r="I68" t="s">
        <v>627</v>
      </c>
      <c r="J68" t="s">
        <v>628</v>
      </c>
      <c r="K68" t="s">
        <v>629</v>
      </c>
      <c r="L68">
        <v>242</v>
      </c>
      <c r="M68" t="s">
        <v>727</v>
      </c>
      <c r="N68" t="s">
        <v>137</v>
      </c>
      <c r="O68">
        <v>0</v>
      </c>
      <c r="P68" t="s">
        <v>632</v>
      </c>
      <c r="Q68" t="s">
        <v>633</v>
      </c>
      <c r="R68" t="s">
        <v>634</v>
      </c>
      <c r="S68" t="s">
        <v>635</v>
      </c>
      <c r="T68" t="b">
        <v>1</v>
      </c>
      <c r="U68" t="s">
        <v>636</v>
      </c>
      <c r="V68" t="s">
        <v>637</v>
      </c>
      <c r="W68">
        <v>0</v>
      </c>
      <c r="X68" t="b">
        <v>0</v>
      </c>
      <c r="Y68" t="s">
        <v>638</v>
      </c>
      <c r="Z68" t="s">
        <v>639</v>
      </c>
      <c r="AA68" t="s">
        <v>640</v>
      </c>
      <c r="AB68">
        <v>0</v>
      </c>
      <c r="AC68" t="s">
        <v>641</v>
      </c>
      <c r="AD68">
        <v>-1</v>
      </c>
      <c r="AE68" t="s">
        <v>642</v>
      </c>
      <c r="AF68">
        <v>0</v>
      </c>
      <c r="AG68" t="b">
        <v>0</v>
      </c>
      <c r="AH68">
        <v>-1</v>
      </c>
      <c r="AI68" t="s">
        <v>642</v>
      </c>
      <c r="AJ68">
        <v>0</v>
      </c>
      <c r="AK68" t="b">
        <v>0</v>
      </c>
      <c r="AL68">
        <v>0</v>
      </c>
      <c r="AM68" t="b">
        <v>1</v>
      </c>
      <c r="AN68">
        <v>0</v>
      </c>
      <c r="AO68" t="b">
        <v>0</v>
      </c>
      <c r="AQ68">
        <v>100643146</v>
      </c>
      <c r="AR68">
        <v>100643146</v>
      </c>
      <c r="AS68">
        <v>4</v>
      </c>
      <c r="AT68" t="b">
        <v>0</v>
      </c>
      <c r="AU68" t="b">
        <v>1</v>
      </c>
    </row>
    <row r="69" spans="1:47" x14ac:dyDescent="0.25">
      <c r="A69" t="s">
        <v>624</v>
      </c>
      <c r="B69" t="s">
        <v>625</v>
      </c>
      <c r="C69">
        <v>20230101</v>
      </c>
      <c r="D69">
        <v>2023</v>
      </c>
      <c r="E69">
        <v>52</v>
      </c>
      <c r="F69" t="s">
        <v>626</v>
      </c>
      <c r="G69">
        <v>842</v>
      </c>
      <c r="H69" t="s">
        <v>627</v>
      </c>
      <c r="I69" t="s">
        <v>627</v>
      </c>
      <c r="J69" t="s">
        <v>628</v>
      </c>
      <c r="K69" t="s">
        <v>629</v>
      </c>
      <c r="L69">
        <v>246</v>
      </c>
      <c r="M69" t="s">
        <v>728</v>
      </c>
      <c r="N69" t="s">
        <v>135</v>
      </c>
      <c r="O69">
        <v>0</v>
      </c>
      <c r="P69" t="s">
        <v>632</v>
      </c>
      <c r="Q69" t="s">
        <v>633</v>
      </c>
      <c r="R69" t="s">
        <v>634</v>
      </c>
      <c r="S69" t="s">
        <v>635</v>
      </c>
      <c r="T69" t="b">
        <v>1</v>
      </c>
      <c r="U69" t="s">
        <v>636</v>
      </c>
      <c r="V69" t="s">
        <v>637</v>
      </c>
      <c r="W69">
        <v>0</v>
      </c>
      <c r="X69" t="b">
        <v>0</v>
      </c>
      <c r="Y69" t="s">
        <v>638</v>
      </c>
      <c r="Z69" t="s">
        <v>639</v>
      </c>
      <c r="AA69" t="s">
        <v>640</v>
      </c>
      <c r="AB69">
        <v>0</v>
      </c>
      <c r="AC69" t="s">
        <v>641</v>
      </c>
      <c r="AD69">
        <v>-1</v>
      </c>
      <c r="AE69" t="s">
        <v>642</v>
      </c>
      <c r="AF69">
        <v>0</v>
      </c>
      <c r="AG69" t="b">
        <v>0</v>
      </c>
      <c r="AH69">
        <v>-1</v>
      </c>
      <c r="AI69" t="s">
        <v>642</v>
      </c>
      <c r="AJ69">
        <v>0</v>
      </c>
      <c r="AK69" t="b">
        <v>0</v>
      </c>
      <c r="AL69">
        <v>0</v>
      </c>
      <c r="AM69" t="b">
        <v>1</v>
      </c>
      <c r="AN69">
        <v>0</v>
      </c>
      <c r="AO69" t="b">
        <v>0</v>
      </c>
      <c r="AQ69">
        <v>2905742087</v>
      </c>
      <c r="AR69">
        <v>2905742087</v>
      </c>
      <c r="AS69">
        <v>4</v>
      </c>
      <c r="AT69" t="b">
        <v>0</v>
      </c>
      <c r="AU69" t="b">
        <v>1</v>
      </c>
    </row>
    <row r="70" spans="1:47" x14ac:dyDescent="0.25">
      <c r="A70" t="s">
        <v>624</v>
      </c>
      <c r="B70" t="s">
        <v>625</v>
      </c>
      <c r="C70">
        <v>20230101</v>
      </c>
      <c r="D70">
        <v>2023</v>
      </c>
      <c r="E70">
        <v>52</v>
      </c>
      <c r="F70" t="s">
        <v>626</v>
      </c>
      <c r="G70">
        <v>842</v>
      </c>
      <c r="H70" t="s">
        <v>627</v>
      </c>
      <c r="I70" t="s">
        <v>627</v>
      </c>
      <c r="J70" t="s">
        <v>628</v>
      </c>
      <c r="K70" t="s">
        <v>629</v>
      </c>
      <c r="L70">
        <v>251</v>
      </c>
      <c r="M70" t="s">
        <v>729</v>
      </c>
      <c r="N70" t="s">
        <v>145</v>
      </c>
      <c r="O70">
        <v>0</v>
      </c>
      <c r="P70" t="s">
        <v>632</v>
      </c>
      <c r="Q70" t="s">
        <v>633</v>
      </c>
      <c r="R70" t="s">
        <v>634</v>
      </c>
      <c r="S70" t="s">
        <v>635</v>
      </c>
      <c r="T70" t="b">
        <v>1</v>
      </c>
      <c r="U70" t="s">
        <v>636</v>
      </c>
      <c r="V70" t="s">
        <v>637</v>
      </c>
      <c r="W70">
        <v>0</v>
      </c>
      <c r="X70" t="b">
        <v>0</v>
      </c>
      <c r="Y70" t="s">
        <v>638</v>
      </c>
      <c r="Z70" t="s">
        <v>639</v>
      </c>
      <c r="AA70" t="s">
        <v>640</v>
      </c>
      <c r="AB70">
        <v>0</v>
      </c>
      <c r="AC70" t="s">
        <v>641</v>
      </c>
      <c r="AD70">
        <v>-1</v>
      </c>
      <c r="AE70" t="s">
        <v>642</v>
      </c>
      <c r="AF70">
        <v>0</v>
      </c>
      <c r="AG70" t="b">
        <v>0</v>
      </c>
      <c r="AH70">
        <v>-1</v>
      </c>
      <c r="AI70" t="s">
        <v>642</v>
      </c>
      <c r="AJ70">
        <v>0</v>
      </c>
      <c r="AK70" t="b">
        <v>0</v>
      </c>
      <c r="AL70">
        <v>0</v>
      </c>
      <c r="AM70" t="b">
        <v>1</v>
      </c>
      <c r="AN70">
        <v>0</v>
      </c>
      <c r="AO70" t="b">
        <v>0</v>
      </c>
      <c r="AQ70">
        <v>45255934885</v>
      </c>
      <c r="AR70">
        <v>45255934885</v>
      </c>
      <c r="AS70">
        <v>4</v>
      </c>
      <c r="AT70" t="b">
        <v>0</v>
      </c>
      <c r="AU70" t="b">
        <v>1</v>
      </c>
    </row>
    <row r="71" spans="1:47" x14ac:dyDescent="0.25">
      <c r="A71" t="s">
        <v>624</v>
      </c>
      <c r="B71" t="s">
        <v>625</v>
      </c>
      <c r="C71">
        <v>20230101</v>
      </c>
      <c r="D71">
        <v>2023</v>
      </c>
      <c r="E71">
        <v>52</v>
      </c>
      <c r="F71" t="s">
        <v>626</v>
      </c>
      <c r="G71">
        <v>842</v>
      </c>
      <c r="H71" t="s">
        <v>627</v>
      </c>
      <c r="I71" t="s">
        <v>627</v>
      </c>
      <c r="J71" t="s">
        <v>628</v>
      </c>
      <c r="K71" t="s">
        <v>629</v>
      </c>
      <c r="L71">
        <v>258</v>
      </c>
      <c r="M71" t="s">
        <v>730</v>
      </c>
      <c r="N71" t="s">
        <v>333</v>
      </c>
      <c r="O71">
        <v>0</v>
      </c>
      <c r="P71" t="s">
        <v>632</v>
      </c>
      <c r="Q71" t="s">
        <v>633</v>
      </c>
      <c r="R71" t="s">
        <v>634</v>
      </c>
      <c r="S71" t="s">
        <v>635</v>
      </c>
      <c r="T71" t="b">
        <v>1</v>
      </c>
      <c r="U71" t="s">
        <v>636</v>
      </c>
      <c r="V71" t="s">
        <v>637</v>
      </c>
      <c r="W71">
        <v>0</v>
      </c>
      <c r="X71" t="b">
        <v>0</v>
      </c>
      <c r="Y71" t="s">
        <v>638</v>
      </c>
      <c r="Z71" t="s">
        <v>639</v>
      </c>
      <c r="AA71" t="s">
        <v>640</v>
      </c>
      <c r="AB71">
        <v>0</v>
      </c>
      <c r="AC71" t="s">
        <v>641</v>
      </c>
      <c r="AD71">
        <v>-1</v>
      </c>
      <c r="AE71" t="s">
        <v>642</v>
      </c>
      <c r="AF71">
        <v>0</v>
      </c>
      <c r="AG71" t="b">
        <v>0</v>
      </c>
      <c r="AH71">
        <v>-1</v>
      </c>
      <c r="AI71" t="s">
        <v>642</v>
      </c>
      <c r="AJ71">
        <v>0</v>
      </c>
      <c r="AK71" t="b">
        <v>0</v>
      </c>
      <c r="AL71">
        <v>0</v>
      </c>
      <c r="AM71" t="b">
        <v>1</v>
      </c>
      <c r="AN71">
        <v>0</v>
      </c>
      <c r="AO71" t="b">
        <v>0</v>
      </c>
      <c r="AQ71">
        <v>163842578</v>
      </c>
      <c r="AR71">
        <v>163842578</v>
      </c>
      <c r="AS71">
        <v>4</v>
      </c>
      <c r="AT71" t="b">
        <v>0</v>
      </c>
      <c r="AU71" t="b">
        <v>1</v>
      </c>
    </row>
    <row r="72" spans="1:47" x14ac:dyDescent="0.25">
      <c r="A72" t="s">
        <v>624</v>
      </c>
      <c r="B72" t="s">
        <v>625</v>
      </c>
      <c r="C72">
        <v>20230101</v>
      </c>
      <c r="D72">
        <v>2023</v>
      </c>
      <c r="E72">
        <v>52</v>
      </c>
      <c r="F72" t="s">
        <v>626</v>
      </c>
      <c r="G72">
        <v>842</v>
      </c>
      <c r="H72" t="s">
        <v>627</v>
      </c>
      <c r="I72" t="s">
        <v>627</v>
      </c>
      <c r="J72" t="s">
        <v>628</v>
      </c>
      <c r="K72" t="s">
        <v>629</v>
      </c>
      <c r="L72">
        <v>260</v>
      </c>
      <c r="M72" t="s">
        <v>731</v>
      </c>
      <c r="N72" t="s">
        <v>732</v>
      </c>
      <c r="O72">
        <v>0</v>
      </c>
      <c r="P72" t="s">
        <v>632</v>
      </c>
      <c r="Q72" t="s">
        <v>633</v>
      </c>
      <c r="R72" t="s">
        <v>634</v>
      </c>
      <c r="S72" t="s">
        <v>635</v>
      </c>
      <c r="T72" t="b">
        <v>1</v>
      </c>
      <c r="U72" t="s">
        <v>636</v>
      </c>
      <c r="V72" t="s">
        <v>637</v>
      </c>
      <c r="W72">
        <v>0</v>
      </c>
      <c r="X72" t="b">
        <v>0</v>
      </c>
      <c r="Y72" t="s">
        <v>638</v>
      </c>
      <c r="Z72" t="s">
        <v>639</v>
      </c>
      <c r="AA72" t="s">
        <v>640</v>
      </c>
      <c r="AB72">
        <v>0</v>
      </c>
      <c r="AC72" t="s">
        <v>641</v>
      </c>
      <c r="AD72">
        <v>-1</v>
      </c>
      <c r="AE72" t="s">
        <v>642</v>
      </c>
      <c r="AF72">
        <v>0</v>
      </c>
      <c r="AG72" t="b">
        <v>0</v>
      </c>
      <c r="AH72">
        <v>-1</v>
      </c>
      <c r="AI72" t="s">
        <v>642</v>
      </c>
      <c r="AJ72">
        <v>0</v>
      </c>
      <c r="AK72" t="b">
        <v>0</v>
      </c>
      <c r="AL72">
        <v>0</v>
      </c>
      <c r="AM72" t="b">
        <v>1</v>
      </c>
      <c r="AN72">
        <v>0</v>
      </c>
      <c r="AO72" t="b">
        <v>0</v>
      </c>
      <c r="AQ72">
        <v>1792697</v>
      </c>
      <c r="AR72">
        <v>1792697</v>
      </c>
      <c r="AS72">
        <v>4</v>
      </c>
      <c r="AT72" t="b">
        <v>0</v>
      </c>
      <c r="AU72" t="b">
        <v>1</v>
      </c>
    </row>
    <row r="73" spans="1:47" x14ac:dyDescent="0.25">
      <c r="A73" t="s">
        <v>624</v>
      </c>
      <c r="B73" t="s">
        <v>625</v>
      </c>
      <c r="C73">
        <v>20230101</v>
      </c>
      <c r="D73">
        <v>2023</v>
      </c>
      <c r="E73">
        <v>52</v>
      </c>
      <c r="F73" t="s">
        <v>626</v>
      </c>
      <c r="G73">
        <v>842</v>
      </c>
      <c r="H73" t="s">
        <v>627</v>
      </c>
      <c r="I73" t="s">
        <v>627</v>
      </c>
      <c r="J73" t="s">
        <v>628</v>
      </c>
      <c r="K73" t="s">
        <v>629</v>
      </c>
      <c r="L73">
        <v>262</v>
      </c>
      <c r="M73" t="s">
        <v>733</v>
      </c>
      <c r="N73" t="s">
        <v>113</v>
      </c>
      <c r="O73">
        <v>0</v>
      </c>
      <c r="P73" t="s">
        <v>632</v>
      </c>
      <c r="Q73" t="s">
        <v>633</v>
      </c>
      <c r="R73" t="s">
        <v>634</v>
      </c>
      <c r="S73" t="s">
        <v>635</v>
      </c>
      <c r="T73" t="b">
        <v>1</v>
      </c>
      <c r="U73" t="s">
        <v>636</v>
      </c>
      <c r="V73" t="s">
        <v>637</v>
      </c>
      <c r="W73">
        <v>0</v>
      </c>
      <c r="X73" t="b">
        <v>0</v>
      </c>
      <c r="Y73" t="s">
        <v>638</v>
      </c>
      <c r="Z73" t="s">
        <v>639</v>
      </c>
      <c r="AA73" t="s">
        <v>640</v>
      </c>
      <c r="AB73">
        <v>0</v>
      </c>
      <c r="AC73" t="s">
        <v>641</v>
      </c>
      <c r="AD73">
        <v>-1</v>
      </c>
      <c r="AE73" t="s">
        <v>642</v>
      </c>
      <c r="AF73">
        <v>0</v>
      </c>
      <c r="AG73" t="b">
        <v>0</v>
      </c>
      <c r="AH73">
        <v>-1</v>
      </c>
      <c r="AI73" t="s">
        <v>642</v>
      </c>
      <c r="AJ73">
        <v>0</v>
      </c>
      <c r="AK73" t="b">
        <v>0</v>
      </c>
      <c r="AL73">
        <v>0</v>
      </c>
      <c r="AM73" t="b">
        <v>1</v>
      </c>
      <c r="AN73">
        <v>0</v>
      </c>
      <c r="AO73" t="b">
        <v>0</v>
      </c>
      <c r="AQ73">
        <v>191424684</v>
      </c>
      <c r="AR73">
        <v>191424684</v>
      </c>
      <c r="AS73">
        <v>4</v>
      </c>
      <c r="AT73" t="b">
        <v>0</v>
      </c>
      <c r="AU73" t="b">
        <v>1</v>
      </c>
    </row>
    <row r="74" spans="1:47" x14ac:dyDescent="0.25">
      <c r="A74" t="s">
        <v>624</v>
      </c>
      <c r="B74" t="s">
        <v>625</v>
      </c>
      <c r="C74">
        <v>20230101</v>
      </c>
      <c r="D74">
        <v>2023</v>
      </c>
      <c r="E74">
        <v>52</v>
      </c>
      <c r="F74" t="s">
        <v>626</v>
      </c>
      <c r="G74">
        <v>842</v>
      </c>
      <c r="H74" t="s">
        <v>627</v>
      </c>
      <c r="I74" t="s">
        <v>627</v>
      </c>
      <c r="J74" t="s">
        <v>628</v>
      </c>
      <c r="K74" t="s">
        <v>629</v>
      </c>
      <c r="L74">
        <v>266</v>
      </c>
      <c r="M74" t="s">
        <v>734</v>
      </c>
      <c r="N74" t="s">
        <v>147</v>
      </c>
      <c r="O74">
        <v>0</v>
      </c>
      <c r="P74" t="s">
        <v>632</v>
      </c>
      <c r="Q74" t="s">
        <v>633</v>
      </c>
      <c r="R74" t="s">
        <v>634</v>
      </c>
      <c r="S74" t="s">
        <v>635</v>
      </c>
      <c r="T74" t="b">
        <v>1</v>
      </c>
      <c r="U74" t="s">
        <v>636</v>
      </c>
      <c r="V74" t="s">
        <v>637</v>
      </c>
      <c r="W74">
        <v>0</v>
      </c>
      <c r="X74" t="b">
        <v>0</v>
      </c>
      <c r="Y74" t="s">
        <v>638</v>
      </c>
      <c r="Z74" t="s">
        <v>639</v>
      </c>
      <c r="AA74" t="s">
        <v>640</v>
      </c>
      <c r="AB74">
        <v>0</v>
      </c>
      <c r="AC74" t="s">
        <v>641</v>
      </c>
      <c r="AD74">
        <v>-1</v>
      </c>
      <c r="AE74" t="s">
        <v>642</v>
      </c>
      <c r="AF74">
        <v>0</v>
      </c>
      <c r="AG74" t="b">
        <v>0</v>
      </c>
      <c r="AH74">
        <v>-1</v>
      </c>
      <c r="AI74" t="s">
        <v>642</v>
      </c>
      <c r="AJ74">
        <v>0</v>
      </c>
      <c r="AK74" t="b">
        <v>0</v>
      </c>
      <c r="AL74">
        <v>0</v>
      </c>
      <c r="AM74" t="b">
        <v>1</v>
      </c>
      <c r="AN74">
        <v>0</v>
      </c>
      <c r="AO74" t="b">
        <v>0</v>
      </c>
      <c r="AQ74">
        <v>180294376</v>
      </c>
      <c r="AR74">
        <v>180294376</v>
      </c>
      <c r="AS74">
        <v>4</v>
      </c>
      <c r="AT74" t="b">
        <v>0</v>
      </c>
      <c r="AU74" t="b">
        <v>1</v>
      </c>
    </row>
    <row r="75" spans="1:47" x14ac:dyDescent="0.25">
      <c r="A75" t="s">
        <v>624</v>
      </c>
      <c r="B75" t="s">
        <v>625</v>
      </c>
      <c r="C75">
        <v>20230101</v>
      </c>
      <c r="D75">
        <v>2023</v>
      </c>
      <c r="E75">
        <v>52</v>
      </c>
      <c r="F75" t="s">
        <v>626</v>
      </c>
      <c r="G75">
        <v>842</v>
      </c>
      <c r="H75" t="s">
        <v>627</v>
      </c>
      <c r="I75" t="s">
        <v>627</v>
      </c>
      <c r="J75" t="s">
        <v>628</v>
      </c>
      <c r="K75" t="s">
        <v>629</v>
      </c>
      <c r="L75">
        <v>268</v>
      </c>
      <c r="M75" t="s">
        <v>735</v>
      </c>
      <c r="N75" t="s">
        <v>151</v>
      </c>
      <c r="O75">
        <v>0</v>
      </c>
      <c r="P75" t="s">
        <v>632</v>
      </c>
      <c r="Q75" t="s">
        <v>633</v>
      </c>
      <c r="R75" t="s">
        <v>634</v>
      </c>
      <c r="S75" t="s">
        <v>635</v>
      </c>
      <c r="T75" t="b">
        <v>1</v>
      </c>
      <c r="U75" t="s">
        <v>636</v>
      </c>
      <c r="V75" t="s">
        <v>637</v>
      </c>
      <c r="W75">
        <v>0</v>
      </c>
      <c r="X75" t="b">
        <v>0</v>
      </c>
      <c r="Y75" t="s">
        <v>638</v>
      </c>
      <c r="Z75" t="s">
        <v>639</v>
      </c>
      <c r="AA75" t="s">
        <v>640</v>
      </c>
      <c r="AB75">
        <v>0</v>
      </c>
      <c r="AC75" t="s">
        <v>641</v>
      </c>
      <c r="AD75">
        <v>-1</v>
      </c>
      <c r="AE75" t="s">
        <v>642</v>
      </c>
      <c r="AF75">
        <v>0</v>
      </c>
      <c r="AG75" t="b">
        <v>0</v>
      </c>
      <c r="AH75">
        <v>-1</v>
      </c>
      <c r="AI75" t="s">
        <v>642</v>
      </c>
      <c r="AJ75">
        <v>0</v>
      </c>
      <c r="AK75" t="b">
        <v>0</v>
      </c>
      <c r="AL75">
        <v>0</v>
      </c>
      <c r="AM75" t="b">
        <v>1</v>
      </c>
      <c r="AN75">
        <v>0</v>
      </c>
      <c r="AO75" t="b">
        <v>0</v>
      </c>
      <c r="AQ75">
        <v>1513088343</v>
      </c>
      <c r="AR75">
        <v>1513088343</v>
      </c>
      <c r="AS75">
        <v>4</v>
      </c>
      <c r="AT75" t="b">
        <v>0</v>
      </c>
      <c r="AU75" t="b">
        <v>1</v>
      </c>
    </row>
    <row r="76" spans="1:47" x14ac:dyDescent="0.25">
      <c r="A76" t="s">
        <v>624</v>
      </c>
      <c r="B76" t="s">
        <v>625</v>
      </c>
      <c r="C76">
        <v>20230101</v>
      </c>
      <c r="D76">
        <v>2023</v>
      </c>
      <c r="E76">
        <v>52</v>
      </c>
      <c r="F76" t="s">
        <v>626</v>
      </c>
      <c r="G76">
        <v>842</v>
      </c>
      <c r="H76" t="s">
        <v>627</v>
      </c>
      <c r="I76" t="s">
        <v>627</v>
      </c>
      <c r="J76" t="s">
        <v>628</v>
      </c>
      <c r="K76" t="s">
        <v>629</v>
      </c>
      <c r="L76">
        <v>270</v>
      </c>
      <c r="M76" t="s">
        <v>736</v>
      </c>
      <c r="N76" t="s">
        <v>737</v>
      </c>
      <c r="O76">
        <v>0</v>
      </c>
      <c r="P76" t="s">
        <v>632</v>
      </c>
      <c r="Q76" t="s">
        <v>633</v>
      </c>
      <c r="R76" t="s">
        <v>634</v>
      </c>
      <c r="S76" t="s">
        <v>635</v>
      </c>
      <c r="T76" t="b">
        <v>1</v>
      </c>
      <c r="U76" t="s">
        <v>636</v>
      </c>
      <c r="V76" t="s">
        <v>637</v>
      </c>
      <c r="W76">
        <v>0</v>
      </c>
      <c r="X76" t="b">
        <v>0</v>
      </c>
      <c r="Y76" t="s">
        <v>638</v>
      </c>
      <c r="Z76" t="s">
        <v>639</v>
      </c>
      <c r="AA76" t="s">
        <v>640</v>
      </c>
      <c r="AB76">
        <v>0</v>
      </c>
      <c r="AC76" t="s">
        <v>641</v>
      </c>
      <c r="AD76">
        <v>-1</v>
      </c>
      <c r="AE76" t="s">
        <v>642</v>
      </c>
      <c r="AF76">
        <v>0</v>
      </c>
      <c r="AG76" t="b">
        <v>0</v>
      </c>
      <c r="AH76">
        <v>-1</v>
      </c>
      <c r="AI76" t="s">
        <v>642</v>
      </c>
      <c r="AJ76">
        <v>0</v>
      </c>
      <c r="AK76" t="b">
        <v>0</v>
      </c>
      <c r="AL76">
        <v>0</v>
      </c>
      <c r="AM76" t="b">
        <v>1</v>
      </c>
      <c r="AN76">
        <v>0</v>
      </c>
      <c r="AO76" t="b">
        <v>0</v>
      </c>
      <c r="AQ76">
        <v>70247980</v>
      </c>
      <c r="AR76">
        <v>70247980</v>
      </c>
      <c r="AS76">
        <v>4</v>
      </c>
      <c r="AT76" t="b">
        <v>0</v>
      </c>
      <c r="AU76" t="b">
        <v>1</v>
      </c>
    </row>
    <row r="77" spans="1:47" x14ac:dyDescent="0.25">
      <c r="A77" t="s">
        <v>624</v>
      </c>
      <c r="B77" t="s">
        <v>625</v>
      </c>
      <c r="C77">
        <v>20230101</v>
      </c>
      <c r="D77">
        <v>2023</v>
      </c>
      <c r="E77">
        <v>52</v>
      </c>
      <c r="F77" t="s">
        <v>626</v>
      </c>
      <c r="G77">
        <v>842</v>
      </c>
      <c r="H77" t="s">
        <v>627</v>
      </c>
      <c r="I77" t="s">
        <v>627</v>
      </c>
      <c r="J77" t="s">
        <v>628</v>
      </c>
      <c r="K77" t="s">
        <v>629</v>
      </c>
      <c r="L77">
        <v>275</v>
      </c>
      <c r="M77" t="s">
        <v>738</v>
      </c>
      <c r="N77" t="s">
        <v>739</v>
      </c>
      <c r="O77">
        <v>0</v>
      </c>
      <c r="P77" t="s">
        <v>632</v>
      </c>
      <c r="Q77" t="s">
        <v>633</v>
      </c>
      <c r="R77" t="s">
        <v>634</v>
      </c>
      <c r="S77" t="s">
        <v>635</v>
      </c>
      <c r="T77" t="b">
        <v>1</v>
      </c>
      <c r="U77" t="s">
        <v>636</v>
      </c>
      <c r="V77" t="s">
        <v>637</v>
      </c>
      <c r="W77">
        <v>0</v>
      </c>
      <c r="X77" t="b">
        <v>0</v>
      </c>
      <c r="Y77" t="s">
        <v>638</v>
      </c>
      <c r="Z77" t="s">
        <v>639</v>
      </c>
      <c r="AA77" t="s">
        <v>640</v>
      </c>
      <c r="AB77">
        <v>0</v>
      </c>
      <c r="AC77" t="s">
        <v>641</v>
      </c>
      <c r="AD77">
        <v>-1</v>
      </c>
      <c r="AE77" t="s">
        <v>642</v>
      </c>
      <c r="AF77">
        <v>0</v>
      </c>
      <c r="AG77" t="b">
        <v>0</v>
      </c>
      <c r="AH77">
        <v>-1</v>
      </c>
      <c r="AI77" t="s">
        <v>642</v>
      </c>
      <c r="AJ77">
        <v>0</v>
      </c>
      <c r="AK77" t="b">
        <v>0</v>
      </c>
      <c r="AL77">
        <v>0</v>
      </c>
      <c r="AM77" t="b">
        <v>1</v>
      </c>
      <c r="AN77">
        <v>0</v>
      </c>
      <c r="AO77" t="b">
        <v>0</v>
      </c>
      <c r="AQ77">
        <v>2024126</v>
      </c>
      <c r="AR77">
        <v>2024126</v>
      </c>
      <c r="AS77">
        <v>4</v>
      </c>
      <c r="AT77" t="b">
        <v>0</v>
      </c>
      <c r="AU77" t="b">
        <v>1</v>
      </c>
    </row>
    <row r="78" spans="1:47" x14ac:dyDescent="0.25">
      <c r="A78" t="s">
        <v>624</v>
      </c>
      <c r="B78" t="s">
        <v>625</v>
      </c>
      <c r="C78">
        <v>20230101</v>
      </c>
      <c r="D78">
        <v>2023</v>
      </c>
      <c r="E78">
        <v>52</v>
      </c>
      <c r="F78" t="s">
        <v>626</v>
      </c>
      <c r="G78">
        <v>842</v>
      </c>
      <c r="H78" t="s">
        <v>627</v>
      </c>
      <c r="I78" t="s">
        <v>627</v>
      </c>
      <c r="J78" t="s">
        <v>628</v>
      </c>
      <c r="K78" t="s">
        <v>629</v>
      </c>
      <c r="L78">
        <v>276</v>
      </c>
      <c r="M78" t="s">
        <v>740</v>
      </c>
      <c r="N78" t="s">
        <v>111</v>
      </c>
      <c r="O78">
        <v>0</v>
      </c>
      <c r="P78" t="s">
        <v>632</v>
      </c>
      <c r="Q78" t="s">
        <v>633</v>
      </c>
      <c r="R78" t="s">
        <v>634</v>
      </c>
      <c r="S78" t="s">
        <v>635</v>
      </c>
      <c r="T78" t="b">
        <v>1</v>
      </c>
      <c r="U78" t="s">
        <v>636</v>
      </c>
      <c r="V78" t="s">
        <v>637</v>
      </c>
      <c r="W78">
        <v>0</v>
      </c>
      <c r="X78" t="b">
        <v>0</v>
      </c>
      <c r="Y78" t="s">
        <v>638</v>
      </c>
      <c r="Z78" t="s">
        <v>639</v>
      </c>
      <c r="AA78" t="s">
        <v>640</v>
      </c>
      <c r="AB78">
        <v>0</v>
      </c>
      <c r="AC78" t="s">
        <v>641</v>
      </c>
      <c r="AD78">
        <v>-1</v>
      </c>
      <c r="AE78" t="s">
        <v>642</v>
      </c>
      <c r="AF78">
        <v>0</v>
      </c>
      <c r="AG78" t="b">
        <v>0</v>
      </c>
      <c r="AH78">
        <v>-1</v>
      </c>
      <c r="AI78" t="s">
        <v>642</v>
      </c>
      <c r="AJ78">
        <v>0</v>
      </c>
      <c r="AK78" t="b">
        <v>0</v>
      </c>
      <c r="AL78">
        <v>0</v>
      </c>
      <c r="AM78" t="b">
        <v>1</v>
      </c>
      <c r="AN78">
        <v>0</v>
      </c>
      <c r="AO78" t="b">
        <v>0</v>
      </c>
      <c r="AQ78">
        <v>76472551326</v>
      </c>
      <c r="AR78">
        <v>76472551326</v>
      </c>
      <c r="AS78">
        <v>4</v>
      </c>
      <c r="AT78" t="b">
        <v>0</v>
      </c>
      <c r="AU78" t="b">
        <v>1</v>
      </c>
    </row>
    <row r="79" spans="1:47" x14ac:dyDescent="0.25">
      <c r="A79" t="s">
        <v>624</v>
      </c>
      <c r="B79" t="s">
        <v>625</v>
      </c>
      <c r="C79">
        <v>20230101</v>
      </c>
      <c r="D79">
        <v>2023</v>
      </c>
      <c r="E79">
        <v>52</v>
      </c>
      <c r="F79" t="s">
        <v>626</v>
      </c>
      <c r="G79">
        <v>842</v>
      </c>
      <c r="H79" t="s">
        <v>627</v>
      </c>
      <c r="I79" t="s">
        <v>627</v>
      </c>
      <c r="J79" t="s">
        <v>628</v>
      </c>
      <c r="K79" t="s">
        <v>629</v>
      </c>
      <c r="L79">
        <v>288</v>
      </c>
      <c r="M79" t="s">
        <v>741</v>
      </c>
      <c r="N79" t="s">
        <v>155</v>
      </c>
      <c r="O79">
        <v>0</v>
      </c>
      <c r="P79" t="s">
        <v>632</v>
      </c>
      <c r="Q79" t="s">
        <v>633</v>
      </c>
      <c r="R79" t="s">
        <v>634</v>
      </c>
      <c r="S79" t="s">
        <v>635</v>
      </c>
      <c r="T79" t="b">
        <v>1</v>
      </c>
      <c r="U79" t="s">
        <v>636</v>
      </c>
      <c r="V79" t="s">
        <v>637</v>
      </c>
      <c r="W79">
        <v>0</v>
      </c>
      <c r="X79" t="b">
        <v>0</v>
      </c>
      <c r="Y79" t="s">
        <v>638</v>
      </c>
      <c r="Z79" t="s">
        <v>639</v>
      </c>
      <c r="AA79" t="s">
        <v>640</v>
      </c>
      <c r="AB79">
        <v>0</v>
      </c>
      <c r="AC79" t="s">
        <v>641</v>
      </c>
      <c r="AD79">
        <v>-1</v>
      </c>
      <c r="AE79" t="s">
        <v>642</v>
      </c>
      <c r="AF79">
        <v>0</v>
      </c>
      <c r="AG79" t="b">
        <v>0</v>
      </c>
      <c r="AH79">
        <v>-1</v>
      </c>
      <c r="AI79" t="s">
        <v>642</v>
      </c>
      <c r="AJ79">
        <v>0</v>
      </c>
      <c r="AK79" t="b">
        <v>0</v>
      </c>
      <c r="AL79">
        <v>0</v>
      </c>
      <c r="AM79" t="b">
        <v>1</v>
      </c>
      <c r="AN79">
        <v>0</v>
      </c>
      <c r="AO79" t="b">
        <v>0</v>
      </c>
      <c r="AQ79">
        <v>850833145</v>
      </c>
      <c r="AR79">
        <v>850833145</v>
      </c>
      <c r="AS79">
        <v>4</v>
      </c>
      <c r="AT79" t="b">
        <v>0</v>
      </c>
      <c r="AU79" t="b">
        <v>1</v>
      </c>
    </row>
    <row r="80" spans="1:47" x14ac:dyDescent="0.25">
      <c r="A80" t="s">
        <v>624</v>
      </c>
      <c r="B80" t="s">
        <v>625</v>
      </c>
      <c r="C80">
        <v>20230101</v>
      </c>
      <c r="D80">
        <v>2023</v>
      </c>
      <c r="E80">
        <v>52</v>
      </c>
      <c r="F80" t="s">
        <v>626</v>
      </c>
      <c r="G80">
        <v>842</v>
      </c>
      <c r="H80" t="s">
        <v>627</v>
      </c>
      <c r="I80" t="s">
        <v>627</v>
      </c>
      <c r="J80" t="s">
        <v>628</v>
      </c>
      <c r="K80" t="s">
        <v>629</v>
      </c>
      <c r="L80">
        <v>292</v>
      </c>
      <c r="M80" t="s">
        <v>742</v>
      </c>
      <c r="N80" t="s">
        <v>157</v>
      </c>
      <c r="O80">
        <v>0</v>
      </c>
      <c r="P80" t="s">
        <v>632</v>
      </c>
      <c r="Q80" t="s">
        <v>633</v>
      </c>
      <c r="R80" t="s">
        <v>634</v>
      </c>
      <c r="S80" t="s">
        <v>635</v>
      </c>
      <c r="T80" t="b">
        <v>1</v>
      </c>
      <c r="U80" t="s">
        <v>636</v>
      </c>
      <c r="V80" t="s">
        <v>637</v>
      </c>
      <c r="W80">
        <v>0</v>
      </c>
      <c r="X80" t="b">
        <v>0</v>
      </c>
      <c r="Y80" t="s">
        <v>638</v>
      </c>
      <c r="Z80" t="s">
        <v>639</v>
      </c>
      <c r="AA80" t="s">
        <v>640</v>
      </c>
      <c r="AB80">
        <v>0</v>
      </c>
      <c r="AC80" t="s">
        <v>641</v>
      </c>
      <c r="AD80">
        <v>-1</v>
      </c>
      <c r="AE80" t="s">
        <v>642</v>
      </c>
      <c r="AF80">
        <v>0</v>
      </c>
      <c r="AG80" t="b">
        <v>0</v>
      </c>
      <c r="AH80">
        <v>-1</v>
      </c>
      <c r="AI80" t="s">
        <v>642</v>
      </c>
      <c r="AJ80">
        <v>0</v>
      </c>
      <c r="AK80" t="b">
        <v>0</v>
      </c>
      <c r="AL80">
        <v>0</v>
      </c>
      <c r="AM80" t="b">
        <v>1</v>
      </c>
      <c r="AN80">
        <v>0</v>
      </c>
      <c r="AO80" t="b">
        <v>0</v>
      </c>
      <c r="AQ80">
        <v>250827263</v>
      </c>
      <c r="AR80">
        <v>250827263</v>
      </c>
      <c r="AS80">
        <v>4</v>
      </c>
      <c r="AT80" t="b">
        <v>0</v>
      </c>
      <c r="AU80" t="b">
        <v>1</v>
      </c>
    </row>
    <row r="81" spans="1:47" x14ac:dyDescent="0.25">
      <c r="A81" t="s">
        <v>624</v>
      </c>
      <c r="B81" t="s">
        <v>625</v>
      </c>
      <c r="C81">
        <v>20230101</v>
      </c>
      <c r="D81">
        <v>2023</v>
      </c>
      <c r="E81">
        <v>52</v>
      </c>
      <c r="F81" t="s">
        <v>626</v>
      </c>
      <c r="G81">
        <v>842</v>
      </c>
      <c r="H81" t="s">
        <v>627</v>
      </c>
      <c r="I81" t="s">
        <v>627</v>
      </c>
      <c r="J81" t="s">
        <v>628</v>
      </c>
      <c r="K81" t="s">
        <v>629</v>
      </c>
      <c r="L81">
        <v>296</v>
      </c>
      <c r="M81" t="s">
        <v>743</v>
      </c>
      <c r="N81" t="s">
        <v>225</v>
      </c>
      <c r="O81">
        <v>0</v>
      </c>
      <c r="P81" t="s">
        <v>632</v>
      </c>
      <c r="Q81" t="s">
        <v>633</v>
      </c>
      <c r="R81" t="s">
        <v>634</v>
      </c>
      <c r="S81" t="s">
        <v>635</v>
      </c>
      <c r="T81" t="b">
        <v>1</v>
      </c>
      <c r="U81" t="s">
        <v>636</v>
      </c>
      <c r="V81" t="s">
        <v>637</v>
      </c>
      <c r="W81">
        <v>0</v>
      </c>
      <c r="X81" t="b">
        <v>0</v>
      </c>
      <c r="Y81" t="s">
        <v>638</v>
      </c>
      <c r="Z81" t="s">
        <v>639</v>
      </c>
      <c r="AA81" t="s">
        <v>640</v>
      </c>
      <c r="AB81">
        <v>0</v>
      </c>
      <c r="AC81" t="s">
        <v>641</v>
      </c>
      <c r="AD81">
        <v>-1</v>
      </c>
      <c r="AE81" t="s">
        <v>642</v>
      </c>
      <c r="AF81">
        <v>0</v>
      </c>
      <c r="AG81" t="b">
        <v>0</v>
      </c>
      <c r="AH81">
        <v>-1</v>
      </c>
      <c r="AI81" t="s">
        <v>642</v>
      </c>
      <c r="AJ81">
        <v>0</v>
      </c>
      <c r="AK81" t="b">
        <v>0</v>
      </c>
      <c r="AL81">
        <v>0</v>
      </c>
      <c r="AM81" t="b">
        <v>1</v>
      </c>
      <c r="AN81">
        <v>0</v>
      </c>
      <c r="AO81" t="b">
        <v>0</v>
      </c>
      <c r="AQ81">
        <v>8115953</v>
      </c>
      <c r="AR81">
        <v>8115953</v>
      </c>
      <c r="AS81">
        <v>4</v>
      </c>
      <c r="AT81" t="b">
        <v>0</v>
      </c>
      <c r="AU81" t="b">
        <v>1</v>
      </c>
    </row>
    <row r="82" spans="1:47" x14ac:dyDescent="0.25">
      <c r="A82" t="s">
        <v>624</v>
      </c>
      <c r="B82" t="s">
        <v>625</v>
      </c>
      <c r="C82">
        <v>20230101</v>
      </c>
      <c r="D82">
        <v>2023</v>
      </c>
      <c r="E82">
        <v>52</v>
      </c>
      <c r="F82" t="s">
        <v>626</v>
      </c>
      <c r="G82">
        <v>842</v>
      </c>
      <c r="H82" t="s">
        <v>627</v>
      </c>
      <c r="I82" t="s">
        <v>627</v>
      </c>
      <c r="J82" t="s">
        <v>628</v>
      </c>
      <c r="K82" t="s">
        <v>629</v>
      </c>
      <c r="L82">
        <v>300</v>
      </c>
      <c r="M82" t="s">
        <v>744</v>
      </c>
      <c r="N82" t="s">
        <v>167</v>
      </c>
      <c r="O82">
        <v>0</v>
      </c>
      <c r="P82" t="s">
        <v>632</v>
      </c>
      <c r="Q82" t="s">
        <v>633</v>
      </c>
      <c r="R82" t="s">
        <v>634</v>
      </c>
      <c r="S82" t="s">
        <v>635</v>
      </c>
      <c r="T82" t="b">
        <v>1</v>
      </c>
      <c r="U82" t="s">
        <v>636</v>
      </c>
      <c r="V82" t="s">
        <v>637</v>
      </c>
      <c r="W82">
        <v>0</v>
      </c>
      <c r="X82" t="b">
        <v>0</v>
      </c>
      <c r="Y82" t="s">
        <v>638</v>
      </c>
      <c r="Z82" t="s">
        <v>639</v>
      </c>
      <c r="AA82" t="s">
        <v>640</v>
      </c>
      <c r="AB82">
        <v>0</v>
      </c>
      <c r="AC82" t="s">
        <v>641</v>
      </c>
      <c r="AD82">
        <v>-1</v>
      </c>
      <c r="AE82" t="s">
        <v>642</v>
      </c>
      <c r="AF82">
        <v>0</v>
      </c>
      <c r="AG82" t="b">
        <v>0</v>
      </c>
      <c r="AH82">
        <v>-1</v>
      </c>
      <c r="AI82" t="s">
        <v>642</v>
      </c>
      <c r="AJ82">
        <v>0</v>
      </c>
      <c r="AK82" t="b">
        <v>0</v>
      </c>
      <c r="AL82">
        <v>0</v>
      </c>
      <c r="AM82" t="b">
        <v>1</v>
      </c>
      <c r="AN82">
        <v>0</v>
      </c>
      <c r="AO82" t="b">
        <v>0</v>
      </c>
      <c r="AQ82">
        <v>1783433382</v>
      </c>
      <c r="AR82">
        <v>1783433382</v>
      </c>
      <c r="AS82">
        <v>4</v>
      </c>
      <c r="AT82" t="b">
        <v>0</v>
      </c>
      <c r="AU82" t="b">
        <v>1</v>
      </c>
    </row>
    <row r="83" spans="1:47" x14ac:dyDescent="0.25">
      <c r="A83" t="s">
        <v>624</v>
      </c>
      <c r="B83" t="s">
        <v>625</v>
      </c>
      <c r="C83">
        <v>20230101</v>
      </c>
      <c r="D83">
        <v>2023</v>
      </c>
      <c r="E83">
        <v>52</v>
      </c>
      <c r="F83" t="s">
        <v>626</v>
      </c>
      <c r="G83">
        <v>842</v>
      </c>
      <c r="H83" t="s">
        <v>627</v>
      </c>
      <c r="I83" t="s">
        <v>627</v>
      </c>
      <c r="J83" t="s">
        <v>628</v>
      </c>
      <c r="K83" t="s">
        <v>629</v>
      </c>
      <c r="L83">
        <v>304</v>
      </c>
      <c r="M83" t="s">
        <v>745</v>
      </c>
      <c r="N83" t="s">
        <v>159</v>
      </c>
      <c r="O83">
        <v>0</v>
      </c>
      <c r="P83" t="s">
        <v>632</v>
      </c>
      <c r="Q83" t="s">
        <v>633</v>
      </c>
      <c r="R83" t="s">
        <v>634</v>
      </c>
      <c r="S83" t="s">
        <v>635</v>
      </c>
      <c r="T83" t="b">
        <v>1</v>
      </c>
      <c r="U83" t="s">
        <v>636</v>
      </c>
      <c r="V83" t="s">
        <v>637</v>
      </c>
      <c r="W83">
        <v>0</v>
      </c>
      <c r="X83" t="b">
        <v>0</v>
      </c>
      <c r="Y83" t="s">
        <v>638</v>
      </c>
      <c r="Z83" t="s">
        <v>639</v>
      </c>
      <c r="AA83" t="s">
        <v>640</v>
      </c>
      <c r="AB83">
        <v>0</v>
      </c>
      <c r="AC83" t="s">
        <v>641</v>
      </c>
      <c r="AD83">
        <v>-1</v>
      </c>
      <c r="AE83" t="s">
        <v>642</v>
      </c>
      <c r="AF83">
        <v>0</v>
      </c>
      <c r="AG83" t="b">
        <v>0</v>
      </c>
      <c r="AH83">
        <v>-1</v>
      </c>
      <c r="AI83" t="s">
        <v>642</v>
      </c>
      <c r="AJ83">
        <v>0</v>
      </c>
      <c r="AK83" t="b">
        <v>0</v>
      </c>
      <c r="AL83">
        <v>0</v>
      </c>
      <c r="AM83" t="b">
        <v>1</v>
      </c>
      <c r="AN83">
        <v>0</v>
      </c>
      <c r="AO83" t="b">
        <v>0</v>
      </c>
      <c r="AQ83">
        <v>6896456</v>
      </c>
      <c r="AR83">
        <v>6896456</v>
      </c>
      <c r="AS83">
        <v>4</v>
      </c>
      <c r="AT83" t="b">
        <v>0</v>
      </c>
      <c r="AU83" t="b">
        <v>1</v>
      </c>
    </row>
    <row r="84" spans="1:47" x14ac:dyDescent="0.25">
      <c r="A84" t="s">
        <v>624</v>
      </c>
      <c r="B84" t="s">
        <v>625</v>
      </c>
      <c r="C84">
        <v>20230101</v>
      </c>
      <c r="D84">
        <v>2023</v>
      </c>
      <c r="E84">
        <v>52</v>
      </c>
      <c r="F84" t="s">
        <v>626</v>
      </c>
      <c r="G84">
        <v>842</v>
      </c>
      <c r="H84" t="s">
        <v>627</v>
      </c>
      <c r="I84" t="s">
        <v>627</v>
      </c>
      <c r="J84" t="s">
        <v>628</v>
      </c>
      <c r="K84" t="s">
        <v>629</v>
      </c>
      <c r="L84">
        <v>308</v>
      </c>
      <c r="M84" t="s">
        <v>746</v>
      </c>
      <c r="N84" t="s">
        <v>149</v>
      </c>
      <c r="O84">
        <v>0</v>
      </c>
      <c r="P84" t="s">
        <v>632</v>
      </c>
      <c r="Q84" t="s">
        <v>633</v>
      </c>
      <c r="R84" t="s">
        <v>634</v>
      </c>
      <c r="S84" t="s">
        <v>635</v>
      </c>
      <c r="T84" t="b">
        <v>1</v>
      </c>
      <c r="U84" t="s">
        <v>636</v>
      </c>
      <c r="V84" t="s">
        <v>637</v>
      </c>
      <c r="W84">
        <v>0</v>
      </c>
      <c r="X84" t="b">
        <v>0</v>
      </c>
      <c r="Y84" t="s">
        <v>638</v>
      </c>
      <c r="Z84" t="s">
        <v>639</v>
      </c>
      <c r="AA84" t="s">
        <v>640</v>
      </c>
      <c r="AB84">
        <v>0</v>
      </c>
      <c r="AC84" t="s">
        <v>641</v>
      </c>
      <c r="AD84">
        <v>-1</v>
      </c>
      <c r="AE84" t="s">
        <v>642</v>
      </c>
      <c r="AF84">
        <v>0</v>
      </c>
      <c r="AG84" t="b">
        <v>0</v>
      </c>
      <c r="AH84">
        <v>-1</v>
      </c>
      <c r="AI84" t="s">
        <v>642</v>
      </c>
      <c r="AJ84">
        <v>0</v>
      </c>
      <c r="AK84" t="b">
        <v>0</v>
      </c>
      <c r="AL84">
        <v>0</v>
      </c>
      <c r="AM84" t="b">
        <v>1</v>
      </c>
      <c r="AN84">
        <v>0</v>
      </c>
      <c r="AO84" t="b">
        <v>0</v>
      </c>
      <c r="AQ84">
        <v>202153983</v>
      </c>
      <c r="AR84">
        <v>202153983</v>
      </c>
      <c r="AS84">
        <v>4</v>
      </c>
      <c r="AT84" t="b">
        <v>0</v>
      </c>
      <c r="AU84" t="b">
        <v>1</v>
      </c>
    </row>
    <row r="85" spans="1:47" x14ac:dyDescent="0.25">
      <c r="A85" t="s">
        <v>624</v>
      </c>
      <c r="B85" t="s">
        <v>625</v>
      </c>
      <c r="C85">
        <v>20230101</v>
      </c>
      <c r="D85">
        <v>2023</v>
      </c>
      <c r="E85">
        <v>52</v>
      </c>
      <c r="F85" t="s">
        <v>626</v>
      </c>
      <c r="G85">
        <v>842</v>
      </c>
      <c r="H85" t="s">
        <v>627</v>
      </c>
      <c r="I85" t="s">
        <v>627</v>
      </c>
      <c r="J85" t="s">
        <v>628</v>
      </c>
      <c r="K85" t="s">
        <v>629</v>
      </c>
      <c r="L85">
        <v>320</v>
      </c>
      <c r="M85" t="s">
        <v>826</v>
      </c>
      <c r="N85" t="s">
        <v>171</v>
      </c>
      <c r="O85">
        <v>0</v>
      </c>
      <c r="P85" t="s">
        <v>632</v>
      </c>
      <c r="Q85" t="s">
        <v>633</v>
      </c>
      <c r="R85" t="s">
        <v>634</v>
      </c>
      <c r="S85" t="s">
        <v>635</v>
      </c>
      <c r="T85" t="b">
        <v>1</v>
      </c>
      <c r="U85" t="s">
        <v>636</v>
      </c>
      <c r="V85" t="s">
        <v>637</v>
      </c>
      <c r="W85">
        <v>0</v>
      </c>
      <c r="X85" t="b">
        <v>0</v>
      </c>
      <c r="Y85" t="s">
        <v>638</v>
      </c>
      <c r="Z85" t="s">
        <v>639</v>
      </c>
      <c r="AA85" t="s">
        <v>640</v>
      </c>
      <c r="AB85">
        <v>0</v>
      </c>
      <c r="AC85" t="s">
        <v>641</v>
      </c>
      <c r="AD85">
        <v>-1</v>
      </c>
      <c r="AE85" t="s">
        <v>642</v>
      </c>
      <c r="AF85">
        <v>0</v>
      </c>
      <c r="AG85" t="b">
        <v>0</v>
      </c>
      <c r="AH85">
        <v>-1</v>
      </c>
      <c r="AI85" t="s">
        <v>642</v>
      </c>
      <c r="AJ85">
        <v>0</v>
      </c>
      <c r="AK85" t="b">
        <v>0</v>
      </c>
      <c r="AL85">
        <v>0</v>
      </c>
      <c r="AM85" t="b">
        <v>1</v>
      </c>
      <c r="AN85">
        <v>0</v>
      </c>
      <c r="AO85" t="b">
        <v>0</v>
      </c>
      <c r="AQ85">
        <v>9739080916</v>
      </c>
      <c r="AR85">
        <v>9739080916</v>
      </c>
      <c r="AS85">
        <v>4</v>
      </c>
      <c r="AT85" t="b">
        <v>0</v>
      </c>
      <c r="AU85" t="b">
        <v>1</v>
      </c>
    </row>
    <row r="86" spans="1:47" x14ac:dyDescent="0.25">
      <c r="A86" t="s">
        <v>624</v>
      </c>
      <c r="B86" t="s">
        <v>625</v>
      </c>
      <c r="C86">
        <v>20230101</v>
      </c>
      <c r="D86">
        <v>2023</v>
      </c>
      <c r="E86">
        <v>52</v>
      </c>
      <c r="F86" t="s">
        <v>626</v>
      </c>
      <c r="G86">
        <v>842</v>
      </c>
      <c r="H86" t="s">
        <v>627</v>
      </c>
      <c r="I86" t="s">
        <v>627</v>
      </c>
      <c r="J86" t="s">
        <v>628</v>
      </c>
      <c r="K86" t="s">
        <v>629</v>
      </c>
      <c r="L86">
        <v>324</v>
      </c>
      <c r="M86" t="s">
        <v>827</v>
      </c>
      <c r="N86" t="s">
        <v>163</v>
      </c>
      <c r="O86">
        <v>0</v>
      </c>
      <c r="P86" t="s">
        <v>632</v>
      </c>
      <c r="Q86" t="s">
        <v>633</v>
      </c>
      <c r="R86" t="s">
        <v>634</v>
      </c>
      <c r="S86" t="s">
        <v>635</v>
      </c>
      <c r="T86" t="b">
        <v>1</v>
      </c>
      <c r="U86" t="s">
        <v>636</v>
      </c>
      <c r="V86" t="s">
        <v>637</v>
      </c>
      <c r="W86">
        <v>0</v>
      </c>
      <c r="X86" t="b">
        <v>0</v>
      </c>
      <c r="Y86" t="s">
        <v>638</v>
      </c>
      <c r="Z86" t="s">
        <v>639</v>
      </c>
      <c r="AA86" t="s">
        <v>640</v>
      </c>
      <c r="AB86">
        <v>0</v>
      </c>
      <c r="AC86" t="s">
        <v>641</v>
      </c>
      <c r="AD86">
        <v>-1</v>
      </c>
      <c r="AE86" t="s">
        <v>642</v>
      </c>
      <c r="AF86">
        <v>0</v>
      </c>
      <c r="AG86" t="b">
        <v>0</v>
      </c>
      <c r="AH86">
        <v>-1</v>
      </c>
      <c r="AI86" t="s">
        <v>642</v>
      </c>
      <c r="AJ86">
        <v>0</v>
      </c>
      <c r="AK86" t="b">
        <v>0</v>
      </c>
      <c r="AL86">
        <v>0</v>
      </c>
      <c r="AM86" t="b">
        <v>1</v>
      </c>
      <c r="AN86">
        <v>0</v>
      </c>
      <c r="AO86" t="b">
        <v>0</v>
      </c>
      <c r="AQ86">
        <v>183330652</v>
      </c>
      <c r="AR86">
        <v>183330652</v>
      </c>
      <c r="AS86">
        <v>4</v>
      </c>
      <c r="AT86" t="b">
        <v>0</v>
      </c>
      <c r="AU86" t="b">
        <v>1</v>
      </c>
    </row>
    <row r="87" spans="1:47" x14ac:dyDescent="0.25">
      <c r="A87" t="s">
        <v>624</v>
      </c>
      <c r="B87" t="s">
        <v>625</v>
      </c>
      <c r="C87">
        <v>20230101</v>
      </c>
      <c r="D87">
        <v>2023</v>
      </c>
      <c r="E87">
        <v>52</v>
      </c>
      <c r="F87" t="s">
        <v>626</v>
      </c>
      <c r="G87">
        <v>842</v>
      </c>
      <c r="H87" t="s">
        <v>627</v>
      </c>
      <c r="I87" t="s">
        <v>627</v>
      </c>
      <c r="J87" t="s">
        <v>628</v>
      </c>
      <c r="K87" t="s">
        <v>629</v>
      </c>
      <c r="L87">
        <v>328</v>
      </c>
      <c r="M87" t="s">
        <v>828</v>
      </c>
      <c r="N87" t="s">
        <v>177</v>
      </c>
      <c r="O87">
        <v>0</v>
      </c>
      <c r="P87" t="s">
        <v>632</v>
      </c>
      <c r="Q87" t="s">
        <v>633</v>
      </c>
      <c r="R87" t="s">
        <v>634</v>
      </c>
      <c r="S87" t="s">
        <v>635</v>
      </c>
      <c r="T87" t="b">
        <v>1</v>
      </c>
      <c r="U87" t="s">
        <v>636</v>
      </c>
      <c r="V87" t="s">
        <v>637</v>
      </c>
      <c r="W87">
        <v>0</v>
      </c>
      <c r="X87" t="b">
        <v>0</v>
      </c>
      <c r="Y87" t="s">
        <v>638</v>
      </c>
      <c r="Z87" t="s">
        <v>639</v>
      </c>
      <c r="AA87" t="s">
        <v>640</v>
      </c>
      <c r="AB87">
        <v>0</v>
      </c>
      <c r="AC87" t="s">
        <v>641</v>
      </c>
      <c r="AD87">
        <v>-1</v>
      </c>
      <c r="AE87" t="s">
        <v>642</v>
      </c>
      <c r="AF87">
        <v>0</v>
      </c>
      <c r="AG87" t="b">
        <v>0</v>
      </c>
      <c r="AH87">
        <v>-1</v>
      </c>
      <c r="AI87" t="s">
        <v>642</v>
      </c>
      <c r="AJ87">
        <v>0</v>
      </c>
      <c r="AK87" t="b">
        <v>0</v>
      </c>
      <c r="AL87">
        <v>0</v>
      </c>
      <c r="AM87" t="b">
        <v>1</v>
      </c>
      <c r="AN87">
        <v>0</v>
      </c>
      <c r="AO87" t="b">
        <v>0</v>
      </c>
      <c r="AQ87">
        <v>1368041821</v>
      </c>
      <c r="AR87">
        <v>1368041821</v>
      </c>
      <c r="AS87">
        <v>4</v>
      </c>
      <c r="AT87" t="b">
        <v>0</v>
      </c>
      <c r="AU87" t="b">
        <v>1</v>
      </c>
    </row>
    <row r="88" spans="1:47" x14ac:dyDescent="0.25">
      <c r="A88" t="s">
        <v>624</v>
      </c>
      <c r="B88" t="s">
        <v>625</v>
      </c>
      <c r="C88">
        <v>20230101</v>
      </c>
      <c r="D88">
        <v>2023</v>
      </c>
      <c r="E88">
        <v>52</v>
      </c>
      <c r="F88" t="s">
        <v>626</v>
      </c>
      <c r="G88">
        <v>842</v>
      </c>
      <c r="H88" t="s">
        <v>627</v>
      </c>
      <c r="I88" t="s">
        <v>627</v>
      </c>
      <c r="J88" t="s">
        <v>628</v>
      </c>
      <c r="K88" t="s">
        <v>629</v>
      </c>
      <c r="L88">
        <v>332</v>
      </c>
      <c r="M88" t="s">
        <v>829</v>
      </c>
      <c r="N88" t="s">
        <v>187</v>
      </c>
      <c r="O88">
        <v>0</v>
      </c>
      <c r="P88" t="s">
        <v>632</v>
      </c>
      <c r="Q88" t="s">
        <v>633</v>
      </c>
      <c r="R88" t="s">
        <v>634</v>
      </c>
      <c r="S88" t="s">
        <v>635</v>
      </c>
      <c r="T88" t="b">
        <v>1</v>
      </c>
      <c r="U88" t="s">
        <v>636</v>
      </c>
      <c r="V88" t="s">
        <v>637</v>
      </c>
      <c r="W88">
        <v>0</v>
      </c>
      <c r="X88" t="b">
        <v>0</v>
      </c>
      <c r="Y88" t="s">
        <v>638</v>
      </c>
      <c r="Z88" t="s">
        <v>639</v>
      </c>
      <c r="AA88" t="s">
        <v>640</v>
      </c>
      <c r="AB88">
        <v>0</v>
      </c>
      <c r="AC88" t="s">
        <v>641</v>
      </c>
      <c r="AD88">
        <v>-1</v>
      </c>
      <c r="AE88" t="s">
        <v>642</v>
      </c>
      <c r="AF88">
        <v>0</v>
      </c>
      <c r="AG88" t="b">
        <v>0</v>
      </c>
      <c r="AH88">
        <v>-1</v>
      </c>
      <c r="AI88" t="s">
        <v>642</v>
      </c>
      <c r="AJ88">
        <v>0</v>
      </c>
      <c r="AK88" t="b">
        <v>0</v>
      </c>
      <c r="AL88">
        <v>0</v>
      </c>
      <c r="AM88" t="b">
        <v>1</v>
      </c>
      <c r="AN88">
        <v>0</v>
      </c>
      <c r="AO88" t="b">
        <v>0</v>
      </c>
      <c r="AQ88">
        <v>1290090026</v>
      </c>
      <c r="AR88">
        <v>1290090026</v>
      </c>
      <c r="AS88">
        <v>4</v>
      </c>
      <c r="AT88" t="b">
        <v>0</v>
      </c>
      <c r="AU88" t="b">
        <v>1</v>
      </c>
    </row>
    <row r="89" spans="1:47" x14ac:dyDescent="0.25">
      <c r="A89" t="s">
        <v>624</v>
      </c>
      <c r="B89" t="s">
        <v>625</v>
      </c>
      <c r="C89">
        <v>20230101</v>
      </c>
      <c r="D89">
        <v>2023</v>
      </c>
      <c r="E89">
        <v>52</v>
      </c>
      <c r="F89" t="s">
        <v>626</v>
      </c>
      <c r="G89">
        <v>842</v>
      </c>
      <c r="H89" t="s">
        <v>627</v>
      </c>
      <c r="I89" t="s">
        <v>627</v>
      </c>
      <c r="J89" t="s">
        <v>628</v>
      </c>
      <c r="K89" t="s">
        <v>629</v>
      </c>
      <c r="L89">
        <v>334</v>
      </c>
      <c r="M89" t="s">
        <v>830</v>
      </c>
      <c r="N89" t="s">
        <v>831</v>
      </c>
      <c r="O89">
        <v>0</v>
      </c>
      <c r="P89" t="s">
        <v>632</v>
      </c>
      <c r="Q89" t="s">
        <v>633</v>
      </c>
      <c r="R89" t="s">
        <v>634</v>
      </c>
      <c r="S89" t="s">
        <v>635</v>
      </c>
      <c r="T89" t="b">
        <v>1</v>
      </c>
      <c r="U89" t="s">
        <v>636</v>
      </c>
      <c r="V89" t="s">
        <v>637</v>
      </c>
      <c r="W89">
        <v>0</v>
      </c>
      <c r="X89" t="b">
        <v>0</v>
      </c>
      <c r="Y89" t="s">
        <v>638</v>
      </c>
      <c r="Z89" t="s">
        <v>639</v>
      </c>
      <c r="AA89" t="s">
        <v>640</v>
      </c>
      <c r="AB89">
        <v>0</v>
      </c>
      <c r="AC89" t="s">
        <v>641</v>
      </c>
      <c r="AD89">
        <v>-1</v>
      </c>
      <c r="AE89" t="s">
        <v>642</v>
      </c>
      <c r="AF89">
        <v>0</v>
      </c>
      <c r="AG89" t="b">
        <v>0</v>
      </c>
      <c r="AH89">
        <v>-1</v>
      </c>
      <c r="AI89" t="s">
        <v>642</v>
      </c>
      <c r="AJ89">
        <v>0</v>
      </c>
      <c r="AK89" t="b">
        <v>0</v>
      </c>
      <c r="AL89">
        <v>0</v>
      </c>
      <c r="AM89" t="b">
        <v>1</v>
      </c>
      <c r="AN89">
        <v>0</v>
      </c>
      <c r="AO89" t="b">
        <v>0</v>
      </c>
      <c r="AQ89">
        <v>106948</v>
      </c>
      <c r="AR89">
        <v>106948</v>
      </c>
      <c r="AS89">
        <v>4</v>
      </c>
      <c r="AT89" t="b">
        <v>0</v>
      </c>
      <c r="AU89" t="b">
        <v>1</v>
      </c>
    </row>
    <row r="90" spans="1:47" x14ac:dyDescent="0.25">
      <c r="A90" t="s">
        <v>624</v>
      </c>
      <c r="B90" t="s">
        <v>625</v>
      </c>
      <c r="C90">
        <v>20230101</v>
      </c>
      <c r="D90">
        <v>2023</v>
      </c>
      <c r="E90">
        <v>52</v>
      </c>
      <c r="F90" t="s">
        <v>626</v>
      </c>
      <c r="G90">
        <v>842</v>
      </c>
      <c r="H90" t="s">
        <v>627</v>
      </c>
      <c r="I90" t="s">
        <v>627</v>
      </c>
      <c r="J90" t="s">
        <v>628</v>
      </c>
      <c r="K90" t="s">
        <v>629</v>
      </c>
      <c r="L90">
        <v>336</v>
      </c>
      <c r="M90" t="s">
        <v>832</v>
      </c>
      <c r="N90" t="s">
        <v>833</v>
      </c>
      <c r="O90">
        <v>0</v>
      </c>
      <c r="P90" t="s">
        <v>632</v>
      </c>
      <c r="Q90" t="s">
        <v>633</v>
      </c>
      <c r="R90" t="s">
        <v>634</v>
      </c>
      <c r="S90" t="s">
        <v>635</v>
      </c>
      <c r="T90" t="b">
        <v>1</v>
      </c>
      <c r="U90" t="s">
        <v>636</v>
      </c>
      <c r="V90" t="s">
        <v>637</v>
      </c>
      <c r="W90">
        <v>0</v>
      </c>
      <c r="X90" t="b">
        <v>0</v>
      </c>
      <c r="Y90" t="s">
        <v>638</v>
      </c>
      <c r="Z90" t="s">
        <v>639</v>
      </c>
      <c r="AA90" t="s">
        <v>640</v>
      </c>
      <c r="AB90">
        <v>0</v>
      </c>
      <c r="AC90" t="s">
        <v>641</v>
      </c>
      <c r="AD90">
        <v>-1</v>
      </c>
      <c r="AE90" t="s">
        <v>642</v>
      </c>
      <c r="AF90">
        <v>0</v>
      </c>
      <c r="AG90" t="b">
        <v>0</v>
      </c>
      <c r="AH90">
        <v>-1</v>
      </c>
      <c r="AI90" t="s">
        <v>642</v>
      </c>
      <c r="AJ90">
        <v>0</v>
      </c>
      <c r="AK90" t="b">
        <v>0</v>
      </c>
      <c r="AL90">
        <v>0</v>
      </c>
      <c r="AM90" t="b">
        <v>1</v>
      </c>
      <c r="AN90">
        <v>0</v>
      </c>
      <c r="AO90" t="b">
        <v>0</v>
      </c>
      <c r="AQ90">
        <v>898980</v>
      </c>
      <c r="AR90">
        <v>898980</v>
      </c>
      <c r="AS90">
        <v>4</v>
      </c>
      <c r="AT90" t="b">
        <v>0</v>
      </c>
      <c r="AU90" t="b">
        <v>1</v>
      </c>
    </row>
    <row r="91" spans="1:47" x14ac:dyDescent="0.25">
      <c r="A91" t="s">
        <v>624</v>
      </c>
      <c r="B91" t="s">
        <v>625</v>
      </c>
      <c r="C91">
        <v>20230101</v>
      </c>
      <c r="D91">
        <v>2023</v>
      </c>
      <c r="E91">
        <v>52</v>
      </c>
      <c r="F91" t="s">
        <v>626</v>
      </c>
      <c r="G91">
        <v>842</v>
      </c>
      <c r="H91" t="s">
        <v>627</v>
      </c>
      <c r="I91" t="s">
        <v>627</v>
      </c>
      <c r="J91" t="s">
        <v>628</v>
      </c>
      <c r="K91" t="s">
        <v>629</v>
      </c>
      <c r="L91">
        <v>340</v>
      </c>
      <c r="M91" t="s">
        <v>834</v>
      </c>
      <c r="N91" t="s">
        <v>183</v>
      </c>
      <c r="O91">
        <v>0</v>
      </c>
      <c r="P91" t="s">
        <v>632</v>
      </c>
      <c r="Q91" t="s">
        <v>633</v>
      </c>
      <c r="R91" t="s">
        <v>634</v>
      </c>
      <c r="S91" t="s">
        <v>635</v>
      </c>
      <c r="T91" t="b">
        <v>1</v>
      </c>
      <c r="U91" t="s">
        <v>636</v>
      </c>
      <c r="V91" t="s">
        <v>637</v>
      </c>
      <c r="W91">
        <v>0</v>
      </c>
      <c r="X91" t="b">
        <v>0</v>
      </c>
      <c r="Y91" t="s">
        <v>638</v>
      </c>
      <c r="Z91" t="s">
        <v>639</v>
      </c>
      <c r="AA91" t="s">
        <v>640</v>
      </c>
      <c r="AB91">
        <v>0</v>
      </c>
      <c r="AC91" t="s">
        <v>641</v>
      </c>
      <c r="AD91">
        <v>-1</v>
      </c>
      <c r="AE91" t="s">
        <v>642</v>
      </c>
      <c r="AF91">
        <v>0</v>
      </c>
      <c r="AG91" t="b">
        <v>0</v>
      </c>
      <c r="AH91">
        <v>-1</v>
      </c>
      <c r="AI91" t="s">
        <v>642</v>
      </c>
      <c r="AJ91">
        <v>0</v>
      </c>
      <c r="AK91" t="b">
        <v>0</v>
      </c>
      <c r="AL91">
        <v>0</v>
      </c>
      <c r="AM91" t="b">
        <v>1</v>
      </c>
      <c r="AN91">
        <v>0</v>
      </c>
      <c r="AO91" t="b">
        <v>0</v>
      </c>
      <c r="AQ91">
        <v>6793660832</v>
      </c>
      <c r="AR91">
        <v>6793660832</v>
      </c>
      <c r="AS91">
        <v>4</v>
      </c>
      <c r="AT91" t="b">
        <v>0</v>
      </c>
      <c r="AU91" t="b">
        <v>1</v>
      </c>
    </row>
    <row r="92" spans="1:47" x14ac:dyDescent="0.25">
      <c r="A92" t="s">
        <v>624</v>
      </c>
      <c r="B92" t="s">
        <v>625</v>
      </c>
      <c r="C92">
        <v>20230101</v>
      </c>
      <c r="D92">
        <v>2023</v>
      </c>
      <c r="E92">
        <v>52</v>
      </c>
      <c r="F92" t="s">
        <v>626</v>
      </c>
      <c r="G92">
        <v>842</v>
      </c>
      <c r="H92" t="s">
        <v>627</v>
      </c>
      <c r="I92" t="s">
        <v>627</v>
      </c>
      <c r="J92" t="s">
        <v>628</v>
      </c>
      <c r="K92" t="s">
        <v>629</v>
      </c>
      <c r="L92">
        <v>344</v>
      </c>
      <c r="M92" t="s">
        <v>835</v>
      </c>
      <c r="N92" t="s">
        <v>943</v>
      </c>
      <c r="O92">
        <v>0</v>
      </c>
      <c r="P92" t="s">
        <v>632</v>
      </c>
      <c r="Q92" t="s">
        <v>633</v>
      </c>
      <c r="R92" t="s">
        <v>634</v>
      </c>
      <c r="S92" t="s">
        <v>635</v>
      </c>
      <c r="T92" t="b">
        <v>1</v>
      </c>
      <c r="U92" t="s">
        <v>636</v>
      </c>
      <c r="V92" t="s">
        <v>637</v>
      </c>
      <c r="W92">
        <v>0</v>
      </c>
      <c r="X92" t="b">
        <v>0</v>
      </c>
      <c r="Y92" t="s">
        <v>638</v>
      </c>
      <c r="Z92" t="s">
        <v>639</v>
      </c>
      <c r="AA92" t="s">
        <v>640</v>
      </c>
      <c r="AB92">
        <v>0</v>
      </c>
      <c r="AC92" t="s">
        <v>641</v>
      </c>
      <c r="AD92">
        <v>-1</v>
      </c>
      <c r="AE92" t="s">
        <v>642</v>
      </c>
      <c r="AF92">
        <v>0</v>
      </c>
      <c r="AG92" t="b">
        <v>0</v>
      </c>
      <c r="AH92">
        <v>-1</v>
      </c>
      <c r="AI92" t="s">
        <v>642</v>
      </c>
      <c r="AJ92">
        <v>0</v>
      </c>
      <c r="AK92" t="b">
        <v>0</v>
      </c>
      <c r="AL92">
        <v>0</v>
      </c>
      <c r="AM92" t="b">
        <v>1</v>
      </c>
      <c r="AN92">
        <v>0</v>
      </c>
      <c r="AO92" t="b">
        <v>0</v>
      </c>
      <c r="AQ92">
        <v>27744741789</v>
      </c>
      <c r="AR92">
        <v>27744741789</v>
      </c>
      <c r="AS92">
        <v>4</v>
      </c>
      <c r="AT92" t="b">
        <v>0</v>
      </c>
      <c r="AU92" t="b">
        <v>1</v>
      </c>
    </row>
    <row r="93" spans="1:47" x14ac:dyDescent="0.25">
      <c r="A93" t="s">
        <v>624</v>
      </c>
      <c r="B93" t="s">
        <v>625</v>
      </c>
      <c r="C93">
        <v>20230101</v>
      </c>
      <c r="D93">
        <v>2023</v>
      </c>
      <c r="E93">
        <v>52</v>
      </c>
      <c r="F93" t="s">
        <v>626</v>
      </c>
      <c r="G93">
        <v>842</v>
      </c>
      <c r="H93" t="s">
        <v>627</v>
      </c>
      <c r="I93" t="s">
        <v>627</v>
      </c>
      <c r="J93" t="s">
        <v>628</v>
      </c>
      <c r="K93" t="s">
        <v>629</v>
      </c>
      <c r="L93">
        <v>348</v>
      </c>
      <c r="M93" t="s">
        <v>836</v>
      </c>
      <c r="N93" t="s">
        <v>189</v>
      </c>
      <c r="O93">
        <v>0</v>
      </c>
      <c r="P93" t="s">
        <v>632</v>
      </c>
      <c r="Q93" t="s">
        <v>633</v>
      </c>
      <c r="R93" t="s">
        <v>634</v>
      </c>
      <c r="S93" t="s">
        <v>635</v>
      </c>
      <c r="T93" t="b">
        <v>1</v>
      </c>
      <c r="U93" t="s">
        <v>636</v>
      </c>
      <c r="V93" t="s">
        <v>637</v>
      </c>
      <c r="W93">
        <v>0</v>
      </c>
      <c r="X93" t="b">
        <v>0</v>
      </c>
      <c r="Y93" t="s">
        <v>638</v>
      </c>
      <c r="Z93" t="s">
        <v>639</v>
      </c>
      <c r="AA93" t="s">
        <v>640</v>
      </c>
      <c r="AB93">
        <v>0</v>
      </c>
      <c r="AC93" t="s">
        <v>641</v>
      </c>
      <c r="AD93">
        <v>-1</v>
      </c>
      <c r="AE93" t="s">
        <v>642</v>
      </c>
      <c r="AF93">
        <v>0</v>
      </c>
      <c r="AG93" t="b">
        <v>0</v>
      </c>
      <c r="AH93">
        <v>-1</v>
      </c>
      <c r="AI93" t="s">
        <v>642</v>
      </c>
      <c r="AJ93">
        <v>0</v>
      </c>
      <c r="AK93" t="b">
        <v>0</v>
      </c>
      <c r="AL93">
        <v>0</v>
      </c>
      <c r="AM93" t="b">
        <v>1</v>
      </c>
      <c r="AN93">
        <v>0</v>
      </c>
      <c r="AO93" t="b">
        <v>0</v>
      </c>
      <c r="AQ93">
        <v>3119806963</v>
      </c>
      <c r="AR93">
        <v>3119806963</v>
      </c>
      <c r="AS93">
        <v>4</v>
      </c>
      <c r="AT93" t="b">
        <v>0</v>
      </c>
      <c r="AU93" t="b">
        <v>1</v>
      </c>
    </row>
    <row r="94" spans="1:47" x14ac:dyDescent="0.25">
      <c r="A94" t="s">
        <v>624</v>
      </c>
      <c r="B94" t="s">
        <v>625</v>
      </c>
      <c r="C94">
        <v>20230101</v>
      </c>
      <c r="D94">
        <v>2023</v>
      </c>
      <c r="E94">
        <v>52</v>
      </c>
      <c r="F94" t="s">
        <v>626</v>
      </c>
      <c r="G94">
        <v>842</v>
      </c>
      <c r="H94" t="s">
        <v>627</v>
      </c>
      <c r="I94" t="s">
        <v>627</v>
      </c>
      <c r="J94" t="s">
        <v>628</v>
      </c>
      <c r="K94" t="s">
        <v>629</v>
      </c>
      <c r="L94">
        <v>352</v>
      </c>
      <c r="M94" t="s">
        <v>837</v>
      </c>
      <c r="N94" t="s">
        <v>207</v>
      </c>
      <c r="O94">
        <v>0</v>
      </c>
      <c r="P94" t="s">
        <v>632</v>
      </c>
      <c r="Q94" t="s">
        <v>633</v>
      </c>
      <c r="R94" t="s">
        <v>634</v>
      </c>
      <c r="S94" t="s">
        <v>635</v>
      </c>
      <c r="T94" t="b">
        <v>1</v>
      </c>
      <c r="U94" t="s">
        <v>636</v>
      </c>
      <c r="V94" t="s">
        <v>637</v>
      </c>
      <c r="W94">
        <v>0</v>
      </c>
      <c r="X94" t="b">
        <v>0</v>
      </c>
      <c r="Y94" t="s">
        <v>638</v>
      </c>
      <c r="Z94" t="s">
        <v>639</v>
      </c>
      <c r="AA94" t="s">
        <v>640</v>
      </c>
      <c r="AB94">
        <v>0</v>
      </c>
      <c r="AC94" t="s">
        <v>641</v>
      </c>
      <c r="AD94">
        <v>-1</v>
      </c>
      <c r="AE94" t="s">
        <v>642</v>
      </c>
      <c r="AF94">
        <v>0</v>
      </c>
      <c r="AG94" t="b">
        <v>0</v>
      </c>
      <c r="AH94">
        <v>-1</v>
      </c>
      <c r="AI94" t="s">
        <v>642</v>
      </c>
      <c r="AJ94">
        <v>0</v>
      </c>
      <c r="AK94" t="b">
        <v>0</v>
      </c>
      <c r="AL94">
        <v>0</v>
      </c>
      <c r="AM94" t="b">
        <v>1</v>
      </c>
      <c r="AN94">
        <v>0</v>
      </c>
      <c r="AO94" t="b">
        <v>0</v>
      </c>
      <c r="AQ94">
        <v>328246158</v>
      </c>
      <c r="AR94">
        <v>328246158</v>
      </c>
      <c r="AS94">
        <v>4</v>
      </c>
      <c r="AT94" t="b">
        <v>0</v>
      </c>
      <c r="AU94" t="b">
        <v>1</v>
      </c>
    </row>
    <row r="95" spans="1:47" x14ac:dyDescent="0.25">
      <c r="A95" t="s">
        <v>624</v>
      </c>
      <c r="B95" t="s">
        <v>625</v>
      </c>
      <c r="C95">
        <v>20230101</v>
      </c>
      <c r="D95">
        <v>2023</v>
      </c>
      <c r="E95">
        <v>52</v>
      </c>
      <c r="F95" t="s">
        <v>626</v>
      </c>
      <c r="G95">
        <v>842</v>
      </c>
      <c r="H95" t="s">
        <v>627</v>
      </c>
      <c r="I95" t="s">
        <v>627</v>
      </c>
      <c r="J95" t="s">
        <v>628</v>
      </c>
      <c r="K95" t="s">
        <v>629</v>
      </c>
      <c r="L95">
        <v>360</v>
      </c>
      <c r="M95" t="s">
        <v>648</v>
      </c>
      <c r="N95" t="s">
        <v>191</v>
      </c>
      <c r="O95">
        <v>0</v>
      </c>
      <c r="P95" t="s">
        <v>632</v>
      </c>
      <c r="Q95" t="s">
        <v>633</v>
      </c>
      <c r="R95" t="s">
        <v>634</v>
      </c>
      <c r="S95" t="s">
        <v>635</v>
      </c>
      <c r="T95" t="b">
        <v>1</v>
      </c>
      <c r="U95" t="s">
        <v>636</v>
      </c>
      <c r="V95" t="s">
        <v>637</v>
      </c>
      <c r="W95">
        <v>0</v>
      </c>
      <c r="X95" t="b">
        <v>0</v>
      </c>
      <c r="Y95" t="s">
        <v>638</v>
      </c>
      <c r="Z95" t="s">
        <v>639</v>
      </c>
      <c r="AA95" t="s">
        <v>640</v>
      </c>
      <c r="AB95">
        <v>0</v>
      </c>
      <c r="AC95" t="s">
        <v>641</v>
      </c>
      <c r="AD95">
        <v>-1</v>
      </c>
      <c r="AE95" t="s">
        <v>642</v>
      </c>
      <c r="AF95">
        <v>0</v>
      </c>
      <c r="AG95" t="b">
        <v>0</v>
      </c>
      <c r="AH95">
        <v>-1</v>
      </c>
      <c r="AI95" t="s">
        <v>642</v>
      </c>
      <c r="AJ95">
        <v>0</v>
      </c>
      <c r="AK95" t="b">
        <v>0</v>
      </c>
      <c r="AL95">
        <v>0</v>
      </c>
      <c r="AM95" t="b">
        <v>1</v>
      </c>
      <c r="AN95">
        <v>0</v>
      </c>
      <c r="AO95" t="b">
        <v>0</v>
      </c>
      <c r="AQ95">
        <v>9943228472</v>
      </c>
      <c r="AR95">
        <v>9943228472</v>
      </c>
      <c r="AS95">
        <v>4</v>
      </c>
      <c r="AT95" t="b">
        <v>0</v>
      </c>
      <c r="AU95" t="b">
        <v>1</v>
      </c>
    </row>
    <row r="96" spans="1:47" x14ac:dyDescent="0.25">
      <c r="A96" t="s">
        <v>624</v>
      </c>
      <c r="B96" t="s">
        <v>625</v>
      </c>
      <c r="C96">
        <v>20230101</v>
      </c>
      <c r="D96">
        <v>2023</v>
      </c>
      <c r="E96">
        <v>52</v>
      </c>
      <c r="F96" t="s">
        <v>626</v>
      </c>
      <c r="G96">
        <v>842</v>
      </c>
      <c r="H96" t="s">
        <v>627</v>
      </c>
      <c r="I96" t="s">
        <v>627</v>
      </c>
      <c r="J96" t="s">
        <v>628</v>
      </c>
      <c r="K96" t="s">
        <v>629</v>
      </c>
      <c r="L96">
        <v>364</v>
      </c>
      <c r="M96" t="s">
        <v>838</v>
      </c>
      <c r="N96" t="s">
        <v>205</v>
      </c>
      <c r="O96">
        <v>0</v>
      </c>
      <c r="P96" t="s">
        <v>632</v>
      </c>
      <c r="Q96" t="s">
        <v>633</v>
      </c>
      <c r="R96" t="s">
        <v>634</v>
      </c>
      <c r="S96" t="s">
        <v>635</v>
      </c>
      <c r="T96" t="b">
        <v>1</v>
      </c>
      <c r="U96" t="s">
        <v>636</v>
      </c>
      <c r="V96" t="s">
        <v>637</v>
      </c>
      <c r="W96">
        <v>0</v>
      </c>
      <c r="X96" t="b">
        <v>0</v>
      </c>
      <c r="Y96" t="s">
        <v>638</v>
      </c>
      <c r="Z96" t="s">
        <v>639</v>
      </c>
      <c r="AA96" t="s">
        <v>640</v>
      </c>
      <c r="AB96">
        <v>0</v>
      </c>
      <c r="AC96" t="s">
        <v>641</v>
      </c>
      <c r="AD96">
        <v>-1</v>
      </c>
      <c r="AE96" t="s">
        <v>642</v>
      </c>
      <c r="AF96">
        <v>0</v>
      </c>
      <c r="AG96" t="b">
        <v>0</v>
      </c>
      <c r="AH96">
        <v>-1</v>
      </c>
      <c r="AI96" t="s">
        <v>642</v>
      </c>
      <c r="AJ96">
        <v>0</v>
      </c>
      <c r="AK96" t="b">
        <v>0</v>
      </c>
      <c r="AL96">
        <v>0</v>
      </c>
      <c r="AM96" t="b">
        <v>1</v>
      </c>
      <c r="AN96">
        <v>0</v>
      </c>
      <c r="AO96" t="b">
        <v>0</v>
      </c>
      <c r="AQ96">
        <v>59014461</v>
      </c>
      <c r="AR96">
        <v>59014461</v>
      </c>
      <c r="AS96">
        <v>4</v>
      </c>
      <c r="AT96" t="b">
        <v>0</v>
      </c>
      <c r="AU96" t="b">
        <v>1</v>
      </c>
    </row>
    <row r="97" spans="1:47" x14ac:dyDescent="0.25">
      <c r="A97" t="s">
        <v>624</v>
      </c>
      <c r="B97" t="s">
        <v>625</v>
      </c>
      <c r="C97">
        <v>20230101</v>
      </c>
      <c r="D97">
        <v>2023</v>
      </c>
      <c r="E97">
        <v>52</v>
      </c>
      <c r="F97" t="s">
        <v>626</v>
      </c>
      <c r="G97">
        <v>842</v>
      </c>
      <c r="H97" t="s">
        <v>627</v>
      </c>
      <c r="I97" t="s">
        <v>627</v>
      </c>
      <c r="J97" t="s">
        <v>628</v>
      </c>
      <c r="K97" t="s">
        <v>629</v>
      </c>
      <c r="L97">
        <v>368</v>
      </c>
      <c r="M97" t="s">
        <v>839</v>
      </c>
      <c r="N97" t="s">
        <v>203</v>
      </c>
      <c r="O97">
        <v>0</v>
      </c>
      <c r="P97" t="s">
        <v>632</v>
      </c>
      <c r="Q97" t="s">
        <v>633</v>
      </c>
      <c r="R97" t="s">
        <v>634</v>
      </c>
      <c r="S97" t="s">
        <v>635</v>
      </c>
      <c r="T97" t="b">
        <v>1</v>
      </c>
      <c r="U97" t="s">
        <v>636</v>
      </c>
      <c r="V97" t="s">
        <v>637</v>
      </c>
      <c r="W97">
        <v>0</v>
      </c>
      <c r="X97" t="b">
        <v>0</v>
      </c>
      <c r="Y97" t="s">
        <v>638</v>
      </c>
      <c r="Z97" t="s">
        <v>639</v>
      </c>
      <c r="AA97" t="s">
        <v>640</v>
      </c>
      <c r="AB97">
        <v>0</v>
      </c>
      <c r="AC97" t="s">
        <v>641</v>
      </c>
      <c r="AD97">
        <v>-1</v>
      </c>
      <c r="AE97" t="s">
        <v>642</v>
      </c>
      <c r="AF97">
        <v>0</v>
      </c>
      <c r="AG97" t="b">
        <v>0</v>
      </c>
      <c r="AH97">
        <v>-1</v>
      </c>
      <c r="AI97" t="s">
        <v>642</v>
      </c>
      <c r="AJ97">
        <v>0</v>
      </c>
      <c r="AK97" t="b">
        <v>0</v>
      </c>
      <c r="AL97">
        <v>0</v>
      </c>
      <c r="AM97" t="b">
        <v>1</v>
      </c>
      <c r="AN97">
        <v>0</v>
      </c>
      <c r="AO97" t="b">
        <v>0</v>
      </c>
      <c r="AQ97">
        <v>2258506365</v>
      </c>
      <c r="AR97">
        <v>2258506365</v>
      </c>
      <c r="AS97">
        <v>4</v>
      </c>
      <c r="AT97" t="b">
        <v>0</v>
      </c>
      <c r="AU97" t="b">
        <v>1</v>
      </c>
    </row>
    <row r="98" spans="1:47" x14ac:dyDescent="0.25">
      <c r="A98" t="s">
        <v>624</v>
      </c>
      <c r="B98" t="s">
        <v>625</v>
      </c>
      <c r="C98">
        <v>20230101</v>
      </c>
      <c r="D98">
        <v>2023</v>
      </c>
      <c r="E98">
        <v>52</v>
      </c>
      <c r="F98" t="s">
        <v>626</v>
      </c>
      <c r="G98">
        <v>842</v>
      </c>
      <c r="H98" t="s">
        <v>627</v>
      </c>
      <c r="I98" t="s">
        <v>627</v>
      </c>
      <c r="J98" t="s">
        <v>628</v>
      </c>
      <c r="K98" t="s">
        <v>629</v>
      </c>
      <c r="L98">
        <v>372</v>
      </c>
      <c r="M98" t="s">
        <v>761</v>
      </c>
      <c r="N98" t="s">
        <v>762</v>
      </c>
      <c r="O98">
        <v>0</v>
      </c>
      <c r="P98" t="s">
        <v>632</v>
      </c>
      <c r="Q98" t="s">
        <v>633</v>
      </c>
      <c r="R98" t="s">
        <v>634</v>
      </c>
      <c r="S98" t="s">
        <v>635</v>
      </c>
      <c r="T98" t="b">
        <v>1</v>
      </c>
      <c r="U98" t="s">
        <v>636</v>
      </c>
      <c r="V98" t="s">
        <v>637</v>
      </c>
      <c r="W98">
        <v>0</v>
      </c>
      <c r="X98" t="b">
        <v>0</v>
      </c>
      <c r="Y98" t="s">
        <v>638</v>
      </c>
      <c r="Z98" t="s">
        <v>639</v>
      </c>
      <c r="AA98" t="s">
        <v>640</v>
      </c>
      <c r="AB98">
        <v>0</v>
      </c>
      <c r="AC98" t="s">
        <v>641</v>
      </c>
      <c r="AD98">
        <v>-1</v>
      </c>
      <c r="AE98" t="s">
        <v>642</v>
      </c>
      <c r="AF98">
        <v>0</v>
      </c>
      <c r="AG98" t="b">
        <v>0</v>
      </c>
      <c r="AH98">
        <v>-1</v>
      </c>
      <c r="AI98" t="s">
        <v>642</v>
      </c>
      <c r="AJ98">
        <v>0</v>
      </c>
      <c r="AK98" t="b">
        <v>0</v>
      </c>
      <c r="AL98">
        <v>0</v>
      </c>
      <c r="AM98" t="b">
        <v>1</v>
      </c>
      <c r="AN98">
        <v>0</v>
      </c>
      <c r="AO98" t="b">
        <v>0</v>
      </c>
      <c r="AQ98">
        <v>16942392091</v>
      </c>
      <c r="AR98">
        <v>16942392091</v>
      </c>
      <c r="AS98">
        <v>4</v>
      </c>
      <c r="AT98" t="b">
        <v>0</v>
      </c>
      <c r="AU98" t="b">
        <v>1</v>
      </c>
    </row>
    <row r="99" spans="1:47" x14ac:dyDescent="0.25">
      <c r="A99" t="s">
        <v>624</v>
      </c>
      <c r="B99" t="s">
        <v>625</v>
      </c>
      <c r="C99">
        <v>20230101</v>
      </c>
      <c r="D99">
        <v>2023</v>
      </c>
      <c r="E99">
        <v>52</v>
      </c>
      <c r="F99" t="s">
        <v>626</v>
      </c>
      <c r="G99">
        <v>842</v>
      </c>
      <c r="H99" t="s">
        <v>627</v>
      </c>
      <c r="I99" t="s">
        <v>627</v>
      </c>
      <c r="J99" t="s">
        <v>628</v>
      </c>
      <c r="K99" t="s">
        <v>629</v>
      </c>
      <c r="L99">
        <v>376</v>
      </c>
      <c r="M99" t="s">
        <v>763</v>
      </c>
      <c r="N99" t="s">
        <v>195</v>
      </c>
      <c r="O99">
        <v>0</v>
      </c>
      <c r="P99" t="s">
        <v>632</v>
      </c>
      <c r="Q99" t="s">
        <v>633</v>
      </c>
      <c r="R99" t="s">
        <v>634</v>
      </c>
      <c r="S99" t="s">
        <v>635</v>
      </c>
      <c r="T99" t="b">
        <v>1</v>
      </c>
      <c r="U99" t="s">
        <v>636</v>
      </c>
      <c r="V99" t="s">
        <v>637</v>
      </c>
      <c r="W99">
        <v>0</v>
      </c>
      <c r="X99" t="b">
        <v>0</v>
      </c>
      <c r="Y99" t="s">
        <v>638</v>
      </c>
      <c r="Z99" t="s">
        <v>639</v>
      </c>
      <c r="AA99" t="s">
        <v>640</v>
      </c>
      <c r="AB99">
        <v>0</v>
      </c>
      <c r="AC99" t="s">
        <v>641</v>
      </c>
      <c r="AD99">
        <v>-1</v>
      </c>
      <c r="AE99" t="s">
        <v>642</v>
      </c>
      <c r="AF99">
        <v>0</v>
      </c>
      <c r="AG99" t="b">
        <v>0</v>
      </c>
      <c r="AH99">
        <v>-1</v>
      </c>
      <c r="AI99" t="s">
        <v>642</v>
      </c>
      <c r="AJ99">
        <v>0</v>
      </c>
      <c r="AK99" t="b">
        <v>0</v>
      </c>
      <c r="AL99">
        <v>0</v>
      </c>
      <c r="AM99" t="b">
        <v>1</v>
      </c>
      <c r="AN99">
        <v>0</v>
      </c>
      <c r="AO99" t="b">
        <v>0</v>
      </c>
      <c r="AQ99">
        <v>14032404266</v>
      </c>
      <c r="AR99">
        <v>14032404266</v>
      </c>
      <c r="AS99">
        <v>4</v>
      </c>
      <c r="AT99" t="b">
        <v>0</v>
      </c>
      <c r="AU99" t="b">
        <v>1</v>
      </c>
    </row>
    <row r="100" spans="1:47" x14ac:dyDescent="0.25">
      <c r="A100" t="s">
        <v>624</v>
      </c>
      <c r="B100" t="s">
        <v>625</v>
      </c>
      <c r="C100">
        <v>20230101</v>
      </c>
      <c r="D100">
        <v>2023</v>
      </c>
      <c r="E100">
        <v>52</v>
      </c>
      <c r="F100" t="s">
        <v>626</v>
      </c>
      <c r="G100">
        <v>842</v>
      </c>
      <c r="H100" t="s">
        <v>627</v>
      </c>
      <c r="I100" t="s">
        <v>627</v>
      </c>
      <c r="J100" t="s">
        <v>628</v>
      </c>
      <c r="K100" t="s">
        <v>629</v>
      </c>
      <c r="L100">
        <v>380</v>
      </c>
      <c r="M100" t="s">
        <v>764</v>
      </c>
      <c r="N100" t="s">
        <v>209</v>
      </c>
      <c r="O100">
        <v>0</v>
      </c>
      <c r="P100" t="s">
        <v>632</v>
      </c>
      <c r="Q100" t="s">
        <v>633</v>
      </c>
      <c r="R100" t="s">
        <v>634</v>
      </c>
      <c r="S100" t="s">
        <v>635</v>
      </c>
      <c r="T100" t="b">
        <v>1</v>
      </c>
      <c r="U100" t="s">
        <v>636</v>
      </c>
      <c r="V100" t="s">
        <v>637</v>
      </c>
      <c r="W100">
        <v>0</v>
      </c>
      <c r="X100" t="b">
        <v>0</v>
      </c>
      <c r="Y100" t="s">
        <v>638</v>
      </c>
      <c r="Z100" t="s">
        <v>639</v>
      </c>
      <c r="AA100" t="s">
        <v>640</v>
      </c>
      <c r="AB100">
        <v>0</v>
      </c>
      <c r="AC100" t="s">
        <v>641</v>
      </c>
      <c r="AD100">
        <v>-1</v>
      </c>
      <c r="AE100" t="s">
        <v>642</v>
      </c>
      <c r="AF100">
        <v>0</v>
      </c>
      <c r="AG100" t="b">
        <v>0</v>
      </c>
      <c r="AH100">
        <v>-1</v>
      </c>
      <c r="AI100" t="s">
        <v>642</v>
      </c>
      <c r="AJ100">
        <v>0</v>
      </c>
      <c r="AK100" t="b">
        <v>0</v>
      </c>
      <c r="AL100">
        <v>0</v>
      </c>
      <c r="AM100" t="b">
        <v>1</v>
      </c>
      <c r="AN100">
        <v>0</v>
      </c>
      <c r="AO100" t="b">
        <v>0</v>
      </c>
      <c r="AQ100">
        <v>28916814190</v>
      </c>
      <c r="AR100">
        <v>28916814190</v>
      </c>
      <c r="AS100">
        <v>4</v>
      </c>
      <c r="AT100" t="b">
        <v>0</v>
      </c>
      <c r="AU100" t="b">
        <v>1</v>
      </c>
    </row>
    <row r="101" spans="1:47" x14ac:dyDescent="0.25">
      <c r="A101" t="s">
        <v>624</v>
      </c>
      <c r="B101" t="s">
        <v>625</v>
      </c>
      <c r="C101">
        <v>20230101</v>
      </c>
      <c r="D101">
        <v>2023</v>
      </c>
      <c r="E101">
        <v>52</v>
      </c>
      <c r="F101" t="s">
        <v>626</v>
      </c>
      <c r="G101">
        <v>842</v>
      </c>
      <c r="H101" t="s">
        <v>627</v>
      </c>
      <c r="I101" t="s">
        <v>627</v>
      </c>
      <c r="J101" t="s">
        <v>628</v>
      </c>
      <c r="K101" t="s">
        <v>629</v>
      </c>
      <c r="L101">
        <v>384</v>
      </c>
      <c r="M101" t="s">
        <v>765</v>
      </c>
      <c r="N101" t="s">
        <v>766</v>
      </c>
      <c r="O101">
        <v>0</v>
      </c>
      <c r="P101" t="s">
        <v>632</v>
      </c>
      <c r="Q101" t="s">
        <v>633</v>
      </c>
      <c r="R101" t="s">
        <v>634</v>
      </c>
      <c r="S101" t="s">
        <v>635</v>
      </c>
      <c r="T101" t="b">
        <v>1</v>
      </c>
      <c r="U101" t="s">
        <v>636</v>
      </c>
      <c r="V101" t="s">
        <v>637</v>
      </c>
      <c r="W101">
        <v>0</v>
      </c>
      <c r="X101" t="b">
        <v>0</v>
      </c>
      <c r="Y101" t="s">
        <v>638</v>
      </c>
      <c r="Z101" t="s">
        <v>639</v>
      </c>
      <c r="AA101" t="s">
        <v>640</v>
      </c>
      <c r="AB101">
        <v>0</v>
      </c>
      <c r="AC101" t="s">
        <v>641</v>
      </c>
      <c r="AD101">
        <v>-1</v>
      </c>
      <c r="AE101" t="s">
        <v>642</v>
      </c>
      <c r="AF101">
        <v>0</v>
      </c>
      <c r="AG101" t="b">
        <v>0</v>
      </c>
      <c r="AH101">
        <v>-1</v>
      </c>
      <c r="AI101" t="s">
        <v>642</v>
      </c>
      <c r="AJ101">
        <v>0</v>
      </c>
      <c r="AK101" t="b">
        <v>0</v>
      </c>
      <c r="AL101">
        <v>0</v>
      </c>
      <c r="AM101" t="b">
        <v>1</v>
      </c>
      <c r="AN101">
        <v>0</v>
      </c>
      <c r="AO101" t="b">
        <v>0</v>
      </c>
      <c r="AQ101">
        <v>545430391</v>
      </c>
      <c r="AR101">
        <v>545430391</v>
      </c>
      <c r="AS101">
        <v>4</v>
      </c>
      <c r="AT101" t="b">
        <v>0</v>
      </c>
      <c r="AU101" t="b">
        <v>1</v>
      </c>
    </row>
    <row r="102" spans="1:47" x14ac:dyDescent="0.25">
      <c r="A102" t="s">
        <v>624</v>
      </c>
      <c r="B102" t="s">
        <v>625</v>
      </c>
      <c r="C102">
        <v>20230101</v>
      </c>
      <c r="D102">
        <v>2023</v>
      </c>
      <c r="E102">
        <v>52</v>
      </c>
      <c r="F102" t="s">
        <v>626</v>
      </c>
      <c r="G102">
        <v>842</v>
      </c>
      <c r="H102" t="s">
        <v>627</v>
      </c>
      <c r="I102" t="s">
        <v>627</v>
      </c>
      <c r="J102" t="s">
        <v>628</v>
      </c>
      <c r="K102" t="s">
        <v>629</v>
      </c>
      <c r="L102">
        <v>388</v>
      </c>
      <c r="M102" t="s">
        <v>767</v>
      </c>
      <c r="N102" t="s">
        <v>213</v>
      </c>
      <c r="O102">
        <v>0</v>
      </c>
      <c r="P102" t="s">
        <v>632</v>
      </c>
      <c r="Q102" t="s">
        <v>633</v>
      </c>
      <c r="R102" t="s">
        <v>634</v>
      </c>
      <c r="S102" t="s">
        <v>635</v>
      </c>
      <c r="T102" t="b">
        <v>1</v>
      </c>
      <c r="U102" t="s">
        <v>636</v>
      </c>
      <c r="V102" t="s">
        <v>637</v>
      </c>
      <c r="W102">
        <v>0</v>
      </c>
      <c r="X102" t="b">
        <v>0</v>
      </c>
      <c r="Y102" t="s">
        <v>638</v>
      </c>
      <c r="Z102" t="s">
        <v>639</v>
      </c>
      <c r="AA102" t="s">
        <v>640</v>
      </c>
      <c r="AB102">
        <v>0</v>
      </c>
      <c r="AC102" t="s">
        <v>641</v>
      </c>
      <c r="AD102">
        <v>-1</v>
      </c>
      <c r="AE102" t="s">
        <v>642</v>
      </c>
      <c r="AF102">
        <v>0</v>
      </c>
      <c r="AG102" t="b">
        <v>0</v>
      </c>
      <c r="AH102">
        <v>-1</v>
      </c>
      <c r="AI102" t="s">
        <v>642</v>
      </c>
      <c r="AJ102">
        <v>0</v>
      </c>
      <c r="AK102" t="b">
        <v>0</v>
      </c>
      <c r="AL102">
        <v>0</v>
      </c>
      <c r="AM102" t="b">
        <v>1</v>
      </c>
      <c r="AN102">
        <v>0</v>
      </c>
      <c r="AO102" t="b">
        <v>0</v>
      </c>
      <c r="AQ102">
        <v>2624123892</v>
      </c>
      <c r="AR102">
        <v>2624123892</v>
      </c>
      <c r="AS102">
        <v>4</v>
      </c>
      <c r="AT102" t="b">
        <v>0</v>
      </c>
      <c r="AU102" t="b">
        <v>1</v>
      </c>
    </row>
    <row r="103" spans="1:47" x14ac:dyDescent="0.25">
      <c r="A103" t="s">
        <v>624</v>
      </c>
      <c r="B103" t="s">
        <v>625</v>
      </c>
      <c r="C103">
        <v>20230101</v>
      </c>
      <c r="D103">
        <v>2023</v>
      </c>
      <c r="E103">
        <v>52</v>
      </c>
      <c r="F103" t="s">
        <v>626</v>
      </c>
      <c r="G103">
        <v>842</v>
      </c>
      <c r="H103" t="s">
        <v>627</v>
      </c>
      <c r="I103" t="s">
        <v>627</v>
      </c>
      <c r="J103" t="s">
        <v>628</v>
      </c>
      <c r="K103" t="s">
        <v>629</v>
      </c>
      <c r="L103">
        <v>392</v>
      </c>
      <c r="M103" t="s">
        <v>768</v>
      </c>
      <c r="N103" t="s">
        <v>217</v>
      </c>
      <c r="O103">
        <v>0</v>
      </c>
      <c r="P103" t="s">
        <v>632</v>
      </c>
      <c r="Q103" t="s">
        <v>633</v>
      </c>
      <c r="R103" t="s">
        <v>634</v>
      </c>
      <c r="S103" t="s">
        <v>635</v>
      </c>
      <c r="T103" t="b">
        <v>1</v>
      </c>
      <c r="U103" t="s">
        <v>636</v>
      </c>
      <c r="V103" t="s">
        <v>637</v>
      </c>
      <c r="W103">
        <v>0</v>
      </c>
      <c r="X103" t="b">
        <v>0</v>
      </c>
      <c r="Y103" t="s">
        <v>638</v>
      </c>
      <c r="Z103" t="s">
        <v>639</v>
      </c>
      <c r="AA103" t="s">
        <v>640</v>
      </c>
      <c r="AB103">
        <v>0</v>
      </c>
      <c r="AC103" t="s">
        <v>641</v>
      </c>
      <c r="AD103">
        <v>-1</v>
      </c>
      <c r="AE103" t="s">
        <v>642</v>
      </c>
      <c r="AF103">
        <v>0</v>
      </c>
      <c r="AG103" t="b">
        <v>0</v>
      </c>
      <c r="AH103">
        <v>-1</v>
      </c>
      <c r="AI103" t="s">
        <v>642</v>
      </c>
      <c r="AJ103">
        <v>0</v>
      </c>
      <c r="AK103" t="b">
        <v>0</v>
      </c>
      <c r="AL103">
        <v>0</v>
      </c>
      <c r="AM103" t="b">
        <v>1</v>
      </c>
      <c r="AN103">
        <v>0</v>
      </c>
      <c r="AO103" t="b">
        <v>0</v>
      </c>
      <c r="AQ103">
        <v>76154045176</v>
      </c>
      <c r="AR103">
        <v>76154045176</v>
      </c>
      <c r="AS103">
        <v>4</v>
      </c>
      <c r="AT103" t="b">
        <v>0</v>
      </c>
      <c r="AU103" t="b">
        <v>1</v>
      </c>
    </row>
    <row r="104" spans="1:47" x14ac:dyDescent="0.25">
      <c r="A104" t="s">
        <v>624</v>
      </c>
      <c r="B104" t="s">
        <v>625</v>
      </c>
      <c r="C104">
        <v>20230101</v>
      </c>
      <c r="D104">
        <v>2023</v>
      </c>
      <c r="E104">
        <v>52</v>
      </c>
      <c r="F104" t="s">
        <v>626</v>
      </c>
      <c r="G104">
        <v>842</v>
      </c>
      <c r="H104" t="s">
        <v>627</v>
      </c>
      <c r="I104" t="s">
        <v>627</v>
      </c>
      <c r="J104" t="s">
        <v>628</v>
      </c>
      <c r="K104" t="s">
        <v>629</v>
      </c>
      <c r="L104">
        <v>398</v>
      </c>
      <c r="M104" t="s">
        <v>769</v>
      </c>
      <c r="N104" t="s">
        <v>239</v>
      </c>
      <c r="O104">
        <v>0</v>
      </c>
      <c r="P104" t="s">
        <v>632</v>
      </c>
      <c r="Q104" t="s">
        <v>633</v>
      </c>
      <c r="R104" t="s">
        <v>634</v>
      </c>
      <c r="S104" t="s">
        <v>635</v>
      </c>
      <c r="T104" t="b">
        <v>1</v>
      </c>
      <c r="U104" t="s">
        <v>636</v>
      </c>
      <c r="V104" t="s">
        <v>637</v>
      </c>
      <c r="W104">
        <v>0</v>
      </c>
      <c r="X104" t="b">
        <v>0</v>
      </c>
      <c r="Y104" t="s">
        <v>638</v>
      </c>
      <c r="Z104" t="s">
        <v>639</v>
      </c>
      <c r="AA104" t="s">
        <v>640</v>
      </c>
      <c r="AB104">
        <v>0</v>
      </c>
      <c r="AC104" t="s">
        <v>641</v>
      </c>
      <c r="AD104">
        <v>-1</v>
      </c>
      <c r="AE104" t="s">
        <v>642</v>
      </c>
      <c r="AF104">
        <v>0</v>
      </c>
      <c r="AG104" t="b">
        <v>0</v>
      </c>
      <c r="AH104">
        <v>-1</v>
      </c>
      <c r="AI104" t="s">
        <v>642</v>
      </c>
      <c r="AJ104">
        <v>0</v>
      </c>
      <c r="AK104" t="b">
        <v>0</v>
      </c>
      <c r="AL104">
        <v>0</v>
      </c>
      <c r="AM104" t="b">
        <v>1</v>
      </c>
      <c r="AN104">
        <v>0</v>
      </c>
      <c r="AO104" t="b">
        <v>0</v>
      </c>
      <c r="AQ104">
        <v>1160434961</v>
      </c>
      <c r="AR104">
        <v>1160434961</v>
      </c>
      <c r="AS104">
        <v>4</v>
      </c>
      <c r="AT104" t="b">
        <v>0</v>
      </c>
      <c r="AU104" t="b">
        <v>1</v>
      </c>
    </row>
    <row r="105" spans="1:47" x14ac:dyDescent="0.25">
      <c r="A105" t="s">
        <v>624</v>
      </c>
      <c r="B105" t="s">
        <v>625</v>
      </c>
      <c r="C105">
        <v>20230101</v>
      </c>
      <c r="D105">
        <v>2023</v>
      </c>
      <c r="E105">
        <v>52</v>
      </c>
      <c r="F105" t="s">
        <v>626</v>
      </c>
      <c r="G105">
        <v>842</v>
      </c>
      <c r="H105" t="s">
        <v>627</v>
      </c>
      <c r="I105" t="s">
        <v>627</v>
      </c>
      <c r="J105" t="s">
        <v>628</v>
      </c>
      <c r="K105" t="s">
        <v>629</v>
      </c>
      <c r="L105">
        <v>400</v>
      </c>
      <c r="M105" t="s">
        <v>770</v>
      </c>
      <c r="N105" t="s">
        <v>215</v>
      </c>
      <c r="O105">
        <v>0</v>
      </c>
      <c r="P105" t="s">
        <v>632</v>
      </c>
      <c r="Q105" t="s">
        <v>633</v>
      </c>
      <c r="R105" t="s">
        <v>634</v>
      </c>
      <c r="S105" t="s">
        <v>635</v>
      </c>
      <c r="T105" t="b">
        <v>1</v>
      </c>
      <c r="U105" t="s">
        <v>636</v>
      </c>
      <c r="V105" t="s">
        <v>637</v>
      </c>
      <c r="W105">
        <v>0</v>
      </c>
      <c r="X105" t="b">
        <v>0</v>
      </c>
      <c r="Y105" t="s">
        <v>638</v>
      </c>
      <c r="Z105" t="s">
        <v>639</v>
      </c>
      <c r="AA105" t="s">
        <v>640</v>
      </c>
      <c r="AB105">
        <v>0</v>
      </c>
      <c r="AC105" t="s">
        <v>641</v>
      </c>
      <c r="AD105">
        <v>-1</v>
      </c>
      <c r="AE105" t="s">
        <v>642</v>
      </c>
      <c r="AF105">
        <v>0</v>
      </c>
      <c r="AG105" t="b">
        <v>0</v>
      </c>
      <c r="AH105">
        <v>-1</v>
      </c>
      <c r="AI105" t="s">
        <v>642</v>
      </c>
      <c r="AJ105">
        <v>0</v>
      </c>
      <c r="AK105" t="b">
        <v>0</v>
      </c>
      <c r="AL105">
        <v>0</v>
      </c>
      <c r="AM105" t="b">
        <v>1</v>
      </c>
      <c r="AN105">
        <v>0</v>
      </c>
      <c r="AO105" t="b">
        <v>0</v>
      </c>
      <c r="AQ105">
        <v>1532178906</v>
      </c>
      <c r="AR105">
        <v>1532178906</v>
      </c>
      <c r="AS105">
        <v>4</v>
      </c>
      <c r="AT105" t="b">
        <v>0</v>
      </c>
      <c r="AU105" t="b">
        <v>1</v>
      </c>
    </row>
    <row r="106" spans="1:47" x14ac:dyDescent="0.25">
      <c r="A106" t="s">
        <v>624</v>
      </c>
      <c r="B106" t="s">
        <v>625</v>
      </c>
      <c r="C106">
        <v>20230101</v>
      </c>
      <c r="D106">
        <v>2023</v>
      </c>
      <c r="E106">
        <v>52</v>
      </c>
      <c r="F106" t="s">
        <v>626</v>
      </c>
      <c r="G106">
        <v>842</v>
      </c>
      <c r="H106" t="s">
        <v>627</v>
      </c>
      <c r="I106" t="s">
        <v>627</v>
      </c>
      <c r="J106" t="s">
        <v>628</v>
      </c>
      <c r="K106" t="s">
        <v>629</v>
      </c>
      <c r="L106">
        <v>404</v>
      </c>
      <c r="M106" t="s">
        <v>793</v>
      </c>
      <c r="N106" t="s">
        <v>219</v>
      </c>
      <c r="O106">
        <v>0</v>
      </c>
      <c r="P106" t="s">
        <v>632</v>
      </c>
      <c r="Q106" t="s">
        <v>633</v>
      </c>
      <c r="R106" t="s">
        <v>634</v>
      </c>
      <c r="S106" t="s">
        <v>635</v>
      </c>
      <c r="T106" t="b">
        <v>1</v>
      </c>
      <c r="U106" t="s">
        <v>636</v>
      </c>
      <c r="V106" t="s">
        <v>637</v>
      </c>
      <c r="W106">
        <v>0</v>
      </c>
      <c r="X106" t="b">
        <v>0</v>
      </c>
      <c r="Y106" t="s">
        <v>638</v>
      </c>
      <c r="Z106" t="s">
        <v>639</v>
      </c>
      <c r="AA106" t="s">
        <v>640</v>
      </c>
      <c r="AB106">
        <v>0</v>
      </c>
      <c r="AC106" t="s">
        <v>641</v>
      </c>
      <c r="AD106">
        <v>-1</v>
      </c>
      <c r="AE106" t="s">
        <v>642</v>
      </c>
      <c r="AF106">
        <v>0</v>
      </c>
      <c r="AG106" t="b">
        <v>0</v>
      </c>
      <c r="AH106">
        <v>-1</v>
      </c>
      <c r="AI106" t="s">
        <v>642</v>
      </c>
      <c r="AJ106">
        <v>0</v>
      </c>
      <c r="AK106" t="b">
        <v>0</v>
      </c>
      <c r="AL106">
        <v>0</v>
      </c>
      <c r="AM106" t="b">
        <v>1</v>
      </c>
      <c r="AN106">
        <v>0</v>
      </c>
      <c r="AO106" t="b">
        <v>0</v>
      </c>
      <c r="AQ106">
        <v>493662096</v>
      </c>
      <c r="AR106">
        <v>493662096</v>
      </c>
      <c r="AS106">
        <v>4</v>
      </c>
      <c r="AT106" t="b">
        <v>0</v>
      </c>
      <c r="AU106" t="b">
        <v>1</v>
      </c>
    </row>
    <row r="107" spans="1:47" x14ac:dyDescent="0.25">
      <c r="A107" t="s">
        <v>624</v>
      </c>
      <c r="B107" t="s">
        <v>625</v>
      </c>
      <c r="C107">
        <v>20230101</v>
      </c>
      <c r="D107">
        <v>2023</v>
      </c>
      <c r="E107">
        <v>52</v>
      </c>
      <c r="F107" t="s">
        <v>626</v>
      </c>
      <c r="G107">
        <v>842</v>
      </c>
      <c r="H107" t="s">
        <v>627</v>
      </c>
      <c r="I107" t="s">
        <v>627</v>
      </c>
      <c r="J107" t="s">
        <v>628</v>
      </c>
      <c r="K107" t="s">
        <v>629</v>
      </c>
      <c r="L107">
        <v>408</v>
      </c>
      <c r="M107" t="s">
        <v>630</v>
      </c>
      <c r="N107" t="s">
        <v>631</v>
      </c>
      <c r="O107">
        <v>0</v>
      </c>
      <c r="P107" t="s">
        <v>632</v>
      </c>
      <c r="Q107" t="s">
        <v>633</v>
      </c>
      <c r="R107" t="s">
        <v>634</v>
      </c>
      <c r="S107" t="s">
        <v>635</v>
      </c>
      <c r="T107" t="b">
        <v>1</v>
      </c>
      <c r="U107" t="s">
        <v>636</v>
      </c>
      <c r="V107" t="s">
        <v>637</v>
      </c>
      <c r="W107">
        <v>0</v>
      </c>
      <c r="X107" t="b">
        <v>0</v>
      </c>
      <c r="Y107" t="s">
        <v>638</v>
      </c>
      <c r="Z107" t="s">
        <v>639</v>
      </c>
      <c r="AA107" t="s">
        <v>640</v>
      </c>
      <c r="AB107">
        <v>0</v>
      </c>
      <c r="AC107" t="s">
        <v>641</v>
      </c>
      <c r="AD107">
        <v>-1</v>
      </c>
      <c r="AE107" t="s">
        <v>642</v>
      </c>
      <c r="AF107">
        <v>0</v>
      </c>
      <c r="AG107" t="b">
        <v>0</v>
      </c>
      <c r="AH107">
        <v>-1</v>
      </c>
      <c r="AI107" t="s">
        <v>642</v>
      </c>
      <c r="AJ107">
        <v>0</v>
      </c>
      <c r="AK107" t="b">
        <v>0</v>
      </c>
      <c r="AL107">
        <v>0</v>
      </c>
      <c r="AM107" t="b">
        <v>0</v>
      </c>
      <c r="AN107">
        <v>0</v>
      </c>
      <c r="AO107" t="b">
        <v>0</v>
      </c>
      <c r="AQ107">
        <v>186621</v>
      </c>
      <c r="AR107">
        <v>186621</v>
      </c>
      <c r="AS107">
        <v>0</v>
      </c>
      <c r="AT107" t="b">
        <v>0</v>
      </c>
      <c r="AU107" t="b">
        <v>1</v>
      </c>
    </row>
    <row r="108" spans="1:47" x14ac:dyDescent="0.25">
      <c r="A108" t="s">
        <v>624</v>
      </c>
      <c r="B108" t="s">
        <v>625</v>
      </c>
      <c r="C108">
        <v>20230101</v>
      </c>
      <c r="D108">
        <v>2023</v>
      </c>
      <c r="E108">
        <v>52</v>
      </c>
      <c r="F108" t="s">
        <v>626</v>
      </c>
      <c r="G108">
        <v>842</v>
      </c>
      <c r="H108" t="s">
        <v>627</v>
      </c>
      <c r="I108" t="s">
        <v>627</v>
      </c>
      <c r="J108" t="s">
        <v>628</v>
      </c>
      <c r="K108" t="s">
        <v>629</v>
      </c>
      <c r="L108">
        <v>410</v>
      </c>
      <c r="M108" t="s">
        <v>794</v>
      </c>
      <c r="N108" t="s">
        <v>795</v>
      </c>
      <c r="O108">
        <v>0</v>
      </c>
      <c r="P108" t="s">
        <v>632</v>
      </c>
      <c r="Q108" t="s">
        <v>633</v>
      </c>
      <c r="R108" t="s">
        <v>634</v>
      </c>
      <c r="S108" t="s">
        <v>635</v>
      </c>
      <c r="T108" t="b">
        <v>1</v>
      </c>
      <c r="U108" t="s">
        <v>636</v>
      </c>
      <c r="V108" t="s">
        <v>637</v>
      </c>
      <c r="W108">
        <v>0</v>
      </c>
      <c r="X108" t="b">
        <v>0</v>
      </c>
      <c r="Y108" t="s">
        <v>638</v>
      </c>
      <c r="Z108" t="s">
        <v>639</v>
      </c>
      <c r="AA108" t="s">
        <v>640</v>
      </c>
      <c r="AB108">
        <v>0</v>
      </c>
      <c r="AC108" t="s">
        <v>641</v>
      </c>
      <c r="AD108">
        <v>-1</v>
      </c>
      <c r="AE108" t="s">
        <v>642</v>
      </c>
      <c r="AF108">
        <v>0</v>
      </c>
      <c r="AG108" t="b">
        <v>0</v>
      </c>
      <c r="AH108">
        <v>-1</v>
      </c>
      <c r="AI108" t="s">
        <v>642</v>
      </c>
      <c r="AJ108">
        <v>0</v>
      </c>
      <c r="AK108" t="b">
        <v>0</v>
      </c>
      <c r="AL108">
        <v>0</v>
      </c>
      <c r="AM108" t="b">
        <v>1</v>
      </c>
      <c r="AN108">
        <v>0</v>
      </c>
      <c r="AO108" t="b">
        <v>0</v>
      </c>
      <c r="AQ108">
        <v>64835853630</v>
      </c>
      <c r="AR108">
        <v>64835853630</v>
      </c>
      <c r="AS108">
        <v>4</v>
      </c>
      <c r="AT108" t="b">
        <v>0</v>
      </c>
      <c r="AU108" t="b">
        <v>1</v>
      </c>
    </row>
    <row r="109" spans="1:47" x14ac:dyDescent="0.25">
      <c r="A109" t="s">
        <v>624</v>
      </c>
      <c r="B109" t="s">
        <v>625</v>
      </c>
      <c r="C109">
        <v>20230101</v>
      </c>
      <c r="D109">
        <v>2023</v>
      </c>
      <c r="E109">
        <v>52</v>
      </c>
      <c r="F109" t="s">
        <v>626</v>
      </c>
      <c r="G109">
        <v>842</v>
      </c>
      <c r="H109" t="s">
        <v>627</v>
      </c>
      <c r="I109" t="s">
        <v>627</v>
      </c>
      <c r="J109" t="s">
        <v>628</v>
      </c>
      <c r="K109" t="s">
        <v>629</v>
      </c>
      <c r="L109">
        <v>414</v>
      </c>
      <c r="M109" t="s">
        <v>796</v>
      </c>
      <c r="N109" t="s">
        <v>235</v>
      </c>
      <c r="O109">
        <v>0</v>
      </c>
      <c r="P109" t="s">
        <v>632</v>
      </c>
      <c r="Q109" t="s">
        <v>633</v>
      </c>
      <c r="R109" t="s">
        <v>634</v>
      </c>
      <c r="S109" t="s">
        <v>635</v>
      </c>
      <c r="T109" t="b">
        <v>1</v>
      </c>
      <c r="U109" t="s">
        <v>636</v>
      </c>
      <c r="V109" t="s">
        <v>637</v>
      </c>
      <c r="W109">
        <v>0</v>
      </c>
      <c r="X109" t="b">
        <v>0</v>
      </c>
      <c r="Y109" t="s">
        <v>638</v>
      </c>
      <c r="Z109" t="s">
        <v>639</v>
      </c>
      <c r="AA109" t="s">
        <v>640</v>
      </c>
      <c r="AB109">
        <v>0</v>
      </c>
      <c r="AC109" t="s">
        <v>641</v>
      </c>
      <c r="AD109">
        <v>-1</v>
      </c>
      <c r="AE109" t="s">
        <v>642</v>
      </c>
      <c r="AF109">
        <v>0</v>
      </c>
      <c r="AG109" t="b">
        <v>0</v>
      </c>
      <c r="AH109">
        <v>-1</v>
      </c>
      <c r="AI109" t="s">
        <v>642</v>
      </c>
      <c r="AJ109">
        <v>0</v>
      </c>
      <c r="AK109" t="b">
        <v>0</v>
      </c>
      <c r="AL109">
        <v>0</v>
      </c>
      <c r="AM109" t="b">
        <v>1</v>
      </c>
      <c r="AN109">
        <v>0</v>
      </c>
      <c r="AO109" t="b">
        <v>0</v>
      </c>
      <c r="AQ109">
        <v>2918910848</v>
      </c>
      <c r="AR109">
        <v>2918910848</v>
      </c>
      <c r="AS109">
        <v>4</v>
      </c>
      <c r="AT109" t="b">
        <v>0</v>
      </c>
      <c r="AU109" t="b">
        <v>1</v>
      </c>
    </row>
    <row r="110" spans="1:47" x14ac:dyDescent="0.25">
      <c r="A110" t="s">
        <v>624</v>
      </c>
      <c r="B110" t="s">
        <v>625</v>
      </c>
      <c r="C110">
        <v>20230101</v>
      </c>
      <c r="D110">
        <v>2023</v>
      </c>
      <c r="E110">
        <v>52</v>
      </c>
      <c r="F110" t="s">
        <v>626</v>
      </c>
      <c r="G110">
        <v>842</v>
      </c>
      <c r="H110" t="s">
        <v>627</v>
      </c>
      <c r="I110" t="s">
        <v>627</v>
      </c>
      <c r="J110" t="s">
        <v>628</v>
      </c>
      <c r="K110" t="s">
        <v>629</v>
      </c>
      <c r="L110">
        <v>417</v>
      </c>
      <c r="M110" t="s">
        <v>797</v>
      </c>
      <c r="N110" t="s">
        <v>221</v>
      </c>
      <c r="O110">
        <v>0</v>
      </c>
      <c r="P110" t="s">
        <v>632</v>
      </c>
      <c r="Q110" t="s">
        <v>633</v>
      </c>
      <c r="R110" t="s">
        <v>634</v>
      </c>
      <c r="S110" t="s">
        <v>635</v>
      </c>
      <c r="T110" t="b">
        <v>1</v>
      </c>
      <c r="U110" t="s">
        <v>636</v>
      </c>
      <c r="V110" t="s">
        <v>637</v>
      </c>
      <c r="W110">
        <v>0</v>
      </c>
      <c r="X110" t="b">
        <v>0</v>
      </c>
      <c r="Y110" t="s">
        <v>638</v>
      </c>
      <c r="Z110" t="s">
        <v>639</v>
      </c>
      <c r="AA110" t="s">
        <v>640</v>
      </c>
      <c r="AB110">
        <v>0</v>
      </c>
      <c r="AC110" t="s">
        <v>641</v>
      </c>
      <c r="AD110">
        <v>-1</v>
      </c>
      <c r="AE110" t="s">
        <v>642</v>
      </c>
      <c r="AF110">
        <v>0</v>
      </c>
      <c r="AG110" t="b">
        <v>0</v>
      </c>
      <c r="AH110">
        <v>-1</v>
      </c>
      <c r="AI110" t="s">
        <v>642</v>
      </c>
      <c r="AJ110">
        <v>0</v>
      </c>
      <c r="AK110" t="b">
        <v>0</v>
      </c>
      <c r="AL110">
        <v>0</v>
      </c>
      <c r="AM110" t="b">
        <v>1</v>
      </c>
      <c r="AN110">
        <v>0</v>
      </c>
      <c r="AO110" t="b">
        <v>0</v>
      </c>
      <c r="AQ110">
        <v>141197216</v>
      </c>
      <c r="AR110">
        <v>141197216</v>
      </c>
      <c r="AS110">
        <v>4</v>
      </c>
      <c r="AT110" t="b">
        <v>0</v>
      </c>
      <c r="AU110" t="b">
        <v>1</v>
      </c>
    </row>
    <row r="111" spans="1:47" x14ac:dyDescent="0.25">
      <c r="A111" t="s">
        <v>624</v>
      </c>
      <c r="B111" t="s">
        <v>625</v>
      </c>
      <c r="C111">
        <v>20230101</v>
      </c>
      <c r="D111">
        <v>2023</v>
      </c>
      <c r="E111">
        <v>52</v>
      </c>
      <c r="F111" t="s">
        <v>626</v>
      </c>
      <c r="G111">
        <v>842</v>
      </c>
      <c r="H111" t="s">
        <v>627</v>
      </c>
      <c r="I111" t="s">
        <v>627</v>
      </c>
      <c r="J111" t="s">
        <v>628</v>
      </c>
      <c r="K111" t="s">
        <v>629</v>
      </c>
      <c r="L111">
        <v>418</v>
      </c>
      <c r="M111" t="s">
        <v>798</v>
      </c>
      <c r="N111" t="s">
        <v>799</v>
      </c>
      <c r="O111">
        <v>0</v>
      </c>
      <c r="P111" t="s">
        <v>632</v>
      </c>
      <c r="Q111" t="s">
        <v>633</v>
      </c>
      <c r="R111" t="s">
        <v>634</v>
      </c>
      <c r="S111" t="s">
        <v>635</v>
      </c>
      <c r="T111" t="b">
        <v>1</v>
      </c>
      <c r="U111" t="s">
        <v>636</v>
      </c>
      <c r="V111" t="s">
        <v>637</v>
      </c>
      <c r="W111">
        <v>0</v>
      </c>
      <c r="X111" t="b">
        <v>0</v>
      </c>
      <c r="Y111" t="s">
        <v>638</v>
      </c>
      <c r="Z111" t="s">
        <v>639</v>
      </c>
      <c r="AA111" t="s">
        <v>640</v>
      </c>
      <c r="AB111">
        <v>0</v>
      </c>
      <c r="AC111" t="s">
        <v>641</v>
      </c>
      <c r="AD111">
        <v>-1</v>
      </c>
      <c r="AE111" t="s">
        <v>642</v>
      </c>
      <c r="AF111">
        <v>0</v>
      </c>
      <c r="AG111" t="b">
        <v>0</v>
      </c>
      <c r="AH111">
        <v>-1</v>
      </c>
      <c r="AI111" t="s">
        <v>642</v>
      </c>
      <c r="AJ111">
        <v>0</v>
      </c>
      <c r="AK111" t="b">
        <v>0</v>
      </c>
      <c r="AL111">
        <v>0</v>
      </c>
      <c r="AM111" t="b">
        <v>1</v>
      </c>
      <c r="AN111">
        <v>0</v>
      </c>
      <c r="AO111" t="b">
        <v>0</v>
      </c>
      <c r="AQ111">
        <v>46608960</v>
      </c>
      <c r="AR111">
        <v>46608960</v>
      </c>
      <c r="AS111">
        <v>4</v>
      </c>
      <c r="AT111" t="b">
        <v>0</v>
      </c>
      <c r="AU111" t="b">
        <v>1</v>
      </c>
    </row>
    <row r="112" spans="1:47" x14ac:dyDescent="0.25">
      <c r="A112" t="s">
        <v>624</v>
      </c>
      <c r="B112" t="s">
        <v>625</v>
      </c>
      <c r="C112">
        <v>20230101</v>
      </c>
      <c r="D112">
        <v>2023</v>
      </c>
      <c r="E112">
        <v>52</v>
      </c>
      <c r="F112" t="s">
        <v>626</v>
      </c>
      <c r="G112">
        <v>842</v>
      </c>
      <c r="H112" t="s">
        <v>627</v>
      </c>
      <c r="I112" t="s">
        <v>627</v>
      </c>
      <c r="J112" t="s">
        <v>628</v>
      </c>
      <c r="K112" t="s">
        <v>629</v>
      </c>
      <c r="L112">
        <v>422</v>
      </c>
      <c r="M112" t="s">
        <v>800</v>
      </c>
      <c r="N112" t="s">
        <v>243</v>
      </c>
      <c r="O112">
        <v>0</v>
      </c>
      <c r="P112" t="s">
        <v>632</v>
      </c>
      <c r="Q112" t="s">
        <v>633</v>
      </c>
      <c r="R112" t="s">
        <v>634</v>
      </c>
      <c r="S112" t="s">
        <v>635</v>
      </c>
      <c r="T112" t="b">
        <v>1</v>
      </c>
      <c r="U112" t="s">
        <v>636</v>
      </c>
      <c r="V112" t="s">
        <v>637</v>
      </c>
      <c r="W112">
        <v>0</v>
      </c>
      <c r="X112" t="b">
        <v>0</v>
      </c>
      <c r="Y112" t="s">
        <v>638</v>
      </c>
      <c r="Z112" t="s">
        <v>639</v>
      </c>
      <c r="AA112" t="s">
        <v>640</v>
      </c>
      <c r="AB112">
        <v>0</v>
      </c>
      <c r="AC112" t="s">
        <v>641</v>
      </c>
      <c r="AD112">
        <v>-1</v>
      </c>
      <c r="AE112" t="s">
        <v>642</v>
      </c>
      <c r="AF112">
        <v>0</v>
      </c>
      <c r="AG112" t="b">
        <v>0</v>
      </c>
      <c r="AH112">
        <v>-1</v>
      </c>
      <c r="AI112" t="s">
        <v>642</v>
      </c>
      <c r="AJ112">
        <v>0</v>
      </c>
      <c r="AK112" t="b">
        <v>0</v>
      </c>
      <c r="AL112">
        <v>0</v>
      </c>
      <c r="AM112" t="b">
        <v>1</v>
      </c>
      <c r="AN112">
        <v>0</v>
      </c>
      <c r="AO112" t="b">
        <v>0</v>
      </c>
      <c r="AQ112">
        <v>541749459</v>
      </c>
      <c r="AR112">
        <v>541749459</v>
      </c>
      <c r="AS112">
        <v>4</v>
      </c>
      <c r="AT112" t="b">
        <v>0</v>
      </c>
      <c r="AU112" t="b">
        <v>1</v>
      </c>
    </row>
    <row r="113" spans="1:47" x14ac:dyDescent="0.25">
      <c r="A113" t="s">
        <v>624</v>
      </c>
      <c r="B113" t="s">
        <v>625</v>
      </c>
      <c r="C113">
        <v>20230101</v>
      </c>
      <c r="D113">
        <v>2023</v>
      </c>
      <c r="E113">
        <v>52</v>
      </c>
      <c r="F113" t="s">
        <v>626</v>
      </c>
      <c r="G113">
        <v>842</v>
      </c>
      <c r="H113" t="s">
        <v>627</v>
      </c>
      <c r="I113" t="s">
        <v>627</v>
      </c>
      <c r="J113" t="s">
        <v>628</v>
      </c>
      <c r="K113" t="s">
        <v>629</v>
      </c>
      <c r="L113">
        <v>426</v>
      </c>
      <c r="M113" t="s">
        <v>652</v>
      </c>
      <c r="N113" t="s">
        <v>253</v>
      </c>
      <c r="O113">
        <v>0</v>
      </c>
      <c r="P113" t="s">
        <v>632</v>
      </c>
      <c r="Q113" t="s">
        <v>633</v>
      </c>
      <c r="R113" t="s">
        <v>634</v>
      </c>
      <c r="S113" t="s">
        <v>635</v>
      </c>
      <c r="T113" t="b">
        <v>1</v>
      </c>
      <c r="U113" t="s">
        <v>636</v>
      </c>
      <c r="V113" t="s">
        <v>637</v>
      </c>
      <c r="W113">
        <v>0</v>
      </c>
      <c r="X113" t="b">
        <v>0</v>
      </c>
      <c r="Y113" t="s">
        <v>638</v>
      </c>
      <c r="Z113" t="s">
        <v>639</v>
      </c>
      <c r="AA113" t="s">
        <v>640</v>
      </c>
      <c r="AB113">
        <v>0</v>
      </c>
      <c r="AC113" t="s">
        <v>641</v>
      </c>
      <c r="AD113">
        <v>-1</v>
      </c>
      <c r="AE113" t="s">
        <v>642</v>
      </c>
      <c r="AF113">
        <v>0</v>
      </c>
      <c r="AG113" t="b">
        <v>0</v>
      </c>
      <c r="AH113">
        <v>-1</v>
      </c>
      <c r="AI113" t="s">
        <v>642</v>
      </c>
      <c r="AJ113">
        <v>0</v>
      </c>
      <c r="AK113" t="b">
        <v>0</v>
      </c>
      <c r="AL113">
        <v>0</v>
      </c>
      <c r="AM113" t="b">
        <v>1</v>
      </c>
      <c r="AN113">
        <v>0</v>
      </c>
      <c r="AO113" t="b">
        <v>0</v>
      </c>
      <c r="AQ113">
        <v>3286000</v>
      </c>
      <c r="AR113">
        <v>3286000</v>
      </c>
      <c r="AS113">
        <v>4</v>
      </c>
      <c r="AT113" t="b">
        <v>0</v>
      </c>
      <c r="AU113" t="b">
        <v>1</v>
      </c>
    </row>
    <row r="114" spans="1:47" x14ac:dyDescent="0.25">
      <c r="A114" t="s">
        <v>624</v>
      </c>
      <c r="B114" t="s">
        <v>625</v>
      </c>
      <c r="C114">
        <v>20230101</v>
      </c>
      <c r="D114">
        <v>2023</v>
      </c>
      <c r="E114">
        <v>52</v>
      </c>
      <c r="F114" t="s">
        <v>626</v>
      </c>
      <c r="G114">
        <v>842</v>
      </c>
      <c r="H114" t="s">
        <v>627</v>
      </c>
      <c r="I114" t="s">
        <v>627</v>
      </c>
      <c r="J114" t="s">
        <v>628</v>
      </c>
      <c r="K114" t="s">
        <v>629</v>
      </c>
      <c r="L114">
        <v>428</v>
      </c>
      <c r="M114" t="s">
        <v>653</v>
      </c>
      <c r="N114" t="s">
        <v>259</v>
      </c>
      <c r="O114">
        <v>0</v>
      </c>
      <c r="P114" t="s">
        <v>632</v>
      </c>
      <c r="Q114" t="s">
        <v>633</v>
      </c>
      <c r="R114" t="s">
        <v>634</v>
      </c>
      <c r="S114" t="s">
        <v>635</v>
      </c>
      <c r="T114" t="b">
        <v>1</v>
      </c>
      <c r="U114" t="s">
        <v>636</v>
      </c>
      <c r="V114" t="s">
        <v>637</v>
      </c>
      <c r="W114">
        <v>0</v>
      </c>
      <c r="X114" t="b">
        <v>0</v>
      </c>
      <c r="Y114" t="s">
        <v>638</v>
      </c>
      <c r="Z114" t="s">
        <v>639</v>
      </c>
      <c r="AA114" t="s">
        <v>640</v>
      </c>
      <c r="AB114">
        <v>0</v>
      </c>
      <c r="AC114" t="s">
        <v>641</v>
      </c>
      <c r="AD114">
        <v>-1</v>
      </c>
      <c r="AE114" t="s">
        <v>642</v>
      </c>
      <c r="AF114">
        <v>0</v>
      </c>
      <c r="AG114" t="b">
        <v>0</v>
      </c>
      <c r="AH114">
        <v>-1</v>
      </c>
      <c r="AI114" t="s">
        <v>642</v>
      </c>
      <c r="AJ114">
        <v>0</v>
      </c>
      <c r="AK114" t="b">
        <v>0</v>
      </c>
      <c r="AL114">
        <v>0</v>
      </c>
      <c r="AM114" t="b">
        <v>1</v>
      </c>
      <c r="AN114">
        <v>0</v>
      </c>
      <c r="AO114" t="b">
        <v>0</v>
      </c>
      <c r="AQ114">
        <v>997333484</v>
      </c>
      <c r="AR114">
        <v>997333484</v>
      </c>
      <c r="AS114">
        <v>4</v>
      </c>
      <c r="AT114" t="b">
        <v>0</v>
      </c>
      <c r="AU114" t="b">
        <v>1</v>
      </c>
    </row>
    <row r="115" spans="1:47" x14ac:dyDescent="0.25">
      <c r="A115" t="s">
        <v>624</v>
      </c>
      <c r="B115" t="s">
        <v>625</v>
      </c>
      <c r="C115">
        <v>20230101</v>
      </c>
      <c r="D115">
        <v>2023</v>
      </c>
      <c r="E115">
        <v>52</v>
      </c>
      <c r="F115" t="s">
        <v>626</v>
      </c>
      <c r="G115">
        <v>842</v>
      </c>
      <c r="H115" t="s">
        <v>627</v>
      </c>
      <c r="I115" t="s">
        <v>627</v>
      </c>
      <c r="J115" t="s">
        <v>628</v>
      </c>
      <c r="K115" t="s">
        <v>629</v>
      </c>
      <c r="L115">
        <v>430</v>
      </c>
      <c r="M115" t="s">
        <v>801</v>
      </c>
      <c r="N115" t="s">
        <v>251</v>
      </c>
      <c r="O115">
        <v>0</v>
      </c>
      <c r="P115" t="s">
        <v>632</v>
      </c>
      <c r="Q115" t="s">
        <v>633</v>
      </c>
      <c r="R115" t="s">
        <v>634</v>
      </c>
      <c r="S115" t="s">
        <v>635</v>
      </c>
      <c r="T115" t="b">
        <v>1</v>
      </c>
      <c r="U115" t="s">
        <v>636</v>
      </c>
      <c r="V115" t="s">
        <v>637</v>
      </c>
      <c r="W115">
        <v>0</v>
      </c>
      <c r="X115" t="b">
        <v>0</v>
      </c>
      <c r="Y115" t="s">
        <v>638</v>
      </c>
      <c r="Z115" t="s">
        <v>639</v>
      </c>
      <c r="AA115" t="s">
        <v>640</v>
      </c>
      <c r="AB115">
        <v>0</v>
      </c>
      <c r="AC115" t="s">
        <v>641</v>
      </c>
      <c r="AD115">
        <v>-1</v>
      </c>
      <c r="AE115" t="s">
        <v>642</v>
      </c>
      <c r="AF115">
        <v>0</v>
      </c>
      <c r="AG115" t="b">
        <v>0</v>
      </c>
      <c r="AH115">
        <v>-1</v>
      </c>
      <c r="AI115" t="s">
        <v>642</v>
      </c>
      <c r="AJ115">
        <v>0</v>
      </c>
      <c r="AK115" t="b">
        <v>0</v>
      </c>
      <c r="AL115">
        <v>0</v>
      </c>
      <c r="AM115" t="b">
        <v>1</v>
      </c>
      <c r="AN115">
        <v>0</v>
      </c>
      <c r="AO115" t="b">
        <v>0</v>
      </c>
      <c r="AQ115">
        <v>251234155</v>
      </c>
      <c r="AR115">
        <v>251234155</v>
      </c>
      <c r="AS115">
        <v>4</v>
      </c>
      <c r="AT115" t="b">
        <v>0</v>
      </c>
      <c r="AU115" t="b">
        <v>1</v>
      </c>
    </row>
    <row r="116" spans="1:47" x14ac:dyDescent="0.25">
      <c r="A116" t="s">
        <v>624</v>
      </c>
      <c r="B116" t="s">
        <v>625</v>
      </c>
      <c r="C116">
        <v>20230101</v>
      </c>
      <c r="D116">
        <v>2023</v>
      </c>
      <c r="E116">
        <v>52</v>
      </c>
      <c r="F116" t="s">
        <v>626</v>
      </c>
      <c r="G116">
        <v>842</v>
      </c>
      <c r="H116" t="s">
        <v>627</v>
      </c>
      <c r="I116" t="s">
        <v>627</v>
      </c>
      <c r="J116" t="s">
        <v>628</v>
      </c>
      <c r="K116" t="s">
        <v>629</v>
      </c>
      <c r="L116">
        <v>434</v>
      </c>
      <c r="M116" t="s">
        <v>802</v>
      </c>
      <c r="N116" t="s">
        <v>261</v>
      </c>
      <c r="O116">
        <v>0</v>
      </c>
      <c r="P116" t="s">
        <v>632</v>
      </c>
      <c r="Q116" t="s">
        <v>633</v>
      </c>
      <c r="R116" t="s">
        <v>634</v>
      </c>
      <c r="S116" t="s">
        <v>635</v>
      </c>
      <c r="T116" t="b">
        <v>1</v>
      </c>
      <c r="U116" t="s">
        <v>636</v>
      </c>
      <c r="V116" t="s">
        <v>637</v>
      </c>
      <c r="W116">
        <v>0</v>
      </c>
      <c r="X116" t="b">
        <v>0</v>
      </c>
      <c r="Y116" t="s">
        <v>638</v>
      </c>
      <c r="Z116" t="s">
        <v>639</v>
      </c>
      <c r="AA116" t="s">
        <v>640</v>
      </c>
      <c r="AB116">
        <v>0</v>
      </c>
      <c r="AC116" t="s">
        <v>641</v>
      </c>
      <c r="AD116">
        <v>-1</v>
      </c>
      <c r="AE116" t="s">
        <v>642</v>
      </c>
      <c r="AF116">
        <v>0</v>
      </c>
      <c r="AG116" t="b">
        <v>0</v>
      </c>
      <c r="AH116">
        <v>-1</v>
      </c>
      <c r="AI116" t="s">
        <v>642</v>
      </c>
      <c r="AJ116">
        <v>0</v>
      </c>
      <c r="AK116" t="b">
        <v>0</v>
      </c>
      <c r="AL116">
        <v>0</v>
      </c>
      <c r="AM116" t="b">
        <v>1</v>
      </c>
      <c r="AN116">
        <v>0</v>
      </c>
      <c r="AO116" t="b">
        <v>0</v>
      </c>
      <c r="AQ116">
        <v>446260381</v>
      </c>
      <c r="AR116">
        <v>446260381</v>
      </c>
      <c r="AS116">
        <v>4</v>
      </c>
      <c r="AT116" t="b">
        <v>0</v>
      </c>
      <c r="AU116" t="b">
        <v>1</v>
      </c>
    </row>
    <row r="117" spans="1:47" x14ac:dyDescent="0.25">
      <c r="A117" t="s">
        <v>624</v>
      </c>
      <c r="B117" t="s">
        <v>625</v>
      </c>
      <c r="C117">
        <v>20230101</v>
      </c>
      <c r="D117">
        <v>2023</v>
      </c>
      <c r="E117">
        <v>52</v>
      </c>
      <c r="F117" t="s">
        <v>626</v>
      </c>
      <c r="G117">
        <v>842</v>
      </c>
      <c r="H117" t="s">
        <v>627</v>
      </c>
      <c r="I117" t="s">
        <v>627</v>
      </c>
      <c r="J117" t="s">
        <v>628</v>
      </c>
      <c r="K117" t="s">
        <v>629</v>
      </c>
      <c r="L117">
        <v>440</v>
      </c>
      <c r="M117" t="s">
        <v>803</v>
      </c>
      <c r="N117" t="s">
        <v>255</v>
      </c>
      <c r="O117">
        <v>0</v>
      </c>
      <c r="P117" t="s">
        <v>632</v>
      </c>
      <c r="Q117" t="s">
        <v>633</v>
      </c>
      <c r="R117" t="s">
        <v>634</v>
      </c>
      <c r="S117" t="s">
        <v>635</v>
      </c>
      <c r="T117" t="b">
        <v>1</v>
      </c>
      <c r="U117" t="s">
        <v>636</v>
      </c>
      <c r="V117" t="s">
        <v>637</v>
      </c>
      <c r="W117">
        <v>0</v>
      </c>
      <c r="X117" t="b">
        <v>0</v>
      </c>
      <c r="Y117" t="s">
        <v>638</v>
      </c>
      <c r="Z117" t="s">
        <v>639</v>
      </c>
      <c r="AA117" t="s">
        <v>640</v>
      </c>
      <c r="AB117">
        <v>0</v>
      </c>
      <c r="AC117" t="s">
        <v>641</v>
      </c>
      <c r="AD117">
        <v>-1</v>
      </c>
      <c r="AE117" t="s">
        <v>642</v>
      </c>
      <c r="AF117">
        <v>0</v>
      </c>
      <c r="AG117" t="b">
        <v>0</v>
      </c>
      <c r="AH117">
        <v>-1</v>
      </c>
      <c r="AI117" t="s">
        <v>642</v>
      </c>
      <c r="AJ117">
        <v>0</v>
      </c>
      <c r="AK117" t="b">
        <v>0</v>
      </c>
      <c r="AL117">
        <v>0</v>
      </c>
      <c r="AM117" t="b">
        <v>1</v>
      </c>
      <c r="AN117">
        <v>0</v>
      </c>
      <c r="AO117" t="b">
        <v>0</v>
      </c>
      <c r="AQ117">
        <v>2874680706</v>
      </c>
      <c r="AR117">
        <v>2874680706</v>
      </c>
      <c r="AS117">
        <v>4</v>
      </c>
      <c r="AT117" t="b">
        <v>0</v>
      </c>
      <c r="AU117" t="b">
        <v>1</v>
      </c>
    </row>
    <row r="118" spans="1:47" x14ac:dyDescent="0.25">
      <c r="A118" t="s">
        <v>624</v>
      </c>
      <c r="B118" t="s">
        <v>625</v>
      </c>
      <c r="C118">
        <v>20230101</v>
      </c>
      <c r="D118">
        <v>2023</v>
      </c>
      <c r="E118">
        <v>52</v>
      </c>
      <c r="F118" t="s">
        <v>626</v>
      </c>
      <c r="G118">
        <v>842</v>
      </c>
      <c r="H118" t="s">
        <v>627</v>
      </c>
      <c r="I118" t="s">
        <v>627</v>
      </c>
      <c r="J118" t="s">
        <v>628</v>
      </c>
      <c r="K118" t="s">
        <v>629</v>
      </c>
      <c r="L118">
        <v>442</v>
      </c>
      <c r="M118" t="s">
        <v>804</v>
      </c>
      <c r="N118" t="s">
        <v>257</v>
      </c>
      <c r="O118">
        <v>0</v>
      </c>
      <c r="P118" t="s">
        <v>632</v>
      </c>
      <c r="Q118" t="s">
        <v>633</v>
      </c>
      <c r="R118" t="s">
        <v>634</v>
      </c>
      <c r="S118" t="s">
        <v>635</v>
      </c>
      <c r="T118" t="b">
        <v>1</v>
      </c>
      <c r="U118" t="s">
        <v>636</v>
      </c>
      <c r="V118" t="s">
        <v>637</v>
      </c>
      <c r="W118">
        <v>0</v>
      </c>
      <c r="X118" t="b">
        <v>0</v>
      </c>
      <c r="Y118" t="s">
        <v>638</v>
      </c>
      <c r="Z118" t="s">
        <v>639</v>
      </c>
      <c r="AA118" t="s">
        <v>640</v>
      </c>
      <c r="AB118">
        <v>0</v>
      </c>
      <c r="AC118" t="s">
        <v>641</v>
      </c>
      <c r="AD118">
        <v>-1</v>
      </c>
      <c r="AE118" t="s">
        <v>642</v>
      </c>
      <c r="AF118">
        <v>0</v>
      </c>
      <c r="AG118" t="b">
        <v>0</v>
      </c>
      <c r="AH118">
        <v>-1</v>
      </c>
      <c r="AI118" t="s">
        <v>642</v>
      </c>
      <c r="AJ118">
        <v>0</v>
      </c>
      <c r="AK118" t="b">
        <v>0</v>
      </c>
      <c r="AL118">
        <v>0</v>
      </c>
      <c r="AM118" t="b">
        <v>1</v>
      </c>
      <c r="AN118">
        <v>0</v>
      </c>
      <c r="AO118" t="b">
        <v>0</v>
      </c>
      <c r="AQ118">
        <v>2365373019</v>
      </c>
      <c r="AR118">
        <v>2365373019</v>
      </c>
      <c r="AS118">
        <v>4</v>
      </c>
      <c r="AT118" t="b">
        <v>0</v>
      </c>
      <c r="AU118" t="b">
        <v>1</v>
      </c>
    </row>
    <row r="119" spans="1:47" x14ac:dyDescent="0.25">
      <c r="A119" t="s">
        <v>624</v>
      </c>
      <c r="B119" t="s">
        <v>625</v>
      </c>
      <c r="C119">
        <v>20230101</v>
      </c>
      <c r="D119">
        <v>2023</v>
      </c>
      <c r="E119">
        <v>52</v>
      </c>
      <c r="F119" t="s">
        <v>626</v>
      </c>
      <c r="G119">
        <v>842</v>
      </c>
      <c r="H119" t="s">
        <v>627</v>
      </c>
      <c r="I119" t="s">
        <v>627</v>
      </c>
      <c r="J119" t="s">
        <v>628</v>
      </c>
      <c r="K119" t="s">
        <v>629</v>
      </c>
      <c r="L119">
        <v>446</v>
      </c>
      <c r="M119" t="s">
        <v>805</v>
      </c>
      <c r="N119" t="s">
        <v>806</v>
      </c>
      <c r="O119">
        <v>0</v>
      </c>
      <c r="P119" t="s">
        <v>632</v>
      </c>
      <c r="Q119" t="s">
        <v>633</v>
      </c>
      <c r="R119" t="s">
        <v>634</v>
      </c>
      <c r="S119" t="s">
        <v>635</v>
      </c>
      <c r="T119" t="b">
        <v>1</v>
      </c>
      <c r="U119" t="s">
        <v>636</v>
      </c>
      <c r="V119" t="s">
        <v>637</v>
      </c>
      <c r="W119">
        <v>0</v>
      </c>
      <c r="X119" t="b">
        <v>0</v>
      </c>
      <c r="Y119" t="s">
        <v>638</v>
      </c>
      <c r="Z119" t="s">
        <v>639</v>
      </c>
      <c r="AA119" t="s">
        <v>640</v>
      </c>
      <c r="AB119">
        <v>0</v>
      </c>
      <c r="AC119" t="s">
        <v>641</v>
      </c>
      <c r="AD119">
        <v>-1</v>
      </c>
      <c r="AE119" t="s">
        <v>642</v>
      </c>
      <c r="AF119">
        <v>0</v>
      </c>
      <c r="AG119" t="b">
        <v>0</v>
      </c>
      <c r="AH119">
        <v>-1</v>
      </c>
      <c r="AI119" t="s">
        <v>642</v>
      </c>
      <c r="AJ119">
        <v>0</v>
      </c>
      <c r="AK119" t="b">
        <v>0</v>
      </c>
      <c r="AL119">
        <v>0</v>
      </c>
      <c r="AM119" t="b">
        <v>1</v>
      </c>
      <c r="AN119">
        <v>0</v>
      </c>
      <c r="AO119" t="b">
        <v>0</v>
      </c>
      <c r="AQ119">
        <v>526059474</v>
      </c>
      <c r="AR119">
        <v>526059474</v>
      </c>
      <c r="AS119">
        <v>4</v>
      </c>
      <c r="AT119" t="b">
        <v>0</v>
      </c>
      <c r="AU119" t="b">
        <v>1</v>
      </c>
    </row>
    <row r="120" spans="1:47" x14ac:dyDescent="0.25">
      <c r="A120" t="s">
        <v>624</v>
      </c>
      <c r="B120" t="s">
        <v>625</v>
      </c>
      <c r="C120">
        <v>20230101</v>
      </c>
      <c r="D120">
        <v>2023</v>
      </c>
      <c r="E120">
        <v>52</v>
      </c>
      <c r="F120" t="s">
        <v>626</v>
      </c>
      <c r="G120">
        <v>842</v>
      </c>
      <c r="H120" t="s">
        <v>627</v>
      </c>
      <c r="I120" t="s">
        <v>627</v>
      </c>
      <c r="J120" t="s">
        <v>628</v>
      </c>
      <c r="K120" t="s">
        <v>629</v>
      </c>
      <c r="L120">
        <v>450</v>
      </c>
      <c r="M120" t="s">
        <v>807</v>
      </c>
      <c r="N120" t="s">
        <v>269</v>
      </c>
      <c r="O120">
        <v>0</v>
      </c>
      <c r="P120" t="s">
        <v>632</v>
      </c>
      <c r="Q120" t="s">
        <v>633</v>
      </c>
      <c r="R120" t="s">
        <v>634</v>
      </c>
      <c r="S120" t="s">
        <v>635</v>
      </c>
      <c r="T120" t="b">
        <v>1</v>
      </c>
      <c r="U120" t="s">
        <v>636</v>
      </c>
      <c r="V120" t="s">
        <v>637</v>
      </c>
      <c r="W120">
        <v>0</v>
      </c>
      <c r="X120" t="b">
        <v>0</v>
      </c>
      <c r="Y120" t="s">
        <v>638</v>
      </c>
      <c r="Z120" t="s">
        <v>639</v>
      </c>
      <c r="AA120" t="s">
        <v>640</v>
      </c>
      <c r="AB120">
        <v>0</v>
      </c>
      <c r="AC120" t="s">
        <v>641</v>
      </c>
      <c r="AD120">
        <v>-1</v>
      </c>
      <c r="AE120" t="s">
        <v>642</v>
      </c>
      <c r="AF120">
        <v>0</v>
      </c>
      <c r="AG120" t="b">
        <v>0</v>
      </c>
      <c r="AH120">
        <v>-1</v>
      </c>
      <c r="AI120" t="s">
        <v>642</v>
      </c>
      <c r="AJ120">
        <v>0</v>
      </c>
      <c r="AK120" t="b">
        <v>0</v>
      </c>
      <c r="AL120">
        <v>0</v>
      </c>
      <c r="AM120" t="b">
        <v>1</v>
      </c>
      <c r="AN120">
        <v>0</v>
      </c>
      <c r="AO120" t="b">
        <v>0</v>
      </c>
      <c r="AQ120">
        <v>61590480</v>
      </c>
      <c r="AR120">
        <v>61590480</v>
      </c>
      <c r="AS120">
        <v>4</v>
      </c>
      <c r="AT120" t="b">
        <v>0</v>
      </c>
      <c r="AU120" t="b">
        <v>1</v>
      </c>
    </row>
    <row r="121" spans="1:47" x14ac:dyDescent="0.25">
      <c r="A121" t="s">
        <v>624</v>
      </c>
      <c r="B121" t="s">
        <v>625</v>
      </c>
      <c r="C121">
        <v>20230101</v>
      </c>
      <c r="D121">
        <v>2023</v>
      </c>
      <c r="E121">
        <v>52</v>
      </c>
      <c r="F121" t="s">
        <v>626</v>
      </c>
      <c r="G121">
        <v>842</v>
      </c>
      <c r="H121" t="s">
        <v>627</v>
      </c>
      <c r="I121" t="s">
        <v>627</v>
      </c>
      <c r="J121" t="s">
        <v>628</v>
      </c>
      <c r="K121" t="s">
        <v>629</v>
      </c>
      <c r="L121">
        <v>454</v>
      </c>
      <c r="M121" t="s">
        <v>808</v>
      </c>
      <c r="N121" t="s">
        <v>295</v>
      </c>
      <c r="O121">
        <v>0</v>
      </c>
      <c r="P121" t="s">
        <v>632</v>
      </c>
      <c r="Q121" t="s">
        <v>633</v>
      </c>
      <c r="R121" t="s">
        <v>634</v>
      </c>
      <c r="S121" t="s">
        <v>635</v>
      </c>
      <c r="T121" t="b">
        <v>1</v>
      </c>
      <c r="U121" t="s">
        <v>636</v>
      </c>
      <c r="V121" t="s">
        <v>637</v>
      </c>
      <c r="W121">
        <v>0</v>
      </c>
      <c r="X121" t="b">
        <v>0</v>
      </c>
      <c r="Y121" t="s">
        <v>638</v>
      </c>
      <c r="Z121" t="s">
        <v>639</v>
      </c>
      <c r="AA121" t="s">
        <v>640</v>
      </c>
      <c r="AB121">
        <v>0</v>
      </c>
      <c r="AC121" t="s">
        <v>641</v>
      </c>
      <c r="AD121">
        <v>-1</v>
      </c>
      <c r="AE121" t="s">
        <v>642</v>
      </c>
      <c r="AF121">
        <v>0</v>
      </c>
      <c r="AG121" t="b">
        <v>0</v>
      </c>
      <c r="AH121">
        <v>-1</v>
      </c>
      <c r="AI121" t="s">
        <v>642</v>
      </c>
      <c r="AJ121">
        <v>0</v>
      </c>
      <c r="AK121" t="b">
        <v>0</v>
      </c>
      <c r="AL121">
        <v>0</v>
      </c>
      <c r="AM121" t="b">
        <v>1</v>
      </c>
      <c r="AN121">
        <v>0</v>
      </c>
      <c r="AO121" t="b">
        <v>0</v>
      </c>
      <c r="AQ121">
        <v>18190495</v>
      </c>
      <c r="AR121">
        <v>18190495</v>
      </c>
      <c r="AS121">
        <v>4</v>
      </c>
      <c r="AT121" t="b">
        <v>0</v>
      </c>
      <c r="AU121" t="b">
        <v>1</v>
      </c>
    </row>
    <row r="122" spans="1:47" x14ac:dyDescent="0.25">
      <c r="A122" t="s">
        <v>624</v>
      </c>
      <c r="B122" t="s">
        <v>625</v>
      </c>
      <c r="C122">
        <v>20230101</v>
      </c>
      <c r="D122">
        <v>2023</v>
      </c>
      <c r="E122">
        <v>52</v>
      </c>
      <c r="F122" t="s">
        <v>626</v>
      </c>
      <c r="G122">
        <v>842</v>
      </c>
      <c r="H122" t="s">
        <v>627</v>
      </c>
      <c r="I122" t="s">
        <v>627</v>
      </c>
      <c r="J122" t="s">
        <v>628</v>
      </c>
      <c r="K122" t="s">
        <v>629</v>
      </c>
      <c r="L122">
        <v>458</v>
      </c>
      <c r="M122" t="s">
        <v>809</v>
      </c>
      <c r="N122" t="s">
        <v>299</v>
      </c>
      <c r="O122">
        <v>0</v>
      </c>
      <c r="P122" t="s">
        <v>632</v>
      </c>
      <c r="Q122" t="s">
        <v>633</v>
      </c>
      <c r="R122" t="s">
        <v>634</v>
      </c>
      <c r="S122" t="s">
        <v>635</v>
      </c>
      <c r="T122" t="b">
        <v>1</v>
      </c>
      <c r="U122" t="s">
        <v>636</v>
      </c>
      <c r="V122" t="s">
        <v>637</v>
      </c>
      <c r="W122">
        <v>0</v>
      </c>
      <c r="X122" t="b">
        <v>0</v>
      </c>
      <c r="Y122" t="s">
        <v>638</v>
      </c>
      <c r="Z122" t="s">
        <v>639</v>
      </c>
      <c r="AA122" t="s">
        <v>640</v>
      </c>
      <c r="AB122">
        <v>0</v>
      </c>
      <c r="AC122" t="s">
        <v>641</v>
      </c>
      <c r="AD122">
        <v>-1</v>
      </c>
      <c r="AE122" t="s">
        <v>642</v>
      </c>
      <c r="AF122">
        <v>0</v>
      </c>
      <c r="AG122" t="b">
        <v>0</v>
      </c>
      <c r="AH122">
        <v>-1</v>
      </c>
      <c r="AI122" t="s">
        <v>642</v>
      </c>
      <c r="AJ122">
        <v>0</v>
      </c>
      <c r="AK122" t="b">
        <v>0</v>
      </c>
      <c r="AL122">
        <v>0</v>
      </c>
      <c r="AM122" t="b">
        <v>1</v>
      </c>
      <c r="AN122">
        <v>0</v>
      </c>
      <c r="AO122" t="b">
        <v>0</v>
      </c>
      <c r="AQ122">
        <v>19439249564</v>
      </c>
      <c r="AR122">
        <v>19439249564</v>
      </c>
      <c r="AS122">
        <v>4</v>
      </c>
      <c r="AT122" t="b">
        <v>0</v>
      </c>
      <c r="AU122" t="b">
        <v>1</v>
      </c>
    </row>
    <row r="123" spans="1:47" x14ac:dyDescent="0.25">
      <c r="A123" t="s">
        <v>624</v>
      </c>
      <c r="B123" t="s">
        <v>625</v>
      </c>
      <c r="C123">
        <v>20230101</v>
      </c>
      <c r="D123">
        <v>2023</v>
      </c>
      <c r="E123">
        <v>52</v>
      </c>
      <c r="F123" t="s">
        <v>626</v>
      </c>
      <c r="G123">
        <v>842</v>
      </c>
      <c r="H123" t="s">
        <v>627</v>
      </c>
      <c r="I123" t="s">
        <v>627</v>
      </c>
      <c r="J123" t="s">
        <v>628</v>
      </c>
      <c r="K123" t="s">
        <v>629</v>
      </c>
      <c r="L123">
        <v>462</v>
      </c>
      <c r="M123" t="s">
        <v>810</v>
      </c>
      <c r="N123" t="s">
        <v>293</v>
      </c>
      <c r="O123">
        <v>0</v>
      </c>
      <c r="P123" t="s">
        <v>632</v>
      </c>
      <c r="Q123" t="s">
        <v>633</v>
      </c>
      <c r="R123" t="s">
        <v>634</v>
      </c>
      <c r="S123" t="s">
        <v>635</v>
      </c>
      <c r="T123" t="b">
        <v>1</v>
      </c>
      <c r="U123" t="s">
        <v>636</v>
      </c>
      <c r="V123" t="s">
        <v>637</v>
      </c>
      <c r="W123">
        <v>0</v>
      </c>
      <c r="X123" t="b">
        <v>0</v>
      </c>
      <c r="Y123" t="s">
        <v>638</v>
      </c>
      <c r="Z123" t="s">
        <v>639</v>
      </c>
      <c r="AA123" t="s">
        <v>640</v>
      </c>
      <c r="AB123">
        <v>0</v>
      </c>
      <c r="AC123" t="s">
        <v>641</v>
      </c>
      <c r="AD123">
        <v>-1</v>
      </c>
      <c r="AE123" t="s">
        <v>642</v>
      </c>
      <c r="AF123">
        <v>0</v>
      </c>
      <c r="AG123" t="b">
        <v>0</v>
      </c>
      <c r="AH123">
        <v>-1</v>
      </c>
      <c r="AI123" t="s">
        <v>642</v>
      </c>
      <c r="AJ123">
        <v>0</v>
      </c>
      <c r="AK123" t="b">
        <v>0</v>
      </c>
      <c r="AL123">
        <v>0</v>
      </c>
      <c r="AM123" t="b">
        <v>1</v>
      </c>
      <c r="AN123">
        <v>0</v>
      </c>
      <c r="AO123" t="b">
        <v>0</v>
      </c>
      <c r="AQ123">
        <v>68722240</v>
      </c>
      <c r="AR123">
        <v>68722240</v>
      </c>
      <c r="AS123">
        <v>4</v>
      </c>
      <c r="AT123" t="b">
        <v>0</v>
      </c>
      <c r="AU123" t="b">
        <v>1</v>
      </c>
    </row>
    <row r="124" spans="1:47" x14ac:dyDescent="0.25">
      <c r="A124" t="s">
        <v>624</v>
      </c>
      <c r="B124" t="s">
        <v>625</v>
      </c>
      <c r="C124">
        <v>20230101</v>
      </c>
      <c r="D124">
        <v>2023</v>
      </c>
      <c r="E124">
        <v>52</v>
      </c>
      <c r="F124" t="s">
        <v>626</v>
      </c>
      <c r="G124">
        <v>842</v>
      </c>
      <c r="H124" t="s">
        <v>627</v>
      </c>
      <c r="I124" t="s">
        <v>627</v>
      </c>
      <c r="J124" t="s">
        <v>628</v>
      </c>
      <c r="K124" t="s">
        <v>629</v>
      </c>
      <c r="L124">
        <v>466</v>
      </c>
      <c r="M124" t="s">
        <v>654</v>
      </c>
      <c r="N124" t="s">
        <v>275</v>
      </c>
      <c r="O124">
        <v>0</v>
      </c>
      <c r="P124" t="s">
        <v>632</v>
      </c>
      <c r="Q124" t="s">
        <v>633</v>
      </c>
      <c r="R124" t="s">
        <v>634</v>
      </c>
      <c r="S124" t="s">
        <v>635</v>
      </c>
      <c r="T124" t="b">
        <v>1</v>
      </c>
      <c r="U124" t="s">
        <v>636</v>
      </c>
      <c r="V124" t="s">
        <v>637</v>
      </c>
      <c r="W124">
        <v>0</v>
      </c>
      <c r="X124" t="b">
        <v>0</v>
      </c>
      <c r="Y124" t="s">
        <v>638</v>
      </c>
      <c r="Z124" t="s">
        <v>639</v>
      </c>
      <c r="AA124" t="s">
        <v>640</v>
      </c>
      <c r="AB124">
        <v>0</v>
      </c>
      <c r="AC124" t="s">
        <v>641</v>
      </c>
      <c r="AD124">
        <v>-1</v>
      </c>
      <c r="AE124" t="s">
        <v>642</v>
      </c>
      <c r="AF124">
        <v>0</v>
      </c>
      <c r="AG124" t="b">
        <v>0</v>
      </c>
      <c r="AH124">
        <v>-1</v>
      </c>
      <c r="AI124" t="s">
        <v>642</v>
      </c>
      <c r="AJ124">
        <v>0</v>
      </c>
      <c r="AK124" t="b">
        <v>0</v>
      </c>
      <c r="AL124">
        <v>0</v>
      </c>
      <c r="AM124" t="b">
        <v>1</v>
      </c>
      <c r="AN124">
        <v>0</v>
      </c>
      <c r="AO124" t="b">
        <v>0</v>
      </c>
      <c r="AQ124">
        <v>100752362</v>
      </c>
      <c r="AR124">
        <v>100752362</v>
      </c>
      <c r="AS124">
        <v>4</v>
      </c>
      <c r="AT124" t="b">
        <v>0</v>
      </c>
      <c r="AU124" t="b">
        <v>1</v>
      </c>
    </row>
    <row r="125" spans="1:47" x14ac:dyDescent="0.25">
      <c r="A125" t="s">
        <v>624</v>
      </c>
      <c r="B125" t="s">
        <v>625</v>
      </c>
      <c r="C125">
        <v>20230101</v>
      </c>
      <c r="D125">
        <v>2023</v>
      </c>
      <c r="E125">
        <v>52</v>
      </c>
      <c r="F125" t="s">
        <v>626</v>
      </c>
      <c r="G125">
        <v>842</v>
      </c>
      <c r="H125" t="s">
        <v>627</v>
      </c>
      <c r="I125" t="s">
        <v>627</v>
      </c>
      <c r="J125" t="s">
        <v>628</v>
      </c>
      <c r="K125" t="s">
        <v>629</v>
      </c>
      <c r="L125">
        <v>470</v>
      </c>
      <c r="M125" t="s">
        <v>811</v>
      </c>
      <c r="N125" t="s">
        <v>289</v>
      </c>
      <c r="O125">
        <v>0</v>
      </c>
      <c r="P125" t="s">
        <v>632</v>
      </c>
      <c r="Q125" t="s">
        <v>633</v>
      </c>
      <c r="R125" t="s">
        <v>634</v>
      </c>
      <c r="S125" t="s">
        <v>635</v>
      </c>
      <c r="T125" t="b">
        <v>1</v>
      </c>
      <c r="U125" t="s">
        <v>636</v>
      </c>
      <c r="V125" t="s">
        <v>637</v>
      </c>
      <c r="W125">
        <v>0</v>
      </c>
      <c r="X125" t="b">
        <v>0</v>
      </c>
      <c r="Y125" t="s">
        <v>638</v>
      </c>
      <c r="Z125" t="s">
        <v>639</v>
      </c>
      <c r="AA125" t="s">
        <v>640</v>
      </c>
      <c r="AB125">
        <v>0</v>
      </c>
      <c r="AC125" t="s">
        <v>641</v>
      </c>
      <c r="AD125">
        <v>-1</v>
      </c>
      <c r="AE125" t="s">
        <v>642</v>
      </c>
      <c r="AF125">
        <v>0</v>
      </c>
      <c r="AG125" t="b">
        <v>0</v>
      </c>
      <c r="AH125">
        <v>-1</v>
      </c>
      <c r="AI125" t="s">
        <v>642</v>
      </c>
      <c r="AJ125">
        <v>0</v>
      </c>
      <c r="AK125" t="b">
        <v>0</v>
      </c>
      <c r="AL125">
        <v>0</v>
      </c>
      <c r="AM125" t="b">
        <v>1</v>
      </c>
      <c r="AN125">
        <v>0</v>
      </c>
      <c r="AO125" t="b">
        <v>0</v>
      </c>
      <c r="AQ125">
        <v>423523217</v>
      </c>
      <c r="AR125">
        <v>423523217</v>
      </c>
      <c r="AS125">
        <v>4</v>
      </c>
      <c r="AT125" t="b">
        <v>0</v>
      </c>
      <c r="AU125" t="b">
        <v>1</v>
      </c>
    </row>
    <row r="126" spans="1:47" x14ac:dyDescent="0.25">
      <c r="A126" t="s">
        <v>624</v>
      </c>
      <c r="B126" t="s">
        <v>625</v>
      </c>
      <c r="C126">
        <v>20230101</v>
      </c>
      <c r="D126">
        <v>2023</v>
      </c>
      <c r="E126">
        <v>52</v>
      </c>
      <c r="F126" t="s">
        <v>626</v>
      </c>
      <c r="G126">
        <v>842</v>
      </c>
      <c r="H126" t="s">
        <v>627</v>
      </c>
      <c r="I126" t="s">
        <v>627</v>
      </c>
      <c r="J126" t="s">
        <v>628</v>
      </c>
      <c r="K126" t="s">
        <v>629</v>
      </c>
      <c r="L126">
        <v>478</v>
      </c>
      <c r="M126" t="s">
        <v>649</v>
      </c>
      <c r="N126" t="s">
        <v>285</v>
      </c>
      <c r="O126">
        <v>0</v>
      </c>
      <c r="P126" t="s">
        <v>632</v>
      </c>
      <c r="Q126" t="s">
        <v>633</v>
      </c>
      <c r="R126" t="s">
        <v>634</v>
      </c>
      <c r="S126" t="s">
        <v>635</v>
      </c>
      <c r="T126" t="b">
        <v>1</v>
      </c>
      <c r="U126" t="s">
        <v>636</v>
      </c>
      <c r="V126" t="s">
        <v>637</v>
      </c>
      <c r="W126">
        <v>0</v>
      </c>
      <c r="X126" t="b">
        <v>0</v>
      </c>
      <c r="Y126" t="s">
        <v>638</v>
      </c>
      <c r="Z126" t="s">
        <v>639</v>
      </c>
      <c r="AA126" t="s">
        <v>640</v>
      </c>
      <c r="AB126">
        <v>0</v>
      </c>
      <c r="AC126" t="s">
        <v>641</v>
      </c>
      <c r="AD126">
        <v>-1</v>
      </c>
      <c r="AE126" t="s">
        <v>642</v>
      </c>
      <c r="AF126">
        <v>0</v>
      </c>
      <c r="AG126" t="b">
        <v>0</v>
      </c>
      <c r="AH126">
        <v>-1</v>
      </c>
      <c r="AI126" t="s">
        <v>642</v>
      </c>
      <c r="AJ126">
        <v>0</v>
      </c>
      <c r="AK126" t="b">
        <v>0</v>
      </c>
      <c r="AL126">
        <v>0</v>
      </c>
      <c r="AM126" t="b">
        <v>1</v>
      </c>
      <c r="AN126">
        <v>0</v>
      </c>
      <c r="AO126" t="b">
        <v>0</v>
      </c>
      <c r="AQ126">
        <v>171867967</v>
      </c>
      <c r="AR126">
        <v>171867967</v>
      </c>
      <c r="AS126">
        <v>4</v>
      </c>
      <c r="AT126" t="b">
        <v>0</v>
      </c>
      <c r="AU126" t="b">
        <v>1</v>
      </c>
    </row>
    <row r="127" spans="1:47" x14ac:dyDescent="0.25">
      <c r="A127" t="s">
        <v>624</v>
      </c>
      <c r="B127" t="s">
        <v>625</v>
      </c>
      <c r="C127">
        <v>20230101</v>
      </c>
      <c r="D127">
        <v>2023</v>
      </c>
      <c r="E127">
        <v>52</v>
      </c>
      <c r="F127" t="s">
        <v>626</v>
      </c>
      <c r="G127">
        <v>842</v>
      </c>
      <c r="H127" t="s">
        <v>627</v>
      </c>
      <c r="I127" t="s">
        <v>627</v>
      </c>
      <c r="J127" t="s">
        <v>628</v>
      </c>
      <c r="K127" t="s">
        <v>629</v>
      </c>
      <c r="L127">
        <v>480</v>
      </c>
      <c r="M127" t="s">
        <v>812</v>
      </c>
      <c r="N127" t="s">
        <v>291</v>
      </c>
      <c r="O127">
        <v>0</v>
      </c>
      <c r="P127" t="s">
        <v>632</v>
      </c>
      <c r="Q127" t="s">
        <v>633</v>
      </c>
      <c r="R127" t="s">
        <v>634</v>
      </c>
      <c r="S127" t="s">
        <v>635</v>
      </c>
      <c r="T127" t="b">
        <v>1</v>
      </c>
      <c r="U127" t="s">
        <v>636</v>
      </c>
      <c r="V127" t="s">
        <v>637</v>
      </c>
      <c r="W127">
        <v>0</v>
      </c>
      <c r="X127" t="b">
        <v>0</v>
      </c>
      <c r="Y127" t="s">
        <v>638</v>
      </c>
      <c r="Z127" t="s">
        <v>639</v>
      </c>
      <c r="AA127" t="s">
        <v>640</v>
      </c>
      <c r="AB127">
        <v>0</v>
      </c>
      <c r="AC127" t="s">
        <v>641</v>
      </c>
      <c r="AD127">
        <v>-1</v>
      </c>
      <c r="AE127" t="s">
        <v>642</v>
      </c>
      <c r="AF127">
        <v>0</v>
      </c>
      <c r="AG127" t="b">
        <v>0</v>
      </c>
      <c r="AH127">
        <v>-1</v>
      </c>
      <c r="AI127" t="s">
        <v>642</v>
      </c>
      <c r="AJ127">
        <v>0</v>
      </c>
      <c r="AK127" t="b">
        <v>0</v>
      </c>
      <c r="AL127">
        <v>0</v>
      </c>
      <c r="AM127" t="b">
        <v>1</v>
      </c>
      <c r="AN127">
        <v>0</v>
      </c>
      <c r="AO127" t="b">
        <v>0</v>
      </c>
      <c r="AQ127">
        <v>91070141</v>
      </c>
      <c r="AR127">
        <v>91070141</v>
      </c>
      <c r="AS127">
        <v>4</v>
      </c>
      <c r="AT127" t="b">
        <v>0</v>
      </c>
      <c r="AU127" t="b">
        <v>1</v>
      </c>
    </row>
    <row r="128" spans="1:47" x14ac:dyDescent="0.25">
      <c r="A128" t="s">
        <v>624</v>
      </c>
      <c r="B128" t="s">
        <v>625</v>
      </c>
      <c r="C128">
        <v>20230101</v>
      </c>
      <c r="D128">
        <v>2023</v>
      </c>
      <c r="E128">
        <v>52</v>
      </c>
      <c r="F128" t="s">
        <v>626</v>
      </c>
      <c r="G128">
        <v>842</v>
      </c>
      <c r="H128" t="s">
        <v>627</v>
      </c>
      <c r="I128" t="s">
        <v>627</v>
      </c>
      <c r="J128" t="s">
        <v>628</v>
      </c>
      <c r="K128" t="s">
        <v>629</v>
      </c>
      <c r="L128">
        <v>484</v>
      </c>
      <c r="M128" t="s">
        <v>813</v>
      </c>
      <c r="N128" t="s">
        <v>297</v>
      </c>
      <c r="O128">
        <v>0</v>
      </c>
      <c r="P128" t="s">
        <v>632</v>
      </c>
      <c r="Q128" t="s">
        <v>633</v>
      </c>
      <c r="R128" t="s">
        <v>634</v>
      </c>
      <c r="S128" t="s">
        <v>635</v>
      </c>
      <c r="T128" t="b">
        <v>1</v>
      </c>
      <c r="U128" t="s">
        <v>636</v>
      </c>
      <c r="V128" t="s">
        <v>637</v>
      </c>
      <c r="W128">
        <v>0</v>
      </c>
      <c r="X128" t="b">
        <v>0</v>
      </c>
      <c r="Y128" t="s">
        <v>638</v>
      </c>
      <c r="Z128" t="s">
        <v>639</v>
      </c>
      <c r="AA128" t="s">
        <v>640</v>
      </c>
      <c r="AB128">
        <v>0</v>
      </c>
      <c r="AC128" t="s">
        <v>641</v>
      </c>
      <c r="AD128">
        <v>-1</v>
      </c>
      <c r="AE128" t="s">
        <v>642</v>
      </c>
      <c r="AF128">
        <v>0</v>
      </c>
      <c r="AG128" t="b">
        <v>0</v>
      </c>
      <c r="AH128">
        <v>-1</v>
      </c>
      <c r="AI128" t="s">
        <v>642</v>
      </c>
      <c r="AJ128">
        <v>0</v>
      </c>
      <c r="AK128" t="b">
        <v>0</v>
      </c>
      <c r="AL128">
        <v>0</v>
      </c>
      <c r="AM128" t="b">
        <v>1</v>
      </c>
      <c r="AN128">
        <v>0</v>
      </c>
      <c r="AO128" t="b">
        <v>0</v>
      </c>
      <c r="AQ128">
        <v>323227903905</v>
      </c>
      <c r="AR128">
        <v>323227903905</v>
      </c>
      <c r="AS128">
        <v>4</v>
      </c>
      <c r="AT128" t="b">
        <v>0</v>
      </c>
      <c r="AU128" t="b">
        <v>1</v>
      </c>
    </row>
    <row r="129" spans="1:47" x14ac:dyDescent="0.25">
      <c r="A129" t="s">
        <v>624</v>
      </c>
      <c r="B129" t="s">
        <v>625</v>
      </c>
      <c r="C129">
        <v>20230101</v>
      </c>
      <c r="D129">
        <v>2023</v>
      </c>
      <c r="E129">
        <v>52</v>
      </c>
      <c r="F129" t="s">
        <v>626</v>
      </c>
      <c r="G129">
        <v>842</v>
      </c>
      <c r="H129" t="s">
        <v>627</v>
      </c>
      <c r="I129" t="s">
        <v>627</v>
      </c>
      <c r="J129" t="s">
        <v>628</v>
      </c>
      <c r="K129" t="s">
        <v>629</v>
      </c>
      <c r="L129">
        <v>490</v>
      </c>
      <c r="M129" t="s">
        <v>679</v>
      </c>
      <c r="N129" t="s">
        <v>942</v>
      </c>
      <c r="O129">
        <v>0</v>
      </c>
      <c r="P129" t="s">
        <v>632</v>
      </c>
      <c r="Q129" t="s">
        <v>633</v>
      </c>
      <c r="R129" t="s">
        <v>634</v>
      </c>
      <c r="S129" t="s">
        <v>635</v>
      </c>
      <c r="T129" t="b">
        <v>1</v>
      </c>
      <c r="U129" t="s">
        <v>636</v>
      </c>
      <c r="V129" t="s">
        <v>637</v>
      </c>
      <c r="W129">
        <v>0</v>
      </c>
      <c r="X129" t="b">
        <v>0</v>
      </c>
      <c r="Y129" t="s">
        <v>638</v>
      </c>
      <c r="Z129" t="s">
        <v>639</v>
      </c>
      <c r="AA129" t="s">
        <v>640</v>
      </c>
      <c r="AB129">
        <v>0</v>
      </c>
      <c r="AC129" t="s">
        <v>641</v>
      </c>
      <c r="AD129">
        <v>-1</v>
      </c>
      <c r="AE129" t="s">
        <v>642</v>
      </c>
      <c r="AF129">
        <v>0</v>
      </c>
      <c r="AG129" t="b">
        <v>0</v>
      </c>
      <c r="AH129">
        <v>-1</v>
      </c>
      <c r="AI129" t="s">
        <v>642</v>
      </c>
      <c r="AJ129">
        <v>0</v>
      </c>
      <c r="AK129" t="b">
        <v>0</v>
      </c>
      <c r="AL129">
        <v>0</v>
      </c>
      <c r="AM129" t="b">
        <v>1</v>
      </c>
      <c r="AN129">
        <v>0</v>
      </c>
      <c r="AO129" t="b">
        <v>0</v>
      </c>
      <c r="AQ129">
        <v>39773529721</v>
      </c>
      <c r="AR129">
        <v>39773529721</v>
      </c>
      <c r="AS129">
        <v>4</v>
      </c>
      <c r="AT129" t="b">
        <v>0</v>
      </c>
      <c r="AU129" t="b">
        <v>1</v>
      </c>
    </row>
    <row r="130" spans="1:47" x14ac:dyDescent="0.25">
      <c r="A130" t="s">
        <v>624</v>
      </c>
      <c r="B130" t="s">
        <v>625</v>
      </c>
      <c r="C130">
        <v>20230101</v>
      </c>
      <c r="D130">
        <v>2023</v>
      </c>
      <c r="E130">
        <v>52</v>
      </c>
      <c r="F130" t="s">
        <v>626</v>
      </c>
      <c r="G130">
        <v>842</v>
      </c>
      <c r="H130" t="s">
        <v>627</v>
      </c>
      <c r="I130" t="s">
        <v>627</v>
      </c>
      <c r="J130" t="s">
        <v>628</v>
      </c>
      <c r="K130" t="s">
        <v>629</v>
      </c>
      <c r="L130">
        <v>496</v>
      </c>
      <c r="M130" t="s">
        <v>814</v>
      </c>
      <c r="N130" t="s">
        <v>279</v>
      </c>
      <c r="O130">
        <v>0</v>
      </c>
      <c r="P130" t="s">
        <v>632</v>
      </c>
      <c r="Q130" t="s">
        <v>633</v>
      </c>
      <c r="R130" t="s">
        <v>634</v>
      </c>
      <c r="S130" t="s">
        <v>635</v>
      </c>
      <c r="T130" t="b">
        <v>1</v>
      </c>
      <c r="U130" t="s">
        <v>636</v>
      </c>
      <c r="V130" t="s">
        <v>637</v>
      </c>
      <c r="W130">
        <v>0</v>
      </c>
      <c r="X130" t="b">
        <v>0</v>
      </c>
      <c r="Y130" t="s">
        <v>638</v>
      </c>
      <c r="Z130" t="s">
        <v>639</v>
      </c>
      <c r="AA130" t="s">
        <v>640</v>
      </c>
      <c r="AB130">
        <v>0</v>
      </c>
      <c r="AC130" t="s">
        <v>641</v>
      </c>
      <c r="AD130">
        <v>-1</v>
      </c>
      <c r="AE130" t="s">
        <v>642</v>
      </c>
      <c r="AF130">
        <v>0</v>
      </c>
      <c r="AG130" t="b">
        <v>0</v>
      </c>
      <c r="AH130">
        <v>-1</v>
      </c>
      <c r="AI130" t="s">
        <v>642</v>
      </c>
      <c r="AJ130">
        <v>0</v>
      </c>
      <c r="AK130" t="b">
        <v>0</v>
      </c>
      <c r="AL130">
        <v>0</v>
      </c>
      <c r="AM130" t="b">
        <v>1</v>
      </c>
      <c r="AN130">
        <v>0</v>
      </c>
      <c r="AO130" t="b">
        <v>0</v>
      </c>
      <c r="AQ130">
        <v>168149139</v>
      </c>
      <c r="AR130">
        <v>168149139</v>
      </c>
      <c r="AS130">
        <v>4</v>
      </c>
      <c r="AT130" t="b">
        <v>0</v>
      </c>
      <c r="AU130" t="b">
        <v>1</v>
      </c>
    </row>
    <row r="131" spans="1:47" x14ac:dyDescent="0.25">
      <c r="A131" t="s">
        <v>624</v>
      </c>
      <c r="B131" t="s">
        <v>625</v>
      </c>
      <c r="C131">
        <v>20230101</v>
      </c>
      <c r="D131">
        <v>2023</v>
      </c>
      <c r="E131">
        <v>52</v>
      </c>
      <c r="F131" t="s">
        <v>626</v>
      </c>
      <c r="G131">
        <v>842</v>
      </c>
      <c r="H131" t="s">
        <v>627</v>
      </c>
      <c r="I131" t="s">
        <v>627</v>
      </c>
      <c r="J131" t="s">
        <v>628</v>
      </c>
      <c r="K131" t="s">
        <v>629</v>
      </c>
      <c r="L131">
        <v>498</v>
      </c>
      <c r="M131" t="s">
        <v>815</v>
      </c>
      <c r="N131" t="s">
        <v>816</v>
      </c>
      <c r="O131">
        <v>0</v>
      </c>
      <c r="P131" t="s">
        <v>632</v>
      </c>
      <c r="Q131" t="s">
        <v>633</v>
      </c>
      <c r="R131" t="s">
        <v>634</v>
      </c>
      <c r="S131" t="s">
        <v>635</v>
      </c>
      <c r="T131" t="b">
        <v>1</v>
      </c>
      <c r="U131" t="s">
        <v>636</v>
      </c>
      <c r="V131" t="s">
        <v>637</v>
      </c>
      <c r="W131">
        <v>0</v>
      </c>
      <c r="X131" t="b">
        <v>0</v>
      </c>
      <c r="Y131" t="s">
        <v>638</v>
      </c>
      <c r="Z131" t="s">
        <v>639</v>
      </c>
      <c r="AA131" t="s">
        <v>640</v>
      </c>
      <c r="AB131">
        <v>0</v>
      </c>
      <c r="AC131" t="s">
        <v>641</v>
      </c>
      <c r="AD131">
        <v>-1</v>
      </c>
      <c r="AE131" t="s">
        <v>642</v>
      </c>
      <c r="AF131">
        <v>0</v>
      </c>
      <c r="AG131" t="b">
        <v>0</v>
      </c>
      <c r="AH131">
        <v>-1</v>
      </c>
      <c r="AI131" t="s">
        <v>642</v>
      </c>
      <c r="AJ131">
        <v>0</v>
      </c>
      <c r="AK131" t="b">
        <v>0</v>
      </c>
      <c r="AL131">
        <v>0</v>
      </c>
      <c r="AM131" t="b">
        <v>1</v>
      </c>
      <c r="AN131">
        <v>0</v>
      </c>
      <c r="AO131" t="b">
        <v>0</v>
      </c>
      <c r="AQ131">
        <v>72023184</v>
      </c>
      <c r="AR131">
        <v>72023184</v>
      </c>
      <c r="AS131">
        <v>4</v>
      </c>
      <c r="AT131" t="b">
        <v>0</v>
      </c>
      <c r="AU131" t="b">
        <v>1</v>
      </c>
    </row>
    <row r="132" spans="1:47" x14ac:dyDescent="0.25">
      <c r="A132" t="s">
        <v>624</v>
      </c>
      <c r="B132" t="s">
        <v>625</v>
      </c>
      <c r="C132">
        <v>20230101</v>
      </c>
      <c r="D132">
        <v>2023</v>
      </c>
      <c r="E132">
        <v>52</v>
      </c>
      <c r="F132" t="s">
        <v>626</v>
      </c>
      <c r="G132">
        <v>842</v>
      </c>
      <c r="H132" t="s">
        <v>627</v>
      </c>
      <c r="I132" t="s">
        <v>627</v>
      </c>
      <c r="J132" t="s">
        <v>628</v>
      </c>
      <c r="K132" t="s">
        <v>629</v>
      </c>
      <c r="L132">
        <v>499</v>
      </c>
      <c r="M132" t="s">
        <v>817</v>
      </c>
      <c r="N132" t="s">
        <v>267</v>
      </c>
      <c r="O132">
        <v>0</v>
      </c>
      <c r="P132" t="s">
        <v>632</v>
      </c>
      <c r="Q132" t="s">
        <v>633</v>
      </c>
      <c r="R132" t="s">
        <v>634</v>
      </c>
      <c r="S132" t="s">
        <v>635</v>
      </c>
      <c r="T132" t="b">
        <v>1</v>
      </c>
      <c r="U132" t="s">
        <v>636</v>
      </c>
      <c r="V132" t="s">
        <v>637</v>
      </c>
      <c r="W132">
        <v>0</v>
      </c>
      <c r="X132" t="b">
        <v>0</v>
      </c>
      <c r="Y132" t="s">
        <v>638</v>
      </c>
      <c r="Z132" t="s">
        <v>639</v>
      </c>
      <c r="AA132" t="s">
        <v>640</v>
      </c>
      <c r="AB132">
        <v>0</v>
      </c>
      <c r="AC132" t="s">
        <v>641</v>
      </c>
      <c r="AD132">
        <v>-1</v>
      </c>
      <c r="AE132" t="s">
        <v>642</v>
      </c>
      <c r="AF132">
        <v>0</v>
      </c>
      <c r="AG132" t="b">
        <v>0</v>
      </c>
      <c r="AH132">
        <v>-1</v>
      </c>
      <c r="AI132" t="s">
        <v>642</v>
      </c>
      <c r="AJ132">
        <v>0</v>
      </c>
      <c r="AK132" t="b">
        <v>0</v>
      </c>
      <c r="AL132">
        <v>0</v>
      </c>
      <c r="AM132" t="b">
        <v>1</v>
      </c>
      <c r="AN132">
        <v>0</v>
      </c>
      <c r="AO132" t="b">
        <v>0</v>
      </c>
      <c r="AQ132">
        <v>45831463</v>
      </c>
      <c r="AR132">
        <v>45831463</v>
      </c>
      <c r="AS132">
        <v>4</v>
      </c>
      <c r="AT132" t="b">
        <v>0</v>
      </c>
      <c r="AU132" t="b">
        <v>1</v>
      </c>
    </row>
    <row r="133" spans="1:47" x14ac:dyDescent="0.25">
      <c r="A133" t="s">
        <v>624</v>
      </c>
      <c r="B133" t="s">
        <v>625</v>
      </c>
      <c r="C133">
        <v>20230101</v>
      </c>
      <c r="D133">
        <v>2023</v>
      </c>
      <c r="E133">
        <v>52</v>
      </c>
      <c r="F133" t="s">
        <v>626</v>
      </c>
      <c r="G133">
        <v>842</v>
      </c>
      <c r="H133" t="s">
        <v>627</v>
      </c>
      <c r="I133" t="s">
        <v>627</v>
      </c>
      <c r="J133" t="s">
        <v>628</v>
      </c>
      <c r="K133" t="s">
        <v>629</v>
      </c>
      <c r="L133">
        <v>500</v>
      </c>
      <c r="M133" t="s">
        <v>681</v>
      </c>
      <c r="N133" t="s">
        <v>287</v>
      </c>
      <c r="O133">
        <v>0</v>
      </c>
      <c r="P133" t="s">
        <v>632</v>
      </c>
      <c r="Q133" t="s">
        <v>633</v>
      </c>
      <c r="R133" t="s">
        <v>634</v>
      </c>
      <c r="S133" t="s">
        <v>635</v>
      </c>
      <c r="T133" t="b">
        <v>1</v>
      </c>
      <c r="U133" t="s">
        <v>636</v>
      </c>
      <c r="V133" t="s">
        <v>637</v>
      </c>
      <c r="W133">
        <v>0</v>
      </c>
      <c r="X133" t="b">
        <v>0</v>
      </c>
      <c r="Y133" t="s">
        <v>638</v>
      </c>
      <c r="Z133" t="s">
        <v>639</v>
      </c>
      <c r="AA133" t="s">
        <v>640</v>
      </c>
      <c r="AB133">
        <v>0</v>
      </c>
      <c r="AC133" t="s">
        <v>641</v>
      </c>
      <c r="AD133">
        <v>-1</v>
      </c>
      <c r="AE133" t="s">
        <v>642</v>
      </c>
      <c r="AF133">
        <v>0</v>
      </c>
      <c r="AG133" t="b">
        <v>0</v>
      </c>
      <c r="AH133">
        <v>-1</v>
      </c>
      <c r="AI133" t="s">
        <v>642</v>
      </c>
      <c r="AJ133">
        <v>0</v>
      </c>
      <c r="AK133" t="b">
        <v>0</v>
      </c>
      <c r="AL133">
        <v>0</v>
      </c>
      <c r="AM133" t="b">
        <v>1</v>
      </c>
      <c r="AN133">
        <v>0</v>
      </c>
      <c r="AO133" t="b">
        <v>0</v>
      </c>
      <c r="AQ133">
        <v>15576855</v>
      </c>
      <c r="AR133">
        <v>15576855</v>
      </c>
      <c r="AS133">
        <v>4</v>
      </c>
      <c r="AT133" t="b">
        <v>0</v>
      </c>
      <c r="AU133" t="b">
        <v>1</v>
      </c>
    </row>
    <row r="134" spans="1:47" x14ac:dyDescent="0.25">
      <c r="A134" t="s">
        <v>624</v>
      </c>
      <c r="B134" t="s">
        <v>625</v>
      </c>
      <c r="C134">
        <v>20230101</v>
      </c>
      <c r="D134">
        <v>2023</v>
      </c>
      <c r="E134">
        <v>52</v>
      </c>
      <c r="F134" t="s">
        <v>626</v>
      </c>
      <c r="G134">
        <v>842</v>
      </c>
      <c r="H134" t="s">
        <v>627</v>
      </c>
      <c r="I134" t="s">
        <v>627</v>
      </c>
      <c r="J134" t="s">
        <v>628</v>
      </c>
      <c r="K134" t="s">
        <v>629</v>
      </c>
      <c r="L134">
        <v>504</v>
      </c>
      <c r="M134" t="s">
        <v>650</v>
      </c>
      <c r="N134" t="s">
        <v>651</v>
      </c>
      <c r="O134">
        <v>0</v>
      </c>
      <c r="P134" t="s">
        <v>632</v>
      </c>
      <c r="Q134" t="s">
        <v>633</v>
      </c>
      <c r="R134" t="s">
        <v>634</v>
      </c>
      <c r="S134" t="s">
        <v>635</v>
      </c>
      <c r="T134" t="b">
        <v>1</v>
      </c>
      <c r="U134" t="s">
        <v>636</v>
      </c>
      <c r="V134" t="s">
        <v>637</v>
      </c>
      <c r="W134">
        <v>0</v>
      </c>
      <c r="X134" t="b">
        <v>0</v>
      </c>
      <c r="Y134" t="s">
        <v>638</v>
      </c>
      <c r="Z134" t="s">
        <v>639</v>
      </c>
      <c r="AA134" t="s">
        <v>640</v>
      </c>
      <c r="AB134">
        <v>0</v>
      </c>
      <c r="AC134" t="s">
        <v>641</v>
      </c>
      <c r="AD134">
        <v>-1</v>
      </c>
      <c r="AE134" t="s">
        <v>642</v>
      </c>
      <c r="AF134">
        <v>0</v>
      </c>
      <c r="AG134" t="b">
        <v>0</v>
      </c>
      <c r="AH134">
        <v>-1</v>
      </c>
      <c r="AI134" t="s">
        <v>642</v>
      </c>
      <c r="AJ134">
        <v>0</v>
      </c>
      <c r="AK134" t="b">
        <v>0</v>
      </c>
      <c r="AL134">
        <v>0</v>
      </c>
      <c r="AM134" t="b">
        <v>1</v>
      </c>
      <c r="AN134">
        <v>0</v>
      </c>
      <c r="AO134" t="b">
        <v>0</v>
      </c>
      <c r="AQ134">
        <v>3752347491</v>
      </c>
      <c r="AR134">
        <v>3752347491</v>
      </c>
      <c r="AS134">
        <v>4</v>
      </c>
      <c r="AT134" t="b">
        <v>0</v>
      </c>
      <c r="AU134" t="b">
        <v>1</v>
      </c>
    </row>
    <row r="135" spans="1:47" x14ac:dyDescent="0.25">
      <c r="A135" t="s">
        <v>624</v>
      </c>
      <c r="B135" t="s">
        <v>625</v>
      </c>
      <c r="C135">
        <v>20230101</v>
      </c>
      <c r="D135">
        <v>2023</v>
      </c>
      <c r="E135">
        <v>52</v>
      </c>
      <c r="F135" t="s">
        <v>626</v>
      </c>
      <c r="G135">
        <v>842</v>
      </c>
      <c r="H135" t="s">
        <v>627</v>
      </c>
      <c r="I135" t="s">
        <v>627</v>
      </c>
      <c r="J135" t="s">
        <v>628</v>
      </c>
      <c r="K135" t="s">
        <v>629</v>
      </c>
      <c r="L135">
        <v>508</v>
      </c>
      <c r="M135" t="s">
        <v>818</v>
      </c>
      <c r="N135" t="s">
        <v>301</v>
      </c>
      <c r="O135">
        <v>0</v>
      </c>
      <c r="P135" t="s">
        <v>632</v>
      </c>
      <c r="Q135" t="s">
        <v>633</v>
      </c>
      <c r="R135" t="s">
        <v>634</v>
      </c>
      <c r="S135" t="s">
        <v>635</v>
      </c>
      <c r="T135" t="b">
        <v>1</v>
      </c>
      <c r="U135" t="s">
        <v>636</v>
      </c>
      <c r="V135" t="s">
        <v>637</v>
      </c>
      <c r="W135">
        <v>0</v>
      </c>
      <c r="X135" t="b">
        <v>0</v>
      </c>
      <c r="Y135" t="s">
        <v>638</v>
      </c>
      <c r="Z135" t="s">
        <v>639</v>
      </c>
      <c r="AA135" t="s">
        <v>640</v>
      </c>
      <c r="AB135">
        <v>0</v>
      </c>
      <c r="AC135" t="s">
        <v>641</v>
      </c>
      <c r="AD135">
        <v>-1</v>
      </c>
      <c r="AE135" t="s">
        <v>642</v>
      </c>
      <c r="AF135">
        <v>0</v>
      </c>
      <c r="AG135" t="b">
        <v>0</v>
      </c>
      <c r="AH135">
        <v>-1</v>
      </c>
      <c r="AI135" t="s">
        <v>642</v>
      </c>
      <c r="AJ135">
        <v>0</v>
      </c>
      <c r="AK135" t="b">
        <v>0</v>
      </c>
      <c r="AL135">
        <v>0</v>
      </c>
      <c r="AM135" t="b">
        <v>1</v>
      </c>
      <c r="AN135">
        <v>0</v>
      </c>
      <c r="AO135" t="b">
        <v>0</v>
      </c>
      <c r="AQ135">
        <v>192740530</v>
      </c>
      <c r="AR135">
        <v>192740530</v>
      </c>
      <c r="AS135">
        <v>4</v>
      </c>
      <c r="AT135" t="b">
        <v>0</v>
      </c>
      <c r="AU135" t="b">
        <v>1</v>
      </c>
    </row>
    <row r="136" spans="1:47" x14ac:dyDescent="0.25">
      <c r="A136" t="s">
        <v>624</v>
      </c>
      <c r="B136" t="s">
        <v>625</v>
      </c>
      <c r="C136">
        <v>20230101</v>
      </c>
      <c r="D136">
        <v>2023</v>
      </c>
      <c r="E136">
        <v>52</v>
      </c>
      <c r="F136" t="s">
        <v>626</v>
      </c>
      <c r="G136">
        <v>842</v>
      </c>
      <c r="H136" t="s">
        <v>627</v>
      </c>
      <c r="I136" t="s">
        <v>627</v>
      </c>
      <c r="J136" t="s">
        <v>628</v>
      </c>
      <c r="K136" t="s">
        <v>629</v>
      </c>
      <c r="L136">
        <v>512</v>
      </c>
      <c r="M136" t="s">
        <v>819</v>
      </c>
      <c r="N136" t="s">
        <v>327</v>
      </c>
      <c r="O136">
        <v>0</v>
      </c>
      <c r="P136" t="s">
        <v>632</v>
      </c>
      <c r="Q136" t="s">
        <v>633</v>
      </c>
      <c r="R136" t="s">
        <v>634</v>
      </c>
      <c r="S136" t="s">
        <v>635</v>
      </c>
      <c r="T136" t="b">
        <v>1</v>
      </c>
      <c r="U136" t="s">
        <v>636</v>
      </c>
      <c r="V136" t="s">
        <v>637</v>
      </c>
      <c r="W136">
        <v>0</v>
      </c>
      <c r="X136" t="b">
        <v>0</v>
      </c>
      <c r="Y136" t="s">
        <v>638</v>
      </c>
      <c r="Z136" t="s">
        <v>639</v>
      </c>
      <c r="AA136" t="s">
        <v>640</v>
      </c>
      <c r="AB136">
        <v>0</v>
      </c>
      <c r="AC136" t="s">
        <v>641</v>
      </c>
      <c r="AD136">
        <v>-1</v>
      </c>
      <c r="AE136" t="s">
        <v>642</v>
      </c>
      <c r="AF136">
        <v>0</v>
      </c>
      <c r="AG136" t="b">
        <v>0</v>
      </c>
      <c r="AH136">
        <v>-1</v>
      </c>
      <c r="AI136" t="s">
        <v>642</v>
      </c>
      <c r="AJ136">
        <v>0</v>
      </c>
      <c r="AK136" t="b">
        <v>0</v>
      </c>
      <c r="AL136">
        <v>0</v>
      </c>
      <c r="AM136" t="b">
        <v>1</v>
      </c>
      <c r="AN136">
        <v>0</v>
      </c>
      <c r="AO136" t="b">
        <v>0</v>
      </c>
      <c r="AQ136">
        <v>1862409322</v>
      </c>
      <c r="AR136">
        <v>1862409322</v>
      </c>
      <c r="AS136">
        <v>4</v>
      </c>
      <c r="AT136" t="b">
        <v>0</v>
      </c>
      <c r="AU136" t="b">
        <v>1</v>
      </c>
    </row>
    <row r="137" spans="1:47" x14ac:dyDescent="0.25">
      <c r="A137" t="s">
        <v>624</v>
      </c>
      <c r="B137" t="s">
        <v>625</v>
      </c>
      <c r="C137">
        <v>20230101</v>
      </c>
      <c r="D137">
        <v>2023</v>
      </c>
      <c r="E137">
        <v>52</v>
      </c>
      <c r="F137" t="s">
        <v>626</v>
      </c>
      <c r="G137">
        <v>842</v>
      </c>
      <c r="H137" t="s">
        <v>627</v>
      </c>
      <c r="I137" t="s">
        <v>627</v>
      </c>
      <c r="J137" t="s">
        <v>628</v>
      </c>
      <c r="K137" t="s">
        <v>629</v>
      </c>
      <c r="L137">
        <v>516</v>
      </c>
      <c r="M137" t="s">
        <v>820</v>
      </c>
      <c r="N137" t="s">
        <v>303</v>
      </c>
      <c r="O137">
        <v>0</v>
      </c>
      <c r="P137" t="s">
        <v>632</v>
      </c>
      <c r="Q137" t="s">
        <v>633</v>
      </c>
      <c r="R137" t="s">
        <v>634</v>
      </c>
      <c r="S137" t="s">
        <v>635</v>
      </c>
      <c r="T137" t="b">
        <v>1</v>
      </c>
      <c r="U137" t="s">
        <v>636</v>
      </c>
      <c r="V137" t="s">
        <v>637</v>
      </c>
      <c r="W137">
        <v>0</v>
      </c>
      <c r="X137" t="b">
        <v>0</v>
      </c>
      <c r="Y137" t="s">
        <v>638</v>
      </c>
      <c r="Z137" t="s">
        <v>639</v>
      </c>
      <c r="AA137" t="s">
        <v>640</v>
      </c>
      <c r="AB137">
        <v>0</v>
      </c>
      <c r="AC137" t="s">
        <v>641</v>
      </c>
      <c r="AD137">
        <v>-1</v>
      </c>
      <c r="AE137" t="s">
        <v>642</v>
      </c>
      <c r="AF137">
        <v>0</v>
      </c>
      <c r="AG137" t="b">
        <v>0</v>
      </c>
      <c r="AH137">
        <v>-1</v>
      </c>
      <c r="AI137" t="s">
        <v>642</v>
      </c>
      <c r="AJ137">
        <v>0</v>
      </c>
      <c r="AK137" t="b">
        <v>0</v>
      </c>
      <c r="AL137">
        <v>0</v>
      </c>
      <c r="AM137" t="b">
        <v>1</v>
      </c>
      <c r="AN137">
        <v>0</v>
      </c>
      <c r="AO137" t="b">
        <v>0</v>
      </c>
      <c r="AQ137">
        <v>176504043</v>
      </c>
      <c r="AR137">
        <v>176504043</v>
      </c>
      <c r="AS137">
        <v>4</v>
      </c>
      <c r="AT137" t="b">
        <v>0</v>
      </c>
      <c r="AU137" t="b">
        <v>1</v>
      </c>
    </row>
    <row r="138" spans="1:47" x14ac:dyDescent="0.25">
      <c r="A138" t="s">
        <v>624</v>
      </c>
      <c r="B138" t="s">
        <v>625</v>
      </c>
      <c r="C138">
        <v>20230101</v>
      </c>
      <c r="D138">
        <v>2023</v>
      </c>
      <c r="E138">
        <v>52</v>
      </c>
      <c r="F138" t="s">
        <v>626</v>
      </c>
      <c r="G138">
        <v>842</v>
      </c>
      <c r="H138" t="s">
        <v>627</v>
      </c>
      <c r="I138" t="s">
        <v>627</v>
      </c>
      <c r="J138" t="s">
        <v>628</v>
      </c>
      <c r="K138" t="s">
        <v>629</v>
      </c>
      <c r="L138">
        <v>520</v>
      </c>
      <c r="M138" t="s">
        <v>821</v>
      </c>
      <c r="N138" t="s">
        <v>321</v>
      </c>
      <c r="O138">
        <v>0</v>
      </c>
      <c r="P138" t="s">
        <v>632</v>
      </c>
      <c r="Q138" t="s">
        <v>633</v>
      </c>
      <c r="R138" t="s">
        <v>634</v>
      </c>
      <c r="S138" t="s">
        <v>635</v>
      </c>
      <c r="T138" t="b">
        <v>1</v>
      </c>
      <c r="U138" t="s">
        <v>636</v>
      </c>
      <c r="V138" t="s">
        <v>637</v>
      </c>
      <c r="W138">
        <v>0</v>
      </c>
      <c r="X138" t="b">
        <v>0</v>
      </c>
      <c r="Y138" t="s">
        <v>638</v>
      </c>
      <c r="Z138" t="s">
        <v>639</v>
      </c>
      <c r="AA138" t="s">
        <v>640</v>
      </c>
      <c r="AB138">
        <v>0</v>
      </c>
      <c r="AC138" t="s">
        <v>641</v>
      </c>
      <c r="AD138">
        <v>-1</v>
      </c>
      <c r="AE138" t="s">
        <v>642</v>
      </c>
      <c r="AF138">
        <v>0</v>
      </c>
      <c r="AG138" t="b">
        <v>0</v>
      </c>
      <c r="AH138">
        <v>-1</v>
      </c>
      <c r="AI138" t="s">
        <v>642</v>
      </c>
      <c r="AJ138">
        <v>0</v>
      </c>
      <c r="AK138" t="b">
        <v>0</v>
      </c>
      <c r="AL138">
        <v>0</v>
      </c>
      <c r="AM138" t="b">
        <v>1</v>
      </c>
      <c r="AN138">
        <v>0</v>
      </c>
      <c r="AO138" t="b">
        <v>0</v>
      </c>
      <c r="AQ138">
        <v>1264768</v>
      </c>
      <c r="AR138">
        <v>1264768</v>
      </c>
      <c r="AS138">
        <v>4</v>
      </c>
      <c r="AT138" t="b">
        <v>0</v>
      </c>
      <c r="AU138" t="b">
        <v>1</v>
      </c>
    </row>
    <row r="139" spans="1:47" x14ac:dyDescent="0.25">
      <c r="A139" t="s">
        <v>624</v>
      </c>
      <c r="B139" t="s">
        <v>625</v>
      </c>
      <c r="C139">
        <v>20230101</v>
      </c>
      <c r="D139">
        <v>2023</v>
      </c>
      <c r="E139">
        <v>52</v>
      </c>
      <c r="F139" t="s">
        <v>626</v>
      </c>
      <c r="G139">
        <v>842</v>
      </c>
      <c r="H139" t="s">
        <v>627</v>
      </c>
      <c r="I139" t="s">
        <v>627</v>
      </c>
      <c r="J139" t="s">
        <v>628</v>
      </c>
      <c r="K139" t="s">
        <v>629</v>
      </c>
      <c r="L139">
        <v>524</v>
      </c>
      <c r="M139" t="s">
        <v>822</v>
      </c>
      <c r="N139" t="s">
        <v>319</v>
      </c>
      <c r="O139">
        <v>0</v>
      </c>
      <c r="P139" t="s">
        <v>632</v>
      </c>
      <c r="Q139" t="s">
        <v>633</v>
      </c>
      <c r="R139" t="s">
        <v>634</v>
      </c>
      <c r="S139" t="s">
        <v>635</v>
      </c>
      <c r="T139" t="b">
        <v>1</v>
      </c>
      <c r="U139" t="s">
        <v>636</v>
      </c>
      <c r="V139" t="s">
        <v>637</v>
      </c>
      <c r="W139">
        <v>0</v>
      </c>
      <c r="X139" t="b">
        <v>0</v>
      </c>
      <c r="Y139" t="s">
        <v>638</v>
      </c>
      <c r="Z139" t="s">
        <v>639</v>
      </c>
      <c r="AA139" t="s">
        <v>640</v>
      </c>
      <c r="AB139">
        <v>0</v>
      </c>
      <c r="AC139" t="s">
        <v>641</v>
      </c>
      <c r="AD139">
        <v>-1</v>
      </c>
      <c r="AE139" t="s">
        <v>642</v>
      </c>
      <c r="AF139">
        <v>0</v>
      </c>
      <c r="AG139" t="b">
        <v>0</v>
      </c>
      <c r="AH139">
        <v>-1</v>
      </c>
      <c r="AI139" t="s">
        <v>642</v>
      </c>
      <c r="AJ139">
        <v>0</v>
      </c>
      <c r="AK139" t="b">
        <v>0</v>
      </c>
      <c r="AL139">
        <v>0</v>
      </c>
      <c r="AM139" t="b">
        <v>1</v>
      </c>
      <c r="AN139">
        <v>0</v>
      </c>
      <c r="AO139" t="b">
        <v>0</v>
      </c>
      <c r="AQ139">
        <v>62796137</v>
      </c>
      <c r="AR139">
        <v>62796137</v>
      </c>
      <c r="AS139">
        <v>4</v>
      </c>
      <c r="AT139" t="b">
        <v>0</v>
      </c>
      <c r="AU139" t="b">
        <v>1</v>
      </c>
    </row>
    <row r="140" spans="1:47" x14ac:dyDescent="0.25">
      <c r="A140" t="s">
        <v>624</v>
      </c>
      <c r="B140" t="s">
        <v>625</v>
      </c>
      <c r="C140">
        <v>20230101</v>
      </c>
      <c r="D140">
        <v>2023</v>
      </c>
      <c r="E140">
        <v>52</v>
      </c>
      <c r="F140" t="s">
        <v>626</v>
      </c>
      <c r="G140">
        <v>842</v>
      </c>
      <c r="H140" t="s">
        <v>627</v>
      </c>
      <c r="I140" t="s">
        <v>627</v>
      </c>
      <c r="J140" t="s">
        <v>628</v>
      </c>
      <c r="K140" t="s">
        <v>629</v>
      </c>
      <c r="L140">
        <v>528</v>
      </c>
      <c r="M140" t="s">
        <v>823</v>
      </c>
      <c r="N140" t="s">
        <v>315</v>
      </c>
      <c r="O140">
        <v>0</v>
      </c>
      <c r="P140" t="s">
        <v>632</v>
      </c>
      <c r="Q140" t="s">
        <v>633</v>
      </c>
      <c r="R140" t="s">
        <v>634</v>
      </c>
      <c r="S140" t="s">
        <v>635</v>
      </c>
      <c r="T140" t="b">
        <v>1</v>
      </c>
      <c r="U140" t="s">
        <v>636</v>
      </c>
      <c r="V140" t="s">
        <v>637</v>
      </c>
      <c r="W140">
        <v>0</v>
      </c>
      <c r="X140" t="b">
        <v>0</v>
      </c>
      <c r="Y140" t="s">
        <v>638</v>
      </c>
      <c r="Z140" t="s">
        <v>639</v>
      </c>
      <c r="AA140" t="s">
        <v>640</v>
      </c>
      <c r="AB140">
        <v>0</v>
      </c>
      <c r="AC140" t="s">
        <v>641</v>
      </c>
      <c r="AD140">
        <v>-1</v>
      </c>
      <c r="AE140" t="s">
        <v>642</v>
      </c>
      <c r="AF140">
        <v>0</v>
      </c>
      <c r="AG140" t="b">
        <v>0</v>
      </c>
      <c r="AH140">
        <v>-1</v>
      </c>
      <c r="AI140" t="s">
        <v>642</v>
      </c>
      <c r="AJ140">
        <v>0</v>
      </c>
      <c r="AK140" t="b">
        <v>0</v>
      </c>
      <c r="AL140">
        <v>0</v>
      </c>
      <c r="AM140" t="b">
        <v>1</v>
      </c>
      <c r="AN140">
        <v>0</v>
      </c>
      <c r="AO140" t="b">
        <v>0</v>
      </c>
      <c r="AQ140">
        <v>82186249692</v>
      </c>
      <c r="AR140">
        <v>82186249692</v>
      </c>
      <c r="AS140">
        <v>4</v>
      </c>
      <c r="AT140" t="b">
        <v>0</v>
      </c>
      <c r="AU140" t="b">
        <v>1</v>
      </c>
    </row>
    <row r="141" spans="1:47" x14ac:dyDescent="0.25">
      <c r="A141" t="s">
        <v>624</v>
      </c>
      <c r="B141" t="s">
        <v>625</v>
      </c>
      <c r="C141">
        <v>20230101</v>
      </c>
      <c r="D141">
        <v>2023</v>
      </c>
      <c r="E141">
        <v>52</v>
      </c>
      <c r="F141" t="s">
        <v>626</v>
      </c>
      <c r="G141">
        <v>842</v>
      </c>
      <c r="H141" t="s">
        <v>627</v>
      </c>
      <c r="I141" t="s">
        <v>627</v>
      </c>
      <c r="J141" t="s">
        <v>628</v>
      </c>
      <c r="K141" t="s">
        <v>629</v>
      </c>
      <c r="L141">
        <v>531</v>
      </c>
      <c r="M141" t="s">
        <v>824</v>
      </c>
      <c r="N141" t="s">
        <v>825</v>
      </c>
      <c r="O141">
        <v>0</v>
      </c>
      <c r="P141" t="s">
        <v>632</v>
      </c>
      <c r="Q141" t="s">
        <v>633</v>
      </c>
      <c r="R141" t="s">
        <v>634</v>
      </c>
      <c r="S141" t="s">
        <v>635</v>
      </c>
      <c r="T141" t="b">
        <v>1</v>
      </c>
      <c r="U141" t="s">
        <v>636</v>
      </c>
      <c r="V141" t="s">
        <v>637</v>
      </c>
      <c r="W141">
        <v>0</v>
      </c>
      <c r="X141" t="b">
        <v>0</v>
      </c>
      <c r="Y141" t="s">
        <v>638</v>
      </c>
      <c r="Z141" t="s">
        <v>639</v>
      </c>
      <c r="AA141" t="s">
        <v>640</v>
      </c>
      <c r="AB141">
        <v>0</v>
      </c>
      <c r="AC141" t="s">
        <v>641</v>
      </c>
      <c r="AD141">
        <v>-1</v>
      </c>
      <c r="AE141" t="s">
        <v>642</v>
      </c>
      <c r="AF141">
        <v>0</v>
      </c>
      <c r="AG141" t="b">
        <v>0</v>
      </c>
      <c r="AH141">
        <v>-1</v>
      </c>
      <c r="AI141" t="s">
        <v>642</v>
      </c>
      <c r="AJ141">
        <v>0</v>
      </c>
      <c r="AK141" t="b">
        <v>0</v>
      </c>
      <c r="AL141">
        <v>0</v>
      </c>
      <c r="AM141" t="b">
        <v>1</v>
      </c>
      <c r="AN141">
        <v>0</v>
      </c>
      <c r="AO141" t="b">
        <v>0</v>
      </c>
      <c r="AQ141">
        <v>500490832</v>
      </c>
      <c r="AR141">
        <v>500490832</v>
      </c>
      <c r="AS141">
        <v>4</v>
      </c>
      <c r="AT141" t="b">
        <v>0</v>
      </c>
      <c r="AU141" t="b">
        <v>1</v>
      </c>
    </row>
    <row r="142" spans="1:47" x14ac:dyDescent="0.25">
      <c r="A142" t="s">
        <v>624</v>
      </c>
      <c r="B142" t="s">
        <v>625</v>
      </c>
      <c r="C142">
        <v>20230101</v>
      </c>
      <c r="D142">
        <v>2023</v>
      </c>
      <c r="E142">
        <v>52</v>
      </c>
      <c r="F142" t="s">
        <v>626</v>
      </c>
      <c r="G142">
        <v>842</v>
      </c>
      <c r="H142" t="s">
        <v>627</v>
      </c>
      <c r="I142" t="s">
        <v>627</v>
      </c>
      <c r="J142" t="s">
        <v>628</v>
      </c>
      <c r="K142" t="s">
        <v>629</v>
      </c>
      <c r="L142">
        <v>533</v>
      </c>
      <c r="M142" t="s">
        <v>860</v>
      </c>
      <c r="N142" t="s">
        <v>29</v>
      </c>
      <c r="O142">
        <v>0</v>
      </c>
      <c r="P142" t="s">
        <v>632</v>
      </c>
      <c r="Q142" t="s">
        <v>633</v>
      </c>
      <c r="R142" t="s">
        <v>634</v>
      </c>
      <c r="S142" t="s">
        <v>635</v>
      </c>
      <c r="T142" t="b">
        <v>1</v>
      </c>
      <c r="U142" t="s">
        <v>636</v>
      </c>
      <c r="V142" t="s">
        <v>637</v>
      </c>
      <c r="W142">
        <v>0</v>
      </c>
      <c r="X142" t="b">
        <v>0</v>
      </c>
      <c r="Y142" t="s">
        <v>638</v>
      </c>
      <c r="Z142" t="s">
        <v>639</v>
      </c>
      <c r="AA142" t="s">
        <v>640</v>
      </c>
      <c r="AB142">
        <v>0</v>
      </c>
      <c r="AC142" t="s">
        <v>641</v>
      </c>
      <c r="AD142">
        <v>-1</v>
      </c>
      <c r="AE142" t="s">
        <v>642</v>
      </c>
      <c r="AF142">
        <v>0</v>
      </c>
      <c r="AG142" t="b">
        <v>0</v>
      </c>
      <c r="AH142">
        <v>-1</v>
      </c>
      <c r="AI142" t="s">
        <v>642</v>
      </c>
      <c r="AJ142">
        <v>0</v>
      </c>
      <c r="AK142" t="b">
        <v>0</v>
      </c>
      <c r="AL142">
        <v>0</v>
      </c>
      <c r="AM142" t="b">
        <v>1</v>
      </c>
      <c r="AN142">
        <v>0</v>
      </c>
      <c r="AO142" t="b">
        <v>0</v>
      </c>
      <c r="AQ142">
        <v>637586269</v>
      </c>
      <c r="AR142">
        <v>637586269</v>
      </c>
      <c r="AS142">
        <v>4</v>
      </c>
      <c r="AT142" t="b">
        <v>0</v>
      </c>
      <c r="AU142" t="b">
        <v>1</v>
      </c>
    </row>
    <row r="143" spans="1:47" x14ac:dyDescent="0.25">
      <c r="A143" t="s">
        <v>624</v>
      </c>
      <c r="B143" t="s">
        <v>625</v>
      </c>
      <c r="C143">
        <v>20230101</v>
      </c>
      <c r="D143">
        <v>2023</v>
      </c>
      <c r="E143">
        <v>52</v>
      </c>
      <c r="F143" t="s">
        <v>626</v>
      </c>
      <c r="G143">
        <v>842</v>
      </c>
      <c r="H143" t="s">
        <v>627</v>
      </c>
      <c r="I143" t="s">
        <v>627</v>
      </c>
      <c r="J143" t="s">
        <v>628</v>
      </c>
      <c r="K143" t="s">
        <v>629</v>
      </c>
      <c r="L143">
        <v>534</v>
      </c>
      <c r="M143" t="s">
        <v>861</v>
      </c>
      <c r="N143" t="s">
        <v>397</v>
      </c>
      <c r="O143">
        <v>0</v>
      </c>
      <c r="P143" t="s">
        <v>632</v>
      </c>
      <c r="Q143" t="s">
        <v>633</v>
      </c>
      <c r="R143" t="s">
        <v>634</v>
      </c>
      <c r="S143" t="s">
        <v>635</v>
      </c>
      <c r="T143" t="b">
        <v>1</v>
      </c>
      <c r="U143" t="s">
        <v>636</v>
      </c>
      <c r="V143" t="s">
        <v>637</v>
      </c>
      <c r="W143">
        <v>0</v>
      </c>
      <c r="X143" t="b">
        <v>0</v>
      </c>
      <c r="Y143" t="s">
        <v>638</v>
      </c>
      <c r="Z143" t="s">
        <v>639</v>
      </c>
      <c r="AA143" t="s">
        <v>640</v>
      </c>
      <c r="AB143">
        <v>0</v>
      </c>
      <c r="AC143" t="s">
        <v>641</v>
      </c>
      <c r="AD143">
        <v>-1</v>
      </c>
      <c r="AE143" t="s">
        <v>642</v>
      </c>
      <c r="AF143">
        <v>0</v>
      </c>
      <c r="AG143" t="b">
        <v>0</v>
      </c>
      <c r="AH143">
        <v>-1</v>
      </c>
      <c r="AI143" t="s">
        <v>642</v>
      </c>
      <c r="AJ143">
        <v>0</v>
      </c>
      <c r="AK143" t="b">
        <v>0</v>
      </c>
      <c r="AL143">
        <v>0</v>
      </c>
      <c r="AM143" t="b">
        <v>1</v>
      </c>
      <c r="AN143">
        <v>0</v>
      </c>
      <c r="AO143" t="b">
        <v>0</v>
      </c>
      <c r="AQ143">
        <v>851128472</v>
      </c>
      <c r="AR143">
        <v>851128472</v>
      </c>
      <c r="AS143">
        <v>4</v>
      </c>
      <c r="AT143" t="b">
        <v>0</v>
      </c>
      <c r="AU143" t="b">
        <v>1</v>
      </c>
    </row>
    <row r="144" spans="1:47" x14ac:dyDescent="0.25">
      <c r="A144" t="s">
        <v>624</v>
      </c>
      <c r="B144" t="s">
        <v>625</v>
      </c>
      <c r="C144">
        <v>20230101</v>
      </c>
      <c r="D144">
        <v>2023</v>
      </c>
      <c r="E144">
        <v>52</v>
      </c>
      <c r="F144" t="s">
        <v>626</v>
      </c>
      <c r="G144">
        <v>842</v>
      </c>
      <c r="H144" t="s">
        <v>627</v>
      </c>
      <c r="I144" t="s">
        <v>627</v>
      </c>
      <c r="J144" t="s">
        <v>628</v>
      </c>
      <c r="K144" t="s">
        <v>629</v>
      </c>
      <c r="L144">
        <v>540</v>
      </c>
      <c r="M144" t="s">
        <v>862</v>
      </c>
      <c r="N144" t="s">
        <v>305</v>
      </c>
      <c r="O144">
        <v>0</v>
      </c>
      <c r="P144" t="s">
        <v>632</v>
      </c>
      <c r="Q144" t="s">
        <v>633</v>
      </c>
      <c r="R144" t="s">
        <v>634</v>
      </c>
      <c r="S144" t="s">
        <v>635</v>
      </c>
      <c r="T144" t="b">
        <v>1</v>
      </c>
      <c r="U144" t="s">
        <v>636</v>
      </c>
      <c r="V144" t="s">
        <v>637</v>
      </c>
      <c r="W144">
        <v>0</v>
      </c>
      <c r="X144" t="b">
        <v>0</v>
      </c>
      <c r="Y144" t="s">
        <v>638</v>
      </c>
      <c r="Z144" t="s">
        <v>639</v>
      </c>
      <c r="AA144" t="s">
        <v>640</v>
      </c>
      <c r="AB144">
        <v>0</v>
      </c>
      <c r="AC144" t="s">
        <v>641</v>
      </c>
      <c r="AD144">
        <v>-1</v>
      </c>
      <c r="AE144" t="s">
        <v>642</v>
      </c>
      <c r="AF144">
        <v>0</v>
      </c>
      <c r="AG144" t="b">
        <v>0</v>
      </c>
      <c r="AH144">
        <v>-1</v>
      </c>
      <c r="AI144" t="s">
        <v>642</v>
      </c>
      <c r="AJ144">
        <v>0</v>
      </c>
      <c r="AK144" t="b">
        <v>0</v>
      </c>
      <c r="AL144">
        <v>0</v>
      </c>
      <c r="AM144" t="b">
        <v>1</v>
      </c>
      <c r="AN144">
        <v>0</v>
      </c>
      <c r="AO144" t="b">
        <v>0</v>
      </c>
      <c r="AQ144">
        <v>63374833</v>
      </c>
      <c r="AR144">
        <v>63374833</v>
      </c>
      <c r="AS144">
        <v>4</v>
      </c>
      <c r="AT144" t="b">
        <v>0</v>
      </c>
      <c r="AU144" t="b">
        <v>1</v>
      </c>
    </row>
    <row r="145" spans="1:47" x14ac:dyDescent="0.25">
      <c r="A145" t="s">
        <v>624</v>
      </c>
      <c r="B145" t="s">
        <v>625</v>
      </c>
      <c r="C145">
        <v>20230101</v>
      </c>
      <c r="D145">
        <v>2023</v>
      </c>
      <c r="E145">
        <v>52</v>
      </c>
      <c r="F145" t="s">
        <v>626</v>
      </c>
      <c r="G145">
        <v>842</v>
      </c>
      <c r="H145" t="s">
        <v>627</v>
      </c>
      <c r="I145" t="s">
        <v>627</v>
      </c>
      <c r="J145" t="s">
        <v>628</v>
      </c>
      <c r="K145" t="s">
        <v>629</v>
      </c>
      <c r="L145">
        <v>548</v>
      </c>
      <c r="M145" t="s">
        <v>863</v>
      </c>
      <c r="N145" t="s">
        <v>459</v>
      </c>
      <c r="O145">
        <v>0</v>
      </c>
      <c r="P145" t="s">
        <v>632</v>
      </c>
      <c r="Q145" t="s">
        <v>633</v>
      </c>
      <c r="R145" t="s">
        <v>634</v>
      </c>
      <c r="S145" t="s">
        <v>635</v>
      </c>
      <c r="T145" t="b">
        <v>1</v>
      </c>
      <c r="U145" t="s">
        <v>636</v>
      </c>
      <c r="V145" t="s">
        <v>637</v>
      </c>
      <c r="W145">
        <v>0</v>
      </c>
      <c r="X145" t="b">
        <v>0</v>
      </c>
      <c r="Y145" t="s">
        <v>638</v>
      </c>
      <c r="Z145" t="s">
        <v>639</v>
      </c>
      <c r="AA145" t="s">
        <v>640</v>
      </c>
      <c r="AB145">
        <v>0</v>
      </c>
      <c r="AC145" t="s">
        <v>641</v>
      </c>
      <c r="AD145">
        <v>-1</v>
      </c>
      <c r="AE145" t="s">
        <v>642</v>
      </c>
      <c r="AF145">
        <v>0</v>
      </c>
      <c r="AG145" t="b">
        <v>0</v>
      </c>
      <c r="AH145">
        <v>-1</v>
      </c>
      <c r="AI145" t="s">
        <v>642</v>
      </c>
      <c r="AJ145">
        <v>0</v>
      </c>
      <c r="AK145" t="b">
        <v>0</v>
      </c>
      <c r="AL145">
        <v>0</v>
      </c>
      <c r="AM145" t="b">
        <v>1</v>
      </c>
      <c r="AN145">
        <v>0</v>
      </c>
      <c r="AO145" t="b">
        <v>0</v>
      </c>
      <c r="AQ145">
        <v>13417739</v>
      </c>
      <c r="AR145">
        <v>13417739</v>
      </c>
      <c r="AS145">
        <v>4</v>
      </c>
      <c r="AT145" t="b">
        <v>0</v>
      </c>
      <c r="AU145" t="b">
        <v>1</v>
      </c>
    </row>
    <row r="146" spans="1:47" x14ac:dyDescent="0.25">
      <c r="A146" t="s">
        <v>624</v>
      </c>
      <c r="B146" t="s">
        <v>625</v>
      </c>
      <c r="C146">
        <v>20230101</v>
      </c>
      <c r="D146">
        <v>2023</v>
      </c>
      <c r="E146">
        <v>52</v>
      </c>
      <c r="F146" t="s">
        <v>626</v>
      </c>
      <c r="G146">
        <v>842</v>
      </c>
      <c r="H146" t="s">
        <v>627</v>
      </c>
      <c r="I146" t="s">
        <v>627</v>
      </c>
      <c r="J146" t="s">
        <v>628</v>
      </c>
      <c r="K146" t="s">
        <v>629</v>
      </c>
      <c r="L146">
        <v>554</v>
      </c>
      <c r="M146" t="s">
        <v>864</v>
      </c>
      <c r="N146" t="s">
        <v>325</v>
      </c>
      <c r="O146">
        <v>0</v>
      </c>
      <c r="P146" t="s">
        <v>632</v>
      </c>
      <c r="Q146" t="s">
        <v>633</v>
      </c>
      <c r="R146" t="s">
        <v>634</v>
      </c>
      <c r="S146" t="s">
        <v>635</v>
      </c>
      <c r="T146" t="b">
        <v>1</v>
      </c>
      <c r="U146" t="s">
        <v>636</v>
      </c>
      <c r="V146" t="s">
        <v>637</v>
      </c>
      <c r="W146">
        <v>0</v>
      </c>
      <c r="X146" t="b">
        <v>0</v>
      </c>
      <c r="Y146" t="s">
        <v>638</v>
      </c>
      <c r="Z146" t="s">
        <v>639</v>
      </c>
      <c r="AA146" t="s">
        <v>640</v>
      </c>
      <c r="AB146">
        <v>0</v>
      </c>
      <c r="AC146" t="s">
        <v>641</v>
      </c>
      <c r="AD146">
        <v>-1</v>
      </c>
      <c r="AE146" t="s">
        <v>642</v>
      </c>
      <c r="AF146">
        <v>0</v>
      </c>
      <c r="AG146" t="b">
        <v>0</v>
      </c>
      <c r="AH146">
        <v>-1</v>
      </c>
      <c r="AI146" t="s">
        <v>642</v>
      </c>
      <c r="AJ146">
        <v>0</v>
      </c>
      <c r="AK146" t="b">
        <v>0</v>
      </c>
      <c r="AL146">
        <v>0</v>
      </c>
      <c r="AM146" t="b">
        <v>1</v>
      </c>
      <c r="AN146">
        <v>0</v>
      </c>
      <c r="AO146" t="b">
        <v>0</v>
      </c>
      <c r="AQ146">
        <v>4351765963</v>
      </c>
      <c r="AR146">
        <v>4351765963</v>
      </c>
      <c r="AS146">
        <v>4</v>
      </c>
      <c r="AT146" t="b">
        <v>0</v>
      </c>
      <c r="AU146" t="b">
        <v>1</v>
      </c>
    </row>
    <row r="147" spans="1:47" x14ac:dyDescent="0.25">
      <c r="A147" t="s">
        <v>624</v>
      </c>
      <c r="B147" t="s">
        <v>625</v>
      </c>
      <c r="C147">
        <v>20230101</v>
      </c>
      <c r="D147">
        <v>2023</v>
      </c>
      <c r="E147">
        <v>52</v>
      </c>
      <c r="F147" t="s">
        <v>626</v>
      </c>
      <c r="G147">
        <v>842</v>
      </c>
      <c r="H147" t="s">
        <v>627</v>
      </c>
      <c r="I147" t="s">
        <v>627</v>
      </c>
      <c r="J147" t="s">
        <v>628</v>
      </c>
      <c r="K147" t="s">
        <v>629</v>
      </c>
      <c r="L147">
        <v>558</v>
      </c>
      <c r="M147" t="s">
        <v>865</v>
      </c>
      <c r="N147" t="s">
        <v>313</v>
      </c>
      <c r="O147">
        <v>0</v>
      </c>
      <c r="P147" t="s">
        <v>632</v>
      </c>
      <c r="Q147" t="s">
        <v>633</v>
      </c>
      <c r="R147" t="s">
        <v>634</v>
      </c>
      <c r="S147" t="s">
        <v>635</v>
      </c>
      <c r="T147" t="b">
        <v>1</v>
      </c>
      <c r="U147" t="s">
        <v>636</v>
      </c>
      <c r="V147" t="s">
        <v>637</v>
      </c>
      <c r="W147">
        <v>0</v>
      </c>
      <c r="X147" t="b">
        <v>0</v>
      </c>
      <c r="Y147" t="s">
        <v>638</v>
      </c>
      <c r="Z147" t="s">
        <v>639</v>
      </c>
      <c r="AA147" t="s">
        <v>640</v>
      </c>
      <c r="AB147">
        <v>0</v>
      </c>
      <c r="AC147" t="s">
        <v>641</v>
      </c>
      <c r="AD147">
        <v>-1</v>
      </c>
      <c r="AE147" t="s">
        <v>642</v>
      </c>
      <c r="AF147">
        <v>0</v>
      </c>
      <c r="AG147" t="b">
        <v>0</v>
      </c>
      <c r="AH147">
        <v>-1</v>
      </c>
      <c r="AI147" t="s">
        <v>642</v>
      </c>
      <c r="AJ147">
        <v>0</v>
      </c>
      <c r="AK147" t="b">
        <v>0</v>
      </c>
      <c r="AL147">
        <v>0</v>
      </c>
      <c r="AM147" t="b">
        <v>1</v>
      </c>
      <c r="AN147">
        <v>0</v>
      </c>
      <c r="AO147" t="b">
        <v>0</v>
      </c>
      <c r="AQ147">
        <v>2370792167</v>
      </c>
      <c r="AR147">
        <v>2370792167</v>
      </c>
      <c r="AS147">
        <v>4</v>
      </c>
      <c r="AT147" t="b">
        <v>0</v>
      </c>
      <c r="AU147" t="b">
        <v>1</v>
      </c>
    </row>
    <row r="148" spans="1:47" x14ac:dyDescent="0.25">
      <c r="A148" t="s">
        <v>624</v>
      </c>
      <c r="B148" t="s">
        <v>625</v>
      </c>
      <c r="C148">
        <v>20230101</v>
      </c>
      <c r="D148">
        <v>2023</v>
      </c>
      <c r="E148">
        <v>52</v>
      </c>
      <c r="F148" t="s">
        <v>626</v>
      </c>
      <c r="G148">
        <v>842</v>
      </c>
      <c r="H148" t="s">
        <v>627</v>
      </c>
      <c r="I148" t="s">
        <v>627</v>
      </c>
      <c r="J148" t="s">
        <v>628</v>
      </c>
      <c r="K148" t="s">
        <v>629</v>
      </c>
      <c r="L148">
        <v>562</v>
      </c>
      <c r="M148" t="s">
        <v>866</v>
      </c>
      <c r="N148" t="s">
        <v>307</v>
      </c>
      <c r="O148">
        <v>0</v>
      </c>
      <c r="P148" t="s">
        <v>632</v>
      </c>
      <c r="Q148" t="s">
        <v>633</v>
      </c>
      <c r="R148" t="s">
        <v>634</v>
      </c>
      <c r="S148" t="s">
        <v>635</v>
      </c>
      <c r="T148" t="b">
        <v>1</v>
      </c>
      <c r="U148" t="s">
        <v>636</v>
      </c>
      <c r="V148" t="s">
        <v>637</v>
      </c>
      <c r="W148">
        <v>0</v>
      </c>
      <c r="X148" t="b">
        <v>0</v>
      </c>
      <c r="Y148" t="s">
        <v>638</v>
      </c>
      <c r="Z148" t="s">
        <v>639</v>
      </c>
      <c r="AA148" t="s">
        <v>640</v>
      </c>
      <c r="AB148">
        <v>0</v>
      </c>
      <c r="AC148" t="s">
        <v>641</v>
      </c>
      <c r="AD148">
        <v>-1</v>
      </c>
      <c r="AE148" t="s">
        <v>642</v>
      </c>
      <c r="AF148">
        <v>0</v>
      </c>
      <c r="AG148" t="b">
        <v>0</v>
      </c>
      <c r="AH148">
        <v>-1</v>
      </c>
      <c r="AI148" t="s">
        <v>642</v>
      </c>
      <c r="AJ148">
        <v>0</v>
      </c>
      <c r="AK148" t="b">
        <v>0</v>
      </c>
      <c r="AL148">
        <v>0</v>
      </c>
      <c r="AM148" t="b">
        <v>1</v>
      </c>
      <c r="AN148">
        <v>0</v>
      </c>
      <c r="AO148" t="b">
        <v>0</v>
      </c>
      <c r="AQ148">
        <v>78061430</v>
      </c>
      <c r="AR148">
        <v>78061430</v>
      </c>
      <c r="AS148">
        <v>4</v>
      </c>
      <c r="AT148" t="b">
        <v>0</v>
      </c>
      <c r="AU148" t="b">
        <v>1</v>
      </c>
    </row>
    <row r="149" spans="1:47" x14ac:dyDescent="0.25">
      <c r="A149" t="s">
        <v>624</v>
      </c>
      <c r="B149" t="s">
        <v>625</v>
      </c>
      <c r="C149">
        <v>20230101</v>
      </c>
      <c r="D149">
        <v>2023</v>
      </c>
      <c r="E149">
        <v>52</v>
      </c>
      <c r="F149" t="s">
        <v>626</v>
      </c>
      <c r="G149">
        <v>842</v>
      </c>
      <c r="H149" t="s">
        <v>627</v>
      </c>
      <c r="I149" t="s">
        <v>627</v>
      </c>
      <c r="J149" t="s">
        <v>628</v>
      </c>
      <c r="K149" t="s">
        <v>629</v>
      </c>
      <c r="L149">
        <v>566</v>
      </c>
      <c r="M149" t="s">
        <v>867</v>
      </c>
      <c r="N149" t="s">
        <v>311</v>
      </c>
      <c r="O149">
        <v>0</v>
      </c>
      <c r="P149" t="s">
        <v>632</v>
      </c>
      <c r="Q149" t="s">
        <v>633</v>
      </c>
      <c r="R149" t="s">
        <v>634</v>
      </c>
      <c r="S149" t="s">
        <v>635</v>
      </c>
      <c r="T149" t="b">
        <v>1</v>
      </c>
      <c r="U149" t="s">
        <v>636</v>
      </c>
      <c r="V149" t="s">
        <v>637</v>
      </c>
      <c r="W149">
        <v>0</v>
      </c>
      <c r="X149" t="b">
        <v>0</v>
      </c>
      <c r="Y149" t="s">
        <v>638</v>
      </c>
      <c r="Z149" t="s">
        <v>639</v>
      </c>
      <c r="AA149" t="s">
        <v>640</v>
      </c>
      <c r="AB149">
        <v>0</v>
      </c>
      <c r="AC149" t="s">
        <v>641</v>
      </c>
      <c r="AD149">
        <v>-1</v>
      </c>
      <c r="AE149" t="s">
        <v>642</v>
      </c>
      <c r="AF149">
        <v>0</v>
      </c>
      <c r="AG149" t="b">
        <v>0</v>
      </c>
      <c r="AH149">
        <v>-1</v>
      </c>
      <c r="AI149" t="s">
        <v>642</v>
      </c>
      <c r="AJ149">
        <v>0</v>
      </c>
      <c r="AK149" t="b">
        <v>0</v>
      </c>
      <c r="AL149">
        <v>0</v>
      </c>
      <c r="AM149" t="b">
        <v>1</v>
      </c>
      <c r="AN149">
        <v>0</v>
      </c>
      <c r="AO149" t="b">
        <v>0</v>
      </c>
      <c r="AQ149">
        <v>2599318014</v>
      </c>
      <c r="AR149">
        <v>2599318014</v>
      </c>
      <c r="AS149">
        <v>4</v>
      </c>
      <c r="AT149" t="b">
        <v>0</v>
      </c>
      <c r="AU149" t="b">
        <v>1</v>
      </c>
    </row>
    <row r="150" spans="1:47" x14ac:dyDescent="0.25">
      <c r="A150" t="s">
        <v>624</v>
      </c>
      <c r="B150" t="s">
        <v>625</v>
      </c>
      <c r="C150">
        <v>20230101</v>
      </c>
      <c r="D150">
        <v>2023</v>
      </c>
      <c r="E150">
        <v>52</v>
      </c>
      <c r="F150" t="s">
        <v>626</v>
      </c>
      <c r="G150">
        <v>842</v>
      </c>
      <c r="H150" t="s">
        <v>627</v>
      </c>
      <c r="I150" t="s">
        <v>627</v>
      </c>
      <c r="J150" t="s">
        <v>628</v>
      </c>
      <c r="K150" t="s">
        <v>629</v>
      </c>
      <c r="L150">
        <v>570</v>
      </c>
      <c r="M150" t="s">
        <v>643</v>
      </c>
      <c r="N150" t="s">
        <v>644</v>
      </c>
      <c r="O150">
        <v>0</v>
      </c>
      <c r="P150" t="s">
        <v>632</v>
      </c>
      <c r="Q150" t="s">
        <v>633</v>
      </c>
      <c r="R150" t="s">
        <v>634</v>
      </c>
      <c r="S150" t="s">
        <v>635</v>
      </c>
      <c r="T150" t="b">
        <v>1</v>
      </c>
      <c r="U150" t="s">
        <v>636</v>
      </c>
      <c r="V150" t="s">
        <v>637</v>
      </c>
      <c r="W150">
        <v>0</v>
      </c>
      <c r="X150" t="b">
        <v>0</v>
      </c>
      <c r="Y150" t="s">
        <v>638</v>
      </c>
      <c r="Z150" t="s">
        <v>639</v>
      </c>
      <c r="AA150" t="s">
        <v>640</v>
      </c>
      <c r="AB150">
        <v>0</v>
      </c>
      <c r="AC150" t="s">
        <v>641</v>
      </c>
      <c r="AD150">
        <v>-1</v>
      </c>
      <c r="AE150" t="s">
        <v>642</v>
      </c>
      <c r="AF150">
        <v>0</v>
      </c>
      <c r="AG150" t="b">
        <v>0</v>
      </c>
      <c r="AH150">
        <v>-1</v>
      </c>
      <c r="AI150" t="s">
        <v>642</v>
      </c>
      <c r="AJ150">
        <v>0</v>
      </c>
      <c r="AK150" t="b">
        <v>0</v>
      </c>
      <c r="AL150">
        <v>0</v>
      </c>
      <c r="AM150" t="b">
        <v>0</v>
      </c>
      <c r="AN150">
        <v>0</v>
      </c>
      <c r="AO150" t="b">
        <v>0</v>
      </c>
      <c r="AQ150">
        <v>10397</v>
      </c>
      <c r="AR150">
        <v>10397</v>
      </c>
      <c r="AS150">
        <v>0</v>
      </c>
      <c r="AT150" t="b">
        <v>0</v>
      </c>
      <c r="AU150" t="b">
        <v>1</v>
      </c>
    </row>
    <row r="151" spans="1:47" x14ac:dyDescent="0.25">
      <c r="A151" t="s">
        <v>624</v>
      </c>
      <c r="B151" t="s">
        <v>625</v>
      </c>
      <c r="C151">
        <v>20230101</v>
      </c>
      <c r="D151">
        <v>2023</v>
      </c>
      <c r="E151">
        <v>52</v>
      </c>
      <c r="F151" t="s">
        <v>626</v>
      </c>
      <c r="G151">
        <v>842</v>
      </c>
      <c r="H151" t="s">
        <v>627</v>
      </c>
      <c r="I151" t="s">
        <v>627</v>
      </c>
      <c r="J151" t="s">
        <v>628</v>
      </c>
      <c r="K151" t="s">
        <v>629</v>
      </c>
      <c r="L151">
        <v>574</v>
      </c>
      <c r="M151" t="s">
        <v>645</v>
      </c>
      <c r="N151" t="s">
        <v>646</v>
      </c>
      <c r="O151">
        <v>0</v>
      </c>
      <c r="P151" t="s">
        <v>632</v>
      </c>
      <c r="Q151" t="s">
        <v>633</v>
      </c>
      <c r="R151" t="s">
        <v>634</v>
      </c>
      <c r="S151" t="s">
        <v>635</v>
      </c>
      <c r="T151" t="b">
        <v>1</v>
      </c>
      <c r="U151" t="s">
        <v>636</v>
      </c>
      <c r="V151" t="s">
        <v>637</v>
      </c>
      <c r="W151">
        <v>0</v>
      </c>
      <c r="X151" t="b">
        <v>0</v>
      </c>
      <c r="Y151" t="s">
        <v>638</v>
      </c>
      <c r="Z151" t="s">
        <v>639</v>
      </c>
      <c r="AA151" t="s">
        <v>640</v>
      </c>
      <c r="AB151">
        <v>0</v>
      </c>
      <c r="AC151" t="s">
        <v>641</v>
      </c>
      <c r="AD151">
        <v>-1</v>
      </c>
      <c r="AE151" t="s">
        <v>642</v>
      </c>
      <c r="AF151">
        <v>0</v>
      </c>
      <c r="AG151" t="b">
        <v>0</v>
      </c>
      <c r="AH151">
        <v>-1</v>
      </c>
      <c r="AI151" t="s">
        <v>642</v>
      </c>
      <c r="AJ151">
        <v>0</v>
      </c>
      <c r="AK151" t="b">
        <v>0</v>
      </c>
      <c r="AL151">
        <v>0</v>
      </c>
      <c r="AM151" t="b">
        <v>0</v>
      </c>
      <c r="AN151">
        <v>0</v>
      </c>
      <c r="AO151" t="b">
        <v>0</v>
      </c>
      <c r="AQ151">
        <v>127712</v>
      </c>
      <c r="AR151">
        <v>127712</v>
      </c>
      <c r="AS151">
        <v>0</v>
      </c>
      <c r="AT151" t="b">
        <v>0</v>
      </c>
      <c r="AU151" t="b">
        <v>1</v>
      </c>
    </row>
    <row r="152" spans="1:47" x14ac:dyDescent="0.25">
      <c r="A152" t="s">
        <v>624</v>
      </c>
      <c r="B152" t="s">
        <v>625</v>
      </c>
      <c r="C152">
        <v>20230101</v>
      </c>
      <c r="D152">
        <v>2023</v>
      </c>
      <c r="E152">
        <v>52</v>
      </c>
      <c r="F152" t="s">
        <v>626</v>
      </c>
      <c r="G152">
        <v>842</v>
      </c>
      <c r="H152" t="s">
        <v>627</v>
      </c>
      <c r="I152" t="s">
        <v>627</v>
      </c>
      <c r="J152" t="s">
        <v>628</v>
      </c>
      <c r="K152" t="s">
        <v>629</v>
      </c>
      <c r="L152">
        <v>579</v>
      </c>
      <c r="M152" t="s">
        <v>868</v>
      </c>
      <c r="N152" t="s">
        <v>317</v>
      </c>
      <c r="O152">
        <v>0</v>
      </c>
      <c r="P152" t="s">
        <v>632</v>
      </c>
      <c r="Q152" t="s">
        <v>633</v>
      </c>
      <c r="R152" t="s">
        <v>634</v>
      </c>
      <c r="S152" t="s">
        <v>635</v>
      </c>
      <c r="T152" t="b">
        <v>1</v>
      </c>
      <c r="U152" t="s">
        <v>636</v>
      </c>
      <c r="V152" t="s">
        <v>637</v>
      </c>
      <c r="W152">
        <v>0</v>
      </c>
      <c r="X152" t="b">
        <v>0</v>
      </c>
      <c r="Y152" t="s">
        <v>638</v>
      </c>
      <c r="Z152" t="s">
        <v>639</v>
      </c>
      <c r="AA152" t="s">
        <v>640</v>
      </c>
      <c r="AB152">
        <v>0</v>
      </c>
      <c r="AC152" t="s">
        <v>641</v>
      </c>
      <c r="AD152">
        <v>-1</v>
      </c>
      <c r="AE152" t="s">
        <v>642</v>
      </c>
      <c r="AF152">
        <v>0</v>
      </c>
      <c r="AG152" t="b">
        <v>0</v>
      </c>
      <c r="AH152">
        <v>-1</v>
      </c>
      <c r="AI152" t="s">
        <v>642</v>
      </c>
      <c r="AJ152">
        <v>0</v>
      </c>
      <c r="AK152" t="b">
        <v>0</v>
      </c>
      <c r="AL152">
        <v>0</v>
      </c>
      <c r="AM152" t="b">
        <v>1</v>
      </c>
      <c r="AN152">
        <v>0</v>
      </c>
      <c r="AO152" t="b">
        <v>0</v>
      </c>
      <c r="AQ152">
        <v>5025604073</v>
      </c>
      <c r="AR152">
        <v>5025604073</v>
      </c>
      <c r="AS152">
        <v>4</v>
      </c>
      <c r="AT152" t="b">
        <v>0</v>
      </c>
      <c r="AU152" t="b">
        <v>1</v>
      </c>
    </row>
    <row r="153" spans="1:47" x14ac:dyDescent="0.25">
      <c r="A153" t="s">
        <v>624</v>
      </c>
      <c r="B153" t="s">
        <v>625</v>
      </c>
      <c r="C153">
        <v>20230101</v>
      </c>
      <c r="D153">
        <v>2023</v>
      </c>
      <c r="E153">
        <v>52</v>
      </c>
      <c r="F153" t="s">
        <v>626</v>
      </c>
      <c r="G153">
        <v>842</v>
      </c>
      <c r="H153" t="s">
        <v>627</v>
      </c>
      <c r="I153" t="s">
        <v>627</v>
      </c>
      <c r="J153" t="s">
        <v>628</v>
      </c>
      <c r="K153" t="s">
        <v>629</v>
      </c>
      <c r="L153">
        <v>583</v>
      </c>
      <c r="M153" t="s">
        <v>869</v>
      </c>
      <c r="N153" t="s">
        <v>870</v>
      </c>
      <c r="O153">
        <v>0</v>
      </c>
      <c r="P153" t="s">
        <v>632</v>
      </c>
      <c r="Q153" t="s">
        <v>633</v>
      </c>
      <c r="R153" t="s">
        <v>634</v>
      </c>
      <c r="S153" t="s">
        <v>635</v>
      </c>
      <c r="T153" t="b">
        <v>1</v>
      </c>
      <c r="U153" t="s">
        <v>636</v>
      </c>
      <c r="V153" t="s">
        <v>637</v>
      </c>
      <c r="W153">
        <v>0</v>
      </c>
      <c r="X153" t="b">
        <v>0</v>
      </c>
      <c r="Y153" t="s">
        <v>638</v>
      </c>
      <c r="Z153" t="s">
        <v>639</v>
      </c>
      <c r="AA153" t="s">
        <v>640</v>
      </c>
      <c r="AB153">
        <v>0</v>
      </c>
      <c r="AC153" t="s">
        <v>641</v>
      </c>
      <c r="AD153">
        <v>-1</v>
      </c>
      <c r="AE153" t="s">
        <v>642</v>
      </c>
      <c r="AF153">
        <v>0</v>
      </c>
      <c r="AG153" t="b">
        <v>0</v>
      </c>
      <c r="AH153">
        <v>-1</v>
      </c>
      <c r="AI153" t="s">
        <v>642</v>
      </c>
      <c r="AJ153">
        <v>0</v>
      </c>
      <c r="AK153" t="b">
        <v>0</v>
      </c>
      <c r="AL153">
        <v>0</v>
      </c>
      <c r="AM153" t="b">
        <v>1</v>
      </c>
      <c r="AN153">
        <v>0</v>
      </c>
      <c r="AO153" t="b">
        <v>0</v>
      </c>
      <c r="AQ153">
        <v>52011077</v>
      </c>
      <c r="AR153">
        <v>52011077</v>
      </c>
      <c r="AS153">
        <v>4</v>
      </c>
      <c r="AT153" t="b">
        <v>0</v>
      </c>
      <c r="AU153" t="b">
        <v>1</v>
      </c>
    </row>
    <row r="154" spans="1:47" x14ac:dyDescent="0.25">
      <c r="A154" t="s">
        <v>624</v>
      </c>
      <c r="B154" t="s">
        <v>625</v>
      </c>
      <c r="C154">
        <v>20230101</v>
      </c>
      <c r="D154">
        <v>2023</v>
      </c>
      <c r="E154">
        <v>52</v>
      </c>
      <c r="F154" t="s">
        <v>626</v>
      </c>
      <c r="G154">
        <v>842</v>
      </c>
      <c r="H154" t="s">
        <v>627</v>
      </c>
      <c r="I154" t="s">
        <v>627</v>
      </c>
      <c r="J154" t="s">
        <v>628</v>
      </c>
      <c r="K154" t="s">
        <v>629</v>
      </c>
      <c r="L154">
        <v>584</v>
      </c>
      <c r="M154" t="s">
        <v>871</v>
      </c>
      <c r="N154" t="s">
        <v>872</v>
      </c>
      <c r="O154">
        <v>0</v>
      </c>
      <c r="P154" t="s">
        <v>632</v>
      </c>
      <c r="Q154" t="s">
        <v>633</v>
      </c>
      <c r="R154" t="s">
        <v>634</v>
      </c>
      <c r="S154" t="s">
        <v>635</v>
      </c>
      <c r="T154" t="b">
        <v>1</v>
      </c>
      <c r="U154" t="s">
        <v>636</v>
      </c>
      <c r="V154" t="s">
        <v>637</v>
      </c>
      <c r="W154">
        <v>0</v>
      </c>
      <c r="X154" t="b">
        <v>0</v>
      </c>
      <c r="Y154" t="s">
        <v>638</v>
      </c>
      <c r="Z154" t="s">
        <v>639</v>
      </c>
      <c r="AA154" t="s">
        <v>640</v>
      </c>
      <c r="AB154">
        <v>0</v>
      </c>
      <c r="AC154" t="s">
        <v>641</v>
      </c>
      <c r="AD154">
        <v>-1</v>
      </c>
      <c r="AE154" t="s">
        <v>642</v>
      </c>
      <c r="AF154">
        <v>0</v>
      </c>
      <c r="AG154" t="b">
        <v>0</v>
      </c>
      <c r="AH154">
        <v>-1</v>
      </c>
      <c r="AI154" t="s">
        <v>642</v>
      </c>
      <c r="AJ154">
        <v>0</v>
      </c>
      <c r="AK154" t="b">
        <v>0</v>
      </c>
      <c r="AL154">
        <v>0</v>
      </c>
      <c r="AM154" t="b">
        <v>1</v>
      </c>
      <c r="AN154">
        <v>0</v>
      </c>
      <c r="AO154" t="b">
        <v>0</v>
      </c>
      <c r="AQ154">
        <v>58063730</v>
      </c>
      <c r="AR154">
        <v>58063730</v>
      </c>
      <c r="AS154">
        <v>4</v>
      </c>
      <c r="AT154" t="b">
        <v>0</v>
      </c>
      <c r="AU154" t="b">
        <v>1</v>
      </c>
    </row>
    <row r="155" spans="1:47" x14ac:dyDescent="0.25">
      <c r="A155" t="s">
        <v>624</v>
      </c>
      <c r="B155" t="s">
        <v>625</v>
      </c>
      <c r="C155">
        <v>20230101</v>
      </c>
      <c r="D155">
        <v>2023</v>
      </c>
      <c r="E155">
        <v>52</v>
      </c>
      <c r="F155" t="s">
        <v>626</v>
      </c>
      <c r="G155">
        <v>842</v>
      </c>
      <c r="H155" t="s">
        <v>627</v>
      </c>
      <c r="I155" t="s">
        <v>627</v>
      </c>
      <c r="J155" t="s">
        <v>628</v>
      </c>
      <c r="K155" t="s">
        <v>629</v>
      </c>
      <c r="L155">
        <v>585</v>
      </c>
      <c r="M155" t="s">
        <v>873</v>
      </c>
      <c r="N155" t="s">
        <v>349</v>
      </c>
      <c r="O155">
        <v>0</v>
      </c>
      <c r="P155" t="s">
        <v>632</v>
      </c>
      <c r="Q155" t="s">
        <v>633</v>
      </c>
      <c r="R155" t="s">
        <v>634</v>
      </c>
      <c r="S155" t="s">
        <v>635</v>
      </c>
      <c r="T155" t="b">
        <v>1</v>
      </c>
      <c r="U155" t="s">
        <v>636</v>
      </c>
      <c r="V155" t="s">
        <v>637</v>
      </c>
      <c r="W155">
        <v>0</v>
      </c>
      <c r="X155" t="b">
        <v>0</v>
      </c>
      <c r="Y155" t="s">
        <v>638</v>
      </c>
      <c r="Z155" t="s">
        <v>639</v>
      </c>
      <c r="AA155" t="s">
        <v>640</v>
      </c>
      <c r="AB155">
        <v>0</v>
      </c>
      <c r="AC155" t="s">
        <v>641</v>
      </c>
      <c r="AD155">
        <v>-1</v>
      </c>
      <c r="AE155" t="s">
        <v>642</v>
      </c>
      <c r="AF155">
        <v>0</v>
      </c>
      <c r="AG155" t="b">
        <v>0</v>
      </c>
      <c r="AH155">
        <v>-1</v>
      </c>
      <c r="AI155" t="s">
        <v>642</v>
      </c>
      <c r="AJ155">
        <v>0</v>
      </c>
      <c r="AK155" t="b">
        <v>0</v>
      </c>
      <c r="AL155">
        <v>0</v>
      </c>
      <c r="AM155" t="b">
        <v>1</v>
      </c>
      <c r="AN155">
        <v>0</v>
      </c>
      <c r="AO155" t="b">
        <v>0</v>
      </c>
      <c r="AQ155">
        <v>20232442</v>
      </c>
      <c r="AR155">
        <v>20232442</v>
      </c>
      <c r="AS155">
        <v>4</v>
      </c>
      <c r="AT155" t="b">
        <v>0</v>
      </c>
      <c r="AU155" t="b">
        <v>1</v>
      </c>
    </row>
    <row r="156" spans="1:47" x14ac:dyDescent="0.25">
      <c r="A156" t="s">
        <v>624</v>
      </c>
      <c r="B156" t="s">
        <v>625</v>
      </c>
      <c r="C156">
        <v>20230101</v>
      </c>
      <c r="D156">
        <v>2023</v>
      </c>
      <c r="E156">
        <v>52</v>
      </c>
      <c r="F156" t="s">
        <v>626</v>
      </c>
      <c r="G156">
        <v>842</v>
      </c>
      <c r="H156" t="s">
        <v>627</v>
      </c>
      <c r="I156" t="s">
        <v>627</v>
      </c>
      <c r="J156" t="s">
        <v>628</v>
      </c>
      <c r="K156" t="s">
        <v>629</v>
      </c>
      <c r="L156">
        <v>586</v>
      </c>
      <c r="M156" t="s">
        <v>874</v>
      </c>
      <c r="N156" t="s">
        <v>339</v>
      </c>
      <c r="O156">
        <v>0</v>
      </c>
      <c r="P156" t="s">
        <v>632</v>
      </c>
      <c r="Q156" t="s">
        <v>633</v>
      </c>
      <c r="R156" t="s">
        <v>634</v>
      </c>
      <c r="S156" t="s">
        <v>635</v>
      </c>
      <c r="T156" t="b">
        <v>1</v>
      </c>
      <c r="U156" t="s">
        <v>636</v>
      </c>
      <c r="V156" t="s">
        <v>637</v>
      </c>
      <c r="W156">
        <v>0</v>
      </c>
      <c r="X156" t="b">
        <v>0</v>
      </c>
      <c r="Y156" t="s">
        <v>638</v>
      </c>
      <c r="Z156" t="s">
        <v>639</v>
      </c>
      <c r="AA156" t="s">
        <v>640</v>
      </c>
      <c r="AB156">
        <v>0</v>
      </c>
      <c r="AC156" t="s">
        <v>641</v>
      </c>
      <c r="AD156">
        <v>-1</v>
      </c>
      <c r="AE156" t="s">
        <v>642</v>
      </c>
      <c r="AF156">
        <v>0</v>
      </c>
      <c r="AG156" t="b">
        <v>0</v>
      </c>
      <c r="AH156">
        <v>-1</v>
      </c>
      <c r="AI156" t="s">
        <v>642</v>
      </c>
      <c r="AJ156">
        <v>0</v>
      </c>
      <c r="AK156" t="b">
        <v>0</v>
      </c>
      <c r="AL156">
        <v>0</v>
      </c>
      <c r="AM156" t="b">
        <v>1</v>
      </c>
      <c r="AN156">
        <v>0</v>
      </c>
      <c r="AO156" t="b">
        <v>0</v>
      </c>
      <c r="AQ156">
        <v>2075496757</v>
      </c>
      <c r="AR156">
        <v>2075496757</v>
      </c>
      <c r="AS156">
        <v>4</v>
      </c>
      <c r="AT156" t="b">
        <v>0</v>
      </c>
      <c r="AU156" t="b">
        <v>1</v>
      </c>
    </row>
    <row r="157" spans="1:47" x14ac:dyDescent="0.25">
      <c r="A157" t="s">
        <v>624</v>
      </c>
      <c r="B157" t="s">
        <v>625</v>
      </c>
      <c r="C157">
        <v>20230101</v>
      </c>
      <c r="D157">
        <v>2023</v>
      </c>
      <c r="E157">
        <v>52</v>
      </c>
      <c r="F157" t="s">
        <v>626</v>
      </c>
      <c r="G157">
        <v>842</v>
      </c>
      <c r="H157" t="s">
        <v>627</v>
      </c>
      <c r="I157" t="s">
        <v>627</v>
      </c>
      <c r="J157" t="s">
        <v>628</v>
      </c>
      <c r="K157" t="s">
        <v>629</v>
      </c>
      <c r="L157">
        <v>591</v>
      </c>
      <c r="M157" t="s">
        <v>875</v>
      </c>
      <c r="N157" t="s">
        <v>329</v>
      </c>
      <c r="O157">
        <v>0</v>
      </c>
      <c r="P157" t="s">
        <v>632</v>
      </c>
      <c r="Q157" t="s">
        <v>633</v>
      </c>
      <c r="R157" t="s">
        <v>634</v>
      </c>
      <c r="S157" t="s">
        <v>635</v>
      </c>
      <c r="T157" t="b">
        <v>1</v>
      </c>
      <c r="U157" t="s">
        <v>636</v>
      </c>
      <c r="V157" t="s">
        <v>637</v>
      </c>
      <c r="W157">
        <v>0</v>
      </c>
      <c r="X157" t="b">
        <v>0</v>
      </c>
      <c r="Y157" t="s">
        <v>638</v>
      </c>
      <c r="Z157" t="s">
        <v>639</v>
      </c>
      <c r="AA157" t="s">
        <v>640</v>
      </c>
      <c r="AB157">
        <v>0</v>
      </c>
      <c r="AC157" t="s">
        <v>641</v>
      </c>
      <c r="AD157">
        <v>-1</v>
      </c>
      <c r="AE157" t="s">
        <v>642</v>
      </c>
      <c r="AF157">
        <v>0</v>
      </c>
      <c r="AG157" t="b">
        <v>0</v>
      </c>
      <c r="AH157">
        <v>-1</v>
      </c>
      <c r="AI157" t="s">
        <v>642</v>
      </c>
      <c r="AJ157">
        <v>0</v>
      </c>
      <c r="AK157" t="b">
        <v>0</v>
      </c>
      <c r="AL157">
        <v>0</v>
      </c>
      <c r="AM157" t="b">
        <v>1</v>
      </c>
      <c r="AN157">
        <v>0</v>
      </c>
      <c r="AO157" t="b">
        <v>0</v>
      </c>
      <c r="AQ157">
        <v>11203749267</v>
      </c>
      <c r="AR157">
        <v>11203749267</v>
      </c>
      <c r="AS157">
        <v>4</v>
      </c>
      <c r="AT157" t="b">
        <v>0</v>
      </c>
      <c r="AU157" t="b">
        <v>1</v>
      </c>
    </row>
    <row r="158" spans="1:47" x14ac:dyDescent="0.25">
      <c r="A158" t="s">
        <v>624</v>
      </c>
      <c r="B158" t="s">
        <v>625</v>
      </c>
      <c r="C158">
        <v>20230101</v>
      </c>
      <c r="D158">
        <v>2023</v>
      </c>
      <c r="E158">
        <v>52</v>
      </c>
      <c r="F158" t="s">
        <v>626</v>
      </c>
      <c r="G158">
        <v>842</v>
      </c>
      <c r="H158" t="s">
        <v>627</v>
      </c>
      <c r="I158" t="s">
        <v>627</v>
      </c>
      <c r="J158" t="s">
        <v>628</v>
      </c>
      <c r="K158" t="s">
        <v>629</v>
      </c>
      <c r="L158">
        <v>598</v>
      </c>
      <c r="M158" t="s">
        <v>876</v>
      </c>
      <c r="N158" t="s">
        <v>335</v>
      </c>
      <c r="O158">
        <v>0</v>
      </c>
      <c r="P158" t="s">
        <v>632</v>
      </c>
      <c r="Q158" t="s">
        <v>633</v>
      </c>
      <c r="R158" t="s">
        <v>634</v>
      </c>
      <c r="S158" t="s">
        <v>635</v>
      </c>
      <c r="T158" t="b">
        <v>1</v>
      </c>
      <c r="U158" t="s">
        <v>636</v>
      </c>
      <c r="V158" t="s">
        <v>637</v>
      </c>
      <c r="W158">
        <v>0</v>
      </c>
      <c r="X158" t="b">
        <v>0</v>
      </c>
      <c r="Y158" t="s">
        <v>638</v>
      </c>
      <c r="Z158" t="s">
        <v>639</v>
      </c>
      <c r="AA158" t="s">
        <v>640</v>
      </c>
      <c r="AB158">
        <v>0</v>
      </c>
      <c r="AC158" t="s">
        <v>641</v>
      </c>
      <c r="AD158">
        <v>-1</v>
      </c>
      <c r="AE158" t="s">
        <v>642</v>
      </c>
      <c r="AF158">
        <v>0</v>
      </c>
      <c r="AG158" t="b">
        <v>0</v>
      </c>
      <c r="AH158">
        <v>-1</v>
      </c>
      <c r="AI158" t="s">
        <v>642</v>
      </c>
      <c r="AJ158">
        <v>0</v>
      </c>
      <c r="AK158" t="b">
        <v>0</v>
      </c>
      <c r="AL158">
        <v>0</v>
      </c>
      <c r="AM158" t="b">
        <v>1</v>
      </c>
      <c r="AN158">
        <v>0</v>
      </c>
      <c r="AO158" t="b">
        <v>0</v>
      </c>
      <c r="AQ158">
        <v>129178708</v>
      </c>
      <c r="AR158">
        <v>129178708</v>
      </c>
      <c r="AS158">
        <v>4</v>
      </c>
      <c r="AT158" t="b">
        <v>0</v>
      </c>
      <c r="AU158" t="b">
        <v>1</v>
      </c>
    </row>
    <row r="159" spans="1:47" x14ac:dyDescent="0.25">
      <c r="A159" t="s">
        <v>624</v>
      </c>
      <c r="B159" t="s">
        <v>625</v>
      </c>
      <c r="C159">
        <v>20230101</v>
      </c>
      <c r="D159">
        <v>2023</v>
      </c>
      <c r="E159">
        <v>52</v>
      </c>
      <c r="F159" t="s">
        <v>626</v>
      </c>
      <c r="G159">
        <v>842</v>
      </c>
      <c r="H159" t="s">
        <v>627</v>
      </c>
      <c r="I159" t="s">
        <v>627</v>
      </c>
      <c r="J159" t="s">
        <v>628</v>
      </c>
      <c r="K159" t="s">
        <v>629</v>
      </c>
      <c r="L159">
        <v>600</v>
      </c>
      <c r="M159" t="s">
        <v>877</v>
      </c>
      <c r="N159" t="s">
        <v>351</v>
      </c>
      <c r="O159">
        <v>0</v>
      </c>
      <c r="P159" t="s">
        <v>632</v>
      </c>
      <c r="Q159" t="s">
        <v>633</v>
      </c>
      <c r="R159" t="s">
        <v>634</v>
      </c>
      <c r="S159" t="s">
        <v>635</v>
      </c>
      <c r="T159" t="b">
        <v>1</v>
      </c>
      <c r="U159" t="s">
        <v>636</v>
      </c>
      <c r="V159" t="s">
        <v>637</v>
      </c>
      <c r="W159">
        <v>0</v>
      </c>
      <c r="X159" t="b">
        <v>0</v>
      </c>
      <c r="Y159" t="s">
        <v>638</v>
      </c>
      <c r="Z159" t="s">
        <v>639</v>
      </c>
      <c r="AA159" t="s">
        <v>640</v>
      </c>
      <c r="AB159">
        <v>0</v>
      </c>
      <c r="AC159" t="s">
        <v>641</v>
      </c>
      <c r="AD159">
        <v>-1</v>
      </c>
      <c r="AE159" t="s">
        <v>642</v>
      </c>
      <c r="AF159">
        <v>0</v>
      </c>
      <c r="AG159" t="b">
        <v>0</v>
      </c>
      <c r="AH159">
        <v>-1</v>
      </c>
      <c r="AI159" t="s">
        <v>642</v>
      </c>
      <c r="AJ159">
        <v>0</v>
      </c>
      <c r="AK159" t="b">
        <v>0</v>
      </c>
      <c r="AL159">
        <v>0</v>
      </c>
      <c r="AM159" t="b">
        <v>1</v>
      </c>
      <c r="AN159">
        <v>0</v>
      </c>
      <c r="AO159" t="b">
        <v>0</v>
      </c>
      <c r="AQ159">
        <v>2765465933</v>
      </c>
      <c r="AR159">
        <v>2765465933</v>
      </c>
      <c r="AS159">
        <v>4</v>
      </c>
      <c r="AT159" t="b">
        <v>0</v>
      </c>
      <c r="AU159" t="b">
        <v>1</v>
      </c>
    </row>
    <row r="160" spans="1:47" x14ac:dyDescent="0.25">
      <c r="A160" t="s">
        <v>624</v>
      </c>
      <c r="B160" t="s">
        <v>625</v>
      </c>
      <c r="C160">
        <v>20230101</v>
      </c>
      <c r="D160">
        <v>2023</v>
      </c>
      <c r="E160">
        <v>52</v>
      </c>
      <c r="F160" t="s">
        <v>626</v>
      </c>
      <c r="G160">
        <v>842</v>
      </c>
      <c r="H160" t="s">
        <v>627</v>
      </c>
      <c r="I160" t="s">
        <v>627</v>
      </c>
      <c r="J160" t="s">
        <v>628</v>
      </c>
      <c r="K160" t="s">
        <v>629</v>
      </c>
      <c r="L160">
        <v>604</v>
      </c>
      <c r="M160" t="s">
        <v>878</v>
      </c>
      <c r="N160" t="s">
        <v>331</v>
      </c>
      <c r="O160">
        <v>0</v>
      </c>
      <c r="P160" t="s">
        <v>632</v>
      </c>
      <c r="Q160" t="s">
        <v>633</v>
      </c>
      <c r="R160" t="s">
        <v>634</v>
      </c>
      <c r="S160" t="s">
        <v>635</v>
      </c>
      <c r="T160" t="b">
        <v>1</v>
      </c>
      <c r="U160" t="s">
        <v>636</v>
      </c>
      <c r="V160" t="s">
        <v>637</v>
      </c>
      <c r="W160">
        <v>0</v>
      </c>
      <c r="X160" t="b">
        <v>0</v>
      </c>
      <c r="Y160" t="s">
        <v>638</v>
      </c>
      <c r="Z160" t="s">
        <v>639</v>
      </c>
      <c r="AA160" t="s">
        <v>640</v>
      </c>
      <c r="AB160">
        <v>0</v>
      </c>
      <c r="AC160" t="s">
        <v>641</v>
      </c>
      <c r="AD160">
        <v>-1</v>
      </c>
      <c r="AE160" t="s">
        <v>642</v>
      </c>
      <c r="AF160">
        <v>0</v>
      </c>
      <c r="AG160" t="b">
        <v>0</v>
      </c>
      <c r="AH160">
        <v>-1</v>
      </c>
      <c r="AI160" t="s">
        <v>642</v>
      </c>
      <c r="AJ160">
        <v>0</v>
      </c>
      <c r="AK160" t="b">
        <v>0</v>
      </c>
      <c r="AL160">
        <v>0</v>
      </c>
      <c r="AM160" t="b">
        <v>1</v>
      </c>
      <c r="AN160">
        <v>0</v>
      </c>
      <c r="AO160" t="b">
        <v>0</v>
      </c>
      <c r="AQ160">
        <v>12039068958</v>
      </c>
      <c r="AR160">
        <v>12039068958</v>
      </c>
      <c r="AS160">
        <v>4</v>
      </c>
      <c r="AT160" t="b">
        <v>0</v>
      </c>
      <c r="AU160" t="b">
        <v>1</v>
      </c>
    </row>
    <row r="161" spans="1:47" x14ac:dyDescent="0.25">
      <c r="A161" t="s">
        <v>624</v>
      </c>
      <c r="B161" t="s">
        <v>625</v>
      </c>
      <c r="C161">
        <v>20230101</v>
      </c>
      <c r="D161">
        <v>2023</v>
      </c>
      <c r="E161">
        <v>52</v>
      </c>
      <c r="F161" t="s">
        <v>626</v>
      </c>
      <c r="G161">
        <v>842</v>
      </c>
      <c r="H161" t="s">
        <v>627</v>
      </c>
      <c r="I161" t="s">
        <v>627</v>
      </c>
      <c r="J161" t="s">
        <v>628</v>
      </c>
      <c r="K161" t="s">
        <v>629</v>
      </c>
      <c r="L161">
        <v>608</v>
      </c>
      <c r="M161" t="s">
        <v>879</v>
      </c>
      <c r="N161" t="s">
        <v>337</v>
      </c>
      <c r="O161">
        <v>0</v>
      </c>
      <c r="P161" t="s">
        <v>632</v>
      </c>
      <c r="Q161" t="s">
        <v>633</v>
      </c>
      <c r="R161" t="s">
        <v>634</v>
      </c>
      <c r="S161" t="s">
        <v>635</v>
      </c>
      <c r="T161" t="b">
        <v>1</v>
      </c>
      <c r="U161" t="s">
        <v>636</v>
      </c>
      <c r="V161" t="s">
        <v>637</v>
      </c>
      <c r="W161">
        <v>0</v>
      </c>
      <c r="X161" t="b">
        <v>0</v>
      </c>
      <c r="Y161" t="s">
        <v>638</v>
      </c>
      <c r="Z161" t="s">
        <v>639</v>
      </c>
      <c r="AA161" t="s">
        <v>640</v>
      </c>
      <c r="AB161">
        <v>0</v>
      </c>
      <c r="AC161" t="s">
        <v>641</v>
      </c>
      <c r="AD161">
        <v>-1</v>
      </c>
      <c r="AE161" t="s">
        <v>642</v>
      </c>
      <c r="AF161">
        <v>0</v>
      </c>
      <c r="AG161" t="b">
        <v>0</v>
      </c>
      <c r="AH161">
        <v>-1</v>
      </c>
      <c r="AI161" t="s">
        <v>642</v>
      </c>
      <c r="AJ161">
        <v>0</v>
      </c>
      <c r="AK161" t="b">
        <v>0</v>
      </c>
      <c r="AL161">
        <v>0</v>
      </c>
      <c r="AM161" t="b">
        <v>1</v>
      </c>
      <c r="AN161">
        <v>0</v>
      </c>
      <c r="AO161" t="b">
        <v>0</v>
      </c>
      <c r="AQ161">
        <v>9287844821</v>
      </c>
      <c r="AR161">
        <v>9287844821</v>
      </c>
      <c r="AS161">
        <v>4</v>
      </c>
      <c r="AT161" t="b">
        <v>0</v>
      </c>
      <c r="AU161" t="b">
        <v>1</v>
      </c>
    </row>
    <row r="162" spans="1:47" x14ac:dyDescent="0.25">
      <c r="A162" t="s">
        <v>624</v>
      </c>
      <c r="B162" t="s">
        <v>625</v>
      </c>
      <c r="C162">
        <v>20230101</v>
      </c>
      <c r="D162">
        <v>2023</v>
      </c>
      <c r="E162">
        <v>52</v>
      </c>
      <c r="F162" t="s">
        <v>626</v>
      </c>
      <c r="G162">
        <v>842</v>
      </c>
      <c r="H162" t="s">
        <v>627</v>
      </c>
      <c r="I162" t="s">
        <v>627</v>
      </c>
      <c r="J162" t="s">
        <v>628</v>
      </c>
      <c r="K162" t="s">
        <v>629</v>
      </c>
      <c r="L162">
        <v>612</v>
      </c>
      <c r="M162" t="s">
        <v>880</v>
      </c>
      <c r="N162" t="s">
        <v>343</v>
      </c>
      <c r="O162">
        <v>0</v>
      </c>
      <c r="P162" t="s">
        <v>632</v>
      </c>
      <c r="Q162" t="s">
        <v>633</v>
      </c>
      <c r="R162" t="s">
        <v>634</v>
      </c>
      <c r="S162" t="s">
        <v>635</v>
      </c>
      <c r="T162" t="b">
        <v>1</v>
      </c>
      <c r="U162" t="s">
        <v>636</v>
      </c>
      <c r="V162" t="s">
        <v>637</v>
      </c>
      <c r="W162">
        <v>0</v>
      </c>
      <c r="X162" t="b">
        <v>0</v>
      </c>
      <c r="Y162" t="s">
        <v>638</v>
      </c>
      <c r="Z162" t="s">
        <v>639</v>
      </c>
      <c r="AA162" t="s">
        <v>640</v>
      </c>
      <c r="AB162">
        <v>0</v>
      </c>
      <c r="AC162" t="s">
        <v>641</v>
      </c>
      <c r="AD162">
        <v>-1</v>
      </c>
      <c r="AE162" t="s">
        <v>642</v>
      </c>
      <c r="AF162">
        <v>0</v>
      </c>
      <c r="AG162" t="b">
        <v>0</v>
      </c>
      <c r="AH162">
        <v>-1</v>
      </c>
      <c r="AI162" t="s">
        <v>642</v>
      </c>
      <c r="AJ162">
        <v>0</v>
      </c>
      <c r="AK162" t="b">
        <v>0</v>
      </c>
      <c r="AL162">
        <v>0</v>
      </c>
      <c r="AM162" t="b">
        <v>1</v>
      </c>
      <c r="AN162">
        <v>0</v>
      </c>
      <c r="AO162" t="b">
        <v>0</v>
      </c>
      <c r="AQ162">
        <v>4021665</v>
      </c>
      <c r="AR162">
        <v>4021665</v>
      </c>
      <c r="AS162">
        <v>4</v>
      </c>
      <c r="AT162" t="b">
        <v>0</v>
      </c>
      <c r="AU162" t="b">
        <v>1</v>
      </c>
    </row>
    <row r="163" spans="1:47" x14ac:dyDescent="0.25">
      <c r="A163" t="s">
        <v>624</v>
      </c>
      <c r="B163" t="s">
        <v>625</v>
      </c>
      <c r="C163">
        <v>20230101</v>
      </c>
      <c r="D163">
        <v>2023</v>
      </c>
      <c r="E163">
        <v>52</v>
      </c>
      <c r="F163" t="s">
        <v>626</v>
      </c>
      <c r="G163">
        <v>842</v>
      </c>
      <c r="H163" t="s">
        <v>627</v>
      </c>
      <c r="I163" t="s">
        <v>627</v>
      </c>
      <c r="J163" t="s">
        <v>628</v>
      </c>
      <c r="K163" t="s">
        <v>629</v>
      </c>
      <c r="L163">
        <v>616</v>
      </c>
      <c r="M163" t="s">
        <v>881</v>
      </c>
      <c r="N163" t="s">
        <v>341</v>
      </c>
      <c r="O163">
        <v>0</v>
      </c>
      <c r="P163" t="s">
        <v>632</v>
      </c>
      <c r="Q163" t="s">
        <v>633</v>
      </c>
      <c r="R163" t="s">
        <v>634</v>
      </c>
      <c r="S163" t="s">
        <v>635</v>
      </c>
      <c r="T163" t="b">
        <v>1</v>
      </c>
      <c r="U163" t="s">
        <v>636</v>
      </c>
      <c r="V163" t="s">
        <v>637</v>
      </c>
      <c r="W163">
        <v>0</v>
      </c>
      <c r="X163" t="b">
        <v>0</v>
      </c>
      <c r="Y163" t="s">
        <v>638</v>
      </c>
      <c r="Z163" t="s">
        <v>639</v>
      </c>
      <c r="AA163" t="s">
        <v>640</v>
      </c>
      <c r="AB163">
        <v>0</v>
      </c>
      <c r="AC163" t="s">
        <v>641</v>
      </c>
      <c r="AD163">
        <v>-1</v>
      </c>
      <c r="AE163" t="s">
        <v>642</v>
      </c>
      <c r="AF163">
        <v>0</v>
      </c>
      <c r="AG163" t="b">
        <v>0</v>
      </c>
      <c r="AH163">
        <v>-1</v>
      </c>
      <c r="AI163" t="s">
        <v>642</v>
      </c>
      <c r="AJ163">
        <v>0</v>
      </c>
      <c r="AK163" t="b">
        <v>0</v>
      </c>
      <c r="AL163">
        <v>0</v>
      </c>
      <c r="AM163" t="b">
        <v>1</v>
      </c>
      <c r="AN163">
        <v>0</v>
      </c>
      <c r="AO163" t="b">
        <v>0</v>
      </c>
      <c r="AQ163">
        <v>10989843619</v>
      </c>
      <c r="AR163">
        <v>10989843619</v>
      </c>
      <c r="AS163">
        <v>4</v>
      </c>
      <c r="AT163" t="b">
        <v>0</v>
      </c>
      <c r="AU163" t="b">
        <v>1</v>
      </c>
    </row>
    <row r="164" spans="1:47" x14ac:dyDescent="0.25">
      <c r="A164" t="s">
        <v>624</v>
      </c>
      <c r="B164" t="s">
        <v>625</v>
      </c>
      <c r="C164">
        <v>20230101</v>
      </c>
      <c r="D164">
        <v>2023</v>
      </c>
      <c r="E164">
        <v>52</v>
      </c>
      <c r="F164" t="s">
        <v>626</v>
      </c>
      <c r="G164">
        <v>842</v>
      </c>
      <c r="H164" t="s">
        <v>627</v>
      </c>
      <c r="I164" t="s">
        <v>627</v>
      </c>
      <c r="J164" t="s">
        <v>628</v>
      </c>
      <c r="K164" t="s">
        <v>629</v>
      </c>
      <c r="L164">
        <v>620</v>
      </c>
      <c r="M164" t="s">
        <v>882</v>
      </c>
      <c r="N164" t="s">
        <v>347</v>
      </c>
      <c r="O164">
        <v>0</v>
      </c>
      <c r="P164" t="s">
        <v>632</v>
      </c>
      <c r="Q164" t="s">
        <v>633</v>
      </c>
      <c r="R164" t="s">
        <v>634</v>
      </c>
      <c r="S164" t="s">
        <v>635</v>
      </c>
      <c r="T164" t="b">
        <v>1</v>
      </c>
      <c r="U164" t="s">
        <v>636</v>
      </c>
      <c r="V164" t="s">
        <v>637</v>
      </c>
      <c r="W164">
        <v>0</v>
      </c>
      <c r="X164" t="b">
        <v>0</v>
      </c>
      <c r="Y164" t="s">
        <v>638</v>
      </c>
      <c r="Z164" t="s">
        <v>639</v>
      </c>
      <c r="AA164" t="s">
        <v>640</v>
      </c>
      <c r="AB164">
        <v>0</v>
      </c>
      <c r="AC164" t="s">
        <v>641</v>
      </c>
      <c r="AD164">
        <v>-1</v>
      </c>
      <c r="AE164" t="s">
        <v>642</v>
      </c>
      <c r="AF164">
        <v>0</v>
      </c>
      <c r="AG164" t="b">
        <v>0</v>
      </c>
      <c r="AH164">
        <v>-1</v>
      </c>
      <c r="AI164" t="s">
        <v>642</v>
      </c>
      <c r="AJ164">
        <v>0</v>
      </c>
      <c r="AK164" t="b">
        <v>0</v>
      </c>
      <c r="AL164">
        <v>0</v>
      </c>
      <c r="AM164" t="b">
        <v>1</v>
      </c>
      <c r="AN164">
        <v>0</v>
      </c>
      <c r="AO164" t="b">
        <v>0</v>
      </c>
      <c r="AQ164">
        <v>2281543455</v>
      </c>
      <c r="AR164">
        <v>2281543455</v>
      </c>
      <c r="AS164">
        <v>4</v>
      </c>
      <c r="AT164" t="b">
        <v>0</v>
      </c>
      <c r="AU164" t="b">
        <v>1</v>
      </c>
    </row>
    <row r="165" spans="1:47" x14ac:dyDescent="0.25">
      <c r="A165" t="s">
        <v>624</v>
      </c>
      <c r="B165" t="s">
        <v>625</v>
      </c>
      <c r="C165">
        <v>20230101</v>
      </c>
      <c r="D165">
        <v>2023</v>
      </c>
      <c r="E165">
        <v>52</v>
      </c>
      <c r="F165" t="s">
        <v>626</v>
      </c>
      <c r="G165">
        <v>842</v>
      </c>
      <c r="H165" t="s">
        <v>627</v>
      </c>
      <c r="I165" t="s">
        <v>627</v>
      </c>
      <c r="J165" t="s">
        <v>628</v>
      </c>
      <c r="K165" t="s">
        <v>629</v>
      </c>
      <c r="L165">
        <v>624</v>
      </c>
      <c r="M165" t="s">
        <v>883</v>
      </c>
      <c r="N165" t="s">
        <v>884</v>
      </c>
      <c r="O165">
        <v>0</v>
      </c>
      <c r="P165" t="s">
        <v>632</v>
      </c>
      <c r="Q165" t="s">
        <v>633</v>
      </c>
      <c r="R165" t="s">
        <v>634</v>
      </c>
      <c r="S165" t="s">
        <v>635</v>
      </c>
      <c r="T165" t="b">
        <v>1</v>
      </c>
      <c r="U165" t="s">
        <v>636</v>
      </c>
      <c r="V165" t="s">
        <v>637</v>
      </c>
      <c r="W165">
        <v>0</v>
      </c>
      <c r="X165" t="b">
        <v>0</v>
      </c>
      <c r="Y165" t="s">
        <v>638</v>
      </c>
      <c r="Z165" t="s">
        <v>639</v>
      </c>
      <c r="AA165" t="s">
        <v>640</v>
      </c>
      <c r="AB165">
        <v>0</v>
      </c>
      <c r="AC165" t="s">
        <v>641</v>
      </c>
      <c r="AD165">
        <v>-1</v>
      </c>
      <c r="AE165" t="s">
        <v>642</v>
      </c>
      <c r="AF165">
        <v>0</v>
      </c>
      <c r="AG165" t="b">
        <v>0</v>
      </c>
      <c r="AH165">
        <v>-1</v>
      </c>
      <c r="AI165" t="s">
        <v>642</v>
      </c>
      <c r="AJ165">
        <v>0</v>
      </c>
      <c r="AK165" t="b">
        <v>0</v>
      </c>
      <c r="AL165">
        <v>0</v>
      </c>
      <c r="AM165" t="b">
        <v>1</v>
      </c>
      <c r="AN165">
        <v>0</v>
      </c>
      <c r="AO165" t="b">
        <v>0</v>
      </c>
      <c r="AQ165">
        <v>3482349</v>
      </c>
      <c r="AR165">
        <v>3482349</v>
      </c>
      <c r="AS165">
        <v>4</v>
      </c>
      <c r="AT165" t="b">
        <v>0</v>
      </c>
      <c r="AU165" t="b">
        <v>1</v>
      </c>
    </row>
    <row r="166" spans="1:47" x14ac:dyDescent="0.25">
      <c r="A166" t="s">
        <v>624</v>
      </c>
      <c r="B166" t="s">
        <v>625</v>
      </c>
      <c r="C166">
        <v>20230101</v>
      </c>
      <c r="D166">
        <v>2023</v>
      </c>
      <c r="E166">
        <v>52</v>
      </c>
      <c r="F166" t="s">
        <v>626</v>
      </c>
      <c r="G166">
        <v>842</v>
      </c>
      <c r="H166" t="s">
        <v>627</v>
      </c>
      <c r="I166" t="s">
        <v>627</v>
      </c>
      <c r="J166" t="s">
        <v>628</v>
      </c>
      <c r="K166" t="s">
        <v>629</v>
      </c>
      <c r="L166">
        <v>626</v>
      </c>
      <c r="M166" t="s">
        <v>885</v>
      </c>
      <c r="N166" t="s">
        <v>886</v>
      </c>
      <c r="O166">
        <v>0</v>
      </c>
      <c r="P166" t="s">
        <v>632</v>
      </c>
      <c r="Q166" t="s">
        <v>633</v>
      </c>
      <c r="R166" t="s">
        <v>634</v>
      </c>
      <c r="S166" t="s">
        <v>635</v>
      </c>
      <c r="T166" t="b">
        <v>1</v>
      </c>
      <c r="U166" t="s">
        <v>636</v>
      </c>
      <c r="V166" t="s">
        <v>637</v>
      </c>
      <c r="W166">
        <v>0</v>
      </c>
      <c r="X166" t="b">
        <v>0</v>
      </c>
      <c r="Y166" t="s">
        <v>638</v>
      </c>
      <c r="Z166" t="s">
        <v>639</v>
      </c>
      <c r="AA166" t="s">
        <v>640</v>
      </c>
      <c r="AB166">
        <v>0</v>
      </c>
      <c r="AC166" t="s">
        <v>641</v>
      </c>
      <c r="AD166">
        <v>-1</v>
      </c>
      <c r="AE166" t="s">
        <v>642</v>
      </c>
      <c r="AF166">
        <v>0</v>
      </c>
      <c r="AG166" t="b">
        <v>0</v>
      </c>
      <c r="AH166">
        <v>-1</v>
      </c>
      <c r="AI166" t="s">
        <v>642</v>
      </c>
      <c r="AJ166">
        <v>0</v>
      </c>
      <c r="AK166" t="b">
        <v>0</v>
      </c>
      <c r="AL166">
        <v>0</v>
      </c>
      <c r="AM166" t="b">
        <v>1</v>
      </c>
      <c r="AN166">
        <v>0</v>
      </c>
      <c r="AO166" t="b">
        <v>0</v>
      </c>
      <c r="AQ166">
        <v>21363379</v>
      </c>
      <c r="AR166">
        <v>21363379</v>
      </c>
      <c r="AS166">
        <v>4</v>
      </c>
      <c r="AT166" t="b">
        <v>0</v>
      </c>
      <c r="AU166" t="b">
        <v>1</v>
      </c>
    </row>
    <row r="167" spans="1:47" x14ac:dyDescent="0.25">
      <c r="A167" t="s">
        <v>624</v>
      </c>
      <c r="B167" t="s">
        <v>625</v>
      </c>
      <c r="C167">
        <v>20230101</v>
      </c>
      <c r="D167">
        <v>2023</v>
      </c>
      <c r="E167">
        <v>52</v>
      </c>
      <c r="F167" t="s">
        <v>626</v>
      </c>
      <c r="G167">
        <v>842</v>
      </c>
      <c r="H167" t="s">
        <v>627</v>
      </c>
      <c r="I167" t="s">
        <v>627</v>
      </c>
      <c r="J167" t="s">
        <v>628</v>
      </c>
      <c r="K167" t="s">
        <v>629</v>
      </c>
      <c r="L167">
        <v>634</v>
      </c>
      <c r="M167" t="s">
        <v>887</v>
      </c>
      <c r="N167" t="s">
        <v>353</v>
      </c>
      <c r="O167">
        <v>0</v>
      </c>
      <c r="P167" t="s">
        <v>632</v>
      </c>
      <c r="Q167" t="s">
        <v>633</v>
      </c>
      <c r="R167" t="s">
        <v>634</v>
      </c>
      <c r="S167" t="s">
        <v>635</v>
      </c>
      <c r="T167" t="b">
        <v>1</v>
      </c>
      <c r="U167" t="s">
        <v>636</v>
      </c>
      <c r="V167" t="s">
        <v>637</v>
      </c>
      <c r="W167">
        <v>0</v>
      </c>
      <c r="X167" t="b">
        <v>0</v>
      </c>
      <c r="Y167" t="s">
        <v>638</v>
      </c>
      <c r="Z167" t="s">
        <v>639</v>
      </c>
      <c r="AA167" t="s">
        <v>640</v>
      </c>
      <c r="AB167">
        <v>0</v>
      </c>
      <c r="AC167" t="s">
        <v>641</v>
      </c>
      <c r="AD167">
        <v>-1</v>
      </c>
      <c r="AE167" t="s">
        <v>642</v>
      </c>
      <c r="AF167">
        <v>0</v>
      </c>
      <c r="AG167" t="b">
        <v>0</v>
      </c>
      <c r="AH167">
        <v>-1</v>
      </c>
      <c r="AI167" t="s">
        <v>642</v>
      </c>
      <c r="AJ167">
        <v>0</v>
      </c>
      <c r="AK167" t="b">
        <v>0</v>
      </c>
      <c r="AL167">
        <v>0</v>
      </c>
      <c r="AM167" t="b">
        <v>1</v>
      </c>
      <c r="AN167">
        <v>0</v>
      </c>
      <c r="AO167" t="b">
        <v>0</v>
      </c>
      <c r="AQ167">
        <v>4658192456</v>
      </c>
      <c r="AR167">
        <v>4658192456</v>
      </c>
      <c r="AS167">
        <v>4</v>
      </c>
      <c r="AT167" t="b">
        <v>0</v>
      </c>
      <c r="AU167" t="b">
        <v>1</v>
      </c>
    </row>
    <row r="168" spans="1:47" x14ac:dyDescent="0.25">
      <c r="A168" t="s">
        <v>624</v>
      </c>
      <c r="B168" t="s">
        <v>625</v>
      </c>
      <c r="C168">
        <v>20230101</v>
      </c>
      <c r="D168">
        <v>2023</v>
      </c>
      <c r="E168">
        <v>52</v>
      </c>
      <c r="F168" t="s">
        <v>626</v>
      </c>
      <c r="G168">
        <v>842</v>
      </c>
      <c r="H168" t="s">
        <v>627</v>
      </c>
      <c r="I168" t="s">
        <v>627</v>
      </c>
      <c r="J168" t="s">
        <v>628</v>
      </c>
      <c r="K168" t="s">
        <v>629</v>
      </c>
      <c r="L168">
        <v>642</v>
      </c>
      <c r="M168" t="s">
        <v>888</v>
      </c>
      <c r="N168" t="s">
        <v>355</v>
      </c>
      <c r="O168">
        <v>0</v>
      </c>
      <c r="P168" t="s">
        <v>632</v>
      </c>
      <c r="Q168" t="s">
        <v>633</v>
      </c>
      <c r="R168" t="s">
        <v>634</v>
      </c>
      <c r="S168" t="s">
        <v>635</v>
      </c>
      <c r="T168" t="b">
        <v>1</v>
      </c>
      <c r="U168" t="s">
        <v>636</v>
      </c>
      <c r="V168" t="s">
        <v>637</v>
      </c>
      <c r="W168">
        <v>0</v>
      </c>
      <c r="X168" t="b">
        <v>0</v>
      </c>
      <c r="Y168" t="s">
        <v>638</v>
      </c>
      <c r="Z168" t="s">
        <v>639</v>
      </c>
      <c r="AA168" t="s">
        <v>640</v>
      </c>
      <c r="AB168">
        <v>0</v>
      </c>
      <c r="AC168" t="s">
        <v>641</v>
      </c>
      <c r="AD168">
        <v>-1</v>
      </c>
      <c r="AE168" t="s">
        <v>642</v>
      </c>
      <c r="AF168">
        <v>0</v>
      </c>
      <c r="AG168" t="b">
        <v>0</v>
      </c>
      <c r="AH168">
        <v>-1</v>
      </c>
      <c r="AI168" t="s">
        <v>642</v>
      </c>
      <c r="AJ168">
        <v>0</v>
      </c>
      <c r="AK168" t="b">
        <v>0</v>
      </c>
      <c r="AL168">
        <v>0</v>
      </c>
      <c r="AM168" t="b">
        <v>1</v>
      </c>
      <c r="AN168">
        <v>0</v>
      </c>
      <c r="AO168" t="b">
        <v>0</v>
      </c>
      <c r="AQ168">
        <v>1304268392</v>
      </c>
      <c r="AR168">
        <v>1304268392</v>
      </c>
      <c r="AS168">
        <v>4</v>
      </c>
      <c r="AT168" t="b">
        <v>0</v>
      </c>
      <c r="AU168" t="b">
        <v>1</v>
      </c>
    </row>
    <row r="169" spans="1:47" x14ac:dyDescent="0.25">
      <c r="A169" t="s">
        <v>624</v>
      </c>
      <c r="B169" t="s">
        <v>625</v>
      </c>
      <c r="C169">
        <v>20230101</v>
      </c>
      <c r="D169">
        <v>2023</v>
      </c>
      <c r="E169">
        <v>52</v>
      </c>
      <c r="F169" t="s">
        <v>626</v>
      </c>
      <c r="G169">
        <v>842</v>
      </c>
      <c r="H169" t="s">
        <v>627</v>
      </c>
      <c r="I169" t="s">
        <v>627</v>
      </c>
      <c r="J169" t="s">
        <v>628</v>
      </c>
      <c r="K169" t="s">
        <v>629</v>
      </c>
      <c r="L169">
        <v>643</v>
      </c>
      <c r="M169" t="s">
        <v>889</v>
      </c>
      <c r="N169" t="s">
        <v>890</v>
      </c>
      <c r="O169">
        <v>0</v>
      </c>
      <c r="P169" t="s">
        <v>632</v>
      </c>
      <c r="Q169" t="s">
        <v>633</v>
      </c>
      <c r="R169" t="s">
        <v>634</v>
      </c>
      <c r="S169" t="s">
        <v>635</v>
      </c>
      <c r="T169" t="b">
        <v>1</v>
      </c>
      <c r="U169" t="s">
        <v>636</v>
      </c>
      <c r="V169" t="s">
        <v>637</v>
      </c>
      <c r="W169">
        <v>0</v>
      </c>
      <c r="X169" t="b">
        <v>0</v>
      </c>
      <c r="Y169" t="s">
        <v>638</v>
      </c>
      <c r="Z169" t="s">
        <v>639</v>
      </c>
      <c r="AA169" t="s">
        <v>640</v>
      </c>
      <c r="AB169">
        <v>0</v>
      </c>
      <c r="AC169" t="s">
        <v>641</v>
      </c>
      <c r="AD169">
        <v>-1</v>
      </c>
      <c r="AE169" t="s">
        <v>642</v>
      </c>
      <c r="AF169">
        <v>0</v>
      </c>
      <c r="AG169" t="b">
        <v>0</v>
      </c>
      <c r="AH169">
        <v>-1</v>
      </c>
      <c r="AI169" t="s">
        <v>642</v>
      </c>
      <c r="AJ169">
        <v>0</v>
      </c>
      <c r="AK169" t="b">
        <v>0</v>
      </c>
      <c r="AL169">
        <v>0</v>
      </c>
      <c r="AM169" t="b">
        <v>1</v>
      </c>
      <c r="AN169">
        <v>0</v>
      </c>
      <c r="AO169" t="b">
        <v>0</v>
      </c>
      <c r="AQ169">
        <v>597274158</v>
      </c>
      <c r="AR169">
        <v>597274158</v>
      </c>
      <c r="AS169">
        <v>4</v>
      </c>
      <c r="AT169" t="b">
        <v>0</v>
      </c>
      <c r="AU169" t="b">
        <v>1</v>
      </c>
    </row>
    <row r="170" spans="1:47" x14ac:dyDescent="0.25">
      <c r="A170" t="s">
        <v>624</v>
      </c>
      <c r="B170" t="s">
        <v>625</v>
      </c>
      <c r="C170">
        <v>20230101</v>
      </c>
      <c r="D170">
        <v>2023</v>
      </c>
      <c r="E170">
        <v>52</v>
      </c>
      <c r="F170" t="s">
        <v>626</v>
      </c>
      <c r="G170">
        <v>842</v>
      </c>
      <c r="H170" t="s">
        <v>627</v>
      </c>
      <c r="I170" t="s">
        <v>627</v>
      </c>
      <c r="J170" t="s">
        <v>628</v>
      </c>
      <c r="K170" t="s">
        <v>629</v>
      </c>
      <c r="L170">
        <v>646</v>
      </c>
      <c r="M170" t="s">
        <v>891</v>
      </c>
      <c r="N170" t="s">
        <v>361</v>
      </c>
      <c r="O170">
        <v>0</v>
      </c>
      <c r="P170" t="s">
        <v>632</v>
      </c>
      <c r="Q170" t="s">
        <v>633</v>
      </c>
      <c r="R170" t="s">
        <v>634</v>
      </c>
      <c r="S170" t="s">
        <v>635</v>
      </c>
      <c r="T170" t="b">
        <v>1</v>
      </c>
      <c r="U170" t="s">
        <v>636</v>
      </c>
      <c r="V170" t="s">
        <v>637</v>
      </c>
      <c r="W170">
        <v>0</v>
      </c>
      <c r="X170" t="b">
        <v>0</v>
      </c>
      <c r="Y170" t="s">
        <v>638</v>
      </c>
      <c r="Z170" t="s">
        <v>639</v>
      </c>
      <c r="AA170" t="s">
        <v>640</v>
      </c>
      <c r="AB170">
        <v>0</v>
      </c>
      <c r="AC170" t="s">
        <v>641</v>
      </c>
      <c r="AD170">
        <v>-1</v>
      </c>
      <c r="AE170" t="s">
        <v>642</v>
      </c>
      <c r="AF170">
        <v>0</v>
      </c>
      <c r="AG170" t="b">
        <v>0</v>
      </c>
      <c r="AH170">
        <v>-1</v>
      </c>
      <c r="AI170" t="s">
        <v>642</v>
      </c>
      <c r="AJ170">
        <v>0</v>
      </c>
      <c r="AK170" t="b">
        <v>0</v>
      </c>
      <c r="AL170">
        <v>0</v>
      </c>
      <c r="AM170" t="b">
        <v>1</v>
      </c>
      <c r="AN170">
        <v>0</v>
      </c>
      <c r="AO170" t="b">
        <v>0</v>
      </c>
      <c r="AQ170">
        <v>38042140</v>
      </c>
      <c r="AR170">
        <v>38042140</v>
      </c>
      <c r="AS170">
        <v>4</v>
      </c>
      <c r="AT170" t="b">
        <v>0</v>
      </c>
      <c r="AU170" t="b">
        <v>1</v>
      </c>
    </row>
    <row r="171" spans="1:47" x14ac:dyDescent="0.25">
      <c r="A171" t="s">
        <v>624</v>
      </c>
      <c r="B171" t="s">
        <v>625</v>
      </c>
      <c r="C171">
        <v>20230101</v>
      </c>
      <c r="D171">
        <v>2023</v>
      </c>
      <c r="E171">
        <v>52</v>
      </c>
      <c r="F171" t="s">
        <v>626</v>
      </c>
      <c r="G171">
        <v>842</v>
      </c>
      <c r="H171" t="s">
        <v>627</v>
      </c>
      <c r="I171" t="s">
        <v>627</v>
      </c>
      <c r="J171" t="s">
        <v>628</v>
      </c>
      <c r="K171" t="s">
        <v>629</v>
      </c>
      <c r="L171">
        <v>654</v>
      </c>
      <c r="M171" t="s">
        <v>892</v>
      </c>
      <c r="N171" t="s">
        <v>893</v>
      </c>
      <c r="O171">
        <v>0</v>
      </c>
      <c r="P171" t="s">
        <v>632</v>
      </c>
      <c r="Q171" t="s">
        <v>633</v>
      </c>
      <c r="R171" t="s">
        <v>634</v>
      </c>
      <c r="S171" t="s">
        <v>635</v>
      </c>
      <c r="T171" t="b">
        <v>1</v>
      </c>
      <c r="U171" t="s">
        <v>636</v>
      </c>
      <c r="V171" t="s">
        <v>637</v>
      </c>
      <c r="W171">
        <v>0</v>
      </c>
      <c r="X171" t="b">
        <v>0</v>
      </c>
      <c r="Y171" t="s">
        <v>638</v>
      </c>
      <c r="Z171" t="s">
        <v>639</v>
      </c>
      <c r="AA171" t="s">
        <v>640</v>
      </c>
      <c r="AB171">
        <v>0</v>
      </c>
      <c r="AC171" t="s">
        <v>641</v>
      </c>
      <c r="AD171">
        <v>-1</v>
      </c>
      <c r="AE171" t="s">
        <v>642</v>
      </c>
      <c r="AF171">
        <v>0</v>
      </c>
      <c r="AG171" t="b">
        <v>0</v>
      </c>
      <c r="AH171">
        <v>-1</v>
      </c>
      <c r="AI171" t="s">
        <v>642</v>
      </c>
      <c r="AJ171">
        <v>0</v>
      </c>
      <c r="AK171" t="b">
        <v>0</v>
      </c>
      <c r="AL171">
        <v>0</v>
      </c>
      <c r="AM171" t="b">
        <v>1</v>
      </c>
      <c r="AN171">
        <v>0</v>
      </c>
      <c r="AO171" t="b">
        <v>0</v>
      </c>
      <c r="AQ171">
        <v>233739</v>
      </c>
      <c r="AR171">
        <v>233739</v>
      </c>
      <c r="AS171">
        <v>4</v>
      </c>
      <c r="AT171" t="b">
        <v>0</v>
      </c>
      <c r="AU171" t="b">
        <v>1</v>
      </c>
    </row>
    <row r="172" spans="1:47" x14ac:dyDescent="0.25">
      <c r="A172" t="s">
        <v>624</v>
      </c>
      <c r="B172" t="s">
        <v>625</v>
      </c>
      <c r="C172">
        <v>20230101</v>
      </c>
      <c r="D172">
        <v>2023</v>
      </c>
      <c r="E172">
        <v>52</v>
      </c>
      <c r="F172" t="s">
        <v>626</v>
      </c>
      <c r="G172">
        <v>842</v>
      </c>
      <c r="H172" t="s">
        <v>627</v>
      </c>
      <c r="I172" t="s">
        <v>627</v>
      </c>
      <c r="J172" t="s">
        <v>628</v>
      </c>
      <c r="K172" t="s">
        <v>629</v>
      </c>
      <c r="L172">
        <v>659</v>
      </c>
      <c r="M172" t="s">
        <v>894</v>
      </c>
      <c r="N172" t="s">
        <v>895</v>
      </c>
      <c r="O172">
        <v>0</v>
      </c>
      <c r="P172" t="s">
        <v>632</v>
      </c>
      <c r="Q172" t="s">
        <v>633</v>
      </c>
      <c r="R172" t="s">
        <v>634</v>
      </c>
      <c r="S172" t="s">
        <v>635</v>
      </c>
      <c r="T172" t="b">
        <v>1</v>
      </c>
      <c r="U172" t="s">
        <v>636</v>
      </c>
      <c r="V172" t="s">
        <v>637</v>
      </c>
      <c r="W172">
        <v>0</v>
      </c>
      <c r="X172" t="b">
        <v>0</v>
      </c>
      <c r="Y172" t="s">
        <v>638</v>
      </c>
      <c r="Z172" t="s">
        <v>639</v>
      </c>
      <c r="AA172" t="s">
        <v>640</v>
      </c>
      <c r="AB172">
        <v>0</v>
      </c>
      <c r="AC172" t="s">
        <v>641</v>
      </c>
      <c r="AD172">
        <v>-1</v>
      </c>
      <c r="AE172" t="s">
        <v>642</v>
      </c>
      <c r="AF172">
        <v>0</v>
      </c>
      <c r="AG172" t="b">
        <v>0</v>
      </c>
      <c r="AH172">
        <v>-1</v>
      </c>
      <c r="AI172" t="s">
        <v>642</v>
      </c>
      <c r="AJ172">
        <v>0</v>
      </c>
      <c r="AK172" t="b">
        <v>0</v>
      </c>
      <c r="AL172">
        <v>0</v>
      </c>
      <c r="AM172" t="b">
        <v>1</v>
      </c>
      <c r="AN172">
        <v>0</v>
      </c>
      <c r="AO172" t="b">
        <v>0</v>
      </c>
      <c r="AQ172">
        <v>178685276</v>
      </c>
      <c r="AR172">
        <v>178685276</v>
      </c>
      <c r="AS172">
        <v>4</v>
      </c>
      <c r="AT172" t="b">
        <v>0</v>
      </c>
      <c r="AU172" t="b">
        <v>1</v>
      </c>
    </row>
    <row r="173" spans="1:47" x14ac:dyDescent="0.25">
      <c r="A173" t="s">
        <v>624</v>
      </c>
      <c r="B173" t="s">
        <v>625</v>
      </c>
      <c r="C173">
        <v>20230101</v>
      </c>
      <c r="D173">
        <v>2023</v>
      </c>
      <c r="E173">
        <v>52</v>
      </c>
      <c r="F173" t="s">
        <v>626</v>
      </c>
      <c r="G173">
        <v>842</v>
      </c>
      <c r="H173" t="s">
        <v>627</v>
      </c>
      <c r="I173" t="s">
        <v>627</v>
      </c>
      <c r="J173" t="s">
        <v>628</v>
      </c>
      <c r="K173" t="s">
        <v>629</v>
      </c>
      <c r="L173">
        <v>660</v>
      </c>
      <c r="M173" t="s">
        <v>747</v>
      </c>
      <c r="N173" t="s">
        <v>11</v>
      </c>
      <c r="O173">
        <v>0</v>
      </c>
      <c r="P173" t="s">
        <v>632</v>
      </c>
      <c r="Q173" t="s">
        <v>633</v>
      </c>
      <c r="R173" t="s">
        <v>634</v>
      </c>
      <c r="S173" t="s">
        <v>635</v>
      </c>
      <c r="T173" t="b">
        <v>1</v>
      </c>
      <c r="U173" t="s">
        <v>636</v>
      </c>
      <c r="V173" t="s">
        <v>637</v>
      </c>
      <c r="W173">
        <v>0</v>
      </c>
      <c r="X173" t="b">
        <v>0</v>
      </c>
      <c r="Y173" t="s">
        <v>638</v>
      </c>
      <c r="Z173" t="s">
        <v>639</v>
      </c>
      <c r="AA173" t="s">
        <v>640</v>
      </c>
      <c r="AB173">
        <v>0</v>
      </c>
      <c r="AC173" t="s">
        <v>641</v>
      </c>
      <c r="AD173">
        <v>-1</v>
      </c>
      <c r="AE173" t="s">
        <v>642</v>
      </c>
      <c r="AF173">
        <v>0</v>
      </c>
      <c r="AG173" t="b">
        <v>0</v>
      </c>
      <c r="AH173">
        <v>-1</v>
      </c>
      <c r="AI173" t="s">
        <v>642</v>
      </c>
      <c r="AJ173">
        <v>0</v>
      </c>
      <c r="AK173" t="b">
        <v>0</v>
      </c>
      <c r="AL173">
        <v>0</v>
      </c>
      <c r="AM173" t="b">
        <v>1</v>
      </c>
      <c r="AN173">
        <v>0</v>
      </c>
      <c r="AO173" t="b">
        <v>0</v>
      </c>
      <c r="AQ173">
        <v>70197355</v>
      </c>
      <c r="AR173">
        <v>70197355</v>
      </c>
      <c r="AS173">
        <v>4</v>
      </c>
      <c r="AT173" t="b">
        <v>0</v>
      </c>
      <c r="AU173" t="b">
        <v>1</v>
      </c>
    </row>
    <row r="174" spans="1:47" x14ac:dyDescent="0.25">
      <c r="A174" t="s">
        <v>624</v>
      </c>
      <c r="B174" t="s">
        <v>625</v>
      </c>
      <c r="C174">
        <v>20230101</v>
      </c>
      <c r="D174">
        <v>2023</v>
      </c>
      <c r="E174">
        <v>52</v>
      </c>
      <c r="F174" t="s">
        <v>626</v>
      </c>
      <c r="G174">
        <v>842</v>
      </c>
      <c r="H174" t="s">
        <v>627</v>
      </c>
      <c r="I174" t="s">
        <v>627</v>
      </c>
      <c r="J174" t="s">
        <v>628</v>
      </c>
      <c r="K174" t="s">
        <v>629</v>
      </c>
      <c r="L174">
        <v>662</v>
      </c>
      <c r="M174" t="s">
        <v>748</v>
      </c>
      <c r="N174" t="s">
        <v>749</v>
      </c>
      <c r="O174">
        <v>0</v>
      </c>
      <c r="P174" t="s">
        <v>632</v>
      </c>
      <c r="Q174" t="s">
        <v>633</v>
      </c>
      <c r="R174" t="s">
        <v>634</v>
      </c>
      <c r="S174" t="s">
        <v>635</v>
      </c>
      <c r="T174" t="b">
        <v>1</v>
      </c>
      <c r="U174" t="s">
        <v>636</v>
      </c>
      <c r="V174" t="s">
        <v>637</v>
      </c>
      <c r="W174">
        <v>0</v>
      </c>
      <c r="X174" t="b">
        <v>0</v>
      </c>
      <c r="Y174" t="s">
        <v>638</v>
      </c>
      <c r="Z174" t="s">
        <v>639</v>
      </c>
      <c r="AA174" t="s">
        <v>640</v>
      </c>
      <c r="AB174">
        <v>0</v>
      </c>
      <c r="AC174" t="s">
        <v>641</v>
      </c>
      <c r="AD174">
        <v>-1</v>
      </c>
      <c r="AE174" t="s">
        <v>642</v>
      </c>
      <c r="AF174">
        <v>0</v>
      </c>
      <c r="AG174" t="b">
        <v>0</v>
      </c>
      <c r="AH174">
        <v>-1</v>
      </c>
      <c r="AI174" t="s">
        <v>642</v>
      </c>
      <c r="AJ174">
        <v>0</v>
      </c>
      <c r="AK174" t="b">
        <v>0</v>
      </c>
      <c r="AL174">
        <v>0</v>
      </c>
      <c r="AM174" t="b">
        <v>1</v>
      </c>
      <c r="AN174">
        <v>0</v>
      </c>
      <c r="AO174" t="b">
        <v>0</v>
      </c>
      <c r="AQ174">
        <v>657854599</v>
      </c>
      <c r="AR174">
        <v>657854599</v>
      </c>
      <c r="AS174">
        <v>4</v>
      </c>
      <c r="AT174" t="b">
        <v>0</v>
      </c>
      <c r="AU174" t="b">
        <v>1</v>
      </c>
    </row>
    <row r="175" spans="1:47" x14ac:dyDescent="0.25">
      <c r="A175" t="s">
        <v>624</v>
      </c>
      <c r="B175" t="s">
        <v>625</v>
      </c>
      <c r="C175">
        <v>20230101</v>
      </c>
      <c r="D175">
        <v>2023</v>
      </c>
      <c r="E175">
        <v>52</v>
      </c>
      <c r="F175" t="s">
        <v>626</v>
      </c>
      <c r="G175">
        <v>842</v>
      </c>
      <c r="H175" t="s">
        <v>627</v>
      </c>
      <c r="I175" t="s">
        <v>627</v>
      </c>
      <c r="J175" t="s">
        <v>628</v>
      </c>
      <c r="K175" t="s">
        <v>629</v>
      </c>
      <c r="L175">
        <v>666</v>
      </c>
      <c r="M175" t="s">
        <v>750</v>
      </c>
      <c r="N175" t="s">
        <v>751</v>
      </c>
      <c r="O175">
        <v>0</v>
      </c>
      <c r="P175" t="s">
        <v>632</v>
      </c>
      <c r="Q175" t="s">
        <v>633</v>
      </c>
      <c r="R175" t="s">
        <v>634</v>
      </c>
      <c r="S175" t="s">
        <v>635</v>
      </c>
      <c r="T175" t="b">
        <v>1</v>
      </c>
      <c r="U175" t="s">
        <v>636</v>
      </c>
      <c r="V175" t="s">
        <v>637</v>
      </c>
      <c r="W175">
        <v>0</v>
      </c>
      <c r="X175" t="b">
        <v>0</v>
      </c>
      <c r="Y175" t="s">
        <v>638</v>
      </c>
      <c r="Z175" t="s">
        <v>639</v>
      </c>
      <c r="AA175" t="s">
        <v>640</v>
      </c>
      <c r="AB175">
        <v>0</v>
      </c>
      <c r="AC175" t="s">
        <v>641</v>
      </c>
      <c r="AD175">
        <v>-1</v>
      </c>
      <c r="AE175" t="s">
        <v>642</v>
      </c>
      <c r="AF175">
        <v>0</v>
      </c>
      <c r="AG175" t="b">
        <v>0</v>
      </c>
      <c r="AH175">
        <v>-1</v>
      </c>
      <c r="AI175" t="s">
        <v>642</v>
      </c>
      <c r="AJ175">
        <v>0</v>
      </c>
      <c r="AK175" t="b">
        <v>0</v>
      </c>
      <c r="AL175">
        <v>0</v>
      </c>
      <c r="AM175" t="b">
        <v>1</v>
      </c>
      <c r="AN175">
        <v>0</v>
      </c>
      <c r="AO175" t="b">
        <v>0</v>
      </c>
      <c r="AQ175">
        <v>139877</v>
      </c>
      <c r="AR175">
        <v>139877</v>
      </c>
      <c r="AS175">
        <v>4</v>
      </c>
      <c r="AT175" t="b">
        <v>0</v>
      </c>
      <c r="AU175" t="b">
        <v>1</v>
      </c>
    </row>
    <row r="176" spans="1:47" x14ac:dyDescent="0.25">
      <c r="A176" t="s">
        <v>624</v>
      </c>
      <c r="B176" t="s">
        <v>625</v>
      </c>
      <c r="C176">
        <v>20230101</v>
      </c>
      <c r="D176">
        <v>2023</v>
      </c>
      <c r="E176">
        <v>52</v>
      </c>
      <c r="F176" t="s">
        <v>626</v>
      </c>
      <c r="G176">
        <v>842</v>
      </c>
      <c r="H176" t="s">
        <v>627</v>
      </c>
      <c r="I176" t="s">
        <v>627</v>
      </c>
      <c r="J176" t="s">
        <v>628</v>
      </c>
      <c r="K176" t="s">
        <v>629</v>
      </c>
      <c r="L176">
        <v>670</v>
      </c>
      <c r="M176" t="s">
        <v>752</v>
      </c>
      <c r="N176" t="s">
        <v>753</v>
      </c>
      <c r="O176">
        <v>0</v>
      </c>
      <c r="P176" t="s">
        <v>632</v>
      </c>
      <c r="Q176" t="s">
        <v>633</v>
      </c>
      <c r="R176" t="s">
        <v>634</v>
      </c>
      <c r="S176" t="s">
        <v>635</v>
      </c>
      <c r="T176" t="b">
        <v>1</v>
      </c>
      <c r="U176" t="s">
        <v>636</v>
      </c>
      <c r="V176" t="s">
        <v>637</v>
      </c>
      <c r="W176">
        <v>0</v>
      </c>
      <c r="X176" t="b">
        <v>0</v>
      </c>
      <c r="Y176" t="s">
        <v>638</v>
      </c>
      <c r="Z176" t="s">
        <v>639</v>
      </c>
      <c r="AA176" t="s">
        <v>640</v>
      </c>
      <c r="AB176">
        <v>0</v>
      </c>
      <c r="AC176" t="s">
        <v>641</v>
      </c>
      <c r="AD176">
        <v>-1</v>
      </c>
      <c r="AE176" t="s">
        <v>642</v>
      </c>
      <c r="AF176">
        <v>0</v>
      </c>
      <c r="AG176" t="b">
        <v>0</v>
      </c>
      <c r="AH176">
        <v>-1</v>
      </c>
      <c r="AI176" t="s">
        <v>642</v>
      </c>
      <c r="AJ176">
        <v>0</v>
      </c>
      <c r="AK176" t="b">
        <v>0</v>
      </c>
      <c r="AL176">
        <v>0</v>
      </c>
      <c r="AM176" t="b">
        <v>1</v>
      </c>
      <c r="AN176">
        <v>0</v>
      </c>
      <c r="AO176" t="b">
        <v>0</v>
      </c>
      <c r="AQ176">
        <v>174981755</v>
      </c>
      <c r="AR176">
        <v>174981755</v>
      </c>
      <c r="AS176">
        <v>4</v>
      </c>
      <c r="AT176" t="b">
        <v>0</v>
      </c>
      <c r="AU176" t="b">
        <v>1</v>
      </c>
    </row>
    <row r="177" spans="1:47" x14ac:dyDescent="0.25">
      <c r="A177" t="s">
        <v>624</v>
      </c>
      <c r="B177" t="s">
        <v>625</v>
      </c>
      <c r="C177">
        <v>20230101</v>
      </c>
      <c r="D177">
        <v>2023</v>
      </c>
      <c r="E177">
        <v>52</v>
      </c>
      <c r="F177" t="s">
        <v>626</v>
      </c>
      <c r="G177">
        <v>842</v>
      </c>
      <c r="H177" t="s">
        <v>627</v>
      </c>
      <c r="I177" t="s">
        <v>627</v>
      </c>
      <c r="J177" t="s">
        <v>628</v>
      </c>
      <c r="K177" t="s">
        <v>629</v>
      </c>
      <c r="L177">
        <v>674</v>
      </c>
      <c r="M177" t="s">
        <v>666</v>
      </c>
      <c r="N177" t="s">
        <v>383</v>
      </c>
      <c r="O177">
        <v>0</v>
      </c>
      <c r="P177" t="s">
        <v>632</v>
      </c>
      <c r="Q177" t="s">
        <v>633</v>
      </c>
      <c r="R177" t="s">
        <v>634</v>
      </c>
      <c r="S177" t="s">
        <v>635</v>
      </c>
      <c r="T177" t="b">
        <v>1</v>
      </c>
      <c r="U177" t="s">
        <v>636</v>
      </c>
      <c r="V177" t="s">
        <v>637</v>
      </c>
      <c r="W177">
        <v>0</v>
      </c>
      <c r="X177" t="b">
        <v>0</v>
      </c>
      <c r="Y177" t="s">
        <v>638</v>
      </c>
      <c r="Z177" t="s">
        <v>639</v>
      </c>
      <c r="AA177" t="s">
        <v>640</v>
      </c>
      <c r="AB177">
        <v>0</v>
      </c>
      <c r="AC177" t="s">
        <v>641</v>
      </c>
      <c r="AD177">
        <v>-1</v>
      </c>
      <c r="AE177" t="s">
        <v>642</v>
      </c>
      <c r="AF177">
        <v>0</v>
      </c>
      <c r="AG177" t="b">
        <v>0</v>
      </c>
      <c r="AH177">
        <v>-1</v>
      </c>
      <c r="AI177" t="s">
        <v>642</v>
      </c>
      <c r="AJ177">
        <v>0</v>
      </c>
      <c r="AK177" t="b">
        <v>0</v>
      </c>
      <c r="AL177">
        <v>0</v>
      </c>
      <c r="AM177" t="b">
        <v>1</v>
      </c>
      <c r="AN177">
        <v>0</v>
      </c>
      <c r="AO177" t="b">
        <v>0</v>
      </c>
      <c r="AQ177">
        <v>1840416</v>
      </c>
      <c r="AR177">
        <v>1840416</v>
      </c>
      <c r="AS177">
        <v>4</v>
      </c>
      <c r="AT177" t="b">
        <v>0</v>
      </c>
      <c r="AU177" t="b">
        <v>1</v>
      </c>
    </row>
    <row r="178" spans="1:47" x14ac:dyDescent="0.25">
      <c r="A178" t="s">
        <v>624</v>
      </c>
      <c r="B178" t="s">
        <v>625</v>
      </c>
      <c r="C178">
        <v>20230101</v>
      </c>
      <c r="D178">
        <v>2023</v>
      </c>
      <c r="E178">
        <v>52</v>
      </c>
      <c r="F178" t="s">
        <v>626</v>
      </c>
      <c r="G178">
        <v>842</v>
      </c>
      <c r="H178" t="s">
        <v>627</v>
      </c>
      <c r="I178" t="s">
        <v>627</v>
      </c>
      <c r="J178" t="s">
        <v>628</v>
      </c>
      <c r="K178" t="s">
        <v>629</v>
      </c>
      <c r="L178">
        <v>678</v>
      </c>
      <c r="M178" t="s">
        <v>667</v>
      </c>
      <c r="N178" t="s">
        <v>668</v>
      </c>
      <c r="O178">
        <v>0</v>
      </c>
      <c r="P178" t="s">
        <v>632</v>
      </c>
      <c r="Q178" t="s">
        <v>633</v>
      </c>
      <c r="R178" t="s">
        <v>634</v>
      </c>
      <c r="S178" t="s">
        <v>635</v>
      </c>
      <c r="T178" t="b">
        <v>1</v>
      </c>
      <c r="U178" t="s">
        <v>636</v>
      </c>
      <c r="V178" t="s">
        <v>637</v>
      </c>
      <c r="W178">
        <v>0</v>
      </c>
      <c r="X178" t="b">
        <v>0</v>
      </c>
      <c r="Y178" t="s">
        <v>638</v>
      </c>
      <c r="Z178" t="s">
        <v>639</v>
      </c>
      <c r="AA178" t="s">
        <v>640</v>
      </c>
      <c r="AB178">
        <v>0</v>
      </c>
      <c r="AC178" t="s">
        <v>641</v>
      </c>
      <c r="AD178">
        <v>-1</v>
      </c>
      <c r="AE178" t="s">
        <v>642</v>
      </c>
      <c r="AF178">
        <v>0</v>
      </c>
      <c r="AG178" t="b">
        <v>0</v>
      </c>
      <c r="AH178">
        <v>-1</v>
      </c>
      <c r="AI178" t="s">
        <v>642</v>
      </c>
      <c r="AJ178">
        <v>0</v>
      </c>
      <c r="AK178" t="b">
        <v>0</v>
      </c>
      <c r="AL178">
        <v>0</v>
      </c>
      <c r="AM178" t="b">
        <v>1</v>
      </c>
      <c r="AN178">
        <v>0</v>
      </c>
      <c r="AO178" t="b">
        <v>0</v>
      </c>
      <c r="AQ178">
        <v>1492511</v>
      </c>
      <c r="AR178">
        <v>1492511</v>
      </c>
      <c r="AS178">
        <v>4</v>
      </c>
      <c r="AT178" t="b">
        <v>0</v>
      </c>
      <c r="AU178" t="b">
        <v>1</v>
      </c>
    </row>
    <row r="179" spans="1:47" x14ac:dyDescent="0.25">
      <c r="A179" t="s">
        <v>624</v>
      </c>
      <c r="B179" t="s">
        <v>625</v>
      </c>
      <c r="C179">
        <v>20230101</v>
      </c>
      <c r="D179">
        <v>2023</v>
      </c>
      <c r="E179">
        <v>52</v>
      </c>
      <c r="F179" t="s">
        <v>626</v>
      </c>
      <c r="G179">
        <v>842</v>
      </c>
      <c r="H179" t="s">
        <v>627</v>
      </c>
      <c r="I179" t="s">
        <v>627</v>
      </c>
      <c r="J179" t="s">
        <v>628</v>
      </c>
      <c r="K179" t="s">
        <v>629</v>
      </c>
      <c r="L179">
        <v>682</v>
      </c>
      <c r="M179" t="s">
        <v>669</v>
      </c>
      <c r="N179" t="s">
        <v>363</v>
      </c>
      <c r="O179">
        <v>0</v>
      </c>
      <c r="P179" t="s">
        <v>632</v>
      </c>
      <c r="Q179" t="s">
        <v>633</v>
      </c>
      <c r="R179" t="s">
        <v>634</v>
      </c>
      <c r="S179" t="s">
        <v>635</v>
      </c>
      <c r="T179" t="b">
        <v>1</v>
      </c>
      <c r="U179" t="s">
        <v>636</v>
      </c>
      <c r="V179" t="s">
        <v>637</v>
      </c>
      <c r="W179">
        <v>0</v>
      </c>
      <c r="X179" t="b">
        <v>0</v>
      </c>
      <c r="Y179" t="s">
        <v>638</v>
      </c>
      <c r="Z179" t="s">
        <v>639</v>
      </c>
      <c r="AA179" t="s">
        <v>640</v>
      </c>
      <c r="AB179">
        <v>0</v>
      </c>
      <c r="AC179" t="s">
        <v>641</v>
      </c>
      <c r="AD179">
        <v>-1</v>
      </c>
      <c r="AE179" t="s">
        <v>642</v>
      </c>
      <c r="AF179">
        <v>0</v>
      </c>
      <c r="AG179" t="b">
        <v>0</v>
      </c>
      <c r="AH179">
        <v>-1</v>
      </c>
      <c r="AI179" t="s">
        <v>642</v>
      </c>
      <c r="AJ179">
        <v>0</v>
      </c>
      <c r="AK179" t="b">
        <v>0</v>
      </c>
      <c r="AL179">
        <v>0</v>
      </c>
      <c r="AM179" t="b">
        <v>1</v>
      </c>
      <c r="AN179">
        <v>0</v>
      </c>
      <c r="AO179" t="b">
        <v>0</v>
      </c>
      <c r="AQ179">
        <v>13872813911</v>
      </c>
      <c r="AR179">
        <v>13872813911</v>
      </c>
      <c r="AS179">
        <v>4</v>
      </c>
      <c r="AT179" t="b">
        <v>0</v>
      </c>
      <c r="AU179" t="b">
        <v>1</v>
      </c>
    </row>
    <row r="180" spans="1:47" x14ac:dyDescent="0.25">
      <c r="A180" t="s">
        <v>624</v>
      </c>
      <c r="B180" t="s">
        <v>625</v>
      </c>
      <c r="C180">
        <v>20230101</v>
      </c>
      <c r="D180">
        <v>2023</v>
      </c>
      <c r="E180">
        <v>52</v>
      </c>
      <c r="F180" t="s">
        <v>626</v>
      </c>
      <c r="G180">
        <v>842</v>
      </c>
      <c r="H180" t="s">
        <v>627</v>
      </c>
      <c r="I180" t="s">
        <v>627</v>
      </c>
      <c r="J180" t="s">
        <v>628</v>
      </c>
      <c r="K180" t="s">
        <v>629</v>
      </c>
      <c r="L180">
        <v>686</v>
      </c>
      <c r="M180" t="s">
        <v>673</v>
      </c>
      <c r="N180" t="s">
        <v>385</v>
      </c>
      <c r="O180">
        <v>0</v>
      </c>
      <c r="P180" t="s">
        <v>632</v>
      </c>
      <c r="Q180" t="s">
        <v>633</v>
      </c>
      <c r="R180" t="s">
        <v>634</v>
      </c>
      <c r="S180" t="s">
        <v>635</v>
      </c>
      <c r="T180" t="b">
        <v>1</v>
      </c>
      <c r="U180" t="s">
        <v>636</v>
      </c>
      <c r="V180" t="s">
        <v>637</v>
      </c>
      <c r="W180">
        <v>0</v>
      </c>
      <c r="X180" t="b">
        <v>0</v>
      </c>
      <c r="Y180" t="s">
        <v>638</v>
      </c>
      <c r="Z180" t="s">
        <v>639</v>
      </c>
      <c r="AA180" t="s">
        <v>640</v>
      </c>
      <c r="AB180">
        <v>0</v>
      </c>
      <c r="AC180" t="s">
        <v>641</v>
      </c>
      <c r="AD180">
        <v>-1</v>
      </c>
      <c r="AE180" t="s">
        <v>642</v>
      </c>
      <c r="AF180">
        <v>0</v>
      </c>
      <c r="AG180" t="b">
        <v>0</v>
      </c>
      <c r="AH180">
        <v>-1</v>
      </c>
      <c r="AI180" t="s">
        <v>642</v>
      </c>
      <c r="AJ180">
        <v>0</v>
      </c>
      <c r="AK180" t="b">
        <v>0</v>
      </c>
      <c r="AL180">
        <v>0</v>
      </c>
      <c r="AM180" t="b">
        <v>1</v>
      </c>
      <c r="AN180">
        <v>0</v>
      </c>
      <c r="AO180" t="b">
        <v>0</v>
      </c>
      <c r="AQ180">
        <v>344788321</v>
      </c>
      <c r="AR180">
        <v>344788321</v>
      </c>
      <c r="AS180">
        <v>4</v>
      </c>
      <c r="AT180" t="b">
        <v>0</v>
      </c>
      <c r="AU180" t="b">
        <v>1</v>
      </c>
    </row>
    <row r="181" spans="1:47" x14ac:dyDescent="0.25">
      <c r="A181" t="s">
        <v>624</v>
      </c>
      <c r="B181" t="s">
        <v>625</v>
      </c>
      <c r="C181">
        <v>20230101</v>
      </c>
      <c r="D181">
        <v>2023</v>
      </c>
      <c r="E181">
        <v>52</v>
      </c>
      <c r="F181" t="s">
        <v>626</v>
      </c>
      <c r="G181">
        <v>842</v>
      </c>
      <c r="H181" t="s">
        <v>627</v>
      </c>
      <c r="I181" t="s">
        <v>627</v>
      </c>
      <c r="J181" t="s">
        <v>628</v>
      </c>
      <c r="K181" t="s">
        <v>629</v>
      </c>
      <c r="L181">
        <v>688</v>
      </c>
      <c r="M181" t="s">
        <v>754</v>
      </c>
      <c r="N181" t="s">
        <v>357</v>
      </c>
      <c r="O181">
        <v>0</v>
      </c>
      <c r="P181" t="s">
        <v>632</v>
      </c>
      <c r="Q181" t="s">
        <v>633</v>
      </c>
      <c r="R181" t="s">
        <v>634</v>
      </c>
      <c r="S181" t="s">
        <v>635</v>
      </c>
      <c r="T181" t="b">
        <v>1</v>
      </c>
      <c r="U181" t="s">
        <v>636</v>
      </c>
      <c r="V181" t="s">
        <v>637</v>
      </c>
      <c r="W181">
        <v>0</v>
      </c>
      <c r="X181" t="b">
        <v>0</v>
      </c>
      <c r="Y181" t="s">
        <v>638</v>
      </c>
      <c r="Z181" t="s">
        <v>639</v>
      </c>
      <c r="AA181" t="s">
        <v>640</v>
      </c>
      <c r="AB181">
        <v>0</v>
      </c>
      <c r="AC181" t="s">
        <v>641</v>
      </c>
      <c r="AD181">
        <v>-1</v>
      </c>
      <c r="AE181" t="s">
        <v>642</v>
      </c>
      <c r="AF181">
        <v>0</v>
      </c>
      <c r="AG181" t="b">
        <v>0</v>
      </c>
      <c r="AH181">
        <v>-1</v>
      </c>
      <c r="AI181" t="s">
        <v>642</v>
      </c>
      <c r="AJ181">
        <v>0</v>
      </c>
      <c r="AK181" t="b">
        <v>0</v>
      </c>
      <c r="AL181">
        <v>0</v>
      </c>
      <c r="AM181" t="b">
        <v>1</v>
      </c>
      <c r="AN181">
        <v>0</v>
      </c>
      <c r="AO181" t="b">
        <v>0</v>
      </c>
      <c r="AQ181">
        <v>289420890</v>
      </c>
      <c r="AR181">
        <v>289420890</v>
      </c>
      <c r="AS181">
        <v>4</v>
      </c>
      <c r="AT181" t="b">
        <v>0</v>
      </c>
      <c r="AU181" t="b">
        <v>1</v>
      </c>
    </row>
    <row r="182" spans="1:47" x14ac:dyDescent="0.25">
      <c r="A182" t="s">
        <v>624</v>
      </c>
      <c r="B182" t="s">
        <v>625</v>
      </c>
      <c r="C182">
        <v>20230101</v>
      </c>
      <c r="D182">
        <v>2023</v>
      </c>
      <c r="E182">
        <v>52</v>
      </c>
      <c r="F182" t="s">
        <v>626</v>
      </c>
      <c r="G182">
        <v>842</v>
      </c>
      <c r="H182" t="s">
        <v>627</v>
      </c>
      <c r="I182" t="s">
        <v>627</v>
      </c>
      <c r="J182" t="s">
        <v>628</v>
      </c>
      <c r="K182" t="s">
        <v>629</v>
      </c>
      <c r="L182">
        <v>690</v>
      </c>
      <c r="M182" t="s">
        <v>755</v>
      </c>
      <c r="N182" t="s">
        <v>367</v>
      </c>
      <c r="O182">
        <v>0</v>
      </c>
      <c r="P182" t="s">
        <v>632</v>
      </c>
      <c r="Q182" t="s">
        <v>633</v>
      </c>
      <c r="R182" t="s">
        <v>634</v>
      </c>
      <c r="S182" t="s">
        <v>635</v>
      </c>
      <c r="T182" t="b">
        <v>1</v>
      </c>
      <c r="U182" t="s">
        <v>636</v>
      </c>
      <c r="V182" t="s">
        <v>637</v>
      </c>
      <c r="W182">
        <v>0</v>
      </c>
      <c r="X182" t="b">
        <v>0</v>
      </c>
      <c r="Y182" t="s">
        <v>638</v>
      </c>
      <c r="Z182" t="s">
        <v>639</v>
      </c>
      <c r="AA182" t="s">
        <v>640</v>
      </c>
      <c r="AB182">
        <v>0</v>
      </c>
      <c r="AC182" t="s">
        <v>641</v>
      </c>
      <c r="AD182">
        <v>-1</v>
      </c>
      <c r="AE182" t="s">
        <v>642</v>
      </c>
      <c r="AF182">
        <v>0</v>
      </c>
      <c r="AG182" t="b">
        <v>0</v>
      </c>
      <c r="AH182">
        <v>-1</v>
      </c>
      <c r="AI182" t="s">
        <v>642</v>
      </c>
      <c r="AJ182">
        <v>0</v>
      </c>
      <c r="AK182" t="b">
        <v>0</v>
      </c>
      <c r="AL182">
        <v>0</v>
      </c>
      <c r="AM182" t="b">
        <v>1</v>
      </c>
      <c r="AN182">
        <v>0</v>
      </c>
      <c r="AO182" t="b">
        <v>0</v>
      </c>
      <c r="AQ182">
        <v>31401138</v>
      </c>
      <c r="AR182">
        <v>31401138</v>
      </c>
      <c r="AS182">
        <v>4</v>
      </c>
      <c r="AT182" t="b">
        <v>0</v>
      </c>
      <c r="AU182" t="b">
        <v>1</v>
      </c>
    </row>
    <row r="183" spans="1:47" x14ac:dyDescent="0.25">
      <c r="A183" t="s">
        <v>624</v>
      </c>
      <c r="B183" t="s">
        <v>625</v>
      </c>
      <c r="C183">
        <v>20230101</v>
      </c>
      <c r="D183">
        <v>2023</v>
      </c>
      <c r="E183">
        <v>52</v>
      </c>
      <c r="F183" t="s">
        <v>626</v>
      </c>
      <c r="G183">
        <v>842</v>
      </c>
      <c r="H183" t="s">
        <v>627</v>
      </c>
      <c r="I183" t="s">
        <v>627</v>
      </c>
      <c r="J183" t="s">
        <v>628</v>
      </c>
      <c r="K183" t="s">
        <v>629</v>
      </c>
      <c r="L183">
        <v>694</v>
      </c>
      <c r="M183" t="s">
        <v>756</v>
      </c>
      <c r="N183" t="s">
        <v>381</v>
      </c>
      <c r="O183">
        <v>0</v>
      </c>
      <c r="P183" t="s">
        <v>632</v>
      </c>
      <c r="Q183" t="s">
        <v>633</v>
      </c>
      <c r="R183" t="s">
        <v>634</v>
      </c>
      <c r="S183" t="s">
        <v>635</v>
      </c>
      <c r="T183" t="b">
        <v>1</v>
      </c>
      <c r="U183" t="s">
        <v>636</v>
      </c>
      <c r="V183" t="s">
        <v>637</v>
      </c>
      <c r="W183">
        <v>0</v>
      </c>
      <c r="X183" t="b">
        <v>0</v>
      </c>
      <c r="Y183" t="s">
        <v>638</v>
      </c>
      <c r="Z183" t="s">
        <v>639</v>
      </c>
      <c r="AA183" t="s">
        <v>640</v>
      </c>
      <c r="AB183">
        <v>0</v>
      </c>
      <c r="AC183" t="s">
        <v>641</v>
      </c>
      <c r="AD183">
        <v>-1</v>
      </c>
      <c r="AE183" t="s">
        <v>642</v>
      </c>
      <c r="AF183">
        <v>0</v>
      </c>
      <c r="AG183" t="b">
        <v>0</v>
      </c>
      <c r="AH183">
        <v>-1</v>
      </c>
      <c r="AI183" t="s">
        <v>642</v>
      </c>
      <c r="AJ183">
        <v>0</v>
      </c>
      <c r="AK183" t="b">
        <v>0</v>
      </c>
      <c r="AL183">
        <v>0</v>
      </c>
      <c r="AM183" t="b">
        <v>1</v>
      </c>
      <c r="AN183">
        <v>0</v>
      </c>
      <c r="AO183" t="b">
        <v>0</v>
      </c>
      <c r="AQ183">
        <v>103858676</v>
      </c>
      <c r="AR183">
        <v>103858676</v>
      </c>
      <c r="AS183">
        <v>4</v>
      </c>
      <c r="AT183" t="b">
        <v>0</v>
      </c>
      <c r="AU183" t="b">
        <v>1</v>
      </c>
    </row>
    <row r="184" spans="1:47" x14ac:dyDescent="0.25">
      <c r="A184" t="s">
        <v>624</v>
      </c>
      <c r="B184" t="s">
        <v>625</v>
      </c>
      <c r="C184">
        <v>20230101</v>
      </c>
      <c r="D184">
        <v>2023</v>
      </c>
      <c r="E184">
        <v>52</v>
      </c>
      <c r="F184" t="s">
        <v>626</v>
      </c>
      <c r="G184">
        <v>842</v>
      </c>
      <c r="H184" t="s">
        <v>627</v>
      </c>
      <c r="I184" t="s">
        <v>627</v>
      </c>
      <c r="J184" t="s">
        <v>628</v>
      </c>
      <c r="K184" t="s">
        <v>629</v>
      </c>
      <c r="L184">
        <v>699</v>
      </c>
      <c r="M184" t="s">
        <v>757</v>
      </c>
      <c r="N184" t="s">
        <v>199</v>
      </c>
      <c r="O184">
        <v>0</v>
      </c>
      <c r="P184" t="s">
        <v>632</v>
      </c>
      <c r="Q184" t="s">
        <v>633</v>
      </c>
      <c r="R184" t="s">
        <v>634</v>
      </c>
      <c r="S184" t="s">
        <v>635</v>
      </c>
      <c r="T184" t="b">
        <v>1</v>
      </c>
      <c r="U184" t="s">
        <v>636</v>
      </c>
      <c r="V184" t="s">
        <v>637</v>
      </c>
      <c r="W184">
        <v>0</v>
      </c>
      <c r="X184" t="b">
        <v>0</v>
      </c>
      <c r="Y184" t="s">
        <v>638</v>
      </c>
      <c r="Z184" t="s">
        <v>639</v>
      </c>
      <c r="AA184" t="s">
        <v>640</v>
      </c>
      <c r="AB184">
        <v>0</v>
      </c>
      <c r="AC184" t="s">
        <v>641</v>
      </c>
      <c r="AD184">
        <v>-1</v>
      </c>
      <c r="AE184" t="s">
        <v>642</v>
      </c>
      <c r="AF184">
        <v>0</v>
      </c>
      <c r="AG184" t="b">
        <v>0</v>
      </c>
      <c r="AH184">
        <v>-1</v>
      </c>
      <c r="AI184" t="s">
        <v>642</v>
      </c>
      <c r="AJ184">
        <v>0</v>
      </c>
      <c r="AK184" t="b">
        <v>0</v>
      </c>
      <c r="AL184">
        <v>0</v>
      </c>
      <c r="AM184" t="b">
        <v>1</v>
      </c>
      <c r="AN184">
        <v>0</v>
      </c>
      <c r="AO184" t="b">
        <v>0</v>
      </c>
      <c r="AQ184">
        <v>40116453423</v>
      </c>
      <c r="AR184">
        <v>40116453423</v>
      </c>
      <c r="AS184">
        <v>4</v>
      </c>
      <c r="AT184" t="b">
        <v>0</v>
      </c>
      <c r="AU184" t="b">
        <v>1</v>
      </c>
    </row>
    <row r="185" spans="1:47" x14ac:dyDescent="0.25">
      <c r="A185" t="s">
        <v>624</v>
      </c>
      <c r="B185" t="s">
        <v>625</v>
      </c>
      <c r="C185">
        <v>20230101</v>
      </c>
      <c r="D185">
        <v>2023</v>
      </c>
      <c r="E185">
        <v>52</v>
      </c>
      <c r="F185" t="s">
        <v>626</v>
      </c>
      <c r="G185">
        <v>842</v>
      </c>
      <c r="H185" t="s">
        <v>627</v>
      </c>
      <c r="I185" t="s">
        <v>627</v>
      </c>
      <c r="J185" t="s">
        <v>628</v>
      </c>
      <c r="K185" t="s">
        <v>629</v>
      </c>
      <c r="L185">
        <v>702</v>
      </c>
      <c r="M185" t="s">
        <v>758</v>
      </c>
      <c r="N185" t="s">
        <v>373</v>
      </c>
      <c r="O185">
        <v>0</v>
      </c>
      <c r="P185" t="s">
        <v>632</v>
      </c>
      <c r="Q185" t="s">
        <v>633</v>
      </c>
      <c r="R185" t="s">
        <v>634</v>
      </c>
      <c r="S185" t="s">
        <v>635</v>
      </c>
      <c r="T185" t="b">
        <v>1</v>
      </c>
      <c r="U185" t="s">
        <v>636</v>
      </c>
      <c r="V185" t="s">
        <v>637</v>
      </c>
      <c r="W185">
        <v>0</v>
      </c>
      <c r="X185" t="b">
        <v>0</v>
      </c>
      <c r="Y185" t="s">
        <v>638</v>
      </c>
      <c r="Z185" t="s">
        <v>639</v>
      </c>
      <c r="AA185" t="s">
        <v>640</v>
      </c>
      <c r="AB185">
        <v>0</v>
      </c>
      <c r="AC185" t="s">
        <v>641</v>
      </c>
      <c r="AD185">
        <v>-1</v>
      </c>
      <c r="AE185" t="s">
        <v>642</v>
      </c>
      <c r="AF185">
        <v>0</v>
      </c>
      <c r="AG185" t="b">
        <v>0</v>
      </c>
      <c r="AH185">
        <v>-1</v>
      </c>
      <c r="AI185" t="s">
        <v>642</v>
      </c>
      <c r="AJ185">
        <v>0</v>
      </c>
      <c r="AK185" t="b">
        <v>0</v>
      </c>
      <c r="AL185">
        <v>0</v>
      </c>
      <c r="AM185" t="b">
        <v>1</v>
      </c>
      <c r="AN185">
        <v>0</v>
      </c>
      <c r="AO185" t="b">
        <v>0</v>
      </c>
      <c r="AQ185">
        <v>42433068231</v>
      </c>
      <c r="AR185">
        <v>42433068231</v>
      </c>
      <c r="AS185">
        <v>4</v>
      </c>
      <c r="AT185" t="b">
        <v>0</v>
      </c>
      <c r="AU185" t="b">
        <v>1</v>
      </c>
    </row>
    <row r="186" spans="1:47" x14ac:dyDescent="0.25">
      <c r="A186" t="s">
        <v>624</v>
      </c>
      <c r="B186" t="s">
        <v>625</v>
      </c>
      <c r="C186">
        <v>20230101</v>
      </c>
      <c r="D186">
        <v>2023</v>
      </c>
      <c r="E186">
        <v>52</v>
      </c>
      <c r="F186" t="s">
        <v>626</v>
      </c>
      <c r="G186">
        <v>842</v>
      </c>
      <c r="H186" t="s">
        <v>627</v>
      </c>
      <c r="I186" t="s">
        <v>627</v>
      </c>
      <c r="J186" t="s">
        <v>628</v>
      </c>
      <c r="K186" t="s">
        <v>629</v>
      </c>
      <c r="L186">
        <v>703</v>
      </c>
      <c r="M186" t="s">
        <v>759</v>
      </c>
      <c r="N186" t="s">
        <v>379</v>
      </c>
      <c r="O186">
        <v>0</v>
      </c>
      <c r="P186" t="s">
        <v>632</v>
      </c>
      <c r="Q186" t="s">
        <v>633</v>
      </c>
      <c r="R186" t="s">
        <v>634</v>
      </c>
      <c r="S186" t="s">
        <v>635</v>
      </c>
      <c r="T186" t="b">
        <v>1</v>
      </c>
      <c r="U186" t="s">
        <v>636</v>
      </c>
      <c r="V186" t="s">
        <v>637</v>
      </c>
      <c r="W186">
        <v>0</v>
      </c>
      <c r="X186" t="b">
        <v>0</v>
      </c>
      <c r="Y186" t="s">
        <v>638</v>
      </c>
      <c r="Z186" t="s">
        <v>639</v>
      </c>
      <c r="AA186" t="s">
        <v>640</v>
      </c>
      <c r="AB186">
        <v>0</v>
      </c>
      <c r="AC186" t="s">
        <v>641</v>
      </c>
      <c r="AD186">
        <v>-1</v>
      </c>
      <c r="AE186" t="s">
        <v>642</v>
      </c>
      <c r="AF186">
        <v>0</v>
      </c>
      <c r="AG186" t="b">
        <v>0</v>
      </c>
      <c r="AH186">
        <v>-1</v>
      </c>
      <c r="AI186" t="s">
        <v>642</v>
      </c>
      <c r="AJ186">
        <v>0</v>
      </c>
      <c r="AK186" t="b">
        <v>0</v>
      </c>
      <c r="AL186">
        <v>0</v>
      </c>
      <c r="AM186" t="b">
        <v>1</v>
      </c>
      <c r="AN186">
        <v>0</v>
      </c>
      <c r="AO186" t="b">
        <v>0</v>
      </c>
      <c r="AQ186">
        <v>426818613</v>
      </c>
      <c r="AR186">
        <v>426818613</v>
      </c>
      <c r="AS186">
        <v>4</v>
      </c>
      <c r="AT186" t="b">
        <v>0</v>
      </c>
      <c r="AU186" t="b">
        <v>1</v>
      </c>
    </row>
    <row r="187" spans="1:47" x14ac:dyDescent="0.25">
      <c r="A187" t="s">
        <v>624</v>
      </c>
      <c r="B187" t="s">
        <v>625</v>
      </c>
      <c r="C187">
        <v>20230101</v>
      </c>
      <c r="D187">
        <v>2023</v>
      </c>
      <c r="E187">
        <v>52</v>
      </c>
      <c r="F187" t="s">
        <v>626</v>
      </c>
      <c r="G187">
        <v>842</v>
      </c>
      <c r="H187" t="s">
        <v>627</v>
      </c>
      <c r="I187" t="s">
        <v>627</v>
      </c>
      <c r="J187" t="s">
        <v>628</v>
      </c>
      <c r="K187" t="s">
        <v>629</v>
      </c>
      <c r="L187">
        <v>704</v>
      </c>
      <c r="M187" t="s">
        <v>760</v>
      </c>
      <c r="N187" t="s">
        <v>457</v>
      </c>
      <c r="O187">
        <v>0</v>
      </c>
      <c r="P187" t="s">
        <v>632</v>
      </c>
      <c r="Q187" t="s">
        <v>633</v>
      </c>
      <c r="R187" t="s">
        <v>634</v>
      </c>
      <c r="S187" t="s">
        <v>635</v>
      </c>
      <c r="T187" t="b">
        <v>1</v>
      </c>
      <c r="U187" t="s">
        <v>636</v>
      </c>
      <c r="V187" t="s">
        <v>637</v>
      </c>
      <c r="W187">
        <v>0</v>
      </c>
      <c r="X187" t="b">
        <v>0</v>
      </c>
      <c r="Y187" t="s">
        <v>638</v>
      </c>
      <c r="Z187" t="s">
        <v>639</v>
      </c>
      <c r="AA187" t="s">
        <v>640</v>
      </c>
      <c r="AB187">
        <v>0</v>
      </c>
      <c r="AC187" t="s">
        <v>641</v>
      </c>
      <c r="AD187">
        <v>-1</v>
      </c>
      <c r="AE187" t="s">
        <v>642</v>
      </c>
      <c r="AF187">
        <v>0</v>
      </c>
      <c r="AG187" t="b">
        <v>0</v>
      </c>
      <c r="AH187">
        <v>-1</v>
      </c>
      <c r="AI187" t="s">
        <v>642</v>
      </c>
      <c r="AJ187">
        <v>0</v>
      </c>
      <c r="AK187" t="b">
        <v>0</v>
      </c>
      <c r="AL187">
        <v>0</v>
      </c>
      <c r="AM187" t="b">
        <v>1</v>
      </c>
      <c r="AN187">
        <v>0</v>
      </c>
      <c r="AO187" t="b">
        <v>0</v>
      </c>
      <c r="AQ187">
        <v>9811558938</v>
      </c>
      <c r="AR187">
        <v>9811558938</v>
      </c>
      <c r="AS187">
        <v>4</v>
      </c>
      <c r="AT187" t="b">
        <v>0</v>
      </c>
      <c r="AU187" t="b">
        <v>1</v>
      </c>
    </row>
    <row r="188" spans="1:47" x14ac:dyDescent="0.25">
      <c r="A188" t="s">
        <v>624</v>
      </c>
      <c r="B188" t="s">
        <v>625</v>
      </c>
      <c r="C188">
        <v>20230101</v>
      </c>
      <c r="D188">
        <v>2023</v>
      </c>
      <c r="E188">
        <v>52</v>
      </c>
      <c r="F188" t="s">
        <v>626</v>
      </c>
      <c r="G188">
        <v>842</v>
      </c>
      <c r="H188" t="s">
        <v>627</v>
      </c>
      <c r="I188" t="s">
        <v>627</v>
      </c>
      <c r="J188" t="s">
        <v>628</v>
      </c>
      <c r="K188" t="s">
        <v>629</v>
      </c>
      <c r="L188">
        <v>705</v>
      </c>
      <c r="M188" t="s">
        <v>840</v>
      </c>
      <c r="N188" t="s">
        <v>377</v>
      </c>
      <c r="O188">
        <v>0</v>
      </c>
      <c r="P188" t="s">
        <v>632</v>
      </c>
      <c r="Q188" t="s">
        <v>633</v>
      </c>
      <c r="R188" t="s">
        <v>634</v>
      </c>
      <c r="S188" t="s">
        <v>635</v>
      </c>
      <c r="T188" t="b">
        <v>1</v>
      </c>
      <c r="U188" t="s">
        <v>636</v>
      </c>
      <c r="V188" t="s">
        <v>637</v>
      </c>
      <c r="W188">
        <v>0</v>
      </c>
      <c r="X188" t="b">
        <v>0</v>
      </c>
      <c r="Y188" t="s">
        <v>638</v>
      </c>
      <c r="Z188" t="s">
        <v>639</v>
      </c>
      <c r="AA188" t="s">
        <v>640</v>
      </c>
      <c r="AB188">
        <v>0</v>
      </c>
      <c r="AC188" t="s">
        <v>641</v>
      </c>
      <c r="AD188">
        <v>-1</v>
      </c>
      <c r="AE188" t="s">
        <v>642</v>
      </c>
      <c r="AF188">
        <v>0</v>
      </c>
      <c r="AG188" t="b">
        <v>0</v>
      </c>
      <c r="AH188">
        <v>-1</v>
      </c>
      <c r="AI188" t="s">
        <v>642</v>
      </c>
      <c r="AJ188">
        <v>0</v>
      </c>
      <c r="AK188" t="b">
        <v>0</v>
      </c>
      <c r="AL188">
        <v>0</v>
      </c>
      <c r="AM188" t="b">
        <v>1</v>
      </c>
      <c r="AN188">
        <v>0</v>
      </c>
      <c r="AO188" t="b">
        <v>0</v>
      </c>
      <c r="AQ188">
        <v>368801819</v>
      </c>
      <c r="AR188">
        <v>368801819</v>
      </c>
      <c r="AS188">
        <v>4</v>
      </c>
      <c r="AT188" t="b">
        <v>0</v>
      </c>
      <c r="AU188" t="b">
        <v>1</v>
      </c>
    </row>
    <row r="189" spans="1:47" x14ac:dyDescent="0.25">
      <c r="A189" t="s">
        <v>624</v>
      </c>
      <c r="B189" t="s">
        <v>625</v>
      </c>
      <c r="C189">
        <v>20230101</v>
      </c>
      <c r="D189">
        <v>2023</v>
      </c>
      <c r="E189">
        <v>52</v>
      </c>
      <c r="F189" t="s">
        <v>626</v>
      </c>
      <c r="G189">
        <v>842</v>
      </c>
      <c r="H189" t="s">
        <v>627</v>
      </c>
      <c r="I189" t="s">
        <v>627</v>
      </c>
      <c r="J189" t="s">
        <v>628</v>
      </c>
      <c r="K189" t="s">
        <v>629</v>
      </c>
      <c r="L189">
        <v>706</v>
      </c>
      <c r="M189" t="s">
        <v>841</v>
      </c>
      <c r="N189" t="s">
        <v>387</v>
      </c>
      <c r="O189">
        <v>0</v>
      </c>
      <c r="P189" t="s">
        <v>632</v>
      </c>
      <c r="Q189" t="s">
        <v>633</v>
      </c>
      <c r="R189" t="s">
        <v>634</v>
      </c>
      <c r="S189" t="s">
        <v>635</v>
      </c>
      <c r="T189" t="b">
        <v>1</v>
      </c>
      <c r="U189" t="s">
        <v>636</v>
      </c>
      <c r="V189" t="s">
        <v>637</v>
      </c>
      <c r="W189">
        <v>0</v>
      </c>
      <c r="X189" t="b">
        <v>0</v>
      </c>
      <c r="Y189" t="s">
        <v>638</v>
      </c>
      <c r="Z189" t="s">
        <v>639</v>
      </c>
      <c r="AA189" t="s">
        <v>640</v>
      </c>
      <c r="AB189">
        <v>0</v>
      </c>
      <c r="AC189" t="s">
        <v>641</v>
      </c>
      <c r="AD189">
        <v>-1</v>
      </c>
      <c r="AE189" t="s">
        <v>642</v>
      </c>
      <c r="AF189">
        <v>0</v>
      </c>
      <c r="AG189" t="b">
        <v>0</v>
      </c>
      <c r="AH189">
        <v>-1</v>
      </c>
      <c r="AI189" t="s">
        <v>642</v>
      </c>
      <c r="AJ189">
        <v>0</v>
      </c>
      <c r="AK189" t="b">
        <v>0</v>
      </c>
      <c r="AL189">
        <v>0</v>
      </c>
      <c r="AM189" t="b">
        <v>1</v>
      </c>
      <c r="AN189">
        <v>0</v>
      </c>
      <c r="AO189" t="b">
        <v>0</v>
      </c>
      <c r="AQ189">
        <v>53068405</v>
      </c>
      <c r="AR189">
        <v>53068405</v>
      </c>
      <c r="AS189">
        <v>4</v>
      </c>
      <c r="AT189" t="b">
        <v>0</v>
      </c>
      <c r="AU189" t="b">
        <v>1</v>
      </c>
    </row>
    <row r="190" spans="1:47" x14ac:dyDescent="0.25">
      <c r="A190" t="s">
        <v>624</v>
      </c>
      <c r="B190" t="s">
        <v>625</v>
      </c>
      <c r="C190">
        <v>20230101</v>
      </c>
      <c r="D190">
        <v>2023</v>
      </c>
      <c r="E190">
        <v>52</v>
      </c>
      <c r="F190" t="s">
        <v>626</v>
      </c>
      <c r="G190">
        <v>842</v>
      </c>
      <c r="H190" t="s">
        <v>627</v>
      </c>
      <c r="I190" t="s">
        <v>627</v>
      </c>
      <c r="J190" t="s">
        <v>628</v>
      </c>
      <c r="K190" t="s">
        <v>629</v>
      </c>
      <c r="L190">
        <v>710</v>
      </c>
      <c r="M190" t="s">
        <v>842</v>
      </c>
      <c r="N190" t="s">
        <v>469</v>
      </c>
      <c r="O190">
        <v>0</v>
      </c>
      <c r="P190" t="s">
        <v>632</v>
      </c>
      <c r="Q190" t="s">
        <v>633</v>
      </c>
      <c r="R190" t="s">
        <v>634</v>
      </c>
      <c r="S190" t="s">
        <v>635</v>
      </c>
      <c r="T190" t="b">
        <v>1</v>
      </c>
      <c r="U190" t="s">
        <v>636</v>
      </c>
      <c r="V190" t="s">
        <v>637</v>
      </c>
      <c r="W190">
        <v>0</v>
      </c>
      <c r="X190" t="b">
        <v>0</v>
      </c>
      <c r="Y190" t="s">
        <v>638</v>
      </c>
      <c r="Z190" t="s">
        <v>639</v>
      </c>
      <c r="AA190" t="s">
        <v>640</v>
      </c>
      <c r="AB190">
        <v>0</v>
      </c>
      <c r="AC190" t="s">
        <v>641</v>
      </c>
      <c r="AD190">
        <v>-1</v>
      </c>
      <c r="AE190" t="s">
        <v>642</v>
      </c>
      <c r="AF190">
        <v>0</v>
      </c>
      <c r="AG190" t="b">
        <v>0</v>
      </c>
      <c r="AH190">
        <v>-1</v>
      </c>
      <c r="AI190" t="s">
        <v>642</v>
      </c>
      <c r="AJ190">
        <v>0</v>
      </c>
      <c r="AK190" t="b">
        <v>0</v>
      </c>
      <c r="AL190">
        <v>0</v>
      </c>
      <c r="AM190" t="b">
        <v>1</v>
      </c>
      <c r="AN190">
        <v>0</v>
      </c>
      <c r="AO190" t="b">
        <v>0</v>
      </c>
      <c r="AQ190">
        <v>7155082196</v>
      </c>
      <c r="AR190">
        <v>7155082196</v>
      </c>
      <c r="AS190">
        <v>4</v>
      </c>
      <c r="AT190" t="b">
        <v>0</v>
      </c>
      <c r="AU190" t="b">
        <v>1</v>
      </c>
    </row>
    <row r="191" spans="1:47" x14ac:dyDescent="0.25">
      <c r="A191" t="s">
        <v>624</v>
      </c>
      <c r="B191" t="s">
        <v>625</v>
      </c>
      <c r="C191">
        <v>20230101</v>
      </c>
      <c r="D191">
        <v>2023</v>
      </c>
      <c r="E191">
        <v>52</v>
      </c>
      <c r="F191" t="s">
        <v>626</v>
      </c>
      <c r="G191">
        <v>842</v>
      </c>
      <c r="H191" t="s">
        <v>627</v>
      </c>
      <c r="I191" t="s">
        <v>627</v>
      </c>
      <c r="J191" t="s">
        <v>628</v>
      </c>
      <c r="K191" t="s">
        <v>629</v>
      </c>
      <c r="L191">
        <v>716</v>
      </c>
      <c r="M191" t="s">
        <v>843</v>
      </c>
      <c r="N191" t="s">
        <v>473</v>
      </c>
      <c r="O191">
        <v>0</v>
      </c>
      <c r="P191" t="s">
        <v>632</v>
      </c>
      <c r="Q191" t="s">
        <v>633</v>
      </c>
      <c r="R191" t="s">
        <v>634</v>
      </c>
      <c r="S191" t="s">
        <v>635</v>
      </c>
      <c r="T191" t="b">
        <v>1</v>
      </c>
      <c r="U191" t="s">
        <v>636</v>
      </c>
      <c r="V191" t="s">
        <v>637</v>
      </c>
      <c r="W191">
        <v>0</v>
      </c>
      <c r="X191" t="b">
        <v>0</v>
      </c>
      <c r="Y191" t="s">
        <v>638</v>
      </c>
      <c r="Z191" t="s">
        <v>639</v>
      </c>
      <c r="AA191" t="s">
        <v>640</v>
      </c>
      <c r="AB191">
        <v>0</v>
      </c>
      <c r="AC191" t="s">
        <v>641</v>
      </c>
      <c r="AD191">
        <v>-1</v>
      </c>
      <c r="AE191" t="s">
        <v>642</v>
      </c>
      <c r="AF191">
        <v>0</v>
      </c>
      <c r="AG191" t="b">
        <v>0</v>
      </c>
      <c r="AH191">
        <v>-1</v>
      </c>
      <c r="AI191" t="s">
        <v>642</v>
      </c>
      <c r="AJ191">
        <v>0</v>
      </c>
      <c r="AK191" t="b">
        <v>0</v>
      </c>
      <c r="AL191">
        <v>0</v>
      </c>
      <c r="AM191" t="b">
        <v>1</v>
      </c>
      <c r="AN191">
        <v>0</v>
      </c>
      <c r="AO191" t="b">
        <v>0</v>
      </c>
      <c r="AQ191">
        <v>37664339</v>
      </c>
      <c r="AR191">
        <v>37664339</v>
      </c>
      <c r="AS191">
        <v>4</v>
      </c>
      <c r="AT191" t="b">
        <v>0</v>
      </c>
      <c r="AU191" t="b">
        <v>1</v>
      </c>
    </row>
    <row r="192" spans="1:47" x14ac:dyDescent="0.25">
      <c r="A192" t="s">
        <v>624</v>
      </c>
      <c r="B192" t="s">
        <v>625</v>
      </c>
      <c r="C192">
        <v>20230101</v>
      </c>
      <c r="D192">
        <v>2023</v>
      </c>
      <c r="E192">
        <v>52</v>
      </c>
      <c r="F192" t="s">
        <v>626</v>
      </c>
      <c r="G192">
        <v>842</v>
      </c>
      <c r="H192" t="s">
        <v>627</v>
      </c>
      <c r="I192" t="s">
        <v>627</v>
      </c>
      <c r="J192" t="s">
        <v>628</v>
      </c>
      <c r="K192" t="s">
        <v>629</v>
      </c>
      <c r="L192">
        <v>724</v>
      </c>
      <c r="M192" t="s">
        <v>844</v>
      </c>
      <c r="N192" t="s">
        <v>131</v>
      </c>
      <c r="O192">
        <v>0</v>
      </c>
      <c r="P192" t="s">
        <v>632</v>
      </c>
      <c r="Q192" t="s">
        <v>633</v>
      </c>
      <c r="R192" t="s">
        <v>634</v>
      </c>
      <c r="S192" t="s">
        <v>635</v>
      </c>
      <c r="T192" t="b">
        <v>1</v>
      </c>
      <c r="U192" t="s">
        <v>636</v>
      </c>
      <c r="V192" t="s">
        <v>637</v>
      </c>
      <c r="W192">
        <v>0</v>
      </c>
      <c r="X192" t="b">
        <v>0</v>
      </c>
      <c r="Y192" t="s">
        <v>638</v>
      </c>
      <c r="Z192" t="s">
        <v>639</v>
      </c>
      <c r="AA192" t="s">
        <v>640</v>
      </c>
      <c r="AB192">
        <v>0</v>
      </c>
      <c r="AC192" t="s">
        <v>641</v>
      </c>
      <c r="AD192">
        <v>-1</v>
      </c>
      <c r="AE192" t="s">
        <v>642</v>
      </c>
      <c r="AF192">
        <v>0</v>
      </c>
      <c r="AG192" t="b">
        <v>0</v>
      </c>
      <c r="AH192">
        <v>-1</v>
      </c>
      <c r="AI192" t="s">
        <v>642</v>
      </c>
      <c r="AJ192">
        <v>0</v>
      </c>
      <c r="AK192" t="b">
        <v>0</v>
      </c>
      <c r="AL192">
        <v>0</v>
      </c>
      <c r="AM192" t="b">
        <v>1</v>
      </c>
      <c r="AN192">
        <v>0</v>
      </c>
      <c r="AO192" t="b">
        <v>0</v>
      </c>
      <c r="AQ192">
        <v>25000478724</v>
      </c>
      <c r="AR192">
        <v>25000478724</v>
      </c>
      <c r="AS192">
        <v>4</v>
      </c>
      <c r="AT192" t="b">
        <v>0</v>
      </c>
      <c r="AU192" t="b">
        <v>1</v>
      </c>
    </row>
    <row r="193" spans="1:47" x14ac:dyDescent="0.25">
      <c r="A193" t="s">
        <v>624</v>
      </c>
      <c r="B193" t="s">
        <v>625</v>
      </c>
      <c r="C193">
        <v>20230101</v>
      </c>
      <c r="D193">
        <v>2023</v>
      </c>
      <c r="E193">
        <v>52</v>
      </c>
      <c r="F193" t="s">
        <v>626</v>
      </c>
      <c r="G193">
        <v>842</v>
      </c>
      <c r="H193" t="s">
        <v>627</v>
      </c>
      <c r="I193" t="s">
        <v>627</v>
      </c>
      <c r="J193" t="s">
        <v>628</v>
      </c>
      <c r="K193" t="s">
        <v>629</v>
      </c>
      <c r="L193">
        <v>728</v>
      </c>
      <c r="M193" t="s">
        <v>845</v>
      </c>
      <c r="N193" t="s">
        <v>391</v>
      </c>
      <c r="O193">
        <v>0</v>
      </c>
      <c r="P193" t="s">
        <v>632</v>
      </c>
      <c r="Q193" t="s">
        <v>633</v>
      </c>
      <c r="R193" t="s">
        <v>634</v>
      </c>
      <c r="S193" t="s">
        <v>635</v>
      </c>
      <c r="T193" t="b">
        <v>1</v>
      </c>
      <c r="U193" t="s">
        <v>636</v>
      </c>
      <c r="V193" t="s">
        <v>637</v>
      </c>
      <c r="W193">
        <v>0</v>
      </c>
      <c r="X193" t="b">
        <v>0</v>
      </c>
      <c r="Y193" t="s">
        <v>638</v>
      </c>
      <c r="Z193" t="s">
        <v>639</v>
      </c>
      <c r="AA193" t="s">
        <v>640</v>
      </c>
      <c r="AB193">
        <v>0</v>
      </c>
      <c r="AC193" t="s">
        <v>641</v>
      </c>
      <c r="AD193">
        <v>-1</v>
      </c>
      <c r="AE193" t="s">
        <v>642</v>
      </c>
      <c r="AF193">
        <v>0</v>
      </c>
      <c r="AG193" t="b">
        <v>0</v>
      </c>
      <c r="AH193">
        <v>-1</v>
      </c>
      <c r="AI193" t="s">
        <v>642</v>
      </c>
      <c r="AJ193">
        <v>0</v>
      </c>
      <c r="AK193" t="b">
        <v>0</v>
      </c>
      <c r="AL193">
        <v>0</v>
      </c>
      <c r="AM193" t="b">
        <v>1</v>
      </c>
      <c r="AN193">
        <v>0</v>
      </c>
      <c r="AO193" t="b">
        <v>0</v>
      </c>
      <c r="AQ193">
        <v>52057320</v>
      </c>
      <c r="AR193">
        <v>52057320</v>
      </c>
      <c r="AS193">
        <v>4</v>
      </c>
      <c r="AT193" t="b">
        <v>0</v>
      </c>
      <c r="AU193" t="b">
        <v>1</v>
      </c>
    </row>
    <row r="194" spans="1:47" x14ac:dyDescent="0.25">
      <c r="A194" t="s">
        <v>624</v>
      </c>
      <c r="B194" t="s">
        <v>625</v>
      </c>
      <c r="C194">
        <v>20230101</v>
      </c>
      <c r="D194">
        <v>2023</v>
      </c>
      <c r="E194">
        <v>52</v>
      </c>
      <c r="F194" t="s">
        <v>626</v>
      </c>
      <c r="G194">
        <v>842</v>
      </c>
      <c r="H194" t="s">
        <v>627</v>
      </c>
      <c r="I194" t="s">
        <v>627</v>
      </c>
      <c r="J194" t="s">
        <v>628</v>
      </c>
      <c r="K194" t="s">
        <v>629</v>
      </c>
      <c r="L194">
        <v>729</v>
      </c>
      <c r="M194" t="s">
        <v>846</v>
      </c>
      <c r="N194" t="s">
        <v>369</v>
      </c>
      <c r="O194">
        <v>0</v>
      </c>
      <c r="P194" t="s">
        <v>632</v>
      </c>
      <c r="Q194" t="s">
        <v>633</v>
      </c>
      <c r="R194" t="s">
        <v>634</v>
      </c>
      <c r="S194" t="s">
        <v>635</v>
      </c>
      <c r="T194" t="b">
        <v>1</v>
      </c>
      <c r="U194" t="s">
        <v>636</v>
      </c>
      <c r="V194" t="s">
        <v>637</v>
      </c>
      <c r="W194">
        <v>0</v>
      </c>
      <c r="X194" t="b">
        <v>0</v>
      </c>
      <c r="Y194" t="s">
        <v>638</v>
      </c>
      <c r="Z194" t="s">
        <v>639</v>
      </c>
      <c r="AA194" t="s">
        <v>640</v>
      </c>
      <c r="AB194">
        <v>0</v>
      </c>
      <c r="AC194" t="s">
        <v>641</v>
      </c>
      <c r="AD194">
        <v>-1</v>
      </c>
      <c r="AE194" t="s">
        <v>642</v>
      </c>
      <c r="AF194">
        <v>0</v>
      </c>
      <c r="AG194" t="b">
        <v>0</v>
      </c>
      <c r="AH194">
        <v>-1</v>
      </c>
      <c r="AI194" t="s">
        <v>642</v>
      </c>
      <c r="AJ194">
        <v>0</v>
      </c>
      <c r="AK194" t="b">
        <v>0</v>
      </c>
      <c r="AL194">
        <v>0</v>
      </c>
      <c r="AM194" t="b">
        <v>1</v>
      </c>
      <c r="AN194">
        <v>0</v>
      </c>
      <c r="AO194" t="b">
        <v>0</v>
      </c>
      <c r="AQ194">
        <v>54535592</v>
      </c>
      <c r="AR194">
        <v>54535592</v>
      </c>
      <c r="AS194">
        <v>4</v>
      </c>
      <c r="AT194" t="b">
        <v>0</v>
      </c>
      <c r="AU194" t="b">
        <v>1</v>
      </c>
    </row>
    <row r="195" spans="1:47" x14ac:dyDescent="0.25">
      <c r="A195" t="s">
        <v>624</v>
      </c>
      <c r="B195" t="s">
        <v>625</v>
      </c>
      <c r="C195">
        <v>20230101</v>
      </c>
      <c r="D195">
        <v>2023</v>
      </c>
      <c r="E195">
        <v>52</v>
      </c>
      <c r="F195" t="s">
        <v>626</v>
      </c>
      <c r="G195">
        <v>842</v>
      </c>
      <c r="H195" t="s">
        <v>627</v>
      </c>
      <c r="I195" t="s">
        <v>627</v>
      </c>
      <c r="J195" t="s">
        <v>628</v>
      </c>
      <c r="K195" t="s">
        <v>629</v>
      </c>
      <c r="L195">
        <v>740</v>
      </c>
      <c r="M195" t="s">
        <v>847</v>
      </c>
      <c r="N195" t="s">
        <v>389</v>
      </c>
      <c r="O195">
        <v>0</v>
      </c>
      <c r="P195" t="s">
        <v>632</v>
      </c>
      <c r="Q195" t="s">
        <v>633</v>
      </c>
      <c r="R195" t="s">
        <v>634</v>
      </c>
      <c r="S195" t="s">
        <v>635</v>
      </c>
      <c r="T195" t="b">
        <v>1</v>
      </c>
      <c r="U195" t="s">
        <v>636</v>
      </c>
      <c r="V195" t="s">
        <v>637</v>
      </c>
      <c r="W195">
        <v>0</v>
      </c>
      <c r="X195" t="b">
        <v>0</v>
      </c>
      <c r="Y195" t="s">
        <v>638</v>
      </c>
      <c r="Z195" t="s">
        <v>639</v>
      </c>
      <c r="AA195" t="s">
        <v>640</v>
      </c>
      <c r="AB195">
        <v>0</v>
      </c>
      <c r="AC195" t="s">
        <v>641</v>
      </c>
      <c r="AD195">
        <v>-1</v>
      </c>
      <c r="AE195" t="s">
        <v>642</v>
      </c>
      <c r="AF195">
        <v>0</v>
      </c>
      <c r="AG195" t="b">
        <v>0</v>
      </c>
      <c r="AH195">
        <v>-1</v>
      </c>
      <c r="AI195" t="s">
        <v>642</v>
      </c>
      <c r="AJ195">
        <v>0</v>
      </c>
      <c r="AK195" t="b">
        <v>0</v>
      </c>
      <c r="AL195">
        <v>0</v>
      </c>
      <c r="AM195" t="b">
        <v>1</v>
      </c>
      <c r="AN195">
        <v>0</v>
      </c>
      <c r="AO195" t="b">
        <v>0</v>
      </c>
      <c r="AQ195">
        <v>482648637</v>
      </c>
      <c r="AR195">
        <v>482648637</v>
      </c>
      <c r="AS195">
        <v>4</v>
      </c>
      <c r="AT195" t="b">
        <v>0</v>
      </c>
      <c r="AU195" t="b">
        <v>1</v>
      </c>
    </row>
    <row r="196" spans="1:47" x14ac:dyDescent="0.25">
      <c r="A196" t="s">
        <v>624</v>
      </c>
      <c r="B196" t="s">
        <v>625</v>
      </c>
      <c r="C196">
        <v>20230101</v>
      </c>
      <c r="D196">
        <v>2023</v>
      </c>
      <c r="E196">
        <v>52</v>
      </c>
      <c r="F196" t="s">
        <v>626</v>
      </c>
      <c r="G196">
        <v>842</v>
      </c>
      <c r="H196" t="s">
        <v>627</v>
      </c>
      <c r="I196" t="s">
        <v>627</v>
      </c>
      <c r="J196" t="s">
        <v>628</v>
      </c>
      <c r="K196" t="s">
        <v>629</v>
      </c>
      <c r="L196">
        <v>748</v>
      </c>
      <c r="M196" t="s">
        <v>848</v>
      </c>
      <c r="N196" t="s">
        <v>401</v>
      </c>
      <c r="O196">
        <v>0</v>
      </c>
      <c r="P196" t="s">
        <v>632</v>
      </c>
      <c r="Q196" t="s">
        <v>633</v>
      </c>
      <c r="R196" t="s">
        <v>634</v>
      </c>
      <c r="S196" t="s">
        <v>635</v>
      </c>
      <c r="T196" t="b">
        <v>1</v>
      </c>
      <c r="U196" t="s">
        <v>636</v>
      </c>
      <c r="V196" t="s">
        <v>637</v>
      </c>
      <c r="W196">
        <v>0</v>
      </c>
      <c r="X196" t="b">
        <v>0</v>
      </c>
      <c r="Y196" t="s">
        <v>638</v>
      </c>
      <c r="Z196" t="s">
        <v>639</v>
      </c>
      <c r="AA196" t="s">
        <v>640</v>
      </c>
      <c r="AB196">
        <v>0</v>
      </c>
      <c r="AC196" t="s">
        <v>641</v>
      </c>
      <c r="AD196">
        <v>-1</v>
      </c>
      <c r="AE196" t="s">
        <v>642</v>
      </c>
      <c r="AF196">
        <v>0</v>
      </c>
      <c r="AG196" t="b">
        <v>0</v>
      </c>
      <c r="AH196">
        <v>-1</v>
      </c>
      <c r="AI196" t="s">
        <v>642</v>
      </c>
      <c r="AJ196">
        <v>0</v>
      </c>
      <c r="AK196" t="b">
        <v>0</v>
      </c>
      <c r="AL196">
        <v>0</v>
      </c>
      <c r="AM196" t="b">
        <v>1</v>
      </c>
      <c r="AN196">
        <v>0</v>
      </c>
      <c r="AO196" t="b">
        <v>0</v>
      </c>
      <c r="AQ196">
        <v>38121430</v>
      </c>
      <c r="AR196">
        <v>38121430</v>
      </c>
      <c r="AS196">
        <v>4</v>
      </c>
      <c r="AT196" t="b">
        <v>0</v>
      </c>
      <c r="AU196" t="b">
        <v>1</v>
      </c>
    </row>
    <row r="197" spans="1:47" x14ac:dyDescent="0.25">
      <c r="A197" t="s">
        <v>624</v>
      </c>
      <c r="B197" t="s">
        <v>625</v>
      </c>
      <c r="C197">
        <v>20230101</v>
      </c>
      <c r="D197">
        <v>2023</v>
      </c>
      <c r="E197">
        <v>52</v>
      </c>
      <c r="F197" t="s">
        <v>626</v>
      </c>
      <c r="G197">
        <v>842</v>
      </c>
      <c r="H197" t="s">
        <v>627</v>
      </c>
      <c r="I197" t="s">
        <v>627</v>
      </c>
      <c r="J197" t="s">
        <v>628</v>
      </c>
      <c r="K197" t="s">
        <v>629</v>
      </c>
      <c r="L197">
        <v>752</v>
      </c>
      <c r="M197" t="s">
        <v>849</v>
      </c>
      <c r="N197" t="s">
        <v>371</v>
      </c>
      <c r="O197">
        <v>0</v>
      </c>
      <c r="P197" t="s">
        <v>632</v>
      </c>
      <c r="Q197" t="s">
        <v>633</v>
      </c>
      <c r="R197" t="s">
        <v>634</v>
      </c>
      <c r="S197" t="s">
        <v>635</v>
      </c>
      <c r="T197" t="b">
        <v>1</v>
      </c>
      <c r="U197" t="s">
        <v>636</v>
      </c>
      <c r="V197" t="s">
        <v>637</v>
      </c>
      <c r="W197">
        <v>0</v>
      </c>
      <c r="X197" t="b">
        <v>0</v>
      </c>
      <c r="Y197" t="s">
        <v>638</v>
      </c>
      <c r="Z197" t="s">
        <v>639</v>
      </c>
      <c r="AA197" t="s">
        <v>640</v>
      </c>
      <c r="AB197">
        <v>0</v>
      </c>
      <c r="AC197" t="s">
        <v>641</v>
      </c>
      <c r="AD197">
        <v>-1</v>
      </c>
      <c r="AE197" t="s">
        <v>642</v>
      </c>
      <c r="AF197">
        <v>0</v>
      </c>
      <c r="AG197" t="b">
        <v>0</v>
      </c>
      <c r="AH197">
        <v>-1</v>
      </c>
      <c r="AI197" t="s">
        <v>642</v>
      </c>
      <c r="AJ197">
        <v>0</v>
      </c>
      <c r="AK197" t="b">
        <v>0</v>
      </c>
      <c r="AL197">
        <v>0</v>
      </c>
      <c r="AM197" t="b">
        <v>1</v>
      </c>
      <c r="AN197">
        <v>0</v>
      </c>
      <c r="AO197" t="b">
        <v>0</v>
      </c>
      <c r="AQ197">
        <v>8615037541</v>
      </c>
      <c r="AR197">
        <v>8615037541</v>
      </c>
      <c r="AS197">
        <v>4</v>
      </c>
      <c r="AT197" t="b">
        <v>0</v>
      </c>
      <c r="AU197" t="b">
        <v>1</v>
      </c>
    </row>
    <row r="198" spans="1:47" x14ac:dyDescent="0.25">
      <c r="A198" t="s">
        <v>624</v>
      </c>
      <c r="B198" t="s">
        <v>625</v>
      </c>
      <c r="C198">
        <v>20230101</v>
      </c>
      <c r="D198">
        <v>2023</v>
      </c>
      <c r="E198">
        <v>52</v>
      </c>
      <c r="F198" t="s">
        <v>626</v>
      </c>
      <c r="G198">
        <v>842</v>
      </c>
      <c r="H198" t="s">
        <v>627</v>
      </c>
      <c r="I198" t="s">
        <v>627</v>
      </c>
      <c r="J198" t="s">
        <v>628</v>
      </c>
      <c r="K198" t="s">
        <v>629</v>
      </c>
      <c r="L198">
        <v>757</v>
      </c>
      <c r="M198" t="s">
        <v>850</v>
      </c>
      <c r="N198" t="s">
        <v>83</v>
      </c>
      <c r="O198">
        <v>0</v>
      </c>
      <c r="P198" t="s">
        <v>632</v>
      </c>
      <c r="Q198" t="s">
        <v>633</v>
      </c>
      <c r="R198" t="s">
        <v>634</v>
      </c>
      <c r="S198" t="s">
        <v>635</v>
      </c>
      <c r="T198" t="b">
        <v>1</v>
      </c>
      <c r="U198" t="s">
        <v>636</v>
      </c>
      <c r="V198" t="s">
        <v>637</v>
      </c>
      <c r="W198">
        <v>0</v>
      </c>
      <c r="X198" t="b">
        <v>0</v>
      </c>
      <c r="Y198" t="s">
        <v>638</v>
      </c>
      <c r="Z198" t="s">
        <v>639</v>
      </c>
      <c r="AA198" t="s">
        <v>640</v>
      </c>
      <c r="AB198">
        <v>0</v>
      </c>
      <c r="AC198" t="s">
        <v>641</v>
      </c>
      <c r="AD198">
        <v>-1</v>
      </c>
      <c r="AE198" t="s">
        <v>642</v>
      </c>
      <c r="AF198">
        <v>0</v>
      </c>
      <c r="AG198" t="b">
        <v>0</v>
      </c>
      <c r="AH198">
        <v>-1</v>
      </c>
      <c r="AI198" t="s">
        <v>642</v>
      </c>
      <c r="AJ198">
        <v>0</v>
      </c>
      <c r="AK198" t="b">
        <v>0</v>
      </c>
      <c r="AL198">
        <v>0</v>
      </c>
      <c r="AM198" t="b">
        <v>1</v>
      </c>
      <c r="AN198">
        <v>0</v>
      </c>
      <c r="AO198" t="b">
        <v>0</v>
      </c>
      <c r="AQ198">
        <v>27872814191</v>
      </c>
      <c r="AR198">
        <v>27872814191</v>
      </c>
      <c r="AS198">
        <v>4</v>
      </c>
      <c r="AT198" t="b">
        <v>0</v>
      </c>
      <c r="AU198" t="b">
        <v>1</v>
      </c>
    </row>
    <row r="199" spans="1:47" x14ac:dyDescent="0.25">
      <c r="A199" t="s">
        <v>624</v>
      </c>
      <c r="B199" t="s">
        <v>625</v>
      </c>
      <c r="C199">
        <v>20230101</v>
      </c>
      <c r="D199">
        <v>2023</v>
      </c>
      <c r="E199">
        <v>52</v>
      </c>
      <c r="F199" t="s">
        <v>626</v>
      </c>
      <c r="G199">
        <v>842</v>
      </c>
      <c r="H199" t="s">
        <v>627</v>
      </c>
      <c r="I199" t="s">
        <v>627</v>
      </c>
      <c r="J199" t="s">
        <v>628</v>
      </c>
      <c r="K199" t="s">
        <v>629</v>
      </c>
      <c r="L199">
        <v>760</v>
      </c>
      <c r="M199" t="s">
        <v>851</v>
      </c>
      <c r="N199" t="s">
        <v>399</v>
      </c>
      <c r="O199">
        <v>0</v>
      </c>
      <c r="P199" t="s">
        <v>632</v>
      </c>
      <c r="Q199" t="s">
        <v>633</v>
      </c>
      <c r="R199" t="s">
        <v>634</v>
      </c>
      <c r="S199" t="s">
        <v>635</v>
      </c>
      <c r="T199" t="b">
        <v>1</v>
      </c>
      <c r="U199" t="s">
        <v>636</v>
      </c>
      <c r="V199" t="s">
        <v>637</v>
      </c>
      <c r="W199">
        <v>0</v>
      </c>
      <c r="X199" t="b">
        <v>0</v>
      </c>
      <c r="Y199" t="s">
        <v>638</v>
      </c>
      <c r="Z199" t="s">
        <v>639</v>
      </c>
      <c r="AA199" t="s">
        <v>640</v>
      </c>
      <c r="AB199">
        <v>0</v>
      </c>
      <c r="AC199" t="s">
        <v>641</v>
      </c>
      <c r="AD199">
        <v>-1</v>
      </c>
      <c r="AE199" t="s">
        <v>642</v>
      </c>
      <c r="AF199">
        <v>0</v>
      </c>
      <c r="AG199" t="b">
        <v>0</v>
      </c>
      <c r="AH199">
        <v>-1</v>
      </c>
      <c r="AI199" t="s">
        <v>642</v>
      </c>
      <c r="AJ199">
        <v>0</v>
      </c>
      <c r="AK199" t="b">
        <v>0</v>
      </c>
      <c r="AL199">
        <v>0</v>
      </c>
      <c r="AM199" t="b">
        <v>1</v>
      </c>
      <c r="AN199">
        <v>0</v>
      </c>
      <c r="AO199" t="b">
        <v>0</v>
      </c>
      <c r="AQ199">
        <v>14066225</v>
      </c>
      <c r="AR199">
        <v>14066225</v>
      </c>
      <c r="AS199">
        <v>4</v>
      </c>
      <c r="AT199" t="b">
        <v>0</v>
      </c>
      <c r="AU199" t="b">
        <v>1</v>
      </c>
    </row>
    <row r="200" spans="1:47" x14ac:dyDescent="0.25">
      <c r="A200" t="s">
        <v>624</v>
      </c>
      <c r="B200" t="s">
        <v>625</v>
      </c>
      <c r="C200">
        <v>20230101</v>
      </c>
      <c r="D200">
        <v>2023</v>
      </c>
      <c r="E200">
        <v>52</v>
      </c>
      <c r="F200" t="s">
        <v>626</v>
      </c>
      <c r="G200">
        <v>842</v>
      </c>
      <c r="H200" t="s">
        <v>627</v>
      </c>
      <c r="I200" t="s">
        <v>627</v>
      </c>
      <c r="J200" t="s">
        <v>628</v>
      </c>
      <c r="K200" t="s">
        <v>629</v>
      </c>
      <c r="L200">
        <v>762</v>
      </c>
      <c r="M200" t="s">
        <v>852</v>
      </c>
      <c r="N200" t="s">
        <v>413</v>
      </c>
      <c r="O200">
        <v>0</v>
      </c>
      <c r="P200" t="s">
        <v>632</v>
      </c>
      <c r="Q200" t="s">
        <v>633</v>
      </c>
      <c r="R200" t="s">
        <v>634</v>
      </c>
      <c r="S200" t="s">
        <v>635</v>
      </c>
      <c r="T200" t="b">
        <v>1</v>
      </c>
      <c r="U200" t="s">
        <v>636</v>
      </c>
      <c r="V200" t="s">
        <v>637</v>
      </c>
      <c r="W200">
        <v>0</v>
      </c>
      <c r="X200" t="b">
        <v>0</v>
      </c>
      <c r="Y200" t="s">
        <v>638</v>
      </c>
      <c r="Z200" t="s">
        <v>639</v>
      </c>
      <c r="AA200" t="s">
        <v>640</v>
      </c>
      <c r="AB200">
        <v>0</v>
      </c>
      <c r="AC200" t="s">
        <v>641</v>
      </c>
      <c r="AD200">
        <v>-1</v>
      </c>
      <c r="AE200" t="s">
        <v>642</v>
      </c>
      <c r="AF200">
        <v>0</v>
      </c>
      <c r="AG200" t="b">
        <v>0</v>
      </c>
      <c r="AH200">
        <v>-1</v>
      </c>
      <c r="AI200" t="s">
        <v>642</v>
      </c>
      <c r="AJ200">
        <v>0</v>
      </c>
      <c r="AK200" t="b">
        <v>0</v>
      </c>
      <c r="AL200">
        <v>0</v>
      </c>
      <c r="AM200" t="b">
        <v>1</v>
      </c>
      <c r="AN200">
        <v>0</v>
      </c>
      <c r="AO200" t="b">
        <v>0</v>
      </c>
      <c r="AQ200">
        <v>117875463</v>
      </c>
      <c r="AR200">
        <v>117875463</v>
      </c>
      <c r="AS200">
        <v>4</v>
      </c>
      <c r="AT200" t="b">
        <v>0</v>
      </c>
      <c r="AU200" t="b">
        <v>1</v>
      </c>
    </row>
    <row r="201" spans="1:47" x14ac:dyDescent="0.25">
      <c r="A201" t="s">
        <v>624</v>
      </c>
      <c r="B201" t="s">
        <v>625</v>
      </c>
      <c r="C201">
        <v>20230101</v>
      </c>
      <c r="D201">
        <v>2023</v>
      </c>
      <c r="E201">
        <v>52</v>
      </c>
      <c r="F201" t="s">
        <v>626</v>
      </c>
      <c r="G201">
        <v>842</v>
      </c>
      <c r="H201" t="s">
        <v>627</v>
      </c>
      <c r="I201" t="s">
        <v>627</v>
      </c>
      <c r="J201" t="s">
        <v>628</v>
      </c>
      <c r="K201" t="s">
        <v>629</v>
      </c>
      <c r="L201">
        <v>764</v>
      </c>
      <c r="M201" t="s">
        <v>853</v>
      </c>
      <c r="N201" t="s">
        <v>411</v>
      </c>
      <c r="O201">
        <v>0</v>
      </c>
      <c r="P201" t="s">
        <v>632</v>
      </c>
      <c r="Q201" t="s">
        <v>633</v>
      </c>
      <c r="R201" t="s">
        <v>634</v>
      </c>
      <c r="S201" t="s">
        <v>635</v>
      </c>
      <c r="T201" t="b">
        <v>1</v>
      </c>
      <c r="U201" t="s">
        <v>636</v>
      </c>
      <c r="V201" t="s">
        <v>637</v>
      </c>
      <c r="W201">
        <v>0</v>
      </c>
      <c r="X201" t="b">
        <v>0</v>
      </c>
      <c r="Y201" t="s">
        <v>638</v>
      </c>
      <c r="Z201" t="s">
        <v>639</v>
      </c>
      <c r="AA201" t="s">
        <v>640</v>
      </c>
      <c r="AB201">
        <v>0</v>
      </c>
      <c r="AC201" t="s">
        <v>641</v>
      </c>
      <c r="AD201">
        <v>-1</v>
      </c>
      <c r="AE201" t="s">
        <v>642</v>
      </c>
      <c r="AF201">
        <v>0</v>
      </c>
      <c r="AG201" t="b">
        <v>0</v>
      </c>
      <c r="AH201">
        <v>-1</v>
      </c>
      <c r="AI201" t="s">
        <v>642</v>
      </c>
      <c r="AJ201">
        <v>0</v>
      </c>
      <c r="AK201" t="b">
        <v>0</v>
      </c>
      <c r="AL201">
        <v>0</v>
      </c>
      <c r="AM201" t="b">
        <v>1</v>
      </c>
      <c r="AN201">
        <v>0</v>
      </c>
      <c r="AO201" t="b">
        <v>0</v>
      </c>
      <c r="AQ201">
        <v>15653217465</v>
      </c>
      <c r="AR201">
        <v>15653217465</v>
      </c>
      <c r="AS201">
        <v>4</v>
      </c>
      <c r="AT201" t="b">
        <v>0</v>
      </c>
      <c r="AU201" t="b">
        <v>1</v>
      </c>
    </row>
    <row r="202" spans="1:47" x14ac:dyDescent="0.25">
      <c r="A202" t="s">
        <v>624</v>
      </c>
      <c r="B202" t="s">
        <v>625</v>
      </c>
      <c r="C202">
        <v>20230101</v>
      </c>
      <c r="D202">
        <v>2023</v>
      </c>
      <c r="E202">
        <v>52</v>
      </c>
      <c r="F202" t="s">
        <v>626</v>
      </c>
      <c r="G202">
        <v>842</v>
      </c>
      <c r="H202" t="s">
        <v>627</v>
      </c>
      <c r="I202" t="s">
        <v>627</v>
      </c>
      <c r="J202" t="s">
        <v>628</v>
      </c>
      <c r="K202" t="s">
        <v>629</v>
      </c>
      <c r="L202">
        <v>768</v>
      </c>
      <c r="M202" t="s">
        <v>854</v>
      </c>
      <c r="N202" t="s">
        <v>409</v>
      </c>
      <c r="O202">
        <v>0</v>
      </c>
      <c r="P202" t="s">
        <v>632</v>
      </c>
      <c r="Q202" t="s">
        <v>633</v>
      </c>
      <c r="R202" t="s">
        <v>634</v>
      </c>
      <c r="S202" t="s">
        <v>635</v>
      </c>
      <c r="T202" t="b">
        <v>1</v>
      </c>
      <c r="U202" t="s">
        <v>636</v>
      </c>
      <c r="V202" t="s">
        <v>637</v>
      </c>
      <c r="W202">
        <v>0</v>
      </c>
      <c r="X202" t="b">
        <v>0</v>
      </c>
      <c r="Y202" t="s">
        <v>638</v>
      </c>
      <c r="Z202" t="s">
        <v>639</v>
      </c>
      <c r="AA202" t="s">
        <v>640</v>
      </c>
      <c r="AB202">
        <v>0</v>
      </c>
      <c r="AC202" t="s">
        <v>641</v>
      </c>
      <c r="AD202">
        <v>-1</v>
      </c>
      <c r="AE202" t="s">
        <v>642</v>
      </c>
      <c r="AF202">
        <v>0</v>
      </c>
      <c r="AG202" t="b">
        <v>0</v>
      </c>
      <c r="AH202">
        <v>-1</v>
      </c>
      <c r="AI202" t="s">
        <v>642</v>
      </c>
      <c r="AJ202">
        <v>0</v>
      </c>
      <c r="AK202" t="b">
        <v>0</v>
      </c>
      <c r="AL202">
        <v>0</v>
      </c>
      <c r="AM202" t="b">
        <v>1</v>
      </c>
      <c r="AN202">
        <v>0</v>
      </c>
      <c r="AO202" t="b">
        <v>0</v>
      </c>
      <c r="AQ202">
        <v>382842035</v>
      </c>
      <c r="AR202">
        <v>382842035</v>
      </c>
      <c r="AS202">
        <v>4</v>
      </c>
      <c r="AT202" t="b">
        <v>0</v>
      </c>
      <c r="AU202" t="b">
        <v>1</v>
      </c>
    </row>
    <row r="203" spans="1:47" x14ac:dyDescent="0.25">
      <c r="A203" t="s">
        <v>624</v>
      </c>
      <c r="B203" t="s">
        <v>625</v>
      </c>
      <c r="C203">
        <v>20230101</v>
      </c>
      <c r="D203">
        <v>2023</v>
      </c>
      <c r="E203">
        <v>52</v>
      </c>
      <c r="F203" t="s">
        <v>626</v>
      </c>
      <c r="G203">
        <v>842</v>
      </c>
      <c r="H203" t="s">
        <v>627</v>
      </c>
      <c r="I203" t="s">
        <v>627</v>
      </c>
      <c r="J203" t="s">
        <v>628</v>
      </c>
      <c r="K203" t="s">
        <v>629</v>
      </c>
      <c r="L203">
        <v>772</v>
      </c>
      <c r="M203" t="s">
        <v>855</v>
      </c>
      <c r="N203" t="s">
        <v>856</v>
      </c>
      <c r="O203">
        <v>0</v>
      </c>
      <c r="P203" t="s">
        <v>632</v>
      </c>
      <c r="Q203" t="s">
        <v>633</v>
      </c>
      <c r="R203" t="s">
        <v>634</v>
      </c>
      <c r="S203" t="s">
        <v>635</v>
      </c>
      <c r="T203" t="b">
        <v>1</v>
      </c>
      <c r="U203" t="s">
        <v>636</v>
      </c>
      <c r="V203" t="s">
        <v>637</v>
      </c>
      <c r="W203">
        <v>0</v>
      </c>
      <c r="X203" t="b">
        <v>0</v>
      </c>
      <c r="Y203" t="s">
        <v>638</v>
      </c>
      <c r="Z203" t="s">
        <v>639</v>
      </c>
      <c r="AA203" t="s">
        <v>640</v>
      </c>
      <c r="AB203">
        <v>0</v>
      </c>
      <c r="AC203" t="s">
        <v>641</v>
      </c>
      <c r="AD203">
        <v>-1</v>
      </c>
      <c r="AE203" t="s">
        <v>642</v>
      </c>
      <c r="AF203">
        <v>0</v>
      </c>
      <c r="AG203" t="b">
        <v>0</v>
      </c>
      <c r="AH203">
        <v>-1</v>
      </c>
      <c r="AI203" t="s">
        <v>642</v>
      </c>
      <c r="AJ203">
        <v>0</v>
      </c>
      <c r="AK203" t="b">
        <v>0</v>
      </c>
      <c r="AL203">
        <v>0</v>
      </c>
      <c r="AM203" t="b">
        <v>1</v>
      </c>
      <c r="AN203">
        <v>0</v>
      </c>
      <c r="AO203" t="b">
        <v>0</v>
      </c>
      <c r="AQ203">
        <v>297767</v>
      </c>
      <c r="AR203">
        <v>297767</v>
      </c>
      <c r="AS203">
        <v>4</v>
      </c>
      <c r="AT203" t="b">
        <v>0</v>
      </c>
      <c r="AU203" t="b">
        <v>1</v>
      </c>
    </row>
    <row r="204" spans="1:47" x14ac:dyDescent="0.25">
      <c r="A204" t="s">
        <v>624</v>
      </c>
      <c r="B204" t="s">
        <v>625</v>
      </c>
      <c r="C204">
        <v>20230101</v>
      </c>
      <c r="D204">
        <v>2023</v>
      </c>
      <c r="E204">
        <v>52</v>
      </c>
      <c r="F204" t="s">
        <v>626</v>
      </c>
      <c r="G204">
        <v>842</v>
      </c>
      <c r="H204" t="s">
        <v>627</v>
      </c>
      <c r="I204" t="s">
        <v>627</v>
      </c>
      <c r="J204" t="s">
        <v>628</v>
      </c>
      <c r="K204" t="s">
        <v>629</v>
      </c>
      <c r="L204">
        <v>776</v>
      </c>
      <c r="M204" t="s">
        <v>857</v>
      </c>
      <c r="N204" t="s">
        <v>423</v>
      </c>
      <c r="O204">
        <v>0</v>
      </c>
      <c r="P204" t="s">
        <v>632</v>
      </c>
      <c r="Q204" t="s">
        <v>633</v>
      </c>
      <c r="R204" t="s">
        <v>634</v>
      </c>
      <c r="S204" t="s">
        <v>635</v>
      </c>
      <c r="T204" t="b">
        <v>1</v>
      </c>
      <c r="U204" t="s">
        <v>636</v>
      </c>
      <c r="V204" t="s">
        <v>637</v>
      </c>
      <c r="W204">
        <v>0</v>
      </c>
      <c r="X204" t="b">
        <v>0</v>
      </c>
      <c r="Y204" t="s">
        <v>638</v>
      </c>
      <c r="Z204" t="s">
        <v>639</v>
      </c>
      <c r="AA204" t="s">
        <v>640</v>
      </c>
      <c r="AB204">
        <v>0</v>
      </c>
      <c r="AC204" t="s">
        <v>641</v>
      </c>
      <c r="AD204">
        <v>-1</v>
      </c>
      <c r="AE204" t="s">
        <v>642</v>
      </c>
      <c r="AF204">
        <v>0</v>
      </c>
      <c r="AG204" t="b">
        <v>0</v>
      </c>
      <c r="AH204">
        <v>-1</v>
      </c>
      <c r="AI204" t="s">
        <v>642</v>
      </c>
      <c r="AJ204">
        <v>0</v>
      </c>
      <c r="AK204" t="b">
        <v>0</v>
      </c>
      <c r="AL204">
        <v>0</v>
      </c>
      <c r="AM204" t="b">
        <v>1</v>
      </c>
      <c r="AN204">
        <v>0</v>
      </c>
      <c r="AO204" t="b">
        <v>0</v>
      </c>
      <c r="AQ204">
        <v>17101715</v>
      </c>
      <c r="AR204">
        <v>17101715</v>
      </c>
      <c r="AS204">
        <v>4</v>
      </c>
      <c r="AT204" t="b">
        <v>0</v>
      </c>
      <c r="AU204" t="b">
        <v>1</v>
      </c>
    </row>
    <row r="205" spans="1:47" x14ac:dyDescent="0.25">
      <c r="A205" t="s">
        <v>624</v>
      </c>
      <c r="B205" t="s">
        <v>625</v>
      </c>
      <c r="C205">
        <v>20230101</v>
      </c>
      <c r="D205">
        <v>2023</v>
      </c>
      <c r="E205">
        <v>52</v>
      </c>
      <c r="F205" t="s">
        <v>626</v>
      </c>
      <c r="G205">
        <v>842</v>
      </c>
      <c r="H205" t="s">
        <v>627</v>
      </c>
      <c r="I205" t="s">
        <v>627</v>
      </c>
      <c r="J205" t="s">
        <v>628</v>
      </c>
      <c r="K205" t="s">
        <v>629</v>
      </c>
      <c r="L205">
        <v>780</v>
      </c>
      <c r="M205" t="s">
        <v>858</v>
      </c>
      <c r="N205" t="s">
        <v>859</v>
      </c>
      <c r="O205">
        <v>0</v>
      </c>
      <c r="P205" t="s">
        <v>632</v>
      </c>
      <c r="Q205" t="s">
        <v>633</v>
      </c>
      <c r="R205" t="s">
        <v>634</v>
      </c>
      <c r="S205" t="s">
        <v>635</v>
      </c>
      <c r="T205" t="b">
        <v>1</v>
      </c>
      <c r="U205" t="s">
        <v>636</v>
      </c>
      <c r="V205" t="s">
        <v>637</v>
      </c>
      <c r="W205">
        <v>0</v>
      </c>
      <c r="X205" t="b">
        <v>0</v>
      </c>
      <c r="Y205" t="s">
        <v>638</v>
      </c>
      <c r="Z205" t="s">
        <v>639</v>
      </c>
      <c r="AA205" t="s">
        <v>640</v>
      </c>
      <c r="AB205">
        <v>0</v>
      </c>
      <c r="AC205" t="s">
        <v>641</v>
      </c>
      <c r="AD205">
        <v>-1</v>
      </c>
      <c r="AE205" t="s">
        <v>642</v>
      </c>
      <c r="AF205">
        <v>0</v>
      </c>
      <c r="AG205" t="b">
        <v>0</v>
      </c>
      <c r="AH205">
        <v>-1</v>
      </c>
      <c r="AI205" t="s">
        <v>642</v>
      </c>
      <c r="AJ205">
        <v>0</v>
      </c>
      <c r="AK205" t="b">
        <v>0</v>
      </c>
      <c r="AL205">
        <v>0</v>
      </c>
      <c r="AM205" t="b">
        <v>1</v>
      </c>
      <c r="AN205">
        <v>0</v>
      </c>
      <c r="AO205" t="b">
        <v>0</v>
      </c>
      <c r="AQ205">
        <v>2249984790</v>
      </c>
      <c r="AR205">
        <v>2249984790</v>
      </c>
      <c r="AS205">
        <v>4</v>
      </c>
      <c r="AT205" t="b">
        <v>0</v>
      </c>
      <c r="AU205" t="b">
        <v>1</v>
      </c>
    </row>
    <row r="206" spans="1:47" x14ac:dyDescent="0.25">
      <c r="A206" t="s">
        <v>624</v>
      </c>
      <c r="B206" t="s">
        <v>625</v>
      </c>
      <c r="C206">
        <v>20230101</v>
      </c>
      <c r="D206">
        <v>2023</v>
      </c>
      <c r="E206">
        <v>52</v>
      </c>
      <c r="F206" t="s">
        <v>626</v>
      </c>
      <c r="G206">
        <v>842</v>
      </c>
      <c r="H206" t="s">
        <v>627</v>
      </c>
      <c r="I206" t="s">
        <v>627</v>
      </c>
      <c r="J206" t="s">
        <v>628</v>
      </c>
      <c r="K206" t="s">
        <v>629</v>
      </c>
      <c r="L206">
        <v>784</v>
      </c>
      <c r="M206" t="s">
        <v>647</v>
      </c>
      <c r="N206" t="s">
        <v>5</v>
      </c>
      <c r="O206">
        <v>0</v>
      </c>
      <c r="P206" t="s">
        <v>632</v>
      </c>
      <c r="Q206" t="s">
        <v>633</v>
      </c>
      <c r="R206" t="s">
        <v>634</v>
      </c>
      <c r="S206" t="s">
        <v>635</v>
      </c>
      <c r="T206" t="b">
        <v>1</v>
      </c>
      <c r="U206" t="s">
        <v>636</v>
      </c>
      <c r="V206" t="s">
        <v>637</v>
      </c>
      <c r="W206">
        <v>0</v>
      </c>
      <c r="X206" t="b">
        <v>0</v>
      </c>
      <c r="Y206" t="s">
        <v>638</v>
      </c>
      <c r="Z206" t="s">
        <v>639</v>
      </c>
      <c r="AA206" t="s">
        <v>640</v>
      </c>
      <c r="AB206">
        <v>0</v>
      </c>
      <c r="AC206" t="s">
        <v>641</v>
      </c>
      <c r="AD206">
        <v>-1</v>
      </c>
      <c r="AE206" t="s">
        <v>642</v>
      </c>
      <c r="AF206">
        <v>0</v>
      </c>
      <c r="AG206" t="b">
        <v>0</v>
      </c>
      <c r="AH206">
        <v>-1</v>
      </c>
      <c r="AI206" t="s">
        <v>642</v>
      </c>
      <c r="AJ206">
        <v>0</v>
      </c>
      <c r="AK206" t="b">
        <v>0</v>
      </c>
      <c r="AL206">
        <v>0</v>
      </c>
      <c r="AM206" t="b">
        <v>1</v>
      </c>
      <c r="AN206">
        <v>0</v>
      </c>
      <c r="AO206" t="b">
        <v>0</v>
      </c>
      <c r="AQ206">
        <v>24857035171</v>
      </c>
      <c r="AR206">
        <v>24857035171</v>
      </c>
      <c r="AS206">
        <v>4</v>
      </c>
      <c r="AT206" t="b">
        <v>0</v>
      </c>
      <c r="AU206" t="b">
        <v>1</v>
      </c>
    </row>
    <row r="207" spans="1:47" x14ac:dyDescent="0.25">
      <c r="A207" t="s">
        <v>624</v>
      </c>
      <c r="B207" t="s">
        <v>625</v>
      </c>
      <c r="C207">
        <v>20230101</v>
      </c>
      <c r="D207">
        <v>2023</v>
      </c>
      <c r="E207">
        <v>52</v>
      </c>
      <c r="F207" t="s">
        <v>626</v>
      </c>
      <c r="G207">
        <v>842</v>
      </c>
      <c r="H207" t="s">
        <v>627</v>
      </c>
      <c r="I207" t="s">
        <v>627</v>
      </c>
      <c r="J207" t="s">
        <v>628</v>
      </c>
      <c r="K207" t="s">
        <v>629</v>
      </c>
      <c r="L207">
        <v>788</v>
      </c>
      <c r="M207" t="s">
        <v>896</v>
      </c>
      <c r="N207" t="s">
        <v>421</v>
      </c>
      <c r="O207">
        <v>0</v>
      </c>
      <c r="P207" t="s">
        <v>632</v>
      </c>
      <c r="Q207" t="s">
        <v>633</v>
      </c>
      <c r="R207" t="s">
        <v>634</v>
      </c>
      <c r="S207" t="s">
        <v>635</v>
      </c>
      <c r="T207" t="b">
        <v>1</v>
      </c>
      <c r="U207" t="s">
        <v>636</v>
      </c>
      <c r="V207" t="s">
        <v>637</v>
      </c>
      <c r="W207">
        <v>0</v>
      </c>
      <c r="X207" t="b">
        <v>0</v>
      </c>
      <c r="Y207" t="s">
        <v>638</v>
      </c>
      <c r="Z207" t="s">
        <v>639</v>
      </c>
      <c r="AA207" t="s">
        <v>640</v>
      </c>
      <c r="AB207">
        <v>0</v>
      </c>
      <c r="AC207" t="s">
        <v>641</v>
      </c>
      <c r="AD207">
        <v>-1</v>
      </c>
      <c r="AE207" t="s">
        <v>642</v>
      </c>
      <c r="AF207">
        <v>0</v>
      </c>
      <c r="AG207" t="b">
        <v>0</v>
      </c>
      <c r="AH207">
        <v>-1</v>
      </c>
      <c r="AI207" t="s">
        <v>642</v>
      </c>
      <c r="AJ207">
        <v>0</v>
      </c>
      <c r="AK207" t="b">
        <v>0</v>
      </c>
      <c r="AL207">
        <v>0</v>
      </c>
      <c r="AM207" t="b">
        <v>1</v>
      </c>
      <c r="AN207">
        <v>0</v>
      </c>
      <c r="AO207" t="b">
        <v>0</v>
      </c>
      <c r="AQ207">
        <v>559366643</v>
      </c>
      <c r="AR207">
        <v>559366643</v>
      </c>
      <c r="AS207">
        <v>4</v>
      </c>
      <c r="AT207" t="b">
        <v>0</v>
      </c>
      <c r="AU207" t="b">
        <v>1</v>
      </c>
    </row>
    <row r="208" spans="1:47" x14ac:dyDescent="0.25">
      <c r="A208" t="s">
        <v>624</v>
      </c>
      <c r="B208" t="s">
        <v>625</v>
      </c>
      <c r="C208">
        <v>20230101</v>
      </c>
      <c r="D208">
        <v>2023</v>
      </c>
      <c r="E208">
        <v>52</v>
      </c>
      <c r="F208" t="s">
        <v>626</v>
      </c>
      <c r="G208">
        <v>842</v>
      </c>
      <c r="H208" t="s">
        <v>627</v>
      </c>
      <c r="I208" t="s">
        <v>627</v>
      </c>
      <c r="J208" t="s">
        <v>628</v>
      </c>
      <c r="K208" t="s">
        <v>629</v>
      </c>
      <c r="L208">
        <v>792</v>
      </c>
      <c r="M208" t="s">
        <v>897</v>
      </c>
      <c r="N208" t="s">
        <v>898</v>
      </c>
      <c r="O208">
        <v>0</v>
      </c>
      <c r="P208" t="s">
        <v>632</v>
      </c>
      <c r="Q208" t="s">
        <v>633</v>
      </c>
      <c r="R208" t="s">
        <v>634</v>
      </c>
      <c r="S208" t="s">
        <v>635</v>
      </c>
      <c r="T208" t="b">
        <v>1</v>
      </c>
      <c r="U208" t="s">
        <v>636</v>
      </c>
      <c r="V208" t="s">
        <v>637</v>
      </c>
      <c r="W208">
        <v>0</v>
      </c>
      <c r="X208" t="b">
        <v>0</v>
      </c>
      <c r="Y208" t="s">
        <v>638</v>
      </c>
      <c r="Z208" t="s">
        <v>639</v>
      </c>
      <c r="AA208" t="s">
        <v>640</v>
      </c>
      <c r="AB208">
        <v>0</v>
      </c>
      <c r="AC208" t="s">
        <v>641</v>
      </c>
      <c r="AD208">
        <v>-1</v>
      </c>
      <c r="AE208" t="s">
        <v>642</v>
      </c>
      <c r="AF208">
        <v>0</v>
      </c>
      <c r="AG208" t="b">
        <v>0</v>
      </c>
      <c r="AH208">
        <v>-1</v>
      </c>
      <c r="AI208" t="s">
        <v>642</v>
      </c>
      <c r="AJ208">
        <v>0</v>
      </c>
      <c r="AK208" t="b">
        <v>0</v>
      </c>
      <c r="AL208">
        <v>0</v>
      </c>
      <c r="AM208" t="b">
        <v>1</v>
      </c>
      <c r="AN208">
        <v>0</v>
      </c>
      <c r="AO208" t="b">
        <v>0</v>
      </c>
      <c r="AQ208">
        <v>14693841812</v>
      </c>
      <c r="AR208">
        <v>14693841812</v>
      </c>
      <c r="AS208">
        <v>4</v>
      </c>
      <c r="AT208" t="b">
        <v>0</v>
      </c>
      <c r="AU208" t="b">
        <v>1</v>
      </c>
    </row>
    <row r="209" spans="1:47" x14ac:dyDescent="0.25">
      <c r="A209" t="s">
        <v>624</v>
      </c>
      <c r="B209" t="s">
        <v>625</v>
      </c>
      <c r="C209">
        <v>20230101</v>
      </c>
      <c r="D209">
        <v>2023</v>
      </c>
      <c r="E209">
        <v>52</v>
      </c>
      <c r="F209" t="s">
        <v>626</v>
      </c>
      <c r="G209">
        <v>842</v>
      </c>
      <c r="H209" t="s">
        <v>627</v>
      </c>
      <c r="I209" t="s">
        <v>627</v>
      </c>
      <c r="J209" t="s">
        <v>628</v>
      </c>
      <c r="K209" t="s">
        <v>629</v>
      </c>
      <c r="L209">
        <v>795</v>
      </c>
      <c r="M209" t="s">
        <v>899</v>
      </c>
      <c r="N209" t="s">
        <v>419</v>
      </c>
      <c r="O209">
        <v>0</v>
      </c>
      <c r="P209" t="s">
        <v>632</v>
      </c>
      <c r="Q209" t="s">
        <v>633</v>
      </c>
      <c r="R209" t="s">
        <v>634</v>
      </c>
      <c r="S209" t="s">
        <v>635</v>
      </c>
      <c r="T209" t="b">
        <v>1</v>
      </c>
      <c r="U209" t="s">
        <v>636</v>
      </c>
      <c r="V209" t="s">
        <v>637</v>
      </c>
      <c r="W209">
        <v>0</v>
      </c>
      <c r="X209" t="b">
        <v>0</v>
      </c>
      <c r="Y209" t="s">
        <v>638</v>
      </c>
      <c r="Z209" t="s">
        <v>639</v>
      </c>
      <c r="AA209" t="s">
        <v>640</v>
      </c>
      <c r="AB209">
        <v>0</v>
      </c>
      <c r="AC209" t="s">
        <v>641</v>
      </c>
      <c r="AD209">
        <v>-1</v>
      </c>
      <c r="AE209" t="s">
        <v>642</v>
      </c>
      <c r="AF209">
        <v>0</v>
      </c>
      <c r="AG209" t="b">
        <v>0</v>
      </c>
      <c r="AH209">
        <v>-1</v>
      </c>
      <c r="AI209" t="s">
        <v>642</v>
      </c>
      <c r="AJ209">
        <v>0</v>
      </c>
      <c r="AK209" t="b">
        <v>0</v>
      </c>
      <c r="AL209">
        <v>0</v>
      </c>
      <c r="AM209" t="b">
        <v>1</v>
      </c>
      <c r="AN209">
        <v>0</v>
      </c>
      <c r="AO209" t="b">
        <v>0</v>
      </c>
      <c r="AQ209">
        <v>56861711</v>
      </c>
      <c r="AR209">
        <v>56861711</v>
      </c>
      <c r="AS209">
        <v>4</v>
      </c>
      <c r="AT209" t="b">
        <v>0</v>
      </c>
      <c r="AU209" t="b">
        <v>1</v>
      </c>
    </row>
    <row r="210" spans="1:47" x14ac:dyDescent="0.25">
      <c r="A210" t="s">
        <v>624</v>
      </c>
      <c r="B210" t="s">
        <v>625</v>
      </c>
      <c r="C210">
        <v>20230101</v>
      </c>
      <c r="D210">
        <v>2023</v>
      </c>
      <c r="E210">
        <v>52</v>
      </c>
      <c r="F210" t="s">
        <v>626</v>
      </c>
      <c r="G210">
        <v>842</v>
      </c>
      <c r="H210" t="s">
        <v>627</v>
      </c>
      <c r="I210" t="s">
        <v>627</v>
      </c>
      <c r="J210" t="s">
        <v>628</v>
      </c>
      <c r="K210" t="s">
        <v>629</v>
      </c>
      <c r="L210">
        <v>796</v>
      </c>
      <c r="M210" t="s">
        <v>900</v>
      </c>
      <c r="N210" t="s">
        <v>901</v>
      </c>
      <c r="O210">
        <v>0</v>
      </c>
      <c r="P210" t="s">
        <v>632</v>
      </c>
      <c r="Q210" t="s">
        <v>633</v>
      </c>
      <c r="R210" t="s">
        <v>634</v>
      </c>
      <c r="S210" t="s">
        <v>635</v>
      </c>
      <c r="T210" t="b">
        <v>1</v>
      </c>
      <c r="U210" t="s">
        <v>636</v>
      </c>
      <c r="V210" t="s">
        <v>637</v>
      </c>
      <c r="W210">
        <v>0</v>
      </c>
      <c r="X210" t="b">
        <v>0</v>
      </c>
      <c r="Y210" t="s">
        <v>638</v>
      </c>
      <c r="Z210" t="s">
        <v>639</v>
      </c>
      <c r="AA210" t="s">
        <v>640</v>
      </c>
      <c r="AB210">
        <v>0</v>
      </c>
      <c r="AC210" t="s">
        <v>641</v>
      </c>
      <c r="AD210">
        <v>-1</v>
      </c>
      <c r="AE210" t="s">
        <v>642</v>
      </c>
      <c r="AF210">
        <v>0</v>
      </c>
      <c r="AG210" t="b">
        <v>0</v>
      </c>
      <c r="AH210">
        <v>-1</v>
      </c>
      <c r="AI210" t="s">
        <v>642</v>
      </c>
      <c r="AJ210">
        <v>0</v>
      </c>
      <c r="AK210" t="b">
        <v>0</v>
      </c>
      <c r="AL210">
        <v>0</v>
      </c>
      <c r="AM210" t="b">
        <v>1</v>
      </c>
      <c r="AN210">
        <v>0</v>
      </c>
      <c r="AO210" t="b">
        <v>0</v>
      </c>
      <c r="AQ210">
        <v>596053892</v>
      </c>
      <c r="AR210">
        <v>596053892</v>
      </c>
      <c r="AS210">
        <v>4</v>
      </c>
      <c r="AT210" t="b">
        <v>0</v>
      </c>
      <c r="AU210" t="b">
        <v>1</v>
      </c>
    </row>
    <row r="211" spans="1:47" x14ac:dyDescent="0.25">
      <c r="A211" t="s">
        <v>624</v>
      </c>
      <c r="B211" t="s">
        <v>625</v>
      </c>
      <c r="C211">
        <v>20230101</v>
      </c>
      <c r="D211">
        <v>2023</v>
      </c>
      <c r="E211">
        <v>52</v>
      </c>
      <c r="F211" t="s">
        <v>626</v>
      </c>
      <c r="G211">
        <v>842</v>
      </c>
      <c r="H211" t="s">
        <v>627</v>
      </c>
      <c r="I211" t="s">
        <v>627</v>
      </c>
      <c r="J211" t="s">
        <v>628</v>
      </c>
      <c r="K211" t="s">
        <v>629</v>
      </c>
      <c r="L211">
        <v>798</v>
      </c>
      <c r="M211" t="s">
        <v>674</v>
      </c>
      <c r="N211" t="s">
        <v>429</v>
      </c>
      <c r="O211">
        <v>0</v>
      </c>
      <c r="P211" t="s">
        <v>632</v>
      </c>
      <c r="Q211" t="s">
        <v>633</v>
      </c>
      <c r="R211" t="s">
        <v>634</v>
      </c>
      <c r="S211" t="s">
        <v>635</v>
      </c>
      <c r="T211" t="b">
        <v>1</v>
      </c>
      <c r="U211" t="s">
        <v>636</v>
      </c>
      <c r="V211" t="s">
        <v>637</v>
      </c>
      <c r="W211">
        <v>0</v>
      </c>
      <c r="X211" t="b">
        <v>0</v>
      </c>
      <c r="Y211" t="s">
        <v>638</v>
      </c>
      <c r="Z211" t="s">
        <v>639</v>
      </c>
      <c r="AA211" t="s">
        <v>640</v>
      </c>
      <c r="AB211">
        <v>0</v>
      </c>
      <c r="AC211" t="s">
        <v>641</v>
      </c>
      <c r="AD211">
        <v>-1</v>
      </c>
      <c r="AE211" t="s">
        <v>642</v>
      </c>
      <c r="AF211">
        <v>0</v>
      </c>
      <c r="AG211" t="b">
        <v>0</v>
      </c>
      <c r="AH211">
        <v>-1</v>
      </c>
      <c r="AI211" t="s">
        <v>642</v>
      </c>
      <c r="AJ211">
        <v>0</v>
      </c>
      <c r="AK211" t="b">
        <v>0</v>
      </c>
      <c r="AL211">
        <v>0</v>
      </c>
      <c r="AM211" t="b">
        <v>1</v>
      </c>
      <c r="AN211">
        <v>0</v>
      </c>
      <c r="AO211" t="b">
        <v>0</v>
      </c>
      <c r="AQ211">
        <v>319973</v>
      </c>
      <c r="AR211">
        <v>319973</v>
      </c>
      <c r="AS211">
        <v>4</v>
      </c>
      <c r="AT211" t="b">
        <v>0</v>
      </c>
      <c r="AU211" t="b">
        <v>1</v>
      </c>
    </row>
    <row r="212" spans="1:47" x14ac:dyDescent="0.25">
      <c r="A212" t="s">
        <v>624</v>
      </c>
      <c r="B212" t="s">
        <v>625</v>
      </c>
      <c r="C212">
        <v>20230101</v>
      </c>
      <c r="D212">
        <v>2023</v>
      </c>
      <c r="E212">
        <v>52</v>
      </c>
      <c r="F212" t="s">
        <v>626</v>
      </c>
      <c r="G212">
        <v>842</v>
      </c>
      <c r="H212" t="s">
        <v>627</v>
      </c>
      <c r="I212" t="s">
        <v>627</v>
      </c>
      <c r="J212" t="s">
        <v>628</v>
      </c>
      <c r="K212" t="s">
        <v>629</v>
      </c>
      <c r="L212">
        <v>800</v>
      </c>
      <c r="M212" t="s">
        <v>675</v>
      </c>
      <c r="N212" t="s">
        <v>437</v>
      </c>
      <c r="O212">
        <v>0</v>
      </c>
      <c r="P212" t="s">
        <v>632</v>
      </c>
      <c r="Q212" t="s">
        <v>633</v>
      </c>
      <c r="R212" t="s">
        <v>634</v>
      </c>
      <c r="S212" t="s">
        <v>635</v>
      </c>
      <c r="T212" t="b">
        <v>1</v>
      </c>
      <c r="U212" t="s">
        <v>636</v>
      </c>
      <c r="V212" t="s">
        <v>637</v>
      </c>
      <c r="W212">
        <v>0</v>
      </c>
      <c r="X212" t="b">
        <v>0</v>
      </c>
      <c r="Y212" t="s">
        <v>638</v>
      </c>
      <c r="Z212" t="s">
        <v>639</v>
      </c>
      <c r="AA212" t="s">
        <v>640</v>
      </c>
      <c r="AB212">
        <v>0</v>
      </c>
      <c r="AC212" t="s">
        <v>641</v>
      </c>
      <c r="AD212">
        <v>-1</v>
      </c>
      <c r="AE212" t="s">
        <v>642</v>
      </c>
      <c r="AF212">
        <v>0</v>
      </c>
      <c r="AG212" t="b">
        <v>0</v>
      </c>
      <c r="AH212">
        <v>-1</v>
      </c>
      <c r="AI212" t="s">
        <v>642</v>
      </c>
      <c r="AJ212">
        <v>0</v>
      </c>
      <c r="AK212" t="b">
        <v>0</v>
      </c>
      <c r="AL212">
        <v>0</v>
      </c>
      <c r="AM212" t="b">
        <v>1</v>
      </c>
      <c r="AN212">
        <v>0</v>
      </c>
      <c r="AO212" t="b">
        <v>0</v>
      </c>
      <c r="AQ212">
        <v>122372908</v>
      </c>
      <c r="AR212">
        <v>122372908</v>
      </c>
      <c r="AS212">
        <v>4</v>
      </c>
      <c r="AT212" t="b">
        <v>0</v>
      </c>
      <c r="AU212" t="b">
        <v>1</v>
      </c>
    </row>
    <row r="213" spans="1:47" x14ac:dyDescent="0.25">
      <c r="A213" t="s">
        <v>624</v>
      </c>
      <c r="B213" t="s">
        <v>625</v>
      </c>
      <c r="C213">
        <v>20230101</v>
      </c>
      <c r="D213">
        <v>2023</v>
      </c>
      <c r="E213">
        <v>52</v>
      </c>
      <c r="F213" t="s">
        <v>626</v>
      </c>
      <c r="G213">
        <v>842</v>
      </c>
      <c r="H213" t="s">
        <v>627</v>
      </c>
      <c r="I213" t="s">
        <v>627</v>
      </c>
      <c r="J213" t="s">
        <v>628</v>
      </c>
      <c r="K213" t="s">
        <v>629</v>
      </c>
      <c r="L213">
        <v>804</v>
      </c>
      <c r="M213" t="s">
        <v>902</v>
      </c>
      <c r="N213" t="s">
        <v>435</v>
      </c>
      <c r="O213">
        <v>0</v>
      </c>
      <c r="P213" t="s">
        <v>632</v>
      </c>
      <c r="Q213" t="s">
        <v>633</v>
      </c>
      <c r="R213" t="s">
        <v>634</v>
      </c>
      <c r="S213" t="s">
        <v>635</v>
      </c>
      <c r="T213" t="b">
        <v>1</v>
      </c>
      <c r="U213" t="s">
        <v>636</v>
      </c>
      <c r="V213" t="s">
        <v>637</v>
      </c>
      <c r="W213">
        <v>0</v>
      </c>
      <c r="X213" t="b">
        <v>0</v>
      </c>
      <c r="Y213" t="s">
        <v>638</v>
      </c>
      <c r="Z213" t="s">
        <v>639</v>
      </c>
      <c r="AA213" t="s">
        <v>640</v>
      </c>
      <c r="AB213">
        <v>0</v>
      </c>
      <c r="AC213" t="s">
        <v>641</v>
      </c>
      <c r="AD213">
        <v>-1</v>
      </c>
      <c r="AE213" t="s">
        <v>642</v>
      </c>
      <c r="AF213">
        <v>0</v>
      </c>
      <c r="AG213" t="b">
        <v>0</v>
      </c>
      <c r="AH213">
        <v>-1</v>
      </c>
      <c r="AI213" t="s">
        <v>642</v>
      </c>
      <c r="AJ213">
        <v>0</v>
      </c>
      <c r="AK213" t="b">
        <v>0</v>
      </c>
      <c r="AL213">
        <v>0</v>
      </c>
      <c r="AM213" t="b">
        <v>1</v>
      </c>
      <c r="AN213">
        <v>0</v>
      </c>
      <c r="AO213" t="b">
        <v>0</v>
      </c>
      <c r="AQ213">
        <v>1048496703</v>
      </c>
      <c r="AR213">
        <v>1048496703</v>
      </c>
      <c r="AS213">
        <v>4</v>
      </c>
      <c r="AT213" t="b">
        <v>0</v>
      </c>
      <c r="AU213" t="b">
        <v>1</v>
      </c>
    </row>
    <row r="214" spans="1:47" x14ac:dyDescent="0.25">
      <c r="A214" t="s">
        <v>624</v>
      </c>
      <c r="B214" t="s">
        <v>625</v>
      </c>
      <c r="C214">
        <v>20230101</v>
      </c>
      <c r="D214">
        <v>2023</v>
      </c>
      <c r="E214">
        <v>52</v>
      </c>
      <c r="F214" t="s">
        <v>626</v>
      </c>
      <c r="G214">
        <v>842</v>
      </c>
      <c r="H214" t="s">
        <v>627</v>
      </c>
      <c r="I214" t="s">
        <v>627</v>
      </c>
      <c r="J214" t="s">
        <v>628</v>
      </c>
      <c r="K214" t="s">
        <v>629</v>
      </c>
      <c r="L214">
        <v>807</v>
      </c>
      <c r="M214" t="s">
        <v>903</v>
      </c>
      <c r="N214" t="s">
        <v>273</v>
      </c>
      <c r="O214">
        <v>0</v>
      </c>
      <c r="P214" t="s">
        <v>632</v>
      </c>
      <c r="Q214" t="s">
        <v>633</v>
      </c>
      <c r="R214" t="s">
        <v>634</v>
      </c>
      <c r="S214" t="s">
        <v>635</v>
      </c>
      <c r="T214" t="b">
        <v>1</v>
      </c>
      <c r="U214" t="s">
        <v>636</v>
      </c>
      <c r="V214" t="s">
        <v>637</v>
      </c>
      <c r="W214">
        <v>0</v>
      </c>
      <c r="X214" t="b">
        <v>0</v>
      </c>
      <c r="Y214" t="s">
        <v>638</v>
      </c>
      <c r="Z214" t="s">
        <v>639</v>
      </c>
      <c r="AA214" t="s">
        <v>640</v>
      </c>
      <c r="AB214">
        <v>0</v>
      </c>
      <c r="AC214" t="s">
        <v>641</v>
      </c>
      <c r="AD214">
        <v>-1</v>
      </c>
      <c r="AE214" t="s">
        <v>642</v>
      </c>
      <c r="AF214">
        <v>0</v>
      </c>
      <c r="AG214" t="b">
        <v>0</v>
      </c>
      <c r="AH214">
        <v>-1</v>
      </c>
      <c r="AI214" t="s">
        <v>642</v>
      </c>
      <c r="AJ214">
        <v>0</v>
      </c>
      <c r="AK214" t="b">
        <v>0</v>
      </c>
      <c r="AL214">
        <v>0</v>
      </c>
      <c r="AM214" t="b">
        <v>1</v>
      </c>
      <c r="AN214">
        <v>0</v>
      </c>
      <c r="AO214" t="b">
        <v>0</v>
      </c>
      <c r="AQ214">
        <v>57214089</v>
      </c>
      <c r="AR214">
        <v>57214089</v>
      </c>
      <c r="AS214">
        <v>4</v>
      </c>
      <c r="AT214" t="b">
        <v>0</v>
      </c>
      <c r="AU214" t="b">
        <v>1</v>
      </c>
    </row>
    <row r="215" spans="1:47" x14ac:dyDescent="0.25">
      <c r="A215" t="s">
        <v>624</v>
      </c>
      <c r="B215" t="s">
        <v>625</v>
      </c>
      <c r="C215">
        <v>20230101</v>
      </c>
      <c r="D215">
        <v>2023</v>
      </c>
      <c r="E215">
        <v>52</v>
      </c>
      <c r="F215" t="s">
        <v>626</v>
      </c>
      <c r="G215">
        <v>842</v>
      </c>
      <c r="H215" t="s">
        <v>627</v>
      </c>
      <c r="I215" t="s">
        <v>627</v>
      </c>
      <c r="J215" t="s">
        <v>628</v>
      </c>
      <c r="K215" t="s">
        <v>629</v>
      </c>
      <c r="L215">
        <v>818</v>
      </c>
      <c r="M215" t="s">
        <v>904</v>
      </c>
      <c r="N215" t="s">
        <v>127</v>
      </c>
      <c r="O215">
        <v>0</v>
      </c>
      <c r="P215" t="s">
        <v>632</v>
      </c>
      <c r="Q215" t="s">
        <v>633</v>
      </c>
      <c r="R215" t="s">
        <v>634</v>
      </c>
      <c r="S215" t="s">
        <v>635</v>
      </c>
      <c r="T215" t="b">
        <v>1</v>
      </c>
      <c r="U215" t="s">
        <v>636</v>
      </c>
      <c r="V215" t="s">
        <v>637</v>
      </c>
      <c r="W215">
        <v>0</v>
      </c>
      <c r="X215" t="b">
        <v>0</v>
      </c>
      <c r="Y215" t="s">
        <v>638</v>
      </c>
      <c r="Z215" t="s">
        <v>639</v>
      </c>
      <c r="AA215" t="s">
        <v>640</v>
      </c>
      <c r="AB215">
        <v>0</v>
      </c>
      <c r="AC215" t="s">
        <v>641</v>
      </c>
      <c r="AD215">
        <v>-1</v>
      </c>
      <c r="AE215" t="s">
        <v>642</v>
      </c>
      <c r="AF215">
        <v>0</v>
      </c>
      <c r="AG215" t="b">
        <v>0</v>
      </c>
      <c r="AH215">
        <v>-1</v>
      </c>
      <c r="AI215" t="s">
        <v>642</v>
      </c>
      <c r="AJ215">
        <v>0</v>
      </c>
      <c r="AK215" t="b">
        <v>0</v>
      </c>
      <c r="AL215">
        <v>0</v>
      </c>
      <c r="AM215" t="b">
        <v>1</v>
      </c>
      <c r="AN215">
        <v>0</v>
      </c>
      <c r="AO215" t="b">
        <v>0</v>
      </c>
      <c r="AQ215">
        <v>4486971384</v>
      </c>
      <c r="AR215">
        <v>4486971384</v>
      </c>
      <c r="AS215">
        <v>4</v>
      </c>
      <c r="AT215" t="b">
        <v>0</v>
      </c>
      <c r="AU215" t="b">
        <v>1</v>
      </c>
    </row>
    <row r="216" spans="1:47" x14ac:dyDescent="0.25">
      <c r="A216" t="s">
        <v>624</v>
      </c>
      <c r="B216" t="s">
        <v>625</v>
      </c>
      <c r="C216">
        <v>20230101</v>
      </c>
      <c r="D216">
        <v>2023</v>
      </c>
      <c r="E216">
        <v>52</v>
      </c>
      <c r="F216" t="s">
        <v>626</v>
      </c>
      <c r="G216">
        <v>842</v>
      </c>
      <c r="H216" t="s">
        <v>627</v>
      </c>
      <c r="I216" t="s">
        <v>627</v>
      </c>
      <c r="J216" t="s">
        <v>628</v>
      </c>
      <c r="K216" t="s">
        <v>629</v>
      </c>
      <c r="L216">
        <v>826</v>
      </c>
      <c r="M216" t="s">
        <v>905</v>
      </c>
      <c r="N216" t="s">
        <v>906</v>
      </c>
      <c r="O216">
        <v>0</v>
      </c>
      <c r="P216" t="s">
        <v>632</v>
      </c>
      <c r="Q216" t="s">
        <v>633</v>
      </c>
      <c r="R216" t="s">
        <v>634</v>
      </c>
      <c r="S216" t="s">
        <v>635</v>
      </c>
      <c r="T216" t="b">
        <v>1</v>
      </c>
      <c r="U216" t="s">
        <v>636</v>
      </c>
      <c r="V216" t="s">
        <v>637</v>
      </c>
      <c r="W216">
        <v>0</v>
      </c>
      <c r="X216" t="b">
        <v>0</v>
      </c>
      <c r="Y216" t="s">
        <v>638</v>
      </c>
      <c r="Z216" t="s">
        <v>639</v>
      </c>
      <c r="AA216" t="s">
        <v>640</v>
      </c>
      <c r="AB216">
        <v>0</v>
      </c>
      <c r="AC216" t="s">
        <v>641</v>
      </c>
      <c r="AD216">
        <v>-1</v>
      </c>
      <c r="AE216" t="s">
        <v>642</v>
      </c>
      <c r="AF216">
        <v>0</v>
      </c>
      <c r="AG216" t="b">
        <v>0</v>
      </c>
      <c r="AH216">
        <v>-1</v>
      </c>
      <c r="AI216" t="s">
        <v>642</v>
      </c>
      <c r="AJ216">
        <v>0</v>
      </c>
      <c r="AK216" t="b">
        <v>0</v>
      </c>
      <c r="AL216">
        <v>0</v>
      </c>
      <c r="AM216" t="b">
        <v>1</v>
      </c>
      <c r="AN216">
        <v>0</v>
      </c>
      <c r="AO216" t="b">
        <v>0</v>
      </c>
      <c r="AQ216">
        <v>74054013691</v>
      </c>
      <c r="AR216">
        <v>74054013691</v>
      </c>
      <c r="AS216">
        <v>4</v>
      </c>
      <c r="AT216" t="b">
        <v>0</v>
      </c>
      <c r="AU216" t="b">
        <v>1</v>
      </c>
    </row>
    <row r="217" spans="1:47" x14ac:dyDescent="0.25">
      <c r="A217" t="s">
        <v>624</v>
      </c>
      <c r="B217" t="s">
        <v>625</v>
      </c>
      <c r="C217">
        <v>20230101</v>
      </c>
      <c r="D217">
        <v>2023</v>
      </c>
      <c r="E217">
        <v>52</v>
      </c>
      <c r="F217" t="s">
        <v>626</v>
      </c>
      <c r="G217">
        <v>842</v>
      </c>
      <c r="H217" t="s">
        <v>627</v>
      </c>
      <c r="I217" t="s">
        <v>627</v>
      </c>
      <c r="J217" t="s">
        <v>628</v>
      </c>
      <c r="K217" t="s">
        <v>629</v>
      </c>
      <c r="L217">
        <v>834</v>
      </c>
      <c r="M217" t="s">
        <v>907</v>
      </c>
      <c r="N217" t="s">
        <v>908</v>
      </c>
      <c r="O217">
        <v>0</v>
      </c>
      <c r="P217" t="s">
        <v>632</v>
      </c>
      <c r="Q217" t="s">
        <v>633</v>
      </c>
      <c r="R217" t="s">
        <v>634</v>
      </c>
      <c r="S217" t="s">
        <v>635</v>
      </c>
      <c r="T217" t="b">
        <v>1</v>
      </c>
      <c r="U217" t="s">
        <v>636</v>
      </c>
      <c r="V217" t="s">
        <v>637</v>
      </c>
      <c r="W217">
        <v>0</v>
      </c>
      <c r="X217" t="b">
        <v>0</v>
      </c>
      <c r="Y217" t="s">
        <v>638</v>
      </c>
      <c r="Z217" t="s">
        <v>639</v>
      </c>
      <c r="AA217" t="s">
        <v>640</v>
      </c>
      <c r="AB217">
        <v>0</v>
      </c>
      <c r="AC217" t="s">
        <v>641</v>
      </c>
      <c r="AD217">
        <v>-1</v>
      </c>
      <c r="AE217" t="s">
        <v>642</v>
      </c>
      <c r="AF217">
        <v>0</v>
      </c>
      <c r="AG217" t="b">
        <v>0</v>
      </c>
      <c r="AH217">
        <v>-1</v>
      </c>
      <c r="AI217" t="s">
        <v>642</v>
      </c>
      <c r="AJ217">
        <v>0</v>
      </c>
      <c r="AK217" t="b">
        <v>0</v>
      </c>
      <c r="AL217">
        <v>0</v>
      </c>
      <c r="AM217" t="b">
        <v>1</v>
      </c>
      <c r="AN217">
        <v>0</v>
      </c>
      <c r="AO217" t="b">
        <v>0</v>
      </c>
      <c r="AQ217">
        <v>424880288</v>
      </c>
      <c r="AR217">
        <v>424880288</v>
      </c>
      <c r="AS217">
        <v>4</v>
      </c>
      <c r="AT217" t="b">
        <v>0</v>
      </c>
      <c r="AU217" t="b">
        <v>1</v>
      </c>
    </row>
    <row r="218" spans="1:47" x14ac:dyDescent="0.25">
      <c r="A218" t="s">
        <v>624</v>
      </c>
      <c r="B218" t="s">
        <v>625</v>
      </c>
      <c r="C218">
        <v>20230101</v>
      </c>
      <c r="D218">
        <v>2023</v>
      </c>
      <c r="E218">
        <v>52</v>
      </c>
      <c r="F218" t="s">
        <v>626</v>
      </c>
      <c r="G218">
        <v>842</v>
      </c>
      <c r="H218" t="s">
        <v>627</v>
      </c>
      <c r="I218" t="s">
        <v>627</v>
      </c>
      <c r="J218" t="s">
        <v>628</v>
      </c>
      <c r="K218" t="s">
        <v>629</v>
      </c>
      <c r="L218">
        <v>854</v>
      </c>
      <c r="M218" t="s">
        <v>909</v>
      </c>
      <c r="N218" t="s">
        <v>41</v>
      </c>
      <c r="O218">
        <v>0</v>
      </c>
      <c r="P218" t="s">
        <v>632</v>
      </c>
      <c r="Q218" t="s">
        <v>633</v>
      </c>
      <c r="R218" t="s">
        <v>634</v>
      </c>
      <c r="S218" t="s">
        <v>635</v>
      </c>
      <c r="T218" t="b">
        <v>1</v>
      </c>
      <c r="U218" t="s">
        <v>636</v>
      </c>
      <c r="V218" t="s">
        <v>637</v>
      </c>
      <c r="W218">
        <v>0</v>
      </c>
      <c r="X218" t="b">
        <v>0</v>
      </c>
      <c r="Y218" t="s">
        <v>638</v>
      </c>
      <c r="Z218" t="s">
        <v>639</v>
      </c>
      <c r="AA218" t="s">
        <v>640</v>
      </c>
      <c r="AB218">
        <v>0</v>
      </c>
      <c r="AC218" t="s">
        <v>641</v>
      </c>
      <c r="AD218">
        <v>-1</v>
      </c>
      <c r="AE218" t="s">
        <v>642</v>
      </c>
      <c r="AF218">
        <v>0</v>
      </c>
      <c r="AG218" t="b">
        <v>0</v>
      </c>
      <c r="AH218">
        <v>-1</v>
      </c>
      <c r="AI218" t="s">
        <v>642</v>
      </c>
      <c r="AJ218">
        <v>0</v>
      </c>
      <c r="AK218" t="b">
        <v>0</v>
      </c>
      <c r="AL218">
        <v>0</v>
      </c>
      <c r="AM218" t="b">
        <v>1</v>
      </c>
      <c r="AN218">
        <v>0</v>
      </c>
      <c r="AO218" t="b">
        <v>0</v>
      </c>
      <c r="AQ218">
        <v>46222394</v>
      </c>
      <c r="AR218">
        <v>46222394</v>
      </c>
      <c r="AS218">
        <v>4</v>
      </c>
      <c r="AT218" t="b">
        <v>0</v>
      </c>
      <c r="AU218" t="b">
        <v>1</v>
      </c>
    </row>
    <row r="219" spans="1:47" x14ac:dyDescent="0.25">
      <c r="A219" t="s">
        <v>624</v>
      </c>
      <c r="B219" t="s">
        <v>625</v>
      </c>
      <c r="C219">
        <v>20230101</v>
      </c>
      <c r="D219">
        <v>2023</v>
      </c>
      <c r="E219">
        <v>52</v>
      </c>
      <c r="F219" t="s">
        <v>626</v>
      </c>
      <c r="G219">
        <v>842</v>
      </c>
      <c r="H219" t="s">
        <v>627</v>
      </c>
      <c r="I219" t="s">
        <v>627</v>
      </c>
      <c r="J219" t="s">
        <v>628</v>
      </c>
      <c r="K219" t="s">
        <v>629</v>
      </c>
      <c r="L219">
        <v>858</v>
      </c>
      <c r="M219" t="s">
        <v>910</v>
      </c>
      <c r="N219" t="s">
        <v>443</v>
      </c>
      <c r="O219">
        <v>0</v>
      </c>
      <c r="P219" t="s">
        <v>632</v>
      </c>
      <c r="Q219" t="s">
        <v>633</v>
      </c>
      <c r="R219" t="s">
        <v>634</v>
      </c>
      <c r="S219" t="s">
        <v>635</v>
      </c>
      <c r="T219" t="b">
        <v>1</v>
      </c>
      <c r="U219" t="s">
        <v>636</v>
      </c>
      <c r="V219" t="s">
        <v>637</v>
      </c>
      <c r="W219">
        <v>0</v>
      </c>
      <c r="X219" t="b">
        <v>0</v>
      </c>
      <c r="Y219" t="s">
        <v>638</v>
      </c>
      <c r="Z219" t="s">
        <v>639</v>
      </c>
      <c r="AA219" t="s">
        <v>640</v>
      </c>
      <c r="AB219">
        <v>0</v>
      </c>
      <c r="AC219" t="s">
        <v>641</v>
      </c>
      <c r="AD219">
        <v>-1</v>
      </c>
      <c r="AE219" t="s">
        <v>642</v>
      </c>
      <c r="AF219">
        <v>0</v>
      </c>
      <c r="AG219" t="b">
        <v>0</v>
      </c>
      <c r="AH219">
        <v>-1</v>
      </c>
      <c r="AI219" t="s">
        <v>642</v>
      </c>
      <c r="AJ219">
        <v>0</v>
      </c>
      <c r="AK219" t="b">
        <v>0</v>
      </c>
      <c r="AL219">
        <v>0</v>
      </c>
      <c r="AM219" t="b">
        <v>1</v>
      </c>
      <c r="AN219">
        <v>0</v>
      </c>
      <c r="AO219" t="b">
        <v>0</v>
      </c>
      <c r="AQ219">
        <v>1878741511</v>
      </c>
      <c r="AR219">
        <v>1878741511</v>
      </c>
      <c r="AS219">
        <v>4</v>
      </c>
      <c r="AT219" t="b">
        <v>0</v>
      </c>
      <c r="AU219" t="b">
        <v>1</v>
      </c>
    </row>
    <row r="220" spans="1:47" x14ac:dyDescent="0.25">
      <c r="A220" t="s">
        <v>624</v>
      </c>
      <c r="B220" t="s">
        <v>625</v>
      </c>
      <c r="C220">
        <v>20230101</v>
      </c>
      <c r="D220">
        <v>2023</v>
      </c>
      <c r="E220">
        <v>52</v>
      </c>
      <c r="F220" t="s">
        <v>626</v>
      </c>
      <c r="G220">
        <v>842</v>
      </c>
      <c r="H220" t="s">
        <v>627</v>
      </c>
      <c r="I220" t="s">
        <v>627</v>
      </c>
      <c r="J220" t="s">
        <v>628</v>
      </c>
      <c r="K220" t="s">
        <v>629</v>
      </c>
      <c r="L220">
        <v>860</v>
      </c>
      <c r="M220" t="s">
        <v>680</v>
      </c>
      <c r="N220" t="s">
        <v>445</v>
      </c>
      <c r="O220">
        <v>0</v>
      </c>
      <c r="P220" t="s">
        <v>632</v>
      </c>
      <c r="Q220" t="s">
        <v>633</v>
      </c>
      <c r="R220" t="s">
        <v>634</v>
      </c>
      <c r="S220" t="s">
        <v>635</v>
      </c>
      <c r="T220" t="b">
        <v>1</v>
      </c>
      <c r="U220" t="s">
        <v>636</v>
      </c>
      <c r="V220" t="s">
        <v>637</v>
      </c>
      <c r="W220">
        <v>0</v>
      </c>
      <c r="X220" t="b">
        <v>0</v>
      </c>
      <c r="Y220" t="s">
        <v>638</v>
      </c>
      <c r="Z220" t="s">
        <v>639</v>
      </c>
      <c r="AA220" t="s">
        <v>640</v>
      </c>
      <c r="AB220">
        <v>0</v>
      </c>
      <c r="AC220" t="s">
        <v>641</v>
      </c>
      <c r="AD220">
        <v>-1</v>
      </c>
      <c r="AE220" t="s">
        <v>642</v>
      </c>
      <c r="AF220">
        <v>0</v>
      </c>
      <c r="AG220" t="b">
        <v>0</v>
      </c>
      <c r="AH220">
        <v>-1</v>
      </c>
      <c r="AI220" t="s">
        <v>642</v>
      </c>
      <c r="AJ220">
        <v>0</v>
      </c>
      <c r="AK220" t="b">
        <v>0</v>
      </c>
      <c r="AL220">
        <v>0</v>
      </c>
      <c r="AM220" t="b">
        <v>1</v>
      </c>
      <c r="AN220">
        <v>0</v>
      </c>
      <c r="AO220" t="b">
        <v>0</v>
      </c>
      <c r="AQ220">
        <v>367843251</v>
      </c>
      <c r="AR220">
        <v>367843251</v>
      </c>
      <c r="AS220">
        <v>4</v>
      </c>
      <c r="AT220" t="b">
        <v>0</v>
      </c>
      <c r="AU220" t="b">
        <v>1</v>
      </c>
    </row>
    <row r="221" spans="1:47" x14ac:dyDescent="0.25">
      <c r="A221" t="s">
        <v>624</v>
      </c>
      <c r="B221" t="s">
        <v>625</v>
      </c>
      <c r="C221">
        <v>20230101</v>
      </c>
      <c r="D221">
        <v>2023</v>
      </c>
      <c r="E221">
        <v>52</v>
      </c>
      <c r="F221" t="s">
        <v>626</v>
      </c>
      <c r="G221">
        <v>842</v>
      </c>
      <c r="H221" t="s">
        <v>627</v>
      </c>
      <c r="I221" t="s">
        <v>627</v>
      </c>
      <c r="J221" t="s">
        <v>628</v>
      </c>
      <c r="K221" t="s">
        <v>629</v>
      </c>
      <c r="L221">
        <v>862</v>
      </c>
      <c r="M221" t="s">
        <v>911</v>
      </c>
      <c r="N221" t="s">
        <v>451</v>
      </c>
      <c r="O221">
        <v>0</v>
      </c>
      <c r="P221" t="s">
        <v>632</v>
      </c>
      <c r="Q221" t="s">
        <v>633</v>
      </c>
      <c r="R221" t="s">
        <v>634</v>
      </c>
      <c r="S221" t="s">
        <v>635</v>
      </c>
      <c r="T221" t="b">
        <v>1</v>
      </c>
      <c r="U221" t="s">
        <v>636</v>
      </c>
      <c r="V221" t="s">
        <v>637</v>
      </c>
      <c r="W221">
        <v>0</v>
      </c>
      <c r="X221" t="b">
        <v>0</v>
      </c>
      <c r="Y221" t="s">
        <v>638</v>
      </c>
      <c r="Z221" t="s">
        <v>639</v>
      </c>
      <c r="AA221" t="s">
        <v>640</v>
      </c>
      <c r="AB221">
        <v>0</v>
      </c>
      <c r="AC221" t="s">
        <v>641</v>
      </c>
      <c r="AD221">
        <v>-1</v>
      </c>
      <c r="AE221" t="s">
        <v>642</v>
      </c>
      <c r="AF221">
        <v>0</v>
      </c>
      <c r="AG221" t="b">
        <v>0</v>
      </c>
      <c r="AH221">
        <v>-1</v>
      </c>
      <c r="AI221" t="s">
        <v>642</v>
      </c>
      <c r="AJ221">
        <v>0</v>
      </c>
      <c r="AK221" t="b">
        <v>0</v>
      </c>
      <c r="AL221">
        <v>0</v>
      </c>
      <c r="AM221" t="b">
        <v>1</v>
      </c>
      <c r="AN221">
        <v>0</v>
      </c>
      <c r="AO221" t="b">
        <v>0</v>
      </c>
      <c r="AQ221">
        <v>2501338460</v>
      </c>
      <c r="AR221">
        <v>2501338460</v>
      </c>
      <c r="AS221">
        <v>4</v>
      </c>
      <c r="AT221" t="b">
        <v>0</v>
      </c>
      <c r="AU221" t="b">
        <v>1</v>
      </c>
    </row>
    <row r="222" spans="1:47" x14ac:dyDescent="0.25">
      <c r="A222" t="s">
        <v>624</v>
      </c>
      <c r="B222" t="s">
        <v>625</v>
      </c>
      <c r="C222">
        <v>20230101</v>
      </c>
      <c r="D222">
        <v>2023</v>
      </c>
      <c r="E222">
        <v>52</v>
      </c>
      <c r="F222" t="s">
        <v>626</v>
      </c>
      <c r="G222">
        <v>842</v>
      </c>
      <c r="H222" t="s">
        <v>627</v>
      </c>
      <c r="I222" t="s">
        <v>627</v>
      </c>
      <c r="J222" t="s">
        <v>628</v>
      </c>
      <c r="K222" t="s">
        <v>629</v>
      </c>
      <c r="L222">
        <v>876</v>
      </c>
      <c r="M222" t="s">
        <v>912</v>
      </c>
      <c r="N222" t="s">
        <v>913</v>
      </c>
      <c r="O222">
        <v>0</v>
      </c>
      <c r="P222" t="s">
        <v>632</v>
      </c>
      <c r="Q222" t="s">
        <v>633</v>
      </c>
      <c r="R222" t="s">
        <v>634</v>
      </c>
      <c r="S222" t="s">
        <v>635</v>
      </c>
      <c r="T222" t="b">
        <v>1</v>
      </c>
      <c r="U222" t="s">
        <v>636</v>
      </c>
      <c r="V222" t="s">
        <v>637</v>
      </c>
      <c r="W222">
        <v>0</v>
      </c>
      <c r="X222" t="b">
        <v>0</v>
      </c>
      <c r="Y222" t="s">
        <v>638</v>
      </c>
      <c r="Z222" t="s">
        <v>639</v>
      </c>
      <c r="AA222" t="s">
        <v>640</v>
      </c>
      <c r="AB222">
        <v>0</v>
      </c>
      <c r="AC222" t="s">
        <v>641</v>
      </c>
      <c r="AD222">
        <v>-1</v>
      </c>
      <c r="AE222" t="s">
        <v>642</v>
      </c>
      <c r="AF222">
        <v>0</v>
      </c>
      <c r="AG222" t="b">
        <v>0</v>
      </c>
      <c r="AH222">
        <v>-1</v>
      </c>
      <c r="AI222" t="s">
        <v>642</v>
      </c>
      <c r="AJ222">
        <v>0</v>
      </c>
      <c r="AK222" t="b">
        <v>0</v>
      </c>
      <c r="AL222">
        <v>0</v>
      </c>
      <c r="AM222" t="b">
        <v>1</v>
      </c>
      <c r="AN222">
        <v>0</v>
      </c>
      <c r="AO222" t="b">
        <v>0</v>
      </c>
      <c r="AQ222">
        <v>1838440</v>
      </c>
      <c r="AR222">
        <v>1838440</v>
      </c>
      <c r="AS222">
        <v>4</v>
      </c>
      <c r="AT222" t="b">
        <v>0</v>
      </c>
      <c r="AU222" t="b">
        <v>1</v>
      </c>
    </row>
    <row r="223" spans="1:47" x14ac:dyDescent="0.25">
      <c r="A223" t="s">
        <v>624</v>
      </c>
      <c r="B223" t="s">
        <v>625</v>
      </c>
      <c r="C223">
        <v>20230101</v>
      </c>
      <c r="D223">
        <v>2023</v>
      </c>
      <c r="E223">
        <v>52</v>
      </c>
      <c r="F223" t="s">
        <v>626</v>
      </c>
      <c r="G223">
        <v>842</v>
      </c>
      <c r="H223" t="s">
        <v>627</v>
      </c>
      <c r="I223" t="s">
        <v>627</v>
      </c>
      <c r="J223" t="s">
        <v>628</v>
      </c>
      <c r="K223" t="s">
        <v>629</v>
      </c>
      <c r="L223">
        <v>882</v>
      </c>
      <c r="M223" t="s">
        <v>914</v>
      </c>
      <c r="N223" t="s">
        <v>463</v>
      </c>
      <c r="O223">
        <v>0</v>
      </c>
      <c r="P223" t="s">
        <v>632</v>
      </c>
      <c r="Q223" t="s">
        <v>633</v>
      </c>
      <c r="R223" t="s">
        <v>634</v>
      </c>
      <c r="S223" t="s">
        <v>635</v>
      </c>
      <c r="T223" t="b">
        <v>1</v>
      </c>
      <c r="U223" t="s">
        <v>636</v>
      </c>
      <c r="V223" t="s">
        <v>637</v>
      </c>
      <c r="W223">
        <v>0</v>
      </c>
      <c r="X223" t="b">
        <v>0</v>
      </c>
      <c r="Y223" t="s">
        <v>638</v>
      </c>
      <c r="Z223" t="s">
        <v>639</v>
      </c>
      <c r="AA223" t="s">
        <v>640</v>
      </c>
      <c r="AB223">
        <v>0</v>
      </c>
      <c r="AC223" t="s">
        <v>641</v>
      </c>
      <c r="AD223">
        <v>-1</v>
      </c>
      <c r="AE223" t="s">
        <v>642</v>
      </c>
      <c r="AF223">
        <v>0</v>
      </c>
      <c r="AG223" t="b">
        <v>0</v>
      </c>
      <c r="AH223">
        <v>-1</v>
      </c>
      <c r="AI223" t="s">
        <v>642</v>
      </c>
      <c r="AJ223">
        <v>0</v>
      </c>
      <c r="AK223" t="b">
        <v>0</v>
      </c>
      <c r="AL223">
        <v>0</v>
      </c>
      <c r="AM223" t="b">
        <v>1</v>
      </c>
      <c r="AN223">
        <v>0</v>
      </c>
      <c r="AO223" t="b">
        <v>0</v>
      </c>
      <c r="AQ223">
        <v>32701413</v>
      </c>
      <c r="AR223">
        <v>32701413</v>
      </c>
      <c r="AS223">
        <v>4</v>
      </c>
      <c r="AT223" t="b">
        <v>0</v>
      </c>
      <c r="AU223" t="b">
        <v>1</v>
      </c>
    </row>
    <row r="224" spans="1:47" x14ac:dyDescent="0.25">
      <c r="A224" t="s">
        <v>624</v>
      </c>
      <c r="B224" t="s">
        <v>625</v>
      </c>
      <c r="C224">
        <v>20230101</v>
      </c>
      <c r="D224">
        <v>2023</v>
      </c>
      <c r="E224">
        <v>52</v>
      </c>
      <c r="F224" t="s">
        <v>626</v>
      </c>
      <c r="G224">
        <v>842</v>
      </c>
      <c r="H224" t="s">
        <v>627</v>
      </c>
      <c r="I224" t="s">
        <v>627</v>
      </c>
      <c r="J224" t="s">
        <v>628</v>
      </c>
      <c r="K224" t="s">
        <v>629</v>
      </c>
      <c r="L224">
        <v>887</v>
      </c>
      <c r="M224" t="s">
        <v>915</v>
      </c>
      <c r="N224" t="s">
        <v>467</v>
      </c>
      <c r="O224">
        <v>0</v>
      </c>
      <c r="P224" t="s">
        <v>632</v>
      </c>
      <c r="Q224" t="s">
        <v>633</v>
      </c>
      <c r="R224" t="s">
        <v>634</v>
      </c>
      <c r="S224" t="s">
        <v>635</v>
      </c>
      <c r="T224" t="b">
        <v>1</v>
      </c>
      <c r="U224" t="s">
        <v>636</v>
      </c>
      <c r="V224" t="s">
        <v>637</v>
      </c>
      <c r="W224">
        <v>0</v>
      </c>
      <c r="X224" t="b">
        <v>0</v>
      </c>
      <c r="Y224" t="s">
        <v>638</v>
      </c>
      <c r="Z224" t="s">
        <v>639</v>
      </c>
      <c r="AA224" t="s">
        <v>640</v>
      </c>
      <c r="AB224">
        <v>0</v>
      </c>
      <c r="AC224" t="s">
        <v>641</v>
      </c>
      <c r="AD224">
        <v>-1</v>
      </c>
      <c r="AE224" t="s">
        <v>642</v>
      </c>
      <c r="AF224">
        <v>0</v>
      </c>
      <c r="AG224" t="b">
        <v>0</v>
      </c>
      <c r="AH224">
        <v>-1</v>
      </c>
      <c r="AI224" t="s">
        <v>642</v>
      </c>
      <c r="AJ224">
        <v>0</v>
      </c>
      <c r="AK224" t="b">
        <v>0</v>
      </c>
      <c r="AL224">
        <v>0</v>
      </c>
      <c r="AM224" t="b">
        <v>1</v>
      </c>
      <c r="AN224">
        <v>0</v>
      </c>
      <c r="AO224" t="b">
        <v>0</v>
      </c>
      <c r="AQ224">
        <v>178790382</v>
      </c>
      <c r="AR224">
        <v>178790382</v>
      </c>
      <c r="AS224">
        <v>4</v>
      </c>
      <c r="AT224" t="b">
        <v>0</v>
      </c>
      <c r="AU224" t="b">
        <v>1</v>
      </c>
    </row>
    <row r="225" spans="1:47" x14ac:dyDescent="0.25">
      <c r="A225" t="s">
        <v>624</v>
      </c>
      <c r="B225" t="s">
        <v>625</v>
      </c>
      <c r="C225">
        <v>20230101</v>
      </c>
      <c r="D225">
        <v>2023</v>
      </c>
      <c r="E225">
        <v>52</v>
      </c>
      <c r="F225" t="s">
        <v>626</v>
      </c>
      <c r="G225">
        <v>842</v>
      </c>
      <c r="H225" t="s">
        <v>627</v>
      </c>
      <c r="I225" t="s">
        <v>627</v>
      </c>
      <c r="J225" t="s">
        <v>628</v>
      </c>
      <c r="K225" t="s">
        <v>629</v>
      </c>
      <c r="L225">
        <v>894</v>
      </c>
      <c r="M225" t="s">
        <v>916</v>
      </c>
      <c r="N225" t="s">
        <v>471</v>
      </c>
      <c r="O225">
        <v>0</v>
      </c>
      <c r="P225" t="s">
        <v>632</v>
      </c>
      <c r="Q225" t="s">
        <v>633</v>
      </c>
      <c r="R225" t="s">
        <v>634</v>
      </c>
      <c r="S225" t="s">
        <v>635</v>
      </c>
      <c r="T225" t="b">
        <v>1</v>
      </c>
      <c r="U225" t="s">
        <v>636</v>
      </c>
      <c r="V225" t="s">
        <v>637</v>
      </c>
      <c r="W225">
        <v>0</v>
      </c>
      <c r="X225" t="b">
        <v>0</v>
      </c>
      <c r="Y225" t="s">
        <v>638</v>
      </c>
      <c r="Z225" t="s">
        <v>639</v>
      </c>
      <c r="AA225" t="s">
        <v>640</v>
      </c>
      <c r="AB225">
        <v>0</v>
      </c>
      <c r="AC225" t="s">
        <v>641</v>
      </c>
      <c r="AD225">
        <v>-1</v>
      </c>
      <c r="AE225" t="s">
        <v>642</v>
      </c>
      <c r="AF225">
        <v>0</v>
      </c>
      <c r="AG225" t="b">
        <v>0</v>
      </c>
      <c r="AH225">
        <v>-1</v>
      </c>
      <c r="AI225" t="s">
        <v>642</v>
      </c>
      <c r="AJ225">
        <v>0</v>
      </c>
      <c r="AK225" t="b">
        <v>0</v>
      </c>
      <c r="AL225">
        <v>0</v>
      </c>
      <c r="AM225" t="b">
        <v>1</v>
      </c>
      <c r="AN225">
        <v>0</v>
      </c>
      <c r="AO225" t="b">
        <v>0</v>
      </c>
      <c r="AQ225">
        <v>94485623</v>
      </c>
      <c r="AR225">
        <v>94485623</v>
      </c>
      <c r="AS225">
        <v>4</v>
      </c>
      <c r="AT225" t="b">
        <v>0</v>
      </c>
      <c r="AU225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3C7A-3BDE-4430-96B4-3F8D570187C9}">
  <dimension ref="A1:AU224"/>
  <sheetViews>
    <sheetView workbookViewId="0">
      <pane ySplit="1" topLeftCell="A189" activePane="bottomLeft" state="frozen"/>
      <selection activeCell="O27" sqref="O27"/>
      <selection pane="bottomLeft" activeCell="O27" sqref="O27"/>
    </sheetView>
  </sheetViews>
  <sheetFormatPr defaultRowHeight="15" x14ac:dyDescent="0.25"/>
  <sheetData>
    <row r="1" spans="1:47" x14ac:dyDescent="0.25">
      <c r="A1" t="s">
        <v>577</v>
      </c>
      <c r="B1" t="s">
        <v>578</v>
      </c>
      <c r="C1" t="s">
        <v>579</v>
      </c>
      <c r="D1" t="s">
        <v>580</v>
      </c>
      <c r="E1" t="s">
        <v>581</v>
      </c>
      <c r="F1" t="s">
        <v>582</v>
      </c>
      <c r="G1" t="s">
        <v>583</v>
      </c>
      <c r="H1" t="s">
        <v>584</v>
      </c>
      <c r="I1" t="s">
        <v>585</v>
      </c>
      <c r="J1" t="s">
        <v>586</v>
      </c>
      <c r="K1" t="s">
        <v>587</v>
      </c>
      <c r="L1" t="s">
        <v>588</v>
      </c>
      <c r="M1" t="s">
        <v>589</v>
      </c>
      <c r="N1" t="s">
        <v>590</v>
      </c>
      <c r="O1" t="s">
        <v>591</v>
      </c>
      <c r="P1" t="s">
        <v>592</v>
      </c>
      <c r="Q1" t="s">
        <v>593</v>
      </c>
      <c r="R1" t="s">
        <v>594</v>
      </c>
      <c r="S1" t="s">
        <v>595</v>
      </c>
      <c r="T1" t="s">
        <v>596</v>
      </c>
      <c r="U1" t="s">
        <v>597</v>
      </c>
      <c r="V1" t="s">
        <v>598</v>
      </c>
      <c r="W1" t="s">
        <v>599</v>
      </c>
      <c r="X1" t="s">
        <v>600</v>
      </c>
      <c r="Y1" t="s">
        <v>601</v>
      </c>
      <c r="Z1" t="s">
        <v>602</v>
      </c>
      <c r="AA1" t="s">
        <v>603</v>
      </c>
      <c r="AB1" t="s">
        <v>604</v>
      </c>
      <c r="AC1" t="s">
        <v>605</v>
      </c>
      <c r="AD1" t="s">
        <v>606</v>
      </c>
      <c r="AE1" t="s">
        <v>607</v>
      </c>
      <c r="AF1" t="s">
        <v>608</v>
      </c>
      <c r="AG1" t="s">
        <v>609</v>
      </c>
      <c r="AH1" t="s">
        <v>610</v>
      </c>
      <c r="AI1" t="s">
        <v>611</v>
      </c>
      <c r="AJ1" t="s">
        <v>612</v>
      </c>
      <c r="AK1" t="s">
        <v>613</v>
      </c>
      <c r="AL1" t="s">
        <v>614</v>
      </c>
      <c r="AM1" t="s">
        <v>615</v>
      </c>
      <c r="AN1" t="s">
        <v>616</v>
      </c>
      <c r="AO1" t="s">
        <v>617</v>
      </c>
      <c r="AP1" t="s">
        <v>618</v>
      </c>
      <c r="AQ1" t="s">
        <v>619</v>
      </c>
      <c r="AR1" t="s">
        <v>620</v>
      </c>
      <c r="AS1" t="s">
        <v>621</v>
      </c>
      <c r="AT1" t="s">
        <v>622</v>
      </c>
      <c r="AU1" t="s">
        <v>623</v>
      </c>
    </row>
    <row r="2" spans="1:47" x14ac:dyDescent="0.25">
      <c r="A2" t="s">
        <v>624</v>
      </c>
      <c r="B2" t="s">
        <v>625</v>
      </c>
      <c r="C2">
        <v>20230101</v>
      </c>
      <c r="D2">
        <v>2023</v>
      </c>
      <c r="E2">
        <v>52</v>
      </c>
      <c r="F2" t="s">
        <v>626</v>
      </c>
      <c r="G2">
        <v>842</v>
      </c>
      <c r="H2" t="s">
        <v>627</v>
      </c>
      <c r="I2" t="s">
        <v>627</v>
      </c>
      <c r="J2" t="s">
        <v>917</v>
      </c>
      <c r="K2" t="s">
        <v>918</v>
      </c>
      <c r="L2">
        <v>0</v>
      </c>
      <c r="M2" t="s">
        <v>632</v>
      </c>
      <c r="N2" t="s">
        <v>633</v>
      </c>
      <c r="O2">
        <v>0</v>
      </c>
      <c r="P2" t="s">
        <v>632</v>
      </c>
      <c r="Q2" t="s">
        <v>633</v>
      </c>
      <c r="R2" t="s">
        <v>634</v>
      </c>
      <c r="S2" t="s">
        <v>635</v>
      </c>
      <c r="T2" t="b">
        <v>1</v>
      </c>
      <c r="U2" t="s">
        <v>636</v>
      </c>
      <c r="V2" t="s">
        <v>637</v>
      </c>
      <c r="W2">
        <v>0</v>
      </c>
      <c r="X2" t="b">
        <v>0</v>
      </c>
      <c r="Y2" t="s">
        <v>638</v>
      </c>
      <c r="Z2" t="s">
        <v>639</v>
      </c>
      <c r="AA2" t="s">
        <v>640</v>
      </c>
      <c r="AB2">
        <v>0</v>
      </c>
      <c r="AC2" t="s">
        <v>641</v>
      </c>
      <c r="AD2">
        <v>-1</v>
      </c>
      <c r="AE2" t="s">
        <v>642</v>
      </c>
      <c r="AF2">
        <v>0</v>
      </c>
      <c r="AG2" t="b">
        <v>0</v>
      </c>
      <c r="AH2">
        <v>-1</v>
      </c>
      <c r="AI2" t="s">
        <v>642</v>
      </c>
      <c r="AJ2">
        <v>0</v>
      </c>
      <c r="AK2" t="b">
        <v>0</v>
      </c>
      <c r="AL2">
        <v>0</v>
      </c>
      <c r="AM2" t="b">
        <v>1</v>
      </c>
      <c r="AN2">
        <v>0</v>
      </c>
      <c r="AO2" t="b">
        <v>0</v>
      </c>
      <c r="AP2">
        <v>3168471121076</v>
      </c>
      <c r="AQ2">
        <v>3080052528515</v>
      </c>
      <c r="AR2">
        <v>3168471121076</v>
      </c>
      <c r="AS2">
        <v>4</v>
      </c>
      <c r="AT2" t="b">
        <v>0</v>
      </c>
      <c r="AU2" t="b">
        <v>1</v>
      </c>
    </row>
    <row r="3" spans="1:47" x14ac:dyDescent="0.25">
      <c r="A3" t="s">
        <v>624</v>
      </c>
      <c r="B3" t="s">
        <v>625</v>
      </c>
      <c r="C3">
        <v>20230101</v>
      </c>
      <c r="D3">
        <v>2023</v>
      </c>
      <c r="E3">
        <v>52</v>
      </c>
      <c r="F3" t="s">
        <v>626</v>
      </c>
      <c r="G3">
        <v>842</v>
      </c>
      <c r="H3" t="s">
        <v>627</v>
      </c>
      <c r="I3" t="s">
        <v>627</v>
      </c>
      <c r="J3" t="s">
        <v>917</v>
      </c>
      <c r="K3" t="s">
        <v>918</v>
      </c>
      <c r="L3">
        <v>4</v>
      </c>
      <c r="M3" t="s">
        <v>677</v>
      </c>
      <c r="N3" t="s">
        <v>7</v>
      </c>
      <c r="O3">
        <v>0</v>
      </c>
      <c r="P3" t="s">
        <v>632</v>
      </c>
      <c r="Q3" t="s">
        <v>633</v>
      </c>
      <c r="R3" t="s">
        <v>634</v>
      </c>
      <c r="S3" t="s">
        <v>635</v>
      </c>
      <c r="T3" t="b">
        <v>1</v>
      </c>
      <c r="U3" t="s">
        <v>636</v>
      </c>
      <c r="V3" t="s">
        <v>637</v>
      </c>
      <c r="W3">
        <v>0</v>
      </c>
      <c r="X3" t="b">
        <v>0</v>
      </c>
      <c r="Y3" t="s">
        <v>638</v>
      </c>
      <c r="Z3" t="s">
        <v>639</v>
      </c>
      <c r="AA3" t="s">
        <v>640</v>
      </c>
      <c r="AB3">
        <v>0</v>
      </c>
      <c r="AC3" t="s">
        <v>641</v>
      </c>
      <c r="AD3">
        <v>-1</v>
      </c>
      <c r="AE3" t="s">
        <v>642</v>
      </c>
      <c r="AF3">
        <v>0</v>
      </c>
      <c r="AG3" t="b">
        <v>0</v>
      </c>
      <c r="AH3">
        <v>-1</v>
      </c>
      <c r="AI3" t="s">
        <v>642</v>
      </c>
      <c r="AJ3">
        <v>0</v>
      </c>
      <c r="AK3" t="b">
        <v>0</v>
      </c>
      <c r="AL3">
        <v>0</v>
      </c>
      <c r="AM3" t="b">
        <v>1</v>
      </c>
      <c r="AN3">
        <v>0</v>
      </c>
      <c r="AO3" t="b">
        <v>0</v>
      </c>
      <c r="AP3">
        <v>21007614</v>
      </c>
      <c r="AQ3">
        <v>19945780</v>
      </c>
      <c r="AR3">
        <v>21007614</v>
      </c>
      <c r="AS3">
        <v>4</v>
      </c>
      <c r="AT3" t="b">
        <v>0</v>
      </c>
      <c r="AU3" t="b">
        <v>1</v>
      </c>
    </row>
    <row r="4" spans="1:47" x14ac:dyDescent="0.25">
      <c r="A4" t="s">
        <v>624</v>
      </c>
      <c r="B4" t="s">
        <v>625</v>
      </c>
      <c r="C4">
        <v>20230101</v>
      </c>
      <c r="D4">
        <v>2023</v>
      </c>
      <c r="E4">
        <v>52</v>
      </c>
      <c r="F4" t="s">
        <v>626</v>
      </c>
      <c r="G4">
        <v>842</v>
      </c>
      <c r="H4" t="s">
        <v>627</v>
      </c>
      <c r="I4" t="s">
        <v>627</v>
      </c>
      <c r="J4" t="s">
        <v>917</v>
      </c>
      <c r="K4" t="s">
        <v>918</v>
      </c>
      <c r="L4">
        <v>8</v>
      </c>
      <c r="M4" t="s">
        <v>678</v>
      </c>
      <c r="N4" t="s">
        <v>13</v>
      </c>
      <c r="O4">
        <v>0</v>
      </c>
      <c r="P4" t="s">
        <v>632</v>
      </c>
      <c r="Q4" t="s">
        <v>633</v>
      </c>
      <c r="R4" t="s">
        <v>634</v>
      </c>
      <c r="S4" t="s">
        <v>635</v>
      </c>
      <c r="T4" t="b">
        <v>1</v>
      </c>
      <c r="U4" t="s">
        <v>636</v>
      </c>
      <c r="V4" t="s">
        <v>637</v>
      </c>
      <c r="W4">
        <v>0</v>
      </c>
      <c r="X4" t="b">
        <v>0</v>
      </c>
      <c r="Y4" t="s">
        <v>638</v>
      </c>
      <c r="Z4" t="s">
        <v>639</v>
      </c>
      <c r="AA4" t="s">
        <v>640</v>
      </c>
      <c r="AB4">
        <v>0</v>
      </c>
      <c r="AC4" t="s">
        <v>641</v>
      </c>
      <c r="AD4">
        <v>-1</v>
      </c>
      <c r="AE4" t="s">
        <v>642</v>
      </c>
      <c r="AF4">
        <v>0</v>
      </c>
      <c r="AG4" t="b">
        <v>0</v>
      </c>
      <c r="AH4">
        <v>-1</v>
      </c>
      <c r="AI4" t="s">
        <v>642</v>
      </c>
      <c r="AJ4">
        <v>0</v>
      </c>
      <c r="AK4" t="b">
        <v>0</v>
      </c>
      <c r="AL4">
        <v>0</v>
      </c>
      <c r="AM4" t="b">
        <v>1</v>
      </c>
      <c r="AN4">
        <v>0</v>
      </c>
      <c r="AO4" t="b">
        <v>0</v>
      </c>
      <c r="AP4">
        <v>80747208</v>
      </c>
      <c r="AQ4">
        <v>77395317</v>
      </c>
      <c r="AR4">
        <v>80747208</v>
      </c>
      <c r="AS4">
        <v>4</v>
      </c>
      <c r="AT4" t="b">
        <v>0</v>
      </c>
      <c r="AU4" t="b">
        <v>1</v>
      </c>
    </row>
    <row r="5" spans="1:47" x14ac:dyDescent="0.25">
      <c r="A5" t="s">
        <v>624</v>
      </c>
      <c r="B5" t="s">
        <v>625</v>
      </c>
      <c r="C5">
        <v>20230101</v>
      </c>
      <c r="D5">
        <v>2023</v>
      </c>
      <c r="E5">
        <v>52</v>
      </c>
      <c r="F5" t="s">
        <v>626</v>
      </c>
      <c r="G5">
        <v>842</v>
      </c>
      <c r="H5" t="s">
        <v>627</v>
      </c>
      <c r="I5" t="s">
        <v>627</v>
      </c>
      <c r="J5" t="s">
        <v>917</v>
      </c>
      <c r="K5" t="s">
        <v>918</v>
      </c>
      <c r="L5">
        <v>12</v>
      </c>
      <c r="M5" t="s">
        <v>789</v>
      </c>
      <c r="N5" t="s">
        <v>121</v>
      </c>
      <c r="O5">
        <v>0</v>
      </c>
      <c r="P5" t="s">
        <v>632</v>
      </c>
      <c r="Q5" t="s">
        <v>633</v>
      </c>
      <c r="R5" t="s">
        <v>634</v>
      </c>
      <c r="S5" t="s">
        <v>635</v>
      </c>
      <c r="T5" t="b">
        <v>1</v>
      </c>
      <c r="U5" t="s">
        <v>636</v>
      </c>
      <c r="V5" t="s">
        <v>637</v>
      </c>
      <c r="W5">
        <v>0</v>
      </c>
      <c r="X5" t="b">
        <v>0</v>
      </c>
      <c r="Y5" t="s">
        <v>638</v>
      </c>
      <c r="Z5" t="s">
        <v>639</v>
      </c>
      <c r="AA5" t="s">
        <v>640</v>
      </c>
      <c r="AB5">
        <v>0</v>
      </c>
      <c r="AC5" t="s">
        <v>641</v>
      </c>
      <c r="AD5">
        <v>-1</v>
      </c>
      <c r="AE5" t="s">
        <v>642</v>
      </c>
      <c r="AF5">
        <v>0</v>
      </c>
      <c r="AG5" t="b">
        <v>0</v>
      </c>
      <c r="AH5">
        <v>-1</v>
      </c>
      <c r="AI5" t="s">
        <v>642</v>
      </c>
      <c r="AJ5">
        <v>0</v>
      </c>
      <c r="AK5" t="b">
        <v>0</v>
      </c>
      <c r="AL5">
        <v>0</v>
      </c>
      <c r="AM5" t="b">
        <v>1</v>
      </c>
      <c r="AN5">
        <v>0</v>
      </c>
      <c r="AO5" t="b">
        <v>0</v>
      </c>
      <c r="AP5">
        <v>3150865569</v>
      </c>
      <c r="AQ5">
        <v>3043448004</v>
      </c>
      <c r="AR5">
        <v>3150865569</v>
      </c>
      <c r="AS5">
        <v>4</v>
      </c>
      <c r="AT5" t="b">
        <v>0</v>
      </c>
      <c r="AU5" t="b">
        <v>1</v>
      </c>
    </row>
    <row r="6" spans="1:47" x14ac:dyDescent="0.25">
      <c r="A6" t="s">
        <v>624</v>
      </c>
      <c r="B6" t="s">
        <v>625</v>
      </c>
      <c r="C6">
        <v>20230101</v>
      </c>
      <c r="D6">
        <v>2023</v>
      </c>
      <c r="E6">
        <v>52</v>
      </c>
      <c r="F6" t="s">
        <v>626</v>
      </c>
      <c r="G6">
        <v>842</v>
      </c>
      <c r="H6" t="s">
        <v>627</v>
      </c>
      <c r="I6" t="s">
        <v>627</v>
      </c>
      <c r="J6" t="s">
        <v>917</v>
      </c>
      <c r="K6" t="s">
        <v>918</v>
      </c>
      <c r="L6">
        <v>20</v>
      </c>
      <c r="M6" t="s">
        <v>790</v>
      </c>
      <c r="N6" t="s">
        <v>3</v>
      </c>
      <c r="O6">
        <v>0</v>
      </c>
      <c r="P6" t="s">
        <v>632</v>
      </c>
      <c r="Q6" t="s">
        <v>633</v>
      </c>
      <c r="R6" t="s">
        <v>634</v>
      </c>
      <c r="S6" t="s">
        <v>635</v>
      </c>
      <c r="T6" t="b">
        <v>1</v>
      </c>
      <c r="U6" t="s">
        <v>636</v>
      </c>
      <c r="V6" t="s">
        <v>637</v>
      </c>
      <c r="W6">
        <v>0</v>
      </c>
      <c r="X6" t="b">
        <v>0</v>
      </c>
      <c r="Y6" t="s">
        <v>638</v>
      </c>
      <c r="Z6" t="s">
        <v>639</v>
      </c>
      <c r="AA6" t="s">
        <v>640</v>
      </c>
      <c r="AB6">
        <v>0</v>
      </c>
      <c r="AC6" t="s">
        <v>641</v>
      </c>
      <c r="AD6">
        <v>-1</v>
      </c>
      <c r="AE6" t="s">
        <v>642</v>
      </c>
      <c r="AF6">
        <v>0</v>
      </c>
      <c r="AG6" t="b">
        <v>0</v>
      </c>
      <c r="AH6">
        <v>-1</v>
      </c>
      <c r="AI6" t="s">
        <v>642</v>
      </c>
      <c r="AJ6">
        <v>0</v>
      </c>
      <c r="AK6" t="b">
        <v>0</v>
      </c>
      <c r="AL6">
        <v>0</v>
      </c>
      <c r="AM6" t="b">
        <v>1</v>
      </c>
      <c r="AN6">
        <v>0</v>
      </c>
      <c r="AO6" t="b">
        <v>0</v>
      </c>
      <c r="AP6">
        <v>53537466</v>
      </c>
      <c r="AQ6">
        <v>53457332</v>
      </c>
      <c r="AR6">
        <v>53537466</v>
      </c>
      <c r="AS6">
        <v>4</v>
      </c>
      <c r="AT6" t="b">
        <v>0</v>
      </c>
      <c r="AU6" t="b">
        <v>1</v>
      </c>
    </row>
    <row r="7" spans="1:47" x14ac:dyDescent="0.25">
      <c r="A7" t="s">
        <v>624</v>
      </c>
      <c r="B7" t="s">
        <v>625</v>
      </c>
      <c r="C7">
        <v>20230101</v>
      </c>
      <c r="D7">
        <v>2023</v>
      </c>
      <c r="E7">
        <v>52</v>
      </c>
      <c r="F7" t="s">
        <v>626</v>
      </c>
      <c r="G7">
        <v>842</v>
      </c>
      <c r="H7" t="s">
        <v>627</v>
      </c>
      <c r="I7" t="s">
        <v>627</v>
      </c>
      <c r="J7" t="s">
        <v>917</v>
      </c>
      <c r="K7" t="s">
        <v>918</v>
      </c>
      <c r="L7">
        <v>24</v>
      </c>
      <c r="M7" t="s">
        <v>676</v>
      </c>
      <c r="N7" t="s">
        <v>17</v>
      </c>
      <c r="O7">
        <v>0</v>
      </c>
      <c r="P7" t="s">
        <v>632</v>
      </c>
      <c r="Q7" t="s">
        <v>633</v>
      </c>
      <c r="R7" t="s">
        <v>634</v>
      </c>
      <c r="S7" t="s">
        <v>635</v>
      </c>
      <c r="T7" t="b">
        <v>1</v>
      </c>
      <c r="U7" t="s">
        <v>636</v>
      </c>
      <c r="V7" t="s">
        <v>637</v>
      </c>
      <c r="W7">
        <v>0</v>
      </c>
      <c r="X7" t="b">
        <v>0</v>
      </c>
      <c r="Y7" t="s">
        <v>638</v>
      </c>
      <c r="Z7" t="s">
        <v>639</v>
      </c>
      <c r="AA7" t="s">
        <v>640</v>
      </c>
      <c r="AB7">
        <v>0</v>
      </c>
      <c r="AC7" t="s">
        <v>641</v>
      </c>
      <c r="AD7">
        <v>-1</v>
      </c>
      <c r="AE7" t="s">
        <v>642</v>
      </c>
      <c r="AF7">
        <v>0</v>
      </c>
      <c r="AG7" t="b">
        <v>0</v>
      </c>
      <c r="AH7">
        <v>-1</v>
      </c>
      <c r="AI7" t="s">
        <v>642</v>
      </c>
      <c r="AJ7">
        <v>0</v>
      </c>
      <c r="AK7" t="b">
        <v>0</v>
      </c>
      <c r="AL7">
        <v>0</v>
      </c>
      <c r="AM7" t="b">
        <v>1</v>
      </c>
      <c r="AN7">
        <v>0</v>
      </c>
      <c r="AO7" t="b">
        <v>0</v>
      </c>
      <c r="AP7">
        <v>1205191072</v>
      </c>
      <c r="AQ7">
        <v>1170441661</v>
      </c>
      <c r="AR7">
        <v>1205191072</v>
      </c>
      <c r="AS7">
        <v>4</v>
      </c>
      <c r="AT7" t="b">
        <v>0</v>
      </c>
      <c r="AU7" t="b">
        <v>1</v>
      </c>
    </row>
    <row r="8" spans="1:47" x14ac:dyDescent="0.25">
      <c r="A8" t="s">
        <v>624</v>
      </c>
      <c r="B8" t="s">
        <v>625</v>
      </c>
      <c r="C8">
        <v>20230101</v>
      </c>
      <c r="D8">
        <v>2023</v>
      </c>
      <c r="E8">
        <v>52</v>
      </c>
      <c r="F8" t="s">
        <v>626</v>
      </c>
      <c r="G8">
        <v>842</v>
      </c>
      <c r="H8" t="s">
        <v>627</v>
      </c>
      <c r="I8" t="s">
        <v>627</v>
      </c>
      <c r="J8" t="s">
        <v>917</v>
      </c>
      <c r="K8" t="s">
        <v>918</v>
      </c>
      <c r="L8">
        <v>28</v>
      </c>
      <c r="M8" t="s">
        <v>791</v>
      </c>
      <c r="N8" t="s">
        <v>792</v>
      </c>
      <c r="O8">
        <v>0</v>
      </c>
      <c r="P8" t="s">
        <v>632</v>
      </c>
      <c r="Q8" t="s">
        <v>633</v>
      </c>
      <c r="R8" t="s">
        <v>634</v>
      </c>
      <c r="S8" t="s">
        <v>635</v>
      </c>
      <c r="T8" t="b">
        <v>1</v>
      </c>
      <c r="U8" t="s">
        <v>636</v>
      </c>
      <c r="V8" t="s">
        <v>637</v>
      </c>
      <c r="W8">
        <v>0</v>
      </c>
      <c r="X8" t="b">
        <v>0</v>
      </c>
      <c r="Y8" t="s">
        <v>638</v>
      </c>
      <c r="Z8" t="s">
        <v>639</v>
      </c>
      <c r="AA8" t="s">
        <v>640</v>
      </c>
      <c r="AB8">
        <v>0</v>
      </c>
      <c r="AC8" t="s">
        <v>641</v>
      </c>
      <c r="AD8">
        <v>-1</v>
      </c>
      <c r="AE8" t="s">
        <v>642</v>
      </c>
      <c r="AF8">
        <v>0</v>
      </c>
      <c r="AG8" t="b">
        <v>0</v>
      </c>
      <c r="AH8">
        <v>-1</v>
      </c>
      <c r="AI8" t="s">
        <v>642</v>
      </c>
      <c r="AJ8">
        <v>0</v>
      </c>
      <c r="AK8" t="b">
        <v>0</v>
      </c>
      <c r="AL8">
        <v>0</v>
      </c>
      <c r="AM8" t="b">
        <v>1</v>
      </c>
      <c r="AN8">
        <v>0</v>
      </c>
      <c r="AO8" t="b">
        <v>0</v>
      </c>
      <c r="AP8">
        <v>13433814</v>
      </c>
      <c r="AQ8">
        <v>12971620</v>
      </c>
      <c r="AR8">
        <v>13433814</v>
      </c>
      <c r="AS8">
        <v>4</v>
      </c>
      <c r="AT8" t="b">
        <v>0</v>
      </c>
      <c r="AU8" t="b">
        <v>1</v>
      </c>
    </row>
    <row r="9" spans="1:47" x14ac:dyDescent="0.25">
      <c r="A9" t="s">
        <v>624</v>
      </c>
      <c r="B9" t="s">
        <v>625</v>
      </c>
      <c r="C9">
        <v>20230101</v>
      </c>
      <c r="D9">
        <v>2023</v>
      </c>
      <c r="E9">
        <v>52</v>
      </c>
      <c r="F9" t="s">
        <v>626</v>
      </c>
      <c r="G9">
        <v>842</v>
      </c>
      <c r="H9" t="s">
        <v>627</v>
      </c>
      <c r="I9" t="s">
        <v>627</v>
      </c>
      <c r="J9" t="s">
        <v>917</v>
      </c>
      <c r="K9" t="s">
        <v>918</v>
      </c>
      <c r="L9">
        <v>31</v>
      </c>
      <c r="M9" t="s">
        <v>682</v>
      </c>
      <c r="N9" t="s">
        <v>31</v>
      </c>
      <c r="O9">
        <v>0</v>
      </c>
      <c r="P9" t="s">
        <v>632</v>
      </c>
      <c r="Q9" t="s">
        <v>633</v>
      </c>
      <c r="R9" t="s">
        <v>634</v>
      </c>
      <c r="S9" t="s">
        <v>635</v>
      </c>
      <c r="T9" t="b">
        <v>1</v>
      </c>
      <c r="U9" t="s">
        <v>636</v>
      </c>
      <c r="V9" t="s">
        <v>637</v>
      </c>
      <c r="W9">
        <v>0</v>
      </c>
      <c r="X9" t="b">
        <v>0</v>
      </c>
      <c r="Y9" t="s">
        <v>638</v>
      </c>
      <c r="Z9" t="s">
        <v>639</v>
      </c>
      <c r="AA9" t="s">
        <v>640</v>
      </c>
      <c r="AB9">
        <v>0</v>
      </c>
      <c r="AC9" t="s">
        <v>641</v>
      </c>
      <c r="AD9">
        <v>-1</v>
      </c>
      <c r="AE9" t="s">
        <v>642</v>
      </c>
      <c r="AF9">
        <v>0</v>
      </c>
      <c r="AG9" t="b">
        <v>0</v>
      </c>
      <c r="AH9">
        <v>-1</v>
      </c>
      <c r="AI9" t="s">
        <v>642</v>
      </c>
      <c r="AJ9">
        <v>0</v>
      </c>
      <c r="AK9" t="b">
        <v>0</v>
      </c>
      <c r="AL9">
        <v>0</v>
      </c>
      <c r="AM9" t="b">
        <v>1</v>
      </c>
      <c r="AN9">
        <v>0</v>
      </c>
      <c r="AO9" t="b">
        <v>0</v>
      </c>
      <c r="AP9">
        <v>71612893</v>
      </c>
      <c r="AQ9">
        <v>69339160</v>
      </c>
      <c r="AR9">
        <v>71612893</v>
      </c>
      <c r="AS9">
        <v>4</v>
      </c>
      <c r="AT9" t="b">
        <v>0</v>
      </c>
      <c r="AU9" t="b">
        <v>1</v>
      </c>
    </row>
    <row r="10" spans="1:47" x14ac:dyDescent="0.25">
      <c r="A10" t="s">
        <v>624</v>
      </c>
      <c r="B10" t="s">
        <v>625</v>
      </c>
      <c r="C10">
        <v>20230101</v>
      </c>
      <c r="D10">
        <v>2023</v>
      </c>
      <c r="E10">
        <v>52</v>
      </c>
      <c r="F10" t="s">
        <v>626</v>
      </c>
      <c r="G10">
        <v>842</v>
      </c>
      <c r="H10" t="s">
        <v>627</v>
      </c>
      <c r="I10" t="s">
        <v>627</v>
      </c>
      <c r="J10" t="s">
        <v>917</v>
      </c>
      <c r="K10" t="s">
        <v>918</v>
      </c>
      <c r="L10">
        <v>32</v>
      </c>
      <c r="M10" t="s">
        <v>683</v>
      </c>
      <c r="N10" t="s">
        <v>21</v>
      </c>
      <c r="O10">
        <v>0</v>
      </c>
      <c r="P10" t="s">
        <v>632</v>
      </c>
      <c r="Q10" t="s">
        <v>633</v>
      </c>
      <c r="R10" t="s">
        <v>634</v>
      </c>
      <c r="S10" t="s">
        <v>635</v>
      </c>
      <c r="T10" t="b">
        <v>1</v>
      </c>
      <c r="U10" t="s">
        <v>636</v>
      </c>
      <c r="V10" t="s">
        <v>637</v>
      </c>
      <c r="W10">
        <v>0</v>
      </c>
      <c r="X10" t="b">
        <v>0</v>
      </c>
      <c r="Y10" t="s">
        <v>638</v>
      </c>
      <c r="Z10" t="s">
        <v>639</v>
      </c>
      <c r="AA10" t="s">
        <v>640</v>
      </c>
      <c r="AB10">
        <v>0</v>
      </c>
      <c r="AC10" t="s">
        <v>641</v>
      </c>
      <c r="AD10">
        <v>-1</v>
      </c>
      <c r="AE10" t="s">
        <v>642</v>
      </c>
      <c r="AF10">
        <v>0</v>
      </c>
      <c r="AG10" t="b">
        <v>0</v>
      </c>
      <c r="AH10">
        <v>-1</v>
      </c>
      <c r="AI10" t="s">
        <v>642</v>
      </c>
      <c r="AJ10">
        <v>0</v>
      </c>
      <c r="AK10" t="b">
        <v>0</v>
      </c>
      <c r="AL10">
        <v>0</v>
      </c>
      <c r="AM10" t="b">
        <v>1</v>
      </c>
      <c r="AN10">
        <v>0</v>
      </c>
      <c r="AO10" t="b">
        <v>0</v>
      </c>
      <c r="AP10">
        <v>6730253742</v>
      </c>
      <c r="AQ10">
        <v>6438256099</v>
      </c>
      <c r="AR10">
        <v>6730253742</v>
      </c>
      <c r="AS10">
        <v>4</v>
      </c>
      <c r="AT10" t="b">
        <v>0</v>
      </c>
      <c r="AU10" t="b">
        <v>1</v>
      </c>
    </row>
    <row r="11" spans="1:47" x14ac:dyDescent="0.25">
      <c r="A11" t="s">
        <v>624</v>
      </c>
      <c r="B11" t="s">
        <v>625</v>
      </c>
      <c r="C11">
        <v>20230101</v>
      </c>
      <c r="D11">
        <v>2023</v>
      </c>
      <c r="E11">
        <v>52</v>
      </c>
      <c r="F11" t="s">
        <v>626</v>
      </c>
      <c r="G11">
        <v>842</v>
      </c>
      <c r="H11" t="s">
        <v>627</v>
      </c>
      <c r="I11" t="s">
        <v>627</v>
      </c>
      <c r="J11" t="s">
        <v>917</v>
      </c>
      <c r="K11" t="s">
        <v>918</v>
      </c>
      <c r="L11">
        <v>36</v>
      </c>
      <c r="M11" t="s">
        <v>684</v>
      </c>
      <c r="N11" t="s">
        <v>27</v>
      </c>
      <c r="O11">
        <v>0</v>
      </c>
      <c r="P11" t="s">
        <v>632</v>
      </c>
      <c r="Q11" t="s">
        <v>633</v>
      </c>
      <c r="R11" t="s">
        <v>634</v>
      </c>
      <c r="S11" t="s">
        <v>635</v>
      </c>
      <c r="T11" t="b">
        <v>1</v>
      </c>
      <c r="U11" t="s">
        <v>636</v>
      </c>
      <c r="V11" t="s">
        <v>637</v>
      </c>
      <c r="W11">
        <v>0</v>
      </c>
      <c r="X11" t="b">
        <v>0</v>
      </c>
      <c r="Y11" t="s">
        <v>638</v>
      </c>
      <c r="Z11" t="s">
        <v>639</v>
      </c>
      <c r="AA11" t="s">
        <v>640</v>
      </c>
      <c r="AB11">
        <v>0</v>
      </c>
      <c r="AC11" t="s">
        <v>641</v>
      </c>
      <c r="AD11">
        <v>-1</v>
      </c>
      <c r="AE11" t="s">
        <v>642</v>
      </c>
      <c r="AF11">
        <v>0</v>
      </c>
      <c r="AG11" t="b">
        <v>0</v>
      </c>
      <c r="AH11">
        <v>-1</v>
      </c>
      <c r="AI11" t="s">
        <v>642</v>
      </c>
      <c r="AJ11">
        <v>0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P11">
        <v>15313112630</v>
      </c>
      <c r="AQ11">
        <v>14881013075</v>
      </c>
      <c r="AR11">
        <v>15313112630</v>
      </c>
      <c r="AS11">
        <v>4</v>
      </c>
      <c r="AT11" t="b">
        <v>0</v>
      </c>
      <c r="AU11" t="b">
        <v>1</v>
      </c>
    </row>
    <row r="12" spans="1:47" x14ac:dyDescent="0.25">
      <c r="A12" t="s">
        <v>624</v>
      </c>
      <c r="B12" t="s">
        <v>625</v>
      </c>
      <c r="C12">
        <v>20230101</v>
      </c>
      <c r="D12">
        <v>2023</v>
      </c>
      <c r="E12">
        <v>52</v>
      </c>
      <c r="F12" t="s">
        <v>626</v>
      </c>
      <c r="G12">
        <v>842</v>
      </c>
      <c r="H12" t="s">
        <v>627</v>
      </c>
      <c r="I12" t="s">
        <v>627</v>
      </c>
      <c r="J12" t="s">
        <v>917</v>
      </c>
      <c r="K12" t="s">
        <v>918</v>
      </c>
      <c r="L12">
        <v>40</v>
      </c>
      <c r="M12" t="s">
        <v>685</v>
      </c>
      <c r="N12" t="s">
        <v>25</v>
      </c>
      <c r="O12">
        <v>0</v>
      </c>
      <c r="P12" t="s">
        <v>632</v>
      </c>
      <c r="Q12" t="s">
        <v>633</v>
      </c>
      <c r="R12" t="s">
        <v>634</v>
      </c>
      <c r="S12" t="s">
        <v>635</v>
      </c>
      <c r="T12" t="b">
        <v>1</v>
      </c>
      <c r="U12" t="s">
        <v>636</v>
      </c>
      <c r="V12" t="s">
        <v>637</v>
      </c>
      <c r="W12">
        <v>0</v>
      </c>
      <c r="X12" t="b">
        <v>0</v>
      </c>
      <c r="Y12" t="s">
        <v>638</v>
      </c>
      <c r="Z12" t="s">
        <v>639</v>
      </c>
      <c r="AA12" t="s">
        <v>640</v>
      </c>
      <c r="AB12">
        <v>0</v>
      </c>
      <c r="AC12" t="s">
        <v>641</v>
      </c>
      <c r="AD12">
        <v>-1</v>
      </c>
      <c r="AE12" t="s">
        <v>642</v>
      </c>
      <c r="AF12">
        <v>0</v>
      </c>
      <c r="AG12" t="b">
        <v>0</v>
      </c>
      <c r="AH12">
        <v>-1</v>
      </c>
      <c r="AI12" t="s">
        <v>642</v>
      </c>
      <c r="AJ12">
        <v>0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P12">
        <v>19464303202</v>
      </c>
      <c r="AQ12">
        <v>18991721052</v>
      </c>
      <c r="AR12">
        <v>19464303202</v>
      </c>
      <c r="AS12">
        <v>4</v>
      </c>
      <c r="AT12" t="b">
        <v>0</v>
      </c>
      <c r="AU12" t="b">
        <v>1</v>
      </c>
    </row>
    <row r="13" spans="1:47" x14ac:dyDescent="0.25">
      <c r="A13" t="s">
        <v>624</v>
      </c>
      <c r="B13" t="s">
        <v>625</v>
      </c>
      <c r="C13">
        <v>20230101</v>
      </c>
      <c r="D13">
        <v>2023</v>
      </c>
      <c r="E13">
        <v>52</v>
      </c>
      <c r="F13" t="s">
        <v>626</v>
      </c>
      <c r="G13">
        <v>842</v>
      </c>
      <c r="H13" t="s">
        <v>627</v>
      </c>
      <c r="I13" t="s">
        <v>627</v>
      </c>
      <c r="J13" t="s">
        <v>917</v>
      </c>
      <c r="K13" t="s">
        <v>918</v>
      </c>
      <c r="L13">
        <v>44</v>
      </c>
      <c r="M13" t="s">
        <v>661</v>
      </c>
      <c r="N13" t="s">
        <v>662</v>
      </c>
      <c r="O13">
        <v>0</v>
      </c>
      <c r="P13" t="s">
        <v>632</v>
      </c>
      <c r="Q13" t="s">
        <v>633</v>
      </c>
      <c r="R13" t="s">
        <v>634</v>
      </c>
      <c r="S13" t="s">
        <v>635</v>
      </c>
      <c r="T13" t="b">
        <v>1</v>
      </c>
      <c r="U13" t="s">
        <v>636</v>
      </c>
      <c r="V13" t="s">
        <v>637</v>
      </c>
      <c r="W13">
        <v>0</v>
      </c>
      <c r="X13" t="b">
        <v>0</v>
      </c>
      <c r="Y13" t="s">
        <v>638</v>
      </c>
      <c r="Z13" t="s">
        <v>639</v>
      </c>
      <c r="AA13" t="s">
        <v>640</v>
      </c>
      <c r="AB13">
        <v>0</v>
      </c>
      <c r="AC13" t="s">
        <v>641</v>
      </c>
      <c r="AD13">
        <v>-1</v>
      </c>
      <c r="AE13" t="s">
        <v>642</v>
      </c>
      <c r="AF13">
        <v>0</v>
      </c>
      <c r="AG13" t="b">
        <v>0</v>
      </c>
      <c r="AH13">
        <v>-1</v>
      </c>
      <c r="AI13" t="s">
        <v>642</v>
      </c>
      <c r="AJ13">
        <v>0</v>
      </c>
      <c r="AK13" t="b">
        <v>0</v>
      </c>
      <c r="AL13">
        <v>0</v>
      </c>
      <c r="AM13" t="b">
        <v>1</v>
      </c>
      <c r="AN13">
        <v>0</v>
      </c>
      <c r="AO13" t="b">
        <v>0</v>
      </c>
      <c r="AP13">
        <v>1874690231</v>
      </c>
      <c r="AQ13">
        <v>1825254096</v>
      </c>
      <c r="AR13">
        <v>1874690231</v>
      </c>
      <c r="AS13">
        <v>4</v>
      </c>
      <c r="AT13" t="b">
        <v>0</v>
      </c>
      <c r="AU13" t="b">
        <v>1</v>
      </c>
    </row>
    <row r="14" spans="1:47" x14ac:dyDescent="0.25">
      <c r="A14" t="s">
        <v>624</v>
      </c>
      <c r="B14" t="s">
        <v>625</v>
      </c>
      <c r="C14">
        <v>20230101</v>
      </c>
      <c r="D14">
        <v>2023</v>
      </c>
      <c r="E14">
        <v>52</v>
      </c>
      <c r="F14" t="s">
        <v>626</v>
      </c>
      <c r="G14">
        <v>842</v>
      </c>
      <c r="H14" t="s">
        <v>627</v>
      </c>
      <c r="I14" t="s">
        <v>627</v>
      </c>
      <c r="J14" t="s">
        <v>917</v>
      </c>
      <c r="K14" t="s">
        <v>918</v>
      </c>
      <c r="L14">
        <v>48</v>
      </c>
      <c r="M14" t="s">
        <v>686</v>
      </c>
      <c r="N14" t="s">
        <v>45</v>
      </c>
      <c r="O14">
        <v>0</v>
      </c>
      <c r="P14" t="s">
        <v>632</v>
      </c>
      <c r="Q14" t="s">
        <v>633</v>
      </c>
      <c r="R14" t="s">
        <v>634</v>
      </c>
      <c r="S14" t="s">
        <v>635</v>
      </c>
      <c r="T14" t="b">
        <v>1</v>
      </c>
      <c r="U14" t="s">
        <v>636</v>
      </c>
      <c r="V14" t="s">
        <v>637</v>
      </c>
      <c r="W14">
        <v>0</v>
      </c>
      <c r="X14" t="b">
        <v>0</v>
      </c>
      <c r="Y14" t="s">
        <v>638</v>
      </c>
      <c r="Z14" t="s">
        <v>639</v>
      </c>
      <c r="AA14" t="s">
        <v>640</v>
      </c>
      <c r="AB14">
        <v>0</v>
      </c>
      <c r="AC14" t="s">
        <v>641</v>
      </c>
      <c r="AD14">
        <v>-1</v>
      </c>
      <c r="AE14" t="s">
        <v>642</v>
      </c>
      <c r="AF14">
        <v>0</v>
      </c>
      <c r="AG14" t="b">
        <v>0</v>
      </c>
      <c r="AH14">
        <v>-1</v>
      </c>
      <c r="AI14" t="s">
        <v>642</v>
      </c>
      <c r="AJ14">
        <v>0</v>
      </c>
      <c r="AK14" t="b">
        <v>0</v>
      </c>
      <c r="AL14">
        <v>0</v>
      </c>
      <c r="AM14" t="b">
        <v>1</v>
      </c>
      <c r="AN14">
        <v>0</v>
      </c>
      <c r="AO14" t="b">
        <v>0</v>
      </c>
      <c r="AP14">
        <v>1231364392</v>
      </c>
      <c r="AQ14">
        <v>1179877762</v>
      </c>
      <c r="AR14">
        <v>1231364392</v>
      </c>
      <c r="AS14">
        <v>4</v>
      </c>
      <c r="AT14" t="b">
        <v>0</v>
      </c>
      <c r="AU14" t="b">
        <v>1</v>
      </c>
    </row>
    <row r="15" spans="1:47" x14ac:dyDescent="0.25">
      <c r="A15" t="s">
        <v>624</v>
      </c>
      <c r="B15" t="s">
        <v>625</v>
      </c>
      <c r="C15">
        <v>20230101</v>
      </c>
      <c r="D15">
        <v>2023</v>
      </c>
      <c r="E15">
        <v>52</v>
      </c>
      <c r="F15" t="s">
        <v>626</v>
      </c>
      <c r="G15">
        <v>842</v>
      </c>
      <c r="H15" t="s">
        <v>627</v>
      </c>
      <c r="I15" t="s">
        <v>627</v>
      </c>
      <c r="J15" t="s">
        <v>917</v>
      </c>
      <c r="K15" t="s">
        <v>918</v>
      </c>
      <c r="L15">
        <v>50</v>
      </c>
      <c r="M15" t="s">
        <v>687</v>
      </c>
      <c r="N15" t="s">
        <v>37</v>
      </c>
      <c r="O15">
        <v>0</v>
      </c>
      <c r="P15" t="s">
        <v>632</v>
      </c>
      <c r="Q15" t="s">
        <v>633</v>
      </c>
      <c r="R15" t="s">
        <v>634</v>
      </c>
      <c r="S15" t="s">
        <v>635</v>
      </c>
      <c r="T15" t="b">
        <v>1</v>
      </c>
      <c r="U15" t="s">
        <v>636</v>
      </c>
      <c r="V15" t="s">
        <v>637</v>
      </c>
      <c r="W15">
        <v>0</v>
      </c>
      <c r="X15" t="b">
        <v>0</v>
      </c>
      <c r="Y15" t="s">
        <v>638</v>
      </c>
      <c r="Z15" t="s">
        <v>639</v>
      </c>
      <c r="AA15" t="s">
        <v>640</v>
      </c>
      <c r="AB15">
        <v>0</v>
      </c>
      <c r="AC15" t="s">
        <v>641</v>
      </c>
      <c r="AD15">
        <v>-1</v>
      </c>
      <c r="AE15" t="s">
        <v>642</v>
      </c>
      <c r="AF15">
        <v>0</v>
      </c>
      <c r="AG15" t="b">
        <v>0</v>
      </c>
      <c r="AH15">
        <v>-1</v>
      </c>
      <c r="AI15" t="s">
        <v>642</v>
      </c>
      <c r="AJ15">
        <v>0</v>
      </c>
      <c r="AK15" t="b">
        <v>0</v>
      </c>
      <c r="AL15">
        <v>0</v>
      </c>
      <c r="AM15" t="b">
        <v>1</v>
      </c>
      <c r="AN15">
        <v>0</v>
      </c>
      <c r="AO15" t="b">
        <v>0</v>
      </c>
      <c r="AP15">
        <v>8668700578</v>
      </c>
      <c r="AQ15">
        <v>8281521892</v>
      </c>
      <c r="AR15">
        <v>8668700578</v>
      </c>
      <c r="AS15">
        <v>4</v>
      </c>
      <c r="AT15" t="b">
        <v>0</v>
      </c>
      <c r="AU15" t="b">
        <v>1</v>
      </c>
    </row>
    <row r="16" spans="1:47" x14ac:dyDescent="0.25">
      <c r="A16" t="s">
        <v>624</v>
      </c>
      <c r="B16" t="s">
        <v>625</v>
      </c>
      <c r="C16">
        <v>20230101</v>
      </c>
      <c r="D16">
        <v>2023</v>
      </c>
      <c r="E16">
        <v>52</v>
      </c>
      <c r="F16" t="s">
        <v>626</v>
      </c>
      <c r="G16">
        <v>842</v>
      </c>
      <c r="H16" t="s">
        <v>627</v>
      </c>
      <c r="I16" t="s">
        <v>627</v>
      </c>
      <c r="J16" t="s">
        <v>917</v>
      </c>
      <c r="K16" t="s">
        <v>918</v>
      </c>
      <c r="L16">
        <v>51</v>
      </c>
      <c r="M16" t="s">
        <v>688</v>
      </c>
      <c r="N16" t="s">
        <v>15</v>
      </c>
      <c r="O16">
        <v>0</v>
      </c>
      <c r="P16" t="s">
        <v>632</v>
      </c>
      <c r="Q16" t="s">
        <v>633</v>
      </c>
      <c r="R16" t="s">
        <v>634</v>
      </c>
      <c r="S16" t="s">
        <v>635</v>
      </c>
      <c r="T16" t="b">
        <v>1</v>
      </c>
      <c r="U16" t="s">
        <v>636</v>
      </c>
      <c r="V16" t="s">
        <v>637</v>
      </c>
      <c r="W16">
        <v>0</v>
      </c>
      <c r="X16" t="b">
        <v>0</v>
      </c>
      <c r="Y16" t="s">
        <v>638</v>
      </c>
      <c r="Z16" t="s">
        <v>639</v>
      </c>
      <c r="AA16" t="s">
        <v>640</v>
      </c>
      <c r="AB16">
        <v>0</v>
      </c>
      <c r="AC16" t="s">
        <v>641</v>
      </c>
      <c r="AD16">
        <v>-1</v>
      </c>
      <c r="AE16" t="s">
        <v>642</v>
      </c>
      <c r="AF16">
        <v>0</v>
      </c>
      <c r="AG16" t="b">
        <v>0</v>
      </c>
      <c r="AH16">
        <v>-1</v>
      </c>
      <c r="AI16" t="s">
        <v>642</v>
      </c>
      <c r="AJ16">
        <v>0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P16">
        <v>138708306</v>
      </c>
      <c r="AQ16">
        <v>132537053</v>
      </c>
      <c r="AR16">
        <v>138708306</v>
      </c>
      <c r="AS16">
        <v>4</v>
      </c>
      <c r="AT16" t="b">
        <v>0</v>
      </c>
      <c r="AU16" t="b">
        <v>1</v>
      </c>
    </row>
    <row r="17" spans="1:47" x14ac:dyDescent="0.25">
      <c r="A17" t="s">
        <v>624</v>
      </c>
      <c r="B17" t="s">
        <v>625</v>
      </c>
      <c r="C17">
        <v>20230101</v>
      </c>
      <c r="D17">
        <v>2023</v>
      </c>
      <c r="E17">
        <v>52</v>
      </c>
      <c r="F17" t="s">
        <v>626</v>
      </c>
      <c r="G17">
        <v>842</v>
      </c>
      <c r="H17" t="s">
        <v>627</v>
      </c>
      <c r="I17" t="s">
        <v>627</v>
      </c>
      <c r="J17" t="s">
        <v>917</v>
      </c>
      <c r="K17" t="s">
        <v>918</v>
      </c>
      <c r="L17">
        <v>52</v>
      </c>
      <c r="M17" t="s">
        <v>689</v>
      </c>
      <c r="N17" t="s">
        <v>35</v>
      </c>
      <c r="O17">
        <v>0</v>
      </c>
      <c r="P17" t="s">
        <v>632</v>
      </c>
      <c r="Q17" t="s">
        <v>633</v>
      </c>
      <c r="R17" t="s">
        <v>634</v>
      </c>
      <c r="S17" t="s">
        <v>635</v>
      </c>
      <c r="T17" t="b">
        <v>1</v>
      </c>
      <c r="U17" t="s">
        <v>636</v>
      </c>
      <c r="V17" t="s">
        <v>637</v>
      </c>
      <c r="W17">
        <v>0</v>
      </c>
      <c r="X17" t="b">
        <v>0</v>
      </c>
      <c r="Y17" t="s">
        <v>638</v>
      </c>
      <c r="Z17" t="s">
        <v>639</v>
      </c>
      <c r="AA17" t="s">
        <v>640</v>
      </c>
      <c r="AB17">
        <v>0</v>
      </c>
      <c r="AC17" t="s">
        <v>641</v>
      </c>
      <c r="AD17">
        <v>-1</v>
      </c>
      <c r="AE17" t="s">
        <v>642</v>
      </c>
      <c r="AF17">
        <v>0</v>
      </c>
      <c r="AG17" t="b">
        <v>0</v>
      </c>
      <c r="AH17">
        <v>-1</v>
      </c>
      <c r="AI17" t="s">
        <v>642</v>
      </c>
      <c r="AJ17">
        <v>0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P17">
        <v>49867743</v>
      </c>
      <c r="AQ17">
        <v>47913520</v>
      </c>
      <c r="AR17">
        <v>49867743</v>
      </c>
      <c r="AS17">
        <v>4</v>
      </c>
      <c r="AT17" t="b">
        <v>0</v>
      </c>
      <c r="AU17" t="b">
        <v>1</v>
      </c>
    </row>
    <row r="18" spans="1:47" x14ac:dyDescent="0.25">
      <c r="A18" t="s">
        <v>624</v>
      </c>
      <c r="B18" t="s">
        <v>625</v>
      </c>
      <c r="C18">
        <v>20230101</v>
      </c>
      <c r="D18">
        <v>2023</v>
      </c>
      <c r="E18">
        <v>52</v>
      </c>
      <c r="F18" t="s">
        <v>626</v>
      </c>
      <c r="G18">
        <v>842</v>
      </c>
      <c r="H18" t="s">
        <v>627</v>
      </c>
      <c r="I18" t="s">
        <v>627</v>
      </c>
      <c r="J18" t="s">
        <v>917</v>
      </c>
      <c r="K18" t="s">
        <v>918</v>
      </c>
      <c r="L18">
        <v>56</v>
      </c>
      <c r="M18" t="s">
        <v>690</v>
      </c>
      <c r="N18" t="s">
        <v>39</v>
      </c>
      <c r="O18">
        <v>0</v>
      </c>
      <c r="P18" t="s">
        <v>632</v>
      </c>
      <c r="Q18" t="s">
        <v>633</v>
      </c>
      <c r="R18" t="s">
        <v>634</v>
      </c>
      <c r="S18" t="s">
        <v>635</v>
      </c>
      <c r="T18" t="b">
        <v>1</v>
      </c>
      <c r="U18" t="s">
        <v>636</v>
      </c>
      <c r="V18" t="s">
        <v>637</v>
      </c>
      <c r="W18">
        <v>0</v>
      </c>
      <c r="X18" t="b">
        <v>0</v>
      </c>
      <c r="Y18" t="s">
        <v>638</v>
      </c>
      <c r="Z18" t="s">
        <v>639</v>
      </c>
      <c r="AA18" t="s">
        <v>640</v>
      </c>
      <c r="AB18">
        <v>0</v>
      </c>
      <c r="AC18" t="s">
        <v>641</v>
      </c>
      <c r="AD18">
        <v>-1</v>
      </c>
      <c r="AE18" t="s">
        <v>642</v>
      </c>
      <c r="AF18">
        <v>0</v>
      </c>
      <c r="AG18" t="b">
        <v>0</v>
      </c>
      <c r="AH18">
        <v>-1</v>
      </c>
      <c r="AI18" t="s">
        <v>642</v>
      </c>
      <c r="AJ18">
        <v>0</v>
      </c>
      <c r="AK18" t="b">
        <v>0</v>
      </c>
      <c r="AL18">
        <v>0</v>
      </c>
      <c r="AM18" t="b">
        <v>1</v>
      </c>
      <c r="AN18">
        <v>0</v>
      </c>
      <c r="AO18" t="b">
        <v>0</v>
      </c>
      <c r="AP18">
        <v>23501005342</v>
      </c>
      <c r="AQ18">
        <v>23023301177</v>
      </c>
      <c r="AR18">
        <v>23501005342</v>
      </c>
      <c r="AS18">
        <v>4</v>
      </c>
      <c r="AT18" t="b">
        <v>0</v>
      </c>
      <c r="AU18" t="b">
        <v>1</v>
      </c>
    </row>
    <row r="19" spans="1:47" x14ac:dyDescent="0.25">
      <c r="A19" t="s">
        <v>624</v>
      </c>
      <c r="B19" t="s">
        <v>625</v>
      </c>
      <c r="C19">
        <v>20230101</v>
      </c>
      <c r="D19">
        <v>2023</v>
      </c>
      <c r="E19">
        <v>52</v>
      </c>
      <c r="F19" t="s">
        <v>626</v>
      </c>
      <c r="G19">
        <v>842</v>
      </c>
      <c r="H19" t="s">
        <v>627</v>
      </c>
      <c r="I19" t="s">
        <v>627</v>
      </c>
      <c r="J19" t="s">
        <v>917</v>
      </c>
      <c r="K19" t="s">
        <v>918</v>
      </c>
      <c r="L19">
        <v>60</v>
      </c>
      <c r="M19" t="s">
        <v>701</v>
      </c>
      <c r="N19" t="s">
        <v>51</v>
      </c>
      <c r="O19">
        <v>0</v>
      </c>
      <c r="P19" t="s">
        <v>632</v>
      </c>
      <c r="Q19" t="s">
        <v>633</v>
      </c>
      <c r="R19" t="s">
        <v>634</v>
      </c>
      <c r="S19" t="s">
        <v>635</v>
      </c>
      <c r="T19" t="b">
        <v>1</v>
      </c>
      <c r="U19" t="s">
        <v>636</v>
      </c>
      <c r="V19" t="s">
        <v>637</v>
      </c>
      <c r="W19">
        <v>0</v>
      </c>
      <c r="X19" t="b">
        <v>0</v>
      </c>
      <c r="Y19" t="s">
        <v>638</v>
      </c>
      <c r="Z19" t="s">
        <v>639</v>
      </c>
      <c r="AA19" t="s">
        <v>640</v>
      </c>
      <c r="AB19">
        <v>0</v>
      </c>
      <c r="AC19" t="s">
        <v>641</v>
      </c>
      <c r="AD19">
        <v>-1</v>
      </c>
      <c r="AE19" t="s">
        <v>642</v>
      </c>
      <c r="AF19">
        <v>0</v>
      </c>
      <c r="AG19" t="b">
        <v>0</v>
      </c>
      <c r="AH19">
        <v>-1</v>
      </c>
      <c r="AI19" t="s">
        <v>642</v>
      </c>
      <c r="AJ19">
        <v>0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P19">
        <v>25486422</v>
      </c>
      <c r="AQ19">
        <v>25097297</v>
      </c>
      <c r="AR19">
        <v>25486422</v>
      </c>
      <c r="AS19">
        <v>4</v>
      </c>
      <c r="AT19" t="b">
        <v>0</v>
      </c>
      <c r="AU19" t="b">
        <v>1</v>
      </c>
    </row>
    <row r="20" spans="1:47" x14ac:dyDescent="0.25">
      <c r="A20" t="s">
        <v>624</v>
      </c>
      <c r="B20" t="s">
        <v>625</v>
      </c>
      <c r="C20">
        <v>20230101</v>
      </c>
      <c r="D20">
        <v>2023</v>
      </c>
      <c r="E20">
        <v>52</v>
      </c>
      <c r="F20" t="s">
        <v>626</v>
      </c>
      <c r="G20">
        <v>842</v>
      </c>
      <c r="H20" t="s">
        <v>627</v>
      </c>
      <c r="I20" t="s">
        <v>627</v>
      </c>
      <c r="J20" t="s">
        <v>917</v>
      </c>
      <c r="K20" t="s">
        <v>918</v>
      </c>
      <c r="L20">
        <v>64</v>
      </c>
      <c r="M20" t="s">
        <v>665</v>
      </c>
      <c r="N20" t="s">
        <v>63</v>
      </c>
      <c r="O20">
        <v>0</v>
      </c>
      <c r="P20" t="s">
        <v>632</v>
      </c>
      <c r="Q20" t="s">
        <v>633</v>
      </c>
      <c r="R20" t="s">
        <v>634</v>
      </c>
      <c r="S20" t="s">
        <v>635</v>
      </c>
      <c r="T20" t="b">
        <v>1</v>
      </c>
      <c r="U20" t="s">
        <v>636</v>
      </c>
      <c r="V20" t="s">
        <v>637</v>
      </c>
      <c r="W20">
        <v>0</v>
      </c>
      <c r="X20" t="b">
        <v>0</v>
      </c>
      <c r="Y20" t="s">
        <v>638</v>
      </c>
      <c r="Z20" t="s">
        <v>639</v>
      </c>
      <c r="AA20" t="s">
        <v>640</v>
      </c>
      <c r="AB20">
        <v>0</v>
      </c>
      <c r="AC20" t="s">
        <v>641</v>
      </c>
      <c r="AD20">
        <v>-1</v>
      </c>
      <c r="AE20" t="s">
        <v>642</v>
      </c>
      <c r="AF20">
        <v>0</v>
      </c>
      <c r="AG20" t="b">
        <v>0</v>
      </c>
      <c r="AH20">
        <v>-1</v>
      </c>
      <c r="AI20" t="s">
        <v>642</v>
      </c>
      <c r="AJ20">
        <v>0</v>
      </c>
      <c r="AK20" t="b">
        <v>0</v>
      </c>
      <c r="AL20">
        <v>0</v>
      </c>
      <c r="AM20" t="b">
        <v>1</v>
      </c>
      <c r="AN20">
        <v>0</v>
      </c>
      <c r="AO20" t="b">
        <v>0</v>
      </c>
      <c r="AP20">
        <v>1645308</v>
      </c>
      <c r="AQ20">
        <v>1542405</v>
      </c>
      <c r="AR20">
        <v>1645308</v>
      </c>
      <c r="AS20">
        <v>4</v>
      </c>
      <c r="AT20" t="b">
        <v>0</v>
      </c>
      <c r="AU20" t="b">
        <v>1</v>
      </c>
    </row>
    <row r="21" spans="1:47" x14ac:dyDescent="0.25">
      <c r="A21" t="s">
        <v>624</v>
      </c>
      <c r="B21" t="s">
        <v>625</v>
      </c>
      <c r="C21">
        <v>20230101</v>
      </c>
      <c r="D21">
        <v>2023</v>
      </c>
      <c r="E21">
        <v>52</v>
      </c>
      <c r="F21" t="s">
        <v>626</v>
      </c>
      <c r="G21">
        <v>842</v>
      </c>
      <c r="H21" t="s">
        <v>627</v>
      </c>
      <c r="I21" t="s">
        <v>627</v>
      </c>
      <c r="J21" t="s">
        <v>917</v>
      </c>
      <c r="K21" t="s">
        <v>918</v>
      </c>
      <c r="L21">
        <v>68</v>
      </c>
      <c r="M21" t="s">
        <v>671</v>
      </c>
      <c r="N21" t="s">
        <v>672</v>
      </c>
      <c r="O21">
        <v>0</v>
      </c>
      <c r="P21" t="s">
        <v>632</v>
      </c>
      <c r="Q21" t="s">
        <v>633</v>
      </c>
      <c r="R21" t="s">
        <v>634</v>
      </c>
      <c r="S21" t="s">
        <v>635</v>
      </c>
      <c r="T21" t="b">
        <v>1</v>
      </c>
      <c r="U21" t="s">
        <v>636</v>
      </c>
      <c r="V21" t="s">
        <v>637</v>
      </c>
      <c r="W21">
        <v>0</v>
      </c>
      <c r="X21" t="b">
        <v>0</v>
      </c>
      <c r="Y21" t="s">
        <v>638</v>
      </c>
      <c r="Z21" t="s">
        <v>639</v>
      </c>
      <c r="AA21" t="s">
        <v>640</v>
      </c>
      <c r="AB21">
        <v>0</v>
      </c>
      <c r="AC21" t="s">
        <v>641</v>
      </c>
      <c r="AD21">
        <v>-1</v>
      </c>
      <c r="AE21" t="s">
        <v>642</v>
      </c>
      <c r="AF21">
        <v>0</v>
      </c>
      <c r="AG21" t="b">
        <v>0</v>
      </c>
      <c r="AH21">
        <v>-1</v>
      </c>
      <c r="AI21" t="s">
        <v>642</v>
      </c>
      <c r="AJ21">
        <v>0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P21">
        <v>423337755</v>
      </c>
      <c r="AQ21">
        <v>411740361</v>
      </c>
      <c r="AR21">
        <v>423337755</v>
      </c>
      <c r="AS21">
        <v>4</v>
      </c>
      <c r="AT21" t="b">
        <v>0</v>
      </c>
      <c r="AU21" t="b">
        <v>1</v>
      </c>
    </row>
    <row r="22" spans="1:47" x14ac:dyDescent="0.25">
      <c r="A22" t="s">
        <v>624</v>
      </c>
      <c r="B22" t="s">
        <v>625</v>
      </c>
      <c r="C22">
        <v>20230101</v>
      </c>
      <c r="D22">
        <v>2023</v>
      </c>
      <c r="E22">
        <v>52</v>
      </c>
      <c r="F22" t="s">
        <v>626</v>
      </c>
      <c r="G22">
        <v>842</v>
      </c>
      <c r="H22" t="s">
        <v>627</v>
      </c>
      <c r="I22" t="s">
        <v>627</v>
      </c>
      <c r="J22" t="s">
        <v>917</v>
      </c>
      <c r="K22" t="s">
        <v>918</v>
      </c>
      <c r="L22">
        <v>70</v>
      </c>
      <c r="M22" t="s">
        <v>702</v>
      </c>
      <c r="N22" t="s">
        <v>703</v>
      </c>
      <c r="O22">
        <v>0</v>
      </c>
      <c r="P22" t="s">
        <v>632</v>
      </c>
      <c r="Q22" t="s">
        <v>633</v>
      </c>
      <c r="R22" t="s">
        <v>634</v>
      </c>
      <c r="S22" t="s">
        <v>635</v>
      </c>
      <c r="T22" t="b">
        <v>1</v>
      </c>
      <c r="U22" t="s">
        <v>636</v>
      </c>
      <c r="V22" t="s">
        <v>637</v>
      </c>
      <c r="W22">
        <v>0</v>
      </c>
      <c r="X22" t="b">
        <v>0</v>
      </c>
      <c r="Y22" t="s">
        <v>638</v>
      </c>
      <c r="Z22" t="s">
        <v>639</v>
      </c>
      <c r="AA22" t="s">
        <v>640</v>
      </c>
      <c r="AB22">
        <v>0</v>
      </c>
      <c r="AC22" t="s">
        <v>641</v>
      </c>
      <c r="AD22">
        <v>-1</v>
      </c>
      <c r="AE22" t="s">
        <v>642</v>
      </c>
      <c r="AF22">
        <v>0</v>
      </c>
      <c r="AG22" t="b">
        <v>0</v>
      </c>
      <c r="AH22">
        <v>-1</v>
      </c>
      <c r="AI22" t="s">
        <v>642</v>
      </c>
      <c r="AJ22">
        <v>0</v>
      </c>
      <c r="AK22" t="b">
        <v>0</v>
      </c>
      <c r="AL22">
        <v>0</v>
      </c>
      <c r="AM22" t="b">
        <v>1</v>
      </c>
      <c r="AN22">
        <v>0</v>
      </c>
      <c r="AO22" t="b">
        <v>0</v>
      </c>
      <c r="AP22">
        <v>160314571</v>
      </c>
      <c r="AQ22">
        <v>152132109</v>
      </c>
      <c r="AR22">
        <v>160314571</v>
      </c>
      <c r="AS22">
        <v>4</v>
      </c>
      <c r="AT22" t="b">
        <v>0</v>
      </c>
      <c r="AU22" t="b">
        <v>1</v>
      </c>
    </row>
    <row r="23" spans="1:47" x14ac:dyDescent="0.25">
      <c r="A23" t="s">
        <v>624</v>
      </c>
      <c r="B23" t="s">
        <v>625</v>
      </c>
      <c r="C23">
        <v>20230101</v>
      </c>
      <c r="D23">
        <v>2023</v>
      </c>
      <c r="E23">
        <v>52</v>
      </c>
      <c r="F23" t="s">
        <v>626</v>
      </c>
      <c r="G23">
        <v>842</v>
      </c>
      <c r="H23" t="s">
        <v>627</v>
      </c>
      <c r="I23" t="s">
        <v>627</v>
      </c>
      <c r="J23" t="s">
        <v>917</v>
      </c>
      <c r="K23" t="s">
        <v>918</v>
      </c>
      <c r="L23">
        <v>72</v>
      </c>
      <c r="M23" t="s">
        <v>704</v>
      </c>
      <c r="N23" t="s">
        <v>67</v>
      </c>
      <c r="O23">
        <v>0</v>
      </c>
      <c r="P23" t="s">
        <v>632</v>
      </c>
      <c r="Q23" t="s">
        <v>633</v>
      </c>
      <c r="R23" t="s">
        <v>634</v>
      </c>
      <c r="S23" t="s">
        <v>635</v>
      </c>
      <c r="T23" t="b">
        <v>1</v>
      </c>
      <c r="U23" t="s">
        <v>636</v>
      </c>
      <c r="V23" t="s">
        <v>637</v>
      </c>
      <c r="W23">
        <v>0</v>
      </c>
      <c r="X23" t="b">
        <v>0</v>
      </c>
      <c r="Y23" t="s">
        <v>638</v>
      </c>
      <c r="Z23" t="s">
        <v>639</v>
      </c>
      <c r="AA23" t="s">
        <v>640</v>
      </c>
      <c r="AB23">
        <v>0</v>
      </c>
      <c r="AC23" t="s">
        <v>641</v>
      </c>
      <c r="AD23">
        <v>-1</v>
      </c>
      <c r="AE23" t="s">
        <v>642</v>
      </c>
      <c r="AF23">
        <v>0</v>
      </c>
      <c r="AG23" t="b">
        <v>0</v>
      </c>
      <c r="AH23">
        <v>-1</v>
      </c>
      <c r="AI23" t="s">
        <v>642</v>
      </c>
      <c r="AJ23">
        <v>0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P23">
        <v>501238090</v>
      </c>
      <c r="AQ23">
        <v>490419589</v>
      </c>
      <c r="AR23">
        <v>501238090</v>
      </c>
      <c r="AS23">
        <v>4</v>
      </c>
      <c r="AT23" t="b">
        <v>0</v>
      </c>
      <c r="AU23" t="b">
        <v>1</v>
      </c>
    </row>
    <row r="24" spans="1:47" x14ac:dyDescent="0.25">
      <c r="A24" t="s">
        <v>624</v>
      </c>
      <c r="B24" t="s">
        <v>625</v>
      </c>
      <c r="C24">
        <v>20230101</v>
      </c>
      <c r="D24">
        <v>2023</v>
      </c>
      <c r="E24">
        <v>52</v>
      </c>
      <c r="F24" t="s">
        <v>626</v>
      </c>
      <c r="G24">
        <v>842</v>
      </c>
      <c r="H24" t="s">
        <v>627</v>
      </c>
      <c r="I24" t="s">
        <v>627</v>
      </c>
      <c r="J24" t="s">
        <v>917</v>
      </c>
      <c r="K24" t="s">
        <v>918</v>
      </c>
      <c r="L24">
        <v>76</v>
      </c>
      <c r="M24" t="s">
        <v>705</v>
      </c>
      <c r="N24" t="s">
        <v>59</v>
      </c>
      <c r="O24">
        <v>0</v>
      </c>
      <c r="P24" t="s">
        <v>632</v>
      </c>
      <c r="Q24" t="s">
        <v>633</v>
      </c>
      <c r="R24" t="s">
        <v>634</v>
      </c>
      <c r="S24" t="s">
        <v>635</v>
      </c>
      <c r="T24" t="b">
        <v>1</v>
      </c>
      <c r="U24" t="s">
        <v>636</v>
      </c>
      <c r="V24" t="s">
        <v>637</v>
      </c>
      <c r="W24">
        <v>0</v>
      </c>
      <c r="X24" t="b">
        <v>0</v>
      </c>
      <c r="Y24" t="s">
        <v>638</v>
      </c>
      <c r="Z24" t="s">
        <v>639</v>
      </c>
      <c r="AA24" t="s">
        <v>640</v>
      </c>
      <c r="AB24">
        <v>0</v>
      </c>
      <c r="AC24" t="s">
        <v>641</v>
      </c>
      <c r="AD24">
        <v>-1</v>
      </c>
      <c r="AE24" t="s">
        <v>642</v>
      </c>
      <c r="AF24">
        <v>0</v>
      </c>
      <c r="AG24" t="b">
        <v>0</v>
      </c>
      <c r="AH24">
        <v>-1</v>
      </c>
      <c r="AI24" t="s">
        <v>642</v>
      </c>
      <c r="AJ24">
        <v>0</v>
      </c>
      <c r="AK24" t="b">
        <v>0</v>
      </c>
      <c r="AL24">
        <v>0</v>
      </c>
      <c r="AM24" t="b">
        <v>1</v>
      </c>
      <c r="AN24">
        <v>0</v>
      </c>
      <c r="AO24" t="b">
        <v>0</v>
      </c>
      <c r="AP24">
        <v>40998269163</v>
      </c>
      <c r="AQ24">
        <v>39122337799</v>
      </c>
      <c r="AR24">
        <v>40998269163</v>
      </c>
      <c r="AS24">
        <v>4</v>
      </c>
      <c r="AT24" t="b">
        <v>0</v>
      </c>
      <c r="AU24" t="b">
        <v>1</v>
      </c>
    </row>
    <row r="25" spans="1:47" x14ac:dyDescent="0.25">
      <c r="A25" t="s">
        <v>624</v>
      </c>
      <c r="B25" t="s">
        <v>625</v>
      </c>
      <c r="C25">
        <v>20230101</v>
      </c>
      <c r="D25">
        <v>2023</v>
      </c>
      <c r="E25">
        <v>52</v>
      </c>
      <c r="F25" t="s">
        <v>626</v>
      </c>
      <c r="G25">
        <v>842</v>
      </c>
      <c r="H25" t="s">
        <v>627</v>
      </c>
      <c r="I25" t="s">
        <v>627</v>
      </c>
      <c r="J25" t="s">
        <v>917</v>
      </c>
      <c r="K25" t="s">
        <v>918</v>
      </c>
      <c r="L25">
        <v>84</v>
      </c>
      <c r="M25" t="s">
        <v>706</v>
      </c>
      <c r="N25" t="s">
        <v>71</v>
      </c>
      <c r="O25">
        <v>0</v>
      </c>
      <c r="P25" t="s">
        <v>632</v>
      </c>
      <c r="Q25" t="s">
        <v>633</v>
      </c>
      <c r="R25" t="s">
        <v>634</v>
      </c>
      <c r="S25" t="s">
        <v>635</v>
      </c>
      <c r="T25" t="b">
        <v>1</v>
      </c>
      <c r="U25" t="s">
        <v>636</v>
      </c>
      <c r="V25" t="s">
        <v>637</v>
      </c>
      <c r="W25">
        <v>0</v>
      </c>
      <c r="X25" t="b">
        <v>0</v>
      </c>
      <c r="Y25" t="s">
        <v>638</v>
      </c>
      <c r="Z25" t="s">
        <v>639</v>
      </c>
      <c r="AA25" t="s">
        <v>640</v>
      </c>
      <c r="AB25">
        <v>0</v>
      </c>
      <c r="AC25" t="s">
        <v>641</v>
      </c>
      <c r="AD25">
        <v>-1</v>
      </c>
      <c r="AE25" t="s">
        <v>642</v>
      </c>
      <c r="AF25">
        <v>0</v>
      </c>
      <c r="AG25" t="b">
        <v>0</v>
      </c>
      <c r="AH25">
        <v>-1</v>
      </c>
      <c r="AI25" t="s">
        <v>642</v>
      </c>
      <c r="AJ25">
        <v>0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P25">
        <v>57845844</v>
      </c>
      <c r="AQ25">
        <v>55478292</v>
      </c>
      <c r="AR25">
        <v>57845844</v>
      </c>
      <c r="AS25">
        <v>4</v>
      </c>
      <c r="AT25" t="b">
        <v>0</v>
      </c>
      <c r="AU25" t="b">
        <v>1</v>
      </c>
    </row>
    <row r="26" spans="1:47" x14ac:dyDescent="0.25">
      <c r="A26" t="s">
        <v>624</v>
      </c>
      <c r="B26" t="s">
        <v>625</v>
      </c>
      <c r="C26">
        <v>20230101</v>
      </c>
      <c r="D26">
        <v>2023</v>
      </c>
      <c r="E26">
        <v>52</v>
      </c>
      <c r="F26" t="s">
        <v>626</v>
      </c>
      <c r="G26">
        <v>842</v>
      </c>
      <c r="H26" t="s">
        <v>627</v>
      </c>
      <c r="I26" t="s">
        <v>627</v>
      </c>
      <c r="J26" t="s">
        <v>917</v>
      </c>
      <c r="K26" t="s">
        <v>918</v>
      </c>
      <c r="L26">
        <v>86</v>
      </c>
      <c r="M26" t="s">
        <v>707</v>
      </c>
      <c r="N26" t="s">
        <v>708</v>
      </c>
      <c r="O26">
        <v>0</v>
      </c>
      <c r="P26" t="s">
        <v>632</v>
      </c>
      <c r="Q26" t="s">
        <v>633</v>
      </c>
      <c r="R26" t="s">
        <v>634</v>
      </c>
      <c r="S26" t="s">
        <v>635</v>
      </c>
      <c r="T26" t="b">
        <v>1</v>
      </c>
      <c r="U26" t="s">
        <v>636</v>
      </c>
      <c r="V26" t="s">
        <v>637</v>
      </c>
      <c r="W26">
        <v>0</v>
      </c>
      <c r="X26" t="b">
        <v>0</v>
      </c>
      <c r="Y26" t="s">
        <v>638</v>
      </c>
      <c r="Z26" t="s">
        <v>639</v>
      </c>
      <c r="AA26" t="s">
        <v>640</v>
      </c>
      <c r="AB26">
        <v>0</v>
      </c>
      <c r="AC26" t="s">
        <v>641</v>
      </c>
      <c r="AD26">
        <v>-1</v>
      </c>
      <c r="AE26" t="s">
        <v>642</v>
      </c>
      <c r="AF26">
        <v>0</v>
      </c>
      <c r="AG26" t="b">
        <v>0</v>
      </c>
      <c r="AH26">
        <v>-1</v>
      </c>
      <c r="AI26" t="s">
        <v>642</v>
      </c>
      <c r="AJ26">
        <v>0</v>
      </c>
      <c r="AK26" t="b">
        <v>0</v>
      </c>
      <c r="AL26">
        <v>0</v>
      </c>
      <c r="AM26" t="b">
        <v>1</v>
      </c>
      <c r="AN26">
        <v>0</v>
      </c>
      <c r="AO26" t="b">
        <v>0</v>
      </c>
      <c r="AP26">
        <v>338062</v>
      </c>
      <c r="AQ26">
        <v>320396</v>
      </c>
      <c r="AR26">
        <v>338062</v>
      </c>
      <c r="AS26">
        <v>4</v>
      </c>
      <c r="AT26" t="b">
        <v>0</v>
      </c>
      <c r="AU26" t="b">
        <v>1</v>
      </c>
    </row>
    <row r="27" spans="1:47" x14ac:dyDescent="0.25">
      <c r="A27" t="s">
        <v>624</v>
      </c>
      <c r="B27" t="s">
        <v>625</v>
      </c>
      <c r="C27">
        <v>20230101</v>
      </c>
      <c r="D27">
        <v>2023</v>
      </c>
      <c r="E27">
        <v>52</v>
      </c>
      <c r="F27" t="s">
        <v>626</v>
      </c>
      <c r="G27">
        <v>842</v>
      </c>
      <c r="H27" t="s">
        <v>627</v>
      </c>
      <c r="I27" t="s">
        <v>627</v>
      </c>
      <c r="J27" t="s">
        <v>917</v>
      </c>
      <c r="K27" t="s">
        <v>918</v>
      </c>
      <c r="L27">
        <v>90</v>
      </c>
      <c r="M27" t="s">
        <v>709</v>
      </c>
      <c r="N27" t="s">
        <v>710</v>
      </c>
      <c r="O27">
        <v>0</v>
      </c>
      <c r="P27" t="s">
        <v>632</v>
      </c>
      <c r="Q27" t="s">
        <v>633</v>
      </c>
      <c r="R27" t="s">
        <v>634</v>
      </c>
      <c r="S27" t="s">
        <v>635</v>
      </c>
      <c r="T27" t="b">
        <v>1</v>
      </c>
      <c r="U27" t="s">
        <v>636</v>
      </c>
      <c r="V27" t="s">
        <v>637</v>
      </c>
      <c r="W27">
        <v>0</v>
      </c>
      <c r="X27" t="b">
        <v>0</v>
      </c>
      <c r="Y27" t="s">
        <v>638</v>
      </c>
      <c r="Z27" t="s">
        <v>639</v>
      </c>
      <c r="AA27" t="s">
        <v>640</v>
      </c>
      <c r="AB27">
        <v>0</v>
      </c>
      <c r="AC27" t="s">
        <v>641</v>
      </c>
      <c r="AD27">
        <v>-1</v>
      </c>
      <c r="AE27" t="s">
        <v>642</v>
      </c>
      <c r="AF27">
        <v>0</v>
      </c>
      <c r="AG27" t="b">
        <v>0</v>
      </c>
      <c r="AH27">
        <v>-1</v>
      </c>
      <c r="AI27" t="s">
        <v>642</v>
      </c>
      <c r="AJ27">
        <v>0</v>
      </c>
      <c r="AK27" t="b">
        <v>0</v>
      </c>
      <c r="AL27">
        <v>0</v>
      </c>
      <c r="AM27" t="b">
        <v>1</v>
      </c>
      <c r="AN27">
        <v>0</v>
      </c>
      <c r="AO27" t="b">
        <v>0</v>
      </c>
      <c r="AP27">
        <v>1199785</v>
      </c>
      <c r="AQ27">
        <v>1091363</v>
      </c>
      <c r="AR27">
        <v>1199785</v>
      </c>
      <c r="AS27">
        <v>4</v>
      </c>
      <c r="AT27" t="b">
        <v>0</v>
      </c>
      <c r="AU27" t="b">
        <v>1</v>
      </c>
    </row>
    <row r="28" spans="1:47" x14ac:dyDescent="0.25">
      <c r="A28" t="s">
        <v>624</v>
      </c>
      <c r="B28" t="s">
        <v>625</v>
      </c>
      <c r="C28">
        <v>20230101</v>
      </c>
      <c r="D28">
        <v>2023</v>
      </c>
      <c r="E28">
        <v>52</v>
      </c>
      <c r="F28" t="s">
        <v>626</v>
      </c>
      <c r="G28">
        <v>842</v>
      </c>
      <c r="H28" t="s">
        <v>627</v>
      </c>
      <c r="I28" t="s">
        <v>627</v>
      </c>
      <c r="J28" t="s">
        <v>917</v>
      </c>
      <c r="K28" t="s">
        <v>918</v>
      </c>
      <c r="L28">
        <v>92</v>
      </c>
      <c r="M28" t="s">
        <v>711</v>
      </c>
      <c r="N28" t="s">
        <v>712</v>
      </c>
      <c r="O28">
        <v>0</v>
      </c>
      <c r="P28" t="s">
        <v>632</v>
      </c>
      <c r="Q28" t="s">
        <v>633</v>
      </c>
      <c r="R28" t="s">
        <v>634</v>
      </c>
      <c r="S28" t="s">
        <v>635</v>
      </c>
      <c r="T28" t="b">
        <v>1</v>
      </c>
      <c r="U28" t="s">
        <v>636</v>
      </c>
      <c r="V28" t="s">
        <v>637</v>
      </c>
      <c r="W28">
        <v>0</v>
      </c>
      <c r="X28" t="b">
        <v>0</v>
      </c>
      <c r="Y28" t="s">
        <v>638</v>
      </c>
      <c r="Z28" t="s">
        <v>639</v>
      </c>
      <c r="AA28" t="s">
        <v>640</v>
      </c>
      <c r="AB28">
        <v>0</v>
      </c>
      <c r="AC28" t="s">
        <v>641</v>
      </c>
      <c r="AD28">
        <v>-1</v>
      </c>
      <c r="AE28" t="s">
        <v>642</v>
      </c>
      <c r="AF28">
        <v>0</v>
      </c>
      <c r="AG28" t="b">
        <v>0</v>
      </c>
      <c r="AH28">
        <v>-1</v>
      </c>
      <c r="AI28" t="s">
        <v>642</v>
      </c>
      <c r="AJ28">
        <v>0</v>
      </c>
      <c r="AK28" t="b">
        <v>0</v>
      </c>
      <c r="AL28">
        <v>0</v>
      </c>
      <c r="AM28" t="b">
        <v>1</v>
      </c>
      <c r="AN28">
        <v>0</v>
      </c>
      <c r="AO28" t="b">
        <v>0</v>
      </c>
      <c r="AP28">
        <v>19662556</v>
      </c>
      <c r="AQ28">
        <v>19440814</v>
      </c>
      <c r="AR28">
        <v>19662556</v>
      </c>
      <c r="AS28">
        <v>4</v>
      </c>
      <c r="AT28" t="b">
        <v>0</v>
      </c>
      <c r="AU28" t="b">
        <v>1</v>
      </c>
    </row>
    <row r="29" spans="1:47" x14ac:dyDescent="0.25">
      <c r="A29" t="s">
        <v>624</v>
      </c>
      <c r="B29" t="s">
        <v>625</v>
      </c>
      <c r="C29">
        <v>20230101</v>
      </c>
      <c r="D29">
        <v>2023</v>
      </c>
      <c r="E29">
        <v>52</v>
      </c>
      <c r="F29" t="s">
        <v>626</v>
      </c>
      <c r="G29">
        <v>842</v>
      </c>
      <c r="H29" t="s">
        <v>627</v>
      </c>
      <c r="I29" t="s">
        <v>627</v>
      </c>
      <c r="J29" t="s">
        <v>917</v>
      </c>
      <c r="K29" t="s">
        <v>918</v>
      </c>
      <c r="L29">
        <v>96</v>
      </c>
      <c r="M29" t="s">
        <v>663</v>
      </c>
      <c r="N29" t="s">
        <v>664</v>
      </c>
      <c r="O29">
        <v>0</v>
      </c>
      <c r="P29" t="s">
        <v>632</v>
      </c>
      <c r="Q29" t="s">
        <v>633</v>
      </c>
      <c r="R29" t="s">
        <v>634</v>
      </c>
      <c r="S29" t="s">
        <v>635</v>
      </c>
      <c r="T29" t="b">
        <v>1</v>
      </c>
      <c r="U29" t="s">
        <v>636</v>
      </c>
      <c r="V29" t="s">
        <v>637</v>
      </c>
      <c r="W29">
        <v>0</v>
      </c>
      <c r="X29" t="b">
        <v>0</v>
      </c>
      <c r="Y29" t="s">
        <v>638</v>
      </c>
      <c r="Z29" t="s">
        <v>639</v>
      </c>
      <c r="AA29" t="s">
        <v>640</v>
      </c>
      <c r="AB29">
        <v>0</v>
      </c>
      <c r="AC29" t="s">
        <v>641</v>
      </c>
      <c r="AD29">
        <v>-1</v>
      </c>
      <c r="AE29" t="s">
        <v>642</v>
      </c>
      <c r="AF29">
        <v>0</v>
      </c>
      <c r="AG29" t="b">
        <v>0</v>
      </c>
      <c r="AH29">
        <v>-1</v>
      </c>
      <c r="AI29" t="s">
        <v>642</v>
      </c>
      <c r="AJ29">
        <v>0</v>
      </c>
      <c r="AK29" t="b">
        <v>0</v>
      </c>
      <c r="AL29">
        <v>0</v>
      </c>
      <c r="AM29" t="b">
        <v>1</v>
      </c>
      <c r="AN29">
        <v>0</v>
      </c>
      <c r="AO29" t="b">
        <v>0</v>
      </c>
      <c r="AP29">
        <v>246790589</v>
      </c>
      <c r="AQ29">
        <v>221720403</v>
      </c>
      <c r="AR29">
        <v>246790589</v>
      </c>
      <c r="AS29">
        <v>4</v>
      </c>
      <c r="AT29" t="b">
        <v>0</v>
      </c>
      <c r="AU29" t="b">
        <v>1</v>
      </c>
    </row>
    <row r="30" spans="1:47" x14ac:dyDescent="0.25">
      <c r="A30" t="s">
        <v>624</v>
      </c>
      <c r="B30" t="s">
        <v>625</v>
      </c>
      <c r="C30">
        <v>20230101</v>
      </c>
      <c r="D30">
        <v>2023</v>
      </c>
      <c r="E30">
        <v>52</v>
      </c>
      <c r="F30" t="s">
        <v>626</v>
      </c>
      <c r="G30">
        <v>842</v>
      </c>
      <c r="H30" t="s">
        <v>627</v>
      </c>
      <c r="I30" t="s">
        <v>627</v>
      </c>
      <c r="J30" t="s">
        <v>917</v>
      </c>
      <c r="K30" t="s">
        <v>918</v>
      </c>
      <c r="L30">
        <v>100</v>
      </c>
      <c r="M30" t="s">
        <v>658</v>
      </c>
      <c r="N30" t="s">
        <v>43</v>
      </c>
      <c r="O30">
        <v>0</v>
      </c>
      <c r="P30" t="s">
        <v>632</v>
      </c>
      <c r="Q30" t="s">
        <v>633</v>
      </c>
      <c r="R30" t="s">
        <v>634</v>
      </c>
      <c r="S30" t="s">
        <v>635</v>
      </c>
      <c r="T30" t="b">
        <v>1</v>
      </c>
      <c r="U30" t="s">
        <v>636</v>
      </c>
      <c r="V30" t="s">
        <v>637</v>
      </c>
      <c r="W30">
        <v>0</v>
      </c>
      <c r="X30" t="b">
        <v>0</v>
      </c>
      <c r="Y30" t="s">
        <v>638</v>
      </c>
      <c r="Z30" t="s">
        <v>639</v>
      </c>
      <c r="AA30" t="s">
        <v>640</v>
      </c>
      <c r="AB30">
        <v>0</v>
      </c>
      <c r="AC30" t="s">
        <v>641</v>
      </c>
      <c r="AD30">
        <v>-1</v>
      </c>
      <c r="AE30" t="s">
        <v>642</v>
      </c>
      <c r="AF30">
        <v>0</v>
      </c>
      <c r="AG30" t="b">
        <v>0</v>
      </c>
      <c r="AH30">
        <v>-1</v>
      </c>
      <c r="AI30" t="s">
        <v>642</v>
      </c>
      <c r="AJ30">
        <v>0</v>
      </c>
      <c r="AK30" t="b">
        <v>0</v>
      </c>
      <c r="AL30">
        <v>0</v>
      </c>
      <c r="AM30" t="b">
        <v>1</v>
      </c>
      <c r="AN30">
        <v>0</v>
      </c>
      <c r="AO30" t="b">
        <v>0</v>
      </c>
      <c r="AP30">
        <v>1565905880</v>
      </c>
      <c r="AQ30">
        <v>1515548242</v>
      </c>
      <c r="AR30">
        <v>1565905880</v>
      </c>
      <c r="AS30">
        <v>4</v>
      </c>
      <c r="AT30" t="b">
        <v>0</v>
      </c>
      <c r="AU30" t="b">
        <v>1</v>
      </c>
    </row>
    <row r="31" spans="1:47" x14ac:dyDescent="0.25">
      <c r="A31" t="s">
        <v>624</v>
      </c>
      <c r="B31" t="s">
        <v>625</v>
      </c>
      <c r="C31">
        <v>20230101</v>
      </c>
      <c r="D31">
        <v>2023</v>
      </c>
      <c r="E31">
        <v>52</v>
      </c>
      <c r="F31" t="s">
        <v>626</v>
      </c>
      <c r="G31">
        <v>842</v>
      </c>
      <c r="H31" t="s">
        <v>627</v>
      </c>
      <c r="I31" t="s">
        <v>627</v>
      </c>
      <c r="J31" t="s">
        <v>917</v>
      </c>
      <c r="K31" t="s">
        <v>918</v>
      </c>
      <c r="L31">
        <v>104</v>
      </c>
      <c r="M31" t="s">
        <v>713</v>
      </c>
      <c r="N31" t="s">
        <v>714</v>
      </c>
      <c r="O31">
        <v>0</v>
      </c>
      <c r="P31" t="s">
        <v>632</v>
      </c>
      <c r="Q31" t="s">
        <v>633</v>
      </c>
      <c r="R31" t="s">
        <v>634</v>
      </c>
      <c r="S31" t="s">
        <v>635</v>
      </c>
      <c r="T31" t="b">
        <v>1</v>
      </c>
      <c r="U31" t="s">
        <v>636</v>
      </c>
      <c r="V31" t="s">
        <v>637</v>
      </c>
      <c r="W31">
        <v>0</v>
      </c>
      <c r="X31" t="b">
        <v>0</v>
      </c>
      <c r="Y31" t="s">
        <v>638</v>
      </c>
      <c r="Z31" t="s">
        <v>639</v>
      </c>
      <c r="AA31" t="s">
        <v>640</v>
      </c>
      <c r="AB31">
        <v>0</v>
      </c>
      <c r="AC31" t="s">
        <v>641</v>
      </c>
      <c r="AD31">
        <v>-1</v>
      </c>
      <c r="AE31" t="s">
        <v>642</v>
      </c>
      <c r="AF31">
        <v>0</v>
      </c>
      <c r="AG31" t="b">
        <v>0</v>
      </c>
      <c r="AH31">
        <v>-1</v>
      </c>
      <c r="AI31" t="s">
        <v>642</v>
      </c>
      <c r="AJ31">
        <v>0</v>
      </c>
      <c r="AK31" t="b">
        <v>0</v>
      </c>
      <c r="AL31">
        <v>0</v>
      </c>
      <c r="AM31" t="b">
        <v>1</v>
      </c>
      <c r="AN31">
        <v>0</v>
      </c>
      <c r="AO31" t="b">
        <v>0</v>
      </c>
      <c r="AP31">
        <v>901364339</v>
      </c>
      <c r="AQ31">
        <v>862632401</v>
      </c>
      <c r="AR31">
        <v>901364339</v>
      </c>
      <c r="AS31">
        <v>4</v>
      </c>
      <c r="AT31" t="b">
        <v>0</v>
      </c>
      <c r="AU31" t="b">
        <v>1</v>
      </c>
    </row>
    <row r="32" spans="1:47" x14ac:dyDescent="0.25">
      <c r="A32" t="s">
        <v>624</v>
      </c>
      <c r="B32" t="s">
        <v>625</v>
      </c>
      <c r="C32">
        <v>20230101</v>
      </c>
      <c r="D32">
        <v>2023</v>
      </c>
      <c r="E32">
        <v>52</v>
      </c>
      <c r="F32" t="s">
        <v>626</v>
      </c>
      <c r="G32">
        <v>842</v>
      </c>
      <c r="H32" t="s">
        <v>627</v>
      </c>
      <c r="I32" t="s">
        <v>627</v>
      </c>
      <c r="J32" t="s">
        <v>917</v>
      </c>
      <c r="K32" t="s">
        <v>918</v>
      </c>
      <c r="L32">
        <v>108</v>
      </c>
      <c r="M32" t="s">
        <v>715</v>
      </c>
      <c r="N32" t="s">
        <v>47</v>
      </c>
      <c r="O32">
        <v>0</v>
      </c>
      <c r="P32" t="s">
        <v>632</v>
      </c>
      <c r="Q32" t="s">
        <v>633</v>
      </c>
      <c r="R32" t="s">
        <v>634</v>
      </c>
      <c r="S32" t="s">
        <v>635</v>
      </c>
      <c r="T32" t="b">
        <v>1</v>
      </c>
      <c r="U32" t="s">
        <v>636</v>
      </c>
      <c r="V32" t="s">
        <v>637</v>
      </c>
      <c r="W32">
        <v>0</v>
      </c>
      <c r="X32" t="b">
        <v>0</v>
      </c>
      <c r="Y32" t="s">
        <v>638</v>
      </c>
      <c r="Z32" t="s">
        <v>639</v>
      </c>
      <c r="AA32" t="s">
        <v>640</v>
      </c>
      <c r="AB32">
        <v>0</v>
      </c>
      <c r="AC32" t="s">
        <v>641</v>
      </c>
      <c r="AD32">
        <v>-1</v>
      </c>
      <c r="AE32" t="s">
        <v>642</v>
      </c>
      <c r="AF32">
        <v>0</v>
      </c>
      <c r="AG32" t="b">
        <v>0</v>
      </c>
      <c r="AH32">
        <v>-1</v>
      </c>
      <c r="AI32" t="s">
        <v>642</v>
      </c>
      <c r="AJ32">
        <v>0</v>
      </c>
      <c r="AK32" t="b">
        <v>0</v>
      </c>
      <c r="AL32">
        <v>0</v>
      </c>
      <c r="AM32" t="b">
        <v>0</v>
      </c>
      <c r="AN32">
        <v>0</v>
      </c>
      <c r="AO32" t="b">
        <v>0</v>
      </c>
      <c r="AP32">
        <v>6479410</v>
      </c>
      <c r="AQ32">
        <v>6363834</v>
      </c>
      <c r="AR32">
        <v>6479410</v>
      </c>
      <c r="AS32">
        <v>0</v>
      </c>
      <c r="AT32" t="b">
        <v>0</v>
      </c>
      <c r="AU32" t="b">
        <v>1</v>
      </c>
    </row>
    <row r="33" spans="1:47" x14ac:dyDescent="0.25">
      <c r="A33" t="s">
        <v>624</v>
      </c>
      <c r="B33" t="s">
        <v>625</v>
      </c>
      <c r="C33">
        <v>20230101</v>
      </c>
      <c r="D33">
        <v>2023</v>
      </c>
      <c r="E33">
        <v>52</v>
      </c>
      <c r="F33" t="s">
        <v>626</v>
      </c>
      <c r="G33">
        <v>842</v>
      </c>
      <c r="H33" t="s">
        <v>627</v>
      </c>
      <c r="I33" t="s">
        <v>627</v>
      </c>
      <c r="J33" t="s">
        <v>917</v>
      </c>
      <c r="K33" t="s">
        <v>918</v>
      </c>
      <c r="L33">
        <v>112</v>
      </c>
      <c r="M33" t="s">
        <v>716</v>
      </c>
      <c r="N33" t="s">
        <v>69</v>
      </c>
      <c r="O33">
        <v>0</v>
      </c>
      <c r="P33" t="s">
        <v>632</v>
      </c>
      <c r="Q33" t="s">
        <v>633</v>
      </c>
      <c r="R33" t="s">
        <v>634</v>
      </c>
      <c r="S33" t="s">
        <v>635</v>
      </c>
      <c r="T33" t="b">
        <v>1</v>
      </c>
      <c r="U33" t="s">
        <v>636</v>
      </c>
      <c r="V33" t="s">
        <v>637</v>
      </c>
      <c r="W33">
        <v>0</v>
      </c>
      <c r="X33" t="b">
        <v>0</v>
      </c>
      <c r="Y33" t="s">
        <v>638</v>
      </c>
      <c r="Z33" t="s">
        <v>639</v>
      </c>
      <c r="AA33" t="s">
        <v>640</v>
      </c>
      <c r="AB33">
        <v>0</v>
      </c>
      <c r="AC33" t="s">
        <v>641</v>
      </c>
      <c r="AD33">
        <v>-1</v>
      </c>
      <c r="AE33" t="s">
        <v>642</v>
      </c>
      <c r="AF33">
        <v>0</v>
      </c>
      <c r="AG33" t="b">
        <v>0</v>
      </c>
      <c r="AH33">
        <v>-1</v>
      </c>
      <c r="AI33" t="s">
        <v>642</v>
      </c>
      <c r="AJ33">
        <v>0</v>
      </c>
      <c r="AK33" t="b">
        <v>0</v>
      </c>
      <c r="AL33">
        <v>0</v>
      </c>
      <c r="AM33" t="b">
        <v>1</v>
      </c>
      <c r="AN33">
        <v>0</v>
      </c>
      <c r="AO33" t="b">
        <v>0</v>
      </c>
      <c r="AP33">
        <v>50376727</v>
      </c>
      <c r="AQ33">
        <v>46954132</v>
      </c>
      <c r="AR33">
        <v>50376727</v>
      </c>
      <c r="AS33">
        <v>4</v>
      </c>
      <c r="AT33" t="b">
        <v>0</v>
      </c>
      <c r="AU33" t="b">
        <v>1</v>
      </c>
    </row>
    <row r="34" spans="1:47" x14ac:dyDescent="0.25">
      <c r="A34" t="s">
        <v>624</v>
      </c>
      <c r="B34" t="s">
        <v>625</v>
      </c>
      <c r="C34">
        <v>20230101</v>
      </c>
      <c r="D34">
        <v>2023</v>
      </c>
      <c r="E34">
        <v>52</v>
      </c>
      <c r="F34" t="s">
        <v>626</v>
      </c>
      <c r="G34">
        <v>842</v>
      </c>
      <c r="H34" t="s">
        <v>627</v>
      </c>
      <c r="I34" t="s">
        <v>627</v>
      </c>
      <c r="J34" t="s">
        <v>917</v>
      </c>
      <c r="K34" t="s">
        <v>918</v>
      </c>
      <c r="L34">
        <v>116</v>
      </c>
      <c r="M34" t="s">
        <v>717</v>
      </c>
      <c r="N34" t="s">
        <v>223</v>
      </c>
      <c r="O34">
        <v>0</v>
      </c>
      <c r="P34" t="s">
        <v>632</v>
      </c>
      <c r="Q34" t="s">
        <v>633</v>
      </c>
      <c r="R34" t="s">
        <v>634</v>
      </c>
      <c r="S34" t="s">
        <v>635</v>
      </c>
      <c r="T34" t="b">
        <v>1</v>
      </c>
      <c r="U34" t="s">
        <v>636</v>
      </c>
      <c r="V34" t="s">
        <v>637</v>
      </c>
      <c r="W34">
        <v>0</v>
      </c>
      <c r="X34" t="b">
        <v>0</v>
      </c>
      <c r="Y34" t="s">
        <v>638</v>
      </c>
      <c r="Z34" t="s">
        <v>639</v>
      </c>
      <c r="AA34" t="s">
        <v>640</v>
      </c>
      <c r="AB34">
        <v>0</v>
      </c>
      <c r="AC34" t="s">
        <v>641</v>
      </c>
      <c r="AD34">
        <v>-1</v>
      </c>
      <c r="AE34" t="s">
        <v>642</v>
      </c>
      <c r="AF34">
        <v>0</v>
      </c>
      <c r="AG34" t="b">
        <v>0</v>
      </c>
      <c r="AH34">
        <v>-1</v>
      </c>
      <c r="AI34" t="s">
        <v>642</v>
      </c>
      <c r="AJ34">
        <v>0</v>
      </c>
      <c r="AK34" t="b">
        <v>0</v>
      </c>
      <c r="AL34">
        <v>0</v>
      </c>
      <c r="AM34" t="b">
        <v>1</v>
      </c>
      <c r="AN34">
        <v>0</v>
      </c>
      <c r="AO34" t="b">
        <v>0</v>
      </c>
      <c r="AP34">
        <v>12127469721</v>
      </c>
      <c r="AQ34">
        <v>11577594672</v>
      </c>
      <c r="AR34">
        <v>12127469721</v>
      </c>
      <c r="AS34">
        <v>4</v>
      </c>
      <c r="AT34" t="b">
        <v>0</v>
      </c>
      <c r="AU34" t="b">
        <v>1</v>
      </c>
    </row>
    <row r="35" spans="1:47" x14ac:dyDescent="0.25">
      <c r="A35" t="s">
        <v>624</v>
      </c>
      <c r="B35" t="s">
        <v>625</v>
      </c>
      <c r="C35">
        <v>20230101</v>
      </c>
      <c r="D35">
        <v>2023</v>
      </c>
      <c r="E35">
        <v>52</v>
      </c>
      <c r="F35" t="s">
        <v>626</v>
      </c>
      <c r="G35">
        <v>842</v>
      </c>
      <c r="H35" t="s">
        <v>627</v>
      </c>
      <c r="I35" t="s">
        <v>627</v>
      </c>
      <c r="J35" t="s">
        <v>917</v>
      </c>
      <c r="K35" t="s">
        <v>918</v>
      </c>
      <c r="L35">
        <v>120</v>
      </c>
      <c r="M35" t="s">
        <v>718</v>
      </c>
      <c r="N35" t="s">
        <v>91</v>
      </c>
      <c r="O35">
        <v>0</v>
      </c>
      <c r="P35" t="s">
        <v>632</v>
      </c>
      <c r="Q35" t="s">
        <v>633</v>
      </c>
      <c r="R35" t="s">
        <v>634</v>
      </c>
      <c r="S35" t="s">
        <v>635</v>
      </c>
      <c r="T35" t="b">
        <v>1</v>
      </c>
      <c r="U35" t="s">
        <v>636</v>
      </c>
      <c r="V35" t="s">
        <v>637</v>
      </c>
      <c r="W35">
        <v>0</v>
      </c>
      <c r="X35" t="b">
        <v>0</v>
      </c>
      <c r="Y35" t="s">
        <v>638</v>
      </c>
      <c r="Z35" t="s">
        <v>639</v>
      </c>
      <c r="AA35" t="s">
        <v>640</v>
      </c>
      <c r="AB35">
        <v>0</v>
      </c>
      <c r="AC35" t="s">
        <v>641</v>
      </c>
      <c r="AD35">
        <v>-1</v>
      </c>
      <c r="AE35" t="s">
        <v>642</v>
      </c>
      <c r="AF35">
        <v>0</v>
      </c>
      <c r="AG35" t="b">
        <v>0</v>
      </c>
      <c r="AH35">
        <v>-1</v>
      </c>
      <c r="AI35" t="s">
        <v>642</v>
      </c>
      <c r="AJ35">
        <v>0</v>
      </c>
      <c r="AK35" t="b">
        <v>0</v>
      </c>
      <c r="AL35">
        <v>0</v>
      </c>
      <c r="AM35" t="b">
        <v>1</v>
      </c>
      <c r="AN35">
        <v>0</v>
      </c>
      <c r="AO35" t="b">
        <v>0</v>
      </c>
      <c r="AP35">
        <v>138710026</v>
      </c>
      <c r="AQ35">
        <v>127895067</v>
      </c>
      <c r="AR35">
        <v>138710026</v>
      </c>
      <c r="AS35">
        <v>4</v>
      </c>
      <c r="AT35" t="b">
        <v>0</v>
      </c>
      <c r="AU35" t="b">
        <v>1</v>
      </c>
    </row>
    <row r="36" spans="1:47" x14ac:dyDescent="0.25">
      <c r="A36" t="s">
        <v>624</v>
      </c>
      <c r="B36" t="s">
        <v>625</v>
      </c>
      <c r="C36">
        <v>20230101</v>
      </c>
      <c r="D36">
        <v>2023</v>
      </c>
      <c r="E36">
        <v>52</v>
      </c>
      <c r="F36" t="s">
        <v>626</v>
      </c>
      <c r="G36">
        <v>842</v>
      </c>
      <c r="H36" t="s">
        <v>627</v>
      </c>
      <c r="I36" t="s">
        <v>627</v>
      </c>
      <c r="J36" t="s">
        <v>917</v>
      </c>
      <c r="K36" t="s">
        <v>918</v>
      </c>
      <c r="L36">
        <v>124</v>
      </c>
      <c r="M36" t="s">
        <v>719</v>
      </c>
      <c r="N36" t="s">
        <v>73</v>
      </c>
      <c r="O36">
        <v>0</v>
      </c>
      <c r="P36" t="s">
        <v>632</v>
      </c>
      <c r="Q36" t="s">
        <v>633</v>
      </c>
      <c r="R36" t="s">
        <v>634</v>
      </c>
      <c r="S36" t="s">
        <v>635</v>
      </c>
      <c r="T36" t="b">
        <v>1</v>
      </c>
      <c r="U36" t="s">
        <v>636</v>
      </c>
      <c r="V36" t="s">
        <v>637</v>
      </c>
      <c r="W36">
        <v>0</v>
      </c>
      <c r="X36" t="b">
        <v>0</v>
      </c>
      <c r="Y36" t="s">
        <v>638</v>
      </c>
      <c r="Z36" t="s">
        <v>639</v>
      </c>
      <c r="AA36" t="s">
        <v>640</v>
      </c>
      <c r="AB36">
        <v>0</v>
      </c>
      <c r="AC36" t="s">
        <v>641</v>
      </c>
      <c r="AD36">
        <v>-1</v>
      </c>
      <c r="AE36" t="s">
        <v>642</v>
      </c>
      <c r="AF36">
        <v>0</v>
      </c>
      <c r="AG36" t="b">
        <v>0</v>
      </c>
      <c r="AH36">
        <v>-1</v>
      </c>
      <c r="AI36" t="s">
        <v>642</v>
      </c>
      <c r="AJ36">
        <v>0</v>
      </c>
      <c r="AK36" t="b">
        <v>0</v>
      </c>
      <c r="AL36">
        <v>0</v>
      </c>
      <c r="AM36" t="b">
        <v>1</v>
      </c>
      <c r="AN36">
        <v>0</v>
      </c>
      <c r="AO36" t="b">
        <v>0</v>
      </c>
      <c r="AP36">
        <v>429604898391</v>
      </c>
      <c r="AQ36">
        <v>419506270922</v>
      </c>
      <c r="AR36">
        <v>429604898391</v>
      </c>
      <c r="AS36">
        <v>4</v>
      </c>
      <c r="AT36" t="b">
        <v>0</v>
      </c>
      <c r="AU36" t="b">
        <v>1</v>
      </c>
    </row>
    <row r="37" spans="1:47" x14ac:dyDescent="0.25">
      <c r="A37" t="s">
        <v>624</v>
      </c>
      <c r="B37" t="s">
        <v>625</v>
      </c>
      <c r="C37">
        <v>20230101</v>
      </c>
      <c r="D37">
        <v>2023</v>
      </c>
      <c r="E37">
        <v>52</v>
      </c>
      <c r="F37" t="s">
        <v>626</v>
      </c>
      <c r="G37">
        <v>842</v>
      </c>
      <c r="H37" t="s">
        <v>627</v>
      </c>
      <c r="I37" t="s">
        <v>627</v>
      </c>
      <c r="J37" t="s">
        <v>917</v>
      </c>
      <c r="K37" t="s">
        <v>918</v>
      </c>
      <c r="L37">
        <v>132</v>
      </c>
      <c r="M37" t="s">
        <v>771</v>
      </c>
      <c r="N37" t="s">
        <v>772</v>
      </c>
      <c r="O37">
        <v>0</v>
      </c>
      <c r="P37" t="s">
        <v>632</v>
      </c>
      <c r="Q37" t="s">
        <v>633</v>
      </c>
      <c r="R37" t="s">
        <v>634</v>
      </c>
      <c r="S37" t="s">
        <v>635</v>
      </c>
      <c r="T37" t="b">
        <v>1</v>
      </c>
      <c r="U37" t="s">
        <v>636</v>
      </c>
      <c r="V37" t="s">
        <v>637</v>
      </c>
      <c r="W37">
        <v>0</v>
      </c>
      <c r="X37" t="b">
        <v>0</v>
      </c>
      <c r="Y37" t="s">
        <v>638</v>
      </c>
      <c r="Z37" t="s">
        <v>639</v>
      </c>
      <c r="AA37" t="s">
        <v>640</v>
      </c>
      <c r="AB37">
        <v>0</v>
      </c>
      <c r="AC37" t="s">
        <v>641</v>
      </c>
      <c r="AD37">
        <v>-1</v>
      </c>
      <c r="AE37" t="s">
        <v>642</v>
      </c>
      <c r="AF37">
        <v>0</v>
      </c>
      <c r="AG37" t="b">
        <v>0</v>
      </c>
      <c r="AH37">
        <v>-1</v>
      </c>
      <c r="AI37" t="s">
        <v>642</v>
      </c>
      <c r="AJ37">
        <v>0</v>
      </c>
      <c r="AK37" t="b">
        <v>0</v>
      </c>
      <c r="AL37">
        <v>0</v>
      </c>
      <c r="AM37" t="b">
        <v>1</v>
      </c>
      <c r="AN37">
        <v>0</v>
      </c>
      <c r="AO37" t="b">
        <v>0</v>
      </c>
      <c r="AP37">
        <v>6377937</v>
      </c>
      <c r="AQ37">
        <v>6044437</v>
      </c>
      <c r="AR37">
        <v>6377937</v>
      </c>
      <c r="AS37">
        <v>4</v>
      </c>
      <c r="AT37" t="b">
        <v>0</v>
      </c>
      <c r="AU37" t="b">
        <v>1</v>
      </c>
    </row>
    <row r="38" spans="1:47" x14ac:dyDescent="0.25">
      <c r="A38" t="s">
        <v>624</v>
      </c>
      <c r="B38" t="s">
        <v>625</v>
      </c>
      <c r="C38">
        <v>20230101</v>
      </c>
      <c r="D38">
        <v>2023</v>
      </c>
      <c r="E38">
        <v>52</v>
      </c>
      <c r="F38" t="s">
        <v>626</v>
      </c>
      <c r="G38">
        <v>842</v>
      </c>
      <c r="H38" t="s">
        <v>627</v>
      </c>
      <c r="I38" t="s">
        <v>627</v>
      </c>
      <c r="J38" t="s">
        <v>917</v>
      </c>
      <c r="K38" t="s">
        <v>918</v>
      </c>
      <c r="L38">
        <v>136</v>
      </c>
      <c r="M38" t="s">
        <v>773</v>
      </c>
      <c r="N38" t="s">
        <v>774</v>
      </c>
      <c r="O38">
        <v>0</v>
      </c>
      <c r="P38" t="s">
        <v>632</v>
      </c>
      <c r="Q38" t="s">
        <v>633</v>
      </c>
      <c r="R38" t="s">
        <v>634</v>
      </c>
      <c r="S38" t="s">
        <v>635</v>
      </c>
      <c r="T38" t="b">
        <v>1</v>
      </c>
      <c r="U38" t="s">
        <v>636</v>
      </c>
      <c r="V38" t="s">
        <v>637</v>
      </c>
      <c r="W38">
        <v>0</v>
      </c>
      <c r="X38" t="b">
        <v>0</v>
      </c>
      <c r="Y38" t="s">
        <v>638</v>
      </c>
      <c r="Z38" t="s">
        <v>639</v>
      </c>
      <c r="AA38" t="s">
        <v>640</v>
      </c>
      <c r="AB38">
        <v>0</v>
      </c>
      <c r="AC38" t="s">
        <v>641</v>
      </c>
      <c r="AD38">
        <v>-1</v>
      </c>
      <c r="AE38" t="s">
        <v>642</v>
      </c>
      <c r="AF38">
        <v>0</v>
      </c>
      <c r="AG38" t="b">
        <v>0</v>
      </c>
      <c r="AH38">
        <v>-1</v>
      </c>
      <c r="AI38" t="s">
        <v>642</v>
      </c>
      <c r="AJ38">
        <v>0</v>
      </c>
      <c r="AK38" t="b">
        <v>0</v>
      </c>
      <c r="AL38">
        <v>0</v>
      </c>
      <c r="AM38" t="b">
        <v>1</v>
      </c>
      <c r="AN38">
        <v>0</v>
      </c>
      <c r="AO38" t="b">
        <v>0</v>
      </c>
      <c r="AP38">
        <v>30453392</v>
      </c>
      <c r="AQ38">
        <v>30017759</v>
      </c>
      <c r="AR38">
        <v>30453392</v>
      </c>
      <c r="AS38">
        <v>4</v>
      </c>
      <c r="AT38" t="b">
        <v>0</v>
      </c>
      <c r="AU38" t="b">
        <v>1</v>
      </c>
    </row>
    <row r="39" spans="1:47" x14ac:dyDescent="0.25">
      <c r="A39" t="s">
        <v>624</v>
      </c>
      <c r="B39" t="s">
        <v>625</v>
      </c>
      <c r="C39">
        <v>20230101</v>
      </c>
      <c r="D39">
        <v>2023</v>
      </c>
      <c r="E39">
        <v>52</v>
      </c>
      <c r="F39" t="s">
        <v>626</v>
      </c>
      <c r="G39">
        <v>842</v>
      </c>
      <c r="H39" t="s">
        <v>627</v>
      </c>
      <c r="I39" t="s">
        <v>627</v>
      </c>
      <c r="J39" t="s">
        <v>917</v>
      </c>
      <c r="K39" t="s">
        <v>918</v>
      </c>
      <c r="L39">
        <v>140</v>
      </c>
      <c r="M39" t="s">
        <v>775</v>
      </c>
      <c r="N39" t="s">
        <v>776</v>
      </c>
      <c r="O39">
        <v>0</v>
      </c>
      <c r="P39" t="s">
        <v>632</v>
      </c>
      <c r="Q39" t="s">
        <v>633</v>
      </c>
      <c r="R39" t="s">
        <v>634</v>
      </c>
      <c r="S39" t="s">
        <v>635</v>
      </c>
      <c r="T39" t="b">
        <v>1</v>
      </c>
      <c r="U39" t="s">
        <v>636</v>
      </c>
      <c r="V39" t="s">
        <v>637</v>
      </c>
      <c r="W39">
        <v>0</v>
      </c>
      <c r="X39" t="b">
        <v>0</v>
      </c>
      <c r="Y39" t="s">
        <v>638</v>
      </c>
      <c r="Z39" t="s">
        <v>639</v>
      </c>
      <c r="AA39" t="s">
        <v>640</v>
      </c>
      <c r="AB39">
        <v>0</v>
      </c>
      <c r="AC39" t="s">
        <v>641</v>
      </c>
      <c r="AD39">
        <v>-1</v>
      </c>
      <c r="AE39" t="s">
        <v>642</v>
      </c>
      <c r="AF39">
        <v>0</v>
      </c>
      <c r="AG39" t="b">
        <v>0</v>
      </c>
      <c r="AH39">
        <v>-1</v>
      </c>
      <c r="AI39" t="s">
        <v>642</v>
      </c>
      <c r="AJ39">
        <v>0</v>
      </c>
      <c r="AK39" t="b">
        <v>0</v>
      </c>
      <c r="AL39">
        <v>0</v>
      </c>
      <c r="AM39" t="b">
        <v>1</v>
      </c>
      <c r="AN39">
        <v>0</v>
      </c>
      <c r="AO39" t="b">
        <v>0</v>
      </c>
      <c r="AP39">
        <v>2124995</v>
      </c>
      <c r="AQ39">
        <v>2087836</v>
      </c>
      <c r="AR39">
        <v>2124995</v>
      </c>
      <c r="AS39">
        <v>4</v>
      </c>
      <c r="AT39" t="b">
        <v>0</v>
      </c>
      <c r="AU39" t="b">
        <v>1</v>
      </c>
    </row>
    <row r="40" spans="1:47" x14ac:dyDescent="0.25">
      <c r="A40" t="s">
        <v>624</v>
      </c>
      <c r="B40" t="s">
        <v>625</v>
      </c>
      <c r="C40">
        <v>20230101</v>
      </c>
      <c r="D40">
        <v>2023</v>
      </c>
      <c r="E40">
        <v>52</v>
      </c>
      <c r="F40" t="s">
        <v>626</v>
      </c>
      <c r="G40">
        <v>842</v>
      </c>
      <c r="H40" t="s">
        <v>627</v>
      </c>
      <c r="I40" t="s">
        <v>627</v>
      </c>
      <c r="J40" t="s">
        <v>917</v>
      </c>
      <c r="K40" t="s">
        <v>918</v>
      </c>
      <c r="L40">
        <v>144</v>
      </c>
      <c r="M40" t="s">
        <v>777</v>
      </c>
      <c r="N40" t="s">
        <v>249</v>
      </c>
      <c r="O40">
        <v>0</v>
      </c>
      <c r="P40" t="s">
        <v>632</v>
      </c>
      <c r="Q40" t="s">
        <v>633</v>
      </c>
      <c r="R40" t="s">
        <v>634</v>
      </c>
      <c r="S40" t="s">
        <v>635</v>
      </c>
      <c r="T40" t="b">
        <v>1</v>
      </c>
      <c r="U40" t="s">
        <v>636</v>
      </c>
      <c r="V40" t="s">
        <v>637</v>
      </c>
      <c r="W40">
        <v>0</v>
      </c>
      <c r="X40" t="b">
        <v>0</v>
      </c>
      <c r="Y40" t="s">
        <v>638</v>
      </c>
      <c r="Z40" t="s">
        <v>639</v>
      </c>
      <c r="AA40" t="s">
        <v>640</v>
      </c>
      <c r="AB40">
        <v>0</v>
      </c>
      <c r="AC40" t="s">
        <v>641</v>
      </c>
      <c r="AD40">
        <v>-1</v>
      </c>
      <c r="AE40" t="s">
        <v>642</v>
      </c>
      <c r="AF40">
        <v>0</v>
      </c>
      <c r="AG40" t="b">
        <v>0</v>
      </c>
      <c r="AH40">
        <v>-1</v>
      </c>
      <c r="AI40" t="s">
        <v>642</v>
      </c>
      <c r="AJ40">
        <v>0</v>
      </c>
      <c r="AK40" t="b">
        <v>0</v>
      </c>
      <c r="AL40">
        <v>0</v>
      </c>
      <c r="AM40" t="b">
        <v>1</v>
      </c>
      <c r="AN40">
        <v>0</v>
      </c>
      <c r="AO40" t="b">
        <v>0</v>
      </c>
      <c r="AP40">
        <v>2976099550</v>
      </c>
      <c r="AQ40">
        <v>2843054964</v>
      </c>
      <c r="AR40">
        <v>2976099550</v>
      </c>
      <c r="AS40">
        <v>4</v>
      </c>
      <c r="AT40" t="b">
        <v>0</v>
      </c>
      <c r="AU40" t="b">
        <v>1</v>
      </c>
    </row>
    <row r="41" spans="1:47" x14ac:dyDescent="0.25">
      <c r="A41" t="s">
        <v>624</v>
      </c>
      <c r="B41" t="s">
        <v>625</v>
      </c>
      <c r="C41">
        <v>20230101</v>
      </c>
      <c r="D41">
        <v>2023</v>
      </c>
      <c r="E41">
        <v>52</v>
      </c>
      <c r="F41" t="s">
        <v>626</v>
      </c>
      <c r="G41">
        <v>842</v>
      </c>
      <c r="H41" t="s">
        <v>627</v>
      </c>
      <c r="I41" t="s">
        <v>627</v>
      </c>
      <c r="J41" t="s">
        <v>917</v>
      </c>
      <c r="K41" t="s">
        <v>918</v>
      </c>
      <c r="L41">
        <v>148</v>
      </c>
      <c r="M41" t="s">
        <v>670</v>
      </c>
      <c r="N41" t="s">
        <v>405</v>
      </c>
      <c r="O41">
        <v>0</v>
      </c>
      <c r="P41" t="s">
        <v>632</v>
      </c>
      <c r="Q41" t="s">
        <v>633</v>
      </c>
      <c r="R41" t="s">
        <v>634</v>
      </c>
      <c r="S41" t="s">
        <v>635</v>
      </c>
      <c r="T41" t="b">
        <v>1</v>
      </c>
      <c r="U41" t="s">
        <v>636</v>
      </c>
      <c r="V41" t="s">
        <v>637</v>
      </c>
      <c r="W41">
        <v>0</v>
      </c>
      <c r="X41" t="b">
        <v>0</v>
      </c>
      <c r="Y41" t="s">
        <v>638</v>
      </c>
      <c r="Z41" t="s">
        <v>639</v>
      </c>
      <c r="AA41" t="s">
        <v>640</v>
      </c>
      <c r="AB41">
        <v>0</v>
      </c>
      <c r="AC41" t="s">
        <v>641</v>
      </c>
      <c r="AD41">
        <v>-1</v>
      </c>
      <c r="AE41" t="s">
        <v>642</v>
      </c>
      <c r="AF41">
        <v>0</v>
      </c>
      <c r="AG41" t="b">
        <v>0</v>
      </c>
      <c r="AH41">
        <v>-1</v>
      </c>
      <c r="AI41" t="s">
        <v>642</v>
      </c>
      <c r="AJ41">
        <v>0</v>
      </c>
      <c r="AK41" t="b">
        <v>0</v>
      </c>
      <c r="AL41">
        <v>0</v>
      </c>
      <c r="AM41" t="b">
        <v>1</v>
      </c>
      <c r="AN41">
        <v>0</v>
      </c>
      <c r="AO41" t="b">
        <v>0</v>
      </c>
      <c r="AP41">
        <v>86476513</v>
      </c>
      <c r="AQ41">
        <v>84291274</v>
      </c>
      <c r="AR41">
        <v>86476513</v>
      </c>
      <c r="AS41">
        <v>4</v>
      </c>
      <c r="AT41" t="b">
        <v>0</v>
      </c>
      <c r="AU41" t="b">
        <v>1</v>
      </c>
    </row>
    <row r="42" spans="1:47" x14ac:dyDescent="0.25">
      <c r="A42" t="s">
        <v>624</v>
      </c>
      <c r="B42" t="s">
        <v>625</v>
      </c>
      <c r="C42">
        <v>20230101</v>
      </c>
      <c r="D42">
        <v>2023</v>
      </c>
      <c r="E42">
        <v>52</v>
      </c>
      <c r="F42" t="s">
        <v>626</v>
      </c>
      <c r="G42">
        <v>842</v>
      </c>
      <c r="H42" t="s">
        <v>627</v>
      </c>
      <c r="I42" t="s">
        <v>627</v>
      </c>
      <c r="J42" t="s">
        <v>917</v>
      </c>
      <c r="K42" t="s">
        <v>918</v>
      </c>
      <c r="L42">
        <v>152</v>
      </c>
      <c r="M42" t="s">
        <v>655</v>
      </c>
      <c r="N42" t="s">
        <v>89</v>
      </c>
      <c r="O42">
        <v>0</v>
      </c>
      <c r="P42" t="s">
        <v>632</v>
      </c>
      <c r="Q42" t="s">
        <v>633</v>
      </c>
      <c r="R42" t="s">
        <v>634</v>
      </c>
      <c r="S42" t="s">
        <v>635</v>
      </c>
      <c r="T42" t="b">
        <v>1</v>
      </c>
      <c r="U42" t="s">
        <v>636</v>
      </c>
      <c r="V42" t="s">
        <v>637</v>
      </c>
      <c r="W42">
        <v>0</v>
      </c>
      <c r="X42" t="b">
        <v>0</v>
      </c>
      <c r="Y42" t="s">
        <v>638</v>
      </c>
      <c r="Z42" t="s">
        <v>639</v>
      </c>
      <c r="AA42" t="s">
        <v>640</v>
      </c>
      <c r="AB42">
        <v>0</v>
      </c>
      <c r="AC42" t="s">
        <v>641</v>
      </c>
      <c r="AD42">
        <v>-1</v>
      </c>
      <c r="AE42" t="s">
        <v>642</v>
      </c>
      <c r="AF42">
        <v>0</v>
      </c>
      <c r="AG42" t="b">
        <v>0</v>
      </c>
      <c r="AH42">
        <v>-1</v>
      </c>
      <c r="AI42" t="s">
        <v>642</v>
      </c>
      <c r="AJ42">
        <v>0</v>
      </c>
      <c r="AK42" t="b">
        <v>0</v>
      </c>
      <c r="AL42">
        <v>0</v>
      </c>
      <c r="AM42" t="b">
        <v>1</v>
      </c>
      <c r="AN42">
        <v>0</v>
      </c>
      <c r="AO42" t="b">
        <v>0</v>
      </c>
      <c r="AP42">
        <v>16623260047</v>
      </c>
      <c r="AQ42">
        <v>15541986773</v>
      </c>
      <c r="AR42">
        <v>16623260047</v>
      </c>
      <c r="AS42">
        <v>4</v>
      </c>
      <c r="AT42" t="b">
        <v>0</v>
      </c>
      <c r="AU42" t="b">
        <v>1</v>
      </c>
    </row>
    <row r="43" spans="1:47" x14ac:dyDescent="0.25">
      <c r="A43" t="s">
        <v>624</v>
      </c>
      <c r="B43" t="s">
        <v>625</v>
      </c>
      <c r="C43">
        <v>20230101</v>
      </c>
      <c r="D43">
        <v>2023</v>
      </c>
      <c r="E43">
        <v>52</v>
      </c>
      <c r="F43" t="s">
        <v>626</v>
      </c>
      <c r="G43">
        <v>842</v>
      </c>
      <c r="H43" t="s">
        <v>627</v>
      </c>
      <c r="I43" t="s">
        <v>627</v>
      </c>
      <c r="J43" t="s">
        <v>917</v>
      </c>
      <c r="K43" t="s">
        <v>918</v>
      </c>
      <c r="L43">
        <v>156</v>
      </c>
      <c r="M43" t="s">
        <v>778</v>
      </c>
      <c r="N43" t="s">
        <v>93</v>
      </c>
      <c r="O43">
        <v>0</v>
      </c>
      <c r="P43" t="s">
        <v>632</v>
      </c>
      <c r="Q43" t="s">
        <v>633</v>
      </c>
      <c r="R43" t="s">
        <v>634</v>
      </c>
      <c r="S43" t="s">
        <v>635</v>
      </c>
      <c r="T43" t="b">
        <v>1</v>
      </c>
      <c r="U43" t="s">
        <v>636</v>
      </c>
      <c r="V43" t="s">
        <v>637</v>
      </c>
      <c r="W43">
        <v>0</v>
      </c>
      <c r="X43" t="b">
        <v>0</v>
      </c>
      <c r="Y43" t="s">
        <v>638</v>
      </c>
      <c r="Z43" t="s">
        <v>639</v>
      </c>
      <c r="AA43" t="s">
        <v>640</v>
      </c>
      <c r="AB43">
        <v>0</v>
      </c>
      <c r="AC43" t="s">
        <v>641</v>
      </c>
      <c r="AD43">
        <v>-1</v>
      </c>
      <c r="AE43" t="s">
        <v>642</v>
      </c>
      <c r="AF43">
        <v>0</v>
      </c>
      <c r="AG43" t="b">
        <v>0</v>
      </c>
      <c r="AH43">
        <v>-1</v>
      </c>
      <c r="AI43" t="s">
        <v>642</v>
      </c>
      <c r="AJ43">
        <v>0</v>
      </c>
      <c r="AK43" t="b">
        <v>0</v>
      </c>
      <c r="AL43">
        <v>0</v>
      </c>
      <c r="AM43" t="b">
        <v>1</v>
      </c>
      <c r="AN43">
        <v>0</v>
      </c>
      <c r="AO43" t="b">
        <v>0</v>
      </c>
      <c r="AP43">
        <v>448017376384</v>
      </c>
      <c r="AQ43">
        <v>427211065635</v>
      </c>
      <c r="AR43">
        <v>448017376384</v>
      </c>
      <c r="AS43">
        <v>4</v>
      </c>
      <c r="AT43" t="b">
        <v>0</v>
      </c>
      <c r="AU43" t="b">
        <v>1</v>
      </c>
    </row>
    <row r="44" spans="1:47" x14ac:dyDescent="0.25">
      <c r="A44" t="s">
        <v>624</v>
      </c>
      <c r="B44" t="s">
        <v>625</v>
      </c>
      <c r="C44">
        <v>20230101</v>
      </c>
      <c r="D44">
        <v>2023</v>
      </c>
      <c r="E44">
        <v>52</v>
      </c>
      <c r="F44" t="s">
        <v>626</v>
      </c>
      <c r="G44">
        <v>842</v>
      </c>
      <c r="H44" t="s">
        <v>627</v>
      </c>
      <c r="I44" t="s">
        <v>627</v>
      </c>
      <c r="J44" t="s">
        <v>917</v>
      </c>
      <c r="K44" t="s">
        <v>918</v>
      </c>
      <c r="L44">
        <v>162</v>
      </c>
      <c r="M44" t="s">
        <v>779</v>
      </c>
      <c r="N44" t="s">
        <v>780</v>
      </c>
      <c r="O44">
        <v>0</v>
      </c>
      <c r="P44" t="s">
        <v>632</v>
      </c>
      <c r="Q44" t="s">
        <v>633</v>
      </c>
      <c r="R44" t="s">
        <v>634</v>
      </c>
      <c r="S44" t="s">
        <v>635</v>
      </c>
      <c r="T44" t="b">
        <v>1</v>
      </c>
      <c r="U44" t="s">
        <v>636</v>
      </c>
      <c r="V44" t="s">
        <v>637</v>
      </c>
      <c r="W44">
        <v>0</v>
      </c>
      <c r="X44" t="b">
        <v>0</v>
      </c>
      <c r="Y44" t="s">
        <v>638</v>
      </c>
      <c r="Z44" t="s">
        <v>639</v>
      </c>
      <c r="AA44" t="s">
        <v>640</v>
      </c>
      <c r="AB44">
        <v>0</v>
      </c>
      <c r="AC44" t="s">
        <v>641</v>
      </c>
      <c r="AD44">
        <v>-1</v>
      </c>
      <c r="AE44" t="s">
        <v>642</v>
      </c>
      <c r="AF44">
        <v>0</v>
      </c>
      <c r="AG44" t="b">
        <v>0</v>
      </c>
      <c r="AH44">
        <v>-1</v>
      </c>
      <c r="AI44" t="s">
        <v>642</v>
      </c>
      <c r="AJ44">
        <v>0</v>
      </c>
      <c r="AK44" t="b">
        <v>0</v>
      </c>
      <c r="AL44">
        <v>0</v>
      </c>
      <c r="AM44" t="b">
        <v>1</v>
      </c>
      <c r="AN44">
        <v>0</v>
      </c>
      <c r="AO44" t="b">
        <v>0</v>
      </c>
      <c r="AP44">
        <v>4588015</v>
      </c>
      <c r="AQ44">
        <v>4364645</v>
      </c>
      <c r="AR44">
        <v>4588015</v>
      </c>
      <c r="AS44">
        <v>4</v>
      </c>
      <c r="AT44" t="b">
        <v>0</v>
      </c>
      <c r="AU44" t="b">
        <v>1</v>
      </c>
    </row>
    <row r="45" spans="1:47" x14ac:dyDescent="0.25">
      <c r="A45" t="s">
        <v>624</v>
      </c>
      <c r="B45" t="s">
        <v>625</v>
      </c>
      <c r="C45">
        <v>20230101</v>
      </c>
      <c r="D45">
        <v>2023</v>
      </c>
      <c r="E45">
        <v>52</v>
      </c>
      <c r="F45" t="s">
        <v>626</v>
      </c>
      <c r="G45">
        <v>842</v>
      </c>
      <c r="H45" t="s">
        <v>627</v>
      </c>
      <c r="I45" t="s">
        <v>627</v>
      </c>
      <c r="J45" t="s">
        <v>917</v>
      </c>
      <c r="K45" t="s">
        <v>918</v>
      </c>
      <c r="L45">
        <v>166</v>
      </c>
      <c r="M45" t="s">
        <v>781</v>
      </c>
      <c r="N45" t="s">
        <v>782</v>
      </c>
      <c r="O45">
        <v>0</v>
      </c>
      <c r="P45" t="s">
        <v>632</v>
      </c>
      <c r="Q45" t="s">
        <v>633</v>
      </c>
      <c r="R45" t="s">
        <v>634</v>
      </c>
      <c r="S45" t="s">
        <v>635</v>
      </c>
      <c r="T45" t="b">
        <v>1</v>
      </c>
      <c r="U45" t="s">
        <v>636</v>
      </c>
      <c r="V45" t="s">
        <v>637</v>
      </c>
      <c r="W45">
        <v>0</v>
      </c>
      <c r="X45" t="b">
        <v>0</v>
      </c>
      <c r="Y45" t="s">
        <v>638</v>
      </c>
      <c r="Z45" t="s">
        <v>639</v>
      </c>
      <c r="AA45" t="s">
        <v>640</v>
      </c>
      <c r="AB45">
        <v>0</v>
      </c>
      <c r="AC45" t="s">
        <v>641</v>
      </c>
      <c r="AD45">
        <v>-1</v>
      </c>
      <c r="AE45" t="s">
        <v>642</v>
      </c>
      <c r="AF45">
        <v>0</v>
      </c>
      <c r="AG45" t="b">
        <v>0</v>
      </c>
      <c r="AH45">
        <v>-1</v>
      </c>
      <c r="AI45" t="s">
        <v>642</v>
      </c>
      <c r="AJ45">
        <v>0</v>
      </c>
      <c r="AK45" t="b">
        <v>0</v>
      </c>
      <c r="AL45">
        <v>0</v>
      </c>
      <c r="AM45" t="b">
        <v>1</v>
      </c>
      <c r="AN45">
        <v>0</v>
      </c>
      <c r="AO45" t="b">
        <v>0</v>
      </c>
      <c r="AP45">
        <v>2094745</v>
      </c>
      <c r="AQ45">
        <v>2057489</v>
      </c>
      <c r="AR45">
        <v>2094745</v>
      </c>
      <c r="AS45">
        <v>4</v>
      </c>
      <c r="AT45" t="b">
        <v>0</v>
      </c>
      <c r="AU45" t="b">
        <v>1</v>
      </c>
    </row>
    <row r="46" spans="1:47" x14ac:dyDescent="0.25">
      <c r="A46" t="s">
        <v>624</v>
      </c>
      <c r="B46" t="s">
        <v>625</v>
      </c>
      <c r="C46">
        <v>20230101</v>
      </c>
      <c r="D46">
        <v>2023</v>
      </c>
      <c r="E46">
        <v>52</v>
      </c>
      <c r="F46" t="s">
        <v>626</v>
      </c>
      <c r="G46">
        <v>842</v>
      </c>
      <c r="H46" t="s">
        <v>627</v>
      </c>
      <c r="I46" t="s">
        <v>627</v>
      </c>
      <c r="J46" t="s">
        <v>917</v>
      </c>
      <c r="K46" t="s">
        <v>918</v>
      </c>
      <c r="L46">
        <v>170</v>
      </c>
      <c r="M46" t="s">
        <v>783</v>
      </c>
      <c r="N46" t="s">
        <v>95</v>
      </c>
      <c r="O46">
        <v>0</v>
      </c>
      <c r="P46" t="s">
        <v>632</v>
      </c>
      <c r="Q46" t="s">
        <v>633</v>
      </c>
      <c r="R46" t="s">
        <v>634</v>
      </c>
      <c r="S46" t="s">
        <v>635</v>
      </c>
      <c r="T46" t="b">
        <v>1</v>
      </c>
      <c r="U46" t="s">
        <v>636</v>
      </c>
      <c r="V46" t="s">
        <v>637</v>
      </c>
      <c r="W46">
        <v>0</v>
      </c>
      <c r="X46" t="b">
        <v>0</v>
      </c>
      <c r="Y46" t="s">
        <v>638</v>
      </c>
      <c r="Z46" t="s">
        <v>639</v>
      </c>
      <c r="AA46" t="s">
        <v>640</v>
      </c>
      <c r="AB46">
        <v>0</v>
      </c>
      <c r="AC46" t="s">
        <v>641</v>
      </c>
      <c r="AD46">
        <v>-1</v>
      </c>
      <c r="AE46" t="s">
        <v>642</v>
      </c>
      <c r="AF46">
        <v>0</v>
      </c>
      <c r="AG46" t="b">
        <v>0</v>
      </c>
      <c r="AH46">
        <v>-1</v>
      </c>
      <c r="AI46" t="s">
        <v>642</v>
      </c>
      <c r="AJ46">
        <v>0</v>
      </c>
      <c r="AK46" t="b">
        <v>0</v>
      </c>
      <c r="AL46">
        <v>0</v>
      </c>
      <c r="AM46" t="b">
        <v>1</v>
      </c>
      <c r="AN46">
        <v>0</v>
      </c>
      <c r="AO46" t="b">
        <v>0</v>
      </c>
      <c r="AP46">
        <v>16957922661</v>
      </c>
      <c r="AQ46">
        <v>16158498458</v>
      </c>
      <c r="AR46">
        <v>16957922661</v>
      </c>
      <c r="AS46">
        <v>4</v>
      </c>
      <c r="AT46" t="b">
        <v>0</v>
      </c>
      <c r="AU46" t="b">
        <v>1</v>
      </c>
    </row>
    <row r="47" spans="1:47" x14ac:dyDescent="0.25">
      <c r="A47" t="s">
        <v>624</v>
      </c>
      <c r="B47" t="s">
        <v>625</v>
      </c>
      <c r="C47">
        <v>20230101</v>
      </c>
      <c r="D47">
        <v>2023</v>
      </c>
      <c r="E47">
        <v>52</v>
      </c>
      <c r="F47" t="s">
        <v>626</v>
      </c>
      <c r="G47">
        <v>842</v>
      </c>
      <c r="H47" t="s">
        <v>627</v>
      </c>
      <c r="I47" t="s">
        <v>627</v>
      </c>
      <c r="J47" t="s">
        <v>917</v>
      </c>
      <c r="K47" t="s">
        <v>918</v>
      </c>
      <c r="L47">
        <v>174</v>
      </c>
      <c r="M47" t="s">
        <v>656</v>
      </c>
      <c r="N47" t="s">
        <v>227</v>
      </c>
      <c r="O47">
        <v>0</v>
      </c>
      <c r="P47" t="s">
        <v>632</v>
      </c>
      <c r="Q47" t="s">
        <v>633</v>
      </c>
      <c r="R47" t="s">
        <v>634</v>
      </c>
      <c r="S47" t="s">
        <v>635</v>
      </c>
      <c r="T47" t="b">
        <v>1</v>
      </c>
      <c r="U47" t="s">
        <v>636</v>
      </c>
      <c r="V47" t="s">
        <v>637</v>
      </c>
      <c r="W47">
        <v>0</v>
      </c>
      <c r="X47" t="b">
        <v>0</v>
      </c>
      <c r="Y47" t="s">
        <v>638</v>
      </c>
      <c r="Z47" t="s">
        <v>639</v>
      </c>
      <c r="AA47" t="s">
        <v>640</v>
      </c>
      <c r="AB47">
        <v>0</v>
      </c>
      <c r="AC47" t="s">
        <v>641</v>
      </c>
      <c r="AD47">
        <v>-1</v>
      </c>
      <c r="AE47" t="s">
        <v>642</v>
      </c>
      <c r="AF47">
        <v>0</v>
      </c>
      <c r="AG47" t="b">
        <v>0</v>
      </c>
      <c r="AH47">
        <v>-1</v>
      </c>
      <c r="AI47" t="s">
        <v>642</v>
      </c>
      <c r="AJ47">
        <v>0</v>
      </c>
      <c r="AK47" t="b">
        <v>0</v>
      </c>
      <c r="AL47">
        <v>0</v>
      </c>
      <c r="AM47" t="b">
        <v>1</v>
      </c>
      <c r="AN47">
        <v>0</v>
      </c>
      <c r="AO47" t="b">
        <v>0</v>
      </c>
      <c r="AP47">
        <v>3347840</v>
      </c>
      <c r="AQ47">
        <v>3336110</v>
      </c>
      <c r="AR47">
        <v>3347840</v>
      </c>
      <c r="AS47">
        <v>4</v>
      </c>
      <c r="AT47" t="b">
        <v>0</v>
      </c>
      <c r="AU47" t="b">
        <v>1</v>
      </c>
    </row>
    <row r="48" spans="1:47" x14ac:dyDescent="0.25">
      <c r="A48" t="s">
        <v>624</v>
      </c>
      <c r="B48" t="s">
        <v>625</v>
      </c>
      <c r="C48">
        <v>20230101</v>
      </c>
      <c r="D48">
        <v>2023</v>
      </c>
      <c r="E48">
        <v>52</v>
      </c>
      <c r="F48" t="s">
        <v>626</v>
      </c>
      <c r="G48">
        <v>842</v>
      </c>
      <c r="H48" t="s">
        <v>627</v>
      </c>
      <c r="I48" t="s">
        <v>627</v>
      </c>
      <c r="J48" t="s">
        <v>917</v>
      </c>
      <c r="K48" t="s">
        <v>918</v>
      </c>
      <c r="L48">
        <v>178</v>
      </c>
      <c r="M48" t="s">
        <v>657</v>
      </c>
      <c r="N48" t="s">
        <v>81</v>
      </c>
      <c r="O48">
        <v>0</v>
      </c>
      <c r="P48" t="s">
        <v>632</v>
      </c>
      <c r="Q48" t="s">
        <v>633</v>
      </c>
      <c r="R48" t="s">
        <v>634</v>
      </c>
      <c r="S48" t="s">
        <v>635</v>
      </c>
      <c r="T48" t="b">
        <v>1</v>
      </c>
      <c r="U48" t="s">
        <v>636</v>
      </c>
      <c r="V48" t="s">
        <v>637</v>
      </c>
      <c r="W48">
        <v>0</v>
      </c>
      <c r="X48" t="b">
        <v>0</v>
      </c>
      <c r="Y48" t="s">
        <v>638</v>
      </c>
      <c r="Z48" t="s">
        <v>639</v>
      </c>
      <c r="AA48" t="s">
        <v>640</v>
      </c>
      <c r="AB48">
        <v>0</v>
      </c>
      <c r="AC48" t="s">
        <v>641</v>
      </c>
      <c r="AD48">
        <v>-1</v>
      </c>
      <c r="AE48" t="s">
        <v>642</v>
      </c>
      <c r="AF48">
        <v>0</v>
      </c>
      <c r="AG48" t="b">
        <v>0</v>
      </c>
      <c r="AH48">
        <v>-1</v>
      </c>
      <c r="AI48" t="s">
        <v>642</v>
      </c>
      <c r="AJ48">
        <v>0</v>
      </c>
      <c r="AK48" t="b">
        <v>0</v>
      </c>
      <c r="AL48">
        <v>0</v>
      </c>
      <c r="AM48" t="b">
        <v>1</v>
      </c>
      <c r="AN48">
        <v>0</v>
      </c>
      <c r="AO48" t="b">
        <v>0</v>
      </c>
      <c r="AP48">
        <v>303616519</v>
      </c>
      <c r="AQ48">
        <v>296697894</v>
      </c>
      <c r="AR48">
        <v>303616519</v>
      </c>
      <c r="AS48">
        <v>4</v>
      </c>
      <c r="AT48" t="b">
        <v>0</v>
      </c>
      <c r="AU48" t="b">
        <v>1</v>
      </c>
    </row>
    <row r="49" spans="1:47" x14ac:dyDescent="0.25">
      <c r="A49" t="s">
        <v>624</v>
      </c>
      <c r="B49" t="s">
        <v>625</v>
      </c>
      <c r="C49">
        <v>20230101</v>
      </c>
      <c r="D49">
        <v>2023</v>
      </c>
      <c r="E49">
        <v>52</v>
      </c>
      <c r="F49" t="s">
        <v>626</v>
      </c>
      <c r="G49">
        <v>842</v>
      </c>
      <c r="H49" t="s">
        <v>627</v>
      </c>
      <c r="I49" t="s">
        <v>627</v>
      </c>
      <c r="J49" t="s">
        <v>917</v>
      </c>
      <c r="K49" t="s">
        <v>918</v>
      </c>
      <c r="L49">
        <v>180</v>
      </c>
      <c r="M49" t="s">
        <v>784</v>
      </c>
      <c r="N49" t="s">
        <v>785</v>
      </c>
      <c r="O49">
        <v>0</v>
      </c>
      <c r="P49" t="s">
        <v>632</v>
      </c>
      <c r="Q49" t="s">
        <v>633</v>
      </c>
      <c r="R49" t="s">
        <v>634</v>
      </c>
      <c r="S49" t="s">
        <v>635</v>
      </c>
      <c r="T49" t="b">
        <v>1</v>
      </c>
      <c r="U49" t="s">
        <v>636</v>
      </c>
      <c r="V49" t="s">
        <v>637</v>
      </c>
      <c r="W49">
        <v>0</v>
      </c>
      <c r="X49" t="b">
        <v>0</v>
      </c>
      <c r="Y49" t="s">
        <v>638</v>
      </c>
      <c r="Z49" t="s">
        <v>639</v>
      </c>
      <c r="AA49" t="s">
        <v>640</v>
      </c>
      <c r="AB49">
        <v>0</v>
      </c>
      <c r="AC49" t="s">
        <v>641</v>
      </c>
      <c r="AD49">
        <v>-1</v>
      </c>
      <c r="AE49" t="s">
        <v>642</v>
      </c>
      <c r="AF49">
        <v>0</v>
      </c>
      <c r="AG49" t="b">
        <v>0</v>
      </c>
      <c r="AH49">
        <v>-1</v>
      </c>
      <c r="AI49" t="s">
        <v>642</v>
      </c>
      <c r="AJ49">
        <v>0</v>
      </c>
      <c r="AK49" t="b">
        <v>0</v>
      </c>
      <c r="AL49">
        <v>0</v>
      </c>
      <c r="AM49" t="b">
        <v>1</v>
      </c>
      <c r="AN49">
        <v>0</v>
      </c>
      <c r="AO49" t="b">
        <v>0</v>
      </c>
      <c r="AP49">
        <v>279847408</v>
      </c>
      <c r="AQ49">
        <v>275139878</v>
      </c>
      <c r="AR49">
        <v>279847408</v>
      </c>
      <c r="AS49">
        <v>4</v>
      </c>
      <c r="AT49" t="b">
        <v>0</v>
      </c>
      <c r="AU49" t="b">
        <v>1</v>
      </c>
    </row>
    <row r="50" spans="1:47" x14ac:dyDescent="0.25">
      <c r="A50" t="s">
        <v>624</v>
      </c>
      <c r="B50" t="s">
        <v>625</v>
      </c>
      <c r="C50">
        <v>20230101</v>
      </c>
      <c r="D50">
        <v>2023</v>
      </c>
      <c r="E50">
        <v>52</v>
      </c>
      <c r="F50" t="s">
        <v>626</v>
      </c>
      <c r="G50">
        <v>842</v>
      </c>
      <c r="H50" t="s">
        <v>627</v>
      </c>
      <c r="I50" t="s">
        <v>627</v>
      </c>
      <c r="J50" t="s">
        <v>917</v>
      </c>
      <c r="K50" t="s">
        <v>918</v>
      </c>
      <c r="L50">
        <v>184</v>
      </c>
      <c r="M50" t="s">
        <v>786</v>
      </c>
      <c r="N50" t="s">
        <v>787</v>
      </c>
      <c r="O50">
        <v>0</v>
      </c>
      <c r="P50" t="s">
        <v>632</v>
      </c>
      <c r="Q50" t="s">
        <v>633</v>
      </c>
      <c r="R50" t="s">
        <v>634</v>
      </c>
      <c r="S50" t="s">
        <v>635</v>
      </c>
      <c r="T50" t="b">
        <v>1</v>
      </c>
      <c r="U50" t="s">
        <v>636</v>
      </c>
      <c r="V50" t="s">
        <v>637</v>
      </c>
      <c r="W50">
        <v>0</v>
      </c>
      <c r="X50" t="b">
        <v>0</v>
      </c>
      <c r="Y50" t="s">
        <v>638</v>
      </c>
      <c r="Z50" t="s">
        <v>639</v>
      </c>
      <c r="AA50" t="s">
        <v>640</v>
      </c>
      <c r="AB50">
        <v>0</v>
      </c>
      <c r="AC50" t="s">
        <v>641</v>
      </c>
      <c r="AD50">
        <v>-1</v>
      </c>
      <c r="AE50" t="s">
        <v>642</v>
      </c>
      <c r="AF50">
        <v>0</v>
      </c>
      <c r="AG50" t="b">
        <v>0</v>
      </c>
      <c r="AH50">
        <v>-1</v>
      </c>
      <c r="AI50" t="s">
        <v>642</v>
      </c>
      <c r="AJ50">
        <v>0</v>
      </c>
      <c r="AK50" t="b">
        <v>0</v>
      </c>
      <c r="AL50">
        <v>0</v>
      </c>
      <c r="AM50" t="b">
        <v>1</v>
      </c>
      <c r="AN50">
        <v>0</v>
      </c>
      <c r="AO50" t="b">
        <v>0</v>
      </c>
      <c r="AP50">
        <v>555658</v>
      </c>
      <c r="AQ50">
        <v>537160</v>
      </c>
      <c r="AR50">
        <v>555658</v>
      </c>
      <c r="AS50">
        <v>4</v>
      </c>
      <c r="AT50" t="b">
        <v>0</v>
      </c>
      <c r="AU50" t="b">
        <v>1</v>
      </c>
    </row>
    <row r="51" spans="1:47" x14ac:dyDescent="0.25">
      <c r="A51" t="s">
        <v>624</v>
      </c>
      <c r="B51" t="s">
        <v>625</v>
      </c>
      <c r="C51">
        <v>20230101</v>
      </c>
      <c r="D51">
        <v>2023</v>
      </c>
      <c r="E51">
        <v>52</v>
      </c>
      <c r="F51" t="s">
        <v>626</v>
      </c>
      <c r="G51">
        <v>842</v>
      </c>
      <c r="H51" t="s">
        <v>627</v>
      </c>
      <c r="I51" t="s">
        <v>627</v>
      </c>
      <c r="J51" t="s">
        <v>917</v>
      </c>
      <c r="K51" t="s">
        <v>918</v>
      </c>
      <c r="L51">
        <v>188</v>
      </c>
      <c r="M51" t="s">
        <v>788</v>
      </c>
      <c r="N51" t="s">
        <v>97</v>
      </c>
      <c r="O51">
        <v>0</v>
      </c>
      <c r="P51" t="s">
        <v>632</v>
      </c>
      <c r="Q51" t="s">
        <v>633</v>
      </c>
      <c r="R51" t="s">
        <v>634</v>
      </c>
      <c r="S51" t="s">
        <v>635</v>
      </c>
      <c r="T51" t="b">
        <v>1</v>
      </c>
      <c r="U51" t="s">
        <v>636</v>
      </c>
      <c r="V51" t="s">
        <v>637</v>
      </c>
      <c r="W51">
        <v>0</v>
      </c>
      <c r="X51" t="b">
        <v>0</v>
      </c>
      <c r="Y51" t="s">
        <v>638</v>
      </c>
      <c r="Z51" t="s">
        <v>639</v>
      </c>
      <c r="AA51" t="s">
        <v>640</v>
      </c>
      <c r="AB51">
        <v>0</v>
      </c>
      <c r="AC51" t="s">
        <v>641</v>
      </c>
      <c r="AD51">
        <v>-1</v>
      </c>
      <c r="AE51" t="s">
        <v>642</v>
      </c>
      <c r="AF51">
        <v>0</v>
      </c>
      <c r="AG51" t="b">
        <v>0</v>
      </c>
      <c r="AH51">
        <v>-1</v>
      </c>
      <c r="AI51" t="s">
        <v>642</v>
      </c>
      <c r="AJ51">
        <v>0</v>
      </c>
      <c r="AK51" t="b">
        <v>0</v>
      </c>
      <c r="AL51">
        <v>0</v>
      </c>
      <c r="AM51" t="b">
        <v>1</v>
      </c>
      <c r="AN51">
        <v>0</v>
      </c>
      <c r="AO51" t="b">
        <v>0</v>
      </c>
      <c r="AP51">
        <v>10833325116</v>
      </c>
      <c r="AQ51">
        <v>10458914391</v>
      </c>
      <c r="AR51">
        <v>10833325116</v>
      </c>
      <c r="AS51">
        <v>4</v>
      </c>
      <c r="AT51" t="b">
        <v>0</v>
      </c>
      <c r="AU51" t="b">
        <v>1</v>
      </c>
    </row>
    <row r="52" spans="1:47" x14ac:dyDescent="0.25">
      <c r="A52" t="s">
        <v>624</v>
      </c>
      <c r="B52" t="s">
        <v>625</v>
      </c>
      <c r="C52">
        <v>20230101</v>
      </c>
      <c r="D52">
        <v>2023</v>
      </c>
      <c r="E52">
        <v>52</v>
      </c>
      <c r="F52" t="s">
        <v>626</v>
      </c>
      <c r="G52">
        <v>842</v>
      </c>
      <c r="H52" t="s">
        <v>627</v>
      </c>
      <c r="I52" t="s">
        <v>627</v>
      </c>
      <c r="J52" t="s">
        <v>917</v>
      </c>
      <c r="K52" t="s">
        <v>918</v>
      </c>
      <c r="L52">
        <v>191</v>
      </c>
      <c r="M52" t="s">
        <v>691</v>
      </c>
      <c r="N52" t="s">
        <v>185</v>
      </c>
      <c r="O52">
        <v>0</v>
      </c>
      <c r="P52" t="s">
        <v>632</v>
      </c>
      <c r="Q52" t="s">
        <v>633</v>
      </c>
      <c r="R52" t="s">
        <v>634</v>
      </c>
      <c r="S52" t="s">
        <v>635</v>
      </c>
      <c r="T52" t="b">
        <v>1</v>
      </c>
      <c r="U52" t="s">
        <v>636</v>
      </c>
      <c r="V52" t="s">
        <v>637</v>
      </c>
      <c r="W52">
        <v>0</v>
      </c>
      <c r="X52" t="b">
        <v>0</v>
      </c>
      <c r="Y52" t="s">
        <v>638</v>
      </c>
      <c r="Z52" t="s">
        <v>639</v>
      </c>
      <c r="AA52" t="s">
        <v>640</v>
      </c>
      <c r="AB52">
        <v>0</v>
      </c>
      <c r="AC52" t="s">
        <v>641</v>
      </c>
      <c r="AD52">
        <v>-1</v>
      </c>
      <c r="AE52" t="s">
        <v>642</v>
      </c>
      <c r="AF52">
        <v>0</v>
      </c>
      <c r="AG52" t="b">
        <v>0</v>
      </c>
      <c r="AH52">
        <v>-1</v>
      </c>
      <c r="AI52" t="s">
        <v>642</v>
      </c>
      <c r="AJ52">
        <v>0</v>
      </c>
      <c r="AK52" t="b">
        <v>0</v>
      </c>
      <c r="AL52">
        <v>0</v>
      </c>
      <c r="AM52" t="b">
        <v>1</v>
      </c>
      <c r="AN52">
        <v>0</v>
      </c>
      <c r="AO52" t="b">
        <v>0</v>
      </c>
      <c r="AP52">
        <v>929609824</v>
      </c>
      <c r="AQ52">
        <v>901204195</v>
      </c>
      <c r="AR52">
        <v>929609824</v>
      </c>
      <c r="AS52">
        <v>4</v>
      </c>
      <c r="AT52" t="b">
        <v>0</v>
      </c>
      <c r="AU52" t="b">
        <v>1</v>
      </c>
    </row>
    <row r="53" spans="1:47" x14ac:dyDescent="0.25">
      <c r="A53" t="s">
        <v>624</v>
      </c>
      <c r="B53" t="s">
        <v>625</v>
      </c>
      <c r="C53">
        <v>20230101</v>
      </c>
      <c r="D53">
        <v>2023</v>
      </c>
      <c r="E53">
        <v>52</v>
      </c>
      <c r="F53" t="s">
        <v>626</v>
      </c>
      <c r="G53">
        <v>842</v>
      </c>
      <c r="H53" t="s">
        <v>627</v>
      </c>
      <c r="I53" t="s">
        <v>627</v>
      </c>
      <c r="J53" t="s">
        <v>917</v>
      </c>
      <c r="K53" t="s">
        <v>918</v>
      </c>
      <c r="L53">
        <v>192</v>
      </c>
      <c r="M53" t="s">
        <v>692</v>
      </c>
      <c r="N53" t="s">
        <v>99</v>
      </c>
      <c r="O53">
        <v>0</v>
      </c>
      <c r="P53" t="s">
        <v>632</v>
      </c>
      <c r="Q53" t="s">
        <v>633</v>
      </c>
      <c r="R53" t="s">
        <v>634</v>
      </c>
      <c r="S53" t="s">
        <v>635</v>
      </c>
      <c r="T53" t="b">
        <v>1</v>
      </c>
      <c r="U53" t="s">
        <v>636</v>
      </c>
      <c r="V53" t="s">
        <v>637</v>
      </c>
      <c r="W53">
        <v>0</v>
      </c>
      <c r="X53" t="b">
        <v>0</v>
      </c>
      <c r="Y53" t="s">
        <v>638</v>
      </c>
      <c r="Z53" t="s">
        <v>639</v>
      </c>
      <c r="AA53" t="s">
        <v>640</v>
      </c>
      <c r="AB53">
        <v>0</v>
      </c>
      <c r="AC53" t="s">
        <v>641</v>
      </c>
      <c r="AD53">
        <v>-1</v>
      </c>
      <c r="AE53" t="s">
        <v>642</v>
      </c>
      <c r="AF53">
        <v>0</v>
      </c>
      <c r="AG53" t="b">
        <v>0</v>
      </c>
      <c r="AH53">
        <v>-1</v>
      </c>
      <c r="AI53" t="s">
        <v>642</v>
      </c>
      <c r="AJ53">
        <v>0</v>
      </c>
      <c r="AK53" t="b">
        <v>0</v>
      </c>
      <c r="AL53">
        <v>0</v>
      </c>
      <c r="AM53" t="b">
        <v>1</v>
      </c>
      <c r="AN53">
        <v>0</v>
      </c>
      <c r="AO53" t="b">
        <v>0</v>
      </c>
      <c r="AP53">
        <v>4110637</v>
      </c>
      <c r="AQ53">
        <v>4084664</v>
      </c>
      <c r="AR53">
        <v>4110637</v>
      </c>
      <c r="AS53">
        <v>4</v>
      </c>
      <c r="AT53" t="b">
        <v>0</v>
      </c>
      <c r="AU53" t="b">
        <v>1</v>
      </c>
    </row>
    <row r="54" spans="1:47" x14ac:dyDescent="0.25">
      <c r="A54" t="s">
        <v>624</v>
      </c>
      <c r="B54" t="s">
        <v>625</v>
      </c>
      <c r="C54">
        <v>20230101</v>
      </c>
      <c r="D54">
        <v>2023</v>
      </c>
      <c r="E54">
        <v>52</v>
      </c>
      <c r="F54" t="s">
        <v>626</v>
      </c>
      <c r="G54">
        <v>842</v>
      </c>
      <c r="H54" t="s">
        <v>627</v>
      </c>
      <c r="I54" t="s">
        <v>627</v>
      </c>
      <c r="J54" t="s">
        <v>917</v>
      </c>
      <c r="K54" t="s">
        <v>918</v>
      </c>
      <c r="L54">
        <v>196</v>
      </c>
      <c r="M54" t="s">
        <v>693</v>
      </c>
      <c r="N54" t="s">
        <v>107</v>
      </c>
      <c r="O54">
        <v>0</v>
      </c>
      <c r="P54" t="s">
        <v>632</v>
      </c>
      <c r="Q54" t="s">
        <v>633</v>
      </c>
      <c r="R54" t="s">
        <v>634</v>
      </c>
      <c r="S54" t="s">
        <v>635</v>
      </c>
      <c r="T54" t="b">
        <v>1</v>
      </c>
      <c r="U54" t="s">
        <v>636</v>
      </c>
      <c r="V54" t="s">
        <v>637</v>
      </c>
      <c r="W54">
        <v>0</v>
      </c>
      <c r="X54" t="b">
        <v>0</v>
      </c>
      <c r="Y54" t="s">
        <v>638</v>
      </c>
      <c r="Z54" t="s">
        <v>639</v>
      </c>
      <c r="AA54" t="s">
        <v>640</v>
      </c>
      <c r="AB54">
        <v>0</v>
      </c>
      <c r="AC54" t="s">
        <v>641</v>
      </c>
      <c r="AD54">
        <v>-1</v>
      </c>
      <c r="AE54" t="s">
        <v>642</v>
      </c>
      <c r="AF54">
        <v>0</v>
      </c>
      <c r="AG54" t="b">
        <v>0</v>
      </c>
      <c r="AH54">
        <v>-1</v>
      </c>
      <c r="AI54" t="s">
        <v>642</v>
      </c>
      <c r="AJ54">
        <v>0</v>
      </c>
      <c r="AK54" t="b">
        <v>0</v>
      </c>
      <c r="AL54">
        <v>0</v>
      </c>
      <c r="AM54" t="b">
        <v>1</v>
      </c>
      <c r="AN54">
        <v>0</v>
      </c>
      <c r="AO54" t="b">
        <v>0</v>
      </c>
      <c r="AP54">
        <v>55037373</v>
      </c>
      <c r="AQ54">
        <v>53082582</v>
      </c>
      <c r="AR54">
        <v>55037373</v>
      </c>
      <c r="AS54">
        <v>4</v>
      </c>
      <c r="AT54" t="b">
        <v>0</v>
      </c>
      <c r="AU54" t="b">
        <v>1</v>
      </c>
    </row>
    <row r="55" spans="1:47" x14ac:dyDescent="0.25">
      <c r="A55" t="s">
        <v>624</v>
      </c>
      <c r="B55" t="s">
        <v>625</v>
      </c>
      <c r="C55">
        <v>20230101</v>
      </c>
      <c r="D55">
        <v>2023</v>
      </c>
      <c r="E55">
        <v>52</v>
      </c>
      <c r="F55" t="s">
        <v>626</v>
      </c>
      <c r="G55">
        <v>842</v>
      </c>
      <c r="H55" t="s">
        <v>627</v>
      </c>
      <c r="I55" t="s">
        <v>627</v>
      </c>
      <c r="J55" t="s">
        <v>917</v>
      </c>
      <c r="K55" t="s">
        <v>918</v>
      </c>
      <c r="L55">
        <v>203</v>
      </c>
      <c r="M55" t="s">
        <v>694</v>
      </c>
      <c r="N55" t="s">
        <v>109</v>
      </c>
      <c r="O55">
        <v>0</v>
      </c>
      <c r="P55" t="s">
        <v>632</v>
      </c>
      <c r="Q55" t="s">
        <v>633</v>
      </c>
      <c r="R55" t="s">
        <v>634</v>
      </c>
      <c r="S55" t="s">
        <v>635</v>
      </c>
      <c r="T55" t="b">
        <v>1</v>
      </c>
      <c r="U55" t="s">
        <v>636</v>
      </c>
      <c r="V55" t="s">
        <v>637</v>
      </c>
      <c r="W55">
        <v>0</v>
      </c>
      <c r="X55" t="b">
        <v>0</v>
      </c>
      <c r="Y55" t="s">
        <v>638</v>
      </c>
      <c r="Z55" t="s">
        <v>639</v>
      </c>
      <c r="AA55" t="s">
        <v>640</v>
      </c>
      <c r="AB55">
        <v>0</v>
      </c>
      <c r="AC55" t="s">
        <v>641</v>
      </c>
      <c r="AD55">
        <v>-1</v>
      </c>
      <c r="AE55" t="s">
        <v>642</v>
      </c>
      <c r="AF55">
        <v>0</v>
      </c>
      <c r="AG55" t="b">
        <v>0</v>
      </c>
      <c r="AH55">
        <v>-1</v>
      </c>
      <c r="AI55" t="s">
        <v>642</v>
      </c>
      <c r="AJ55">
        <v>0</v>
      </c>
      <c r="AK55" t="b">
        <v>0</v>
      </c>
      <c r="AL55">
        <v>0</v>
      </c>
      <c r="AM55" t="b">
        <v>1</v>
      </c>
      <c r="AN55">
        <v>0</v>
      </c>
      <c r="AO55" t="b">
        <v>0</v>
      </c>
      <c r="AP55">
        <v>7743013602</v>
      </c>
      <c r="AQ55">
        <v>7496334611</v>
      </c>
      <c r="AR55">
        <v>7743013602</v>
      </c>
      <c r="AS55">
        <v>4</v>
      </c>
      <c r="AT55" t="b">
        <v>0</v>
      </c>
      <c r="AU55" t="b">
        <v>1</v>
      </c>
    </row>
    <row r="56" spans="1:47" x14ac:dyDescent="0.25">
      <c r="A56" t="s">
        <v>624</v>
      </c>
      <c r="B56" t="s">
        <v>625</v>
      </c>
      <c r="C56">
        <v>20230101</v>
      </c>
      <c r="D56">
        <v>2023</v>
      </c>
      <c r="E56">
        <v>52</v>
      </c>
      <c r="F56" t="s">
        <v>626</v>
      </c>
      <c r="G56">
        <v>842</v>
      </c>
      <c r="H56" t="s">
        <v>627</v>
      </c>
      <c r="I56" t="s">
        <v>627</v>
      </c>
      <c r="J56" t="s">
        <v>917</v>
      </c>
      <c r="K56" t="s">
        <v>918</v>
      </c>
      <c r="L56">
        <v>204</v>
      </c>
      <c r="M56" t="s">
        <v>695</v>
      </c>
      <c r="N56" t="s">
        <v>49</v>
      </c>
      <c r="O56">
        <v>0</v>
      </c>
      <c r="P56" t="s">
        <v>632</v>
      </c>
      <c r="Q56" t="s">
        <v>633</v>
      </c>
      <c r="R56" t="s">
        <v>634</v>
      </c>
      <c r="S56" t="s">
        <v>635</v>
      </c>
      <c r="T56" t="b">
        <v>1</v>
      </c>
      <c r="U56" t="s">
        <v>636</v>
      </c>
      <c r="V56" t="s">
        <v>637</v>
      </c>
      <c r="W56">
        <v>0</v>
      </c>
      <c r="X56" t="b">
        <v>0</v>
      </c>
      <c r="Y56" t="s">
        <v>638</v>
      </c>
      <c r="Z56" t="s">
        <v>639</v>
      </c>
      <c r="AA56" t="s">
        <v>640</v>
      </c>
      <c r="AB56">
        <v>0</v>
      </c>
      <c r="AC56" t="s">
        <v>641</v>
      </c>
      <c r="AD56">
        <v>-1</v>
      </c>
      <c r="AE56" t="s">
        <v>642</v>
      </c>
      <c r="AF56">
        <v>0</v>
      </c>
      <c r="AG56" t="b">
        <v>0</v>
      </c>
      <c r="AH56">
        <v>-1</v>
      </c>
      <c r="AI56" t="s">
        <v>642</v>
      </c>
      <c r="AJ56">
        <v>0</v>
      </c>
      <c r="AK56" t="b">
        <v>0</v>
      </c>
      <c r="AL56">
        <v>0</v>
      </c>
      <c r="AM56" t="b">
        <v>1</v>
      </c>
      <c r="AN56">
        <v>0</v>
      </c>
      <c r="AO56" t="b">
        <v>0</v>
      </c>
      <c r="AP56">
        <v>13752276</v>
      </c>
      <c r="AQ56">
        <v>12451231</v>
      </c>
      <c r="AR56">
        <v>13752276</v>
      </c>
      <c r="AS56">
        <v>4</v>
      </c>
      <c r="AT56" t="b">
        <v>0</v>
      </c>
      <c r="AU56" t="b">
        <v>1</v>
      </c>
    </row>
    <row r="57" spans="1:47" x14ac:dyDescent="0.25">
      <c r="A57" t="s">
        <v>624</v>
      </c>
      <c r="B57" t="s">
        <v>625</v>
      </c>
      <c r="C57">
        <v>20230101</v>
      </c>
      <c r="D57">
        <v>2023</v>
      </c>
      <c r="E57">
        <v>52</v>
      </c>
      <c r="F57" t="s">
        <v>626</v>
      </c>
      <c r="G57">
        <v>842</v>
      </c>
      <c r="H57" t="s">
        <v>627</v>
      </c>
      <c r="I57" t="s">
        <v>627</v>
      </c>
      <c r="J57" t="s">
        <v>917</v>
      </c>
      <c r="K57" t="s">
        <v>918</v>
      </c>
      <c r="L57">
        <v>208</v>
      </c>
      <c r="M57" t="s">
        <v>696</v>
      </c>
      <c r="N57" t="s">
        <v>115</v>
      </c>
      <c r="O57">
        <v>0</v>
      </c>
      <c r="P57" t="s">
        <v>632</v>
      </c>
      <c r="Q57" t="s">
        <v>633</v>
      </c>
      <c r="R57" t="s">
        <v>634</v>
      </c>
      <c r="S57" t="s">
        <v>635</v>
      </c>
      <c r="T57" t="b">
        <v>1</v>
      </c>
      <c r="U57" t="s">
        <v>636</v>
      </c>
      <c r="V57" t="s">
        <v>637</v>
      </c>
      <c r="W57">
        <v>0</v>
      </c>
      <c r="X57" t="b">
        <v>0</v>
      </c>
      <c r="Y57" t="s">
        <v>638</v>
      </c>
      <c r="Z57" t="s">
        <v>639</v>
      </c>
      <c r="AA57" t="s">
        <v>640</v>
      </c>
      <c r="AB57">
        <v>0</v>
      </c>
      <c r="AC57" t="s">
        <v>641</v>
      </c>
      <c r="AD57">
        <v>-1</v>
      </c>
      <c r="AE57" t="s">
        <v>642</v>
      </c>
      <c r="AF57">
        <v>0</v>
      </c>
      <c r="AG57" t="b">
        <v>0</v>
      </c>
      <c r="AH57">
        <v>-1</v>
      </c>
      <c r="AI57" t="s">
        <v>642</v>
      </c>
      <c r="AJ57">
        <v>0</v>
      </c>
      <c r="AK57" t="b">
        <v>0</v>
      </c>
      <c r="AL57">
        <v>0</v>
      </c>
      <c r="AM57" t="b">
        <v>1</v>
      </c>
      <c r="AN57">
        <v>0</v>
      </c>
      <c r="AO57" t="b">
        <v>0</v>
      </c>
      <c r="AP57">
        <v>11826231388</v>
      </c>
      <c r="AQ57">
        <v>11634032485</v>
      </c>
      <c r="AR57">
        <v>11826231388</v>
      </c>
      <c r="AS57">
        <v>4</v>
      </c>
      <c r="AT57" t="b">
        <v>0</v>
      </c>
      <c r="AU57" t="b">
        <v>1</v>
      </c>
    </row>
    <row r="58" spans="1:47" x14ac:dyDescent="0.25">
      <c r="A58" t="s">
        <v>624</v>
      </c>
      <c r="B58" t="s">
        <v>625</v>
      </c>
      <c r="C58">
        <v>20230101</v>
      </c>
      <c r="D58">
        <v>2023</v>
      </c>
      <c r="E58">
        <v>52</v>
      </c>
      <c r="F58" t="s">
        <v>626</v>
      </c>
      <c r="G58">
        <v>842</v>
      </c>
      <c r="H58" t="s">
        <v>627</v>
      </c>
      <c r="I58" t="s">
        <v>627</v>
      </c>
      <c r="J58" t="s">
        <v>917</v>
      </c>
      <c r="K58" t="s">
        <v>918</v>
      </c>
      <c r="L58">
        <v>212</v>
      </c>
      <c r="M58" t="s">
        <v>697</v>
      </c>
      <c r="N58" t="s">
        <v>117</v>
      </c>
      <c r="O58">
        <v>0</v>
      </c>
      <c r="P58" t="s">
        <v>632</v>
      </c>
      <c r="Q58" t="s">
        <v>633</v>
      </c>
      <c r="R58" t="s">
        <v>634</v>
      </c>
      <c r="S58" t="s">
        <v>635</v>
      </c>
      <c r="T58" t="b">
        <v>1</v>
      </c>
      <c r="U58" t="s">
        <v>636</v>
      </c>
      <c r="V58" t="s">
        <v>637</v>
      </c>
      <c r="W58">
        <v>0</v>
      </c>
      <c r="X58" t="b">
        <v>0</v>
      </c>
      <c r="Y58" t="s">
        <v>638</v>
      </c>
      <c r="Z58" t="s">
        <v>639</v>
      </c>
      <c r="AA58" t="s">
        <v>640</v>
      </c>
      <c r="AB58">
        <v>0</v>
      </c>
      <c r="AC58" t="s">
        <v>641</v>
      </c>
      <c r="AD58">
        <v>-1</v>
      </c>
      <c r="AE58" t="s">
        <v>642</v>
      </c>
      <c r="AF58">
        <v>0</v>
      </c>
      <c r="AG58" t="b">
        <v>0</v>
      </c>
      <c r="AH58">
        <v>-1</v>
      </c>
      <c r="AI58" t="s">
        <v>642</v>
      </c>
      <c r="AJ58">
        <v>0</v>
      </c>
      <c r="AK58" t="b">
        <v>0</v>
      </c>
      <c r="AL58">
        <v>0</v>
      </c>
      <c r="AM58" t="b">
        <v>1</v>
      </c>
      <c r="AN58">
        <v>0</v>
      </c>
      <c r="AO58" t="b">
        <v>0</v>
      </c>
      <c r="AP58">
        <v>2271640</v>
      </c>
      <c r="AQ58">
        <v>2203495</v>
      </c>
      <c r="AR58">
        <v>2271640</v>
      </c>
      <c r="AS58">
        <v>4</v>
      </c>
      <c r="AT58" t="b">
        <v>0</v>
      </c>
      <c r="AU58" t="b">
        <v>1</v>
      </c>
    </row>
    <row r="59" spans="1:47" x14ac:dyDescent="0.25">
      <c r="A59" t="s">
        <v>624</v>
      </c>
      <c r="B59" t="s">
        <v>625</v>
      </c>
      <c r="C59">
        <v>20230101</v>
      </c>
      <c r="D59">
        <v>2023</v>
      </c>
      <c r="E59">
        <v>52</v>
      </c>
      <c r="F59" t="s">
        <v>626</v>
      </c>
      <c r="G59">
        <v>842</v>
      </c>
      <c r="H59" t="s">
        <v>627</v>
      </c>
      <c r="I59" t="s">
        <v>627</v>
      </c>
      <c r="J59" t="s">
        <v>917</v>
      </c>
      <c r="K59" t="s">
        <v>918</v>
      </c>
      <c r="L59">
        <v>214</v>
      </c>
      <c r="M59" t="s">
        <v>659</v>
      </c>
      <c r="N59" t="s">
        <v>660</v>
      </c>
      <c r="O59">
        <v>0</v>
      </c>
      <c r="P59" t="s">
        <v>632</v>
      </c>
      <c r="Q59" t="s">
        <v>633</v>
      </c>
      <c r="R59" t="s">
        <v>634</v>
      </c>
      <c r="S59" t="s">
        <v>635</v>
      </c>
      <c r="T59" t="b">
        <v>1</v>
      </c>
      <c r="U59" t="s">
        <v>636</v>
      </c>
      <c r="V59" t="s">
        <v>637</v>
      </c>
      <c r="W59">
        <v>0</v>
      </c>
      <c r="X59" t="b">
        <v>0</v>
      </c>
      <c r="Y59" t="s">
        <v>638</v>
      </c>
      <c r="Z59" t="s">
        <v>639</v>
      </c>
      <c r="AA59" t="s">
        <v>640</v>
      </c>
      <c r="AB59">
        <v>0</v>
      </c>
      <c r="AC59" t="s">
        <v>641</v>
      </c>
      <c r="AD59">
        <v>-1</v>
      </c>
      <c r="AE59" t="s">
        <v>642</v>
      </c>
      <c r="AF59">
        <v>0</v>
      </c>
      <c r="AG59" t="b">
        <v>0</v>
      </c>
      <c r="AH59">
        <v>-1</v>
      </c>
      <c r="AI59" t="s">
        <v>642</v>
      </c>
      <c r="AJ59">
        <v>0</v>
      </c>
      <c r="AK59" t="b">
        <v>0</v>
      </c>
      <c r="AL59">
        <v>0</v>
      </c>
      <c r="AM59" t="b">
        <v>1</v>
      </c>
      <c r="AN59">
        <v>0</v>
      </c>
      <c r="AO59" t="b">
        <v>0</v>
      </c>
      <c r="AP59">
        <v>7276804714</v>
      </c>
      <c r="AQ59">
        <v>7058733835</v>
      </c>
      <c r="AR59">
        <v>7276804714</v>
      </c>
      <c r="AS59">
        <v>4</v>
      </c>
      <c r="AT59" t="b">
        <v>0</v>
      </c>
      <c r="AU59" t="b">
        <v>1</v>
      </c>
    </row>
    <row r="60" spans="1:47" x14ac:dyDescent="0.25">
      <c r="A60" t="s">
        <v>624</v>
      </c>
      <c r="B60" t="s">
        <v>625</v>
      </c>
      <c r="C60">
        <v>20230101</v>
      </c>
      <c r="D60">
        <v>2023</v>
      </c>
      <c r="E60">
        <v>52</v>
      </c>
      <c r="F60" t="s">
        <v>626</v>
      </c>
      <c r="G60">
        <v>842</v>
      </c>
      <c r="H60" t="s">
        <v>627</v>
      </c>
      <c r="I60" t="s">
        <v>627</v>
      </c>
      <c r="J60" t="s">
        <v>917</v>
      </c>
      <c r="K60" t="s">
        <v>918</v>
      </c>
      <c r="L60">
        <v>218</v>
      </c>
      <c r="M60" t="s">
        <v>698</v>
      </c>
      <c r="N60" t="s">
        <v>123</v>
      </c>
      <c r="O60">
        <v>0</v>
      </c>
      <c r="P60" t="s">
        <v>632</v>
      </c>
      <c r="Q60" t="s">
        <v>633</v>
      </c>
      <c r="R60" t="s">
        <v>634</v>
      </c>
      <c r="S60" t="s">
        <v>635</v>
      </c>
      <c r="T60" t="b">
        <v>1</v>
      </c>
      <c r="U60" t="s">
        <v>636</v>
      </c>
      <c r="V60" t="s">
        <v>637</v>
      </c>
      <c r="W60">
        <v>0</v>
      </c>
      <c r="X60" t="b">
        <v>0</v>
      </c>
      <c r="Y60" t="s">
        <v>638</v>
      </c>
      <c r="Z60" t="s">
        <v>639</v>
      </c>
      <c r="AA60" t="s">
        <v>640</v>
      </c>
      <c r="AB60">
        <v>0</v>
      </c>
      <c r="AC60" t="s">
        <v>641</v>
      </c>
      <c r="AD60">
        <v>-1</v>
      </c>
      <c r="AE60" t="s">
        <v>642</v>
      </c>
      <c r="AF60">
        <v>0</v>
      </c>
      <c r="AG60" t="b">
        <v>0</v>
      </c>
      <c r="AH60">
        <v>-1</v>
      </c>
      <c r="AI60" t="s">
        <v>642</v>
      </c>
      <c r="AJ60">
        <v>0</v>
      </c>
      <c r="AK60" t="b">
        <v>0</v>
      </c>
      <c r="AL60">
        <v>0</v>
      </c>
      <c r="AM60" t="b">
        <v>1</v>
      </c>
      <c r="AN60">
        <v>0</v>
      </c>
      <c r="AO60" t="b">
        <v>0</v>
      </c>
      <c r="AP60">
        <v>9220415665</v>
      </c>
      <c r="AQ60">
        <v>8600350879</v>
      </c>
      <c r="AR60">
        <v>9220415665</v>
      </c>
      <c r="AS60">
        <v>4</v>
      </c>
      <c r="AT60" t="b">
        <v>0</v>
      </c>
      <c r="AU60" t="b">
        <v>1</v>
      </c>
    </row>
    <row r="61" spans="1:47" x14ac:dyDescent="0.25">
      <c r="A61" t="s">
        <v>624</v>
      </c>
      <c r="B61" t="s">
        <v>625</v>
      </c>
      <c r="C61">
        <v>20230101</v>
      </c>
      <c r="D61">
        <v>2023</v>
      </c>
      <c r="E61">
        <v>52</v>
      </c>
      <c r="F61" t="s">
        <v>626</v>
      </c>
      <c r="G61">
        <v>842</v>
      </c>
      <c r="H61" t="s">
        <v>627</v>
      </c>
      <c r="I61" t="s">
        <v>627</v>
      </c>
      <c r="J61" t="s">
        <v>917</v>
      </c>
      <c r="K61" t="s">
        <v>918</v>
      </c>
      <c r="L61">
        <v>222</v>
      </c>
      <c r="M61" t="s">
        <v>699</v>
      </c>
      <c r="N61" t="s">
        <v>395</v>
      </c>
      <c r="O61">
        <v>0</v>
      </c>
      <c r="P61" t="s">
        <v>632</v>
      </c>
      <c r="Q61" t="s">
        <v>633</v>
      </c>
      <c r="R61" t="s">
        <v>634</v>
      </c>
      <c r="S61" t="s">
        <v>635</v>
      </c>
      <c r="T61" t="b">
        <v>1</v>
      </c>
      <c r="U61" t="s">
        <v>636</v>
      </c>
      <c r="V61" t="s">
        <v>637</v>
      </c>
      <c r="W61">
        <v>0</v>
      </c>
      <c r="X61" t="b">
        <v>0</v>
      </c>
      <c r="Y61" t="s">
        <v>638</v>
      </c>
      <c r="Z61" t="s">
        <v>639</v>
      </c>
      <c r="AA61" t="s">
        <v>640</v>
      </c>
      <c r="AB61">
        <v>0</v>
      </c>
      <c r="AC61" t="s">
        <v>641</v>
      </c>
      <c r="AD61">
        <v>-1</v>
      </c>
      <c r="AE61" t="s">
        <v>642</v>
      </c>
      <c r="AF61">
        <v>0</v>
      </c>
      <c r="AG61" t="b">
        <v>0</v>
      </c>
      <c r="AH61">
        <v>-1</v>
      </c>
      <c r="AI61" t="s">
        <v>642</v>
      </c>
      <c r="AJ61">
        <v>0</v>
      </c>
      <c r="AK61" t="b">
        <v>0</v>
      </c>
      <c r="AL61">
        <v>0</v>
      </c>
      <c r="AM61" t="b">
        <v>1</v>
      </c>
      <c r="AN61">
        <v>0</v>
      </c>
      <c r="AO61" t="b">
        <v>0</v>
      </c>
      <c r="AP61">
        <v>2574384199</v>
      </c>
      <c r="AQ61">
        <v>2455378477</v>
      </c>
      <c r="AR61">
        <v>2574384199</v>
      </c>
      <c r="AS61">
        <v>4</v>
      </c>
      <c r="AT61" t="b">
        <v>0</v>
      </c>
      <c r="AU61" t="b">
        <v>1</v>
      </c>
    </row>
    <row r="62" spans="1:47" x14ac:dyDescent="0.25">
      <c r="A62" t="s">
        <v>624</v>
      </c>
      <c r="B62" t="s">
        <v>625</v>
      </c>
      <c r="C62">
        <v>20230101</v>
      </c>
      <c r="D62">
        <v>2023</v>
      </c>
      <c r="E62">
        <v>52</v>
      </c>
      <c r="F62" t="s">
        <v>626</v>
      </c>
      <c r="G62">
        <v>842</v>
      </c>
      <c r="H62" t="s">
        <v>627</v>
      </c>
      <c r="I62" t="s">
        <v>627</v>
      </c>
      <c r="J62" t="s">
        <v>917</v>
      </c>
      <c r="K62" t="s">
        <v>918</v>
      </c>
      <c r="L62">
        <v>226</v>
      </c>
      <c r="M62" t="s">
        <v>700</v>
      </c>
      <c r="N62" t="s">
        <v>165</v>
      </c>
      <c r="O62">
        <v>0</v>
      </c>
      <c r="P62" t="s">
        <v>632</v>
      </c>
      <c r="Q62" t="s">
        <v>633</v>
      </c>
      <c r="R62" t="s">
        <v>634</v>
      </c>
      <c r="S62" t="s">
        <v>635</v>
      </c>
      <c r="T62" t="b">
        <v>1</v>
      </c>
      <c r="U62" t="s">
        <v>636</v>
      </c>
      <c r="V62" t="s">
        <v>637</v>
      </c>
      <c r="W62">
        <v>0</v>
      </c>
      <c r="X62" t="b">
        <v>0</v>
      </c>
      <c r="Y62" t="s">
        <v>638</v>
      </c>
      <c r="Z62" t="s">
        <v>639</v>
      </c>
      <c r="AA62" t="s">
        <v>640</v>
      </c>
      <c r="AB62">
        <v>0</v>
      </c>
      <c r="AC62" t="s">
        <v>641</v>
      </c>
      <c r="AD62">
        <v>-1</v>
      </c>
      <c r="AE62" t="s">
        <v>642</v>
      </c>
      <c r="AF62">
        <v>0</v>
      </c>
      <c r="AG62" t="b">
        <v>0</v>
      </c>
      <c r="AH62">
        <v>-1</v>
      </c>
      <c r="AI62" t="s">
        <v>642</v>
      </c>
      <c r="AJ62">
        <v>0</v>
      </c>
      <c r="AK62" t="b">
        <v>0</v>
      </c>
      <c r="AL62">
        <v>0</v>
      </c>
      <c r="AM62" t="b">
        <v>1</v>
      </c>
      <c r="AN62">
        <v>0</v>
      </c>
      <c r="AO62" t="b">
        <v>0</v>
      </c>
      <c r="AP62">
        <v>310125502</v>
      </c>
      <c r="AQ62">
        <v>284938964</v>
      </c>
      <c r="AR62">
        <v>310125502</v>
      </c>
      <c r="AS62">
        <v>4</v>
      </c>
      <c r="AT62" t="b">
        <v>0</v>
      </c>
      <c r="AU62" t="b">
        <v>1</v>
      </c>
    </row>
    <row r="63" spans="1:47" x14ac:dyDescent="0.25">
      <c r="A63" t="s">
        <v>624</v>
      </c>
      <c r="B63" t="s">
        <v>625</v>
      </c>
      <c r="C63">
        <v>20230101</v>
      </c>
      <c r="D63">
        <v>2023</v>
      </c>
      <c r="E63">
        <v>52</v>
      </c>
      <c r="F63" t="s">
        <v>626</v>
      </c>
      <c r="G63">
        <v>842</v>
      </c>
      <c r="H63" t="s">
        <v>627</v>
      </c>
      <c r="I63" t="s">
        <v>627</v>
      </c>
      <c r="J63" t="s">
        <v>917</v>
      </c>
      <c r="K63" t="s">
        <v>918</v>
      </c>
      <c r="L63">
        <v>231</v>
      </c>
      <c r="M63" t="s">
        <v>720</v>
      </c>
      <c r="N63" t="s">
        <v>133</v>
      </c>
      <c r="O63">
        <v>0</v>
      </c>
      <c r="P63" t="s">
        <v>632</v>
      </c>
      <c r="Q63" t="s">
        <v>633</v>
      </c>
      <c r="R63" t="s">
        <v>634</v>
      </c>
      <c r="S63" t="s">
        <v>635</v>
      </c>
      <c r="T63" t="b">
        <v>1</v>
      </c>
      <c r="U63" t="s">
        <v>636</v>
      </c>
      <c r="V63" t="s">
        <v>637</v>
      </c>
      <c r="W63">
        <v>0</v>
      </c>
      <c r="X63" t="b">
        <v>0</v>
      </c>
      <c r="Y63" t="s">
        <v>638</v>
      </c>
      <c r="Z63" t="s">
        <v>639</v>
      </c>
      <c r="AA63" t="s">
        <v>640</v>
      </c>
      <c r="AB63">
        <v>0</v>
      </c>
      <c r="AC63" t="s">
        <v>641</v>
      </c>
      <c r="AD63">
        <v>-1</v>
      </c>
      <c r="AE63" t="s">
        <v>642</v>
      </c>
      <c r="AF63">
        <v>0</v>
      </c>
      <c r="AG63" t="b">
        <v>0</v>
      </c>
      <c r="AH63">
        <v>-1</v>
      </c>
      <c r="AI63" t="s">
        <v>642</v>
      </c>
      <c r="AJ63">
        <v>0</v>
      </c>
      <c r="AK63" t="b">
        <v>0</v>
      </c>
      <c r="AL63">
        <v>0</v>
      </c>
      <c r="AM63" t="b">
        <v>1</v>
      </c>
      <c r="AN63">
        <v>0</v>
      </c>
      <c r="AO63" t="b">
        <v>0</v>
      </c>
      <c r="AP63">
        <v>515606151</v>
      </c>
      <c r="AQ63">
        <v>491248501</v>
      </c>
      <c r="AR63">
        <v>515606151</v>
      </c>
      <c r="AS63">
        <v>4</v>
      </c>
      <c r="AT63" t="b">
        <v>0</v>
      </c>
      <c r="AU63" t="b">
        <v>1</v>
      </c>
    </row>
    <row r="64" spans="1:47" x14ac:dyDescent="0.25">
      <c r="A64" t="s">
        <v>624</v>
      </c>
      <c r="B64" t="s">
        <v>625</v>
      </c>
      <c r="C64">
        <v>20230101</v>
      </c>
      <c r="D64">
        <v>2023</v>
      </c>
      <c r="E64">
        <v>52</v>
      </c>
      <c r="F64" t="s">
        <v>626</v>
      </c>
      <c r="G64">
        <v>842</v>
      </c>
      <c r="H64" t="s">
        <v>627</v>
      </c>
      <c r="I64" t="s">
        <v>627</v>
      </c>
      <c r="J64" t="s">
        <v>917</v>
      </c>
      <c r="K64" t="s">
        <v>918</v>
      </c>
      <c r="L64">
        <v>232</v>
      </c>
      <c r="M64" t="s">
        <v>721</v>
      </c>
      <c r="N64" t="s">
        <v>129</v>
      </c>
      <c r="O64">
        <v>0</v>
      </c>
      <c r="P64" t="s">
        <v>632</v>
      </c>
      <c r="Q64" t="s">
        <v>633</v>
      </c>
      <c r="R64" t="s">
        <v>634</v>
      </c>
      <c r="S64" t="s">
        <v>635</v>
      </c>
      <c r="T64" t="b">
        <v>1</v>
      </c>
      <c r="U64" t="s">
        <v>636</v>
      </c>
      <c r="V64" t="s">
        <v>637</v>
      </c>
      <c r="W64">
        <v>0</v>
      </c>
      <c r="X64" t="b">
        <v>0</v>
      </c>
      <c r="Y64" t="s">
        <v>638</v>
      </c>
      <c r="Z64" t="s">
        <v>639</v>
      </c>
      <c r="AA64" t="s">
        <v>640</v>
      </c>
      <c r="AB64">
        <v>0</v>
      </c>
      <c r="AC64" t="s">
        <v>641</v>
      </c>
      <c r="AD64">
        <v>-1</v>
      </c>
      <c r="AE64" t="s">
        <v>642</v>
      </c>
      <c r="AF64">
        <v>0</v>
      </c>
      <c r="AG64" t="b">
        <v>0</v>
      </c>
      <c r="AH64">
        <v>-1</v>
      </c>
      <c r="AI64" t="s">
        <v>642</v>
      </c>
      <c r="AJ64">
        <v>0</v>
      </c>
      <c r="AK64" t="b">
        <v>0</v>
      </c>
      <c r="AL64">
        <v>0</v>
      </c>
      <c r="AM64" t="b">
        <v>1</v>
      </c>
      <c r="AN64">
        <v>0</v>
      </c>
      <c r="AO64" t="b">
        <v>0</v>
      </c>
      <c r="AP64">
        <v>435424</v>
      </c>
      <c r="AQ64">
        <v>416231</v>
      </c>
      <c r="AR64">
        <v>435424</v>
      </c>
      <c r="AS64">
        <v>4</v>
      </c>
      <c r="AT64" t="b">
        <v>0</v>
      </c>
      <c r="AU64" t="b">
        <v>1</v>
      </c>
    </row>
    <row r="65" spans="1:47" x14ac:dyDescent="0.25">
      <c r="A65" t="s">
        <v>624</v>
      </c>
      <c r="B65" t="s">
        <v>625</v>
      </c>
      <c r="C65">
        <v>20230101</v>
      </c>
      <c r="D65">
        <v>2023</v>
      </c>
      <c r="E65">
        <v>52</v>
      </c>
      <c r="F65" t="s">
        <v>626</v>
      </c>
      <c r="G65">
        <v>842</v>
      </c>
      <c r="H65" t="s">
        <v>627</v>
      </c>
      <c r="I65" t="s">
        <v>627</v>
      </c>
      <c r="J65" t="s">
        <v>917</v>
      </c>
      <c r="K65" t="s">
        <v>918</v>
      </c>
      <c r="L65">
        <v>233</v>
      </c>
      <c r="M65" t="s">
        <v>722</v>
      </c>
      <c r="N65" t="s">
        <v>125</v>
      </c>
      <c r="O65">
        <v>0</v>
      </c>
      <c r="P65" t="s">
        <v>632</v>
      </c>
      <c r="Q65" t="s">
        <v>633</v>
      </c>
      <c r="R65" t="s">
        <v>634</v>
      </c>
      <c r="S65" t="s">
        <v>635</v>
      </c>
      <c r="T65" t="b">
        <v>1</v>
      </c>
      <c r="U65" t="s">
        <v>636</v>
      </c>
      <c r="V65" t="s">
        <v>637</v>
      </c>
      <c r="W65">
        <v>0</v>
      </c>
      <c r="X65" t="b">
        <v>0</v>
      </c>
      <c r="Y65" t="s">
        <v>638</v>
      </c>
      <c r="Z65" t="s">
        <v>639</v>
      </c>
      <c r="AA65" t="s">
        <v>640</v>
      </c>
      <c r="AB65">
        <v>0</v>
      </c>
      <c r="AC65" t="s">
        <v>641</v>
      </c>
      <c r="AD65">
        <v>-1</v>
      </c>
      <c r="AE65" t="s">
        <v>642</v>
      </c>
      <c r="AF65">
        <v>0</v>
      </c>
      <c r="AG65" t="b">
        <v>0</v>
      </c>
      <c r="AH65">
        <v>-1</v>
      </c>
      <c r="AI65" t="s">
        <v>642</v>
      </c>
      <c r="AJ65">
        <v>0</v>
      </c>
      <c r="AK65" t="b">
        <v>0</v>
      </c>
      <c r="AL65">
        <v>0</v>
      </c>
      <c r="AM65" t="b">
        <v>1</v>
      </c>
      <c r="AN65">
        <v>0</v>
      </c>
      <c r="AO65" t="b">
        <v>0</v>
      </c>
      <c r="AP65">
        <v>804644217</v>
      </c>
      <c r="AQ65">
        <v>774909500</v>
      </c>
      <c r="AR65">
        <v>804644217</v>
      </c>
      <c r="AS65">
        <v>4</v>
      </c>
      <c r="AT65" t="b">
        <v>0</v>
      </c>
      <c r="AU65" t="b">
        <v>1</v>
      </c>
    </row>
    <row r="66" spans="1:47" x14ac:dyDescent="0.25">
      <c r="A66" t="s">
        <v>624</v>
      </c>
      <c r="B66" t="s">
        <v>625</v>
      </c>
      <c r="C66">
        <v>20230101</v>
      </c>
      <c r="D66">
        <v>2023</v>
      </c>
      <c r="E66">
        <v>52</v>
      </c>
      <c r="F66" t="s">
        <v>626</v>
      </c>
      <c r="G66">
        <v>842</v>
      </c>
      <c r="H66" t="s">
        <v>627</v>
      </c>
      <c r="I66" t="s">
        <v>627</v>
      </c>
      <c r="J66" t="s">
        <v>917</v>
      </c>
      <c r="K66" t="s">
        <v>918</v>
      </c>
      <c r="L66">
        <v>234</v>
      </c>
      <c r="M66" t="s">
        <v>723</v>
      </c>
      <c r="N66" t="s">
        <v>724</v>
      </c>
      <c r="O66">
        <v>0</v>
      </c>
      <c r="P66" t="s">
        <v>632</v>
      </c>
      <c r="Q66" t="s">
        <v>633</v>
      </c>
      <c r="R66" t="s">
        <v>634</v>
      </c>
      <c r="S66" t="s">
        <v>635</v>
      </c>
      <c r="T66" t="b">
        <v>1</v>
      </c>
      <c r="U66" t="s">
        <v>636</v>
      </c>
      <c r="V66" t="s">
        <v>637</v>
      </c>
      <c r="W66">
        <v>0</v>
      </c>
      <c r="X66" t="b">
        <v>0</v>
      </c>
      <c r="Y66" t="s">
        <v>638</v>
      </c>
      <c r="Z66" t="s">
        <v>639</v>
      </c>
      <c r="AA66" t="s">
        <v>640</v>
      </c>
      <c r="AB66">
        <v>0</v>
      </c>
      <c r="AC66" t="s">
        <v>641</v>
      </c>
      <c r="AD66">
        <v>-1</v>
      </c>
      <c r="AE66" t="s">
        <v>642</v>
      </c>
      <c r="AF66">
        <v>0</v>
      </c>
      <c r="AG66" t="b">
        <v>0</v>
      </c>
      <c r="AH66">
        <v>-1</v>
      </c>
      <c r="AI66" t="s">
        <v>642</v>
      </c>
      <c r="AJ66">
        <v>0</v>
      </c>
      <c r="AK66" t="b">
        <v>0</v>
      </c>
      <c r="AL66">
        <v>0</v>
      </c>
      <c r="AM66" t="b">
        <v>1</v>
      </c>
      <c r="AN66">
        <v>0</v>
      </c>
      <c r="AO66" t="b">
        <v>0</v>
      </c>
      <c r="AP66">
        <v>302903585</v>
      </c>
      <c r="AQ66">
        <v>274038858</v>
      </c>
      <c r="AR66">
        <v>302903585</v>
      </c>
      <c r="AS66">
        <v>4</v>
      </c>
      <c r="AT66" t="b">
        <v>0</v>
      </c>
      <c r="AU66" t="b">
        <v>1</v>
      </c>
    </row>
    <row r="67" spans="1:47" x14ac:dyDescent="0.25">
      <c r="A67" t="s">
        <v>624</v>
      </c>
      <c r="B67" t="s">
        <v>625</v>
      </c>
      <c r="C67">
        <v>20230101</v>
      </c>
      <c r="D67">
        <v>2023</v>
      </c>
      <c r="E67">
        <v>52</v>
      </c>
      <c r="F67" t="s">
        <v>626</v>
      </c>
      <c r="G67">
        <v>842</v>
      </c>
      <c r="H67" t="s">
        <v>627</v>
      </c>
      <c r="I67" t="s">
        <v>627</v>
      </c>
      <c r="J67" t="s">
        <v>917</v>
      </c>
      <c r="K67" t="s">
        <v>918</v>
      </c>
      <c r="L67">
        <v>238</v>
      </c>
      <c r="M67" t="s">
        <v>725</v>
      </c>
      <c r="N67" t="s">
        <v>726</v>
      </c>
      <c r="O67">
        <v>0</v>
      </c>
      <c r="P67" t="s">
        <v>632</v>
      </c>
      <c r="Q67" t="s">
        <v>633</v>
      </c>
      <c r="R67" t="s">
        <v>634</v>
      </c>
      <c r="S67" t="s">
        <v>635</v>
      </c>
      <c r="T67" t="b">
        <v>1</v>
      </c>
      <c r="U67" t="s">
        <v>636</v>
      </c>
      <c r="V67" t="s">
        <v>637</v>
      </c>
      <c r="W67">
        <v>0</v>
      </c>
      <c r="X67" t="b">
        <v>0</v>
      </c>
      <c r="Y67" t="s">
        <v>638</v>
      </c>
      <c r="Z67" t="s">
        <v>639</v>
      </c>
      <c r="AA67" t="s">
        <v>640</v>
      </c>
      <c r="AB67">
        <v>0</v>
      </c>
      <c r="AC67" t="s">
        <v>641</v>
      </c>
      <c r="AD67">
        <v>-1</v>
      </c>
      <c r="AE67" t="s">
        <v>642</v>
      </c>
      <c r="AF67">
        <v>0</v>
      </c>
      <c r="AG67" t="b">
        <v>0</v>
      </c>
      <c r="AH67">
        <v>-1</v>
      </c>
      <c r="AI67" t="s">
        <v>642</v>
      </c>
      <c r="AJ67">
        <v>0</v>
      </c>
      <c r="AK67" t="b">
        <v>0</v>
      </c>
      <c r="AL67">
        <v>0</v>
      </c>
      <c r="AM67" t="b">
        <v>1</v>
      </c>
      <c r="AN67">
        <v>0</v>
      </c>
      <c r="AO67" t="b">
        <v>0</v>
      </c>
      <c r="AP67">
        <v>27676808</v>
      </c>
      <c r="AQ67">
        <v>26924667</v>
      </c>
      <c r="AR67">
        <v>27676808</v>
      </c>
      <c r="AS67">
        <v>4</v>
      </c>
      <c r="AT67" t="b">
        <v>0</v>
      </c>
      <c r="AU67" t="b">
        <v>1</v>
      </c>
    </row>
    <row r="68" spans="1:47" x14ac:dyDescent="0.25">
      <c r="A68" t="s">
        <v>624</v>
      </c>
      <c r="B68" t="s">
        <v>625</v>
      </c>
      <c r="C68">
        <v>20230101</v>
      </c>
      <c r="D68">
        <v>2023</v>
      </c>
      <c r="E68">
        <v>52</v>
      </c>
      <c r="F68" t="s">
        <v>626</v>
      </c>
      <c r="G68">
        <v>842</v>
      </c>
      <c r="H68" t="s">
        <v>627</v>
      </c>
      <c r="I68" t="s">
        <v>627</v>
      </c>
      <c r="J68" t="s">
        <v>917</v>
      </c>
      <c r="K68" t="s">
        <v>918</v>
      </c>
      <c r="L68">
        <v>242</v>
      </c>
      <c r="M68" t="s">
        <v>727</v>
      </c>
      <c r="N68" t="s">
        <v>137</v>
      </c>
      <c r="O68">
        <v>0</v>
      </c>
      <c r="P68" t="s">
        <v>632</v>
      </c>
      <c r="Q68" t="s">
        <v>633</v>
      </c>
      <c r="R68" t="s">
        <v>634</v>
      </c>
      <c r="S68" t="s">
        <v>635</v>
      </c>
      <c r="T68" t="b">
        <v>1</v>
      </c>
      <c r="U68" t="s">
        <v>636</v>
      </c>
      <c r="V68" t="s">
        <v>637</v>
      </c>
      <c r="W68">
        <v>0</v>
      </c>
      <c r="X68" t="b">
        <v>0</v>
      </c>
      <c r="Y68" t="s">
        <v>638</v>
      </c>
      <c r="Z68" t="s">
        <v>639</v>
      </c>
      <c r="AA68" t="s">
        <v>640</v>
      </c>
      <c r="AB68">
        <v>0</v>
      </c>
      <c r="AC68" t="s">
        <v>641</v>
      </c>
      <c r="AD68">
        <v>-1</v>
      </c>
      <c r="AE68" t="s">
        <v>642</v>
      </c>
      <c r="AF68">
        <v>0</v>
      </c>
      <c r="AG68" t="b">
        <v>0</v>
      </c>
      <c r="AH68">
        <v>-1</v>
      </c>
      <c r="AI68" t="s">
        <v>642</v>
      </c>
      <c r="AJ68">
        <v>0</v>
      </c>
      <c r="AK68" t="b">
        <v>0</v>
      </c>
      <c r="AL68">
        <v>0</v>
      </c>
      <c r="AM68" t="b">
        <v>1</v>
      </c>
      <c r="AN68">
        <v>0</v>
      </c>
      <c r="AO68" t="b">
        <v>0</v>
      </c>
      <c r="AP68">
        <v>358778631</v>
      </c>
      <c r="AQ68">
        <v>259299981</v>
      </c>
      <c r="AR68">
        <v>358778631</v>
      </c>
      <c r="AS68">
        <v>4</v>
      </c>
      <c r="AT68" t="b">
        <v>0</v>
      </c>
      <c r="AU68" t="b">
        <v>1</v>
      </c>
    </row>
    <row r="69" spans="1:47" x14ac:dyDescent="0.25">
      <c r="A69" t="s">
        <v>624</v>
      </c>
      <c r="B69" t="s">
        <v>625</v>
      </c>
      <c r="C69">
        <v>20230101</v>
      </c>
      <c r="D69">
        <v>2023</v>
      </c>
      <c r="E69">
        <v>52</v>
      </c>
      <c r="F69" t="s">
        <v>626</v>
      </c>
      <c r="G69">
        <v>842</v>
      </c>
      <c r="H69" t="s">
        <v>627</v>
      </c>
      <c r="I69" t="s">
        <v>627</v>
      </c>
      <c r="J69" t="s">
        <v>917</v>
      </c>
      <c r="K69" t="s">
        <v>918</v>
      </c>
      <c r="L69">
        <v>246</v>
      </c>
      <c r="M69" t="s">
        <v>728</v>
      </c>
      <c r="N69" t="s">
        <v>135</v>
      </c>
      <c r="O69">
        <v>0</v>
      </c>
      <c r="P69" t="s">
        <v>632</v>
      </c>
      <c r="Q69" t="s">
        <v>633</v>
      </c>
      <c r="R69" t="s">
        <v>634</v>
      </c>
      <c r="S69" t="s">
        <v>635</v>
      </c>
      <c r="T69" t="b">
        <v>1</v>
      </c>
      <c r="U69" t="s">
        <v>636</v>
      </c>
      <c r="V69" t="s">
        <v>637</v>
      </c>
      <c r="W69">
        <v>0</v>
      </c>
      <c r="X69" t="b">
        <v>0</v>
      </c>
      <c r="Y69" t="s">
        <v>638</v>
      </c>
      <c r="Z69" t="s">
        <v>639</v>
      </c>
      <c r="AA69" t="s">
        <v>640</v>
      </c>
      <c r="AB69">
        <v>0</v>
      </c>
      <c r="AC69" t="s">
        <v>641</v>
      </c>
      <c r="AD69">
        <v>-1</v>
      </c>
      <c r="AE69" t="s">
        <v>642</v>
      </c>
      <c r="AF69">
        <v>0</v>
      </c>
      <c r="AG69" t="b">
        <v>0</v>
      </c>
      <c r="AH69">
        <v>-1</v>
      </c>
      <c r="AI69" t="s">
        <v>642</v>
      </c>
      <c r="AJ69">
        <v>0</v>
      </c>
      <c r="AK69" t="b">
        <v>0</v>
      </c>
      <c r="AL69">
        <v>0</v>
      </c>
      <c r="AM69" t="b">
        <v>1</v>
      </c>
      <c r="AN69">
        <v>0</v>
      </c>
      <c r="AO69" t="b">
        <v>0</v>
      </c>
      <c r="AP69">
        <v>7622231682</v>
      </c>
      <c r="AQ69">
        <v>7372641316</v>
      </c>
      <c r="AR69">
        <v>7622231682</v>
      </c>
      <c r="AS69">
        <v>4</v>
      </c>
      <c r="AT69" t="b">
        <v>0</v>
      </c>
      <c r="AU69" t="b">
        <v>1</v>
      </c>
    </row>
    <row r="70" spans="1:47" x14ac:dyDescent="0.25">
      <c r="A70" t="s">
        <v>624</v>
      </c>
      <c r="B70" t="s">
        <v>625</v>
      </c>
      <c r="C70">
        <v>20230101</v>
      </c>
      <c r="D70">
        <v>2023</v>
      </c>
      <c r="E70">
        <v>52</v>
      </c>
      <c r="F70" t="s">
        <v>626</v>
      </c>
      <c r="G70">
        <v>842</v>
      </c>
      <c r="H70" t="s">
        <v>627</v>
      </c>
      <c r="I70" t="s">
        <v>627</v>
      </c>
      <c r="J70" t="s">
        <v>917</v>
      </c>
      <c r="K70" t="s">
        <v>918</v>
      </c>
      <c r="L70">
        <v>251</v>
      </c>
      <c r="M70" t="s">
        <v>729</v>
      </c>
      <c r="N70" t="s">
        <v>145</v>
      </c>
      <c r="O70">
        <v>0</v>
      </c>
      <c r="P70" t="s">
        <v>632</v>
      </c>
      <c r="Q70" t="s">
        <v>633</v>
      </c>
      <c r="R70" t="s">
        <v>634</v>
      </c>
      <c r="S70" t="s">
        <v>635</v>
      </c>
      <c r="T70" t="b">
        <v>1</v>
      </c>
      <c r="U70" t="s">
        <v>636</v>
      </c>
      <c r="V70" t="s">
        <v>637</v>
      </c>
      <c r="W70">
        <v>0</v>
      </c>
      <c r="X70" t="b">
        <v>0</v>
      </c>
      <c r="Y70" t="s">
        <v>638</v>
      </c>
      <c r="Z70" t="s">
        <v>639</v>
      </c>
      <c r="AA70" t="s">
        <v>640</v>
      </c>
      <c r="AB70">
        <v>0</v>
      </c>
      <c r="AC70" t="s">
        <v>641</v>
      </c>
      <c r="AD70">
        <v>-1</v>
      </c>
      <c r="AE70" t="s">
        <v>642</v>
      </c>
      <c r="AF70">
        <v>0</v>
      </c>
      <c r="AG70" t="b">
        <v>0</v>
      </c>
      <c r="AH70">
        <v>-1</v>
      </c>
      <c r="AI70" t="s">
        <v>642</v>
      </c>
      <c r="AJ70">
        <v>0</v>
      </c>
      <c r="AK70" t="b">
        <v>0</v>
      </c>
      <c r="AL70">
        <v>0</v>
      </c>
      <c r="AM70" t="b">
        <v>1</v>
      </c>
      <c r="AN70">
        <v>0</v>
      </c>
      <c r="AO70" t="b">
        <v>0</v>
      </c>
      <c r="AP70">
        <v>58921666947</v>
      </c>
      <c r="AQ70">
        <v>57759561337</v>
      </c>
      <c r="AR70">
        <v>58921666947</v>
      </c>
      <c r="AS70">
        <v>4</v>
      </c>
      <c r="AT70" t="b">
        <v>0</v>
      </c>
      <c r="AU70" t="b">
        <v>1</v>
      </c>
    </row>
    <row r="71" spans="1:47" x14ac:dyDescent="0.25">
      <c r="A71" t="s">
        <v>624</v>
      </c>
      <c r="B71" t="s">
        <v>625</v>
      </c>
      <c r="C71">
        <v>20230101</v>
      </c>
      <c r="D71">
        <v>2023</v>
      </c>
      <c r="E71">
        <v>52</v>
      </c>
      <c r="F71" t="s">
        <v>626</v>
      </c>
      <c r="G71">
        <v>842</v>
      </c>
      <c r="H71" t="s">
        <v>627</v>
      </c>
      <c r="I71" t="s">
        <v>627</v>
      </c>
      <c r="J71" t="s">
        <v>917</v>
      </c>
      <c r="K71" t="s">
        <v>918</v>
      </c>
      <c r="L71">
        <v>258</v>
      </c>
      <c r="M71" t="s">
        <v>730</v>
      </c>
      <c r="N71" t="s">
        <v>333</v>
      </c>
      <c r="O71">
        <v>0</v>
      </c>
      <c r="P71" t="s">
        <v>632</v>
      </c>
      <c r="Q71" t="s">
        <v>633</v>
      </c>
      <c r="R71" t="s">
        <v>634</v>
      </c>
      <c r="S71" t="s">
        <v>635</v>
      </c>
      <c r="T71" t="b">
        <v>1</v>
      </c>
      <c r="U71" t="s">
        <v>636</v>
      </c>
      <c r="V71" t="s">
        <v>637</v>
      </c>
      <c r="W71">
        <v>0</v>
      </c>
      <c r="X71" t="b">
        <v>0</v>
      </c>
      <c r="Y71" t="s">
        <v>638</v>
      </c>
      <c r="Z71" t="s">
        <v>639</v>
      </c>
      <c r="AA71" t="s">
        <v>640</v>
      </c>
      <c r="AB71">
        <v>0</v>
      </c>
      <c r="AC71" t="s">
        <v>641</v>
      </c>
      <c r="AD71">
        <v>-1</v>
      </c>
      <c r="AE71" t="s">
        <v>642</v>
      </c>
      <c r="AF71">
        <v>0</v>
      </c>
      <c r="AG71" t="b">
        <v>0</v>
      </c>
      <c r="AH71">
        <v>-1</v>
      </c>
      <c r="AI71" t="s">
        <v>642</v>
      </c>
      <c r="AJ71">
        <v>0</v>
      </c>
      <c r="AK71" t="b">
        <v>0</v>
      </c>
      <c r="AL71">
        <v>0</v>
      </c>
      <c r="AM71" t="b">
        <v>1</v>
      </c>
      <c r="AN71">
        <v>0</v>
      </c>
      <c r="AO71" t="b">
        <v>0</v>
      </c>
      <c r="AP71">
        <v>45585650</v>
      </c>
      <c r="AQ71">
        <v>41645929</v>
      </c>
      <c r="AR71">
        <v>45585650</v>
      </c>
      <c r="AS71">
        <v>4</v>
      </c>
      <c r="AT71" t="b">
        <v>0</v>
      </c>
      <c r="AU71" t="b">
        <v>1</v>
      </c>
    </row>
    <row r="72" spans="1:47" x14ac:dyDescent="0.25">
      <c r="A72" t="s">
        <v>624</v>
      </c>
      <c r="B72" t="s">
        <v>625</v>
      </c>
      <c r="C72">
        <v>20230101</v>
      </c>
      <c r="D72">
        <v>2023</v>
      </c>
      <c r="E72">
        <v>52</v>
      </c>
      <c r="F72" t="s">
        <v>626</v>
      </c>
      <c r="G72">
        <v>842</v>
      </c>
      <c r="H72" t="s">
        <v>627</v>
      </c>
      <c r="I72" t="s">
        <v>627</v>
      </c>
      <c r="J72" t="s">
        <v>917</v>
      </c>
      <c r="K72" t="s">
        <v>918</v>
      </c>
      <c r="L72">
        <v>260</v>
      </c>
      <c r="M72" t="s">
        <v>731</v>
      </c>
      <c r="N72" t="s">
        <v>732</v>
      </c>
      <c r="O72">
        <v>0</v>
      </c>
      <c r="P72" t="s">
        <v>632</v>
      </c>
      <c r="Q72" t="s">
        <v>633</v>
      </c>
      <c r="R72" t="s">
        <v>634</v>
      </c>
      <c r="S72" t="s">
        <v>635</v>
      </c>
      <c r="T72" t="b">
        <v>1</v>
      </c>
      <c r="U72" t="s">
        <v>636</v>
      </c>
      <c r="V72" t="s">
        <v>637</v>
      </c>
      <c r="W72">
        <v>0</v>
      </c>
      <c r="X72" t="b">
        <v>0</v>
      </c>
      <c r="Y72" t="s">
        <v>638</v>
      </c>
      <c r="Z72" t="s">
        <v>639</v>
      </c>
      <c r="AA72" t="s">
        <v>640</v>
      </c>
      <c r="AB72">
        <v>0</v>
      </c>
      <c r="AC72" t="s">
        <v>641</v>
      </c>
      <c r="AD72">
        <v>-1</v>
      </c>
      <c r="AE72" t="s">
        <v>642</v>
      </c>
      <c r="AF72">
        <v>0</v>
      </c>
      <c r="AG72" t="b">
        <v>0</v>
      </c>
      <c r="AH72">
        <v>-1</v>
      </c>
      <c r="AI72" t="s">
        <v>642</v>
      </c>
      <c r="AJ72">
        <v>0</v>
      </c>
      <c r="AK72" t="b">
        <v>0</v>
      </c>
      <c r="AL72">
        <v>0</v>
      </c>
      <c r="AM72" t="b">
        <v>1</v>
      </c>
      <c r="AN72">
        <v>0</v>
      </c>
      <c r="AO72" t="b">
        <v>0</v>
      </c>
      <c r="AP72">
        <v>4564808</v>
      </c>
      <c r="AQ72">
        <v>4553907</v>
      </c>
      <c r="AR72">
        <v>4564808</v>
      </c>
      <c r="AS72">
        <v>4</v>
      </c>
      <c r="AT72" t="b">
        <v>0</v>
      </c>
      <c r="AU72" t="b">
        <v>1</v>
      </c>
    </row>
    <row r="73" spans="1:47" x14ac:dyDescent="0.25">
      <c r="A73" t="s">
        <v>624</v>
      </c>
      <c r="B73" t="s">
        <v>625</v>
      </c>
      <c r="C73">
        <v>20230101</v>
      </c>
      <c r="D73">
        <v>2023</v>
      </c>
      <c r="E73">
        <v>52</v>
      </c>
      <c r="F73" t="s">
        <v>626</v>
      </c>
      <c r="G73">
        <v>842</v>
      </c>
      <c r="H73" t="s">
        <v>627</v>
      </c>
      <c r="I73" t="s">
        <v>627</v>
      </c>
      <c r="J73" t="s">
        <v>917</v>
      </c>
      <c r="K73" t="s">
        <v>918</v>
      </c>
      <c r="L73">
        <v>262</v>
      </c>
      <c r="M73" t="s">
        <v>733</v>
      </c>
      <c r="N73" t="s">
        <v>113</v>
      </c>
      <c r="O73">
        <v>0</v>
      </c>
      <c r="P73" t="s">
        <v>632</v>
      </c>
      <c r="Q73" t="s">
        <v>633</v>
      </c>
      <c r="R73" t="s">
        <v>634</v>
      </c>
      <c r="S73" t="s">
        <v>635</v>
      </c>
      <c r="T73" t="b">
        <v>1</v>
      </c>
      <c r="U73" t="s">
        <v>636</v>
      </c>
      <c r="V73" t="s">
        <v>637</v>
      </c>
      <c r="W73">
        <v>0</v>
      </c>
      <c r="X73" t="b">
        <v>0</v>
      </c>
      <c r="Y73" t="s">
        <v>638</v>
      </c>
      <c r="Z73" t="s">
        <v>639</v>
      </c>
      <c r="AA73" t="s">
        <v>640</v>
      </c>
      <c r="AB73">
        <v>0</v>
      </c>
      <c r="AC73" t="s">
        <v>641</v>
      </c>
      <c r="AD73">
        <v>-1</v>
      </c>
      <c r="AE73" t="s">
        <v>642</v>
      </c>
      <c r="AF73">
        <v>0</v>
      </c>
      <c r="AG73" t="b">
        <v>0</v>
      </c>
      <c r="AH73">
        <v>-1</v>
      </c>
      <c r="AI73" t="s">
        <v>642</v>
      </c>
      <c r="AJ73">
        <v>0</v>
      </c>
      <c r="AK73" t="b">
        <v>0</v>
      </c>
      <c r="AL73">
        <v>0</v>
      </c>
      <c r="AM73" t="b">
        <v>1</v>
      </c>
      <c r="AN73">
        <v>0</v>
      </c>
      <c r="AO73" t="b">
        <v>0</v>
      </c>
      <c r="AP73">
        <v>48175282</v>
      </c>
      <c r="AQ73">
        <v>47594929</v>
      </c>
      <c r="AR73">
        <v>48175282</v>
      </c>
      <c r="AS73">
        <v>4</v>
      </c>
      <c r="AT73" t="b">
        <v>0</v>
      </c>
      <c r="AU73" t="b">
        <v>1</v>
      </c>
    </row>
    <row r="74" spans="1:47" x14ac:dyDescent="0.25">
      <c r="A74" t="s">
        <v>624</v>
      </c>
      <c r="B74" t="s">
        <v>625</v>
      </c>
      <c r="C74">
        <v>20230101</v>
      </c>
      <c r="D74">
        <v>2023</v>
      </c>
      <c r="E74">
        <v>52</v>
      </c>
      <c r="F74" t="s">
        <v>626</v>
      </c>
      <c r="G74">
        <v>842</v>
      </c>
      <c r="H74" t="s">
        <v>627</v>
      </c>
      <c r="I74" t="s">
        <v>627</v>
      </c>
      <c r="J74" t="s">
        <v>917</v>
      </c>
      <c r="K74" t="s">
        <v>918</v>
      </c>
      <c r="L74">
        <v>266</v>
      </c>
      <c r="M74" t="s">
        <v>734</v>
      </c>
      <c r="N74" t="s">
        <v>147</v>
      </c>
      <c r="O74">
        <v>0</v>
      </c>
      <c r="P74" t="s">
        <v>632</v>
      </c>
      <c r="Q74" t="s">
        <v>633</v>
      </c>
      <c r="R74" t="s">
        <v>634</v>
      </c>
      <c r="S74" t="s">
        <v>635</v>
      </c>
      <c r="T74" t="b">
        <v>1</v>
      </c>
      <c r="U74" t="s">
        <v>636</v>
      </c>
      <c r="V74" t="s">
        <v>637</v>
      </c>
      <c r="W74">
        <v>0</v>
      </c>
      <c r="X74" t="b">
        <v>0</v>
      </c>
      <c r="Y74" t="s">
        <v>638</v>
      </c>
      <c r="Z74" t="s">
        <v>639</v>
      </c>
      <c r="AA74" t="s">
        <v>640</v>
      </c>
      <c r="AB74">
        <v>0</v>
      </c>
      <c r="AC74" t="s">
        <v>641</v>
      </c>
      <c r="AD74">
        <v>-1</v>
      </c>
      <c r="AE74" t="s">
        <v>642</v>
      </c>
      <c r="AF74">
        <v>0</v>
      </c>
      <c r="AG74" t="b">
        <v>0</v>
      </c>
      <c r="AH74">
        <v>-1</v>
      </c>
      <c r="AI74" t="s">
        <v>642</v>
      </c>
      <c r="AJ74">
        <v>0</v>
      </c>
      <c r="AK74" t="b">
        <v>0</v>
      </c>
      <c r="AL74">
        <v>0</v>
      </c>
      <c r="AM74" t="b">
        <v>1</v>
      </c>
      <c r="AN74">
        <v>0</v>
      </c>
      <c r="AO74" t="b">
        <v>0</v>
      </c>
      <c r="AP74">
        <v>88948440</v>
      </c>
      <c r="AQ74">
        <v>80256290</v>
      </c>
      <c r="AR74">
        <v>88948440</v>
      </c>
      <c r="AS74">
        <v>4</v>
      </c>
      <c r="AT74" t="b">
        <v>0</v>
      </c>
      <c r="AU74" t="b">
        <v>1</v>
      </c>
    </row>
    <row r="75" spans="1:47" x14ac:dyDescent="0.25">
      <c r="A75" t="s">
        <v>624</v>
      </c>
      <c r="B75" t="s">
        <v>625</v>
      </c>
      <c r="C75">
        <v>20230101</v>
      </c>
      <c r="D75">
        <v>2023</v>
      </c>
      <c r="E75">
        <v>52</v>
      </c>
      <c r="F75" t="s">
        <v>626</v>
      </c>
      <c r="G75">
        <v>842</v>
      </c>
      <c r="H75" t="s">
        <v>627</v>
      </c>
      <c r="I75" t="s">
        <v>627</v>
      </c>
      <c r="J75" t="s">
        <v>917</v>
      </c>
      <c r="K75" t="s">
        <v>918</v>
      </c>
      <c r="L75">
        <v>268</v>
      </c>
      <c r="M75" t="s">
        <v>735</v>
      </c>
      <c r="N75" t="s">
        <v>151</v>
      </c>
      <c r="O75">
        <v>0</v>
      </c>
      <c r="P75" t="s">
        <v>632</v>
      </c>
      <c r="Q75" t="s">
        <v>633</v>
      </c>
      <c r="R75" t="s">
        <v>634</v>
      </c>
      <c r="S75" t="s">
        <v>635</v>
      </c>
      <c r="T75" t="b">
        <v>1</v>
      </c>
      <c r="U75" t="s">
        <v>636</v>
      </c>
      <c r="V75" t="s">
        <v>637</v>
      </c>
      <c r="W75">
        <v>0</v>
      </c>
      <c r="X75" t="b">
        <v>0</v>
      </c>
      <c r="Y75" t="s">
        <v>638</v>
      </c>
      <c r="Z75" t="s">
        <v>639</v>
      </c>
      <c r="AA75" t="s">
        <v>640</v>
      </c>
      <c r="AB75">
        <v>0</v>
      </c>
      <c r="AC75" t="s">
        <v>641</v>
      </c>
      <c r="AD75">
        <v>-1</v>
      </c>
      <c r="AE75" t="s">
        <v>642</v>
      </c>
      <c r="AF75">
        <v>0</v>
      </c>
      <c r="AG75" t="b">
        <v>0</v>
      </c>
      <c r="AH75">
        <v>-1</v>
      </c>
      <c r="AI75" t="s">
        <v>642</v>
      </c>
      <c r="AJ75">
        <v>0</v>
      </c>
      <c r="AK75" t="b">
        <v>0</v>
      </c>
      <c r="AL75">
        <v>0</v>
      </c>
      <c r="AM75" t="b">
        <v>1</v>
      </c>
      <c r="AN75">
        <v>0</v>
      </c>
      <c r="AO75" t="b">
        <v>0</v>
      </c>
      <c r="AP75">
        <v>119451157</v>
      </c>
      <c r="AQ75">
        <v>112843370</v>
      </c>
      <c r="AR75">
        <v>119451157</v>
      </c>
      <c r="AS75">
        <v>4</v>
      </c>
      <c r="AT75" t="b">
        <v>0</v>
      </c>
      <c r="AU75" t="b">
        <v>1</v>
      </c>
    </row>
    <row r="76" spans="1:47" x14ac:dyDescent="0.25">
      <c r="A76" t="s">
        <v>624</v>
      </c>
      <c r="B76" t="s">
        <v>625</v>
      </c>
      <c r="C76">
        <v>20230101</v>
      </c>
      <c r="D76">
        <v>2023</v>
      </c>
      <c r="E76">
        <v>52</v>
      </c>
      <c r="F76" t="s">
        <v>626</v>
      </c>
      <c r="G76">
        <v>842</v>
      </c>
      <c r="H76" t="s">
        <v>627</v>
      </c>
      <c r="I76" t="s">
        <v>627</v>
      </c>
      <c r="J76" t="s">
        <v>917</v>
      </c>
      <c r="K76" t="s">
        <v>918</v>
      </c>
      <c r="L76">
        <v>270</v>
      </c>
      <c r="M76" t="s">
        <v>736</v>
      </c>
      <c r="N76" t="s">
        <v>737</v>
      </c>
      <c r="O76">
        <v>0</v>
      </c>
      <c r="P76" t="s">
        <v>632</v>
      </c>
      <c r="Q76" t="s">
        <v>633</v>
      </c>
      <c r="R76" t="s">
        <v>634</v>
      </c>
      <c r="S76" t="s">
        <v>635</v>
      </c>
      <c r="T76" t="b">
        <v>1</v>
      </c>
      <c r="U76" t="s">
        <v>636</v>
      </c>
      <c r="V76" t="s">
        <v>637</v>
      </c>
      <c r="W76">
        <v>0</v>
      </c>
      <c r="X76" t="b">
        <v>0</v>
      </c>
      <c r="Y76" t="s">
        <v>638</v>
      </c>
      <c r="Z76" t="s">
        <v>639</v>
      </c>
      <c r="AA76" t="s">
        <v>640</v>
      </c>
      <c r="AB76">
        <v>0</v>
      </c>
      <c r="AC76" t="s">
        <v>641</v>
      </c>
      <c r="AD76">
        <v>-1</v>
      </c>
      <c r="AE76" t="s">
        <v>642</v>
      </c>
      <c r="AF76">
        <v>0</v>
      </c>
      <c r="AG76" t="b">
        <v>0</v>
      </c>
      <c r="AH76">
        <v>-1</v>
      </c>
      <c r="AI76" t="s">
        <v>642</v>
      </c>
      <c r="AJ76">
        <v>0</v>
      </c>
      <c r="AK76" t="b">
        <v>0</v>
      </c>
      <c r="AL76">
        <v>0</v>
      </c>
      <c r="AM76" t="b">
        <v>1</v>
      </c>
      <c r="AN76">
        <v>0</v>
      </c>
      <c r="AO76" t="b">
        <v>0</v>
      </c>
      <c r="AP76">
        <v>1699394</v>
      </c>
      <c r="AQ76">
        <v>1649016</v>
      </c>
      <c r="AR76">
        <v>1699394</v>
      </c>
      <c r="AS76">
        <v>4</v>
      </c>
      <c r="AT76" t="b">
        <v>0</v>
      </c>
      <c r="AU76" t="b">
        <v>1</v>
      </c>
    </row>
    <row r="77" spans="1:47" x14ac:dyDescent="0.25">
      <c r="A77" t="s">
        <v>624</v>
      </c>
      <c r="B77" t="s">
        <v>625</v>
      </c>
      <c r="C77">
        <v>20230101</v>
      </c>
      <c r="D77">
        <v>2023</v>
      </c>
      <c r="E77">
        <v>52</v>
      </c>
      <c r="F77" t="s">
        <v>626</v>
      </c>
      <c r="G77">
        <v>842</v>
      </c>
      <c r="H77" t="s">
        <v>627</v>
      </c>
      <c r="I77" t="s">
        <v>627</v>
      </c>
      <c r="J77" t="s">
        <v>917</v>
      </c>
      <c r="K77" t="s">
        <v>918</v>
      </c>
      <c r="L77">
        <v>275</v>
      </c>
      <c r="M77" t="s">
        <v>738</v>
      </c>
      <c r="N77" t="s">
        <v>739</v>
      </c>
      <c r="O77">
        <v>0</v>
      </c>
      <c r="P77" t="s">
        <v>632</v>
      </c>
      <c r="Q77" t="s">
        <v>633</v>
      </c>
      <c r="R77" t="s">
        <v>634</v>
      </c>
      <c r="S77" t="s">
        <v>635</v>
      </c>
      <c r="T77" t="b">
        <v>1</v>
      </c>
      <c r="U77" t="s">
        <v>636</v>
      </c>
      <c r="V77" t="s">
        <v>637</v>
      </c>
      <c r="W77">
        <v>0</v>
      </c>
      <c r="X77" t="b">
        <v>0</v>
      </c>
      <c r="Y77" t="s">
        <v>638</v>
      </c>
      <c r="Z77" t="s">
        <v>639</v>
      </c>
      <c r="AA77" t="s">
        <v>640</v>
      </c>
      <c r="AB77">
        <v>0</v>
      </c>
      <c r="AC77" t="s">
        <v>641</v>
      </c>
      <c r="AD77">
        <v>-1</v>
      </c>
      <c r="AE77" t="s">
        <v>642</v>
      </c>
      <c r="AF77">
        <v>0</v>
      </c>
      <c r="AG77" t="b">
        <v>0</v>
      </c>
      <c r="AH77">
        <v>-1</v>
      </c>
      <c r="AI77" t="s">
        <v>642</v>
      </c>
      <c r="AJ77">
        <v>0</v>
      </c>
      <c r="AK77" t="b">
        <v>0</v>
      </c>
      <c r="AL77">
        <v>0</v>
      </c>
      <c r="AM77" t="b">
        <v>1</v>
      </c>
      <c r="AN77">
        <v>0</v>
      </c>
      <c r="AO77" t="b">
        <v>0</v>
      </c>
      <c r="AP77">
        <v>6813002</v>
      </c>
      <c r="AQ77">
        <v>5000998</v>
      </c>
      <c r="AR77">
        <v>6813002</v>
      </c>
      <c r="AS77">
        <v>4</v>
      </c>
      <c r="AT77" t="b">
        <v>0</v>
      </c>
      <c r="AU77" t="b">
        <v>1</v>
      </c>
    </row>
    <row r="78" spans="1:47" x14ac:dyDescent="0.25">
      <c r="A78" t="s">
        <v>624</v>
      </c>
      <c r="B78" t="s">
        <v>625</v>
      </c>
      <c r="C78">
        <v>20230101</v>
      </c>
      <c r="D78">
        <v>2023</v>
      </c>
      <c r="E78">
        <v>52</v>
      </c>
      <c r="F78" t="s">
        <v>626</v>
      </c>
      <c r="G78">
        <v>842</v>
      </c>
      <c r="H78" t="s">
        <v>627</v>
      </c>
      <c r="I78" t="s">
        <v>627</v>
      </c>
      <c r="J78" t="s">
        <v>917</v>
      </c>
      <c r="K78" t="s">
        <v>918</v>
      </c>
      <c r="L78">
        <v>276</v>
      </c>
      <c r="M78" t="s">
        <v>740</v>
      </c>
      <c r="N78" t="s">
        <v>111</v>
      </c>
      <c r="O78">
        <v>0</v>
      </c>
      <c r="P78" t="s">
        <v>632</v>
      </c>
      <c r="Q78" t="s">
        <v>633</v>
      </c>
      <c r="R78" t="s">
        <v>634</v>
      </c>
      <c r="S78" t="s">
        <v>635</v>
      </c>
      <c r="T78" t="b">
        <v>1</v>
      </c>
      <c r="U78" t="s">
        <v>636</v>
      </c>
      <c r="V78" t="s">
        <v>637</v>
      </c>
      <c r="W78">
        <v>0</v>
      </c>
      <c r="X78" t="b">
        <v>0</v>
      </c>
      <c r="Y78" t="s">
        <v>638</v>
      </c>
      <c r="Z78" t="s">
        <v>639</v>
      </c>
      <c r="AA78" t="s">
        <v>640</v>
      </c>
      <c r="AB78">
        <v>0</v>
      </c>
      <c r="AC78" t="s">
        <v>641</v>
      </c>
      <c r="AD78">
        <v>-1</v>
      </c>
      <c r="AE78" t="s">
        <v>642</v>
      </c>
      <c r="AF78">
        <v>0</v>
      </c>
      <c r="AG78" t="b">
        <v>0</v>
      </c>
      <c r="AH78">
        <v>-1</v>
      </c>
      <c r="AI78" t="s">
        <v>642</v>
      </c>
      <c r="AJ78">
        <v>0</v>
      </c>
      <c r="AK78" t="b">
        <v>0</v>
      </c>
      <c r="AL78">
        <v>0</v>
      </c>
      <c r="AM78" t="b">
        <v>1</v>
      </c>
      <c r="AN78">
        <v>0</v>
      </c>
      <c r="AO78" t="b">
        <v>0</v>
      </c>
      <c r="AP78">
        <v>162959184239</v>
      </c>
      <c r="AQ78">
        <v>159599348254</v>
      </c>
      <c r="AR78">
        <v>162959184239</v>
      </c>
      <c r="AS78">
        <v>4</v>
      </c>
      <c r="AT78" t="b">
        <v>0</v>
      </c>
      <c r="AU78" t="b">
        <v>1</v>
      </c>
    </row>
    <row r="79" spans="1:47" x14ac:dyDescent="0.25">
      <c r="A79" t="s">
        <v>624</v>
      </c>
      <c r="B79" t="s">
        <v>625</v>
      </c>
      <c r="C79">
        <v>20230101</v>
      </c>
      <c r="D79">
        <v>2023</v>
      </c>
      <c r="E79">
        <v>52</v>
      </c>
      <c r="F79" t="s">
        <v>626</v>
      </c>
      <c r="G79">
        <v>842</v>
      </c>
      <c r="H79" t="s">
        <v>627</v>
      </c>
      <c r="I79" t="s">
        <v>627</v>
      </c>
      <c r="J79" t="s">
        <v>917</v>
      </c>
      <c r="K79" t="s">
        <v>918</v>
      </c>
      <c r="L79">
        <v>288</v>
      </c>
      <c r="M79" t="s">
        <v>741</v>
      </c>
      <c r="N79" t="s">
        <v>155</v>
      </c>
      <c r="O79">
        <v>0</v>
      </c>
      <c r="P79" t="s">
        <v>632</v>
      </c>
      <c r="Q79" t="s">
        <v>633</v>
      </c>
      <c r="R79" t="s">
        <v>634</v>
      </c>
      <c r="S79" t="s">
        <v>635</v>
      </c>
      <c r="T79" t="b">
        <v>1</v>
      </c>
      <c r="U79" t="s">
        <v>636</v>
      </c>
      <c r="V79" t="s">
        <v>637</v>
      </c>
      <c r="W79">
        <v>0</v>
      </c>
      <c r="X79" t="b">
        <v>0</v>
      </c>
      <c r="Y79" t="s">
        <v>638</v>
      </c>
      <c r="Z79" t="s">
        <v>639</v>
      </c>
      <c r="AA79" t="s">
        <v>640</v>
      </c>
      <c r="AB79">
        <v>0</v>
      </c>
      <c r="AC79" t="s">
        <v>641</v>
      </c>
      <c r="AD79">
        <v>-1</v>
      </c>
      <c r="AE79" t="s">
        <v>642</v>
      </c>
      <c r="AF79">
        <v>0</v>
      </c>
      <c r="AG79" t="b">
        <v>0</v>
      </c>
      <c r="AH79">
        <v>-1</v>
      </c>
      <c r="AI79" t="s">
        <v>642</v>
      </c>
      <c r="AJ79">
        <v>0</v>
      </c>
      <c r="AK79" t="b">
        <v>0</v>
      </c>
      <c r="AL79">
        <v>0</v>
      </c>
      <c r="AM79" t="b">
        <v>1</v>
      </c>
      <c r="AN79">
        <v>0</v>
      </c>
      <c r="AO79" t="b">
        <v>0</v>
      </c>
      <c r="AP79">
        <v>1738323080</v>
      </c>
      <c r="AQ79">
        <v>1672054262</v>
      </c>
      <c r="AR79">
        <v>1738323080</v>
      </c>
      <c r="AS79">
        <v>4</v>
      </c>
      <c r="AT79" t="b">
        <v>0</v>
      </c>
      <c r="AU79" t="b">
        <v>1</v>
      </c>
    </row>
    <row r="80" spans="1:47" x14ac:dyDescent="0.25">
      <c r="A80" t="s">
        <v>624</v>
      </c>
      <c r="B80" t="s">
        <v>625</v>
      </c>
      <c r="C80">
        <v>20230101</v>
      </c>
      <c r="D80">
        <v>2023</v>
      </c>
      <c r="E80">
        <v>52</v>
      </c>
      <c r="F80" t="s">
        <v>626</v>
      </c>
      <c r="G80">
        <v>842</v>
      </c>
      <c r="H80" t="s">
        <v>627</v>
      </c>
      <c r="I80" t="s">
        <v>627</v>
      </c>
      <c r="J80" t="s">
        <v>917</v>
      </c>
      <c r="K80" t="s">
        <v>918</v>
      </c>
      <c r="L80">
        <v>292</v>
      </c>
      <c r="M80" t="s">
        <v>742</v>
      </c>
      <c r="N80" t="s">
        <v>157</v>
      </c>
      <c r="O80">
        <v>0</v>
      </c>
      <c r="P80" t="s">
        <v>632</v>
      </c>
      <c r="Q80" t="s">
        <v>633</v>
      </c>
      <c r="R80" t="s">
        <v>634</v>
      </c>
      <c r="S80" t="s">
        <v>635</v>
      </c>
      <c r="T80" t="b">
        <v>1</v>
      </c>
      <c r="U80" t="s">
        <v>636</v>
      </c>
      <c r="V80" t="s">
        <v>637</v>
      </c>
      <c r="W80">
        <v>0</v>
      </c>
      <c r="X80" t="b">
        <v>0</v>
      </c>
      <c r="Y80" t="s">
        <v>638</v>
      </c>
      <c r="Z80" t="s">
        <v>639</v>
      </c>
      <c r="AA80" t="s">
        <v>640</v>
      </c>
      <c r="AB80">
        <v>0</v>
      </c>
      <c r="AC80" t="s">
        <v>641</v>
      </c>
      <c r="AD80">
        <v>-1</v>
      </c>
      <c r="AE80" t="s">
        <v>642</v>
      </c>
      <c r="AF80">
        <v>0</v>
      </c>
      <c r="AG80" t="b">
        <v>0</v>
      </c>
      <c r="AH80">
        <v>-1</v>
      </c>
      <c r="AI80" t="s">
        <v>642</v>
      </c>
      <c r="AJ80">
        <v>0</v>
      </c>
      <c r="AK80" t="b">
        <v>0</v>
      </c>
      <c r="AL80">
        <v>0</v>
      </c>
      <c r="AM80" t="b">
        <v>1</v>
      </c>
      <c r="AN80">
        <v>0</v>
      </c>
      <c r="AO80" t="b">
        <v>0</v>
      </c>
      <c r="AP80">
        <v>937156</v>
      </c>
      <c r="AQ80">
        <v>931147</v>
      </c>
      <c r="AR80">
        <v>937156</v>
      </c>
      <c r="AS80">
        <v>4</v>
      </c>
      <c r="AT80" t="b">
        <v>0</v>
      </c>
      <c r="AU80" t="b">
        <v>1</v>
      </c>
    </row>
    <row r="81" spans="1:47" x14ac:dyDescent="0.25">
      <c r="A81" t="s">
        <v>624</v>
      </c>
      <c r="B81" t="s">
        <v>625</v>
      </c>
      <c r="C81">
        <v>20230101</v>
      </c>
      <c r="D81">
        <v>2023</v>
      </c>
      <c r="E81">
        <v>52</v>
      </c>
      <c r="F81" t="s">
        <v>626</v>
      </c>
      <c r="G81">
        <v>842</v>
      </c>
      <c r="H81" t="s">
        <v>627</v>
      </c>
      <c r="I81" t="s">
        <v>627</v>
      </c>
      <c r="J81" t="s">
        <v>917</v>
      </c>
      <c r="K81" t="s">
        <v>918</v>
      </c>
      <c r="L81">
        <v>296</v>
      </c>
      <c r="M81" t="s">
        <v>743</v>
      </c>
      <c r="N81" t="s">
        <v>225</v>
      </c>
      <c r="O81">
        <v>0</v>
      </c>
      <c r="P81" t="s">
        <v>632</v>
      </c>
      <c r="Q81" t="s">
        <v>633</v>
      </c>
      <c r="R81" t="s">
        <v>634</v>
      </c>
      <c r="S81" t="s">
        <v>635</v>
      </c>
      <c r="T81" t="b">
        <v>1</v>
      </c>
      <c r="U81" t="s">
        <v>636</v>
      </c>
      <c r="V81" t="s">
        <v>637</v>
      </c>
      <c r="W81">
        <v>0</v>
      </c>
      <c r="X81" t="b">
        <v>0</v>
      </c>
      <c r="Y81" t="s">
        <v>638</v>
      </c>
      <c r="Z81" t="s">
        <v>639</v>
      </c>
      <c r="AA81" t="s">
        <v>640</v>
      </c>
      <c r="AB81">
        <v>0</v>
      </c>
      <c r="AC81" t="s">
        <v>641</v>
      </c>
      <c r="AD81">
        <v>-1</v>
      </c>
      <c r="AE81" t="s">
        <v>642</v>
      </c>
      <c r="AF81">
        <v>0</v>
      </c>
      <c r="AG81" t="b">
        <v>0</v>
      </c>
      <c r="AH81">
        <v>-1</v>
      </c>
      <c r="AI81" t="s">
        <v>642</v>
      </c>
      <c r="AJ81">
        <v>0</v>
      </c>
      <c r="AK81" t="b">
        <v>0</v>
      </c>
      <c r="AL81">
        <v>0</v>
      </c>
      <c r="AM81" t="b">
        <v>1</v>
      </c>
      <c r="AN81">
        <v>0</v>
      </c>
      <c r="AO81" t="b">
        <v>0</v>
      </c>
      <c r="AP81">
        <v>421336</v>
      </c>
      <c r="AQ81">
        <v>409816</v>
      </c>
      <c r="AR81">
        <v>421336</v>
      </c>
      <c r="AS81">
        <v>4</v>
      </c>
      <c r="AT81" t="b">
        <v>0</v>
      </c>
      <c r="AU81" t="b">
        <v>1</v>
      </c>
    </row>
    <row r="82" spans="1:47" x14ac:dyDescent="0.25">
      <c r="A82" t="s">
        <v>624</v>
      </c>
      <c r="B82" t="s">
        <v>625</v>
      </c>
      <c r="C82">
        <v>20230101</v>
      </c>
      <c r="D82">
        <v>2023</v>
      </c>
      <c r="E82">
        <v>52</v>
      </c>
      <c r="F82" t="s">
        <v>626</v>
      </c>
      <c r="G82">
        <v>842</v>
      </c>
      <c r="H82" t="s">
        <v>627</v>
      </c>
      <c r="I82" t="s">
        <v>627</v>
      </c>
      <c r="J82" t="s">
        <v>917</v>
      </c>
      <c r="K82" t="s">
        <v>918</v>
      </c>
      <c r="L82">
        <v>300</v>
      </c>
      <c r="M82" t="s">
        <v>744</v>
      </c>
      <c r="N82" t="s">
        <v>167</v>
      </c>
      <c r="O82">
        <v>0</v>
      </c>
      <c r="P82" t="s">
        <v>632</v>
      </c>
      <c r="Q82" t="s">
        <v>633</v>
      </c>
      <c r="R82" t="s">
        <v>634</v>
      </c>
      <c r="S82" t="s">
        <v>635</v>
      </c>
      <c r="T82" t="b">
        <v>1</v>
      </c>
      <c r="U82" t="s">
        <v>636</v>
      </c>
      <c r="V82" t="s">
        <v>637</v>
      </c>
      <c r="W82">
        <v>0</v>
      </c>
      <c r="X82" t="b">
        <v>0</v>
      </c>
      <c r="Y82" t="s">
        <v>638</v>
      </c>
      <c r="Z82" t="s">
        <v>639</v>
      </c>
      <c r="AA82" t="s">
        <v>640</v>
      </c>
      <c r="AB82">
        <v>0</v>
      </c>
      <c r="AC82" t="s">
        <v>641</v>
      </c>
      <c r="AD82">
        <v>-1</v>
      </c>
      <c r="AE82" t="s">
        <v>642</v>
      </c>
      <c r="AF82">
        <v>0</v>
      </c>
      <c r="AG82" t="b">
        <v>0</v>
      </c>
      <c r="AH82">
        <v>-1</v>
      </c>
      <c r="AI82" t="s">
        <v>642</v>
      </c>
      <c r="AJ82">
        <v>0</v>
      </c>
      <c r="AK82" t="b">
        <v>0</v>
      </c>
      <c r="AL82">
        <v>0</v>
      </c>
      <c r="AM82" t="b">
        <v>1</v>
      </c>
      <c r="AN82">
        <v>0</v>
      </c>
      <c r="AO82" t="b">
        <v>0</v>
      </c>
      <c r="AP82">
        <v>2211016253</v>
      </c>
      <c r="AQ82">
        <v>2056703363</v>
      </c>
      <c r="AR82">
        <v>2211016253</v>
      </c>
      <c r="AS82">
        <v>4</v>
      </c>
      <c r="AT82" t="b">
        <v>0</v>
      </c>
      <c r="AU82" t="b">
        <v>1</v>
      </c>
    </row>
    <row r="83" spans="1:47" x14ac:dyDescent="0.25">
      <c r="A83" t="s">
        <v>624</v>
      </c>
      <c r="B83" t="s">
        <v>625</v>
      </c>
      <c r="C83">
        <v>20230101</v>
      </c>
      <c r="D83">
        <v>2023</v>
      </c>
      <c r="E83">
        <v>52</v>
      </c>
      <c r="F83" t="s">
        <v>626</v>
      </c>
      <c r="G83">
        <v>842</v>
      </c>
      <c r="H83" t="s">
        <v>627</v>
      </c>
      <c r="I83" t="s">
        <v>627</v>
      </c>
      <c r="J83" t="s">
        <v>917</v>
      </c>
      <c r="K83" t="s">
        <v>918</v>
      </c>
      <c r="L83">
        <v>304</v>
      </c>
      <c r="M83" t="s">
        <v>745</v>
      </c>
      <c r="N83" t="s">
        <v>159</v>
      </c>
      <c r="O83">
        <v>0</v>
      </c>
      <c r="P83" t="s">
        <v>632</v>
      </c>
      <c r="Q83" t="s">
        <v>633</v>
      </c>
      <c r="R83" t="s">
        <v>634</v>
      </c>
      <c r="S83" t="s">
        <v>635</v>
      </c>
      <c r="T83" t="b">
        <v>1</v>
      </c>
      <c r="U83" t="s">
        <v>636</v>
      </c>
      <c r="V83" t="s">
        <v>637</v>
      </c>
      <c r="W83">
        <v>0</v>
      </c>
      <c r="X83" t="b">
        <v>0</v>
      </c>
      <c r="Y83" t="s">
        <v>638</v>
      </c>
      <c r="Z83" t="s">
        <v>639</v>
      </c>
      <c r="AA83" t="s">
        <v>640</v>
      </c>
      <c r="AB83">
        <v>0</v>
      </c>
      <c r="AC83" t="s">
        <v>641</v>
      </c>
      <c r="AD83">
        <v>-1</v>
      </c>
      <c r="AE83" t="s">
        <v>642</v>
      </c>
      <c r="AF83">
        <v>0</v>
      </c>
      <c r="AG83" t="b">
        <v>0</v>
      </c>
      <c r="AH83">
        <v>-1</v>
      </c>
      <c r="AI83" t="s">
        <v>642</v>
      </c>
      <c r="AJ83">
        <v>0</v>
      </c>
      <c r="AK83" t="b">
        <v>0</v>
      </c>
      <c r="AL83">
        <v>0</v>
      </c>
      <c r="AM83" t="b">
        <v>1</v>
      </c>
      <c r="AN83">
        <v>0</v>
      </c>
      <c r="AO83" t="b">
        <v>0</v>
      </c>
      <c r="AP83">
        <v>28008903</v>
      </c>
      <c r="AQ83">
        <v>27283388</v>
      </c>
      <c r="AR83">
        <v>28008903</v>
      </c>
      <c r="AS83">
        <v>4</v>
      </c>
      <c r="AT83" t="b">
        <v>0</v>
      </c>
      <c r="AU83" t="b">
        <v>1</v>
      </c>
    </row>
    <row r="84" spans="1:47" x14ac:dyDescent="0.25">
      <c r="A84" t="s">
        <v>624</v>
      </c>
      <c r="B84" t="s">
        <v>625</v>
      </c>
      <c r="C84">
        <v>20230101</v>
      </c>
      <c r="D84">
        <v>2023</v>
      </c>
      <c r="E84">
        <v>52</v>
      </c>
      <c r="F84" t="s">
        <v>626</v>
      </c>
      <c r="G84">
        <v>842</v>
      </c>
      <c r="H84" t="s">
        <v>627</v>
      </c>
      <c r="I84" t="s">
        <v>627</v>
      </c>
      <c r="J84" t="s">
        <v>917</v>
      </c>
      <c r="K84" t="s">
        <v>918</v>
      </c>
      <c r="L84">
        <v>308</v>
      </c>
      <c r="M84" t="s">
        <v>746</v>
      </c>
      <c r="N84" t="s">
        <v>149</v>
      </c>
      <c r="O84">
        <v>0</v>
      </c>
      <c r="P84" t="s">
        <v>632</v>
      </c>
      <c r="Q84" t="s">
        <v>633</v>
      </c>
      <c r="R84" t="s">
        <v>634</v>
      </c>
      <c r="S84" t="s">
        <v>635</v>
      </c>
      <c r="T84" t="b">
        <v>1</v>
      </c>
      <c r="U84" t="s">
        <v>636</v>
      </c>
      <c r="V84" t="s">
        <v>637</v>
      </c>
      <c r="W84">
        <v>0</v>
      </c>
      <c r="X84" t="b">
        <v>0</v>
      </c>
      <c r="Y84" t="s">
        <v>638</v>
      </c>
      <c r="Z84" t="s">
        <v>639</v>
      </c>
      <c r="AA84" t="s">
        <v>640</v>
      </c>
      <c r="AB84">
        <v>0</v>
      </c>
      <c r="AC84" t="s">
        <v>641</v>
      </c>
      <c r="AD84">
        <v>-1</v>
      </c>
      <c r="AE84" t="s">
        <v>642</v>
      </c>
      <c r="AF84">
        <v>0</v>
      </c>
      <c r="AG84" t="b">
        <v>0</v>
      </c>
      <c r="AH84">
        <v>-1</v>
      </c>
      <c r="AI84" t="s">
        <v>642</v>
      </c>
      <c r="AJ84">
        <v>0</v>
      </c>
      <c r="AK84" t="b">
        <v>0</v>
      </c>
      <c r="AL84">
        <v>0</v>
      </c>
      <c r="AM84" t="b">
        <v>1</v>
      </c>
      <c r="AN84">
        <v>0</v>
      </c>
      <c r="AO84" t="b">
        <v>0</v>
      </c>
      <c r="AP84">
        <v>17278439</v>
      </c>
      <c r="AQ84">
        <v>15127537</v>
      </c>
      <c r="AR84">
        <v>17278439</v>
      </c>
      <c r="AS84">
        <v>4</v>
      </c>
      <c r="AT84" t="b">
        <v>0</v>
      </c>
      <c r="AU84" t="b">
        <v>1</v>
      </c>
    </row>
    <row r="85" spans="1:47" x14ac:dyDescent="0.25">
      <c r="A85" t="s">
        <v>624</v>
      </c>
      <c r="B85" t="s">
        <v>625</v>
      </c>
      <c r="C85">
        <v>20230101</v>
      </c>
      <c r="D85">
        <v>2023</v>
      </c>
      <c r="E85">
        <v>52</v>
      </c>
      <c r="F85" t="s">
        <v>626</v>
      </c>
      <c r="G85">
        <v>842</v>
      </c>
      <c r="H85" t="s">
        <v>627</v>
      </c>
      <c r="I85" t="s">
        <v>627</v>
      </c>
      <c r="J85" t="s">
        <v>917</v>
      </c>
      <c r="K85" t="s">
        <v>918</v>
      </c>
      <c r="L85">
        <v>320</v>
      </c>
      <c r="M85" t="s">
        <v>826</v>
      </c>
      <c r="N85" t="s">
        <v>171</v>
      </c>
      <c r="O85">
        <v>0</v>
      </c>
      <c r="P85" t="s">
        <v>632</v>
      </c>
      <c r="Q85" t="s">
        <v>633</v>
      </c>
      <c r="R85" t="s">
        <v>634</v>
      </c>
      <c r="S85" t="s">
        <v>635</v>
      </c>
      <c r="T85" t="b">
        <v>1</v>
      </c>
      <c r="U85" t="s">
        <v>636</v>
      </c>
      <c r="V85" t="s">
        <v>637</v>
      </c>
      <c r="W85">
        <v>0</v>
      </c>
      <c r="X85" t="b">
        <v>0</v>
      </c>
      <c r="Y85" t="s">
        <v>638</v>
      </c>
      <c r="Z85" t="s">
        <v>639</v>
      </c>
      <c r="AA85" t="s">
        <v>640</v>
      </c>
      <c r="AB85">
        <v>0</v>
      </c>
      <c r="AC85" t="s">
        <v>641</v>
      </c>
      <c r="AD85">
        <v>-1</v>
      </c>
      <c r="AE85" t="s">
        <v>642</v>
      </c>
      <c r="AF85">
        <v>0</v>
      </c>
      <c r="AG85" t="b">
        <v>0</v>
      </c>
      <c r="AH85">
        <v>-1</v>
      </c>
      <c r="AI85" t="s">
        <v>642</v>
      </c>
      <c r="AJ85">
        <v>0</v>
      </c>
      <c r="AK85" t="b">
        <v>0</v>
      </c>
      <c r="AL85">
        <v>0</v>
      </c>
      <c r="AM85" t="b">
        <v>1</v>
      </c>
      <c r="AN85">
        <v>0</v>
      </c>
      <c r="AO85" t="b">
        <v>0</v>
      </c>
      <c r="AP85">
        <v>5296756931</v>
      </c>
      <c r="AQ85">
        <v>4839763875</v>
      </c>
      <c r="AR85">
        <v>5296756931</v>
      </c>
      <c r="AS85">
        <v>4</v>
      </c>
      <c r="AT85" t="b">
        <v>0</v>
      </c>
      <c r="AU85" t="b">
        <v>1</v>
      </c>
    </row>
    <row r="86" spans="1:47" x14ac:dyDescent="0.25">
      <c r="A86" t="s">
        <v>624</v>
      </c>
      <c r="B86" t="s">
        <v>625</v>
      </c>
      <c r="C86">
        <v>20230101</v>
      </c>
      <c r="D86">
        <v>2023</v>
      </c>
      <c r="E86">
        <v>52</v>
      </c>
      <c r="F86" t="s">
        <v>626</v>
      </c>
      <c r="G86">
        <v>842</v>
      </c>
      <c r="H86" t="s">
        <v>627</v>
      </c>
      <c r="I86" t="s">
        <v>627</v>
      </c>
      <c r="J86" t="s">
        <v>917</v>
      </c>
      <c r="K86" t="s">
        <v>918</v>
      </c>
      <c r="L86">
        <v>324</v>
      </c>
      <c r="M86" t="s">
        <v>827</v>
      </c>
      <c r="N86" t="s">
        <v>163</v>
      </c>
      <c r="O86">
        <v>0</v>
      </c>
      <c r="P86" t="s">
        <v>632</v>
      </c>
      <c r="Q86" t="s">
        <v>633</v>
      </c>
      <c r="R86" t="s">
        <v>634</v>
      </c>
      <c r="S86" t="s">
        <v>635</v>
      </c>
      <c r="T86" t="b">
        <v>1</v>
      </c>
      <c r="U86" t="s">
        <v>636</v>
      </c>
      <c r="V86" t="s">
        <v>637</v>
      </c>
      <c r="W86">
        <v>0</v>
      </c>
      <c r="X86" t="b">
        <v>0</v>
      </c>
      <c r="Y86" t="s">
        <v>638</v>
      </c>
      <c r="Z86" t="s">
        <v>639</v>
      </c>
      <c r="AA86" t="s">
        <v>640</v>
      </c>
      <c r="AB86">
        <v>0</v>
      </c>
      <c r="AC86" t="s">
        <v>641</v>
      </c>
      <c r="AD86">
        <v>-1</v>
      </c>
      <c r="AE86" t="s">
        <v>642</v>
      </c>
      <c r="AF86">
        <v>0</v>
      </c>
      <c r="AG86" t="b">
        <v>0</v>
      </c>
      <c r="AH86">
        <v>-1</v>
      </c>
      <c r="AI86" t="s">
        <v>642</v>
      </c>
      <c r="AJ86">
        <v>0</v>
      </c>
      <c r="AK86" t="b">
        <v>0</v>
      </c>
      <c r="AL86">
        <v>0</v>
      </c>
      <c r="AM86" t="b">
        <v>1</v>
      </c>
      <c r="AN86">
        <v>0</v>
      </c>
      <c r="AO86" t="b">
        <v>0</v>
      </c>
      <c r="AP86">
        <v>14147796</v>
      </c>
      <c r="AQ86">
        <v>13273426</v>
      </c>
      <c r="AR86">
        <v>14147796</v>
      </c>
      <c r="AS86">
        <v>4</v>
      </c>
      <c r="AT86" t="b">
        <v>0</v>
      </c>
      <c r="AU86" t="b">
        <v>1</v>
      </c>
    </row>
    <row r="87" spans="1:47" x14ac:dyDescent="0.25">
      <c r="A87" t="s">
        <v>624</v>
      </c>
      <c r="B87" t="s">
        <v>625</v>
      </c>
      <c r="C87">
        <v>20230101</v>
      </c>
      <c r="D87">
        <v>2023</v>
      </c>
      <c r="E87">
        <v>52</v>
      </c>
      <c r="F87" t="s">
        <v>626</v>
      </c>
      <c r="G87">
        <v>842</v>
      </c>
      <c r="H87" t="s">
        <v>627</v>
      </c>
      <c r="I87" t="s">
        <v>627</v>
      </c>
      <c r="J87" t="s">
        <v>917</v>
      </c>
      <c r="K87" t="s">
        <v>918</v>
      </c>
      <c r="L87">
        <v>328</v>
      </c>
      <c r="M87" t="s">
        <v>828</v>
      </c>
      <c r="N87" t="s">
        <v>177</v>
      </c>
      <c r="O87">
        <v>0</v>
      </c>
      <c r="P87" t="s">
        <v>632</v>
      </c>
      <c r="Q87" t="s">
        <v>633</v>
      </c>
      <c r="R87" t="s">
        <v>634</v>
      </c>
      <c r="S87" t="s">
        <v>635</v>
      </c>
      <c r="T87" t="b">
        <v>1</v>
      </c>
      <c r="U87" t="s">
        <v>636</v>
      </c>
      <c r="V87" t="s">
        <v>637</v>
      </c>
      <c r="W87">
        <v>0</v>
      </c>
      <c r="X87" t="b">
        <v>0</v>
      </c>
      <c r="Y87" t="s">
        <v>638</v>
      </c>
      <c r="Z87" t="s">
        <v>639</v>
      </c>
      <c r="AA87" t="s">
        <v>640</v>
      </c>
      <c r="AB87">
        <v>0</v>
      </c>
      <c r="AC87" t="s">
        <v>641</v>
      </c>
      <c r="AD87">
        <v>-1</v>
      </c>
      <c r="AE87" t="s">
        <v>642</v>
      </c>
      <c r="AF87">
        <v>0</v>
      </c>
      <c r="AG87" t="b">
        <v>0</v>
      </c>
      <c r="AH87">
        <v>-1</v>
      </c>
      <c r="AI87" t="s">
        <v>642</v>
      </c>
      <c r="AJ87">
        <v>0</v>
      </c>
      <c r="AK87" t="b">
        <v>0</v>
      </c>
      <c r="AL87">
        <v>0</v>
      </c>
      <c r="AM87" t="b">
        <v>1</v>
      </c>
      <c r="AN87">
        <v>0</v>
      </c>
      <c r="AO87" t="b">
        <v>0</v>
      </c>
      <c r="AP87">
        <v>3369046249</v>
      </c>
      <c r="AQ87">
        <v>3271894369</v>
      </c>
      <c r="AR87">
        <v>3369046249</v>
      </c>
      <c r="AS87">
        <v>4</v>
      </c>
      <c r="AT87" t="b">
        <v>0</v>
      </c>
      <c r="AU87" t="b">
        <v>1</v>
      </c>
    </row>
    <row r="88" spans="1:47" x14ac:dyDescent="0.25">
      <c r="A88" t="s">
        <v>624</v>
      </c>
      <c r="B88" t="s">
        <v>625</v>
      </c>
      <c r="C88">
        <v>20230101</v>
      </c>
      <c r="D88">
        <v>2023</v>
      </c>
      <c r="E88">
        <v>52</v>
      </c>
      <c r="F88" t="s">
        <v>626</v>
      </c>
      <c r="G88">
        <v>842</v>
      </c>
      <c r="H88" t="s">
        <v>627</v>
      </c>
      <c r="I88" t="s">
        <v>627</v>
      </c>
      <c r="J88" t="s">
        <v>917</v>
      </c>
      <c r="K88" t="s">
        <v>918</v>
      </c>
      <c r="L88">
        <v>332</v>
      </c>
      <c r="M88" t="s">
        <v>829</v>
      </c>
      <c r="N88" t="s">
        <v>187</v>
      </c>
      <c r="O88">
        <v>0</v>
      </c>
      <c r="P88" t="s">
        <v>632</v>
      </c>
      <c r="Q88" t="s">
        <v>633</v>
      </c>
      <c r="R88" t="s">
        <v>634</v>
      </c>
      <c r="S88" t="s">
        <v>635</v>
      </c>
      <c r="T88" t="b">
        <v>1</v>
      </c>
      <c r="U88" t="s">
        <v>636</v>
      </c>
      <c r="V88" t="s">
        <v>637</v>
      </c>
      <c r="W88">
        <v>0</v>
      </c>
      <c r="X88" t="b">
        <v>0</v>
      </c>
      <c r="Y88" t="s">
        <v>638</v>
      </c>
      <c r="Z88" t="s">
        <v>639</v>
      </c>
      <c r="AA88" t="s">
        <v>640</v>
      </c>
      <c r="AB88">
        <v>0</v>
      </c>
      <c r="AC88" t="s">
        <v>641</v>
      </c>
      <c r="AD88">
        <v>-1</v>
      </c>
      <c r="AE88" t="s">
        <v>642</v>
      </c>
      <c r="AF88">
        <v>0</v>
      </c>
      <c r="AG88" t="b">
        <v>0</v>
      </c>
      <c r="AH88">
        <v>-1</v>
      </c>
      <c r="AI88" t="s">
        <v>642</v>
      </c>
      <c r="AJ88">
        <v>0</v>
      </c>
      <c r="AK88" t="b">
        <v>0</v>
      </c>
      <c r="AL88">
        <v>0</v>
      </c>
      <c r="AM88" t="b">
        <v>1</v>
      </c>
      <c r="AN88">
        <v>0</v>
      </c>
      <c r="AO88" t="b">
        <v>0</v>
      </c>
      <c r="AP88">
        <v>849367802</v>
      </c>
      <c r="AQ88">
        <v>818711580</v>
      </c>
      <c r="AR88">
        <v>849367802</v>
      </c>
      <c r="AS88">
        <v>4</v>
      </c>
      <c r="AT88" t="b">
        <v>0</v>
      </c>
      <c r="AU88" t="b">
        <v>1</v>
      </c>
    </row>
    <row r="89" spans="1:47" x14ac:dyDescent="0.25">
      <c r="A89" t="s">
        <v>624</v>
      </c>
      <c r="B89" t="s">
        <v>625</v>
      </c>
      <c r="C89">
        <v>20230101</v>
      </c>
      <c r="D89">
        <v>2023</v>
      </c>
      <c r="E89">
        <v>52</v>
      </c>
      <c r="F89" t="s">
        <v>626</v>
      </c>
      <c r="G89">
        <v>842</v>
      </c>
      <c r="H89" t="s">
        <v>627</v>
      </c>
      <c r="I89" t="s">
        <v>627</v>
      </c>
      <c r="J89" t="s">
        <v>917</v>
      </c>
      <c r="K89" t="s">
        <v>918</v>
      </c>
      <c r="L89">
        <v>334</v>
      </c>
      <c r="M89" t="s">
        <v>830</v>
      </c>
      <c r="N89" t="s">
        <v>831</v>
      </c>
      <c r="O89">
        <v>0</v>
      </c>
      <c r="P89" t="s">
        <v>632</v>
      </c>
      <c r="Q89" t="s">
        <v>633</v>
      </c>
      <c r="R89" t="s">
        <v>634</v>
      </c>
      <c r="S89" t="s">
        <v>635</v>
      </c>
      <c r="T89" t="b">
        <v>1</v>
      </c>
      <c r="U89" t="s">
        <v>636</v>
      </c>
      <c r="V89" t="s">
        <v>637</v>
      </c>
      <c r="W89">
        <v>0</v>
      </c>
      <c r="X89" t="b">
        <v>0</v>
      </c>
      <c r="Y89" t="s">
        <v>638</v>
      </c>
      <c r="Z89" t="s">
        <v>639</v>
      </c>
      <c r="AA89" t="s">
        <v>640</v>
      </c>
      <c r="AB89">
        <v>0</v>
      </c>
      <c r="AC89" t="s">
        <v>641</v>
      </c>
      <c r="AD89">
        <v>-1</v>
      </c>
      <c r="AE89" t="s">
        <v>642</v>
      </c>
      <c r="AF89">
        <v>0</v>
      </c>
      <c r="AG89" t="b">
        <v>0</v>
      </c>
      <c r="AH89">
        <v>-1</v>
      </c>
      <c r="AI89" t="s">
        <v>642</v>
      </c>
      <c r="AJ89">
        <v>0</v>
      </c>
      <c r="AK89" t="b">
        <v>0</v>
      </c>
      <c r="AL89">
        <v>0</v>
      </c>
      <c r="AM89" t="b">
        <v>1</v>
      </c>
      <c r="AN89">
        <v>0</v>
      </c>
      <c r="AO89" t="b">
        <v>0</v>
      </c>
      <c r="AP89">
        <v>245044</v>
      </c>
      <c r="AQ89">
        <v>239815</v>
      </c>
      <c r="AR89">
        <v>245044</v>
      </c>
      <c r="AS89">
        <v>4</v>
      </c>
      <c r="AT89" t="b">
        <v>0</v>
      </c>
      <c r="AU89" t="b">
        <v>1</v>
      </c>
    </row>
    <row r="90" spans="1:47" x14ac:dyDescent="0.25">
      <c r="A90" t="s">
        <v>624</v>
      </c>
      <c r="B90" t="s">
        <v>625</v>
      </c>
      <c r="C90">
        <v>20230101</v>
      </c>
      <c r="D90">
        <v>2023</v>
      </c>
      <c r="E90">
        <v>52</v>
      </c>
      <c r="F90" t="s">
        <v>626</v>
      </c>
      <c r="G90">
        <v>842</v>
      </c>
      <c r="H90" t="s">
        <v>627</v>
      </c>
      <c r="I90" t="s">
        <v>627</v>
      </c>
      <c r="J90" t="s">
        <v>917</v>
      </c>
      <c r="K90" t="s">
        <v>918</v>
      </c>
      <c r="L90">
        <v>336</v>
      </c>
      <c r="M90" t="s">
        <v>832</v>
      </c>
      <c r="N90" t="s">
        <v>833</v>
      </c>
      <c r="O90">
        <v>0</v>
      </c>
      <c r="P90" t="s">
        <v>632</v>
      </c>
      <c r="Q90" t="s">
        <v>633</v>
      </c>
      <c r="R90" t="s">
        <v>634</v>
      </c>
      <c r="S90" t="s">
        <v>635</v>
      </c>
      <c r="T90" t="b">
        <v>1</v>
      </c>
      <c r="U90" t="s">
        <v>636</v>
      </c>
      <c r="V90" t="s">
        <v>637</v>
      </c>
      <c r="W90">
        <v>0</v>
      </c>
      <c r="X90" t="b">
        <v>0</v>
      </c>
      <c r="Y90" t="s">
        <v>638</v>
      </c>
      <c r="Z90" t="s">
        <v>639</v>
      </c>
      <c r="AA90" t="s">
        <v>640</v>
      </c>
      <c r="AB90">
        <v>0</v>
      </c>
      <c r="AC90" t="s">
        <v>641</v>
      </c>
      <c r="AD90">
        <v>-1</v>
      </c>
      <c r="AE90" t="s">
        <v>642</v>
      </c>
      <c r="AF90">
        <v>0</v>
      </c>
      <c r="AG90" t="b">
        <v>0</v>
      </c>
      <c r="AH90">
        <v>-1</v>
      </c>
      <c r="AI90" t="s">
        <v>642</v>
      </c>
      <c r="AJ90">
        <v>0</v>
      </c>
      <c r="AK90" t="b">
        <v>0</v>
      </c>
      <c r="AL90">
        <v>0</v>
      </c>
      <c r="AM90" t="b">
        <v>1</v>
      </c>
      <c r="AN90">
        <v>0</v>
      </c>
      <c r="AO90" t="b">
        <v>0</v>
      </c>
      <c r="AP90">
        <v>1653820</v>
      </c>
      <c r="AQ90">
        <v>1609405</v>
      </c>
      <c r="AR90">
        <v>1653820</v>
      </c>
      <c r="AS90">
        <v>4</v>
      </c>
      <c r="AT90" t="b">
        <v>0</v>
      </c>
      <c r="AU90" t="b">
        <v>1</v>
      </c>
    </row>
    <row r="91" spans="1:47" x14ac:dyDescent="0.25">
      <c r="A91" t="s">
        <v>624</v>
      </c>
      <c r="B91" t="s">
        <v>625</v>
      </c>
      <c r="C91">
        <v>20230101</v>
      </c>
      <c r="D91">
        <v>2023</v>
      </c>
      <c r="E91">
        <v>52</v>
      </c>
      <c r="F91" t="s">
        <v>626</v>
      </c>
      <c r="G91">
        <v>842</v>
      </c>
      <c r="H91" t="s">
        <v>627</v>
      </c>
      <c r="I91" t="s">
        <v>627</v>
      </c>
      <c r="J91" t="s">
        <v>917</v>
      </c>
      <c r="K91" t="s">
        <v>918</v>
      </c>
      <c r="L91">
        <v>340</v>
      </c>
      <c r="M91" t="s">
        <v>834</v>
      </c>
      <c r="N91" t="s">
        <v>183</v>
      </c>
      <c r="O91">
        <v>0</v>
      </c>
      <c r="P91" t="s">
        <v>632</v>
      </c>
      <c r="Q91" t="s">
        <v>633</v>
      </c>
      <c r="R91" t="s">
        <v>634</v>
      </c>
      <c r="S91" t="s">
        <v>635</v>
      </c>
      <c r="T91" t="b">
        <v>1</v>
      </c>
      <c r="U91" t="s">
        <v>636</v>
      </c>
      <c r="V91" t="s">
        <v>637</v>
      </c>
      <c r="W91">
        <v>0</v>
      </c>
      <c r="X91" t="b">
        <v>0</v>
      </c>
      <c r="Y91" t="s">
        <v>638</v>
      </c>
      <c r="Z91" t="s">
        <v>639</v>
      </c>
      <c r="AA91" t="s">
        <v>640</v>
      </c>
      <c r="AB91">
        <v>0</v>
      </c>
      <c r="AC91" t="s">
        <v>641</v>
      </c>
      <c r="AD91">
        <v>-1</v>
      </c>
      <c r="AE91" t="s">
        <v>642</v>
      </c>
      <c r="AF91">
        <v>0</v>
      </c>
      <c r="AG91" t="b">
        <v>0</v>
      </c>
      <c r="AH91">
        <v>-1</v>
      </c>
      <c r="AI91" t="s">
        <v>642</v>
      </c>
      <c r="AJ91">
        <v>0</v>
      </c>
      <c r="AK91" t="b">
        <v>0</v>
      </c>
      <c r="AL91">
        <v>0</v>
      </c>
      <c r="AM91" t="b">
        <v>1</v>
      </c>
      <c r="AN91">
        <v>0</v>
      </c>
      <c r="AO91" t="b">
        <v>0</v>
      </c>
      <c r="AP91">
        <v>5838257186</v>
      </c>
      <c r="AQ91">
        <v>5564171869</v>
      </c>
      <c r="AR91">
        <v>5838257186</v>
      </c>
      <c r="AS91">
        <v>4</v>
      </c>
      <c r="AT91" t="b">
        <v>0</v>
      </c>
      <c r="AU91" t="b">
        <v>1</v>
      </c>
    </row>
    <row r="92" spans="1:47" x14ac:dyDescent="0.25">
      <c r="A92" t="s">
        <v>624</v>
      </c>
      <c r="B92" t="s">
        <v>625</v>
      </c>
      <c r="C92">
        <v>20230101</v>
      </c>
      <c r="D92">
        <v>2023</v>
      </c>
      <c r="E92">
        <v>52</v>
      </c>
      <c r="F92" t="s">
        <v>626</v>
      </c>
      <c r="G92">
        <v>842</v>
      </c>
      <c r="H92" t="s">
        <v>627</v>
      </c>
      <c r="I92" t="s">
        <v>627</v>
      </c>
      <c r="J92" t="s">
        <v>917</v>
      </c>
      <c r="K92" t="s">
        <v>918</v>
      </c>
      <c r="L92">
        <v>344</v>
      </c>
      <c r="M92" t="s">
        <v>835</v>
      </c>
      <c r="N92" t="s">
        <v>943</v>
      </c>
      <c r="O92">
        <v>0</v>
      </c>
      <c r="P92" t="s">
        <v>632</v>
      </c>
      <c r="Q92" t="s">
        <v>633</v>
      </c>
      <c r="R92" t="s">
        <v>634</v>
      </c>
      <c r="S92" t="s">
        <v>635</v>
      </c>
      <c r="T92" t="b">
        <v>1</v>
      </c>
      <c r="U92" t="s">
        <v>636</v>
      </c>
      <c r="V92" t="s">
        <v>637</v>
      </c>
      <c r="W92">
        <v>0</v>
      </c>
      <c r="X92" t="b">
        <v>0</v>
      </c>
      <c r="Y92" t="s">
        <v>638</v>
      </c>
      <c r="Z92" t="s">
        <v>639</v>
      </c>
      <c r="AA92" t="s">
        <v>640</v>
      </c>
      <c r="AB92">
        <v>0</v>
      </c>
      <c r="AC92" t="s">
        <v>641</v>
      </c>
      <c r="AD92">
        <v>-1</v>
      </c>
      <c r="AE92" t="s">
        <v>642</v>
      </c>
      <c r="AF92">
        <v>0</v>
      </c>
      <c r="AG92" t="b">
        <v>0</v>
      </c>
      <c r="AH92">
        <v>-1</v>
      </c>
      <c r="AI92" t="s">
        <v>642</v>
      </c>
      <c r="AJ92">
        <v>0</v>
      </c>
      <c r="AK92" t="b">
        <v>0</v>
      </c>
      <c r="AL92">
        <v>0</v>
      </c>
      <c r="AM92" t="b">
        <v>1</v>
      </c>
      <c r="AN92">
        <v>0</v>
      </c>
      <c r="AO92" t="b">
        <v>0</v>
      </c>
      <c r="AP92">
        <v>4257940062</v>
      </c>
      <c r="AQ92">
        <v>4183419250</v>
      </c>
      <c r="AR92">
        <v>4257940062</v>
      </c>
      <c r="AS92">
        <v>4</v>
      </c>
      <c r="AT92" t="b">
        <v>0</v>
      </c>
      <c r="AU92" t="b">
        <v>1</v>
      </c>
    </row>
    <row r="93" spans="1:47" x14ac:dyDescent="0.25">
      <c r="A93" t="s">
        <v>624</v>
      </c>
      <c r="B93" t="s">
        <v>625</v>
      </c>
      <c r="C93">
        <v>20230101</v>
      </c>
      <c r="D93">
        <v>2023</v>
      </c>
      <c r="E93">
        <v>52</v>
      </c>
      <c r="F93" t="s">
        <v>626</v>
      </c>
      <c r="G93">
        <v>842</v>
      </c>
      <c r="H93" t="s">
        <v>627</v>
      </c>
      <c r="I93" t="s">
        <v>627</v>
      </c>
      <c r="J93" t="s">
        <v>917</v>
      </c>
      <c r="K93" t="s">
        <v>918</v>
      </c>
      <c r="L93">
        <v>348</v>
      </c>
      <c r="M93" t="s">
        <v>836</v>
      </c>
      <c r="N93" t="s">
        <v>189</v>
      </c>
      <c r="O93">
        <v>0</v>
      </c>
      <c r="P93" t="s">
        <v>632</v>
      </c>
      <c r="Q93" t="s">
        <v>633</v>
      </c>
      <c r="R93" t="s">
        <v>634</v>
      </c>
      <c r="S93" t="s">
        <v>635</v>
      </c>
      <c r="T93" t="b">
        <v>1</v>
      </c>
      <c r="U93" t="s">
        <v>636</v>
      </c>
      <c r="V93" t="s">
        <v>637</v>
      </c>
      <c r="W93">
        <v>0</v>
      </c>
      <c r="X93" t="b">
        <v>0</v>
      </c>
      <c r="Y93" t="s">
        <v>638</v>
      </c>
      <c r="Z93" t="s">
        <v>639</v>
      </c>
      <c r="AA93" t="s">
        <v>640</v>
      </c>
      <c r="AB93">
        <v>0</v>
      </c>
      <c r="AC93" t="s">
        <v>641</v>
      </c>
      <c r="AD93">
        <v>-1</v>
      </c>
      <c r="AE93" t="s">
        <v>642</v>
      </c>
      <c r="AF93">
        <v>0</v>
      </c>
      <c r="AG93" t="b">
        <v>0</v>
      </c>
      <c r="AH93">
        <v>-1</v>
      </c>
      <c r="AI93" t="s">
        <v>642</v>
      </c>
      <c r="AJ93">
        <v>0</v>
      </c>
      <c r="AK93" t="b">
        <v>0</v>
      </c>
      <c r="AL93">
        <v>0</v>
      </c>
      <c r="AM93" t="b">
        <v>1</v>
      </c>
      <c r="AN93">
        <v>0</v>
      </c>
      <c r="AO93" t="b">
        <v>0</v>
      </c>
      <c r="AP93">
        <v>10995431758</v>
      </c>
      <c r="AQ93">
        <v>10832036052</v>
      </c>
      <c r="AR93">
        <v>10995431758</v>
      </c>
      <c r="AS93">
        <v>4</v>
      </c>
      <c r="AT93" t="b">
        <v>0</v>
      </c>
      <c r="AU93" t="b">
        <v>1</v>
      </c>
    </row>
    <row r="94" spans="1:47" x14ac:dyDescent="0.25">
      <c r="A94" t="s">
        <v>624</v>
      </c>
      <c r="B94" t="s">
        <v>625</v>
      </c>
      <c r="C94">
        <v>20230101</v>
      </c>
      <c r="D94">
        <v>2023</v>
      </c>
      <c r="E94">
        <v>52</v>
      </c>
      <c r="F94" t="s">
        <v>626</v>
      </c>
      <c r="G94">
        <v>842</v>
      </c>
      <c r="H94" t="s">
        <v>627</v>
      </c>
      <c r="I94" t="s">
        <v>627</v>
      </c>
      <c r="J94" t="s">
        <v>917</v>
      </c>
      <c r="K94" t="s">
        <v>918</v>
      </c>
      <c r="L94">
        <v>352</v>
      </c>
      <c r="M94" t="s">
        <v>837</v>
      </c>
      <c r="N94" t="s">
        <v>207</v>
      </c>
      <c r="O94">
        <v>0</v>
      </c>
      <c r="P94" t="s">
        <v>632</v>
      </c>
      <c r="Q94" t="s">
        <v>633</v>
      </c>
      <c r="R94" t="s">
        <v>634</v>
      </c>
      <c r="S94" t="s">
        <v>635</v>
      </c>
      <c r="T94" t="b">
        <v>1</v>
      </c>
      <c r="U94" t="s">
        <v>636</v>
      </c>
      <c r="V94" t="s">
        <v>637</v>
      </c>
      <c r="W94">
        <v>0</v>
      </c>
      <c r="X94" t="b">
        <v>0</v>
      </c>
      <c r="Y94" t="s">
        <v>638</v>
      </c>
      <c r="Z94" t="s">
        <v>639</v>
      </c>
      <c r="AA94" t="s">
        <v>640</v>
      </c>
      <c r="AB94">
        <v>0</v>
      </c>
      <c r="AC94" t="s">
        <v>641</v>
      </c>
      <c r="AD94">
        <v>-1</v>
      </c>
      <c r="AE94" t="s">
        <v>642</v>
      </c>
      <c r="AF94">
        <v>0</v>
      </c>
      <c r="AG94" t="b">
        <v>0</v>
      </c>
      <c r="AH94">
        <v>-1</v>
      </c>
      <c r="AI94" t="s">
        <v>642</v>
      </c>
      <c r="AJ94">
        <v>0</v>
      </c>
      <c r="AK94" t="b">
        <v>0</v>
      </c>
      <c r="AL94">
        <v>0</v>
      </c>
      <c r="AM94" t="b">
        <v>1</v>
      </c>
      <c r="AN94">
        <v>0</v>
      </c>
      <c r="AO94" t="b">
        <v>0</v>
      </c>
      <c r="AP94">
        <v>712564677</v>
      </c>
      <c r="AQ94">
        <v>674429110</v>
      </c>
      <c r="AR94">
        <v>712564677</v>
      </c>
      <c r="AS94">
        <v>4</v>
      </c>
      <c r="AT94" t="b">
        <v>0</v>
      </c>
      <c r="AU94" t="b">
        <v>1</v>
      </c>
    </row>
    <row r="95" spans="1:47" x14ac:dyDescent="0.25">
      <c r="A95" t="s">
        <v>624</v>
      </c>
      <c r="B95" t="s">
        <v>625</v>
      </c>
      <c r="C95">
        <v>20230101</v>
      </c>
      <c r="D95">
        <v>2023</v>
      </c>
      <c r="E95">
        <v>52</v>
      </c>
      <c r="F95" t="s">
        <v>626</v>
      </c>
      <c r="G95">
        <v>842</v>
      </c>
      <c r="H95" t="s">
        <v>627</v>
      </c>
      <c r="I95" t="s">
        <v>627</v>
      </c>
      <c r="J95" t="s">
        <v>917</v>
      </c>
      <c r="K95" t="s">
        <v>918</v>
      </c>
      <c r="L95">
        <v>360</v>
      </c>
      <c r="M95" t="s">
        <v>648</v>
      </c>
      <c r="N95" t="s">
        <v>191</v>
      </c>
      <c r="O95">
        <v>0</v>
      </c>
      <c r="P95" t="s">
        <v>632</v>
      </c>
      <c r="Q95" t="s">
        <v>633</v>
      </c>
      <c r="R95" t="s">
        <v>634</v>
      </c>
      <c r="S95" t="s">
        <v>635</v>
      </c>
      <c r="T95" t="b">
        <v>1</v>
      </c>
      <c r="U95" t="s">
        <v>636</v>
      </c>
      <c r="V95" t="s">
        <v>637</v>
      </c>
      <c r="W95">
        <v>0</v>
      </c>
      <c r="X95" t="b">
        <v>0</v>
      </c>
      <c r="Y95" t="s">
        <v>638</v>
      </c>
      <c r="Z95" t="s">
        <v>639</v>
      </c>
      <c r="AA95" t="s">
        <v>640</v>
      </c>
      <c r="AB95">
        <v>0</v>
      </c>
      <c r="AC95" t="s">
        <v>641</v>
      </c>
      <c r="AD95">
        <v>-1</v>
      </c>
      <c r="AE95" t="s">
        <v>642</v>
      </c>
      <c r="AF95">
        <v>0</v>
      </c>
      <c r="AG95" t="b">
        <v>0</v>
      </c>
      <c r="AH95">
        <v>-1</v>
      </c>
      <c r="AI95" t="s">
        <v>642</v>
      </c>
      <c r="AJ95">
        <v>0</v>
      </c>
      <c r="AK95" t="b">
        <v>0</v>
      </c>
      <c r="AL95">
        <v>0</v>
      </c>
      <c r="AM95" t="b">
        <v>1</v>
      </c>
      <c r="AN95">
        <v>0</v>
      </c>
      <c r="AO95" t="b">
        <v>0</v>
      </c>
      <c r="AP95">
        <v>28101210465</v>
      </c>
      <c r="AQ95">
        <v>26806552064</v>
      </c>
      <c r="AR95">
        <v>28101210465</v>
      </c>
      <c r="AS95">
        <v>4</v>
      </c>
      <c r="AT95" t="b">
        <v>0</v>
      </c>
      <c r="AU95" t="b">
        <v>1</v>
      </c>
    </row>
    <row r="96" spans="1:47" x14ac:dyDescent="0.25">
      <c r="A96" t="s">
        <v>624</v>
      </c>
      <c r="B96" t="s">
        <v>625</v>
      </c>
      <c r="C96">
        <v>20230101</v>
      </c>
      <c r="D96">
        <v>2023</v>
      </c>
      <c r="E96">
        <v>52</v>
      </c>
      <c r="F96" t="s">
        <v>626</v>
      </c>
      <c r="G96">
        <v>842</v>
      </c>
      <c r="H96" t="s">
        <v>627</v>
      </c>
      <c r="I96" t="s">
        <v>627</v>
      </c>
      <c r="J96" t="s">
        <v>917</v>
      </c>
      <c r="K96" t="s">
        <v>918</v>
      </c>
      <c r="L96">
        <v>364</v>
      </c>
      <c r="M96" t="s">
        <v>838</v>
      </c>
      <c r="N96" t="s">
        <v>205</v>
      </c>
      <c r="O96">
        <v>0</v>
      </c>
      <c r="P96" t="s">
        <v>632</v>
      </c>
      <c r="Q96" t="s">
        <v>633</v>
      </c>
      <c r="R96" t="s">
        <v>634</v>
      </c>
      <c r="S96" t="s">
        <v>635</v>
      </c>
      <c r="T96" t="b">
        <v>1</v>
      </c>
      <c r="U96" t="s">
        <v>636</v>
      </c>
      <c r="V96" t="s">
        <v>637</v>
      </c>
      <c r="W96">
        <v>0</v>
      </c>
      <c r="X96" t="b">
        <v>0</v>
      </c>
      <c r="Y96" t="s">
        <v>638</v>
      </c>
      <c r="Z96" t="s">
        <v>639</v>
      </c>
      <c r="AA96" t="s">
        <v>640</v>
      </c>
      <c r="AB96">
        <v>0</v>
      </c>
      <c r="AC96" t="s">
        <v>641</v>
      </c>
      <c r="AD96">
        <v>-1</v>
      </c>
      <c r="AE96" t="s">
        <v>642</v>
      </c>
      <c r="AF96">
        <v>0</v>
      </c>
      <c r="AG96" t="b">
        <v>0</v>
      </c>
      <c r="AH96">
        <v>-1</v>
      </c>
      <c r="AI96" t="s">
        <v>642</v>
      </c>
      <c r="AJ96">
        <v>0</v>
      </c>
      <c r="AK96" t="b">
        <v>0</v>
      </c>
      <c r="AL96">
        <v>0</v>
      </c>
      <c r="AM96" t="b">
        <v>1</v>
      </c>
      <c r="AN96">
        <v>0</v>
      </c>
      <c r="AO96" t="b">
        <v>0</v>
      </c>
      <c r="AP96">
        <v>2268851</v>
      </c>
      <c r="AQ96">
        <v>2228556</v>
      </c>
      <c r="AR96">
        <v>2268851</v>
      </c>
      <c r="AS96">
        <v>4</v>
      </c>
      <c r="AT96" t="b">
        <v>0</v>
      </c>
      <c r="AU96" t="b">
        <v>1</v>
      </c>
    </row>
    <row r="97" spans="1:47" x14ac:dyDescent="0.25">
      <c r="A97" t="s">
        <v>624</v>
      </c>
      <c r="B97" t="s">
        <v>625</v>
      </c>
      <c r="C97">
        <v>20230101</v>
      </c>
      <c r="D97">
        <v>2023</v>
      </c>
      <c r="E97">
        <v>52</v>
      </c>
      <c r="F97" t="s">
        <v>626</v>
      </c>
      <c r="G97">
        <v>842</v>
      </c>
      <c r="H97" t="s">
        <v>627</v>
      </c>
      <c r="I97" t="s">
        <v>627</v>
      </c>
      <c r="J97" t="s">
        <v>917</v>
      </c>
      <c r="K97" t="s">
        <v>918</v>
      </c>
      <c r="L97">
        <v>368</v>
      </c>
      <c r="M97" t="s">
        <v>839</v>
      </c>
      <c r="N97" t="s">
        <v>203</v>
      </c>
      <c r="O97">
        <v>0</v>
      </c>
      <c r="P97" t="s">
        <v>632</v>
      </c>
      <c r="Q97" t="s">
        <v>633</v>
      </c>
      <c r="R97" t="s">
        <v>634</v>
      </c>
      <c r="S97" t="s">
        <v>635</v>
      </c>
      <c r="T97" t="b">
        <v>1</v>
      </c>
      <c r="U97" t="s">
        <v>636</v>
      </c>
      <c r="V97" t="s">
        <v>637</v>
      </c>
      <c r="W97">
        <v>0</v>
      </c>
      <c r="X97" t="b">
        <v>0</v>
      </c>
      <c r="Y97" t="s">
        <v>638</v>
      </c>
      <c r="Z97" t="s">
        <v>639</v>
      </c>
      <c r="AA97" t="s">
        <v>640</v>
      </c>
      <c r="AB97">
        <v>0</v>
      </c>
      <c r="AC97" t="s">
        <v>641</v>
      </c>
      <c r="AD97">
        <v>-1</v>
      </c>
      <c r="AE97" t="s">
        <v>642</v>
      </c>
      <c r="AF97">
        <v>0</v>
      </c>
      <c r="AG97" t="b">
        <v>0</v>
      </c>
      <c r="AH97">
        <v>-1</v>
      </c>
      <c r="AI97" t="s">
        <v>642</v>
      </c>
      <c r="AJ97">
        <v>0</v>
      </c>
      <c r="AK97" t="b">
        <v>0</v>
      </c>
      <c r="AL97">
        <v>0</v>
      </c>
      <c r="AM97" t="b">
        <v>1</v>
      </c>
      <c r="AN97">
        <v>0</v>
      </c>
      <c r="AO97" t="b">
        <v>0</v>
      </c>
      <c r="AP97">
        <v>8941520927</v>
      </c>
      <c r="AQ97">
        <v>8495337744</v>
      </c>
      <c r="AR97">
        <v>8941520927</v>
      </c>
      <c r="AS97">
        <v>4</v>
      </c>
      <c r="AT97" t="b">
        <v>0</v>
      </c>
      <c r="AU97" t="b">
        <v>1</v>
      </c>
    </row>
    <row r="98" spans="1:47" x14ac:dyDescent="0.25">
      <c r="A98" t="s">
        <v>624</v>
      </c>
      <c r="B98" t="s">
        <v>625</v>
      </c>
      <c r="C98">
        <v>20230101</v>
      </c>
      <c r="D98">
        <v>2023</v>
      </c>
      <c r="E98">
        <v>52</v>
      </c>
      <c r="F98" t="s">
        <v>626</v>
      </c>
      <c r="G98">
        <v>842</v>
      </c>
      <c r="H98" t="s">
        <v>627</v>
      </c>
      <c r="I98" t="s">
        <v>627</v>
      </c>
      <c r="J98" t="s">
        <v>917</v>
      </c>
      <c r="K98" t="s">
        <v>918</v>
      </c>
      <c r="L98">
        <v>372</v>
      </c>
      <c r="M98" t="s">
        <v>761</v>
      </c>
      <c r="N98" t="s">
        <v>762</v>
      </c>
      <c r="O98">
        <v>0</v>
      </c>
      <c r="P98" t="s">
        <v>632</v>
      </c>
      <c r="Q98" t="s">
        <v>633</v>
      </c>
      <c r="R98" t="s">
        <v>634</v>
      </c>
      <c r="S98" t="s">
        <v>635</v>
      </c>
      <c r="T98" t="b">
        <v>1</v>
      </c>
      <c r="U98" t="s">
        <v>636</v>
      </c>
      <c r="V98" t="s">
        <v>637</v>
      </c>
      <c r="W98">
        <v>0</v>
      </c>
      <c r="X98" t="b">
        <v>0</v>
      </c>
      <c r="Y98" t="s">
        <v>638</v>
      </c>
      <c r="Z98" t="s">
        <v>639</v>
      </c>
      <c r="AA98" t="s">
        <v>640</v>
      </c>
      <c r="AB98">
        <v>0</v>
      </c>
      <c r="AC98" t="s">
        <v>641</v>
      </c>
      <c r="AD98">
        <v>-1</v>
      </c>
      <c r="AE98" t="s">
        <v>642</v>
      </c>
      <c r="AF98">
        <v>0</v>
      </c>
      <c r="AG98" t="b">
        <v>0</v>
      </c>
      <c r="AH98">
        <v>-1</v>
      </c>
      <c r="AI98" t="s">
        <v>642</v>
      </c>
      <c r="AJ98">
        <v>0</v>
      </c>
      <c r="AK98" t="b">
        <v>0</v>
      </c>
      <c r="AL98">
        <v>0</v>
      </c>
      <c r="AM98" t="b">
        <v>1</v>
      </c>
      <c r="AN98">
        <v>0</v>
      </c>
      <c r="AO98" t="b">
        <v>0</v>
      </c>
      <c r="AP98">
        <v>82714924716</v>
      </c>
      <c r="AQ98">
        <v>82290297701</v>
      </c>
      <c r="AR98">
        <v>82714924716</v>
      </c>
      <c r="AS98">
        <v>4</v>
      </c>
      <c r="AT98" t="b">
        <v>0</v>
      </c>
      <c r="AU98" t="b">
        <v>1</v>
      </c>
    </row>
    <row r="99" spans="1:47" x14ac:dyDescent="0.25">
      <c r="A99" t="s">
        <v>624</v>
      </c>
      <c r="B99" t="s">
        <v>625</v>
      </c>
      <c r="C99">
        <v>20230101</v>
      </c>
      <c r="D99">
        <v>2023</v>
      </c>
      <c r="E99">
        <v>52</v>
      </c>
      <c r="F99" t="s">
        <v>626</v>
      </c>
      <c r="G99">
        <v>842</v>
      </c>
      <c r="H99" t="s">
        <v>627</v>
      </c>
      <c r="I99" t="s">
        <v>627</v>
      </c>
      <c r="J99" t="s">
        <v>917</v>
      </c>
      <c r="K99" t="s">
        <v>918</v>
      </c>
      <c r="L99">
        <v>376</v>
      </c>
      <c r="M99" t="s">
        <v>763</v>
      </c>
      <c r="N99" t="s">
        <v>195</v>
      </c>
      <c r="O99">
        <v>0</v>
      </c>
      <c r="P99" t="s">
        <v>632</v>
      </c>
      <c r="Q99" t="s">
        <v>633</v>
      </c>
      <c r="R99" t="s">
        <v>634</v>
      </c>
      <c r="S99" t="s">
        <v>635</v>
      </c>
      <c r="T99" t="b">
        <v>1</v>
      </c>
      <c r="U99" t="s">
        <v>636</v>
      </c>
      <c r="V99" t="s">
        <v>637</v>
      </c>
      <c r="W99">
        <v>0</v>
      </c>
      <c r="X99" t="b">
        <v>0</v>
      </c>
      <c r="Y99" t="s">
        <v>638</v>
      </c>
      <c r="Z99" t="s">
        <v>639</v>
      </c>
      <c r="AA99" t="s">
        <v>640</v>
      </c>
      <c r="AB99">
        <v>0</v>
      </c>
      <c r="AC99" t="s">
        <v>641</v>
      </c>
      <c r="AD99">
        <v>-1</v>
      </c>
      <c r="AE99" t="s">
        <v>642</v>
      </c>
      <c r="AF99">
        <v>0</v>
      </c>
      <c r="AG99" t="b">
        <v>0</v>
      </c>
      <c r="AH99">
        <v>-1</v>
      </c>
      <c r="AI99" t="s">
        <v>642</v>
      </c>
      <c r="AJ99">
        <v>0</v>
      </c>
      <c r="AK99" t="b">
        <v>0</v>
      </c>
      <c r="AL99">
        <v>0</v>
      </c>
      <c r="AM99" t="b">
        <v>1</v>
      </c>
      <c r="AN99">
        <v>0</v>
      </c>
      <c r="AO99" t="b">
        <v>0</v>
      </c>
      <c r="AP99">
        <v>21162969462</v>
      </c>
      <c r="AQ99">
        <v>20818668957</v>
      </c>
      <c r="AR99">
        <v>21162969462</v>
      </c>
      <c r="AS99">
        <v>4</v>
      </c>
      <c r="AT99" t="b">
        <v>0</v>
      </c>
      <c r="AU99" t="b">
        <v>1</v>
      </c>
    </row>
    <row r="100" spans="1:47" x14ac:dyDescent="0.25">
      <c r="A100" t="s">
        <v>624</v>
      </c>
      <c r="B100" t="s">
        <v>625</v>
      </c>
      <c r="C100">
        <v>20230101</v>
      </c>
      <c r="D100">
        <v>2023</v>
      </c>
      <c r="E100">
        <v>52</v>
      </c>
      <c r="F100" t="s">
        <v>626</v>
      </c>
      <c r="G100">
        <v>842</v>
      </c>
      <c r="H100" t="s">
        <v>627</v>
      </c>
      <c r="I100" t="s">
        <v>627</v>
      </c>
      <c r="J100" t="s">
        <v>917</v>
      </c>
      <c r="K100" t="s">
        <v>918</v>
      </c>
      <c r="L100">
        <v>380</v>
      </c>
      <c r="M100" t="s">
        <v>764</v>
      </c>
      <c r="N100" t="s">
        <v>209</v>
      </c>
      <c r="O100">
        <v>0</v>
      </c>
      <c r="P100" t="s">
        <v>632</v>
      </c>
      <c r="Q100" t="s">
        <v>633</v>
      </c>
      <c r="R100" t="s">
        <v>634</v>
      </c>
      <c r="S100" t="s">
        <v>635</v>
      </c>
      <c r="T100" t="b">
        <v>1</v>
      </c>
      <c r="U100" t="s">
        <v>636</v>
      </c>
      <c r="V100" t="s">
        <v>637</v>
      </c>
      <c r="W100">
        <v>0</v>
      </c>
      <c r="X100" t="b">
        <v>0</v>
      </c>
      <c r="Y100" t="s">
        <v>638</v>
      </c>
      <c r="Z100" t="s">
        <v>639</v>
      </c>
      <c r="AA100" t="s">
        <v>640</v>
      </c>
      <c r="AB100">
        <v>0</v>
      </c>
      <c r="AC100" t="s">
        <v>641</v>
      </c>
      <c r="AD100">
        <v>-1</v>
      </c>
      <c r="AE100" t="s">
        <v>642</v>
      </c>
      <c r="AF100">
        <v>0</v>
      </c>
      <c r="AG100" t="b">
        <v>0</v>
      </c>
      <c r="AH100">
        <v>-1</v>
      </c>
      <c r="AI100" t="s">
        <v>642</v>
      </c>
      <c r="AJ100">
        <v>0</v>
      </c>
      <c r="AK100" t="b">
        <v>0</v>
      </c>
      <c r="AL100">
        <v>0</v>
      </c>
      <c r="AM100" t="b">
        <v>1</v>
      </c>
      <c r="AN100">
        <v>0</v>
      </c>
      <c r="AO100" t="b">
        <v>0</v>
      </c>
      <c r="AP100">
        <v>75171409613</v>
      </c>
      <c r="AQ100">
        <v>72927339685</v>
      </c>
      <c r="AR100">
        <v>75171409613</v>
      </c>
      <c r="AS100">
        <v>4</v>
      </c>
      <c r="AT100" t="b">
        <v>0</v>
      </c>
      <c r="AU100" t="b">
        <v>1</v>
      </c>
    </row>
    <row r="101" spans="1:47" x14ac:dyDescent="0.25">
      <c r="A101" t="s">
        <v>624</v>
      </c>
      <c r="B101" t="s">
        <v>625</v>
      </c>
      <c r="C101">
        <v>20230101</v>
      </c>
      <c r="D101">
        <v>2023</v>
      </c>
      <c r="E101">
        <v>52</v>
      </c>
      <c r="F101" t="s">
        <v>626</v>
      </c>
      <c r="G101">
        <v>842</v>
      </c>
      <c r="H101" t="s">
        <v>627</v>
      </c>
      <c r="I101" t="s">
        <v>627</v>
      </c>
      <c r="J101" t="s">
        <v>917</v>
      </c>
      <c r="K101" t="s">
        <v>918</v>
      </c>
      <c r="L101">
        <v>384</v>
      </c>
      <c r="M101" t="s">
        <v>765</v>
      </c>
      <c r="N101" t="s">
        <v>766</v>
      </c>
      <c r="O101">
        <v>0</v>
      </c>
      <c r="P101" t="s">
        <v>632</v>
      </c>
      <c r="Q101" t="s">
        <v>633</v>
      </c>
      <c r="R101" t="s">
        <v>634</v>
      </c>
      <c r="S101" t="s">
        <v>635</v>
      </c>
      <c r="T101" t="b">
        <v>1</v>
      </c>
      <c r="U101" t="s">
        <v>636</v>
      </c>
      <c r="V101" t="s">
        <v>637</v>
      </c>
      <c r="W101">
        <v>0</v>
      </c>
      <c r="X101" t="b">
        <v>0</v>
      </c>
      <c r="Y101" t="s">
        <v>638</v>
      </c>
      <c r="Z101" t="s">
        <v>639</v>
      </c>
      <c r="AA101" t="s">
        <v>640</v>
      </c>
      <c r="AB101">
        <v>0</v>
      </c>
      <c r="AC101" t="s">
        <v>641</v>
      </c>
      <c r="AD101">
        <v>-1</v>
      </c>
      <c r="AE101" t="s">
        <v>642</v>
      </c>
      <c r="AF101">
        <v>0</v>
      </c>
      <c r="AG101" t="b">
        <v>0</v>
      </c>
      <c r="AH101">
        <v>-1</v>
      </c>
      <c r="AI101" t="s">
        <v>642</v>
      </c>
      <c r="AJ101">
        <v>0</v>
      </c>
      <c r="AK101" t="b">
        <v>0</v>
      </c>
      <c r="AL101">
        <v>0</v>
      </c>
      <c r="AM101" t="b">
        <v>1</v>
      </c>
      <c r="AN101">
        <v>0</v>
      </c>
      <c r="AO101" t="b">
        <v>0</v>
      </c>
      <c r="AP101">
        <v>1003403678</v>
      </c>
      <c r="AQ101">
        <v>948291764</v>
      </c>
      <c r="AR101">
        <v>1003403678</v>
      </c>
      <c r="AS101">
        <v>4</v>
      </c>
      <c r="AT101" t="b">
        <v>0</v>
      </c>
      <c r="AU101" t="b">
        <v>1</v>
      </c>
    </row>
    <row r="102" spans="1:47" x14ac:dyDescent="0.25">
      <c r="A102" t="s">
        <v>624</v>
      </c>
      <c r="B102" t="s">
        <v>625</v>
      </c>
      <c r="C102">
        <v>20230101</v>
      </c>
      <c r="D102">
        <v>2023</v>
      </c>
      <c r="E102">
        <v>52</v>
      </c>
      <c r="F102" t="s">
        <v>626</v>
      </c>
      <c r="G102">
        <v>842</v>
      </c>
      <c r="H102" t="s">
        <v>627</v>
      </c>
      <c r="I102" t="s">
        <v>627</v>
      </c>
      <c r="J102" t="s">
        <v>917</v>
      </c>
      <c r="K102" t="s">
        <v>918</v>
      </c>
      <c r="L102">
        <v>388</v>
      </c>
      <c r="M102" t="s">
        <v>767</v>
      </c>
      <c r="N102" t="s">
        <v>213</v>
      </c>
      <c r="O102">
        <v>0</v>
      </c>
      <c r="P102" t="s">
        <v>632</v>
      </c>
      <c r="Q102" t="s">
        <v>633</v>
      </c>
      <c r="R102" t="s">
        <v>634</v>
      </c>
      <c r="S102" t="s">
        <v>635</v>
      </c>
      <c r="T102" t="b">
        <v>1</v>
      </c>
      <c r="U102" t="s">
        <v>636</v>
      </c>
      <c r="V102" t="s">
        <v>637</v>
      </c>
      <c r="W102">
        <v>0</v>
      </c>
      <c r="X102" t="b">
        <v>0</v>
      </c>
      <c r="Y102" t="s">
        <v>638</v>
      </c>
      <c r="Z102" t="s">
        <v>639</v>
      </c>
      <c r="AA102" t="s">
        <v>640</v>
      </c>
      <c r="AB102">
        <v>0</v>
      </c>
      <c r="AC102" t="s">
        <v>641</v>
      </c>
      <c r="AD102">
        <v>-1</v>
      </c>
      <c r="AE102" t="s">
        <v>642</v>
      </c>
      <c r="AF102">
        <v>0</v>
      </c>
      <c r="AG102" t="b">
        <v>0</v>
      </c>
      <c r="AH102">
        <v>-1</v>
      </c>
      <c r="AI102" t="s">
        <v>642</v>
      </c>
      <c r="AJ102">
        <v>0</v>
      </c>
      <c r="AK102" t="b">
        <v>0</v>
      </c>
      <c r="AL102">
        <v>0</v>
      </c>
      <c r="AM102" t="b">
        <v>1</v>
      </c>
      <c r="AN102">
        <v>0</v>
      </c>
      <c r="AO102" t="b">
        <v>0</v>
      </c>
      <c r="AP102">
        <v>406806530</v>
      </c>
      <c r="AQ102">
        <v>389637919</v>
      </c>
      <c r="AR102">
        <v>406806530</v>
      </c>
      <c r="AS102">
        <v>4</v>
      </c>
      <c r="AT102" t="b">
        <v>0</v>
      </c>
      <c r="AU102" t="b">
        <v>1</v>
      </c>
    </row>
    <row r="103" spans="1:47" x14ac:dyDescent="0.25">
      <c r="A103" t="s">
        <v>624</v>
      </c>
      <c r="B103" t="s">
        <v>625</v>
      </c>
      <c r="C103">
        <v>20230101</v>
      </c>
      <c r="D103">
        <v>2023</v>
      </c>
      <c r="E103">
        <v>52</v>
      </c>
      <c r="F103" t="s">
        <v>626</v>
      </c>
      <c r="G103">
        <v>842</v>
      </c>
      <c r="H103" t="s">
        <v>627</v>
      </c>
      <c r="I103" t="s">
        <v>627</v>
      </c>
      <c r="J103" t="s">
        <v>917</v>
      </c>
      <c r="K103" t="s">
        <v>918</v>
      </c>
      <c r="L103">
        <v>392</v>
      </c>
      <c r="M103" t="s">
        <v>768</v>
      </c>
      <c r="N103" t="s">
        <v>217</v>
      </c>
      <c r="O103">
        <v>0</v>
      </c>
      <c r="P103" t="s">
        <v>632</v>
      </c>
      <c r="Q103" t="s">
        <v>633</v>
      </c>
      <c r="R103" t="s">
        <v>634</v>
      </c>
      <c r="S103" t="s">
        <v>635</v>
      </c>
      <c r="T103" t="b">
        <v>1</v>
      </c>
      <c r="U103" t="s">
        <v>636</v>
      </c>
      <c r="V103" t="s">
        <v>637</v>
      </c>
      <c r="W103">
        <v>0</v>
      </c>
      <c r="X103" t="b">
        <v>0</v>
      </c>
      <c r="Y103" t="s">
        <v>638</v>
      </c>
      <c r="Z103" t="s">
        <v>639</v>
      </c>
      <c r="AA103" t="s">
        <v>640</v>
      </c>
      <c r="AB103">
        <v>0</v>
      </c>
      <c r="AC103" t="s">
        <v>641</v>
      </c>
      <c r="AD103">
        <v>-1</v>
      </c>
      <c r="AE103" t="s">
        <v>642</v>
      </c>
      <c r="AF103">
        <v>0</v>
      </c>
      <c r="AG103" t="b">
        <v>0</v>
      </c>
      <c r="AH103">
        <v>-1</v>
      </c>
      <c r="AI103" t="s">
        <v>642</v>
      </c>
      <c r="AJ103">
        <v>0</v>
      </c>
      <c r="AK103" t="b">
        <v>0</v>
      </c>
      <c r="AL103">
        <v>0</v>
      </c>
      <c r="AM103" t="b">
        <v>1</v>
      </c>
      <c r="AN103">
        <v>0</v>
      </c>
      <c r="AO103" t="b">
        <v>0</v>
      </c>
      <c r="AP103">
        <v>151580564290</v>
      </c>
      <c r="AQ103">
        <v>147340317186</v>
      </c>
      <c r="AR103">
        <v>151580564290</v>
      </c>
      <c r="AS103">
        <v>4</v>
      </c>
      <c r="AT103" t="b">
        <v>0</v>
      </c>
      <c r="AU103" t="b">
        <v>1</v>
      </c>
    </row>
    <row r="104" spans="1:47" x14ac:dyDescent="0.25">
      <c r="A104" t="s">
        <v>624</v>
      </c>
      <c r="B104" t="s">
        <v>625</v>
      </c>
      <c r="C104">
        <v>20230101</v>
      </c>
      <c r="D104">
        <v>2023</v>
      </c>
      <c r="E104">
        <v>52</v>
      </c>
      <c r="F104" t="s">
        <v>626</v>
      </c>
      <c r="G104">
        <v>842</v>
      </c>
      <c r="H104" t="s">
        <v>627</v>
      </c>
      <c r="I104" t="s">
        <v>627</v>
      </c>
      <c r="J104" t="s">
        <v>917</v>
      </c>
      <c r="K104" t="s">
        <v>918</v>
      </c>
      <c r="L104">
        <v>398</v>
      </c>
      <c r="M104" t="s">
        <v>769</v>
      </c>
      <c r="N104" t="s">
        <v>239</v>
      </c>
      <c r="O104">
        <v>0</v>
      </c>
      <c r="P104" t="s">
        <v>632</v>
      </c>
      <c r="Q104" t="s">
        <v>633</v>
      </c>
      <c r="R104" t="s">
        <v>634</v>
      </c>
      <c r="S104" t="s">
        <v>635</v>
      </c>
      <c r="T104" t="b">
        <v>1</v>
      </c>
      <c r="U104" t="s">
        <v>636</v>
      </c>
      <c r="V104" t="s">
        <v>637</v>
      </c>
      <c r="W104">
        <v>0</v>
      </c>
      <c r="X104" t="b">
        <v>0</v>
      </c>
      <c r="Y104" t="s">
        <v>638</v>
      </c>
      <c r="Z104" t="s">
        <v>639</v>
      </c>
      <c r="AA104" t="s">
        <v>640</v>
      </c>
      <c r="AB104">
        <v>0</v>
      </c>
      <c r="AC104" t="s">
        <v>641</v>
      </c>
      <c r="AD104">
        <v>-1</v>
      </c>
      <c r="AE104" t="s">
        <v>642</v>
      </c>
      <c r="AF104">
        <v>0</v>
      </c>
      <c r="AG104" t="b">
        <v>0</v>
      </c>
      <c r="AH104">
        <v>-1</v>
      </c>
      <c r="AI104" t="s">
        <v>642</v>
      </c>
      <c r="AJ104">
        <v>0</v>
      </c>
      <c r="AK104" t="b">
        <v>0</v>
      </c>
      <c r="AL104">
        <v>0</v>
      </c>
      <c r="AM104" t="b">
        <v>1</v>
      </c>
      <c r="AN104">
        <v>0</v>
      </c>
      <c r="AO104" t="b">
        <v>0</v>
      </c>
      <c r="AP104">
        <v>2317145453</v>
      </c>
      <c r="AQ104">
        <v>2233421491</v>
      </c>
      <c r="AR104">
        <v>2317145453</v>
      </c>
      <c r="AS104">
        <v>4</v>
      </c>
      <c r="AT104" t="b">
        <v>0</v>
      </c>
      <c r="AU104" t="b">
        <v>1</v>
      </c>
    </row>
    <row r="105" spans="1:47" x14ac:dyDescent="0.25">
      <c r="A105" t="s">
        <v>624</v>
      </c>
      <c r="B105" t="s">
        <v>625</v>
      </c>
      <c r="C105">
        <v>20230101</v>
      </c>
      <c r="D105">
        <v>2023</v>
      </c>
      <c r="E105">
        <v>52</v>
      </c>
      <c r="F105" t="s">
        <v>626</v>
      </c>
      <c r="G105">
        <v>842</v>
      </c>
      <c r="H105" t="s">
        <v>627</v>
      </c>
      <c r="I105" t="s">
        <v>627</v>
      </c>
      <c r="J105" t="s">
        <v>917</v>
      </c>
      <c r="K105" t="s">
        <v>918</v>
      </c>
      <c r="L105">
        <v>400</v>
      </c>
      <c r="M105" t="s">
        <v>770</v>
      </c>
      <c r="N105" t="s">
        <v>215</v>
      </c>
      <c r="O105">
        <v>0</v>
      </c>
      <c r="P105" t="s">
        <v>632</v>
      </c>
      <c r="Q105" t="s">
        <v>633</v>
      </c>
      <c r="R105" t="s">
        <v>634</v>
      </c>
      <c r="S105" t="s">
        <v>635</v>
      </c>
      <c r="T105" t="b">
        <v>1</v>
      </c>
      <c r="U105" t="s">
        <v>636</v>
      </c>
      <c r="V105" t="s">
        <v>637</v>
      </c>
      <c r="W105">
        <v>0</v>
      </c>
      <c r="X105" t="b">
        <v>0</v>
      </c>
      <c r="Y105" t="s">
        <v>638</v>
      </c>
      <c r="Z105" t="s">
        <v>639</v>
      </c>
      <c r="AA105" t="s">
        <v>640</v>
      </c>
      <c r="AB105">
        <v>0</v>
      </c>
      <c r="AC105" t="s">
        <v>641</v>
      </c>
      <c r="AD105">
        <v>-1</v>
      </c>
      <c r="AE105" t="s">
        <v>642</v>
      </c>
      <c r="AF105">
        <v>0</v>
      </c>
      <c r="AG105" t="b">
        <v>0</v>
      </c>
      <c r="AH105">
        <v>-1</v>
      </c>
      <c r="AI105" t="s">
        <v>642</v>
      </c>
      <c r="AJ105">
        <v>0</v>
      </c>
      <c r="AK105" t="b">
        <v>0</v>
      </c>
      <c r="AL105">
        <v>0</v>
      </c>
      <c r="AM105" t="b">
        <v>1</v>
      </c>
      <c r="AN105">
        <v>0</v>
      </c>
      <c r="AO105" t="b">
        <v>0</v>
      </c>
      <c r="AP105">
        <v>2996986370</v>
      </c>
      <c r="AQ105">
        <v>2914455869</v>
      </c>
      <c r="AR105">
        <v>2996986370</v>
      </c>
      <c r="AS105">
        <v>4</v>
      </c>
      <c r="AT105" t="b">
        <v>0</v>
      </c>
      <c r="AU105" t="b">
        <v>1</v>
      </c>
    </row>
    <row r="106" spans="1:47" x14ac:dyDescent="0.25">
      <c r="A106" t="s">
        <v>624</v>
      </c>
      <c r="B106" t="s">
        <v>625</v>
      </c>
      <c r="C106">
        <v>20230101</v>
      </c>
      <c r="D106">
        <v>2023</v>
      </c>
      <c r="E106">
        <v>52</v>
      </c>
      <c r="F106" t="s">
        <v>626</v>
      </c>
      <c r="G106">
        <v>842</v>
      </c>
      <c r="H106" t="s">
        <v>627</v>
      </c>
      <c r="I106" t="s">
        <v>627</v>
      </c>
      <c r="J106" t="s">
        <v>917</v>
      </c>
      <c r="K106" t="s">
        <v>918</v>
      </c>
      <c r="L106">
        <v>404</v>
      </c>
      <c r="M106" t="s">
        <v>793</v>
      </c>
      <c r="N106" t="s">
        <v>219</v>
      </c>
      <c r="O106">
        <v>0</v>
      </c>
      <c r="P106" t="s">
        <v>632</v>
      </c>
      <c r="Q106" t="s">
        <v>633</v>
      </c>
      <c r="R106" t="s">
        <v>634</v>
      </c>
      <c r="S106" t="s">
        <v>635</v>
      </c>
      <c r="T106" t="b">
        <v>1</v>
      </c>
      <c r="U106" t="s">
        <v>636</v>
      </c>
      <c r="V106" t="s">
        <v>637</v>
      </c>
      <c r="W106">
        <v>0</v>
      </c>
      <c r="X106" t="b">
        <v>0</v>
      </c>
      <c r="Y106" t="s">
        <v>638</v>
      </c>
      <c r="Z106" t="s">
        <v>639</v>
      </c>
      <c r="AA106" t="s">
        <v>640</v>
      </c>
      <c r="AB106">
        <v>0</v>
      </c>
      <c r="AC106" t="s">
        <v>641</v>
      </c>
      <c r="AD106">
        <v>-1</v>
      </c>
      <c r="AE106" t="s">
        <v>642</v>
      </c>
      <c r="AF106">
        <v>0</v>
      </c>
      <c r="AG106" t="b">
        <v>0</v>
      </c>
      <c r="AH106">
        <v>-1</v>
      </c>
      <c r="AI106" t="s">
        <v>642</v>
      </c>
      <c r="AJ106">
        <v>0</v>
      </c>
      <c r="AK106" t="b">
        <v>0</v>
      </c>
      <c r="AL106">
        <v>0</v>
      </c>
      <c r="AM106" t="b">
        <v>1</v>
      </c>
      <c r="AN106">
        <v>0</v>
      </c>
      <c r="AO106" t="b">
        <v>0</v>
      </c>
      <c r="AP106">
        <v>918514732</v>
      </c>
      <c r="AQ106">
        <v>895268850</v>
      </c>
      <c r="AR106">
        <v>918514732</v>
      </c>
      <c r="AS106">
        <v>4</v>
      </c>
      <c r="AT106" t="b">
        <v>0</v>
      </c>
      <c r="AU106" t="b">
        <v>1</v>
      </c>
    </row>
    <row r="107" spans="1:47" x14ac:dyDescent="0.25">
      <c r="A107" t="s">
        <v>624</v>
      </c>
      <c r="B107" t="s">
        <v>625</v>
      </c>
      <c r="C107">
        <v>20230101</v>
      </c>
      <c r="D107">
        <v>2023</v>
      </c>
      <c r="E107">
        <v>52</v>
      </c>
      <c r="F107" t="s">
        <v>626</v>
      </c>
      <c r="G107">
        <v>842</v>
      </c>
      <c r="H107" t="s">
        <v>627</v>
      </c>
      <c r="I107" t="s">
        <v>627</v>
      </c>
      <c r="J107" t="s">
        <v>917</v>
      </c>
      <c r="K107" t="s">
        <v>918</v>
      </c>
      <c r="L107">
        <v>410</v>
      </c>
      <c r="M107" t="s">
        <v>794</v>
      </c>
      <c r="N107" t="s">
        <v>795</v>
      </c>
      <c r="O107">
        <v>0</v>
      </c>
      <c r="P107" t="s">
        <v>632</v>
      </c>
      <c r="Q107" t="s">
        <v>633</v>
      </c>
      <c r="R107" t="s">
        <v>634</v>
      </c>
      <c r="S107" t="s">
        <v>635</v>
      </c>
      <c r="T107" t="b">
        <v>1</v>
      </c>
      <c r="U107" t="s">
        <v>636</v>
      </c>
      <c r="V107" t="s">
        <v>637</v>
      </c>
      <c r="W107">
        <v>0</v>
      </c>
      <c r="X107" t="b">
        <v>0</v>
      </c>
      <c r="Y107" t="s">
        <v>638</v>
      </c>
      <c r="Z107" t="s">
        <v>639</v>
      </c>
      <c r="AA107" t="s">
        <v>640</v>
      </c>
      <c r="AB107">
        <v>0</v>
      </c>
      <c r="AC107" t="s">
        <v>641</v>
      </c>
      <c r="AD107">
        <v>-1</v>
      </c>
      <c r="AE107" t="s">
        <v>642</v>
      </c>
      <c r="AF107">
        <v>0</v>
      </c>
      <c r="AG107" t="b">
        <v>0</v>
      </c>
      <c r="AH107">
        <v>-1</v>
      </c>
      <c r="AI107" t="s">
        <v>642</v>
      </c>
      <c r="AJ107">
        <v>0</v>
      </c>
      <c r="AK107" t="b">
        <v>0</v>
      </c>
      <c r="AL107">
        <v>0</v>
      </c>
      <c r="AM107" t="b">
        <v>1</v>
      </c>
      <c r="AN107">
        <v>0</v>
      </c>
      <c r="AO107" t="b">
        <v>0</v>
      </c>
      <c r="AP107">
        <v>119716388241</v>
      </c>
      <c r="AQ107">
        <v>116226168753</v>
      </c>
      <c r="AR107">
        <v>119716388241</v>
      </c>
      <c r="AS107">
        <v>4</v>
      </c>
      <c r="AT107" t="b">
        <v>0</v>
      </c>
      <c r="AU107" t="b">
        <v>1</v>
      </c>
    </row>
    <row r="108" spans="1:47" x14ac:dyDescent="0.25">
      <c r="A108" t="s">
        <v>624</v>
      </c>
      <c r="B108" t="s">
        <v>625</v>
      </c>
      <c r="C108">
        <v>20230101</v>
      </c>
      <c r="D108">
        <v>2023</v>
      </c>
      <c r="E108">
        <v>52</v>
      </c>
      <c r="F108" t="s">
        <v>626</v>
      </c>
      <c r="G108">
        <v>842</v>
      </c>
      <c r="H108" t="s">
        <v>627</v>
      </c>
      <c r="I108" t="s">
        <v>627</v>
      </c>
      <c r="J108" t="s">
        <v>917</v>
      </c>
      <c r="K108" t="s">
        <v>918</v>
      </c>
      <c r="L108">
        <v>414</v>
      </c>
      <c r="M108" t="s">
        <v>796</v>
      </c>
      <c r="N108" t="s">
        <v>235</v>
      </c>
      <c r="O108">
        <v>0</v>
      </c>
      <c r="P108" t="s">
        <v>632</v>
      </c>
      <c r="Q108" t="s">
        <v>633</v>
      </c>
      <c r="R108" t="s">
        <v>634</v>
      </c>
      <c r="S108" t="s">
        <v>635</v>
      </c>
      <c r="T108" t="b">
        <v>1</v>
      </c>
      <c r="U108" t="s">
        <v>636</v>
      </c>
      <c r="V108" t="s">
        <v>637</v>
      </c>
      <c r="W108">
        <v>0</v>
      </c>
      <c r="X108" t="b">
        <v>0</v>
      </c>
      <c r="Y108" t="s">
        <v>638</v>
      </c>
      <c r="Z108" t="s">
        <v>639</v>
      </c>
      <c r="AA108" t="s">
        <v>640</v>
      </c>
      <c r="AB108">
        <v>0</v>
      </c>
      <c r="AC108" t="s">
        <v>641</v>
      </c>
      <c r="AD108">
        <v>-1</v>
      </c>
      <c r="AE108" t="s">
        <v>642</v>
      </c>
      <c r="AF108">
        <v>0</v>
      </c>
      <c r="AG108" t="b">
        <v>0</v>
      </c>
      <c r="AH108">
        <v>-1</v>
      </c>
      <c r="AI108" t="s">
        <v>642</v>
      </c>
      <c r="AJ108">
        <v>0</v>
      </c>
      <c r="AK108" t="b">
        <v>0</v>
      </c>
      <c r="AL108">
        <v>0</v>
      </c>
      <c r="AM108" t="b">
        <v>1</v>
      </c>
      <c r="AN108">
        <v>0</v>
      </c>
      <c r="AO108" t="b">
        <v>0</v>
      </c>
      <c r="AP108">
        <v>1780807032</v>
      </c>
      <c r="AQ108">
        <v>1718223684</v>
      </c>
      <c r="AR108">
        <v>1780807032</v>
      </c>
      <c r="AS108">
        <v>4</v>
      </c>
      <c r="AT108" t="b">
        <v>0</v>
      </c>
      <c r="AU108" t="b">
        <v>1</v>
      </c>
    </row>
    <row r="109" spans="1:47" x14ac:dyDescent="0.25">
      <c r="A109" t="s">
        <v>624</v>
      </c>
      <c r="B109" t="s">
        <v>625</v>
      </c>
      <c r="C109">
        <v>20230101</v>
      </c>
      <c r="D109">
        <v>2023</v>
      </c>
      <c r="E109">
        <v>52</v>
      </c>
      <c r="F109" t="s">
        <v>626</v>
      </c>
      <c r="G109">
        <v>842</v>
      </c>
      <c r="H109" t="s">
        <v>627</v>
      </c>
      <c r="I109" t="s">
        <v>627</v>
      </c>
      <c r="J109" t="s">
        <v>917</v>
      </c>
      <c r="K109" t="s">
        <v>918</v>
      </c>
      <c r="L109">
        <v>417</v>
      </c>
      <c r="M109" t="s">
        <v>797</v>
      </c>
      <c r="N109" t="s">
        <v>221</v>
      </c>
      <c r="O109">
        <v>0</v>
      </c>
      <c r="P109" t="s">
        <v>632</v>
      </c>
      <c r="Q109" t="s">
        <v>633</v>
      </c>
      <c r="R109" t="s">
        <v>634</v>
      </c>
      <c r="S109" t="s">
        <v>635</v>
      </c>
      <c r="T109" t="b">
        <v>1</v>
      </c>
      <c r="U109" t="s">
        <v>636</v>
      </c>
      <c r="V109" t="s">
        <v>637</v>
      </c>
      <c r="W109">
        <v>0</v>
      </c>
      <c r="X109" t="b">
        <v>0</v>
      </c>
      <c r="Y109" t="s">
        <v>638</v>
      </c>
      <c r="Z109" t="s">
        <v>639</v>
      </c>
      <c r="AA109" t="s">
        <v>640</v>
      </c>
      <c r="AB109">
        <v>0</v>
      </c>
      <c r="AC109" t="s">
        <v>641</v>
      </c>
      <c r="AD109">
        <v>-1</v>
      </c>
      <c r="AE109" t="s">
        <v>642</v>
      </c>
      <c r="AF109">
        <v>0</v>
      </c>
      <c r="AG109" t="b">
        <v>0</v>
      </c>
      <c r="AH109">
        <v>-1</v>
      </c>
      <c r="AI109" t="s">
        <v>642</v>
      </c>
      <c r="AJ109">
        <v>0</v>
      </c>
      <c r="AK109" t="b">
        <v>0</v>
      </c>
      <c r="AL109">
        <v>0</v>
      </c>
      <c r="AM109" t="b">
        <v>1</v>
      </c>
      <c r="AN109">
        <v>0</v>
      </c>
      <c r="AO109" t="b">
        <v>0</v>
      </c>
      <c r="AP109">
        <v>12905797</v>
      </c>
      <c r="AQ109">
        <v>12694484</v>
      </c>
      <c r="AR109">
        <v>12905797</v>
      </c>
      <c r="AS109">
        <v>4</v>
      </c>
      <c r="AT109" t="b">
        <v>0</v>
      </c>
      <c r="AU109" t="b">
        <v>1</v>
      </c>
    </row>
    <row r="110" spans="1:47" x14ac:dyDescent="0.25">
      <c r="A110" t="s">
        <v>624</v>
      </c>
      <c r="B110" t="s">
        <v>625</v>
      </c>
      <c r="C110">
        <v>20230101</v>
      </c>
      <c r="D110">
        <v>2023</v>
      </c>
      <c r="E110">
        <v>52</v>
      </c>
      <c r="F110" t="s">
        <v>626</v>
      </c>
      <c r="G110">
        <v>842</v>
      </c>
      <c r="H110" t="s">
        <v>627</v>
      </c>
      <c r="I110" t="s">
        <v>627</v>
      </c>
      <c r="J110" t="s">
        <v>917</v>
      </c>
      <c r="K110" t="s">
        <v>918</v>
      </c>
      <c r="L110">
        <v>418</v>
      </c>
      <c r="M110" t="s">
        <v>798</v>
      </c>
      <c r="N110" t="s">
        <v>799</v>
      </c>
      <c r="O110">
        <v>0</v>
      </c>
      <c r="P110" t="s">
        <v>632</v>
      </c>
      <c r="Q110" t="s">
        <v>633</v>
      </c>
      <c r="R110" t="s">
        <v>634</v>
      </c>
      <c r="S110" t="s">
        <v>635</v>
      </c>
      <c r="T110" t="b">
        <v>1</v>
      </c>
      <c r="U110" t="s">
        <v>636</v>
      </c>
      <c r="V110" t="s">
        <v>637</v>
      </c>
      <c r="W110">
        <v>0</v>
      </c>
      <c r="X110" t="b">
        <v>0</v>
      </c>
      <c r="Y110" t="s">
        <v>638</v>
      </c>
      <c r="Z110" t="s">
        <v>639</v>
      </c>
      <c r="AA110" t="s">
        <v>640</v>
      </c>
      <c r="AB110">
        <v>0</v>
      </c>
      <c r="AC110" t="s">
        <v>641</v>
      </c>
      <c r="AD110">
        <v>-1</v>
      </c>
      <c r="AE110" t="s">
        <v>642</v>
      </c>
      <c r="AF110">
        <v>0</v>
      </c>
      <c r="AG110" t="b">
        <v>0</v>
      </c>
      <c r="AH110">
        <v>-1</v>
      </c>
      <c r="AI110" t="s">
        <v>642</v>
      </c>
      <c r="AJ110">
        <v>0</v>
      </c>
      <c r="AK110" t="b">
        <v>0</v>
      </c>
      <c r="AL110">
        <v>0</v>
      </c>
      <c r="AM110" t="b">
        <v>1</v>
      </c>
      <c r="AN110">
        <v>0</v>
      </c>
      <c r="AO110" t="b">
        <v>0</v>
      </c>
      <c r="AP110">
        <v>314709418</v>
      </c>
      <c r="AQ110">
        <v>305436479</v>
      </c>
      <c r="AR110">
        <v>314709418</v>
      </c>
      <c r="AS110">
        <v>4</v>
      </c>
      <c r="AT110" t="b">
        <v>0</v>
      </c>
      <c r="AU110" t="b">
        <v>1</v>
      </c>
    </row>
    <row r="111" spans="1:47" x14ac:dyDescent="0.25">
      <c r="A111" t="s">
        <v>624</v>
      </c>
      <c r="B111" t="s">
        <v>625</v>
      </c>
      <c r="C111">
        <v>20230101</v>
      </c>
      <c r="D111">
        <v>2023</v>
      </c>
      <c r="E111">
        <v>52</v>
      </c>
      <c r="F111" t="s">
        <v>626</v>
      </c>
      <c r="G111">
        <v>842</v>
      </c>
      <c r="H111" t="s">
        <v>627</v>
      </c>
      <c r="I111" t="s">
        <v>627</v>
      </c>
      <c r="J111" t="s">
        <v>917</v>
      </c>
      <c r="K111" t="s">
        <v>918</v>
      </c>
      <c r="L111">
        <v>422</v>
      </c>
      <c r="M111" t="s">
        <v>800</v>
      </c>
      <c r="N111" t="s">
        <v>243</v>
      </c>
      <c r="O111">
        <v>0</v>
      </c>
      <c r="P111" t="s">
        <v>632</v>
      </c>
      <c r="Q111" t="s">
        <v>633</v>
      </c>
      <c r="R111" t="s">
        <v>634</v>
      </c>
      <c r="S111" t="s">
        <v>635</v>
      </c>
      <c r="T111" t="b">
        <v>1</v>
      </c>
      <c r="U111" t="s">
        <v>636</v>
      </c>
      <c r="V111" t="s">
        <v>637</v>
      </c>
      <c r="W111">
        <v>0</v>
      </c>
      <c r="X111" t="b">
        <v>0</v>
      </c>
      <c r="Y111" t="s">
        <v>638</v>
      </c>
      <c r="Z111" t="s">
        <v>639</v>
      </c>
      <c r="AA111" t="s">
        <v>640</v>
      </c>
      <c r="AB111">
        <v>0</v>
      </c>
      <c r="AC111" t="s">
        <v>641</v>
      </c>
      <c r="AD111">
        <v>-1</v>
      </c>
      <c r="AE111" t="s">
        <v>642</v>
      </c>
      <c r="AF111">
        <v>0</v>
      </c>
      <c r="AG111" t="b">
        <v>0</v>
      </c>
      <c r="AH111">
        <v>-1</v>
      </c>
      <c r="AI111" t="s">
        <v>642</v>
      </c>
      <c r="AJ111">
        <v>0</v>
      </c>
      <c r="AK111" t="b">
        <v>0</v>
      </c>
      <c r="AL111">
        <v>0</v>
      </c>
      <c r="AM111" t="b">
        <v>1</v>
      </c>
      <c r="AN111">
        <v>0</v>
      </c>
      <c r="AO111" t="b">
        <v>0</v>
      </c>
      <c r="AP111">
        <v>205160454</v>
      </c>
      <c r="AQ111">
        <v>197989189</v>
      </c>
      <c r="AR111">
        <v>205160454</v>
      </c>
      <c r="AS111">
        <v>4</v>
      </c>
      <c r="AT111" t="b">
        <v>0</v>
      </c>
      <c r="AU111" t="b">
        <v>1</v>
      </c>
    </row>
    <row r="112" spans="1:47" x14ac:dyDescent="0.25">
      <c r="A112" t="s">
        <v>624</v>
      </c>
      <c r="B112" t="s">
        <v>625</v>
      </c>
      <c r="C112">
        <v>20230101</v>
      </c>
      <c r="D112">
        <v>2023</v>
      </c>
      <c r="E112">
        <v>52</v>
      </c>
      <c r="F112" t="s">
        <v>626</v>
      </c>
      <c r="G112">
        <v>842</v>
      </c>
      <c r="H112" t="s">
        <v>627</v>
      </c>
      <c r="I112" t="s">
        <v>627</v>
      </c>
      <c r="J112" t="s">
        <v>917</v>
      </c>
      <c r="K112" t="s">
        <v>918</v>
      </c>
      <c r="L112">
        <v>426</v>
      </c>
      <c r="M112" t="s">
        <v>652</v>
      </c>
      <c r="N112" t="s">
        <v>253</v>
      </c>
      <c r="O112">
        <v>0</v>
      </c>
      <c r="P112" t="s">
        <v>632</v>
      </c>
      <c r="Q112" t="s">
        <v>633</v>
      </c>
      <c r="R112" t="s">
        <v>634</v>
      </c>
      <c r="S112" t="s">
        <v>635</v>
      </c>
      <c r="T112" t="b">
        <v>1</v>
      </c>
      <c r="U112" t="s">
        <v>636</v>
      </c>
      <c r="V112" t="s">
        <v>637</v>
      </c>
      <c r="W112">
        <v>0</v>
      </c>
      <c r="X112" t="b">
        <v>0</v>
      </c>
      <c r="Y112" t="s">
        <v>638</v>
      </c>
      <c r="Z112" t="s">
        <v>639</v>
      </c>
      <c r="AA112" t="s">
        <v>640</v>
      </c>
      <c r="AB112">
        <v>0</v>
      </c>
      <c r="AC112" t="s">
        <v>641</v>
      </c>
      <c r="AD112">
        <v>-1</v>
      </c>
      <c r="AE112" t="s">
        <v>642</v>
      </c>
      <c r="AF112">
        <v>0</v>
      </c>
      <c r="AG112" t="b">
        <v>0</v>
      </c>
      <c r="AH112">
        <v>-1</v>
      </c>
      <c r="AI112" t="s">
        <v>642</v>
      </c>
      <c r="AJ112">
        <v>0</v>
      </c>
      <c r="AK112" t="b">
        <v>0</v>
      </c>
      <c r="AL112">
        <v>0</v>
      </c>
      <c r="AM112" t="b">
        <v>1</v>
      </c>
      <c r="AN112">
        <v>0</v>
      </c>
      <c r="AO112" t="b">
        <v>0</v>
      </c>
      <c r="AP112">
        <v>231329568</v>
      </c>
      <c r="AQ112">
        <v>226661288</v>
      </c>
      <c r="AR112">
        <v>231329568</v>
      </c>
      <c r="AS112">
        <v>4</v>
      </c>
      <c r="AT112" t="b">
        <v>0</v>
      </c>
      <c r="AU112" t="b">
        <v>1</v>
      </c>
    </row>
    <row r="113" spans="1:47" x14ac:dyDescent="0.25">
      <c r="A113" t="s">
        <v>624</v>
      </c>
      <c r="B113" t="s">
        <v>625</v>
      </c>
      <c r="C113">
        <v>20230101</v>
      </c>
      <c r="D113">
        <v>2023</v>
      </c>
      <c r="E113">
        <v>52</v>
      </c>
      <c r="F113" t="s">
        <v>626</v>
      </c>
      <c r="G113">
        <v>842</v>
      </c>
      <c r="H113" t="s">
        <v>627</v>
      </c>
      <c r="I113" t="s">
        <v>627</v>
      </c>
      <c r="J113" t="s">
        <v>917</v>
      </c>
      <c r="K113" t="s">
        <v>918</v>
      </c>
      <c r="L113">
        <v>428</v>
      </c>
      <c r="M113" t="s">
        <v>653</v>
      </c>
      <c r="N113" t="s">
        <v>259</v>
      </c>
      <c r="O113">
        <v>0</v>
      </c>
      <c r="P113" t="s">
        <v>632</v>
      </c>
      <c r="Q113" t="s">
        <v>633</v>
      </c>
      <c r="R113" t="s">
        <v>634</v>
      </c>
      <c r="S113" t="s">
        <v>635</v>
      </c>
      <c r="T113" t="b">
        <v>1</v>
      </c>
      <c r="U113" t="s">
        <v>636</v>
      </c>
      <c r="V113" t="s">
        <v>637</v>
      </c>
      <c r="W113">
        <v>0</v>
      </c>
      <c r="X113" t="b">
        <v>0</v>
      </c>
      <c r="Y113" t="s">
        <v>638</v>
      </c>
      <c r="Z113" t="s">
        <v>639</v>
      </c>
      <c r="AA113" t="s">
        <v>640</v>
      </c>
      <c r="AB113">
        <v>0</v>
      </c>
      <c r="AC113" t="s">
        <v>641</v>
      </c>
      <c r="AD113">
        <v>-1</v>
      </c>
      <c r="AE113" t="s">
        <v>642</v>
      </c>
      <c r="AF113">
        <v>0</v>
      </c>
      <c r="AG113" t="b">
        <v>0</v>
      </c>
      <c r="AH113">
        <v>-1</v>
      </c>
      <c r="AI113" t="s">
        <v>642</v>
      </c>
      <c r="AJ113">
        <v>0</v>
      </c>
      <c r="AK113" t="b">
        <v>0</v>
      </c>
      <c r="AL113">
        <v>0</v>
      </c>
      <c r="AM113" t="b">
        <v>1</v>
      </c>
      <c r="AN113">
        <v>0</v>
      </c>
      <c r="AO113" t="b">
        <v>0</v>
      </c>
      <c r="AP113">
        <v>663200773</v>
      </c>
      <c r="AQ113">
        <v>620488506</v>
      </c>
      <c r="AR113">
        <v>663200773</v>
      </c>
      <c r="AS113">
        <v>4</v>
      </c>
      <c r="AT113" t="b">
        <v>0</v>
      </c>
      <c r="AU113" t="b">
        <v>1</v>
      </c>
    </row>
    <row r="114" spans="1:47" x14ac:dyDescent="0.25">
      <c r="A114" t="s">
        <v>624</v>
      </c>
      <c r="B114" t="s">
        <v>625</v>
      </c>
      <c r="C114">
        <v>20230101</v>
      </c>
      <c r="D114">
        <v>2023</v>
      </c>
      <c r="E114">
        <v>52</v>
      </c>
      <c r="F114" t="s">
        <v>626</v>
      </c>
      <c r="G114">
        <v>842</v>
      </c>
      <c r="H114" t="s">
        <v>627</v>
      </c>
      <c r="I114" t="s">
        <v>627</v>
      </c>
      <c r="J114" t="s">
        <v>917</v>
      </c>
      <c r="K114" t="s">
        <v>918</v>
      </c>
      <c r="L114">
        <v>430</v>
      </c>
      <c r="M114" t="s">
        <v>801</v>
      </c>
      <c r="N114" t="s">
        <v>251</v>
      </c>
      <c r="O114">
        <v>0</v>
      </c>
      <c r="P114" t="s">
        <v>632</v>
      </c>
      <c r="Q114" t="s">
        <v>633</v>
      </c>
      <c r="R114" t="s">
        <v>634</v>
      </c>
      <c r="S114" t="s">
        <v>635</v>
      </c>
      <c r="T114" t="b">
        <v>1</v>
      </c>
      <c r="U114" t="s">
        <v>636</v>
      </c>
      <c r="V114" t="s">
        <v>637</v>
      </c>
      <c r="W114">
        <v>0</v>
      </c>
      <c r="X114" t="b">
        <v>0</v>
      </c>
      <c r="Y114" t="s">
        <v>638</v>
      </c>
      <c r="Z114" t="s">
        <v>639</v>
      </c>
      <c r="AA114" t="s">
        <v>640</v>
      </c>
      <c r="AB114">
        <v>0</v>
      </c>
      <c r="AC114" t="s">
        <v>641</v>
      </c>
      <c r="AD114">
        <v>-1</v>
      </c>
      <c r="AE114" t="s">
        <v>642</v>
      </c>
      <c r="AF114">
        <v>0</v>
      </c>
      <c r="AG114" t="b">
        <v>0</v>
      </c>
      <c r="AH114">
        <v>-1</v>
      </c>
      <c r="AI114" t="s">
        <v>642</v>
      </c>
      <c r="AJ114">
        <v>0</v>
      </c>
      <c r="AK114" t="b">
        <v>0</v>
      </c>
      <c r="AL114">
        <v>0</v>
      </c>
      <c r="AM114" t="b">
        <v>1</v>
      </c>
      <c r="AN114">
        <v>0</v>
      </c>
      <c r="AO114" t="b">
        <v>0</v>
      </c>
      <c r="AP114">
        <v>66791593</v>
      </c>
      <c r="AQ114">
        <v>57809427</v>
      </c>
      <c r="AR114">
        <v>66791593</v>
      </c>
      <c r="AS114">
        <v>4</v>
      </c>
      <c r="AT114" t="b">
        <v>0</v>
      </c>
      <c r="AU114" t="b">
        <v>1</v>
      </c>
    </row>
    <row r="115" spans="1:47" x14ac:dyDescent="0.25">
      <c r="A115" t="s">
        <v>624</v>
      </c>
      <c r="B115" t="s">
        <v>625</v>
      </c>
      <c r="C115">
        <v>20230101</v>
      </c>
      <c r="D115">
        <v>2023</v>
      </c>
      <c r="E115">
        <v>52</v>
      </c>
      <c r="F115" t="s">
        <v>626</v>
      </c>
      <c r="G115">
        <v>842</v>
      </c>
      <c r="H115" t="s">
        <v>627</v>
      </c>
      <c r="I115" t="s">
        <v>627</v>
      </c>
      <c r="J115" t="s">
        <v>917</v>
      </c>
      <c r="K115" t="s">
        <v>918</v>
      </c>
      <c r="L115">
        <v>434</v>
      </c>
      <c r="M115" t="s">
        <v>802</v>
      </c>
      <c r="N115" t="s">
        <v>261</v>
      </c>
      <c r="O115">
        <v>0</v>
      </c>
      <c r="P115" t="s">
        <v>632</v>
      </c>
      <c r="Q115" t="s">
        <v>633</v>
      </c>
      <c r="R115" t="s">
        <v>634</v>
      </c>
      <c r="S115" t="s">
        <v>635</v>
      </c>
      <c r="T115" t="b">
        <v>1</v>
      </c>
      <c r="U115" t="s">
        <v>636</v>
      </c>
      <c r="V115" t="s">
        <v>637</v>
      </c>
      <c r="W115">
        <v>0</v>
      </c>
      <c r="X115" t="b">
        <v>0</v>
      </c>
      <c r="Y115" t="s">
        <v>638</v>
      </c>
      <c r="Z115" t="s">
        <v>639</v>
      </c>
      <c r="AA115" t="s">
        <v>640</v>
      </c>
      <c r="AB115">
        <v>0</v>
      </c>
      <c r="AC115" t="s">
        <v>641</v>
      </c>
      <c r="AD115">
        <v>-1</v>
      </c>
      <c r="AE115" t="s">
        <v>642</v>
      </c>
      <c r="AF115">
        <v>0</v>
      </c>
      <c r="AG115" t="b">
        <v>0</v>
      </c>
      <c r="AH115">
        <v>-1</v>
      </c>
      <c r="AI115" t="s">
        <v>642</v>
      </c>
      <c r="AJ115">
        <v>0</v>
      </c>
      <c r="AK115" t="b">
        <v>0</v>
      </c>
      <c r="AL115">
        <v>0</v>
      </c>
      <c r="AM115" t="b">
        <v>1</v>
      </c>
      <c r="AN115">
        <v>0</v>
      </c>
      <c r="AO115" t="b">
        <v>0</v>
      </c>
      <c r="AP115">
        <v>1568564966</v>
      </c>
      <c r="AQ115">
        <v>1536174943</v>
      </c>
      <c r="AR115">
        <v>1568564966</v>
      </c>
      <c r="AS115">
        <v>4</v>
      </c>
      <c r="AT115" t="b">
        <v>0</v>
      </c>
      <c r="AU115" t="b">
        <v>1</v>
      </c>
    </row>
    <row r="116" spans="1:47" x14ac:dyDescent="0.25">
      <c r="A116" t="s">
        <v>624</v>
      </c>
      <c r="B116" t="s">
        <v>625</v>
      </c>
      <c r="C116">
        <v>20230101</v>
      </c>
      <c r="D116">
        <v>2023</v>
      </c>
      <c r="E116">
        <v>52</v>
      </c>
      <c r="F116" t="s">
        <v>626</v>
      </c>
      <c r="G116">
        <v>842</v>
      </c>
      <c r="H116" t="s">
        <v>627</v>
      </c>
      <c r="I116" t="s">
        <v>627</v>
      </c>
      <c r="J116" t="s">
        <v>917</v>
      </c>
      <c r="K116" t="s">
        <v>918</v>
      </c>
      <c r="L116">
        <v>440</v>
      </c>
      <c r="M116" t="s">
        <v>803</v>
      </c>
      <c r="N116" t="s">
        <v>255</v>
      </c>
      <c r="O116">
        <v>0</v>
      </c>
      <c r="P116" t="s">
        <v>632</v>
      </c>
      <c r="Q116" t="s">
        <v>633</v>
      </c>
      <c r="R116" t="s">
        <v>634</v>
      </c>
      <c r="S116" t="s">
        <v>635</v>
      </c>
      <c r="T116" t="b">
        <v>1</v>
      </c>
      <c r="U116" t="s">
        <v>636</v>
      </c>
      <c r="V116" t="s">
        <v>637</v>
      </c>
      <c r="W116">
        <v>0</v>
      </c>
      <c r="X116" t="b">
        <v>0</v>
      </c>
      <c r="Y116" t="s">
        <v>638</v>
      </c>
      <c r="Z116" t="s">
        <v>639</v>
      </c>
      <c r="AA116" t="s">
        <v>640</v>
      </c>
      <c r="AB116">
        <v>0</v>
      </c>
      <c r="AC116" t="s">
        <v>641</v>
      </c>
      <c r="AD116">
        <v>-1</v>
      </c>
      <c r="AE116" t="s">
        <v>642</v>
      </c>
      <c r="AF116">
        <v>0</v>
      </c>
      <c r="AG116" t="b">
        <v>0</v>
      </c>
      <c r="AH116">
        <v>-1</v>
      </c>
      <c r="AI116" t="s">
        <v>642</v>
      </c>
      <c r="AJ116">
        <v>0</v>
      </c>
      <c r="AK116" t="b">
        <v>0</v>
      </c>
      <c r="AL116">
        <v>0</v>
      </c>
      <c r="AM116" t="b">
        <v>1</v>
      </c>
      <c r="AN116">
        <v>0</v>
      </c>
      <c r="AO116" t="b">
        <v>0</v>
      </c>
      <c r="AP116">
        <v>2210474291</v>
      </c>
      <c r="AQ116">
        <v>2108811000</v>
      </c>
      <c r="AR116">
        <v>2210474291</v>
      </c>
      <c r="AS116">
        <v>4</v>
      </c>
      <c r="AT116" t="b">
        <v>0</v>
      </c>
      <c r="AU116" t="b">
        <v>1</v>
      </c>
    </row>
    <row r="117" spans="1:47" x14ac:dyDescent="0.25">
      <c r="A117" t="s">
        <v>624</v>
      </c>
      <c r="B117" t="s">
        <v>625</v>
      </c>
      <c r="C117">
        <v>20230101</v>
      </c>
      <c r="D117">
        <v>2023</v>
      </c>
      <c r="E117">
        <v>52</v>
      </c>
      <c r="F117" t="s">
        <v>626</v>
      </c>
      <c r="G117">
        <v>842</v>
      </c>
      <c r="H117" t="s">
        <v>627</v>
      </c>
      <c r="I117" t="s">
        <v>627</v>
      </c>
      <c r="J117" t="s">
        <v>917</v>
      </c>
      <c r="K117" t="s">
        <v>918</v>
      </c>
      <c r="L117">
        <v>442</v>
      </c>
      <c r="M117" t="s">
        <v>804</v>
      </c>
      <c r="N117" t="s">
        <v>257</v>
      </c>
      <c r="O117">
        <v>0</v>
      </c>
      <c r="P117" t="s">
        <v>632</v>
      </c>
      <c r="Q117" t="s">
        <v>633</v>
      </c>
      <c r="R117" t="s">
        <v>634</v>
      </c>
      <c r="S117" t="s">
        <v>635</v>
      </c>
      <c r="T117" t="b">
        <v>1</v>
      </c>
      <c r="U117" t="s">
        <v>636</v>
      </c>
      <c r="V117" t="s">
        <v>637</v>
      </c>
      <c r="W117">
        <v>0</v>
      </c>
      <c r="X117" t="b">
        <v>0</v>
      </c>
      <c r="Y117" t="s">
        <v>638</v>
      </c>
      <c r="Z117" t="s">
        <v>639</v>
      </c>
      <c r="AA117" t="s">
        <v>640</v>
      </c>
      <c r="AB117">
        <v>0</v>
      </c>
      <c r="AC117" t="s">
        <v>641</v>
      </c>
      <c r="AD117">
        <v>-1</v>
      </c>
      <c r="AE117" t="s">
        <v>642</v>
      </c>
      <c r="AF117">
        <v>0</v>
      </c>
      <c r="AG117" t="b">
        <v>0</v>
      </c>
      <c r="AH117">
        <v>-1</v>
      </c>
      <c r="AI117" t="s">
        <v>642</v>
      </c>
      <c r="AJ117">
        <v>0</v>
      </c>
      <c r="AK117" t="b">
        <v>0</v>
      </c>
      <c r="AL117">
        <v>0</v>
      </c>
      <c r="AM117" t="b">
        <v>1</v>
      </c>
      <c r="AN117">
        <v>0</v>
      </c>
      <c r="AO117" t="b">
        <v>0</v>
      </c>
      <c r="AP117">
        <v>718278269</v>
      </c>
      <c r="AQ117">
        <v>690129448</v>
      </c>
      <c r="AR117">
        <v>718278269</v>
      </c>
      <c r="AS117">
        <v>4</v>
      </c>
      <c r="AT117" t="b">
        <v>0</v>
      </c>
      <c r="AU117" t="b">
        <v>1</v>
      </c>
    </row>
    <row r="118" spans="1:47" x14ac:dyDescent="0.25">
      <c r="A118" t="s">
        <v>624</v>
      </c>
      <c r="B118" t="s">
        <v>625</v>
      </c>
      <c r="C118">
        <v>20230101</v>
      </c>
      <c r="D118">
        <v>2023</v>
      </c>
      <c r="E118">
        <v>52</v>
      </c>
      <c r="F118" t="s">
        <v>626</v>
      </c>
      <c r="G118">
        <v>842</v>
      </c>
      <c r="H118" t="s">
        <v>627</v>
      </c>
      <c r="I118" t="s">
        <v>627</v>
      </c>
      <c r="J118" t="s">
        <v>917</v>
      </c>
      <c r="K118" t="s">
        <v>918</v>
      </c>
      <c r="L118">
        <v>446</v>
      </c>
      <c r="M118" t="s">
        <v>805</v>
      </c>
      <c r="N118" t="s">
        <v>806</v>
      </c>
      <c r="O118">
        <v>0</v>
      </c>
      <c r="P118" t="s">
        <v>632</v>
      </c>
      <c r="Q118" t="s">
        <v>633</v>
      </c>
      <c r="R118" t="s">
        <v>634</v>
      </c>
      <c r="S118" t="s">
        <v>635</v>
      </c>
      <c r="T118" t="b">
        <v>1</v>
      </c>
      <c r="U118" t="s">
        <v>636</v>
      </c>
      <c r="V118" t="s">
        <v>637</v>
      </c>
      <c r="W118">
        <v>0</v>
      </c>
      <c r="X118" t="b">
        <v>0</v>
      </c>
      <c r="Y118" t="s">
        <v>638</v>
      </c>
      <c r="Z118" t="s">
        <v>639</v>
      </c>
      <c r="AA118" t="s">
        <v>640</v>
      </c>
      <c r="AB118">
        <v>0</v>
      </c>
      <c r="AC118" t="s">
        <v>641</v>
      </c>
      <c r="AD118">
        <v>-1</v>
      </c>
      <c r="AE118" t="s">
        <v>642</v>
      </c>
      <c r="AF118">
        <v>0</v>
      </c>
      <c r="AG118" t="b">
        <v>0</v>
      </c>
      <c r="AH118">
        <v>-1</v>
      </c>
      <c r="AI118" t="s">
        <v>642</v>
      </c>
      <c r="AJ118">
        <v>0</v>
      </c>
      <c r="AK118" t="b">
        <v>0</v>
      </c>
      <c r="AL118">
        <v>0</v>
      </c>
      <c r="AM118" t="b">
        <v>1</v>
      </c>
      <c r="AN118">
        <v>0</v>
      </c>
      <c r="AO118" t="b">
        <v>0</v>
      </c>
      <c r="AP118">
        <v>138194264</v>
      </c>
      <c r="AQ118">
        <v>135137322</v>
      </c>
      <c r="AR118">
        <v>138194264</v>
      </c>
      <c r="AS118">
        <v>4</v>
      </c>
      <c r="AT118" t="b">
        <v>0</v>
      </c>
      <c r="AU118" t="b">
        <v>1</v>
      </c>
    </row>
    <row r="119" spans="1:47" x14ac:dyDescent="0.25">
      <c r="A119" t="s">
        <v>624</v>
      </c>
      <c r="B119" t="s">
        <v>625</v>
      </c>
      <c r="C119">
        <v>20230101</v>
      </c>
      <c r="D119">
        <v>2023</v>
      </c>
      <c r="E119">
        <v>52</v>
      </c>
      <c r="F119" t="s">
        <v>626</v>
      </c>
      <c r="G119">
        <v>842</v>
      </c>
      <c r="H119" t="s">
        <v>627</v>
      </c>
      <c r="I119" t="s">
        <v>627</v>
      </c>
      <c r="J119" t="s">
        <v>917</v>
      </c>
      <c r="K119" t="s">
        <v>918</v>
      </c>
      <c r="L119">
        <v>450</v>
      </c>
      <c r="M119" t="s">
        <v>807</v>
      </c>
      <c r="N119" t="s">
        <v>269</v>
      </c>
      <c r="O119">
        <v>0</v>
      </c>
      <c r="P119" t="s">
        <v>632</v>
      </c>
      <c r="Q119" t="s">
        <v>633</v>
      </c>
      <c r="R119" t="s">
        <v>634</v>
      </c>
      <c r="S119" t="s">
        <v>635</v>
      </c>
      <c r="T119" t="b">
        <v>1</v>
      </c>
      <c r="U119" t="s">
        <v>636</v>
      </c>
      <c r="V119" t="s">
        <v>637</v>
      </c>
      <c r="W119">
        <v>0</v>
      </c>
      <c r="X119" t="b">
        <v>0</v>
      </c>
      <c r="Y119" t="s">
        <v>638</v>
      </c>
      <c r="Z119" t="s">
        <v>639</v>
      </c>
      <c r="AA119" t="s">
        <v>640</v>
      </c>
      <c r="AB119">
        <v>0</v>
      </c>
      <c r="AC119" t="s">
        <v>641</v>
      </c>
      <c r="AD119">
        <v>-1</v>
      </c>
      <c r="AE119" t="s">
        <v>642</v>
      </c>
      <c r="AF119">
        <v>0</v>
      </c>
      <c r="AG119" t="b">
        <v>0</v>
      </c>
      <c r="AH119">
        <v>-1</v>
      </c>
      <c r="AI119" t="s">
        <v>642</v>
      </c>
      <c r="AJ119">
        <v>0</v>
      </c>
      <c r="AK119" t="b">
        <v>0</v>
      </c>
      <c r="AL119">
        <v>0</v>
      </c>
      <c r="AM119" t="b">
        <v>1</v>
      </c>
      <c r="AN119">
        <v>0</v>
      </c>
      <c r="AO119" t="b">
        <v>0</v>
      </c>
      <c r="AP119">
        <v>737440212</v>
      </c>
      <c r="AQ119">
        <v>721950495</v>
      </c>
      <c r="AR119">
        <v>737440212</v>
      </c>
      <c r="AS119">
        <v>4</v>
      </c>
      <c r="AT119" t="b">
        <v>0</v>
      </c>
      <c r="AU119" t="b">
        <v>1</v>
      </c>
    </row>
    <row r="120" spans="1:47" x14ac:dyDescent="0.25">
      <c r="A120" t="s">
        <v>624</v>
      </c>
      <c r="B120" t="s">
        <v>625</v>
      </c>
      <c r="C120">
        <v>20230101</v>
      </c>
      <c r="D120">
        <v>2023</v>
      </c>
      <c r="E120">
        <v>52</v>
      </c>
      <c r="F120" t="s">
        <v>626</v>
      </c>
      <c r="G120">
        <v>842</v>
      </c>
      <c r="H120" t="s">
        <v>627</v>
      </c>
      <c r="I120" t="s">
        <v>627</v>
      </c>
      <c r="J120" t="s">
        <v>917</v>
      </c>
      <c r="K120" t="s">
        <v>918</v>
      </c>
      <c r="L120">
        <v>454</v>
      </c>
      <c r="M120" t="s">
        <v>808</v>
      </c>
      <c r="N120" t="s">
        <v>295</v>
      </c>
      <c r="O120">
        <v>0</v>
      </c>
      <c r="P120" t="s">
        <v>632</v>
      </c>
      <c r="Q120" t="s">
        <v>633</v>
      </c>
      <c r="R120" t="s">
        <v>634</v>
      </c>
      <c r="S120" t="s">
        <v>635</v>
      </c>
      <c r="T120" t="b">
        <v>1</v>
      </c>
      <c r="U120" t="s">
        <v>636</v>
      </c>
      <c r="V120" t="s">
        <v>637</v>
      </c>
      <c r="W120">
        <v>0</v>
      </c>
      <c r="X120" t="b">
        <v>0</v>
      </c>
      <c r="Y120" t="s">
        <v>638</v>
      </c>
      <c r="Z120" t="s">
        <v>639</v>
      </c>
      <c r="AA120" t="s">
        <v>640</v>
      </c>
      <c r="AB120">
        <v>0</v>
      </c>
      <c r="AC120" t="s">
        <v>641</v>
      </c>
      <c r="AD120">
        <v>-1</v>
      </c>
      <c r="AE120" t="s">
        <v>642</v>
      </c>
      <c r="AF120">
        <v>0</v>
      </c>
      <c r="AG120" t="b">
        <v>0</v>
      </c>
      <c r="AH120">
        <v>-1</v>
      </c>
      <c r="AI120" t="s">
        <v>642</v>
      </c>
      <c r="AJ120">
        <v>0</v>
      </c>
      <c r="AK120" t="b">
        <v>0</v>
      </c>
      <c r="AL120">
        <v>0</v>
      </c>
      <c r="AM120" t="b">
        <v>1</v>
      </c>
      <c r="AN120">
        <v>0</v>
      </c>
      <c r="AO120" t="b">
        <v>0</v>
      </c>
      <c r="AP120">
        <v>47180734</v>
      </c>
      <c r="AQ120">
        <v>44608106</v>
      </c>
      <c r="AR120">
        <v>47180734</v>
      </c>
      <c r="AS120">
        <v>4</v>
      </c>
      <c r="AT120" t="b">
        <v>0</v>
      </c>
      <c r="AU120" t="b">
        <v>1</v>
      </c>
    </row>
    <row r="121" spans="1:47" x14ac:dyDescent="0.25">
      <c r="A121" t="s">
        <v>624</v>
      </c>
      <c r="B121" t="s">
        <v>625</v>
      </c>
      <c r="C121">
        <v>20230101</v>
      </c>
      <c r="D121">
        <v>2023</v>
      </c>
      <c r="E121">
        <v>52</v>
      </c>
      <c r="F121" t="s">
        <v>626</v>
      </c>
      <c r="G121">
        <v>842</v>
      </c>
      <c r="H121" t="s">
        <v>627</v>
      </c>
      <c r="I121" t="s">
        <v>627</v>
      </c>
      <c r="J121" t="s">
        <v>917</v>
      </c>
      <c r="K121" t="s">
        <v>918</v>
      </c>
      <c r="L121">
        <v>458</v>
      </c>
      <c r="M121" t="s">
        <v>809</v>
      </c>
      <c r="N121" t="s">
        <v>299</v>
      </c>
      <c r="O121">
        <v>0</v>
      </c>
      <c r="P121" t="s">
        <v>632</v>
      </c>
      <c r="Q121" t="s">
        <v>633</v>
      </c>
      <c r="R121" t="s">
        <v>634</v>
      </c>
      <c r="S121" t="s">
        <v>635</v>
      </c>
      <c r="T121" t="b">
        <v>1</v>
      </c>
      <c r="U121" t="s">
        <v>636</v>
      </c>
      <c r="V121" t="s">
        <v>637</v>
      </c>
      <c r="W121">
        <v>0</v>
      </c>
      <c r="X121" t="b">
        <v>0</v>
      </c>
      <c r="Y121" t="s">
        <v>638</v>
      </c>
      <c r="Z121" t="s">
        <v>639</v>
      </c>
      <c r="AA121" t="s">
        <v>640</v>
      </c>
      <c r="AB121">
        <v>0</v>
      </c>
      <c r="AC121" t="s">
        <v>641</v>
      </c>
      <c r="AD121">
        <v>-1</v>
      </c>
      <c r="AE121" t="s">
        <v>642</v>
      </c>
      <c r="AF121">
        <v>0</v>
      </c>
      <c r="AG121" t="b">
        <v>0</v>
      </c>
      <c r="AH121">
        <v>-1</v>
      </c>
      <c r="AI121" t="s">
        <v>642</v>
      </c>
      <c r="AJ121">
        <v>0</v>
      </c>
      <c r="AK121" t="b">
        <v>0</v>
      </c>
      <c r="AL121">
        <v>0</v>
      </c>
      <c r="AM121" t="b">
        <v>1</v>
      </c>
      <c r="AN121">
        <v>0</v>
      </c>
      <c r="AO121" t="b">
        <v>0</v>
      </c>
      <c r="AP121">
        <v>47328326350</v>
      </c>
      <c r="AQ121">
        <v>46146680265</v>
      </c>
      <c r="AR121">
        <v>47328326350</v>
      </c>
      <c r="AS121">
        <v>4</v>
      </c>
      <c r="AT121" t="b">
        <v>0</v>
      </c>
      <c r="AU121" t="b">
        <v>1</v>
      </c>
    </row>
    <row r="122" spans="1:47" x14ac:dyDescent="0.25">
      <c r="A122" t="s">
        <v>624</v>
      </c>
      <c r="B122" t="s">
        <v>625</v>
      </c>
      <c r="C122">
        <v>20230101</v>
      </c>
      <c r="D122">
        <v>2023</v>
      </c>
      <c r="E122">
        <v>52</v>
      </c>
      <c r="F122" t="s">
        <v>626</v>
      </c>
      <c r="G122">
        <v>842</v>
      </c>
      <c r="H122" t="s">
        <v>627</v>
      </c>
      <c r="I122" t="s">
        <v>627</v>
      </c>
      <c r="J122" t="s">
        <v>917</v>
      </c>
      <c r="K122" t="s">
        <v>918</v>
      </c>
      <c r="L122">
        <v>462</v>
      </c>
      <c r="M122" t="s">
        <v>810</v>
      </c>
      <c r="N122" t="s">
        <v>293</v>
      </c>
      <c r="O122">
        <v>0</v>
      </c>
      <c r="P122" t="s">
        <v>632</v>
      </c>
      <c r="Q122" t="s">
        <v>633</v>
      </c>
      <c r="R122" t="s">
        <v>634</v>
      </c>
      <c r="S122" t="s">
        <v>635</v>
      </c>
      <c r="T122" t="b">
        <v>1</v>
      </c>
      <c r="U122" t="s">
        <v>636</v>
      </c>
      <c r="V122" t="s">
        <v>637</v>
      </c>
      <c r="W122">
        <v>0</v>
      </c>
      <c r="X122" t="b">
        <v>0</v>
      </c>
      <c r="Y122" t="s">
        <v>638</v>
      </c>
      <c r="Z122" t="s">
        <v>639</v>
      </c>
      <c r="AA122" t="s">
        <v>640</v>
      </c>
      <c r="AB122">
        <v>0</v>
      </c>
      <c r="AC122" t="s">
        <v>641</v>
      </c>
      <c r="AD122">
        <v>-1</v>
      </c>
      <c r="AE122" t="s">
        <v>642</v>
      </c>
      <c r="AF122">
        <v>0</v>
      </c>
      <c r="AG122" t="b">
        <v>0</v>
      </c>
      <c r="AH122">
        <v>-1</v>
      </c>
      <c r="AI122" t="s">
        <v>642</v>
      </c>
      <c r="AJ122">
        <v>0</v>
      </c>
      <c r="AK122" t="b">
        <v>0</v>
      </c>
      <c r="AL122">
        <v>0</v>
      </c>
      <c r="AM122" t="b">
        <v>1</v>
      </c>
      <c r="AN122">
        <v>0</v>
      </c>
      <c r="AO122" t="b">
        <v>0</v>
      </c>
      <c r="AP122">
        <v>14064732</v>
      </c>
      <c r="AQ122">
        <v>10515997</v>
      </c>
      <c r="AR122">
        <v>14064732</v>
      </c>
      <c r="AS122">
        <v>4</v>
      </c>
      <c r="AT122" t="b">
        <v>0</v>
      </c>
      <c r="AU122" t="b">
        <v>1</v>
      </c>
    </row>
    <row r="123" spans="1:47" x14ac:dyDescent="0.25">
      <c r="A123" t="s">
        <v>624</v>
      </c>
      <c r="B123" t="s">
        <v>625</v>
      </c>
      <c r="C123">
        <v>20230101</v>
      </c>
      <c r="D123">
        <v>2023</v>
      </c>
      <c r="E123">
        <v>52</v>
      </c>
      <c r="F123" t="s">
        <v>626</v>
      </c>
      <c r="G123">
        <v>842</v>
      </c>
      <c r="H123" t="s">
        <v>627</v>
      </c>
      <c r="I123" t="s">
        <v>627</v>
      </c>
      <c r="J123" t="s">
        <v>917</v>
      </c>
      <c r="K123" t="s">
        <v>918</v>
      </c>
      <c r="L123">
        <v>466</v>
      </c>
      <c r="M123" t="s">
        <v>654</v>
      </c>
      <c r="N123" t="s">
        <v>275</v>
      </c>
      <c r="O123">
        <v>0</v>
      </c>
      <c r="P123" t="s">
        <v>632</v>
      </c>
      <c r="Q123" t="s">
        <v>633</v>
      </c>
      <c r="R123" t="s">
        <v>634</v>
      </c>
      <c r="S123" t="s">
        <v>635</v>
      </c>
      <c r="T123" t="b">
        <v>1</v>
      </c>
      <c r="U123" t="s">
        <v>636</v>
      </c>
      <c r="V123" t="s">
        <v>637</v>
      </c>
      <c r="W123">
        <v>0</v>
      </c>
      <c r="X123" t="b">
        <v>0</v>
      </c>
      <c r="Y123" t="s">
        <v>638</v>
      </c>
      <c r="Z123" t="s">
        <v>639</v>
      </c>
      <c r="AA123" t="s">
        <v>640</v>
      </c>
      <c r="AB123">
        <v>0</v>
      </c>
      <c r="AC123" t="s">
        <v>641</v>
      </c>
      <c r="AD123">
        <v>-1</v>
      </c>
      <c r="AE123" t="s">
        <v>642</v>
      </c>
      <c r="AF123">
        <v>0</v>
      </c>
      <c r="AG123" t="b">
        <v>0</v>
      </c>
      <c r="AH123">
        <v>-1</v>
      </c>
      <c r="AI123" t="s">
        <v>642</v>
      </c>
      <c r="AJ123">
        <v>0</v>
      </c>
      <c r="AK123" t="b">
        <v>0</v>
      </c>
      <c r="AL123">
        <v>0</v>
      </c>
      <c r="AM123" t="b">
        <v>1</v>
      </c>
      <c r="AN123">
        <v>0</v>
      </c>
      <c r="AO123" t="b">
        <v>0</v>
      </c>
      <c r="AP123">
        <v>7903882</v>
      </c>
      <c r="AQ123">
        <v>7740007</v>
      </c>
      <c r="AR123">
        <v>7903882</v>
      </c>
      <c r="AS123">
        <v>4</v>
      </c>
      <c r="AT123" t="b">
        <v>0</v>
      </c>
      <c r="AU123" t="b">
        <v>1</v>
      </c>
    </row>
    <row r="124" spans="1:47" x14ac:dyDescent="0.25">
      <c r="A124" t="s">
        <v>624</v>
      </c>
      <c r="B124" t="s">
        <v>625</v>
      </c>
      <c r="C124">
        <v>20230101</v>
      </c>
      <c r="D124">
        <v>2023</v>
      </c>
      <c r="E124">
        <v>52</v>
      </c>
      <c r="F124" t="s">
        <v>626</v>
      </c>
      <c r="G124">
        <v>842</v>
      </c>
      <c r="H124" t="s">
        <v>627</v>
      </c>
      <c r="I124" t="s">
        <v>627</v>
      </c>
      <c r="J124" t="s">
        <v>917</v>
      </c>
      <c r="K124" t="s">
        <v>918</v>
      </c>
      <c r="L124">
        <v>470</v>
      </c>
      <c r="M124" t="s">
        <v>811</v>
      </c>
      <c r="N124" t="s">
        <v>289</v>
      </c>
      <c r="O124">
        <v>0</v>
      </c>
      <c r="P124" t="s">
        <v>632</v>
      </c>
      <c r="Q124" t="s">
        <v>633</v>
      </c>
      <c r="R124" t="s">
        <v>634</v>
      </c>
      <c r="S124" t="s">
        <v>635</v>
      </c>
      <c r="T124" t="b">
        <v>1</v>
      </c>
      <c r="U124" t="s">
        <v>636</v>
      </c>
      <c r="V124" t="s">
        <v>637</v>
      </c>
      <c r="W124">
        <v>0</v>
      </c>
      <c r="X124" t="b">
        <v>0</v>
      </c>
      <c r="Y124" t="s">
        <v>638</v>
      </c>
      <c r="Z124" t="s">
        <v>639</v>
      </c>
      <c r="AA124" t="s">
        <v>640</v>
      </c>
      <c r="AB124">
        <v>0</v>
      </c>
      <c r="AC124" t="s">
        <v>641</v>
      </c>
      <c r="AD124">
        <v>-1</v>
      </c>
      <c r="AE124" t="s">
        <v>642</v>
      </c>
      <c r="AF124">
        <v>0</v>
      </c>
      <c r="AG124" t="b">
        <v>0</v>
      </c>
      <c r="AH124">
        <v>-1</v>
      </c>
      <c r="AI124" t="s">
        <v>642</v>
      </c>
      <c r="AJ124">
        <v>0</v>
      </c>
      <c r="AK124" t="b">
        <v>0</v>
      </c>
      <c r="AL124">
        <v>0</v>
      </c>
      <c r="AM124" t="b">
        <v>1</v>
      </c>
      <c r="AN124">
        <v>0</v>
      </c>
      <c r="AO124" t="b">
        <v>0</v>
      </c>
      <c r="AP124">
        <v>229217980</v>
      </c>
      <c r="AQ124">
        <v>225492580</v>
      </c>
      <c r="AR124">
        <v>229217980</v>
      </c>
      <c r="AS124">
        <v>4</v>
      </c>
      <c r="AT124" t="b">
        <v>0</v>
      </c>
      <c r="AU124" t="b">
        <v>1</v>
      </c>
    </row>
    <row r="125" spans="1:47" x14ac:dyDescent="0.25">
      <c r="A125" t="s">
        <v>624</v>
      </c>
      <c r="B125" t="s">
        <v>625</v>
      </c>
      <c r="C125">
        <v>20230101</v>
      </c>
      <c r="D125">
        <v>2023</v>
      </c>
      <c r="E125">
        <v>52</v>
      </c>
      <c r="F125" t="s">
        <v>626</v>
      </c>
      <c r="G125">
        <v>842</v>
      </c>
      <c r="H125" t="s">
        <v>627</v>
      </c>
      <c r="I125" t="s">
        <v>627</v>
      </c>
      <c r="J125" t="s">
        <v>917</v>
      </c>
      <c r="K125" t="s">
        <v>918</v>
      </c>
      <c r="L125">
        <v>478</v>
      </c>
      <c r="M125" t="s">
        <v>649</v>
      </c>
      <c r="N125" t="s">
        <v>285</v>
      </c>
      <c r="O125">
        <v>0</v>
      </c>
      <c r="P125" t="s">
        <v>632</v>
      </c>
      <c r="Q125" t="s">
        <v>633</v>
      </c>
      <c r="R125" t="s">
        <v>634</v>
      </c>
      <c r="S125" t="s">
        <v>635</v>
      </c>
      <c r="T125" t="b">
        <v>1</v>
      </c>
      <c r="U125" t="s">
        <v>636</v>
      </c>
      <c r="V125" t="s">
        <v>637</v>
      </c>
      <c r="W125">
        <v>0</v>
      </c>
      <c r="X125" t="b">
        <v>0</v>
      </c>
      <c r="Y125" t="s">
        <v>638</v>
      </c>
      <c r="Z125" t="s">
        <v>639</v>
      </c>
      <c r="AA125" t="s">
        <v>640</v>
      </c>
      <c r="AB125">
        <v>0</v>
      </c>
      <c r="AC125" t="s">
        <v>641</v>
      </c>
      <c r="AD125">
        <v>-1</v>
      </c>
      <c r="AE125" t="s">
        <v>642</v>
      </c>
      <c r="AF125">
        <v>0</v>
      </c>
      <c r="AG125" t="b">
        <v>0</v>
      </c>
      <c r="AH125">
        <v>-1</v>
      </c>
      <c r="AI125" t="s">
        <v>642</v>
      </c>
      <c r="AJ125">
        <v>0</v>
      </c>
      <c r="AK125" t="b">
        <v>0</v>
      </c>
      <c r="AL125">
        <v>0</v>
      </c>
      <c r="AM125" t="b">
        <v>1</v>
      </c>
      <c r="AN125">
        <v>0</v>
      </c>
      <c r="AO125" t="b">
        <v>0</v>
      </c>
      <c r="AP125">
        <v>14249493</v>
      </c>
      <c r="AQ125">
        <v>13664976</v>
      </c>
      <c r="AR125">
        <v>14249493</v>
      </c>
      <c r="AS125">
        <v>4</v>
      </c>
      <c r="AT125" t="b">
        <v>0</v>
      </c>
      <c r="AU125" t="b">
        <v>1</v>
      </c>
    </row>
    <row r="126" spans="1:47" x14ac:dyDescent="0.25">
      <c r="A126" t="s">
        <v>624</v>
      </c>
      <c r="B126" t="s">
        <v>625</v>
      </c>
      <c r="C126">
        <v>20230101</v>
      </c>
      <c r="D126">
        <v>2023</v>
      </c>
      <c r="E126">
        <v>52</v>
      </c>
      <c r="F126" t="s">
        <v>626</v>
      </c>
      <c r="G126">
        <v>842</v>
      </c>
      <c r="H126" t="s">
        <v>627</v>
      </c>
      <c r="I126" t="s">
        <v>627</v>
      </c>
      <c r="J126" t="s">
        <v>917</v>
      </c>
      <c r="K126" t="s">
        <v>918</v>
      </c>
      <c r="L126">
        <v>480</v>
      </c>
      <c r="M126" t="s">
        <v>812</v>
      </c>
      <c r="N126" t="s">
        <v>291</v>
      </c>
      <c r="O126">
        <v>0</v>
      </c>
      <c r="P126" t="s">
        <v>632</v>
      </c>
      <c r="Q126" t="s">
        <v>633</v>
      </c>
      <c r="R126" t="s">
        <v>634</v>
      </c>
      <c r="S126" t="s">
        <v>635</v>
      </c>
      <c r="T126" t="b">
        <v>1</v>
      </c>
      <c r="U126" t="s">
        <v>636</v>
      </c>
      <c r="V126" t="s">
        <v>637</v>
      </c>
      <c r="W126">
        <v>0</v>
      </c>
      <c r="X126" t="b">
        <v>0</v>
      </c>
      <c r="Y126" t="s">
        <v>638</v>
      </c>
      <c r="Z126" t="s">
        <v>639</v>
      </c>
      <c r="AA126" t="s">
        <v>640</v>
      </c>
      <c r="AB126">
        <v>0</v>
      </c>
      <c r="AC126" t="s">
        <v>641</v>
      </c>
      <c r="AD126">
        <v>-1</v>
      </c>
      <c r="AE126" t="s">
        <v>642</v>
      </c>
      <c r="AF126">
        <v>0</v>
      </c>
      <c r="AG126" t="b">
        <v>0</v>
      </c>
      <c r="AH126">
        <v>-1</v>
      </c>
      <c r="AI126" t="s">
        <v>642</v>
      </c>
      <c r="AJ126">
        <v>0</v>
      </c>
      <c r="AK126" t="b">
        <v>0</v>
      </c>
      <c r="AL126">
        <v>0</v>
      </c>
      <c r="AM126" t="b">
        <v>1</v>
      </c>
      <c r="AN126">
        <v>0</v>
      </c>
      <c r="AO126" t="b">
        <v>0</v>
      </c>
      <c r="AP126">
        <v>299358151</v>
      </c>
      <c r="AQ126">
        <v>286920309</v>
      </c>
      <c r="AR126">
        <v>299358151</v>
      </c>
      <c r="AS126">
        <v>4</v>
      </c>
      <c r="AT126" t="b">
        <v>0</v>
      </c>
      <c r="AU126" t="b">
        <v>1</v>
      </c>
    </row>
    <row r="127" spans="1:47" x14ac:dyDescent="0.25">
      <c r="A127" t="s">
        <v>624</v>
      </c>
      <c r="B127" t="s">
        <v>625</v>
      </c>
      <c r="C127">
        <v>20230101</v>
      </c>
      <c r="D127">
        <v>2023</v>
      </c>
      <c r="E127">
        <v>52</v>
      </c>
      <c r="F127" t="s">
        <v>626</v>
      </c>
      <c r="G127">
        <v>842</v>
      </c>
      <c r="H127" t="s">
        <v>627</v>
      </c>
      <c r="I127" t="s">
        <v>627</v>
      </c>
      <c r="J127" t="s">
        <v>917</v>
      </c>
      <c r="K127" t="s">
        <v>918</v>
      </c>
      <c r="L127">
        <v>484</v>
      </c>
      <c r="M127" t="s">
        <v>813</v>
      </c>
      <c r="N127" t="s">
        <v>297</v>
      </c>
      <c r="O127">
        <v>0</v>
      </c>
      <c r="P127" t="s">
        <v>632</v>
      </c>
      <c r="Q127" t="s">
        <v>633</v>
      </c>
      <c r="R127" t="s">
        <v>634</v>
      </c>
      <c r="S127" t="s">
        <v>635</v>
      </c>
      <c r="T127" t="b">
        <v>1</v>
      </c>
      <c r="U127" t="s">
        <v>636</v>
      </c>
      <c r="V127" t="s">
        <v>637</v>
      </c>
      <c r="W127">
        <v>0</v>
      </c>
      <c r="X127" t="b">
        <v>0</v>
      </c>
      <c r="Y127" t="s">
        <v>638</v>
      </c>
      <c r="Z127" t="s">
        <v>639</v>
      </c>
      <c r="AA127" t="s">
        <v>640</v>
      </c>
      <c r="AB127">
        <v>0</v>
      </c>
      <c r="AC127" t="s">
        <v>641</v>
      </c>
      <c r="AD127">
        <v>-1</v>
      </c>
      <c r="AE127" t="s">
        <v>642</v>
      </c>
      <c r="AF127">
        <v>0</v>
      </c>
      <c r="AG127" t="b">
        <v>0</v>
      </c>
      <c r="AH127">
        <v>-1</v>
      </c>
      <c r="AI127" t="s">
        <v>642</v>
      </c>
      <c r="AJ127">
        <v>0</v>
      </c>
      <c r="AK127" t="b">
        <v>0</v>
      </c>
      <c r="AL127">
        <v>0</v>
      </c>
      <c r="AM127" t="b">
        <v>1</v>
      </c>
      <c r="AN127">
        <v>0</v>
      </c>
      <c r="AO127" t="b">
        <v>0</v>
      </c>
      <c r="AP127">
        <v>480050580531</v>
      </c>
      <c r="AQ127">
        <v>475576990072</v>
      </c>
      <c r="AR127">
        <v>480050580531</v>
      </c>
      <c r="AS127">
        <v>4</v>
      </c>
      <c r="AT127" t="b">
        <v>0</v>
      </c>
      <c r="AU127" t="b">
        <v>1</v>
      </c>
    </row>
    <row r="128" spans="1:47" x14ac:dyDescent="0.25">
      <c r="A128" t="s">
        <v>624</v>
      </c>
      <c r="B128" t="s">
        <v>625</v>
      </c>
      <c r="C128">
        <v>20230101</v>
      </c>
      <c r="D128">
        <v>2023</v>
      </c>
      <c r="E128">
        <v>52</v>
      </c>
      <c r="F128" t="s">
        <v>626</v>
      </c>
      <c r="G128">
        <v>842</v>
      </c>
      <c r="H128" t="s">
        <v>627</v>
      </c>
      <c r="I128" t="s">
        <v>627</v>
      </c>
      <c r="J128" t="s">
        <v>917</v>
      </c>
      <c r="K128" t="s">
        <v>918</v>
      </c>
      <c r="L128">
        <v>490</v>
      </c>
      <c r="M128" t="s">
        <v>679</v>
      </c>
      <c r="N128" t="s">
        <v>942</v>
      </c>
      <c r="O128">
        <v>0</v>
      </c>
      <c r="P128" t="s">
        <v>632</v>
      </c>
      <c r="Q128" t="s">
        <v>633</v>
      </c>
      <c r="R128" t="s">
        <v>634</v>
      </c>
      <c r="S128" t="s">
        <v>635</v>
      </c>
      <c r="T128" t="b">
        <v>1</v>
      </c>
      <c r="U128" t="s">
        <v>636</v>
      </c>
      <c r="V128" t="s">
        <v>637</v>
      </c>
      <c r="W128">
        <v>0</v>
      </c>
      <c r="X128" t="b">
        <v>0</v>
      </c>
      <c r="Y128" t="s">
        <v>638</v>
      </c>
      <c r="Z128" t="s">
        <v>639</v>
      </c>
      <c r="AA128" t="s">
        <v>640</v>
      </c>
      <c r="AB128">
        <v>0</v>
      </c>
      <c r="AC128" t="s">
        <v>641</v>
      </c>
      <c r="AD128">
        <v>-1</v>
      </c>
      <c r="AE128" t="s">
        <v>642</v>
      </c>
      <c r="AF128">
        <v>0</v>
      </c>
      <c r="AG128" t="b">
        <v>0</v>
      </c>
      <c r="AH128">
        <v>-1</v>
      </c>
      <c r="AI128" t="s">
        <v>642</v>
      </c>
      <c r="AJ128">
        <v>0</v>
      </c>
      <c r="AK128" t="b">
        <v>0</v>
      </c>
      <c r="AL128">
        <v>0</v>
      </c>
      <c r="AM128" t="b">
        <v>1</v>
      </c>
      <c r="AN128">
        <v>0</v>
      </c>
      <c r="AO128" t="b">
        <v>0</v>
      </c>
      <c r="AP128">
        <v>89918871159</v>
      </c>
      <c r="AQ128">
        <v>87751713457</v>
      </c>
      <c r="AR128">
        <v>89918871159</v>
      </c>
      <c r="AS128">
        <v>4</v>
      </c>
      <c r="AT128" t="b">
        <v>0</v>
      </c>
      <c r="AU128" t="b">
        <v>1</v>
      </c>
    </row>
    <row r="129" spans="1:47" x14ac:dyDescent="0.25">
      <c r="A129" t="s">
        <v>624</v>
      </c>
      <c r="B129" t="s">
        <v>625</v>
      </c>
      <c r="C129">
        <v>20230101</v>
      </c>
      <c r="D129">
        <v>2023</v>
      </c>
      <c r="E129">
        <v>52</v>
      </c>
      <c r="F129" t="s">
        <v>626</v>
      </c>
      <c r="G129">
        <v>842</v>
      </c>
      <c r="H129" t="s">
        <v>627</v>
      </c>
      <c r="I129" t="s">
        <v>627</v>
      </c>
      <c r="J129" t="s">
        <v>917</v>
      </c>
      <c r="K129" t="s">
        <v>918</v>
      </c>
      <c r="L129">
        <v>496</v>
      </c>
      <c r="M129" t="s">
        <v>814</v>
      </c>
      <c r="N129" t="s">
        <v>279</v>
      </c>
      <c r="O129">
        <v>0</v>
      </c>
      <c r="P129" t="s">
        <v>632</v>
      </c>
      <c r="Q129" t="s">
        <v>633</v>
      </c>
      <c r="R129" t="s">
        <v>634</v>
      </c>
      <c r="S129" t="s">
        <v>635</v>
      </c>
      <c r="T129" t="b">
        <v>1</v>
      </c>
      <c r="U129" t="s">
        <v>636</v>
      </c>
      <c r="V129" t="s">
        <v>637</v>
      </c>
      <c r="W129">
        <v>0</v>
      </c>
      <c r="X129" t="b">
        <v>0</v>
      </c>
      <c r="Y129" t="s">
        <v>638</v>
      </c>
      <c r="Z129" t="s">
        <v>639</v>
      </c>
      <c r="AA129" t="s">
        <v>640</v>
      </c>
      <c r="AB129">
        <v>0</v>
      </c>
      <c r="AC129" t="s">
        <v>641</v>
      </c>
      <c r="AD129">
        <v>-1</v>
      </c>
      <c r="AE129" t="s">
        <v>642</v>
      </c>
      <c r="AF129">
        <v>0</v>
      </c>
      <c r="AG129" t="b">
        <v>0</v>
      </c>
      <c r="AH129">
        <v>-1</v>
      </c>
      <c r="AI129" t="s">
        <v>642</v>
      </c>
      <c r="AJ129">
        <v>0</v>
      </c>
      <c r="AK129" t="b">
        <v>0</v>
      </c>
      <c r="AL129">
        <v>0</v>
      </c>
      <c r="AM129" t="b">
        <v>1</v>
      </c>
      <c r="AN129">
        <v>0</v>
      </c>
      <c r="AO129" t="b">
        <v>0</v>
      </c>
      <c r="AP129">
        <v>31127786</v>
      </c>
      <c r="AQ129">
        <v>29923937</v>
      </c>
      <c r="AR129">
        <v>31127786</v>
      </c>
      <c r="AS129">
        <v>4</v>
      </c>
      <c r="AT129" t="b">
        <v>0</v>
      </c>
      <c r="AU129" t="b">
        <v>1</v>
      </c>
    </row>
    <row r="130" spans="1:47" x14ac:dyDescent="0.25">
      <c r="A130" t="s">
        <v>624</v>
      </c>
      <c r="B130" t="s">
        <v>625</v>
      </c>
      <c r="C130">
        <v>20230101</v>
      </c>
      <c r="D130">
        <v>2023</v>
      </c>
      <c r="E130">
        <v>52</v>
      </c>
      <c r="F130" t="s">
        <v>626</v>
      </c>
      <c r="G130">
        <v>842</v>
      </c>
      <c r="H130" t="s">
        <v>627</v>
      </c>
      <c r="I130" t="s">
        <v>627</v>
      </c>
      <c r="J130" t="s">
        <v>917</v>
      </c>
      <c r="K130" t="s">
        <v>918</v>
      </c>
      <c r="L130">
        <v>498</v>
      </c>
      <c r="M130" t="s">
        <v>815</v>
      </c>
      <c r="N130" t="s">
        <v>816</v>
      </c>
      <c r="O130">
        <v>0</v>
      </c>
      <c r="P130" t="s">
        <v>632</v>
      </c>
      <c r="Q130" t="s">
        <v>633</v>
      </c>
      <c r="R130" t="s">
        <v>634</v>
      </c>
      <c r="S130" t="s">
        <v>635</v>
      </c>
      <c r="T130" t="b">
        <v>1</v>
      </c>
      <c r="U130" t="s">
        <v>636</v>
      </c>
      <c r="V130" t="s">
        <v>637</v>
      </c>
      <c r="W130">
        <v>0</v>
      </c>
      <c r="X130" t="b">
        <v>0</v>
      </c>
      <c r="Y130" t="s">
        <v>638</v>
      </c>
      <c r="Z130" t="s">
        <v>639</v>
      </c>
      <c r="AA130" t="s">
        <v>640</v>
      </c>
      <c r="AB130">
        <v>0</v>
      </c>
      <c r="AC130" t="s">
        <v>641</v>
      </c>
      <c r="AD130">
        <v>-1</v>
      </c>
      <c r="AE130" t="s">
        <v>642</v>
      </c>
      <c r="AF130">
        <v>0</v>
      </c>
      <c r="AG130" t="b">
        <v>0</v>
      </c>
      <c r="AH130">
        <v>-1</v>
      </c>
      <c r="AI130" t="s">
        <v>642</v>
      </c>
      <c r="AJ130">
        <v>0</v>
      </c>
      <c r="AK130" t="b">
        <v>0</v>
      </c>
      <c r="AL130">
        <v>0</v>
      </c>
      <c r="AM130" t="b">
        <v>1</v>
      </c>
      <c r="AN130">
        <v>0</v>
      </c>
      <c r="AO130" t="b">
        <v>0</v>
      </c>
      <c r="AP130">
        <v>115171124</v>
      </c>
      <c r="AQ130">
        <v>108929246</v>
      </c>
      <c r="AR130">
        <v>115171124</v>
      </c>
      <c r="AS130">
        <v>4</v>
      </c>
      <c r="AT130" t="b">
        <v>0</v>
      </c>
      <c r="AU130" t="b">
        <v>1</v>
      </c>
    </row>
    <row r="131" spans="1:47" x14ac:dyDescent="0.25">
      <c r="A131" t="s">
        <v>624</v>
      </c>
      <c r="B131" t="s">
        <v>625</v>
      </c>
      <c r="C131">
        <v>20230101</v>
      </c>
      <c r="D131">
        <v>2023</v>
      </c>
      <c r="E131">
        <v>52</v>
      </c>
      <c r="F131" t="s">
        <v>626</v>
      </c>
      <c r="G131">
        <v>842</v>
      </c>
      <c r="H131" t="s">
        <v>627</v>
      </c>
      <c r="I131" t="s">
        <v>627</v>
      </c>
      <c r="J131" t="s">
        <v>917</v>
      </c>
      <c r="K131" t="s">
        <v>918</v>
      </c>
      <c r="L131">
        <v>499</v>
      </c>
      <c r="M131" t="s">
        <v>817</v>
      </c>
      <c r="N131" t="s">
        <v>267</v>
      </c>
      <c r="O131">
        <v>0</v>
      </c>
      <c r="P131" t="s">
        <v>632</v>
      </c>
      <c r="Q131" t="s">
        <v>633</v>
      </c>
      <c r="R131" t="s">
        <v>634</v>
      </c>
      <c r="S131" t="s">
        <v>635</v>
      </c>
      <c r="T131" t="b">
        <v>1</v>
      </c>
      <c r="U131" t="s">
        <v>636</v>
      </c>
      <c r="V131" t="s">
        <v>637</v>
      </c>
      <c r="W131">
        <v>0</v>
      </c>
      <c r="X131" t="b">
        <v>0</v>
      </c>
      <c r="Y131" t="s">
        <v>638</v>
      </c>
      <c r="Z131" t="s">
        <v>639</v>
      </c>
      <c r="AA131" t="s">
        <v>640</v>
      </c>
      <c r="AB131">
        <v>0</v>
      </c>
      <c r="AC131" t="s">
        <v>641</v>
      </c>
      <c r="AD131">
        <v>-1</v>
      </c>
      <c r="AE131" t="s">
        <v>642</v>
      </c>
      <c r="AF131">
        <v>0</v>
      </c>
      <c r="AG131" t="b">
        <v>0</v>
      </c>
      <c r="AH131">
        <v>-1</v>
      </c>
      <c r="AI131" t="s">
        <v>642</v>
      </c>
      <c r="AJ131">
        <v>0</v>
      </c>
      <c r="AK131" t="b">
        <v>0</v>
      </c>
      <c r="AL131">
        <v>0</v>
      </c>
      <c r="AM131" t="b">
        <v>1</v>
      </c>
      <c r="AN131">
        <v>0</v>
      </c>
      <c r="AO131" t="b">
        <v>0</v>
      </c>
      <c r="AP131">
        <v>17291589</v>
      </c>
      <c r="AQ131">
        <v>16983792</v>
      </c>
      <c r="AR131">
        <v>17291589</v>
      </c>
      <c r="AS131">
        <v>4</v>
      </c>
      <c r="AT131" t="b">
        <v>0</v>
      </c>
      <c r="AU131" t="b">
        <v>1</v>
      </c>
    </row>
    <row r="132" spans="1:47" x14ac:dyDescent="0.25">
      <c r="A132" t="s">
        <v>624</v>
      </c>
      <c r="B132" t="s">
        <v>625</v>
      </c>
      <c r="C132">
        <v>20230101</v>
      </c>
      <c r="D132">
        <v>2023</v>
      </c>
      <c r="E132">
        <v>52</v>
      </c>
      <c r="F132" t="s">
        <v>626</v>
      </c>
      <c r="G132">
        <v>842</v>
      </c>
      <c r="H132" t="s">
        <v>627</v>
      </c>
      <c r="I132" t="s">
        <v>627</v>
      </c>
      <c r="J132" t="s">
        <v>917</v>
      </c>
      <c r="K132" t="s">
        <v>918</v>
      </c>
      <c r="L132">
        <v>500</v>
      </c>
      <c r="M132" t="s">
        <v>681</v>
      </c>
      <c r="N132" t="s">
        <v>287</v>
      </c>
      <c r="O132">
        <v>0</v>
      </c>
      <c r="P132" t="s">
        <v>632</v>
      </c>
      <c r="Q132" t="s">
        <v>633</v>
      </c>
      <c r="R132" t="s">
        <v>634</v>
      </c>
      <c r="S132" t="s">
        <v>635</v>
      </c>
      <c r="T132" t="b">
        <v>1</v>
      </c>
      <c r="U132" t="s">
        <v>636</v>
      </c>
      <c r="V132" t="s">
        <v>637</v>
      </c>
      <c r="W132">
        <v>0</v>
      </c>
      <c r="X132" t="b">
        <v>0</v>
      </c>
      <c r="Y132" t="s">
        <v>638</v>
      </c>
      <c r="Z132" t="s">
        <v>639</v>
      </c>
      <c r="AA132" t="s">
        <v>640</v>
      </c>
      <c r="AB132">
        <v>0</v>
      </c>
      <c r="AC132" t="s">
        <v>641</v>
      </c>
      <c r="AD132">
        <v>-1</v>
      </c>
      <c r="AE132" t="s">
        <v>642</v>
      </c>
      <c r="AF132">
        <v>0</v>
      </c>
      <c r="AG132" t="b">
        <v>0</v>
      </c>
      <c r="AH132">
        <v>-1</v>
      </c>
      <c r="AI132" t="s">
        <v>642</v>
      </c>
      <c r="AJ132">
        <v>0</v>
      </c>
      <c r="AK132" t="b">
        <v>0</v>
      </c>
      <c r="AL132">
        <v>0</v>
      </c>
      <c r="AM132" t="b">
        <v>1</v>
      </c>
      <c r="AN132">
        <v>0</v>
      </c>
      <c r="AO132" t="b">
        <v>0</v>
      </c>
      <c r="AP132">
        <v>1603826</v>
      </c>
      <c r="AQ132">
        <v>1449522</v>
      </c>
      <c r="AR132">
        <v>1603826</v>
      </c>
      <c r="AS132">
        <v>4</v>
      </c>
      <c r="AT132" t="b">
        <v>0</v>
      </c>
      <c r="AU132" t="b">
        <v>1</v>
      </c>
    </row>
    <row r="133" spans="1:47" x14ac:dyDescent="0.25">
      <c r="A133" t="s">
        <v>624</v>
      </c>
      <c r="B133" t="s">
        <v>625</v>
      </c>
      <c r="C133">
        <v>20230101</v>
      </c>
      <c r="D133">
        <v>2023</v>
      </c>
      <c r="E133">
        <v>52</v>
      </c>
      <c r="F133" t="s">
        <v>626</v>
      </c>
      <c r="G133">
        <v>842</v>
      </c>
      <c r="H133" t="s">
        <v>627</v>
      </c>
      <c r="I133" t="s">
        <v>627</v>
      </c>
      <c r="J133" t="s">
        <v>917</v>
      </c>
      <c r="K133" t="s">
        <v>918</v>
      </c>
      <c r="L133">
        <v>504</v>
      </c>
      <c r="M133" t="s">
        <v>650</v>
      </c>
      <c r="N133" t="s">
        <v>651</v>
      </c>
      <c r="O133">
        <v>0</v>
      </c>
      <c r="P133" t="s">
        <v>632</v>
      </c>
      <c r="Q133" t="s">
        <v>633</v>
      </c>
      <c r="R133" t="s">
        <v>634</v>
      </c>
      <c r="S133" t="s">
        <v>635</v>
      </c>
      <c r="T133" t="b">
        <v>1</v>
      </c>
      <c r="U133" t="s">
        <v>636</v>
      </c>
      <c r="V133" t="s">
        <v>637</v>
      </c>
      <c r="W133">
        <v>0</v>
      </c>
      <c r="X133" t="b">
        <v>0</v>
      </c>
      <c r="Y133" t="s">
        <v>638</v>
      </c>
      <c r="Z133" t="s">
        <v>639</v>
      </c>
      <c r="AA133" t="s">
        <v>640</v>
      </c>
      <c r="AB133">
        <v>0</v>
      </c>
      <c r="AC133" t="s">
        <v>641</v>
      </c>
      <c r="AD133">
        <v>-1</v>
      </c>
      <c r="AE133" t="s">
        <v>642</v>
      </c>
      <c r="AF133">
        <v>0</v>
      </c>
      <c r="AG133" t="b">
        <v>0</v>
      </c>
      <c r="AH133">
        <v>-1</v>
      </c>
      <c r="AI133" t="s">
        <v>642</v>
      </c>
      <c r="AJ133">
        <v>0</v>
      </c>
      <c r="AK133" t="b">
        <v>0</v>
      </c>
      <c r="AL133">
        <v>0</v>
      </c>
      <c r="AM133" t="b">
        <v>1</v>
      </c>
      <c r="AN133">
        <v>0</v>
      </c>
      <c r="AO133" t="b">
        <v>0</v>
      </c>
      <c r="AP133">
        <v>1771818775</v>
      </c>
      <c r="AQ133">
        <v>1696997013</v>
      </c>
      <c r="AR133">
        <v>1771818775</v>
      </c>
      <c r="AS133">
        <v>4</v>
      </c>
      <c r="AT133" t="b">
        <v>0</v>
      </c>
      <c r="AU133" t="b">
        <v>1</v>
      </c>
    </row>
    <row r="134" spans="1:47" x14ac:dyDescent="0.25">
      <c r="A134" t="s">
        <v>624</v>
      </c>
      <c r="B134" t="s">
        <v>625</v>
      </c>
      <c r="C134">
        <v>20230101</v>
      </c>
      <c r="D134">
        <v>2023</v>
      </c>
      <c r="E134">
        <v>52</v>
      </c>
      <c r="F134" t="s">
        <v>626</v>
      </c>
      <c r="G134">
        <v>842</v>
      </c>
      <c r="H134" t="s">
        <v>627</v>
      </c>
      <c r="I134" t="s">
        <v>627</v>
      </c>
      <c r="J134" t="s">
        <v>917</v>
      </c>
      <c r="K134" t="s">
        <v>918</v>
      </c>
      <c r="L134">
        <v>508</v>
      </c>
      <c r="M134" t="s">
        <v>818</v>
      </c>
      <c r="N134" t="s">
        <v>301</v>
      </c>
      <c r="O134">
        <v>0</v>
      </c>
      <c r="P134" t="s">
        <v>632</v>
      </c>
      <c r="Q134" t="s">
        <v>633</v>
      </c>
      <c r="R134" t="s">
        <v>634</v>
      </c>
      <c r="S134" t="s">
        <v>635</v>
      </c>
      <c r="T134" t="b">
        <v>1</v>
      </c>
      <c r="U134" t="s">
        <v>636</v>
      </c>
      <c r="V134" t="s">
        <v>637</v>
      </c>
      <c r="W134">
        <v>0</v>
      </c>
      <c r="X134" t="b">
        <v>0</v>
      </c>
      <c r="Y134" t="s">
        <v>638</v>
      </c>
      <c r="Z134" t="s">
        <v>639</v>
      </c>
      <c r="AA134" t="s">
        <v>640</v>
      </c>
      <c r="AB134">
        <v>0</v>
      </c>
      <c r="AC134" t="s">
        <v>641</v>
      </c>
      <c r="AD134">
        <v>-1</v>
      </c>
      <c r="AE134" t="s">
        <v>642</v>
      </c>
      <c r="AF134">
        <v>0</v>
      </c>
      <c r="AG134" t="b">
        <v>0</v>
      </c>
      <c r="AH134">
        <v>-1</v>
      </c>
      <c r="AI134" t="s">
        <v>642</v>
      </c>
      <c r="AJ134">
        <v>0</v>
      </c>
      <c r="AK134" t="b">
        <v>0</v>
      </c>
      <c r="AL134">
        <v>0</v>
      </c>
      <c r="AM134" t="b">
        <v>1</v>
      </c>
      <c r="AN134">
        <v>0</v>
      </c>
      <c r="AO134" t="b">
        <v>0</v>
      </c>
      <c r="AP134">
        <v>214288779</v>
      </c>
      <c r="AQ134">
        <v>209473416</v>
      </c>
      <c r="AR134">
        <v>214288779</v>
      </c>
      <c r="AS134">
        <v>4</v>
      </c>
      <c r="AT134" t="b">
        <v>0</v>
      </c>
      <c r="AU134" t="b">
        <v>1</v>
      </c>
    </row>
    <row r="135" spans="1:47" x14ac:dyDescent="0.25">
      <c r="A135" t="s">
        <v>624</v>
      </c>
      <c r="B135" t="s">
        <v>625</v>
      </c>
      <c r="C135">
        <v>20230101</v>
      </c>
      <c r="D135">
        <v>2023</v>
      </c>
      <c r="E135">
        <v>52</v>
      </c>
      <c r="F135" t="s">
        <v>626</v>
      </c>
      <c r="G135">
        <v>842</v>
      </c>
      <c r="H135" t="s">
        <v>627</v>
      </c>
      <c r="I135" t="s">
        <v>627</v>
      </c>
      <c r="J135" t="s">
        <v>917</v>
      </c>
      <c r="K135" t="s">
        <v>918</v>
      </c>
      <c r="L135">
        <v>512</v>
      </c>
      <c r="M135" t="s">
        <v>819</v>
      </c>
      <c r="N135" t="s">
        <v>327</v>
      </c>
      <c r="O135">
        <v>0</v>
      </c>
      <c r="P135" t="s">
        <v>632</v>
      </c>
      <c r="Q135" t="s">
        <v>633</v>
      </c>
      <c r="R135" t="s">
        <v>634</v>
      </c>
      <c r="S135" t="s">
        <v>635</v>
      </c>
      <c r="T135" t="b">
        <v>1</v>
      </c>
      <c r="U135" t="s">
        <v>636</v>
      </c>
      <c r="V135" t="s">
        <v>637</v>
      </c>
      <c r="W135">
        <v>0</v>
      </c>
      <c r="X135" t="b">
        <v>0</v>
      </c>
      <c r="Y135" t="s">
        <v>638</v>
      </c>
      <c r="Z135" t="s">
        <v>639</v>
      </c>
      <c r="AA135" t="s">
        <v>640</v>
      </c>
      <c r="AB135">
        <v>0</v>
      </c>
      <c r="AC135" t="s">
        <v>641</v>
      </c>
      <c r="AD135">
        <v>-1</v>
      </c>
      <c r="AE135" t="s">
        <v>642</v>
      </c>
      <c r="AF135">
        <v>0</v>
      </c>
      <c r="AG135" t="b">
        <v>0</v>
      </c>
      <c r="AH135">
        <v>-1</v>
      </c>
      <c r="AI135" t="s">
        <v>642</v>
      </c>
      <c r="AJ135">
        <v>0</v>
      </c>
      <c r="AK135" t="b">
        <v>0</v>
      </c>
      <c r="AL135">
        <v>0</v>
      </c>
      <c r="AM135" t="b">
        <v>1</v>
      </c>
      <c r="AN135">
        <v>0</v>
      </c>
      <c r="AO135" t="b">
        <v>0</v>
      </c>
      <c r="AP135">
        <v>1759461496</v>
      </c>
      <c r="AQ135">
        <v>1650969607</v>
      </c>
      <c r="AR135">
        <v>1759461496</v>
      </c>
      <c r="AS135">
        <v>4</v>
      </c>
      <c r="AT135" t="b">
        <v>0</v>
      </c>
      <c r="AU135" t="b">
        <v>1</v>
      </c>
    </row>
    <row r="136" spans="1:47" x14ac:dyDescent="0.25">
      <c r="A136" t="s">
        <v>624</v>
      </c>
      <c r="B136" t="s">
        <v>625</v>
      </c>
      <c r="C136">
        <v>20230101</v>
      </c>
      <c r="D136">
        <v>2023</v>
      </c>
      <c r="E136">
        <v>52</v>
      </c>
      <c r="F136" t="s">
        <v>626</v>
      </c>
      <c r="G136">
        <v>842</v>
      </c>
      <c r="H136" t="s">
        <v>627</v>
      </c>
      <c r="I136" t="s">
        <v>627</v>
      </c>
      <c r="J136" t="s">
        <v>917</v>
      </c>
      <c r="K136" t="s">
        <v>918</v>
      </c>
      <c r="L136">
        <v>516</v>
      </c>
      <c r="M136" t="s">
        <v>820</v>
      </c>
      <c r="N136" t="s">
        <v>303</v>
      </c>
      <c r="O136">
        <v>0</v>
      </c>
      <c r="P136" t="s">
        <v>632</v>
      </c>
      <c r="Q136" t="s">
        <v>633</v>
      </c>
      <c r="R136" t="s">
        <v>634</v>
      </c>
      <c r="S136" t="s">
        <v>635</v>
      </c>
      <c r="T136" t="b">
        <v>1</v>
      </c>
      <c r="U136" t="s">
        <v>636</v>
      </c>
      <c r="V136" t="s">
        <v>637</v>
      </c>
      <c r="W136">
        <v>0</v>
      </c>
      <c r="X136" t="b">
        <v>0</v>
      </c>
      <c r="Y136" t="s">
        <v>638</v>
      </c>
      <c r="Z136" t="s">
        <v>639</v>
      </c>
      <c r="AA136" t="s">
        <v>640</v>
      </c>
      <c r="AB136">
        <v>0</v>
      </c>
      <c r="AC136" t="s">
        <v>641</v>
      </c>
      <c r="AD136">
        <v>-1</v>
      </c>
      <c r="AE136" t="s">
        <v>642</v>
      </c>
      <c r="AF136">
        <v>0</v>
      </c>
      <c r="AG136" t="b">
        <v>0</v>
      </c>
      <c r="AH136">
        <v>-1</v>
      </c>
      <c r="AI136" t="s">
        <v>642</v>
      </c>
      <c r="AJ136">
        <v>0</v>
      </c>
      <c r="AK136" t="b">
        <v>0</v>
      </c>
      <c r="AL136">
        <v>0</v>
      </c>
      <c r="AM136" t="b">
        <v>1</v>
      </c>
      <c r="AN136">
        <v>0</v>
      </c>
      <c r="AO136" t="b">
        <v>0</v>
      </c>
      <c r="AP136">
        <v>135266791</v>
      </c>
      <c r="AQ136">
        <v>132644238</v>
      </c>
      <c r="AR136">
        <v>135266791</v>
      </c>
      <c r="AS136">
        <v>4</v>
      </c>
      <c r="AT136" t="b">
        <v>0</v>
      </c>
      <c r="AU136" t="b">
        <v>1</v>
      </c>
    </row>
    <row r="137" spans="1:47" x14ac:dyDescent="0.25">
      <c r="A137" t="s">
        <v>624</v>
      </c>
      <c r="B137" t="s">
        <v>625</v>
      </c>
      <c r="C137">
        <v>20230101</v>
      </c>
      <c r="D137">
        <v>2023</v>
      </c>
      <c r="E137">
        <v>52</v>
      </c>
      <c r="F137" t="s">
        <v>626</v>
      </c>
      <c r="G137">
        <v>842</v>
      </c>
      <c r="H137" t="s">
        <v>627</v>
      </c>
      <c r="I137" t="s">
        <v>627</v>
      </c>
      <c r="J137" t="s">
        <v>917</v>
      </c>
      <c r="K137" t="s">
        <v>918</v>
      </c>
      <c r="L137">
        <v>520</v>
      </c>
      <c r="M137" t="s">
        <v>821</v>
      </c>
      <c r="N137" t="s">
        <v>321</v>
      </c>
      <c r="O137">
        <v>0</v>
      </c>
      <c r="P137" t="s">
        <v>632</v>
      </c>
      <c r="Q137" t="s">
        <v>633</v>
      </c>
      <c r="R137" t="s">
        <v>634</v>
      </c>
      <c r="S137" t="s">
        <v>635</v>
      </c>
      <c r="T137" t="b">
        <v>1</v>
      </c>
      <c r="U137" t="s">
        <v>636</v>
      </c>
      <c r="V137" t="s">
        <v>637</v>
      </c>
      <c r="W137">
        <v>0</v>
      </c>
      <c r="X137" t="b">
        <v>0</v>
      </c>
      <c r="Y137" t="s">
        <v>638</v>
      </c>
      <c r="Z137" t="s">
        <v>639</v>
      </c>
      <c r="AA137" t="s">
        <v>640</v>
      </c>
      <c r="AB137">
        <v>0</v>
      </c>
      <c r="AC137" t="s">
        <v>641</v>
      </c>
      <c r="AD137">
        <v>-1</v>
      </c>
      <c r="AE137" t="s">
        <v>642</v>
      </c>
      <c r="AF137">
        <v>0</v>
      </c>
      <c r="AG137" t="b">
        <v>0</v>
      </c>
      <c r="AH137">
        <v>-1</v>
      </c>
      <c r="AI137" t="s">
        <v>642</v>
      </c>
      <c r="AJ137">
        <v>0</v>
      </c>
      <c r="AK137" t="b">
        <v>0</v>
      </c>
      <c r="AL137">
        <v>0</v>
      </c>
      <c r="AM137" t="b">
        <v>1</v>
      </c>
      <c r="AN137">
        <v>0</v>
      </c>
      <c r="AO137" t="b">
        <v>0</v>
      </c>
      <c r="AP137">
        <v>1186425</v>
      </c>
      <c r="AQ137">
        <v>1157890</v>
      </c>
      <c r="AR137">
        <v>1186425</v>
      </c>
      <c r="AS137">
        <v>4</v>
      </c>
      <c r="AT137" t="b">
        <v>0</v>
      </c>
      <c r="AU137" t="b">
        <v>1</v>
      </c>
    </row>
    <row r="138" spans="1:47" x14ac:dyDescent="0.25">
      <c r="A138" t="s">
        <v>624</v>
      </c>
      <c r="B138" t="s">
        <v>625</v>
      </c>
      <c r="C138">
        <v>20230101</v>
      </c>
      <c r="D138">
        <v>2023</v>
      </c>
      <c r="E138">
        <v>52</v>
      </c>
      <c r="F138" t="s">
        <v>626</v>
      </c>
      <c r="G138">
        <v>842</v>
      </c>
      <c r="H138" t="s">
        <v>627</v>
      </c>
      <c r="I138" t="s">
        <v>627</v>
      </c>
      <c r="J138" t="s">
        <v>917</v>
      </c>
      <c r="K138" t="s">
        <v>918</v>
      </c>
      <c r="L138">
        <v>524</v>
      </c>
      <c r="M138" t="s">
        <v>822</v>
      </c>
      <c r="N138" t="s">
        <v>319</v>
      </c>
      <c r="O138">
        <v>0</v>
      </c>
      <c r="P138" t="s">
        <v>632</v>
      </c>
      <c r="Q138" t="s">
        <v>633</v>
      </c>
      <c r="R138" t="s">
        <v>634</v>
      </c>
      <c r="S138" t="s">
        <v>635</v>
      </c>
      <c r="T138" t="b">
        <v>1</v>
      </c>
      <c r="U138" t="s">
        <v>636</v>
      </c>
      <c r="V138" t="s">
        <v>637</v>
      </c>
      <c r="W138">
        <v>0</v>
      </c>
      <c r="X138" t="b">
        <v>0</v>
      </c>
      <c r="Y138" t="s">
        <v>638</v>
      </c>
      <c r="Z138" t="s">
        <v>639</v>
      </c>
      <c r="AA138" t="s">
        <v>640</v>
      </c>
      <c r="AB138">
        <v>0</v>
      </c>
      <c r="AC138" t="s">
        <v>641</v>
      </c>
      <c r="AD138">
        <v>-1</v>
      </c>
      <c r="AE138" t="s">
        <v>642</v>
      </c>
      <c r="AF138">
        <v>0</v>
      </c>
      <c r="AG138" t="b">
        <v>0</v>
      </c>
      <c r="AH138">
        <v>-1</v>
      </c>
      <c r="AI138" t="s">
        <v>642</v>
      </c>
      <c r="AJ138">
        <v>0</v>
      </c>
      <c r="AK138" t="b">
        <v>0</v>
      </c>
      <c r="AL138">
        <v>0</v>
      </c>
      <c r="AM138" t="b">
        <v>1</v>
      </c>
      <c r="AN138">
        <v>0</v>
      </c>
      <c r="AO138" t="b">
        <v>0</v>
      </c>
      <c r="AP138">
        <v>143646277</v>
      </c>
      <c r="AQ138">
        <v>134561236</v>
      </c>
      <c r="AR138">
        <v>143646277</v>
      </c>
      <c r="AS138">
        <v>4</v>
      </c>
      <c r="AT138" t="b">
        <v>0</v>
      </c>
      <c r="AU138" t="b">
        <v>1</v>
      </c>
    </row>
    <row r="139" spans="1:47" x14ac:dyDescent="0.25">
      <c r="A139" t="s">
        <v>624</v>
      </c>
      <c r="B139" t="s">
        <v>625</v>
      </c>
      <c r="C139">
        <v>20230101</v>
      </c>
      <c r="D139">
        <v>2023</v>
      </c>
      <c r="E139">
        <v>52</v>
      </c>
      <c r="F139" t="s">
        <v>626</v>
      </c>
      <c r="G139">
        <v>842</v>
      </c>
      <c r="H139" t="s">
        <v>627</v>
      </c>
      <c r="I139" t="s">
        <v>627</v>
      </c>
      <c r="J139" t="s">
        <v>917</v>
      </c>
      <c r="K139" t="s">
        <v>918</v>
      </c>
      <c r="L139">
        <v>528</v>
      </c>
      <c r="M139" t="s">
        <v>823</v>
      </c>
      <c r="N139" t="s">
        <v>315</v>
      </c>
      <c r="O139">
        <v>0</v>
      </c>
      <c r="P139" t="s">
        <v>632</v>
      </c>
      <c r="Q139" t="s">
        <v>633</v>
      </c>
      <c r="R139" t="s">
        <v>634</v>
      </c>
      <c r="S139" t="s">
        <v>635</v>
      </c>
      <c r="T139" t="b">
        <v>1</v>
      </c>
      <c r="U139" t="s">
        <v>636</v>
      </c>
      <c r="V139" t="s">
        <v>637</v>
      </c>
      <c r="W139">
        <v>0</v>
      </c>
      <c r="X139" t="b">
        <v>0</v>
      </c>
      <c r="Y139" t="s">
        <v>638</v>
      </c>
      <c r="Z139" t="s">
        <v>639</v>
      </c>
      <c r="AA139" t="s">
        <v>640</v>
      </c>
      <c r="AB139">
        <v>0</v>
      </c>
      <c r="AC139" t="s">
        <v>641</v>
      </c>
      <c r="AD139">
        <v>-1</v>
      </c>
      <c r="AE139" t="s">
        <v>642</v>
      </c>
      <c r="AF139">
        <v>0</v>
      </c>
      <c r="AG139" t="b">
        <v>0</v>
      </c>
      <c r="AH139">
        <v>-1</v>
      </c>
      <c r="AI139" t="s">
        <v>642</v>
      </c>
      <c r="AJ139">
        <v>0</v>
      </c>
      <c r="AK139" t="b">
        <v>0</v>
      </c>
      <c r="AL139">
        <v>0</v>
      </c>
      <c r="AM139" t="b">
        <v>1</v>
      </c>
      <c r="AN139">
        <v>0</v>
      </c>
      <c r="AO139" t="b">
        <v>0</v>
      </c>
      <c r="AP139">
        <v>39317066639</v>
      </c>
      <c r="AQ139">
        <v>38385624686</v>
      </c>
      <c r="AR139">
        <v>39317066639</v>
      </c>
      <c r="AS139">
        <v>4</v>
      </c>
      <c r="AT139" t="b">
        <v>0</v>
      </c>
      <c r="AU139" t="b">
        <v>1</v>
      </c>
    </row>
    <row r="140" spans="1:47" x14ac:dyDescent="0.25">
      <c r="A140" t="s">
        <v>624</v>
      </c>
      <c r="B140" t="s">
        <v>625</v>
      </c>
      <c r="C140">
        <v>20230101</v>
      </c>
      <c r="D140">
        <v>2023</v>
      </c>
      <c r="E140">
        <v>52</v>
      </c>
      <c r="F140" t="s">
        <v>626</v>
      </c>
      <c r="G140">
        <v>842</v>
      </c>
      <c r="H140" t="s">
        <v>627</v>
      </c>
      <c r="I140" t="s">
        <v>627</v>
      </c>
      <c r="J140" t="s">
        <v>917</v>
      </c>
      <c r="K140" t="s">
        <v>918</v>
      </c>
      <c r="L140">
        <v>531</v>
      </c>
      <c r="M140" t="s">
        <v>824</v>
      </c>
      <c r="N140" t="s">
        <v>825</v>
      </c>
      <c r="O140">
        <v>0</v>
      </c>
      <c r="P140" t="s">
        <v>632</v>
      </c>
      <c r="Q140" t="s">
        <v>633</v>
      </c>
      <c r="R140" t="s">
        <v>634</v>
      </c>
      <c r="S140" t="s">
        <v>635</v>
      </c>
      <c r="T140" t="b">
        <v>1</v>
      </c>
      <c r="U140" t="s">
        <v>636</v>
      </c>
      <c r="V140" t="s">
        <v>637</v>
      </c>
      <c r="W140">
        <v>0</v>
      </c>
      <c r="X140" t="b">
        <v>0</v>
      </c>
      <c r="Y140" t="s">
        <v>638</v>
      </c>
      <c r="Z140" t="s">
        <v>639</v>
      </c>
      <c r="AA140" t="s">
        <v>640</v>
      </c>
      <c r="AB140">
        <v>0</v>
      </c>
      <c r="AC140" t="s">
        <v>641</v>
      </c>
      <c r="AD140">
        <v>-1</v>
      </c>
      <c r="AE140" t="s">
        <v>642</v>
      </c>
      <c r="AF140">
        <v>0</v>
      </c>
      <c r="AG140" t="b">
        <v>0</v>
      </c>
      <c r="AH140">
        <v>-1</v>
      </c>
      <c r="AI140" t="s">
        <v>642</v>
      </c>
      <c r="AJ140">
        <v>0</v>
      </c>
      <c r="AK140" t="b">
        <v>0</v>
      </c>
      <c r="AL140">
        <v>0</v>
      </c>
      <c r="AM140" t="b">
        <v>1</v>
      </c>
      <c r="AN140">
        <v>0</v>
      </c>
      <c r="AO140" t="b">
        <v>0</v>
      </c>
      <c r="AP140">
        <v>70952051</v>
      </c>
      <c r="AQ140">
        <v>69597269</v>
      </c>
      <c r="AR140">
        <v>70952051</v>
      </c>
      <c r="AS140">
        <v>4</v>
      </c>
      <c r="AT140" t="b">
        <v>0</v>
      </c>
      <c r="AU140" t="b">
        <v>1</v>
      </c>
    </row>
    <row r="141" spans="1:47" x14ac:dyDescent="0.25">
      <c r="A141" t="s">
        <v>624</v>
      </c>
      <c r="B141" t="s">
        <v>625</v>
      </c>
      <c r="C141">
        <v>20230101</v>
      </c>
      <c r="D141">
        <v>2023</v>
      </c>
      <c r="E141">
        <v>52</v>
      </c>
      <c r="F141" t="s">
        <v>626</v>
      </c>
      <c r="G141">
        <v>842</v>
      </c>
      <c r="H141" t="s">
        <v>627</v>
      </c>
      <c r="I141" t="s">
        <v>627</v>
      </c>
      <c r="J141" t="s">
        <v>917</v>
      </c>
      <c r="K141" t="s">
        <v>918</v>
      </c>
      <c r="L141">
        <v>533</v>
      </c>
      <c r="M141" t="s">
        <v>860</v>
      </c>
      <c r="N141" t="s">
        <v>29</v>
      </c>
      <c r="O141">
        <v>0</v>
      </c>
      <c r="P141" t="s">
        <v>632</v>
      </c>
      <c r="Q141" t="s">
        <v>633</v>
      </c>
      <c r="R141" t="s">
        <v>634</v>
      </c>
      <c r="S141" t="s">
        <v>635</v>
      </c>
      <c r="T141" t="b">
        <v>1</v>
      </c>
      <c r="U141" t="s">
        <v>636</v>
      </c>
      <c r="V141" t="s">
        <v>637</v>
      </c>
      <c r="W141">
        <v>0</v>
      </c>
      <c r="X141" t="b">
        <v>0</v>
      </c>
      <c r="Y141" t="s">
        <v>638</v>
      </c>
      <c r="Z141" t="s">
        <v>639</v>
      </c>
      <c r="AA141" t="s">
        <v>640</v>
      </c>
      <c r="AB141">
        <v>0</v>
      </c>
      <c r="AC141" t="s">
        <v>641</v>
      </c>
      <c r="AD141">
        <v>-1</v>
      </c>
      <c r="AE141" t="s">
        <v>642</v>
      </c>
      <c r="AF141">
        <v>0</v>
      </c>
      <c r="AG141" t="b">
        <v>0</v>
      </c>
      <c r="AH141">
        <v>-1</v>
      </c>
      <c r="AI141" t="s">
        <v>642</v>
      </c>
      <c r="AJ141">
        <v>0</v>
      </c>
      <c r="AK141" t="b">
        <v>0</v>
      </c>
      <c r="AL141">
        <v>0</v>
      </c>
      <c r="AM141" t="b">
        <v>1</v>
      </c>
      <c r="AN141">
        <v>0</v>
      </c>
      <c r="AO141" t="b">
        <v>0</v>
      </c>
      <c r="AP141">
        <v>15996838</v>
      </c>
      <c r="AQ141">
        <v>15456237</v>
      </c>
      <c r="AR141">
        <v>15996838</v>
      </c>
      <c r="AS141">
        <v>4</v>
      </c>
      <c r="AT141" t="b">
        <v>0</v>
      </c>
      <c r="AU141" t="b">
        <v>1</v>
      </c>
    </row>
    <row r="142" spans="1:47" x14ac:dyDescent="0.25">
      <c r="A142" t="s">
        <v>624</v>
      </c>
      <c r="B142" t="s">
        <v>625</v>
      </c>
      <c r="C142">
        <v>20230101</v>
      </c>
      <c r="D142">
        <v>2023</v>
      </c>
      <c r="E142">
        <v>52</v>
      </c>
      <c r="F142" t="s">
        <v>626</v>
      </c>
      <c r="G142">
        <v>842</v>
      </c>
      <c r="H142" t="s">
        <v>627</v>
      </c>
      <c r="I142" t="s">
        <v>627</v>
      </c>
      <c r="J142" t="s">
        <v>917</v>
      </c>
      <c r="K142" t="s">
        <v>918</v>
      </c>
      <c r="L142">
        <v>534</v>
      </c>
      <c r="M142" t="s">
        <v>861</v>
      </c>
      <c r="N142" t="s">
        <v>397</v>
      </c>
      <c r="O142">
        <v>0</v>
      </c>
      <c r="P142" t="s">
        <v>632</v>
      </c>
      <c r="Q142" t="s">
        <v>633</v>
      </c>
      <c r="R142" t="s">
        <v>634</v>
      </c>
      <c r="S142" t="s">
        <v>635</v>
      </c>
      <c r="T142" t="b">
        <v>1</v>
      </c>
      <c r="U142" t="s">
        <v>636</v>
      </c>
      <c r="V142" t="s">
        <v>637</v>
      </c>
      <c r="W142">
        <v>0</v>
      </c>
      <c r="X142" t="b">
        <v>0</v>
      </c>
      <c r="Y142" t="s">
        <v>638</v>
      </c>
      <c r="Z142" t="s">
        <v>639</v>
      </c>
      <c r="AA142" t="s">
        <v>640</v>
      </c>
      <c r="AB142">
        <v>0</v>
      </c>
      <c r="AC142" t="s">
        <v>641</v>
      </c>
      <c r="AD142">
        <v>-1</v>
      </c>
      <c r="AE142" t="s">
        <v>642</v>
      </c>
      <c r="AF142">
        <v>0</v>
      </c>
      <c r="AG142" t="b">
        <v>0</v>
      </c>
      <c r="AH142">
        <v>-1</v>
      </c>
      <c r="AI142" t="s">
        <v>642</v>
      </c>
      <c r="AJ142">
        <v>0</v>
      </c>
      <c r="AK142" t="b">
        <v>0</v>
      </c>
      <c r="AL142">
        <v>0</v>
      </c>
      <c r="AM142" t="b">
        <v>1</v>
      </c>
      <c r="AN142">
        <v>0</v>
      </c>
      <c r="AO142" t="b">
        <v>0</v>
      </c>
      <c r="AP142">
        <v>90253829</v>
      </c>
      <c r="AQ142">
        <v>89834960</v>
      </c>
      <c r="AR142">
        <v>90253829</v>
      </c>
      <c r="AS142">
        <v>4</v>
      </c>
      <c r="AT142" t="b">
        <v>0</v>
      </c>
      <c r="AU142" t="b">
        <v>1</v>
      </c>
    </row>
    <row r="143" spans="1:47" x14ac:dyDescent="0.25">
      <c r="A143" t="s">
        <v>624</v>
      </c>
      <c r="B143" t="s">
        <v>625</v>
      </c>
      <c r="C143">
        <v>20230101</v>
      </c>
      <c r="D143">
        <v>2023</v>
      </c>
      <c r="E143">
        <v>52</v>
      </c>
      <c r="F143" t="s">
        <v>626</v>
      </c>
      <c r="G143">
        <v>842</v>
      </c>
      <c r="H143" t="s">
        <v>627</v>
      </c>
      <c r="I143" t="s">
        <v>627</v>
      </c>
      <c r="J143" t="s">
        <v>917</v>
      </c>
      <c r="K143" t="s">
        <v>918</v>
      </c>
      <c r="L143">
        <v>540</v>
      </c>
      <c r="M143" t="s">
        <v>862</v>
      </c>
      <c r="N143" t="s">
        <v>305</v>
      </c>
      <c r="O143">
        <v>0</v>
      </c>
      <c r="P143" t="s">
        <v>632</v>
      </c>
      <c r="Q143" t="s">
        <v>633</v>
      </c>
      <c r="R143" t="s">
        <v>634</v>
      </c>
      <c r="S143" t="s">
        <v>635</v>
      </c>
      <c r="T143" t="b">
        <v>1</v>
      </c>
      <c r="U143" t="s">
        <v>636</v>
      </c>
      <c r="V143" t="s">
        <v>637</v>
      </c>
      <c r="W143">
        <v>0</v>
      </c>
      <c r="X143" t="b">
        <v>0</v>
      </c>
      <c r="Y143" t="s">
        <v>638</v>
      </c>
      <c r="Z143" t="s">
        <v>639</v>
      </c>
      <c r="AA143" t="s">
        <v>640</v>
      </c>
      <c r="AB143">
        <v>0</v>
      </c>
      <c r="AC143" t="s">
        <v>641</v>
      </c>
      <c r="AD143">
        <v>-1</v>
      </c>
      <c r="AE143" t="s">
        <v>642</v>
      </c>
      <c r="AF143">
        <v>0</v>
      </c>
      <c r="AG143" t="b">
        <v>0</v>
      </c>
      <c r="AH143">
        <v>-1</v>
      </c>
      <c r="AI143" t="s">
        <v>642</v>
      </c>
      <c r="AJ143">
        <v>0</v>
      </c>
      <c r="AK143" t="b">
        <v>0</v>
      </c>
      <c r="AL143">
        <v>0</v>
      </c>
      <c r="AM143" t="b">
        <v>1</v>
      </c>
      <c r="AN143">
        <v>0</v>
      </c>
      <c r="AO143" t="b">
        <v>0</v>
      </c>
      <c r="AP143">
        <v>24627565</v>
      </c>
      <c r="AQ143">
        <v>23432651</v>
      </c>
      <c r="AR143">
        <v>24627565</v>
      </c>
      <c r="AS143">
        <v>4</v>
      </c>
      <c r="AT143" t="b">
        <v>0</v>
      </c>
      <c r="AU143" t="b">
        <v>1</v>
      </c>
    </row>
    <row r="144" spans="1:47" x14ac:dyDescent="0.25">
      <c r="A144" t="s">
        <v>624</v>
      </c>
      <c r="B144" t="s">
        <v>625</v>
      </c>
      <c r="C144">
        <v>20230101</v>
      </c>
      <c r="D144">
        <v>2023</v>
      </c>
      <c r="E144">
        <v>52</v>
      </c>
      <c r="F144" t="s">
        <v>626</v>
      </c>
      <c r="G144">
        <v>842</v>
      </c>
      <c r="H144" t="s">
        <v>627</v>
      </c>
      <c r="I144" t="s">
        <v>627</v>
      </c>
      <c r="J144" t="s">
        <v>917</v>
      </c>
      <c r="K144" t="s">
        <v>918</v>
      </c>
      <c r="L144">
        <v>548</v>
      </c>
      <c r="M144" t="s">
        <v>863</v>
      </c>
      <c r="N144" t="s">
        <v>459</v>
      </c>
      <c r="O144">
        <v>0</v>
      </c>
      <c r="P144" t="s">
        <v>632</v>
      </c>
      <c r="Q144" t="s">
        <v>633</v>
      </c>
      <c r="R144" t="s">
        <v>634</v>
      </c>
      <c r="S144" t="s">
        <v>635</v>
      </c>
      <c r="T144" t="b">
        <v>1</v>
      </c>
      <c r="U144" t="s">
        <v>636</v>
      </c>
      <c r="V144" t="s">
        <v>637</v>
      </c>
      <c r="W144">
        <v>0</v>
      </c>
      <c r="X144" t="b">
        <v>0</v>
      </c>
      <c r="Y144" t="s">
        <v>638</v>
      </c>
      <c r="Z144" t="s">
        <v>639</v>
      </c>
      <c r="AA144" t="s">
        <v>640</v>
      </c>
      <c r="AB144">
        <v>0</v>
      </c>
      <c r="AC144" t="s">
        <v>641</v>
      </c>
      <c r="AD144">
        <v>-1</v>
      </c>
      <c r="AE144" t="s">
        <v>642</v>
      </c>
      <c r="AF144">
        <v>0</v>
      </c>
      <c r="AG144" t="b">
        <v>0</v>
      </c>
      <c r="AH144">
        <v>-1</v>
      </c>
      <c r="AI144" t="s">
        <v>642</v>
      </c>
      <c r="AJ144">
        <v>0</v>
      </c>
      <c r="AK144" t="b">
        <v>0</v>
      </c>
      <c r="AL144">
        <v>0</v>
      </c>
      <c r="AM144" t="b">
        <v>1</v>
      </c>
      <c r="AN144">
        <v>0</v>
      </c>
      <c r="AO144" t="b">
        <v>0</v>
      </c>
      <c r="AP144">
        <v>6518252</v>
      </c>
      <c r="AQ144">
        <v>6110534</v>
      </c>
      <c r="AR144">
        <v>6518252</v>
      </c>
      <c r="AS144">
        <v>4</v>
      </c>
      <c r="AT144" t="b">
        <v>0</v>
      </c>
      <c r="AU144" t="b">
        <v>1</v>
      </c>
    </row>
    <row r="145" spans="1:47" x14ac:dyDescent="0.25">
      <c r="A145" t="s">
        <v>624</v>
      </c>
      <c r="B145" t="s">
        <v>625</v>
      </c>
      <c r="C145">
        <v>20230101</v>
      </c>
      <c r="D145">
        <v>2023</v>
      </c>
      <c r="E145">
        <v>52</v>
      </c>
      <c r="F145" t="s">
        <v>626</v>
      </c>
      <c r="G145">
        <v>842</v>
      </c>
      <c r="H145" t="s">
        <v>627</v>
      </c>
      <c r="I145" t="s">
        <v>627</v>
      </c>
      <c r="J145" t="s">
        <v>917</v>
      </c>
      <c r="K145" t="s">
        <v>918</v>
      </c>
      <c r="L145">
        <v>554</v>
      </c>
      <c r="M145" t="s">
        <v>864</v>
      </c>
      <c r="N145" t="s">
        <v>325</v>
      </c>
      <c r="O145">
        <v>0</v>
      </c>
      <c r="P145" t="s">
        <v>632</v>
      </c>
      <c r="Q145" t="s">
        <v>633</v>
      </c>
      <c r="R145" t="s">
        <v>634</v>
      </c>
      <c r="S145" t="s">
        <v>635</v>
      </c>
      <c r="T145" t="b">
        <v>1</v>
      </c>
      <c r="U145" t="s">
        <v>636</v>
      </c>
      <c r="V145" t="s">
        <v>637</v>
      </c>
      <c r="W145">
        <v>0</v>
      </c>
      <c r="X145" t="b">
        <v>0</v>
      </c>
      <c r="Y145" t="s">
        <v>638</v>
      </c>
      <c r="Z145" t="s">
        <v>639</v>
      </c>
      <c r="AA145" t="s">
        <v>640</v>
      </c>
      <c r="AB145">
        <v>0</v>
      </c>
      <c r="AC145" t="s">
        <v>641</v>
      </c>
      <c r="AD145">
        <v>-1</v>
      </c>
      <c r="AE145" t="s">
        <v>642</v>
      </c>
      <c r="AF145">
        <v>0</v>
      </c>
      <c r="AG145" t="b">
        <v>0</v>
      </c>
      <c r="AH145">
        <v>-1</v>
      </c>
      <c r="AI145" t="s">
        <v>642</v>
      </c>
      <c r="AJ145">
        <v>0</v>
      </c>
      <c r="AK145" t="b">
        <v>0</v>
      </c>
      <c r="AL145">
        <v>0</v>
      </c>
      <c r="AM145" t="b">
        <v>1</v>
      </c>
      <c r="AN145">
        <v>0</v>
      </c>
      <c r="AO145" t="b">
        <v>0</v>
      </c>
      <c r="AP145">
        <v>5794945077</v>
      </c>
      <c r="AQ145">
        <v>5549419544</v>
      </c>
      <c r="AR145">
        <v>5794945077</v>
      </c>
      <c r="AS145">
        <v>4</v>
      </c>
      <c r="AT145" t="b">
        <v>0</v>
      </c>
      <c r="AU145" t="b">
        <v>1</v>
      </c>
    </row>
    <row r="146" spans="1:47" x14ac:dyDescent="0.25">
      <c r="A146" t="s">
        <v>624</v>
      </c>
      <c r="B146" t="s">
        <v>625</v>
      </c>
      <c r="C146">
        <v>20230101</v>
      </c>
      <c r="D146">
        <v>2023</v>
      </c>
      <c r="E146">
        <v>52</v>
      </c>
      <c r="F146" t="s">
        <v>626</v>
      </c>
      <c r="G146">
        <v>842</v>
      </c>
      <c r="H146" t="s">
        <v>627</v>
      </c>
      <c r="I146" t="s">
        <v>627</v>
      </c>
      <c r="J146" t="s">
        <v>917</v>
      </c>
      <c r="K146" t="s">
        <v>918</v>
      </c>
      <c r="L146">
        <v>558</v>
      </c>
      <c r="M146" t="s">
        <v>865</v>
      </c>
      <c r="N146" t="s">
        <v>313</v>
      </c>
      <c r="O146">
        <v>0</v>
      </c>
      <c r="P146" t="s">
        <v>632</v>
      </c>
      <c r="Q146" t="s">
        <v>633</v>
      </c>
      <c r="R146" t="s">
        <v>634</v>
      </c>
      <c r="S146" t="s">
        <v>635</v>
      </c>
      <c r="T146" t="b">
        <v>1</v>
      </c>
      <c r="U146" t="s">
        <v>636</v>
      </c>
      <c r="V146" t="s">
        <v>637</v>
      </c>
      <c r="W146">
        <v>0</v>
      </c>
      <c r="X146" t="b">
        <v>0</v>
      </c>
      <c r="Y146" t="s">
        <v>638</v>
      </c>
      <c r="Z146" t="s">
        <v>639</v>
      </c>
      <c r="AA146" t="s">
        <v>640</v>
      </c>
      <c r="AB146">
        <v>0</v>
      </c>
      <c r="AC146" t="s">
        <v>641</v>
      </c>
      <c r="AD146">
        <v>-1</v>
      </c>
      <c r="AE146" t="s">
        <v>642</v>
      </c>
      <c r="AF146">
        <v>0</v>
      </c>
      <c r="AG146" t="b">
        <v>0</v>
      </c>
      <c r="AH146">
        <v>-1</v>
      </c>
      <c r="AI146" t="s">
        <v>642</v>
      </c>
      <c r="AJ146">
        <v>0</v>
      </c>
      <c r="AK146" t="b">
        <v>0</v>
      </c>
      <c r="AL146">
        <v>0</v>
      </c>
      <c r="AM146" t="b">
        <v>1</v>
      </c>
      <c r="AN146">
        <v>0</v>
      </c>
      <c r="AO146" t="b">
        <v>0</v>
      </c>
      <c r="AP146">
        <v>4915258343</v>
      </c>
      <c r="AQ146">
        <v>4744419458</v>
      </c>
      <c r="AR146">
        <v>4915258343</v>
      </c>
      <c r="AS146">
        <v>4</v>
      </c>
      <c r="AT146" t="b">
        <v>0</v>
      </c>
      <c r="AU146" t="b">
        <v>1</v>
      </c>
    </row>
    <row r="147" spans="1:47" x14ac:dyDescent="0.25">
      <c r="A147" t="s">
        <v>624</v>
      </c>
      <c r="B147" t="s">
        <v>625</v>
      </c>
      <c r="C147">
        <v>20230101</v>
      </c>
      <c r="D147">
        <v>2023</v>
      </c>
      <c r="E147">
        <v>52</v>
      </c>
      <c r="F147" t="s">
        <v>626</v>
      </c>
      <c r="G147">
        <v>842</v>
      </c>
      <c r="H147" t="s">
        <v>627</v>
      </c>
      <c r="I147" t="s">
        <v>627</v>
      </c>
      <c r="J147" t="s">
        <v>917</v>
      </c>
      <c r="K147" t="s">
        <v>918</v>
      </c>
      <c r="L147">
        <v>562</v>
      </c>
      <c r="M147" t="s">
        <v>866</v>
      </c>
      <c r="N147" t="s">
        <v>307</v>
      </c>
      <c r="O147">
        <v>0</v>
      </c>
      <c r="P147" t="s">
        <v>632</v>
      </c>
      <c r="Q147" t="s">
        <v>633</v>
      </c>
      <c r="R147" t="s">
        <v>634</v>
      </c>
      <c r="S147" t="s">
        <v>635</v>
      </c>
      <c r="T147" t="b">
        <v>1</v>
      </c>
      <c r="U147" t="s">
        <v>636</v>
      </c>
      <c r="V147" t="s">
        <v>637</v>
      </c>
      <c r="W147">
        <v>0</v>
      </c>
      <c r="X147" t="b">
        <v>0</v>
      </c>
      <c r="Y147" t="s">
        <v>638</v>
      </c>
      <c r="Z147" t="s">
        <v>639</v>
      </c>
      <c r="AA147" t="s">
        <v>640</v>
      </c>
      <c r="AB147">
        <v>0</v>
      </c>
      <c r="AC147" t="s">
        <v>641</v>
      </c>
      <c r="AD147">
        <v>-1</v>
      </c>
      <c r="AE147" t="s">
        <v>642</v>
      </c>
      <c r="AF147">
        <v>0</v>
      </c>
      <c r="AG147" t="b">
        <v>0</v>
      </c>
      <c r="AH147">
        <v>-1</v>
      </c>
      <c r="AI147" t="s">
        <v>642</v>
      </c>
      <c r="AJ147">
        <v>0</v>
      </c>
      <c r="AK147" t="b">
        <v>0</v>
      </c>
      <c r="AL147">
        <v>0</v>
      </c>
      <c r="AM147" t="b">
        <v>1</v>
      </c>
      <c r="AN147">
        <v>0</v>
      </c>
      <c r="AO147" t="b">
        <v>0</v>
      </c>
      <c r="AP147">
        <v>47348088</v>
      </c>
      <c r="AQ147">
        <v>46989652</v>
      </c>
      <c r="AR147">
        <v>47348088</v>
      </c>
      <c r="AS147">
        <v>4</v>
      </c>
      <c r="AT147" t="b">
        <v>0</v>
      </c>
      <c r="AU147" t="b">
        <v>1</v>
      </c>
    </row>
    <row r="148" spans="1:47" x14ac:dyDescent="0.25">
      <c r="A148" t="s">
        <v>624</v>
      </c>
      <c r="B148" t="s">
        <v>625</v>
      </c>
      <c r="C148">
        <v>20230101</v>
      </c>
      <c r="D148">
        <v>2023</v>
      </c>
      <c r="E148">
        <v>52</v>
      </c>
      <c r="F148" t="s">
        <v>626</v>
      </c>
      <c r="G148">
        <v>842</v>
      </c>
      <c r="H148" t="s">
        <v>627</v>
      </c>
      <c r="I148" t="s">
        <v>627</v>
      </c>
      <c r="J148" t="s">
        <v>917</v>
      </c>
      <c r="K148" t="s">
        <v>918</v>
      </c>
      <c r="L148">
        <v>566</v>
      </c>
      <c r="M148" t="s">
        <v>867</v>
      </c>
      <c r="N148" t="s">
        <v>311</v>
      </c>
      <c r="O148">
        <v>0</v>
      </c>
      <c r="P148" t="s">
        <v>632</v>
      </c>
      <c r="Q148" t="s">
        <v>633</v>
      </c>
      <c r="R148" t="s">
        <v>634</v>
      </c>
      <c r="S148" t="s">
        <v>635</v>
      </c>
      <c r="T148" t="b">
        <v>1</v>
      </c>
      <c r="U148" t="s">
        <v>636</v>
      </c>
      <c r="V148" t="s">
        <v>637</v>
      </c>
      <c r="W148">
        <v>0</v>
      </c>
      <c r="X148" t="b">
        <v>0</v>
      </c>
      <c r="Y148" t="s">
        <v>638</v>
      </c>
      <c r="Z148" t="s">
        <v>639</v>
      </c>
      <c r="AA148" t="s">
        <v>640</v>
      </c>
      <c r="AB148">
        <v>0</v>
      </c>
      <c r="AC148" t="s">
        <v>641</v>
      </c>
      <c r="AD148">
        <v>-1</v>
      </c>
      <c r="AE148" t="s">
        <v>642</v>
      </c>
      <c r="AF148">
        <v>0</v>
      </c>
      <c r="AG148" t="b">
        <v>0</v>
      </c>
      <c r="AH148">
        <v>-1</v>
      </c>
      <c r="AI148" t="s">
        <v>642</v>
      </c>
      <c r="AJ148">
        <v>0</v>
      </c>
      <c r="AK148" t="b">
        <v>0</v>
      </c>
      <c r="AL148">
        <v>0</v>
      </c>
      <c r="AM148" t="b">
        <v>1</v>
      </c>
      <c r="AN148">
        <v>0</v>
      </c>
      <c r="AO148" t="b">
        <v>0</v>
      </c>
      <c r="AP148">
        <v>5849857645</v>
      </c>
      <c r="AQ148">
        <v>5696147925</v>
      </c>
      <c r="AR148">
        <v>5849857645</v>
      </c>
      <c r="AS148">
        <v>4</v>
      </c>
      <c r="AT148" t="b">
        <v>0</v>
      </c>
      <c r="AU148" t="b">
        <v>1</v>
      </c>
    </row>
    <row r="149" spans="1:47" x14ac:dyDescent="0.25">
      <c r="A149" t="s">
        <v>624</v>
      </c>
      <c r="B149" t="s">
        <v>625</v>
      </c>
      <c r="C149">
        <v>20230101</v>
      </c>
      <c r="D149">
        <v>2023</v>
      </c>
      <c r="E149">
        <v>52</v>
      </c>
      <c r="F149" t="s">
        <v>626</v>
      </c>
      <c r="G149">
        <v>842</v>
      </c>
      <c r="H149" t="s">
        <v>627</v>
      </c>
      <c r="I149" t="s">
        <v>627</v>
      </c>
      <c r="J149" t="s">
        <v>917</v>
      </c>
      <c r="K149" t="s">
        <v>918</v>
      </c>
      <c r="L149">
        <v>570</v>
      </c>
      <c r="M149" t="s">
        <v>643</v>
      </c>
      <c r="N149" t="s">
        <v>644</v>
      </c>
      <c r="O149">
        <v>0</v>
      </c>
      <c r="P149" t="s">
        <v>632</v>
      </c>
      <c r="Q149" t="s">
        <v>633</v>
      </c>
      <c r="R149" t="s">
        <v>634</v>
      </c>
      <c r="S149" t="s">
        <v>635</v>
      </c>
      <c r="T149" t="b">
        <v>1</v>
      </c>
      <c r="U149" t="s">
        <v>636</v>
      </c>
      <c r="V149" t="s">
        <v>637</v>
      </c>
      <c r="W149">
        <v>0</v>
      </c>
      <c r="X149" t="b">
        <v>0</v>
      </c>
      <c r="Y149" t="s">
        <v>638</v>
      </c>
      <c r="Z149" t="s">
        <v>639</v>
      </c>
      <c r="AA149" t="s">
        <v>640</v>
      </c>
      <c r="AB149">
        <v>0</v>
      </c>
      <c r="AC149" t="s">
        <v>641</v>
      </c>
      <c r="AD149">
        <v>-1</v>
      </c>
      <c r="AE149" t="s">
        <v>642</v>
      </c>
      <c r="AF149">
        <v>0</v>
      </c>
      <c r="AG149" t="b">
        <v>0</v>
      </c>
      <c r="AH149">
        <v>-1</v>
      </c>
      <c r="AI149" t="s">
        <v>642</v>
      </c>
      <c r="AJ149">
        <v>0</v>
      </c>
      <c r="AK149" t="b">
        <v>0</v>
      </c>
      <c r="AL149">
        <v>0</v>
      </c>
      <c r="AM149" t="b">
        <v>1</v>
      </c>
      <c r="AN149">
        <v>0</v>
      </c>
      <c r="AO149" t="b">
        <v>0</v>
      </c>
      <c r="AP149">
        <v>3238275</v>
      </c>
      <c r="AQ149">
        <v>3198086</v>
      </c>
      <c r="AR149">
        <v>3238275</v>
      </c>
      <c r="AS149">
        <v>4</v>
      </c>
      <c r="AT149" t="b">
        <v>0</v>
      </c>
      <c r="AU149" t="b">
        <v>1</v>
      </c>
    </row>
    <row r="150" spans="1:47" x14ac:dyDescent="0.25">
      <c r="A150" t="s">
        <v>624</v>
      </c>
      <c r="B150" t="s">
        <v>625</v>
      </c>
      <c r="C150">
        <v>20230101</v>
      </c>
      <c r="D150">
        <v>2023</v>
      </c>
      <c r="E150">
        <v>52</v>
      </c>
      <c r="F150" t="s">
        <v>626</v>
      </c>
      <c r="G150">
        <v>842</v>
      </c>
      <c r="H150" t="s">
        <v>627</v>
      </c>
      <c r="I150" t="s">
        <v>627</v>
      </c>
      <c r="J150" t="s">
        <v>917</v>
      </c>
      <c r="K150" t="s">
        <v>918</v>
      </c>
      <c r="L150">
        <v>574</v>
      </c>
      <c r="M150" t="s">
        <v>645</v>
      </c>
      <c r="N150" t="s">
        <v>646</v>
      </c>
      <c r="O150">
        <v>0</v>
      </c>
      <c r="P150" t="s">
        <v>632</v>
      </c>
      <c r="Q150" t="s">
        <v>633</v>
      </c>
      <c r="R150" t="s">
        <v>634</v>
      </c>
      <c r="S150" t="s">
        <v>635</v>
      </c>
      <c r="T150" t="b">
        <v>1</v>
      </c>
      <c r="U150" t="s">
        <v>636</v>
      </c>
      <c r="V150" t="s">
        <v>637</v>
      </c>
      <c r="W150">
        <v>0</v>
      </c>
      <c r="X150" t="b">
        <v>0</v>
      </c>
      <c r="Y150" t="s">
        <v>638</v>
      </c>
      <c r="Z150" t="s">
        <v>639</v>
      </c>
      <c r="AA150" t="s">
        <v>640</v>
      </c>
      <c r="AB150">
        <v>0</v>
      </c>
      <c r="AC150" t="s">
        <v>641</v>
      </c>
      <c r="AD150">
        <v>-1</v>
      </c>
      <c r="AE150" t="s">
        <v>642</v>
      </c>
      <c r="AF150">
        <v>0</v>
      </c>
      <c r="AG150" t="b">
        <v>0</v>
      </c>
      <c r="AH150">
        <v>-1</v>
      </c>
      <c r="AI150" t="s">
        <v>642</v>
      </c>
      <c r="AJ150">
        <v>0</v>
      </c>
      <c r="AK150" t="b">
        <v>0</v>
      </c>
      <c r="AL150">
        <v>0</v>
      </c>
      <c r="AM150" t="b">
        <v>1</v>
      </c>
      <c r="AN150">
        <v>0</v>
      </c>
      <c r="AO150" t="b">
        <v>0</v>
      </c>
      <c r="AP150">
        <v>686074</v>
      </c>
      <c r="AQ150">
        <v>678564</v>
      </c>
      <c r="AR150">
        <v>686074</v>
      </c>
      <c r="AS150">
        <v>4</v>
      </c>
      <c r="AT150" t="b">
        <v>0</v>
      </c>
      <c r="AU150" t="b">
        <v>1</v>
      </c>
    </row>
    <row r="151" spans="1:47" x14ac:dyDescent="0.25">
      <c r="A151" t="s">
        <v>624</v>
      </c>
      <c r="B151" t="s">
        <v>625</v>
      </c>
      <c r="C151">
        <v>20230101</v>
      </c>
      <c r="D151">
        <v>2023</v>
      </c>
      <c r="E151">
        <v>52</v>
      </c>
      <c r="F151" t="s">
        <v>626</v>
      </c>
      <c r="G151">
        <v>842</v>
      </c>
      <c r="H151" t="s">
        <v>627</v>
      </c>
      <c r="I151" t="s">
        <v>627</v>
      </c>
      <c r="J151" t="s">
        <v>917</v>
      </c>
      <c r="K151" t="s">
        <v>918</v>
      </c>
      <c r="L151">
        <v>579</v>
      </c>
      <c r="M151" t="s">
        <v>868</v>
      </c>
      <c r="N151" t="s">
        <v>317</v>
      </c>
      <c r="O151">
        <v>0</v>
      </c>
      <c r="P151" t="s">
        <v>632</v>
      </c>
      <c r="Q151" t="s">
        <v>633</v>
      </c>
      <c r="R151" t="s">
        <v>634</v>
      </c>
      <c r="S151" t="s">
        <v>635</v>
      </c>
      <c r="T151" t="b">
        <v>1</v>
      </c>
      <c r="U151" t="s">
        <v>636</v>
      </c>
      <c r="V151" t="s">
        <v>637</v>
      </c>
      <c r="W151">
        <v>0</v>
      </c>
      <c r="X151" t="b">
        <v>0</v>
      </c>
      <c r="Y151" t="s">
        <v>638</v>
      </c>
      <c r="Z151" t="s">
        <v>639</v>
      </c>
      <c r="AA151" t="s">
        <v>640</v>
      </c>
      <c r="AB151">
        <v>0</v>
      </c>
      <c r="AC151" t="s">
        <v>641</v>
      </c>
      <c r="AD151">
        <v>-1</v>
      </c>
      <c r="AE151" t="s">
        <v>642</v>
      </c>
      <c r="AF151">
        <v>0</v>
      </c>
      <c r="AG151" t="b">
        <v>0</v>
      </c>
      <c r="AH151">
        <v>-1</v>
      </c>
      <c r="AI151" t="s">
        <v>642</v>
      </c>
      <c r="AJ151">
        <v>0</v>
      </c>
      <c r="AK151" t="b">
        <v>0</v>
      </c>
      <c r="AL151">
        <v>0</v>
      </c>
      <c r="AM151" t="b">
        <v>1</v>
      </c>
      <c r="AN151">
        <v>0</v>
      </c>
      <c r="AO151" t="b">
        <v>0</v>
      </c>
      <c r="AP151">
        <v>6381627943</v>
      </c>
      <c r="AQ151">
        <v>6118097983</v>
      </c>
      <c r="AR151">
        <v>6381627943</v>
      </c>
      <c r="AS151">
        <v>4</v>
      </c>
      <c r="AT151" t="b">
        <v>0</v>
      </c>
      <c r="AU151" t="b">
        <v>1</v>
      </c>
    </row>
    <row r="152" spans="1:47" x14ac:dyDescent="0.25">
      <c r="A152" t="s">
        <v>624</v>
      </c>
      <c r="B152" t="s">
        <v>625</v>
      </c>
      <c r="C152">
        <v>20230101</v>
      </c>
      <c r="D152">
        <v>2023</v>
      </c>
      <c r="E152">
        <v>52</v>
      </c>
      <c r="F152" t="s">
        <v>626</v>
      </c>
      <c r="G152">
        <v>842</v>
      </c>
      <c r="H152" t="s">
        <v>627</v>
      </c>
      <c r="I152" t="s">
        <v>627</v>
      </c>
      <c r="J152" t="s">
        <v>917</v>
      </c>
      <c r="K152" t="s">
        <v>918</v>
      </c>
      <c r="L152">
        <v>583</v>
      </c>
      <c r="M152" t="s">
        <v>869</v>
      </c>
      <c r="N152" t="s">
        <v>870</v>
      </c>
      <c r="O152">
        <v>0</v>
      </c>
      <c r="P152" t="s">
        <v>632</v>
      </c>
      <c r="Q152" t="s">
        <v>633</v>
      </c>
      <c r="R152" t="s">
        <v>634</v>
      </c>
      <c r="S152" t="s">
        <v>635</v>
      </c>
      <c r="T152" t="b">
        <v>1</v>
      </c>
      <c r="U152" t="s">
        <v>636</v>
      </c>
      <c r="V152" t="s">
        <v>637</v>
      </c>
      <c r="W152">
        <v>0</v>
      </c>
      <c r="X152" t="b">
        <v>0</v>
      </c>
      <c r="Y152" t="s">
        <v>638</v>
      </c>
      <c r="Z152" t="s">
        <v>639</v>
      </c>
      <c r="AA152" t="s">
        <v>640</v>
      </c>
      <c r="AB152">
        <v>0</v>
      </c>
      <c r="AC152" t="s">
        <v>641</v>
      </c>
      <c r="AD152">
        <v>-1</v>
      </c>
      <c r="AE152" t="s">
        <v>642</v>
      </c>
      <c r="AF152">
        <v>0</v>
      </c>
      <c r="AG152" t="b">
        <v>0</v>
      </c>
      <c r="AH152">
        <v>-1</v>
      </c>
      <c r="AI152" t="s">
        <v>642</v>
      </c>
      <c r="AJ152">
        <v>0</v>
      </c>
      <c r="AK152" t="b">
        <v>0</v>
      </c>
      <c r="AL152">
        <v>0</v>
      </c>
      <c r="AM152" t="b">
        <v>1</v>
      </c>
      <c r="AN152">
        <v>0</v>
      </c>
      <c r="AO152" t="b">
        <v>0</v>
      </c>
      <c r="AP152">
        <v>1947168</v>
      </c>
      <c r="AQ152">
        <v>1873250</v>
      </c>
      <c r="AR152">
        <v>1947168</v>
      </c>
      <c r="AS152">
        <v>4</v>
      </c>
      <c r="AT152" t="b">
        <v>0</v>
      </c>
      <c r="AU152" t="b">
        <v>1</v>
      </c>
    </row>
    <row r="153" spans="1:47" x14ac:dyDescent="0.25">
      <c r="A153" t="s">
        <v>624</v>
      </c>
      <c r="B153" t="s">
        <v>625</v>
      </c>
      <c r="C153">
        <v>20230101</v>
      </c>
      <c r="D153">
        <v>2023</v>
      </c>
      <c r="E153">
        <v>52</v>
      </c>
      <c r="F153" t="s">
        <v>626</v>
      </c>
      <c r="G153">
        <v>842</v>
      </c>
      <c r="H153" t="s">
        <v>627</v>
      </c>
      <c r="I153" t="s">
        <v>627</v>
      </c>
      <c r="J153" t="s">
        <v>917</v>
      </c>
      <c r="K153" t="s">
        <v>918</v>
      </c>
      <c r="L153">
        <v>584</v>
      </c>
      <c r="M153" t="s">
        <v>871</v>
      </c>
      <c r="N153" t="s">
        <v>872</v>
      </c>
      <c r="O153">
        <v>0</v>
      </c>
      <c r="P153" t="s">
        <v>632</v>
      </c>
      <c r="Q153" t="s">
        <v>633</v>
      </c>
      <c r="R153" t="s">
        <v>634</v>
      </c>
      <c r="S153" t="s">
        <v>635</v>
      </c>
      <c r="T153" t="b">
        <v>1</v>
      </c>
      <c r="U153" t="s">
        <v>636</v>
      </c>
      <c r="V153" t="s">
        <v>637</v>
      </c>
      <c r="W153">
        <v>0</v>
      </c>
      <c r="X153" t="b">
        <v>0</v>
      </c>
      <c r="Y153" t="s">
        <v>638</v>
      </c>
      <c r="Z153" t="s">
        <v>639</v>
      </c>
      <c r="AA153" t="s">
        <v>640</v>
      </c>
      <c r="AB153">
        <v>0</v>
      </c>
      <c r="AC153" t="s">
        <v>641</v>
      </c>
      <c r="AD153">
        <v>-1</v>
      </c>
      <c r="AE153" t="s">
        <v>642</v>
      </c>
      <c r="AF153">
        <v>0</v>
      </c>
      <c r="AG153" t="b">
        <v>0</v>
      </c>
      <c r="AH153">
        <v>-1</v>
      </c>
      <c r="AI153" t="s">
        <v>642</v>
      </c>
      <c r="AJ153">
        <v>0</v>
      </c>
      <c r="AK153" t="b">
        <v>0</v>
      </c>
      <c r="AL153">
        <v>0</v>
      </c>
      <c r="AM153" t="b">
        <v>1</v>
      </c>
      <c r="AN153">
        <v>0</v>
      </c>
      <c r="AO153" t="b">
        <v>0</v>
      </c>
      <c r="AP153">
        <v>19072948</v>
      </c>
      <c r="AQ153">
        <v>16820253</v>
      </c>
      <c r="AR153">
        <v>19072948</v>
      </c>
      <c r="AS153">
        <v>4</v>
      </c>
      <c r="AT153" t="b">
        <v>0</v>
      </c>
      <c r="AU153" t="b">
        <v>1</v>
      </c>
    </row>
    <row r="154" spans="1:47" x14ac:dyDescent="0.25">
      <c r="A154" t="s">
        <v>624</v>
      </c>
      <c r="B154" t="s">
        <v>625</v>
      </c>
      <c r="C154">
        <v>20230101</v>
      </c>
      <c r="D154">
        <v>2023</v>
      </c>
      <c r="E154">
        <v>52</v>
      </c>
      <c r="F154" t="s">
        <v>626</v>
      </c>
      <c r="G154">
        <v>842</v>
      </c>
      <c r="H154" t="s">
        <v>627</v>
      </c>
      <c r="I154" t="s">
        <v>627</v>
      </c>
      <c r="J154" t="s">
        <v>917</v>
      </c>
      <c r="K154" t="s">
        <v>918</v>
      </c>
      <c r="L154">
        <v>585</v>
      </c>
      <c r="M154" t="s">
        <v>873</v>
      </c>
      <c r="N154" t="s">
        <v>349</v>
      </c>
      <c r="O154">
        <v>0</v>
      </c>
      <c r="P154" t="s">
        <v>632</v>
      </c>
      <c r="Q154" t="s">
        <v>633</v>
      </c>
      <c r="R154" t="s">
        <v>634</v>
      </c>
      <c r="S154" t="s">
        <v>635</v>
      </c>
      <c r="T154" t="b">
        <v>1</v>
      </c>
      <c r="U154" t="s">
        <v>636</v>
      </c>
      <c r="V154" t="s">
        <v>637</v>
      </c>
      <c r="W154">
        <v>0</v>
      </c>
      <c r="X154" t="b">
        <v>0</v>
      </c>
      <c r="Y154" t="s">
        <v>638</v>
      </c>
      <c r="Z154" t="s">
        <v>639</v>
      </c>
      <c r="AA154" t="s">
        <v>640</v>
      </c>
      <c r="AB154">
        <v>0</v>
      </c>
      <c r="AC154" t="s">
        <v>641</v>
      </c>
      <c r="AD154">
        <v>-1</v>
      </c>
      <c r="AE154" t="s">
        <v>642</v>
      </c>
      <c r="AF154">
        <v>0</v>
      </c>
      <c r="AG154" t="b">
        <v>0</v>
      </c>
      <c r="AH154">
        <v>-1</v>
      </c>
      <c r="AI154" t="s">
        <v>642</v>
      </c>
      <c r="AJ154">
        <v>0</v>
      </c>
      <c r="AK154" t="b">
        <v>0</v>
      </c>
      <c r="AL154">
        <v>0</v>
      </c>
      <c r="AM154" t="b">
        <v>1</v>
      </c>
      <c r="AN154">
        <v>0</v>
      </c>
      <c r="AO154" t="b">
        <v>0</v>
      </c>
      <c r="AP154">
        <v>543508</v>
      </c>
      <c r="AQ154">
        <v>478578</v>
      </c>
      <c r="AR154">
        <v>543508</v>
      </c>
      <c r="AS154">
        <v>4</v>
      </c>
      <c r="AT154" t="b">
        <v>0</v>
      </c>
      <c r="AU154" t="b">
        <v>1</v>
      </c>
    </row>
    <row r="155" spans="1:47" x14ac:dyDescent="0.25">
      <c r="A155" t="s">
        <v>624</v>
      </c>
      <c r="B155" t="s">
        <v>625</v>
      </c>
      <c r="C155">
        <v>20230101</v>
      </c>
      <c r="D155">
        <v>2023</v>
      </c>
      <c r="E155">
        <v>52</v>
      </c>
      <c r="F155" t="s">
        <v>626</v>
      </c>
      <c r="G155">
        <v>842</v>
      </c>
      <c r="H155" t="s">
        <v>627</v>
      </c>
      <c r="I155" t="s">
        <v>627</v>
      </c>
      <c r="J155" t="s">
        <v>917</v>
      </c>
      <c r="K155" t="s">
        <v>918</v>
      </c>
      <c r="L155">
        <v>586</v>
      </c>
      <c r="M155" t="s">
        <v>874</v>
      </c>
      <c r="N155" t="s">
        <v>339</v>
      </c>
      <c r="O155">
        <v>0</v>
      </c>
      <c r="P155" t="s">
        <v>632</v>
      </c>
      <c r="Q155" t="s">
        <v>633</v>
      </c>
      <c r="R155" t="s">
        <v>634</v>
      </c>
      <c r="S155" t="s">
        <v>635</v>
      </c>
      <c r="T155" t="b">
        <v>1</v>
      </c>
      <c r="U155" t="s">
        <v>636</v>
      </c>
      <c r="V155" t="s">
        <v>637</v>
      </c>
      <c r="W155">
        <v>0</v>
      </c>
      <c r="X155" t="b">
        <v>0</v>
      </c>
      <c r="Y155" t="s">
        <v>638</v>
      </c>
      <c r="Z155" t="s">
        <v>639</v>
      </c>
      <c r="AA155" t="s">
        <v>640</v>
      </c>
      <c r="AB155">
        <v>0</v>
      </c>
      <c r="AC155" t="s">
        <v>641</v>
      </c>
      <c r="AD155">
        <v>-1</v>
      </c>
      <c r="AE155" t="s">
        <v>642</v>
      </c>
      <c r="AF155">
        <v>0</v>
      </c>
      <c r="AG155" t="b">
        <v>0</v>
      </c>
      <c r="AH155">
        <v>-1</v>
      </c>
      <c r="AI155" t="s">
        <v>642</v>
      </c>
      <c r="AJ155">
        <v>0</v>
      </c>
      <c r="AK155" t="b">
        <v>0</v>
      </c>
      <c r="AL155">
        <v>0</v>
      </c>
      <c r="AM155" t="b">
        <v>1</v>
      </c>
      <c r="AN155">
        <v>0</v>
      </c>
      <c r="AO155" t="b">
        <v>0</v>
      </c>
      <c r="AP155">
        <v>5186861342</v>
      </c>
      <c r="AQ155">
        <v>4887216093</v>
      </c>
      <c r="AR155">
        <v>5186861342</v>
      </c>
      <c r="AS155">
        <v>4</v>
      </c>
      <c r="AT155" t="b">
        <v>0</v>
      </c>
      <c r="AU155" t="b">
        <v>1</v>
      </c>
    </row>
    <row r="156" spans="1:47" x14ac:dyDescent="0.25">
      <c r="A156" t="s">
        <v>624</v>
      </c>
      <c r="B156" t="s">
        <v>625</v>
      </c>
      <c r="C156">
        <v>20230101</v>
      </c>
      <c r="D156">
        <v>2023</v>
      </c>
      <c r="E156">
        <v>52</v>
      </c>
      <c r="F156" t="s">
        <v>626</v>
      </c>
      <c r="G156">
        <v>842</v>
      </c>
      <c r="H156" t="s">
        <v>627</v>
      </c>
      <c r="I156" t="s">
        <v>627</v>
      </c>
      <c r="J156" t="s">
        <v>917</v>
      </c>
      <c r="K156" t="s">
        <v>918</v>
      </c>
      <c r="L156">
        <v>591</v>
      </c>
      <c r="M156" t="s">
        <v>875</v>
      </c>
      <c r="N156" t="s">
        <v>329</v>
      </c>
      <c r="O156">
        <v>0</v>
      </c>
      <c r="P156" t="s">
        <v>632</v>
      </c>
      <c r="Q156" t="s">
        <v>633</v>
      </c>
      <c r="R156" t="s">
        <v>634</v>
      </c>
      <c r="S156" t="s">
        <v>635</v>
      </c>
      <c r="T156" t="b">
        <v>1</v>
      </c>
      <c r="U156" t="s">
        <v>636</v>
      </c>
      <c r="V156" t="s">
        <v>637</v>
      </c>
      <c r="W156">
        <v>0</v>
      </c>
      <c r="X156" t="b">
        <v>0</v>
      </c>
      <c r="Y156" t="s">
        <v>638</v>
      </c>
      <c r="Z156" t="s">
        <v>639</v>
      </c>
      <c r="AA156" t="s">
        <v>640</v>
      </c>
      <c r="AB156">
        <v>0</v>
      </c>
      <c r="AC156" t="s">
        <v>641</v>
      </c>
      <c r="AD156">
        <v>-1</v>
      </c>
      <c r="AE156" t="s">
        <v>642</v>
      </c>
      <c r="AF156">
        <v>0</v>
      </c>
      <c r="AG156" t="b">
        <v>0</v>
      </c>
      <c r="AH156">
        <v>-1</v>
      </c>
      <c r="AI156" t="s">
        <v>642</v>
      </c>
      <c r="AJ156">
        <v>0</v>
      </c>
      <c r="AK156" t="b">
        <v>0</v>
      </c>
      <c r="AL156">
        <v>0</v>
      </c>
      <c r="AM156" t="b">
        <v>1</v>
      </c>
      <c r="AN156">
        <v>0</v>
      </c>
      <c r="AO156" t="b">
        <v>0</v>
      </c>
      <c r="AP156">
        <v>553633326</v>
      </c>
      <c r="AQ156">
        <v>527130936</v>
      </c>
      <c r="AR156">
        <v>553633326</v>
      </c>
      <c r="AS156">
        <v>4</v>
      </c>
      <c r="AT156" t="b">
        <v>0</v>
      </c>
      <c r="AU156" t="b">
        <v>1</v>
      </c>
    </row>
    <row r="157" spans="1:47" x14ac:dyDescent="0.25">
      <c r="A157" t="s">
        <v>624</v>
      </c>
      <c r="B157" t="s">
        <v>625</v>
      </c>
      <c r="C157">
        <v>20230101</v>
      </c>
      <c r="D157">
        <v>2023</v>
      </c>
      <c r="E157">
        <v>52</v>
      </c>
      <c r="F157" t="s">
        <v>626</v>
      </c>
      <c r="G157">
        <v>842</v>
      </c>
      <c r="H157" t="s">
        <v>627</v>
      </c>
      <c r="I157" t="s">
        <v>627</v>
      </c>
      <c r="J157" t="s">
        <v>917</v>
      </c>
      <c r="K157" t="s">
        <v>918</v>
      </c>
      <c r="L157">
        <v>598</v>
      </c>
      <c r="M157" t="s">
        <v>876</v>
      </c>
      <c r="N157" t="s">
        <v>335</v>
      </c>
      <c r="O157">
        <v>0</v>
      </c>
      <c r="P157" t="s">
        <v>632</v>
      </c>
      <c r="Q157" t="s">
        <v>633</v>
      </c>
      <c r="R157" t="s">
        <v>634</v>
      </c>
      <c r="S157" t="s">
        <v>635</v>
      </c>
      <c r="T157" t="b">
        <v>1</v>
      </c>
      <c r="U157" t="s">
        <v>636</v>
      </c>
      <c r="V157" t="s">
        <v>637</v>
      </c>
      <c r="W157">
        <v>0</v>
      </c>
      <c r="X157" t="b">
        <v>0</v>
      </c>
      <c r="Y157" t="s">
        <v>638</v>
      </c>
      <c r="Z157" t="s">
        <v>639</v>
      </c>
      <c r="AA157" t="s">
        <v>640</v>
      </c>
      <c r="AB157">
        <v>0</v>
      </c>
      <c r="AC157" t="s">
        <v>641</v>
      </c>
      <c r="AD157">
        <v>-1</v>
      </c>
      <c r="AE157" t="s">
        <v>642</v>
      </c>
      <c r="AF157">
        <v>0</v>
      </c>
      <c r="AG157" t="b">
        <v>0</v>
      </c>
      <c r="AH157">
        <v>-1</v>
      </c>
      <c r="AI157" t="s">
        <v>642</v>
      </c>
      <c r="AJ157">
        <v>0</v>
      </c>
      <c r="AK157" t="b">
        <v>0</v>
      </c>
      <c r="AL157">
        <v>0</v>
      </c>
      <c r="AM157" t="b">
        <v>1</v>
      </c>
      <c r="AN157">
        <v>0</v>
      </c>
      <c r="AO157" t="b">
        <v>0</v>
      </c>
      <c r="AP157">
        <v>81150453</v>
      </c>
      <c r="AQ157">
        <v>77921770</v>
      </c>
      <c r="AR157">
        <v>81150453</v>
      </c>
      <c r="AS157">
        <v>4</v>
      </c>
      <c r="AT157" t="b">
        <v>0</v>
      </c>
      <c r="AU157" t="b">
        <v>1</v>
      </c>
    </row>
    <row r="158" spans="1:47" x14ac:dyDescent="0.25">
      <c r="A158" t="s">
        <v>624</v>
      </c>
      <c r="B158" t="s">
        <v>625</v>
      </c>
      <c r="C158">
        <v>20230101</v>
      </c>
      <c r="D158">
        <v>2023</v>
      </c>
      <c r="E158">
        <v>52</v>
      </c>
      <c r="F158" t="s">
        <v>626</v>
      </c>
      <c r="G158">
        <v>842</v>
      </c>
      <c r="H158" t="s">
        <v>627</v>
      </c>
      <c r="I158" t="s">
        <v>627</v>
      </c>
      <c r="J158" t="s">
        <v>917</v>
      </c>
      <c r="K158" t="s">
        <v>918</v>
      </c>
      <c r="L158">
        <v>600</v>
      </c>
      <c r="M158" t="s">
        <v>877</v>
      </c>
      <c r="N158" t="s">
        <v>351</v>
      </c>
      <c r="O158">
        <v>0</v>
      </c>
      <c r="P158" t="s">
        <v>632</v>
      </c>
      <c r="Q158" t="s">
        <v>633</v>
      </c>
      <c r="R158" t="s">
        <v>634</v>
      </c>
      <c r="S158" t="s">
        <v>635</v>
      </c>
      <c r="T158" t="b">
        <v>1</v>
      </c>
      <c r="U158" t="s">
        <v>636</v>
      </c>
      <c r="V158" t="s">
        <v>637</v>
      </c>
      <c r="W158">
        <v>0</v>
      </c>
      <c r="X158" t="b">
        <v>0</v>
      </c>
      <c r="Y158" t="s">
        <v>638</v>
      </c>
      <c r="Z158" t="s">
        <v>639</v>
      </c>
      <c r="AA158" t="s">
        <v>640</v>
      </c>
      <c r="AB158">
        <v>0</v>
      </c>
      <c r="AC158" t="s">
        <v>641</v>
      </c>
      <c r="AD158">
        <v>-1</v>
      </c>
      <c r="AE158" t="s">
        <v>642</v>
      </c>
      <c r="AF158">
        <v>0</v>
      </c>
      <c r="AG158" t="b">
        <v>0</v>
      </c>
      <c r="AH158">
        <v>-1</v>
      </c>
      <c r="AI158" t="s">
        <v>642</v>
      </c>
      <c r="AJ158">
        <v>0</v>
      </c>
      <c r="AK158" t="b">
        <v>0</v>
      </c>
      <c r="AL158">
        <v>0</v>
      </c>
      <c r="AM158" t="b">
        <v>1</v>
      </c>
      <c r="AN158">
        <v>0</v>
      </c>
      <c r="AO158" t="b">
        <v>0</v>
      </c>
      <c r="AP158">
        <v>273542031</v>
      </c>
      <c r="AQ158">
        <v>258869680</v>
      </c>
      <c r="AR158">
        <v>273542031</v>
      </c>
      <c r="AS158">
        <v>4</v>
      </c>
      <c r="AT158" t="b">
        <v>0</v>
      </c>
      <c r="AU158" t="b">
        <v>1</v>
      </c>
    </row>
    <row r="159" spans="1:47" x14ac:dyDescent="0.25">
      <c r="A159" t="s">
        <v>624</v>
      </c>
      <c r="B159" t="s">
        <v>625</v>
      </c>
      <c r="C159">
        <v>20230101</v>
      </c>
      <c r="D159">
        <v>2023</v>
      </c>
      <c r="E159">
        <v>52</v>
      </c>
      <c r="F159" t="s">
        <v>626</v>
      </c>
      <c r="G159">
        <v>842</v>
      </c>
      <c r="H159" t="s">
        <v>627</v>
      </c>
      <c r="I159" t="s">
        <v>627</v>
      </c>
      <c r="J159" t="s">
        <v>917</v>
      </c>
      <c r="K159" t="s">
        <v>918</v>
      </c>
      <c r="L159">
        <v>604</v>
      </c>
      <c r="M159" t="s">
        <v>878</v>
      </c>
      <c r="N159" t="s">
        <v>331</v>
      </c>
      <c r="O159">
        <v>0</v>
      </c>
      <c r="P159" t="s">
        <v>632</v>
      </c>
      <c r="Q159" t="s">
        <v>633</v>
      </c>
      <c r="R159" t="s">
        <v>634</v>
      </c>
      <c r="S159" t="s">
        <v>635</v>
      </c>
      <c r="T159" t="b">
        <v>1</v>
      </c>
      <c r="U159" t="s">
        <v>636</v>
      </c>
      <c r="V159" t="s">
        <v>637</v>
      </c>
      <c r="W159">
        <v>0</v>
      </c>
      <c r="X159" t="b">
        <v>0</v>
      </c>
      <c r="Y159" t="s">
        <v>638</v>
      </c>
      <c r="Z159" t="s">
        <v>639</v>
      </c>
      <c r="AA159" t="s">
        <v>640</v>
      </c>
      <c r="AB159">
        <v>0</v>
      </c>
      <c r="AC159" t="s">
        <v>641</v>
      </c>
      <c r="AD159">
        <v>-1</v>
      </c>
      <c r="AE159" t="s">
        <v>642</v>
      </c>
      <c r="AF159">
        <v>0</v>
      </c>
      <c r="AG159" t="b">
        <v>0</v>
      </c>
      <c r="AH159">
        <v>-1</v>
      </c>
      <c r="AI159" t="s">
        <v>642</v>
      </c>
      <c r="AJ159">
        <v>0</v>
      </c>
      <c r="AK159" t="b">
        <v>0</v>
      </c>
      <c r="AL159">
        <v>0</v>
      </c>
      <c r="AM159" t="b">
        <v>1</v>
      </c>
      <c r="AN159">
        <v>0</v>
      </c>
      <c r="AO159" t="b">
        <v>0</v>
      </c>
      <c r="AP159">
        <v>9300683387</v>
      </c>
      <c r="AQ159">
        <v>8734824529</v>
      </c>
      <c r="AR159">
        <v>9300683387</v>
      </c>
      <c r="AS159">
        <v>4</v>
      </c>
      <c r="AT159" t="b">
        <v>0</v>
      </c>
      <c r="AU159" t="b">
        <v>1</v>
      </c>
    </row>
    <row r="160" spans="1:47" x14ac:dyDescent="0.25">
      <c r="A160" t="s">
        <v>624</v>
      </c>
      <c r="B160" t="s">
        <v>625</v>
      </c>
      <c r="C160">
        <v>20230101</v>
      </c>
      <c r="D160">
        <v>2023</v>
      </c>
      <c r="E160">
        <v>52</v>
      </c>
      <c r="F160" t="s">
        <v>626</v>
      </c>
      <c r="G160">
        <v>842</v>
      </c>
      <c r="H160" t="s">
        <v>627</v>
      </c>
      <c r="I160" t="s">
        <v>627</v>
      </c>
      <c r="J160" t="s">
        <v>917</v>
      </c>
      <c r="K160" t="s">
        <v>918</v>
      </c>
      <c r="L160">
        <v>608</v>
      </c>
      <c r="M160" t="s">
        <v>879</v>
      </c>
      <c r="N160" t="s">
        <v>337</v>
      </c>
      <c r="O160">
        <v>0</v>
      </c>
      <c r="P160" t="s">
        <v>632</v>
      </c>
      <c r="Q160" t="s">
        <v>633</v>
      </c>
      <c r="R160" t="s">
        <v>634</v>
      </c>
      <c r="S160" t="s">
        <v>635</v>
      </c>
      <c r="T160" t="b">
        <v>1</v>
      </c>
      <c r="U160" t="s">
        <v>636</v>
      </c>
      <c r="V160" t="s">
        <v>637</v>
      </c>
      <c r="W160">
        <v>0</v>
      </c>
      <c r="X160" t="b">
        <v>0</v>
      </c>
      <c r="Y160" t="s">
        <v>638</v>
      </c>
      <c r="Z160" t="s">
        <v>639</v>
      </c>
      <c r="AA160" t="s">
        <v>640</v>
      </c>
      <c r="AB160">
        <v>0</v>
      </c>
      <c r="AC160" t="s">
        <v>641</v>
      </c>
      <c r="AD160">
        <v>-1</v>
      </c>
      <c r="AE160" t="s">
        <v>642</v>
      </c>
      <c r="AF160">
        <v>0</v>
      </c>
      <c r="AG160" t="b">
        <v>0</v>
      </c>
      <c r="AH160">
        <v>-1</v>
      </c>
      <c r="AI160" t="s">
        <v>642</v>
      </c>
      <c r="AJ160">
        <v>0</v>
      </c>
      <c r="AK160" t="b">
        <v>0</v>
      </c>
      <c r="AL160">
        <v>0</v>
      </c>
      <c r="AM160" t="b">
        <v>1</v>
      </c>
      <c r="AN160">
        <v>0</v>
      </c>
      <c r="AO160" t="b">
        <v>0</v>
      </c>
      <c r="AP160">
        <v>13686902717</v>
      </c>
      <c r="AQ160">
        <v>13268776398</v>
      </c>
      <c r="AR160">
        <v>13686902717</v>
      </c>
      <c r="AS160">
        <v>4</v>
      </c>
      <c r="AT160" t="b">
        <v>0</v>
      </c>
      <c r="AU160" t="b">
        <v>1</v>
      </c>
    </row>
    <row r="161" spans="1:47" x14ac:dyDescent="0.25">
      <c r="A161" t="s">
        <v>624</v>
      </c>
      <c r="B161" t="s">
        <v>625</v>
      </c>
      <c r="C161">
        <v>20230101</v>
      </c>
      <c r="D161">
        <v>2023</v>
      </c>
      <c r="E161">
        <v>52</v>
      </c>
      <c r="F161" t="s">
        <v>626</v>
      </c>
      <c r="G161">
        <v>842</v>
      </c>
      <c r="H161" t="s">
        <v>627</v>
      </c>
      <c r="I161" t="s">
        <v>627</v>
      </c>
      <c r="J161" t="s">
        <v>917</v>
      </c>
      <c r="K161" t="s">
        <v>918</v>
      </c>
      <c r="L161">
        <v>612</v>
      </c>
      <c r="M161" t="s">
        <v>880</v>
      </c>
      <c r="N161" t="s">
        <v>343</v>
      </c>
      <c r="O161">
        <v>0</v>
      </c>
      <c r="P161" t="s">
        <v>632</v>
      </c>
      <c r="Q161" t="s">
        <v>633</v>
      </c>
      <c r="R161" t="s">
        <v>634</v>
      </c>
      <c r="S161" t="s">
        <v>635</v>
      </c>
      <c r="T161" t="b">
        <v>1</v>
      </c>
      <c r="U161" t="s">
        <v>636</v>
      </c>
      <c r="V161" t="s">
        <v>637</v>
      </c>
      <c r="W161">
        <v>0</v>
      </c>
      <c r="X161" t="b">
        <v>0</v>
      </c>
      <c r="Y161" t="s">
        <v>638</v>
      </c>
      <c r="Z161" t="s">
        <v>639</v>
      </c>
      <c r="AA161" t="s">
        <v>640</v>
      </c>
      <c r="AB161">
        <v>0</v>
      </c>
      <c r="AC161" t="s">
        <v>641</v>
      </c>
      <c r="AD161">
        <v>-1</v>
      </c>
      <c r="AE161" t="s">
        <v>642</v>
      </c>
      <c r="AF161">
        <v>0</v>
      </c>
      <c r="AG161" t="b">
        <v>0</v>
      </c>
      <c r="AH161">
        <v>-1</v>
      </c>
      <c r="AI161" t="s">
        <v>642</v>
      </c>
      <c r="AJ161">
        <v>0</v>
      </c>
      <c r="AK161" t="b">
        <v>0</v>
      </c>
      <c r="AL161">
        <v>0</v>
      </c>
      <c r="AM161" t="b">
        <v>1</v>
      </c>
      <c r="AN161">
        <v>0</v>
      </c>
      <c r="AO161" t="b">
        <v>0</v>
      </c>
      <c r="AP161">
        <v>15816</v>
      </c>
      <c r="AQ161">
        <v>15366</v>
      </c>
      <c r="AR161">
        <v>15816</v>
      </c>
      <c r="AS161">
        <v>4</v>
      </c>
      <c r="AT161" t="b">
        <v>0</v>
      </c>
      <c r="AU161" t="b">
        <v>1</v>
      </c>
    </row>
    <row r="162" spans="1:47" x14ac:dyDescent="0.25">
      <c r="A162" t="s">
        <v>624</v>
      </c>
      <c r="B162" t="s">
        <v>625</v>
      </c>
      <c r="C162">
        <v>20230101</v>
      </c>
      <c r="D162">
        <v>2023</v>
      </c>
      <c r="E162">
        <v>52</v>
      </c>
      <c r="F162" t="s">
        <v>626</v>
      </c>
      <c r="G162">
        <v>842</v>
      </c>
      <c r="H162" t="s">
        <v>627</v>
      </c>
      <c r="I162" t="s">
        <v>627</v>
      </c>
      <c r="J162" t="s">
        <v>917</v>
      </c>
      <c r="K162" t="s">
        <v>918</v>
      </c>
      <c r="L162">
        <v>616</v>
      </c>
      <c r="M162" t="s">
        <v>881</v>
      </c>
      <c r="N162" t="s">
        <v>341</v>
      </c>
      <c r="O162">
        <v>0</v>
      </c>
      <c r="P162" t="s">
        <v>632</v>
      </c>
      <c r="Q162" t="s">
        <v>633</v>
      </c>
      <c r="R162" t="s">
        <v>634</v>
      </c>
      <c r="S162" t="s">
        <v>635</v>
      </c>
      <c r="T162" t="b">
        <v>1</v>
      </c>
      <c r="U162" t="s">
        <v>636</v>
      </c>
      <c r="V162" t="s">
        <v>637</v>
      </c>
      <c r="W162">
        <v>0</v>
      </c>
      <c r="X162" t="b">
        <v>0</v>
      </c>
      <c r="Y162" t="s">
        <v>638</v>
      </c>
      <c r="Z162" t="s">
        <v>639</v>
      </c>
      <c r="AA162" t="s">
        <v>640</v>
      </c>
      <c r="AB162">
        <v>0</v>
      </c>
      <c r="AC162" t="s">
        <v>641</v>
      </c>
      <c r="AD162">
        <v>-1</v>
      </c>
      <c r="AE162" t="s">
        <v>642</v>
      </c>
      <c r="AF162">
        <v>0</v>
      </c>
      <c r="AG162" t="b">
        <v>0</v>
      </c>
      <c r="AH162">
        <v>-1</v>
      </c>
      <c r="AI162" t="s">
        <v>642</v>
      </c>
      <c r="AJ162">
        <v>0</v>
      </c>
      <c r="AK162" t="b">
        <v>0</v>
      </c>
      <c r="AL162">
        <v>0</v>
      </c>
      <c r="AM162" t="b">
        <v>1</v>
      </c>
      <c r="AN162">
        <v>0</v>
      </c>
      <c r="AO162" t="b">
        <v>0</v>
      </c>
      <c r="AP162">
        <v>13627601974</v>
      </c>
      <c r="AQ162">
        <v>13171625786</v>
      </c>
      <c r="AR162">
        <v>13627601974</v>
      </c>
      <c r="AS162">
        <v>4</v>
      </c>
      <c r="AT162" t="b">
        <v>0</v>
      </c>
      <c r="AU162" t="b">
        <v>1</v>
      </c>
    </row>
    <row r="163" spans="1:47" x14ac:dyDescent="0.25">
      <c r="A163" t="s">
        <v>624</v>
      </c>
      <c r="B163" t="s">
        <v>625</v>
      </c>
      <c r="C163">
        <v>20230101</v>
      </c>
      <c r="D163">
        <v>2023</v>
      </c>
      <c r="E163">
        <v>52</v>
      </c>
      <c r="F163" t="s">
        <v>626</v>
      </c>
      <c r="G163">
        <v>842</v>
      </c>
      <c r="H163" t="s">
        <v>627</v>
      </c>
      <c r="I163" t="s">
        <v>627</v>
      </c>
      <c r="J163" t="s">
        <v>917</v>
      </c>
      <c r="K163" t="s">
        <v>918</v>
      </c>
      <c r="L163">
        <v>620</v>
      </c>
      <c r="M163" t="s">
        <v>882</v>
      </c>
      <c r="N163" t="s">
        <v>347</v>
      </c>
      <c r="O163">
        <v>0</v>
      </c>
      <c r="P163" t="s">
        <v>632</v>
      </c>
      <c r="Q163" t="s">
        <v>633</v>
      </c>
      <c r="R163" t="s">
        <v>634</v>
      </c>
      <c r="S163" t="s">
        <v>635</v>
      </c>
      <c r="T163" t="b">
        <v>1</v>
      </c>
      <c r="U163" t="s">
        <v>636</v>
      </c>
      <c r="V163" t="s">
        <v>637</v>
      </c>
      <c r="W163">
        <v>0</v>
      </c>
      <c r="X163" t="b">
        <v>0</v>
      </c>
      <c r="Y163" t="s">
        <v>638</v>
      </c>
      <c r="Z163" t="s">
        <v>639</v>
      </c>
      <c r="AA163" t="s">
        <v>640</v>
      </c>
      <c r="AB163">
        <v>0</v>
      </c>
      <c r="AC163" t="s">
        <v>641</v>
      </c>
      <c r="AD163">
        <v>-1</v>
      </c>
      <c r="AE163" t="s">
        <v>642</v>
      </c>
      <c r="AF163">
        <v>0</v>
      </c>
      <c r="AG163" t="b">
        <v>0</v>
      </c>
      <c r="AH163">
        <v>-1</v>
      </c>
      <c r="AI163" t="s">
        <v>642</v>
      </c>
      <c r="AJ163">
        <v>0</v>
      </c>
      <c r="AK163" t="b">
        <v>0</v>
      </c>
      <c r="AL163">
        <v>0</v>
      </c>
      <c r="AM163" t="b">
        <v>1</v>
      </c>
      <c r="AN163">
        <v>0</v>
      </c>
      <c r="AO163" t="b">
        <v>0</v>
      </c>
      <c r="AP163">
        <v>6753221132</v>
      </c>
      <c r="AQ163">
        <v>6507360999</v>
      </c>
      <c r="AR163">
        <v>6753221132</v>
      </c>
      <c r="AS163">
        <v>4</v>
      </c>
      <c r="AT163" t="b">
        <v>0</v>
      </c>
      <c r="AU163" t="b">
        <v>1</v>
      </c>
    </row>
    <row r="164" spans="1:47" x14ac:dyDescent="0.25">
      <c r="A164" t="s">
        <v>624</v>
      </c>
      <c r="B164" t="s">
        <v>625</v>
      </c>
      <c r="C164">
        <v>20230101</v>
      </c>
      <c r="D164">
        <v>2023</v>
      </c>
      <c r="E164">
        <v>52</v>
      </c>
      <c r="F164" t="s">
        <v>626</v>
      </c>
      <c r="G164">
        <v>842</v>
      </c>
      <c r="H164" t="s">
        <v>627</v>
      </c>
      <c r="I164" t="s">
        <v>627</v>
      </c>
      <c r="J164" t="s">
        <v>917</v>
      </c>
      <c r="K164" t="s">
        <v>918</v>
      </c>
      <c r="L164">
        <v>624</v>
      </c>
      <c r="M164" t="s">
        <v>883</v>
      </c>
      <c r="N164" t="s">
        <v>884</v>
      </c>
      <c r="O164">
        <v>0</v>
      </c>
      <c r="P164" t="s">
        <v>632</v>
      </c>
      <c r="Q164" t="s">
        <v>633</v>
      </c>
      <c r="R164" t="s">
        <v>634</v>
      </c>
      <c r="S164" t="s">
        <v>635</v>
      </c>
      <c r="T164" t="b">
        <v>1</v>
      </c>
      <c r="U164" t="s">
        <v>636</v>
      </c>
      <c r="V164" t="s">
        <v>637</v>
      </c>
      <c r="W164">
        <v>0</v>
      </c>
      <c r="X164" t="b">
        <v>0</v>
      </c>
      <c r="Y164" t="s">
        <v>638</v>
      </c>
      <c r="Z164" t="s">
        <v>639</v>
      </c>
      <c r="AA164" t="s">
        <v>640</v>
      </c>
      <c r="AB164">
        <v>0</v>
      </c>
      <c r="AC164" t="s">
        <v>641</v>
      </c>
      <c r="AD164">
        <v>-1</v>
      </c>
      <c r="AE164" t="s">
        <v>642</v>
      </c>
      <c r="AF164">
        <v>0</v>
      </c>
      <c r="AG164" t="b">
        <v>0</v>
      </c>
      <c r="AH164">
        <v>-1</v>
      </c>
      <c r="AI164" t="s">
        <v>642</v>
      </c>
      <c r="AJ164">
        <v>0</v>
      </c>
      <c r="AK164" t="b">
        <v>0</v>
      </c>
      <c r="AL164">
        <v>0</v>
      </c>
      <c r="AM164" t="b">
        <v>1</v>
      </c>
      <c r="AN164">
        <v>0</v>
      </c>
      <c r="AO164" t="b">
        <v>0</v>
      </c>
      <c r="AP164">
        <v>630755</v>
      </c>
      <c r="AQ164">
        <v>607242</v>
      </c>
      <c r="AR164">
        <v>630755</v>
      </c>
      <c r="AS164">
        <v>4</v>
      </c>
      <c r="AT164" t="b">
        <v>0</v>
      </c>
      <c r="AU164" t="b">
        <v>1</v>
      </c>
    </row>
    <row r="165" spans="1:47" x14ac:dyDescent="0.25">
      <c r="A165" t="s">
        <v>624</v>
      </c>
      <c r="B165" t="s">
        <v>625</v>
      </c>
      <c r="C165">
        <v>20230101</v>
      </c>
      <c r="D165">
        <v>2023</v>
      </c>
      <c r="E165">
        <v>52</v>
      </c>
      <c r="F165" t="s">
        <v>626</v>
      </c>
      <c r="G165">
        <v>842</v>
      </c>
      <c r="H165" t="s">
        <v>627</v>
      </c>
      <c r="I165" t="s">
        <v>627</v>
      </c>
      <c r="J165" t="s">
        <v>917</v>
      </c>
      <c r="K165" t="s">
        <v>918</v>
      </c>
      <c r="L165">
        <v>626</v>
      </c>
      <c r="M165" t="s">
        <v>885</v>
      </c>
      <c r="N165" t="s">
        <v>886</v>
      </c>
      <c r="O165">
        <v>0</v>
      </c>
      <c r="P165" t="s">
        <v>632</v>
      </c>
      <c r="Q165" t="s">
        <v>633</v>
      </c>
      <c r="R165" t="s">
        <v>634</v>
      </c>
      <c r="S165" t="s">
        <v>635</v>
      </c>
      <c r="T165" t="b">
        <v>1</v>
      </c>
      <c r="U165" t="s">
        <v>636</v>
      </c>
      <c r="V165" t="s">
        <v>637</v>
      </c>
      <c r="W165">
        <v>0</v>
      </c>
      <c r="X165" t="b">
        <v>0</v>
      </c>
      <c r="Y165" t="s">
        <v>638</v>
      </c>
      <c r="Z165" t="s">
        <v>639</v>
      </c>
      <c r="AA165" t="s">
        <v>640</v>
      </c>
      <c r="AB165">
        <v>0</v>
      </c>
      <c r="AC165" t="s">
        <v>641</v>
      </c>
      <c r="AD165">
        <v>-1</v>
      </c>
      <c r="AE165" t="s">
        <v>642</v>
      </c>
      <c r="AF165">
        <v>0</v>
      </c>
      <c r="AG165" t="b">
        <v>0</v>
      </c>
      <c r="AH165">
        <v>-1</v>
      </c>
      <c r="AI165" t="s">
        <v>642</v>
      </c>
      <c r="AJ165">
        <v>0</v>
      </c>
      <c r="AK165" t="b">
        <v>0</v>
      </c>
      <c r="AL165">
        <v>0</v>
      </c>
      <c r="AM165" t="b">
        <v>1</v>
      </c>
      <c r="AN165">
        <v>0</v>
      </c>
      <c r="AO165" t="b">
        <v>0</v>
      </c>
      <c r="AP165">
        <v>5039205</v>
      </c>
      <c r="AQ165">
        <v>4940272</v>
      </c>
      <c r="AR165">
        <v>5039205</v>
      </c>
      <c r="AS165">
        <v>4</v>
      </c>
      <c r="AT165" t="b">
        <v>0</v>
      </c>
      <c r="AU165" t="b">
        <v>1</v>
      </c>
    </row>
    <row r="166" spans="1:47" x14ac:dyDescent="0.25">
      <c r="A166" t="s">
        <v>624</v>
      </c>
      <c r="B166" t="s">
        <v>625</v>
      </c>
      <c r="C166">
        <v>20230101</v>
      </c>
      <c r="D166">
        <v>2023</v>
      </c>
      <c r="E166">
        <v>52</v>
      </c>
      <c r="F166" t="s">
        <v>626</v>
      </c>
      <c r="G166">
        <v>842</v>
      </c>
      <c r="H166" t="s">
        <v>627</v>
      </c>
      <c r="I166" t="s">
        <v>627</v>
      </c>
      <c r="J166" t="s">
        <v>917</v>
      </c>
      <c r="K166" t="s">
        <v>918</v>
      </c>
      <c r="L166">
        <v>634</v>
      </c>
      <c r="M166" t="s">
        <v>887</v>
      </c>
      <c r="N166" t="s">
        <v>353</v>
      </c>
      <c r="O166">
        <v>0</v>
      </c>
      <c r="P166" t="s">
        <v>632</v>
      </c>
      <c r="Q166" t="s">
        <v>633</v>
      </c>
      <c r="R166" t="s">
        <v>634</v>
      </c>
      <c r="S166" t="s">
        <v>635</v>
      </c>
      <c r="T166" t="b">
        <v>1</v>
      </c>
      <c r="U166" t="s">
        <v>636</v>
      </c>
      <c r="V166" t="s">
        <v>637</v>
      </c>
      <c r="W166">
        <v>0</v>
      </c>
      <c r="X166" t="b">
        <v>0</v>
      </c>
      <c r="Y166" t="s">
        <v>638</v>
      </c>
      <c r="Z166" t="s">
        <v>639</v>
      </c>
      <c r="AA166" t="s">
        <v>640</v>
      </c>
      <c r="AB166">
        <v>0</v>
      </c>
      <c r="AC166" t="s">
        <v>641</v>
      </c>
      <c r="AD166">
        <v>-1</v>
      </c>
      <c r="AE166" t="s">
        <v>642</v>
      </c>
      <c r="AF166">
        <v>0</v>
      </c>
      <c r="AG166" t="b">
        <v>0</v>
      </c>
      <c r="AH166">
        <v>-1</v>
      </c>
      <c r="AI166" t="s">
        <v>642</v>
      </c>
      <c r="AJ166">
        <v>0</v>
      </c>
      <c r="AK166" t="b">
        <v>0</v>
      </c>
      <c r="AL166">
        <v>0</v>
      </c>
      <c r="AM166" t="b">
        <v>1</v>
      </c>
      <c r="AN166">
        <v>0</v>
      </c>
      <c r="AO166" t="b">
        <v>0</v>
      </c>
      <c r="AP166">
        <v>2130464036</v>
      </c>
      <c r="AQ166">
        <v>2047567845</v>
      </c>
      <c r="AR166">
        <v>2130464036</v>
      </c>
      <c r="AS166">
        <v>4</v>
      </c>
      <c r="AT166" t="b">
        <v>0</v>
      </c>
      <c r="AU166" t="b">
        <v>1</v>
      </c>
    </row>
    <row r="167" spans="1:47" x14ac:dyDescent="0.25">
      <c r="A167" t="s">
        <v>624</v>
      </c>
      <c r="B167" t="s">
        <v>625</v>
      </c>
      <c r="C167">
        <v>20230101</v>
      </c>
      <c r="D167">
        <v>2023</v>
      </c>
      <c r="E167">
        <v>52</v>
      </c>
      <c r="F167" t="s">
        <v>626</v>
      </c>
      <c r="G167">
        <v>842</v>
      </c>
      <c r="H167" t="s">
        <v>627</v>
      </c>
      <c r="I167" t="s">
        <v>627</v>
      </c>
      <c r="J167" t="s">
        <v>917</v>
      </c>
      <c r="K167" t="s">
        <v>918</v>
      </c>
      <c r="L167">
        <v>642</v>
      </c>
      <c r="M167" t="s">
        <v>888</v>
      </c>
      <c r="N167" t="s">
        <v>355</v>
      </c>
      <c r="O167">
        <v>0</v>
      </c>
      <c r="P167" t="s">
        <v>632</v>
      </c>
      <c r="Q167" t="s">
        <v>633</v>
      </c>
      <c r="R167" t="s">
        <v>634</v>
      </c>
      <c r="S167" t="s">
        <v>635</v>
      </c>
      <c r="T167" t="b">
        <v>1</v>
      </c>
      <c r="U167" t="s">
        <v>636</v>
      </c>
      <c r="V167" t="s">
        <v>637</v>
      </c>
      <c r="W167">
        <v>0</v>
      </c>
      <c r="X167" t="b">
        <v>0</v>
      </c>
      <c r="Y167" t="s">
        <v>638</v>
      </c>
      <c r="Z167" t="s">
        <v>639</v>
      </c>
      <c r="AA167" t="s">
        <v>640</v>
      </c>
      <c r="AB167">
        <v>0</v>
      </c>
      <c r="AC167" t="s">
        <v>641</v>
      </c>
      <c r="AD167">
        <v>-1</v>
      </c>
      <c r="AE167" t="s">
        <v>642</v>
      </c>
      <c r="AF167">
        <v>0</v>
      </c>
      <c r="AG167" t="b">
        <v>0</v>
      </c>
      <c r="AH167">
        <v>-1</v>
      </c>
      <c r="AI167" t="s">
        <v>642</v>
      </c>
      <c r="AJ167">
        <v>0</v>
      </c>
      <c r="AK167" t="b">
        <v>0</v>
      </c>
      <c r="AL167">
        <v>0</v>
      </c>
      <c r="AM167" t="b">
        <v>1</v>
      </c>
      <c r="AN167">
        <v>0</v>
      </c>
      <c r="AO167" t="b">
        <v>0</v>
      </c>
      <c r="AP167">
        <v>4134087147</v>
      </c>
      <c r="AQ167">
        <v>3998880943</v>
      </c>
      <c r="AR167">
        <v>4134087147</v>
      </c>
      <c r="AS167">
        <v>4</v>
      </c>
      <c r="AT167" t="b">
        <v>0</v>
      </c>
      <c r="AU167" t="b">
        <v>1</v>
      </c>
    </row>
    <row r="168" spans="1:47" x14ac:dyDescent="0.25">
      <c r="A168" t="s">
        <v>624</v>
      </c>
      <c r="B168" t="s">
        <v>625</v>
      </c>
      <c r="C168">
        <v>20230101</v>
      </c>
      <c r="D168">
        <v>2023</v>
      </c>
      <c r="E168">
        <v>52</v>
      </c>
      <c r="F168" t="s">
        <v>626</v>
      </c>
      <c r="G168">
        <v>842</v>
      </c>
      <c r="H168" t="s">
        <v>627</v>
      </c>
      <c r="I168" t="s">
        <v>627</v>
      </c>
      <c r="J168" t="s">
        <v>917</v>
      </c>
      <c r="K168" t="s">
        <v>918</v>
      </c>
      <c r="L168">
        <v>643</v>
      </c>
      <c r="M168" t="s">
        <v>889</v>
      </c>
      <c r="N168" t="s">
        <v>890</v>
      </c>
      <c r="O168">
        <v>0</v>
      </c>
      <c r="P168" t="s">
        <v>632</v>
      </c>
      <c r="Q168" t="s">
        <v>633</v>
      </c>
      <c r="R168" t="s">
        <v>634</v>
      </c>
      <c r="S168" t="s">
        <v>635</v>
      </c>
      <c r="T168" t="b">
        <v>1</v>
      </c>
      <c r="U168" t="s">
        <v>636</v>
      </c>
      <c r="V168" t="s">
        <v>637</v>
      </c>
      <c r="W168">
        <v>0</v>
      </c>
      <c r="X168" t="b">
        <v>0</v>
      </c>
      <c r="Y168" t="s">
        <v>638</v>
      </c>
      <c r="Z168" t="s">
        <v>639</v>
      </c>
      <c r="AA168" t="s">
        <v>640</v>
      </c>
      <c r="AB168">
        <v>0</v>
      </c>
      <c r="AC168" t="s">
        <v>641</v>
      </c>
      <c r="AD168">
        <v>-1</v>
      </c>
      <c r="AE168" t="s">
        <v>642</v>
      </c>
      <c r="AF168">
        <v>0</v>
      </c>
      <c r="AG168" t="b">
        <v>0</v>
      </c>
      <c r="AH168">
        <v>-1</v>
      </c>
      <c r="AI168" t="s">
        <v>642</v>
      </c>
      <c r="AJ168">
        <v>0</v>
      </c>
      <c r="AK168" t="b">
        <v>0</v>
      </c>
      <c r="AL168">
        <v>0</v>
      </c>
      <c r="AM168" t="b">
        <v>1</v>
      </c>
      <c r="AN168">
        <v>0</v>
      </c>
      <c r="AO168" t="b">
        <v>0</v>
      </c>
      <c r="AP168">
        <v>4902440527</v>
      </c>
      <c r="AQ168">
        <v>4565765099</v>
      </c>
      <c r="AR168">
        <v>4902440527</v>
      </c>
      <c r="AS168">
        <v>4</v>
      </c>
      <c r="AT168" t="b">
        <v>0</v>
      </c>
      <c r="AU168" t="b">
        <v>1</v>
      </c>
    </row>
    <row r="169" spans="1:47" x14ac:dyDescent="0.25">
      <c r="A169" t="s">
        <v>624</v>
      </c>
      <c r="B169" t="s">
        <v>625</v>
      </c>
      <c r="C169">
        <v>20230101</v>
      </c>
      <c r="D169">
        <v>2023</v>
      </c>
      <c r="E169">
        <v>52</v>
      </c>
      <c r="F169" t="s">
        <v>626</v>
      </c>
      <c r="G169">
        <v>842</v>
      </c>
      <c r="H169" t="s">
        <v>627</v>
      </c>
      <c r="I169" t="s">
        <v>627</v>
      </c>
      <c r="J169" t="s">
        <v>917</v>
      </c>
      <c r="K169" t="s">
        <v>918</v>
      </c>
      <c r="L169">
        <v>646</v>
      </c>
      <c r="M169" t="s">
        <v>891</v>
      </c>
      <c r="N169" t="s">
        <v>361</v>
      </c>
      <c r="O169">
        <v>0</v>
      </c>
      <c r="P169" t="s">
        <v>632</v>
      </c>
      <c r="Q169" t="s">
        <v>633</v>
      </c>
      <c r="R169" t="s">
        <v>634</v>
      </c>
      <c r="S169" t="s">
        <v>635</v>
      </c>
      <c r="T169" t="b">
        <v>1</v>
      </c>
      <c r="U169" t="s">
        <v>636</v>
      </c>
      <c r="V169" t="s">
        <v>637</v>
      </c>
      <c r="W169">
        <v>0</v>
      </c>
      <c r="X169" t="b">
        <v>0</v>
      </c>
      <c r="Y169" t="s">
        <v>638</v>
      </c>
      <c r="Z169" t="s">
        <v>639</v>
      </c>
      <c r="AA169" t="s">
        <v>640</v>
      </c>
      <c r="AB169">
        <v>0</v>
      </c>
      <c r="AC169" t="s">
        <v>641</v>
      </c>
      <c r="AD169">
        <v>-1</v>
      </c>
      <c r="AE169" t="s">
        <v>642</v>
      </c>
      <c r="AF169">
        <v>0</v>
      </c>
      <c r="AG169" t="b">
        <v>0</v>
      </c>
      <c r="AH169">
        <v>-1</v>
      </c>
      <c r="AI169" t="s">
        <v>642</v>
      </c>
      <c r="AJ169">
        <v>0</v>
      </c>
      <c r="AK169" t="b">
        <v>0</v>
      </c>
      <c r="AL169">
        <v>0</v>
      </c>
      <c r="AM169" t="b">
        <v>1</v>
      </c>
      <c r="AN169">
        <v>0</v>
      </c>
      <c r="AO169" t="b">
        <v>0</v>
      </c>
      <c r="AP169">
        <v>39011444</v>
      </c>
      <c r="AQ169">
        <v>37728769</v>
      </c>
      <c r="AR169">
        <v>39011444</v>
      </c>
      <c r="AS169">
        <v>4</v>
      </c>
      <c r="AT169" t="b">
        <v>0</v>
      </c>
      <c r="AU169" t="b">
        <v>1</v>
      </c>
    </row>
    <row r="170" spans="1:47" x14ac:dyDescent="0.25">
      <c r="A170" t="s">
        <v>624</v>
      </c>
      <c r="B170" t="s">
        <v>625</v>
      </c>
      <c r="C170">
        <v>20230101</v>
      </c>
      <c r="D170">
        <v>2023</v>
      </c>
      <c r="E170">
        <v>52</v>
      </c>
      <c r="F170" t="s">
        <v>626</v>
      </c>
      <c r="G170">
        <v>842</v>
      </c>
      <c r="H170" t="s">
        <v>627</v>
      </c>
      <c r="I170" t="s">
        <v>627</v>
      </c>
      <c r="J170" t="s">
        <v>917</v>
      </c>
      <c r="K170" t="s">
        <v>918</v>
      </c>
      <c r="L170">
        <v>654</v>
      </c>
      <c r="M170" t="s">
        <v>892</v>
      </c>
      <c r="N170" t="s">
        <v>893</v>
      </c>
      <c r="O170">
        <v>0</v>
      </c>
      <c r="P170" t="s">
        <v>632</v>
      </c>
      <c r="Q170" t="s">
        <v>633</v>
      </c>
      <c r="R170" t="s">
        <v>634</v>
      </c>
      <c r="S170" t="s">
        <v>635</v>
      </c>
      <c r="T170" t="b">
        <v>1</v>
      </c>
      <c r="U170" t="s">
        <v>636</v>
      </c>
      <c r="V170" t="s">
        <v>637</v>
      </c>
      <c r="W170">
        <v>0</v>
      </c>
      <c r="X170" t="b">
        <v>0</v>
      </c>
      <c r="Y170" t="s">
        <v>638</v>
      </c>
      <c r="Z170" t="s">
        <v>639</v>
      </c>
      <c r="AA170" t="s">
        <v>640</v>
      </c>
      <c r="AB170">
        <v>0</v>
      </c>
      <c r="AC170" t="s">
        <v>641</v>
      </c>
      <c r="AD170">
        <v>-1</v>
      </c>
      <c r="AE170" t="s">
        <v>642</v>
      </c>
      <c r="AF170">
        <v>0</v>
      </c>
      <c r="AG170" t="b">
        <v>0</v>
      </c>
      <c r="AH170">
        <v>-1</v>
      </c>
      <c r="AI170" t="s">
        <v>642</v>
      </c>
      <c r="AJ170">
        <v>0</v>
      </c>
      <c r="AK170" t="b">
        <v>0</v>
      </c>
      <c r="AL170">
        <v>0</v>
      </c>
      <c r="AM170" t="b">
        <v>1</v>
      </c>
      <c r="AN170">
        <v>0</v>
      </c>
      <c r="AO170" t="b">
        <v>0</v>
      </c>
      <c r="AP170">
        <v>6953548</v>
      </c>
      <c r="AQ170">
        <v>6871546</v>
      </c>
      <c r="AR170">
        <v>6953548</v>
      </c>
      <c r="AS170">
        <v>4</v>
      </c>
      <c r="AT170" t="b">
        <v>0</v>
      </c>
      <c r="AU170" t="b">
        <v>1</v>
      </c>
    </row>
    <row r="171" spans="1:47" x14ac:dyDescent="0.25">
      <c r="A171" t="s">
        <v>624</v>
      </c>
      <c r="B171" t="s">
        <v>625</v>
      </c>
      <c r="C171">
        <v>20230101</v>
      </c>
      <c r="D171">
        <v>2023</v>
      </c>
      <c r="E171">
        <v>52</v>
      </c>
      <c r="F171" t="s">
        <v>626</v>
      </c>
      <c r="G171">
        <v>842</v>
      </c>
      <c r="H171" t="s">
        <v>627</v>
      </c>
      <c r="I171" t="s">
        <v>627</v>
      </c>
      <c r="J171" t="s">
        <v>917</v>
      </c>
      <c r="K171" t="s">
        <v>918</v>
      </c>
      <c r="L171">
        <v>659</v>
      </c>
      <c r="M171" t="s">
        <v>894</v>
      </c>
      <c r="N171" t="s">
        <v>895</v>
      </c>
      <c r="O171">
        <v>0</v>
      </c>
      <c r="P171" t="s">
        <v>632</v>
      </c>
      <c r="Q171" t="s">
        <v>633</v>
      </c>
      <c r="R171" t="s">
        <v>634</v>
      </c>
      <c r="S171" t="s">
        <v>635</v>
      </c>
      <c r="T171" t="b">
        <v>1</v>
      </c>
      <c r="U171" t="s">
        <v>636</v>
      </c>
      <c r="V171" t="s">
        <v>637</v>
      </c>
      <c r="W171">
        <v>0</v>
      </c>
      <c r="X171" t="b">
        <v>0</v>
      </c>
      <c r="Y171" t="s">
        <v>638</v>
      </c>
      <c r="Z171" t="s">
        <v>639</v>
      </c>
      <c r="AA171" t="s">
        <v>640</v>
      </c>
      <c r="AB171">
        <v>0</v>
      </c>
      <c r="AC171" t="s">
        <v>641</v>
      </c>
      <c r="AD171">
        <v>-1</v>
      </c>
      <c r="AE171" t="s">
        <v>642</v>
      </c>
      <c r="AF171">
        <v>0</v>
      </c>
      <c r="AG171" t="b">
        <v>0</v>
      </c>
      <c r="AH171">
        <v>-1</v>
      </c>
      <c r="AI171" t="s">
        <v>642</v>
      </c>
      <c r="AJ171">
        <v>0</v>
      </c>
      <c r="AK171" t="b">
        <v>0</v>
      </c>
      <c r="AL171">
        <v>0</v>
      </c>
      <c r="AM171" t="b">
        <v>1</v>
      </c>
      <c r="AN171">
        <v>0</v>
      </c>
      <c r="AO171" t="b">
        <v>0</v>
      </c>
      <c r="AP171">
        <v>22512396</v>
      </c>
      <c r="AQ171">
        <v>21598781</v>
      </c>
      <c r="AR171">
        <v>22512396</v>
      </c>
      <c r="AS171">
        <v>4</v>
      </c>
      <c r="AT171" t="b">
        <v>0</v>
      </c>
      <c r="AU171" t="b">
        <v>1</v>
      </c>
    </row>
    <row r="172" spans="1:47" x14ac:dyDescent="0.25">
      <c r="A172" t="s">
        <v>624</v>
      </c>
      <c r="B172" t="s">
        <v>625</v>
      </c>
      <c r="C172">
        <v>20230101</v>
      </c>
      <c r="D172">
        <v>2023</v>
      </c>
      <c r="E172">
        <v>52</v>
      </c>
      <c r="F172" t="s">
        <v>626</v>
      </c>
      <c r="G172">
        <v>842</v>
      </c>
      <c r="H172" t="s">
        <v>627</v>
      </c>
      <c r="I172" t="s">
        <v>627</v>
      </c>
      <c r="J172" t="s">
        <v>917</v>
      </c>
      <c r="K172" t="s">
        <v>918</v>
      </c>
      <c r="L172">
        <v>660</v>
      </c>
      <c r="M172" t="s">
        <v>747</v>
      </c>
      <c r="N172" t="s">
        <v>11</v>
      </c>
      <c r="O172">
        <v>0</v>
      </c>
      <c r="P172" t="s">
        <v>632</v>
      </c>
      <c r="Q172" t="s">
        <v>633</v>
      </c>
      <c r="R172" t="s">
        <v>634</v>
      </c>
      <c r="S172" t="s">
        <v>635</v>
      </c>
      <c r="T172" t="b">
        <v>1</v>
      </c>
      <c r="U172" t="s">
        <v>636</v>
      </c>
      <c r="V172" t="s">
        <v>637</v>
      </c>
      <c r="W172">
        <v>0</v>
      </c>
      <c r="X172" t="b">
        <v>0</v>
      </c>
      <c r="Y172" t="s">
        <v>638</v>
      </c>
      <c r="Z172" t="s">
        <v>639</v>
      </c>
      <c r="AA172" t="s">
        <v>640</v>
      </c>
      <c r="AB172">
        <v>0</v>
      </c>
      <c r="AC172" t="s">
        <v>641</v>
      </c>
      <c r="AD172">
        <v>-1</v>
      </c>
      <c r="AE172" t="s">
        <v>642</v>
      </c>
      <c r="AF172">
        <v>0</v>
      </c>
      <c r="AG172" t="b">
        <v>0</v>
      </c>
      <c r="AH172">
        <v>-1</v>
      </c>
      <c r="AI172" t="s">
        <v>642</v>
      </c>
      <c r="AJ172">
        <v>0</v>
      </c>
      <c r="AK172" t="b">
        <v>0</v>
      </c>
      <c r="AL172">
        <v>0</v>
      </c>
      <c r="AM172" t="b">
        <v>1</v>
      </c>
      <c r="AN172">
        <v>0</v>
      </c>
      <c r="AO172" t="b">
        <v>0</v>
      </c>
      <c r="AP172">
        <v>1225709</v>
      </c>
      <c r="AQ172">
        <v>1162212</v>
      </c>
      <c r="AR172">
        <v>1225709</v>
      </c>
      <c r="AS172">
        <v>4</v>
      </c>
      <c r="AT172" t="b">
        <v>0</v>
      </c>
      <c r="AU172" t="b">
        <v>1</v>
      </c>
    </row>
    <row r="173" spans="1:47" x14ac:dyDescent="0.25">
      <c r="A173" t="s">
        <v>624</v>
      </c>
      <c r="B173" t="s">
        <v>625</v>
      </c>
      <c r="C173">
        <v>20230101</v>
      </c>
      <c r="D173">
        <v>2023</v>
      </c>
      <c r="E173">
        <v>52</v>
      </c>
      <c r="F173" t="s">
        <v>626</v>
      </c>
      <c r="G173">
        <v>842</v>
      </c>
      <c r="H173" t="s">
        <v>627</v>
      </c>
      <c r="I173" t="s">
        <v>627</v>
      </c>
      <c r="J173" t="s">
        <v>917</v>
      </c>
      <c r="K173" t="s">
        <v>918</v>
      </c>
      <c r="L173">
        <v>662</v>
      </c>
      <c r="M173" t="s">
        <v>748</v>
      </c>
      <c r="N173" t="s">
        <v>749</v>
      </c>
      <c r="O173">
        <v>0</v>
      </c>
      <c r="P173" t="s">
        <v>632</v>
      </c>
      <c r="Q173" t="s">
        <v>633</v>
      </c>
      <c r="R173" t="s">
        <v>634</v>
      </c>
      <c r="S173" t="s">
        <v>635</v>
      </c>
      <c r="T173" t="b">
        <v>1</v>
      </c>
      <c r="U173" t="s">
        <v>636</v>
      </c>
      <c r="V173" t="s">
        <v>637</v>
      </c>
      <c r="W173">
        <v>0</v>
      </c>
      <c r="X173" t="b">
        <v>0</v>
      </c>
      <c r="Y173" t="s">
        <v>638</v>
      </c>
      <c r="Z173" t="s">
        <v>639</v>
      </c>
      <c r="AA173" t="s">
        <v>640</v>
      </c>
      <c r="AB173">
        <v>0</v>
      </c>
      <c r="AC173" t="s">
        <v>641</v>
      </c>
      <c r="AD173">
        <v>-1</v>
      </c>
      <c r="AE173" t="s">
        <v>642</v>
      </c>
      <c r="AF173">
        <v>0</v>
      </c>
      <c r="AG173" t="b">
        <v>0</v>
      </c>
      <c r="AH173">
        <v>-1</v>
      </c>
      <c r="AI173" t="s">
        <v>642</v>
      </c>
      <c r="AJ173">
        <v>0</v>
      </c>
      <c r="AK173" t="b">
        <v>0</v>
      </c>
      <c r="AL173">
        <v>0</v>
      </c>
      <c r="AM173" t="b">
        <v>1</v>
      </c>
      <c r="AN173">
        <v>0</v>
      </c>
      <c r="AO173" t="b">
        <v>0</v>
      </c>
      <c r="AP173">
        <v>10777607</v>
      </c>
      <c r="AQ173">
        <v>10381309</v>
      </c>
      <c r="AR173">
        <v>10777607</v>
      </c>
      <c r="AS173">
        <v>4</v>
      </c>
      <c r="AT173" t="b">
        <v>0</v>
      </c>
      <c r="AU173" t="b">
        <v>1</v>
      </c>
    </row>
    <row r="174" spans="1:47" x14ac:dyDescent="0.25">
      <c r="A174" t="s">
        <v>624</v>
      </c>
      <c r="B174" t="s">
        <v>625</v>
      </c>
      <c r="C174">
        <v>20230101</v>
      </c>
      <c r="D174">
        <v>2023</v>
      </c>
      <c r="E174">
        <v>52</v>
      </c>
      <c r="F174" t="s">
        <v>626</v>
      </c>
      <c r="G174">
        <v>842</v>
      </c>
      <c r="H174" t="s">
        <v>627</v>
      </c>
      <c r="I174" t="s">
        <v>627</v>
      </c>
      <c r="J174" t="s">
        <v>917</v>
      </c>
      <c r="K174" t="s">
        <v>918</v>
      </c>
      <c r="L174">
        <v>666</v>
      </c>
      <c r="M174" t="s">
        <v>750</v>
      </c>
      <c r="N174" t="s">
        <v>751</v>
      </c>
      <c r="O174">
        <v>0</v>
      </c>
      <c r="P174" t="s">
        <v>632</v>
      </c>
      <c r="Q174" t="s">
        <v>633</v>
      </c>
      <c r="R174" t="s">
        <v>634</v>
      </c>
      <c r="S174" t="s">
        <v>635</v>
      </c>
      <c r="T174" t="b">
        <v>1</v>
      </c>
      <c r="U174" t="s">
        <v>636</v>
      </c>
      <c r="V174" t="s">
        <v>637</v>
      </c>
      <c r="W174">
        <v>0</v>
      </c>
      <c r="X174" t="b">
        <v>0</v>
      </c>
      <c r="Y174" t="s">
        <v>638</v>
      </c>
      <c r="Z174" t="s">
        <v>639</v>
      </c>
      <c r="AA174" t="s">
        <v>640</v>
      </c>
      <c r="AB174">
        <v>0</v>
      </c>
      <c r="AC174" t="s">
        <v>641</v>
      </c>
      <c r="AD174">
        <v>-1</v>
      </c>
      <c r="AE174" t="s">
        <v>642</v>
      </c>
      <c r="AF174">
        <v>0</v>
      </c>
      <c r="AG174" t="b">
        <v>0</v>
      </c>
      <c r="AH174">
        <v>-1</v>
      </c>
      <c r="AI174" t="s">
        <v>642</v>
      </c>
      <c r="AJ174">
        <v>0</v>
      </c>
      <c r="AK174" t="b">
        <v>0</v>
      </c>
      <c r="AL174">
        <v>0</v>
      </c>
      <c r="AM174" t="b">
        <v>1</v>
      </c>
      <c r="AN174">
        <v>0</v>
      </c>
      <c r="AO174" t="b">
        <v>0</v>
      </c>
      <c r="AP174">
        <v>54697</v>
      </c>
      <c r="AQ174">
        <v>52359</v>
      </c>
      <c r="AR174">
        <v>54697</v>
      </c>
      <c r="AS174">
        <v>4</v>
      </c>
      <c r="AT174" t="b">
        <v>0</v>
      </c>
      <c r="AU174" t="b">
        <v>1</v>
      </c>
    </row>
    <row r="175" spans="1:47" x14ac:dyDescent="0.25">
      <c r="A175" t="s">
        <v>624</v>
      </c>
      <c r="B175" t="s">
        <v>625</v>
      </c>
      <c r="C175">
        <v>20230101</v>
      </c>
      <c r="D175">
        <v>2023</v>
      </c>
      <c r="E175">
        <v>52</v>
      </c>
      <c r="F175" t="s">
        <v>626</v>
      </c>
      <c r="G175">
        <v>842</v>
      </c>
      <c r="H175" t="s">
        <v>627</v>
      </c>
      <c r="I175" t="s">
        <v>627</v>
      </c>
      <c r="J175" t="s">
        <v>917</v>
      </c>
      <c r="K175" t="s">
        <v>918</v>
      </c>
      <c r="L175">
        <v>670</v>
      </c>
      <c r="M175" t="s">
        <v>752</v>
      </c>
      <c r="N175" t="s">
        <v>753</v>
      </c>
      <c r="O175">
        <v>0</v>
      </c>
      <c r="P175" t="s">
        <v>632</v>
      </c>
      <c r="Q175" t="s">
        <v>633</v>
      </c>
      <c r="R175" t="s">
        <v>634</v>
      </c>
      <c r="S175" t="s">
        <v>635</v>
      </c>
      <c r="T175" t="b">
        <v>1</v>
      </c>
      <c r="U175" t="s">
        <v>636</v>
      </c>
      <c r="V175" t="s">
        <v>637</v>
      </c>
      <c r="W175">
        <v>0</v>
      </c>
      <c r="X175" t="b">
        <v>0</v>
      </c>
      <c r="Y175" t="s">
        <v>638</v>
      </c>
      <c r="Z175" t="s">
        <v>639</v>
      </c>
      <c r="AA175" t="s">
        <v>640</v>
      </c>
      <c r="AB175">
        <v>0</v>
      </c>
      <c r="AC175" t="s">
        <v>641</v>
      </c>
      <c r="AD175">
        <v>-1</v>
      </c>
      <c r="AE175" t="s">
        <v>642</v>
      </c>
      <c r="AF175">
        <v>0</v>
      </c>
      <c r="AG175" t="b">
        <v>0</v>
      </c>
      <c r="AH175">
        <v>-1</v>
      </c>
      <c r="AI175" t="s">
        <v>642</v>
      </c>
      <c r="AJ175">
        <v>0</v>
      </c>
      <c r="AK175" t="b">
        <v>0</v>
      </c>
      <c r="AL175">
        <v>0</v>
      </c>
      <c r="AM175" t="b">
        <v>1</v>
      </c>
      <c r="AN175">
        <v>0</v>
      </c>
      <c r="AO175" t="b">
        <v>0</v>
      </c>
      <c r="AP175">
        <v>5565782</v>
      </c>
      <c r="AQ175">
        <v>5345537</v>
      </c>
      <c r="AR175">
        <v>5565782</v>
      </c>
      <c r="AS175">
        <v>4</v>
      </c>
      <c r="AT175" t="b">
        <v>0</v>
      </c>
      <c r="AU175" t="b">
        <v>1</v>
      </c>
    </row>
    <row r="176" spans="1:47" x14ac:dyDescent="0.25">
      <c r="A176" t="s">
        <v>624</v>
      </c>
      <c r="B176" t="s">
        <v>625</v>
      </c>
      <c r="C176">
        <v>20230101</v>
      </c>
      <c r="D176">
        <v>2023</v>
      </c>
      <c r="E176">
        <v>52</v>
      </c>
      <c r="F176" t="s">
        <v>626</v>
      </c>
      <c r="G176">
        <v>842</v>
      </c>
      <c r="H176" t="s">
        <v>627</v>
      </c>
      <c r="I176" t="s">
        <v>627</v>
      </c>
      <c r="J176" t="s">
        <v>917</v>
      </c>
      <c r="K176" t="s">
        <v>918</v>
      </c>
      <c r="L176">
        <v>674</v>
      </c>
      <c r="M176" t="s">
        <v>666</v>
      </c>
      <c r="N176" t="s">
        <v>383</v>
      </c>
      <c r="O176">
        <v>0</v>
      </c>
      <c r="P176" t="s">
        <v>632</v>
      </c>
      <c r="Q176" t="s">
        <v>633</v>
      </c>
      <c r="R176" t="s">
        <v>634</v>
      </c>
      <c r="S176" t="s">
        <v>635</v>
      </c>
      <c r="T176" t="b">
        <v>1</v>
      </c>
      <c r="U176" t="s">
        <v>636</v>
      </c>
      <c r="V176" t="s">
        <v>637</v>
      </c>
      <c r="W176">
        <v>0</v>
      </c>
      <c r="X176" t="b">
        <v>0</v>
      </c>
      <c r="Y176" t="s">
        <v>638</v>
      </c>
      <c r="Z176" t="s">
        <v>639</v>
      </c>
      <c r="AA176" t="s">
        <v>640</v>
      </c>
      <c r="AB176">
        <v>0</v>
      </c>
      <c r="AC176" t="s">
        <v>641</v>
      </c>
      <c r="AD176">
        <v>-1</v>
      </c>
      <c r="AE176" t="s">
        <v>642</v>
      </c>
      <c r="AF176">
        <v>0</v>
      </c>
      <c r="AG176" t="b">
        <v>0</v>
      </c>
      <c r="AH176">
        <v>-1</v>
      </c>
      <c r="AI176" t="s">
        <v>642</v>
      </c>
      <c r="AJ176">
        <v>0</v>
      </c>
      <c r="AK176" t="b">
        <v>0</v>
      </c>
      <c r="AL176">
        <v>0</v>
      </c>
      <c r="AM176" t="b">
        <v>1</v>
      </c>
      <c r="AN176">
        <v>0</v>
      </c>
      <c r="AO176" t="b">
        <v>0</v>
      </c>
      <c r="AP176">
        <v>19505194</v>
      </c>
      <c r="AQ176">
        <v>18620913</v>
      </c>
      <c r="AR176">
        <v>19505194</v>
      </c>
      <c r="AS176">
        <v>4</v>
      </c>
      <c r="AT176" t="b">
        <v>0</v>
      </c>
      <c r="AU176" t="b">
        <v>1</v>
      </c>
    </row>
    <row r="177" spans="1:47" x14ac:dyDescent="0.25">
      <c r="A177" t="s">
        <v>624</v>
      </c>
      <c r="B177" t="s">
        <v>625</v>
      </c>
      <c r="C177">
        <v>20230101</v>
      </c>
      <c r="D177">
        <v>2023</v>
      </c>
      <c r="E177">
        <v>52</v>
      </c>
      <c r="F177" t="s">
        <v>626</v>
      </c>
      <c r="G177">
        <v>842</v>
      </c>
      <c r="H177" t="s">
        <v>627</v>
      </c>
      <c r="I177" t="s">
        <v>627</v>
      </c>
      <c r="J177" t="s">
        <v>917</v>
      </c>
      <c r="K177" t="s">
        <v>918</v>
      </c>
      <c r="L177">
        <v>678</v>
      </c>
      <c r="M177" t="s">
        <v>667</v>
      </c>
      <c r="N177" t="s">
        <v>668</v>
      </c>
      <c r="O177">
        <v>0</v>
      </c>
      <c r="P177" t="s">
        <v>632</v>
      </c>
      <c r="Q177" t="s">
        <v>633</v>
      </c>
      <c r="R177" t="s">
        <v>634</v>
      </c>
      <c r="S177" t="s">
        <v>635</v>
      </c>
      <c r="T177" t="b">
        <v>1</v>
      </c>
      <c r="U177" t="s">
        <v>636</v>
      </c>
      <c r="V177" t="s">
        <v>637</v>
      </c>
      <c r="W177">
        <v>0</v>
      </c>
      <c r="X177" t="b">
        <v>0</v>
      </c>
      <c r="Y177" t="s">
        <v>638</v>
      </c>
      <c r="Z177" t="s">
        <v>639</v>
      </c>
      <c r="AA177" t="s">
        <v>640</v>
      </c>
      <c r="AB177">
        <v>0</v>
      </c>
      <c r="AC177" t="s">
        <v>641</v>
      </c>
      <c r="AD177">
        <v>-1</v>
      </c>
      <c r="AE177" t="s">
        <v>642</v>
      </c>
      <c r="AF177">
        <v>0</v>
      </c>
      <c r="AG177" t="b">
        <v>0</v>
      </c>
      <c r="AH177">
        <v>-1</v>
      </c>
      <c r="AI177" t="s">
        <v>642</v>
      </c>
      <c r="AJ177">
        <v>0</v>
      </c>
      <c r="AK177" t="b">
        <v>0</v>
      </c>
      <c r="AL177">
        <v>0</v>
      </c>
      <c r="AM177" t="b">
        <v>1</v>
      </c>
      <c r="AN177">
        <v>0</v>
      </c>
      <c r="AO177" t="b">
        <v>0</v>
      </c>
      <c r="AP177">
        <v>1801308</v>
      </c>
      <c r="AQ177">
        <v>1753599</v>
      </c>
      <c r="AR177">
        <v>1801308</v>
      </c>
      <c r="AS177">
        <v>4</v>
      </c>
      <c r="AT177" t="b">
        <v>0</v>
      </c>
      <c r="AU177" t="b">
        <v>1</v>
      </c>
    </row>
    <row r="178" spans="1:47" x14ac:dyDescent="0.25">
      <c r="A178" t="s">
        <v>624</v>
      </c>
      <c r="B178" t="s">
        <v>625</v>
      </c>
      <c r="C178">
        <v>20230101</v>
      </c>
      <c r="D178">
        <v>2023</v>
      </c>
      <c r="E178">
        <v>52</v>
      </c>
      <c r="F178" t="s">
        <v>626</v>
      </c>
      <c r="G178">
        <v>842</v>
      </c>
      <c r="H178" t="s">
        <v>627</v>
      </c>
      <c r="I178" t="s">
        <v>627</v>
      </c>
      <c r="J178" t="s">
        <v>917</v>
      </c>
      <c r="K178" t="s">
        <v>918</v>
      </c>
      <c r="L178">
        <v>682</v>
      </c>
      <c r="M178" t="s">
        <v>669</v>
      </c>
      <c r="N178" t="s">
        <v>363</v>
      </c>
      <c r="O178">
        <v>0</v>
      </c>
      <c r="P178" t="s">
        <v>632</v>
      </c>
      <c r="Q178" t="s">
        <v>633</v>
      </c>
      <c r="R178" t="s">
        <v>634</v>
      </c>
      <c r="S178" t="s">
        <v>635</v>
      </c>
      <c r="T178" t="b">
        <v>1</v>
      </c>
      <c r="U178" t="s">
        <v>636</v>
      </c>
      <c r="V178" t="s">
        <v>637</v>
      </c>
      <c r="W178">
        <v>0</v>
      </c>
      <c r="X178" t="b">
        <v>0</v>
      </c>
      <c r="Y178" t="s">
        <v>638</v>
      </c>
      <c r="Z178" t="s">
        <v>639</v>
      </c>
      <c r="AA178" t="s">
        <v>640</v>
      </c>
      <c r="AB178">
        <v>0</v>
      </c>
      <c r="AC178" t="s">
        <v>641</v>
      </c>
      <c r="AD178">
        <v>-1</v>
      </c>
      <c r="AE178" t="s">
        <v>642</v>
      </c>
      <c r="AF178">
        <v>0</v>
      </c>
      <c r="AG178" t="b">
        <v>0</v>
      </c>
      <c r="AH178">
        <v>-1</v>
      </c>
      <c r="AI178" t="s">
        <v>642</v>
      </c>
      <c r="AJ178">
        <v>0</v>
      </c>
      <c r="AK178" t="b">
        <v>0</v>
      </c>
      <c r="AL178">
        <v>0</v>
      </c>
      <c r="AM178" t="b">
        <v>1</v>
      </c>
      <c r="AN178">
        <v>0</v>
      </c>
      <c r="AO178" t="b">
        <v>0</v>
      </c>
      <c r="AP178">
        <v>16509357169</v>
      </c>
      <c r="AQ178">
        <v>15876873098</v>
      </c>
      <c r="AR178">
        <v>16509357169</v>
      </c>
      <c r="AS178">
        <v>4</v>
      </c>
      <c r="AT178" t="b">
        <v>0</v>
      </c>
      <c r="AU178" t="b">
        <v>1</v>
      </c>
    </row>
    <row r="179" spans="1:47" x14ac:dyDescent="0.25">
      <c r="A179" t="s">
        <v>624</v>
      </c>
      <c r="B179" t="s">
        <v>625</v>
      </c>
      <c r="C179">
        <v>20230101</v>
      </c>
      <c r="D179">
        <v>2023</v>
      </c>
      <c r="E179">
        <v>52</v>
      </c>
      <c r="F179" t="s">
        <v>626</v>
      </c>
      <c r="G179">
        <v>842</v>
      </c>
      <c r="H179" t="s">
        <v>627</v>
      </c>
      <c r="I179" t="s">
        <v>627</v>
      </c>
      <c r="J179" t="s">
        <v>917</v>
      </c>
      <c r="K179" t="s">
        <v>918</v>
      </c>
      <c r="L179">
        <v>686</v>
      </c>
      <c r="M179" t="s">
        <v>673</v>
      </c>
      <c r="N179" t="s">
        <v>385</v>
      </c>
      <c r="O179">
        <v>0</v>
      </c>
      <c r="P179" t="s">
        <v>632</v>
      </c>
      <c r="Q179" t="s">
        <v>633</v>
      </c>
      <c r="R179" t="s">
        <v>634</v>
      </c>
      <c r="S179" t="s">
        <v>635</v>
      </c>
      <c r="T179" t="b">
        <v>1</v>
      </c>
      <c r="U179" t="s">
        <v>636</v>
      </c>
      <c r="V179" t="s">
        <v>637</v>
      </c>
      <c r="W179">
        <v>0</v>
      </c>
      <c r="X179" t="b">
        <v>0</v>
      </c>
      <c r="Y179" t="s">
        <v>638</v>
      </c>
      <c r="Z179" t="s">
        <v>639</v>
      </c>
      <c r="AA179" t="s">
        <v>640</v>
      </c>
      <c r="AB179">
        <v>0</v>
      </c>
      <c r="AC179" t="s">
        <v>641</v>
      </c>
      <c r="AD179">
        <v>-1</v>
      </c>
      <c r="AE179" t="s">
        <v>642</v>
      </c>
      <c r="AF179">
        <v>0</v>
      </c>
      <c r="AG179" t="b">
        <v>0</v>
      </c>
      <c r="AH179">
        <v>-1</v>
      </c>
      <c r="AI179" t="s">
        <v>642</v>
      </c>
      <c r="AJ179">
        <v>0</v>
      </c>
      <c r="AK179" t="b">
        <v>0</v>
      </c>
      <c r="AL179">
        <v>0</v>
      </c>
      <c r="AM179" t="b">
        <v>1</v>
      </c>
      <c r="AN179">
        <v>0</v>
      </c>
      <c r="AO179" t="b">
        <v>0</v>
      </c>
      <c r="AP179">
        <v>165577860</v>
      </c>
      <c r="AQ179">
        <v>158777157</v>
      </c>
      <c r="AR179">
        <v>165577860</v>
      </c>
      <c r="AS179">
        <v>4</v>
      </c>
      <c r="AT179" t="b">
        <v>0</v>
      </c>
      <c r="AU179" t="b">
        <v>1</v>
      </c>
    </row>
    <row r="180" spans="1:47" x14ac:dyDescent="0.25">
      <c r="A180" t="s">
        <v>624</v>
      </c>
      <c r="B180" t="s">
        <v>625</v>
      </c>
      <c r="C180">
        <v>20230101</v>
      </c>
      <c r="D180">
        <v>2023</v>
      </c>
      <c r="E180">
        <v>52</v>
      </c>
      <c r="F180" t="s">
        <v>626</v>
      </c>
      <c r="G180">
        <v>842</v>
      </c>
      <c r="H180" t="s">
        <v>627</v>
      </c>
      <c r="I180" t="s">
        <v>627</v>
      </c>
      <c r="J180" t="s">
        <v>917</v>
      </c>
      <c r="K180" t="s">
        <v>918</v>
      </c>
      <c r="L180">
        <v>688</v>
      </c>
      <c r="M180" t="s">
        <v>754</v>
      </c>
      <c r="N180" t="s">
        <v>357</v>
      </c>
      <c r="O180">
        <v>0</v>
      </c>
      <c r="P180" t="s">
        <v>632</v>
      </c>
      <c r="Q180" t="s">
        <v>633</v>
      </c>
      <c r="R180" t="s">
        <v>634</v>
      </c>
      <c r="S180" t="s">
        <v>635</v>
      </c>
      <c r="T180" t="b">
        <v>1</v>
      </c>
      <c r="U180" t="s">
        <v>636</v>
      </c>
      <c r="V180" t="s">
        <v>637</v>
      </c>
      <c r="W180">
        <v>0</v>
      </c>
      <c r="X180" t="b">
        <v>0</v>
      </c>
      <c r="Y180" t="s">
        <v>638</v>
      </c>
      <c r="Z180" t="s">
        <v>639</v>
      </c>
      <c r="AA180" t="s">
        <v>640</v>
      </c>
      <c r="AB180">
        <v>0</v>
      </c>
      <c r="AC180" t="s">
        <v>641</v>
      </c>
      <c r="AD180">
        <v>-1</v>
      </c>
      <c r="AE180" t="s">
        <v>642</v>
      </c>
      <c r="AF180">
        <v>0</v>
      </c>
      <c r="AG180" t="b">
        <v>0</v>
      </c>
      <c r="AH180">
        <v>-1</v>
      </c>
      <c r="AI180" t="s">
        <v>642</v>
      </c>
      <c r="AJ180">
        <v>0</v>
      </c>
      <c r="AK180" t="b">
        <v>0</v>
      </c>
      <c r="AL180">
        <v>0</v>
      </c>
      <c r="AM180" t="b">
        <v>1</v>
      </c>
      <c r="AN180">
        <v>0</v>
      </c>
      <c r="AO180" t="b">
        <v>0</v>
      </c>
      <c r="AP180">
        <v>869923627</v>
      </c>
      <c r="AQ180">
        <v>833968362</v>
      </c>
      <c r="AR180">
        <v>869923627</v>
      </c>
      <c r="AS180">
        <v>4</v>
      </c>
      <c r="AT180" t="b">
        <v>0</v>
      </c>
      <c r="AU180" t="b">
        <v>1</v>
      </c>
    </row>
    <row r="181" spans="1:47" x14ac:dyDescent="0.25">
      <c r="A181" t="s">
        <v>624</v>
      </c>
      <c r="B181" t="s">
        <v>625</v>
      </c>
      <c r="C181">
        <v>20230101</v>
      </c>
      <c r="D181">
        <v>2023</v>
      </c>
      <c r="E181">
        <v>52</v>
      </c>
      <c r="F181" t="s">
        <v>626</v>
      </c>
      <c r="G181">
        <v>842</v>
      </c>
      <c r="H181" t="s">
        <v>627</v>
      </c>
      <c r="I181" t="s">
        <v>627</v>
      </c>
      <c r="J181" t="s">
        <v>917</v>
      </c>
      <c r="K181" t="s">
        <v>918</v>
      </c>
      <c r="L181">
        <v>690</v>
      </c>
      <c r="M181" t="s">
        <v>755</v>
      </c>
      <c r="N181" t="s">
        <v>367</v>
      </c>
      <c r="O181">
        <v>0</v>
      </c>
      <c r="P181" t="s">
        <v>632</v>
      </c>
      <c r="Q181" t="s">
        <v>633</v>
      </c>
      <c r="R181" t="s">
        <v>634</v>
      </c>
      <c r="S181" t="s">
        <v>635</v>
      </c>
      <c r="T181" t="b">
        <v>1</v>
      </c>
      <c r="U181" t="s">
        <v>636</v>
      </c>
      <c r="V181" t="s">
        <v>637</v>
      </c>
      <c r="W181">
        <v>0</v>
      </c>
      <c r="X181" t="b">
        <v>0</v>
      </c>
      <c r="Y181" t="s">
        <v>638</v>
      </c>
      <c r="Z181" t="s">
        <v>639</v>
      </c>
      <c r="AA181" t="s">
        <v>640</v>
      </c>
      <c r="AB181">
        <v>0</v>
      </c>
      <c r="AC181" t="s">
        <v>641</v>
      </c>
      <c r="AD181">
        <v>-1</v>
      </c>
      <c r="AE181" t="s">
        <v>642</v>
      </c>
      <c r="AF181">
        <v>0</v>
      </c>
      <c r="AG181" t="b">
        <v>0</v>
      </c>
      <c r="AH181">
        <v>-1</v>
      </c>
      <c r="AI181" t="s">
        <v>642</v>
      </c>
      <c r="AJ181">
        <v>0</v>
      </c>
      <c r="AK181" t="b">
        <v>0</v>
      </c>
      <c r="AL181">
        <v>0</v>
      </c>
      <c r="AM181" t="b">
        <v>1</v>
      </c>
      <c r="AN181">
        <v>0</v>
      </c>
      <c r="AO181" t="b">
        <v>0</v>
      </c>
      <c r="AP181">
        <v>11542197</v>
      </c>
      <c r="AQ181">
        <v>10207878</v>
      </c>
      <c r="AR181">
        <v>11542197</v>
      </c>
      <c r="AS181">
        <v>4</v>
      </c>
      <c r="AT181" t="b">
        <v>0</v>
      </c>
      <c r="AU181" t="b">
        <v>1</v>
      </c>
    </row>
    <row r="182" spans="1:47" x14ac:dyDescent="0.25">
      <c r="A182" t="s">
        <v>624</v>
      </c>
      <c r="B182" t="s">
        <v>625</v>
      </c>
      <c r="C182">
        <v>20230101</v>
      </c>
      <c r="D182">
        <v>2023</v>
      </c>
      <c r="E182">
        <v>52</v>
      </c>
      <c r="F182" t="s">
        <v>626</v>
      </c>
      <c r="G182">
        <v>842</v>
      </c>
      <c r="H182" t="s">
        <v>627</v>
      </c>
      <c r="I182" t="s">
        <v>627</v>
      </c>
      <c r="J182" t="s">
        <v>917</v>
      </c>
      <c r="K182" t="s">
        <v>918</v>
      </c>
      <c r="L182">
        <v>694</v>
      </c>
      <c r="M182" t="s">
        <v>756</v>
      </c>
      <c r="N182" t="s">
        <v>381</v>
      </c>
      <c r="O182">
        <v>0</v>
      </c>
      <c r="P182" t="s">
        <v>632</v>
      </c>
      <c r="Q182" t="s">
        <v>633</v>
      </c>
      <c r="R182" t="s">
        <v>634</v>
      </c>
      <c r="S182" t="s">
        <v>635</v>
      </c>
      <c r="T182" t="b">
        <v>1</v>
      </c>
      <c r="U182" t="s">
        <v>636</v>
      </c>
      <c r="V182" t="s">
        <v>637</v>
      </c>
      <c r="W182">
        <v>0</v>
      </c>
      <c r="X182" t="b">
        <v>0</v>
      </c>
      <c r="Y182" t="s">
        <v>638</v>
      </c>
      <c r="Z182" t="s">
        <v>639</v>
      </c>
      <c r="AA182" t="s">
        <v>640</v>
      </c>
      <c r="AB182">
        <v>0</v>
      </c>
      <c r="AC182" t="s">
        <v>641</v>
      </c>
      <c r="AD182">
        <v>-1</v>
      </c>
      <c r="AE182" t="s">
        <v>642</v>
      </c>
      <c r="AF182">
        <v>0</v>
      </c>
      <c r="AG182" t="b">
        <v>0</v>
      </c>
      <c r="AH182">
        <v>-1</v>
      </c>
      <c r="AI182" t="s">
        <v>642</v>
      </c>
      <c r="AJ182">
        <v>0</v>
      </c>
      <c r="AK182" t="b">
        <v>0</v>
      </c>
      <c r="AL182">
        <v>0</v>
      </c>
      <c r="AM182" t="b">
        <v>1</v>
      </c>
      <c r="AN182">
        <v>0</v>
      </c>
      <c r="AO182" t="b">
        <v>0</v>
      </c>
      <c r="AP182">
        <v>23517811</v>
      </c>
      <c r="AQ182">
        <v>22197600</v>
      </c>
      <c r="AR182">
        <v>23517811</v>
      </c>
      <c r="AS182">
        <v>4</v>
      </c>
      <c r="AT182" t="b">
        <v>0</v>
      </c>
      <c r="AU182" t="b">
        <v>1</v>
      </c>
    </row>
    <row r="183" spans="1:47" x14ac:dyDescent="0.25">
      <c r="A183" t="s">
        <v>624</v>
      </c>
      <c r="B183" t="s">
        <v>625</v>
      </c>
      <c r="C183">
        <v>20230101</v>
      </c>
      <c r="D183">
        <v>2023</v>
      </c>
      <c r="E183">
        <v>52</v>
      </c>
      <c r="F183" t="s">
        <v>626</v>
      </c>
      <c r="G183">
        <v>842</v>
      </c>
      <c r="H183" t="s">
        <v>627</v>
      </c>
      <c r="I183" t="s">
        <v>627</v>
      </c>
      <c r="J183" t="s">
        <v>917</v>
      </c>
      <c r="K183" t="s">
        <v>918</v>
      </c>
      <c r="L183">
        <v>699</v>
      </c>
      <c r="M183" t="s">
        <v>757</v>
      </c>
      <c r="N183" t="s">
        <v>199</v>
      </c>
      <c r="O183">
        <v>0</v>
      </c>
      <c r="P183" t="s">
        <v>632</v>
      </c>
      <c r="Q183" t="s">
        <v>633</v>
      </c>
      <c r="R183" t="s">
        <v>634</v>
      </c>
      <c r="S183" t="s">
        <v>635</v>
      </c>
      <c r="T183" t="b">
        <v>1</v>
      </c>
      <c r="U183" t="s">
        <v>636</v>
      </c>
      <c r="V183" t="s">
        <v>637</v>
      </c>
      <c r="W183">
        <v>0</v>
      </c>
      <c r="X183" t="b">
        <v>0</v>
      </c>
      <c r="Y183" t="s">
        <v>638</v>
      </c>
      <c r="Z183" t="s">
        <v>639</v>
      </c>
      <c r="AA183" t="s">
        <v>640</v>
      </c>
      <c r="AB183">
        <v>0</v>
      </c>
      <c r="AC183" t="s">
        <v>641</v>
      </c>
      <c r="AD183">
        <v>-1</v>
      </c>
      <c r="AE183" t="s">
        <v>642</v>
      </c>
      <c r="AF183">
        <v>0</v>
      </c>
      <c r="AG183" t="b">
        <v>0</v>
      </c>
      <c r="AH183">
        <v>-1</v>
      </c>
      <c r="AI183" t="s">
        <v>642</v>
      </c>
      <c r="AJ183">
        <v>0</v>
      </c>
      <c r="AK183" t="b">
        <v>0</v>
      </c>
      <c r="AL183">
        <v>0</v>
      </c>
      <c r="AM183" t="b">
        <v>1</v>
      </c>
      <c r="AN183">
        <v>0</v>
      </c>
      <c r="AO183" t="b">
        <v>0</v>
      </c>
      <c r="AP183">
        <v>87278828255</v>
      </c>
      <c r="AQ183">
        <v>83762065111</v>
      </c>
      <c r="AR183">
        <v>87278828255</v>
      </c>
      <c r="AS183">
        <v>4</v>
      </c>
      <c r="AT183" t="b">
        <v>0</v>
      </c>
      <c r="AU183" t="b">
        <v>1</v>
      </c>
    </row>
    <row r="184" spans="1:47" x14ac:dyDescent="0.25">
      <c r="A184" t="s">
        <v>624</v>
      </c>
      <c r="B184" t="s">
        <v>625</v>
      </c>
      <c r="C184">
        <v>20230101</v>
      </c>
      <c r="D184">
        <v>2023</v>
      </c>
      <c r="E184">
        <v>52</v>
      </c>
      <c r="F184" t="s">
        <v>626</v>
      </c>
      <c r="G184">
        <v>842</v>
      </c>
      <c r="H184" t="s">
        <v>627</v>
      </c>
      <c r="I184" t="s">
        <v>627</v>
      </c>
      <c r="J184" t="s">
        <v>917</v>
      </c>
      <c r="K184" t="s">
        <v>918</v>
      </c>
      <c r="L184">
        <v>702</v>
      </c>
      <c r="M184" t="s">
        <v>758</v>
      </c>
      <c r="N184" t="s">
        <v>373</v>
      </c>
      <c r="O184">
        <v>0</v>
      </c>
      <c r="P184" t="s">
        <v>632</v>
      </c>
      <c r="Q184" t="s">
        <v>633</v>
      </c>
      <c r="R184" t="s">
        <v>634</v>
      </c>
      <c r="S184" t="s">
        <v>635</v>
      </c>
      <c r="T184" t="b">
        <v>1</v>
      </c>
      <c r="U184" t="s">
        <v>636</v>
      </c>
      <c r="V184" t="s">
        <v>637</v>
      </c>
      <c r="W184">
        <v>0</v>
      </c>
      <c r="X184" t="b">
        <v>0</v>
      </c>
      <c r="Y184" t="s">
        <v>638</v>
      </c>
      <c r="Z184" t="s">
        <v>639</v>
      </c>
      <c r="AA184" t="s">
        <v>640</v>
      </c>
      <c r="AB184">
        <v>0</v>
      </c>
      <c r="AC184" t="s">
        <v>641</v>
      </c>
      <c r="AD184">
        <v>-1</v>
      </c>
      <c r="AE184" t="s">
        <v>642</v>
      </c>
      <c r="AF184">
        <v>0</v>
      </c>
      <c r="AG184" t="b">
        <v>0</v>
      </c>
      <c r="AH184">
        <v>-1</v>
      </c>
      <c r="AI184" t="s">
        <v>642</v>
      </c>
      <c r="AJ184">
        <v>0</v>
      </c>
      <c r="AK184" t="b">
        <v>0</v>
      </c>
      <c r="AL184">
        <v>0</v>
      </c>
      <c r="AM184" t="b">
        <v>1</v>
      </c>
      <c r="AN184">
        <v>0</v>
      </c>
      <c r="AO184" t="b">
        <v>0</v>
      </c>
      <c r="AP184">
        <v>40710216640</v>
      </c>
      <c r="AQ184">
        <v>40338209960</v>
      </c>
      <c r="AR184">
        <v>40710216640</v>
      </c>
      <c r="AS184">
        <v>4</v>
      </c>
      <c r="AT184" t="b">
        <v>0</v>
      </c>
      <c r="AU184" t="b">
        <v>1</v>
      </c>
    </row>
    <row r="185" spans="1:47" x14ac:dyDescent="0.25">
      <c r="A185" t="s">
        <v>624</v>
      </c>
      <c r="B185" t="s">
        <v>625</v>
      </c>
      <c r="C185">
        <v>20230101</v>
      </c>
      <c r="D185">
        <v>2023</v>
      </c>
      <c r="E185">
        <v>52</v>
      </c>
      <c r="F185" t="s">
        <v>626</v>
      </c>
      <c r="G185">
        <v>842</v>
      </c>
      <c r="H185" t="s">
        <v>627</v>
      </c>
      <c r="I185" t="s">
        <v>627</v>
      </c>
      <c r="J185" t="s">
        <v>917</v>
      </c>
      <c r="K185" t="s">
        <v>918</v>
      </c>
      <c r="L185">
        <v>703</v>
      </c>
      <c r="M185" t="s">
        <v>759</v>
      </c>
      <c r="N185" t="s">
        <v>379</v>
      </c>
      <c r="O185">
        <v>0</v>
      </c>
      <c r="P185" t="s">
        <v>632</v>
      </c>
      <c r="Q185" t="s">
        <v>633</v>
      </c>
      <c r="R185" t="s">
        <v>634</v>
      </c>
      <c r="S185" t="s">
        <v>635</v>
      </c>
      <c r="T185" t="b">
        <v>1</v>
      </c>
      <c r="U185" t="s">
        <v>636</v>
      </c>
      <c r="V185" t="s">
        <v>637</v>
      </c>
      <c r="W185">
        <v>0</v>
      </c>
      <c r="X185" t="b">
        <v>0</v>
      </c>
      <c r="Y185" t="s">
        <v>638</v>
      </c>
      <c r="Z185" t="s">
        <v>639</v>
      </c>
      <c r="AA185" t="s">
        <v>640</v>
      </c>
      <c r="AB185">
        <v>0</v>
      </c>
      <c r="AC185" t="s">
        <v>641</v>
      </c>
      <c r="AD185">
        <v>-1</v>
      </c>
      <c r="AE185" t="s">
        <v>642</v>
      </c>
      <c r="AF185">
        <v>0</v>
      </c>
      <c r="AG185" t="b">
        <v>0</v>
      </c>
      <c r="AH185">
        <v>-1</v>
      </c>
      <c r="AI185" t="s">
        <v>642</v>
      </c>
      <c r="AJ185">
        <v>0</v>
      </c>
      <c r="AK185" t="b">
        <v>0</v>
      </c>
      <c r="AL185">
        <v>0</v>
      </c>
      <c r="AM185" t="b">
        <v>1</v>
      </c>
      <c r="AN185">
        <v>0</v>
      </c>
      <c r="AO185" t="b">
        <v>0</v>
      </c>
      <c r="AP185">
        <v>8429641034</v>
      </c>
      <c r="AQ185">
        <v>8312141962</v>
      </c>
      <c r="AR185">
        <v>8429641034</v>
      </c>
      <c r="AS185">
        <v>4</v>
      </c>
      <c r="AT185" t="b">
        <v>0</v>
      </c>
      <c r="AU185" t="b">
        <v>1</v>
      </c>
    </row>
    <row r="186" spans="1:47" x14ac:dyDescent="0.25">
      <c r="A186" t="s">
        <v>624</v>
      </c>
      <c r="B186" t="s">
        <v>625</v>
      </c>
      <c r="C186">
        <v>20230101</v>
      </c>
      <c r="D186">
        <v>2023</v>
      </c>
      <c r="E186">
        <v>52</v>
      </c>
      <c r="F186" t="s">
        <v>626</v>
      </c>
      <c r="G186">
        <v>842</v>
      </c>
      <c r="H186" t="s">
        <v>627</v>
      </c>
      <c r="I186" t="s">
        <v>627</v>
      </c>
      <c r="J186" t="s">
        <v>917</v>
      </c>
      <c r="K186" t="s">
        <v>918</v>
      </c>
      <c r="L186">
        <v>704</v>
      </c>
      <c r="M186" t="s">
        <v>760</v>
      </c>
      <c r="N186" t="s">
        <v>457</v>
      </c>
      <c r="O186">
        <v>0</v>
      </c>
      <c r="P186" t="s">
        <v>632</v>
      </c>
      <c r="Q186" t="s">
        <v>633</v>
      </c>
      <c r="R186" t="s">
        <v>634</v>
      </c>
      <c r="S186" t="s">
        <v>635</v>
      </c>
      <c r="T186" t="b">
        <v>1</v>
      </c>
      <c r="U186" t="s">
        <v>636</v>
      </c>
      <c r="V186" t="s">
        <v>637</v>
      </c>
      <c r="W186">
        <v>0</v>
      </c>
      <c r="X186" t="b">
        <v>0</v>
      </c>
      <c r="Y186" t="s">
        <v>638</v>
      </c>
      <c r="Z186" t="s">
        <v>639</v>
      </c>
      <c r="AA186" t="s">
        <v>640</v>
      </c>
      <c r="AB186">
        <v>0</v>
      </c>
      <c r="AC186" t="s">
        <v>641</v>
      </c>
      <c r="AD186">
        <v>-1</v>
      </c>
      <c r="AE186" t="s">
        <v>642</v>
      </c>
      <c r="AF186">
        <v>0</v>
      </c>
      <c r="AG186" t="b">
        <v>0</v>
      </c>
      <c r="AH186">
        <v>-1</v>
      </c>
      <c r="AI186" t="s">
        <v>642</v>
      </c>
      <c r="AJ186">
        <v>0</v>
      </c>
      <c r="AK186" t="b">
        <v>0</v>
      </c>
      <c r="AL186">
        <v>0</v>
      </c>
      <c r="AM186" t="b">
        <v>1</v>
      </c>
      <c r="AN186">
        <v>0</v>
      </c>
      <c r="AO186" t="b">
        <v>0</v>
      </c>
      <c r="AP186">
        <v>118940051668</v>
      </c>
      <c r="AQ186">
        <v>114437812637</v>
      </c>
      <c r="AR186">
        <v>118940051668</v>
      </c>
      <c r="AS186">
        <v>4</v>
      </c>
      <c r="AT186" t="b">
        <v>0</v>
      </c>
      <c r="AU186" t="b">
        <v>1</v>
      </c>
    </row>
    <row r="187" spans="1:47" x14ac:dyDescent="0.25">
      <c r="A187" t="s">
        <v>624</v>
      </c>
      <c r="B187" t="s">
        <v>625</v>
      </c>
      <c r="C187">
        <v>20230101</v>
      </c>
      <c r="D187">
        <v>2023</v>
      </c>
      <c r="E187">
        <v>52</v>
      </c>
      <c r="F187" t="s">
        <v>626</v>
      </c>
      <c r="G187">
        <v>842</v>
      </c>
      <c r="H187" t="s">
        <v>627</v>
      </c>
      <c r="I187" t="s">
        <v>627</v>
      </c>
      <c r="J187" t="s">
        <v>917</v>
      </c>
      <c r="K187" t="s">
        <v>918</v>
      </c>
      <c r="L187">
        <v>705</v>
      </c>
      <c r="M187" t="s">
        <v>840</v>
      </c>
      <c r="N187" t="s">
        <v>377</v>
      </c>
      <c r="O187">
        <v>0</v>
      </c>
      <c r="P187" t="s">
        <v>632</v>
      </c>
      <c r="Q187" t="s">
        <v>633</v>
      </c>
      <c r="R187" t="s">
        <v>634</v>
      </c>
      <c r="S187" t="s">
        <v>635</v>
      </c>
      <c r="T187" t="b">
        <v>1</v>
      </c>
      <c r="U187" t="s">
        <v>636</v>
      </c>
      <c r="V187" t="s">
        <v>637</v>
      </c>
      <c r="W187">
        <v>0</v>
      </c>
      <c r="X187" t="b">
        <v>0</v>
      </c>
      <c r="Y187" t="s">
        <v>638</v>
      </c>
      <c r="Z187" t="s">
        <v>639</v>
      </c>
      <c r="AA187" t="s">
        <v>640</v>
      </c>
      <c r="AB187">
        <v>0</v>
      </c>
      <c r="AC187" t="s">
        <v>641</v>
      </c>
      <c r="AD187">
        <v>-1</v>
      </c>
      <c r="AE187" t="s">
        <v>642</v>
      </c>
      <c r="AF187">
        <v>0</v>
      </c>
      <c r="AG187" t="b">
        <v>0</v>
      </c>
      <c r="AH187">
        <v>-1</v>
      </c>
      <c r="AI187" t="s">
        <v>642</v>
      </c>
      <c r="AJ187">
        <v>0</v>
      </c>
      <c r="AK187" t="b">
        <v>0</v>
      </c>
      <c r="AL187">
        <v>0</v>
      </c>
      <c r="AM187" t="b">
        <v>1</v>
      </c>
      <c r="AN187">
        <v>0</v>
      </c>
      <c r="AO187" t="b">
        <v>0</v>
      </c>
      <c r="AP187">
        <v>3956107831</v>
      </c>
      <c r="AQ187">
        <v>3909285260</v>
      </c>
      <c r="AR187">
        <v>3956107831</v>
      </c>
      <c r="AS187">
        <v>4</v>
      </c>
      <c r="AT187" t="b">
        <v>0</v>
      </c>
      <c r="AU187" t="b">
        <v>1</v>
      </c>
    </row>
    <row r="188" spans="1:47" x14ac:dyDescent="0.25">
      <c r="A188" t="s">
        <v>624</v>
      </c>
      <c r="B188" t="s">
        <v>625</v>
      </c>
      <c r="C188">
        <v>20230101</v>
      </c>
      <c r="D188">
        <v>2023</v>
      </c>
      <c r="E188">
        <v>52</v>
      </c>
      <c r="F188" t="s">
        <v>626</v>
      </c>
      <c r="G188">
        <v>842</v>
      </c>
      <c r="H188" t="s">
        <v>627</v>
      </c>
      <c r="I188" t="s">
        <v>627</v>
      </c>
      <c r="J188" t="s">
        <v>917</v>
      </c>
      <c r="K188" t="s">
        <v>918</v>
      </c>
      <c r="L188">
        <v>706</v>
      </c>
      <c r="M188" t="s">
        <v>841</v>
      </c>
      <c r="N188" t="s">
        <v>387</v>
      </c>
      <c r="O188">
        <v>0</v>
      </c>
      <c r="P188" t="s">
        <v>632</v>
      </c>
      <c r="Q188" t="s">
        <v>633</v>
      </c>
      <c r="R188" t="s">
        <v>634</v>
      </c>
      <c r="S188" t="s">
        <v>635</v>
      </c>
      <c r="T188" t="b">
        <v>1</v>
      </c>
      <c r="U188" t="s">
        <v>636</v>
      </c>
      <c r="V188" t="s">
        <v>637</v>
      </c>
      <c r="W188">
        <v>0</v>
      </c>
      <c r="X188" t="b">
        <v>0</v>
      </c>
      <c r="Y188" t="s">
        <v>638</v>
      </c>
      <c r="Z188" t="s">
        <v>639</v>
      </c>
      <c r="AA188" t="s">
        <v>640</v>
      </c>
      <c r="AB188">
        <v>0</v>
      </c>
      <c r="AC188" t="s">
        <v>641</v>
      </c>
      <c r="AD188">
        <v>-1</v>
      </c>
      <c r="AE188" t="s">
        <v>642</v>
      </c>
      <c r="AF188">
        <v>0</v>
      </c>
      <c r="AG188" t="b">
        <v>0</v>
      </c>
      <c r="AH188">
        <v>-1</v>
      </c>
      <c r="AI188" t="s">
        <v>642</v>
      </c>
      <c r="AJ188">
        <v>0</v>
      </c>
      <c r="AK188" t="b">
        <v>0</v>
      </c>
      <c r="AL188">
        <v>0</v>
      </c>
      <c r="AM188" t="b">
        <v>1</v>
      </c>
      <c r="AN188">
        <v>0</v>
      </c>
      <c r="AO188" t="b">
        <v>0</v>
      </c>
      <c r="AP188">
        <v>3234578</v>
      </c>
      <c r="AQ188">
        <v>3168064</v>
      </c>
      <c r="AR188">
        <v>3234578</v>
      </c>
      <c r="AS188">
        <v>4</v>
      </c>
      <c r="AT188" t="b">
        <v>0</v>
      </c>
      <c r="AU188" t="b">
        <v>1</v>
      </c>
    </row>
    <row r="189" spans="1:47" x14ac:dyDescent="0.25">
      <c r="A189" t="s">
        <v>624</v>
      </c>
      <c r="B189" t="s">
        <v>625</v>
      </c>
      <c r="C189">
        <v>20230101</v>
      </c>
      <c r="D189">
        <v>2023</v>
      </c>
      <c r="E189">
        <v>52</v>
      </c>
      <c r="F189" t="s">
        <v>626</v>
      </c>
      <c r="G189">
        <v>842</v>
      </c>
      <c r="H189" t="s">
        <v>627</v>
      </c>
      <c r="I189" t="s">
        <v>627</v>
      </c>
      <c r="J189" t="s">
        <v>917</v>
      </c>
      <c r="K189" t="s">
        <v>918</v>
      </c>
      <c r="L189">
        <v>710</v>
      </c>
      <c r="M189" t="s">
        <v>842</v>
      </c>
      <c r="N189" t="s">
        <v>469</v>
      </c>
      <c r="O189">
        <v>0</v>
      </c>
      <c r="P189" t="s">
        <v>632</v>
      </c>
      <c r="Q189" t="s">
        <v>633</v>
      </c>
      <c r="R189" t="s">
        <v>634</v>
      </c>
      <c r="S189" t="s">
        <v>635</v>
      </c>
      <c r="T189" t="b">
        <v>1</v>
      </c>
      <c r="U189" t="s">
        <v>636</v>
      </c>
      <c r="V189" t="s">
        <v>637</v>
      </c>
      <c r="W189">
        <v>0</v>
      </c>
      <c r="X189" t="b">
        <v>0</v>
      </c>
      <c r="Y189" t="s">
        <v>638</v>
      </c>
      <c r="Z189" t="s">
        <v>639</v>
      </c>
      <c r="AA189" t="s">
        <v>640</v>
      </c>
      <c r="AB189">
        <v>0</v>
      </c>
      <c r="AC189" t="s">
        <v>641</v>
      </c>
      <c r="AD189">
        <v>-1</v>
      </c>
      <c r="AE189" t="s">
        <v>642</v>
      </c>
      <c r="AF189">
        <v>0</v>
      </c>
      <c r="AG189" t="b">
        <v>0</v>
      </c>
      <c r="AH189">
        <v>-1</v>
      </c>
      <c r="AI189" t="s">
        <v>642</v>
      </c>
      <c r="AJ189">
        <v>0</v>
      </c>
      <c r="AK189" t="b">
        <v>0</v>
      </c>
      <c r="AL189">
        <v>0</v>
      </c>
      <c r="AM189" t="b">
        <v>1</v>
      </c>
      <c r="AN189">
        <v>0</v>
      </c>
      <c r="AO189" t="b">
        <v>0</v>
      </c>
      <c r="AP189">
        <v>14165883620</v>
      </c>
      <c r="AQ189">
        <v>13869600578</v>
      </c>
      <c r="AR189">
        <v>14165883620</v>
      </c>
      <c r="AS189">
        <v>4</v>
      </c>
      <c r="AT189" t="b">
        <v>0</v>
      </c>
      <c r="AU189" t="b">
        <v>1</v>
      </c>
    </row>
    <row r="190" spans="1:47" x14ac:dyDescent="0.25">
      <c r="A190" t="s">
        <v>624</v>
      </c>
      <c r="B190" t="s">
        <v>625</v>
      </c>
      <c r="C190">
        <v>20230101</v>
      </c>
      <c r="D190">
        <v>2023</v>
      </c>
      <c r="E190">
        <v>52</v>
      </c>
      <c r="F190" t="s">
        <v>626</v>
      </c>
      <c r="G190">
        <v>842</v>
      </c>
      <c r="H190" t="s">
        <v>627</v>
      </c>
      <c r="I190" t="s">
        <v>627</v>
      </c>
      <c r="J190" t="s">
        <v>917</v>
      </c>
      <c r="K190" t="s">
        <v>918</v>
      </c>
      <c r="L190">
        <v>716</v>
      </c>
      <c r="M190" t="s">
        <v>843</v>
      </c>
      <c r="N190" t="s">
        <v>473</v>
      </c>
      <c r="O190">
        <v>0</v>
      </c>
      <c r="P190" t="s">
        <v>632</v>
      </c>
      <c r="Q190" t="s">
        <v>633</v>
      </c>
      <c r="R190" t="s">
        <v>634</v>
      </c>
      <c r="S190" t="s">
        <v>635</v>
      </c>
      <c r="T190" t="b">
        <v>1</v>
      </c>
      <c r="U190" t="s">
        <v>636</v>
      </c>
      <c r="V190" t="s">
        <v>637</v>
      </c>
      <c r="W190">
        <v>0</v>
      </c>
      <c r="X190" t="b">
        <v>0</v>
      </c>
      <c r="Y190" t="s">
        <v>638</v>
      </c>
      <c r="Z190" t="s">
        <v>639</v>
      </c>
      <c r="AA190" t="s">
        <v>640</v>
      </c>
      <c r="AB190">
        <v>0</v>
      </c>
      <c r="AC190" t="s">
        <v>641</v>
      </c>
      <c r="AD190">
        <v>-1</v>
      </c>
      <c r="AE190" t="s">
        <v>642</v>
      </c>
      <c r="AF190">
        <v>0</v>
      </c>
      <c r="AG190" t="b">
        <v>0</v>
      </c>
      <c r="AH190">
        <v>-1</v>
      </c>
      <c r="AI190" t="s">
        <v>642</v>
      </c>
      <c r="AJ190">
        <v>0</v>
      </c>
      <c r="AK190" t="b">
        <v>0</v>
      </c>
      <c r="AL190">
        <v>0</v>
      </c>
      <c r="AM190" t="b">
        <v>1</v>
      </c>
      <c r="AN190">
        <v>0</v>
      </c>
      <c r="AO190" t="b">
        <v>0</v>
      </c>
      <c r="AP190">
        <v>119693109</v>
      </c>
      <c r="AQ190">
        <v>114929062</v>
      </c>
      <c r="AR190">
        <v>119693109</v>
      </c>
      <c r="AS190">
        <v>4</v>
      </c>
      <c r="AT190" t="b">
        <v>0</v>
      </c>
      <c r="AU190" t="b">
        <v>1</v>
      </c>
    </row>
    <row r="191" spans="1:47" x14ac:dyDescent="0.25">
      <c r="A191" t="s">
        <v>624</v>
      </c>
      <c r="B191" t="s">
        <v>625</v>
      </c>
      <c r="C191">
        <v>20230101</v>
      </c>
      <c r="D191">
        <v>2023</v>
      </c>
      <c r="E191">
        <v>52</v>
      </c>
      <c r="F191" t="s">
        <v>626</v>
      </c>
      <c r="G191">
        <v>842</v>
      </c>
      <c r="H191" t="s">
        <v>627</v>
      </c>
      <c r="I191" t="s">
        <v>627</v>
      </c>
      <c r="J191" t="s">
        <v>917</v>
      </c>
      <c r="K191" t="s">
        <v>918</v>
      </c>
      <c r="L191">
        <v>724</v>
      </c>
      <c r="M191" t="s">
        <v>844</v>
      </c>
      <c r="N191" t="s">
        <v>131</v>
      </c>
      <c r="O191">
        <v>0</v>
      </c>
      <c r="P191" t="s">
        <v>632</v>
      </c>
      <c r="Q191" t="s">
        <v>633</v>
      </c>
      <c r="R191" t="s">
        <v>634</v>
      </c>
      <c r="S191" t="s">
        <v>635</v>
      </c>
      <c r="T191" t="b">
        <v>1</v>
      </c>
      <c r="U191" t="s">
        <v>636</v>
      </c>
      <c r="V191" t="s">
        <v>637</v>
      </c>
      <c r="W191">
        <v>0</v>
      </c>
      <c r="X191" t="b">
        <v>0</v>
      </c>
      <c r="Y191" t="s">
        <v>638</v>
      </c>
      <c r="Z191" t="s">
        <v>639</v>
      </c>
      <c r="AA191" t="s">
        <v>640</v>
      </c>
      <c r="AB191">
        <v>0</v>
      </c>
      <c r="AC191" t="s">
        <v>641</v>
      </c>
      <c r="AD191">
        <v>-1</v>
      </c>
      <c r="AE191" t="s">
        <v>642</v>
      </c>
      <c r="AF191">
        <v>0</v>
      </c>
      <c r="AG191" t="b">
        <v>0</v>
      </c>
      <c r="AH191">
        <v>-1</v>
      </c>
      <c r="AI191" t="s">
        <v>642</v>
      </c>
      <c r="AJ191">
        <v>0</v>
      </c>
      <c r="AK191" t="b">
        <v>0</v>
      </c>
      <c r="AL191">
        <v>0</v>
      </c>
      <c r="AM191" t="b">
        <v>1</v>
      </c>
      <c r="AN191">
        <v>0</v>
      </c>
      <c r="AO191" t="b">
        <v>0</v>
      </c>
      <c r="AP191">
        <v>24076696476</v>
      </c>
      <c r="AQ191">
        <v>23113016395</v>
      </c>
      <c r="AR191">
        <v>24076696476</v>
      </c>
      <c r="AS191">
        <v>4</v>
      </c>
      <c r="AT191" t="b">
        <v>0</v>
      </c>
      <c r="AU191" t="b">
        <v>1</v>
      </c>
    </row>
    <row r="192" spans="1:47" x14ac:dyDescent="0.25">
      <c r="A192" t="s">
        <v>624</v>
      </c>
      <c r="B192" t="s">
        <v>625</v>
      </c>
      <c r="C192">
        <v>20230101</v>
      </c>
      <c r="D192">
        <v>2023</v>
      </c>
      <c r="E192">
        <v>52</v>
      </c>
      <c r="F192" t="s">
        <v>626</v>
      </c>
      <c r="G192">
        <v>842</v>
      </c>
      <c r="H192" t="s">
        <v>627</v>
      </c>
      <c r="I192" t="s">
        <v>627</v>
      </c>
      <c r="J192" t="s">
        <v>917</v>
      </c>
      <c r="K192" t="s">
        <v>918</v>
      </c>
      <c r="L192">
        <v>728</v>
      </c>
      <c r="M192" t="s">
        <v>845</v>
      </c>
      <c r="N192" t="s">
        <v>391</v>
      </c>
      <c r="O192">
        <v>0</v>
      </c>
      <c r="P192" t="s">
        <v>632</v>
      </c>
      <c r="Q192" t="s">
        <v>633</v>
      </c>
      <c r="R192" t="s">
        <v>634</v>
      </c>
      <c r="S192" t="s">
        <v>635</v>
      </c>
      <c r="T192" t="b">
        <v>1</v>
      </c>
      <c r="U192" t="s">
        <v>636</v>
      </c>
      <c r="V192" t="s">
        <v>637</v>
      </c>
      <c r="W192">
        <v>0</v>
      </c>
      <c r="X192" t="b">
        <v>0</v>
      </c>
      <c r="Y192" t="s">
        <v>638</v>
      </c>
      <c r="Z192" t="s">
        <v>639</v>
      </c>
      <c r="AA192" t="s">
        <v>640</v>
      </c>
      <c r="AB192">
        <v>0</v>
      </c>
      <c r="AC192" t="s">
        <v>641</v>
      </c>
      <c r="AD192">
        <v>-1</v>
      </c>
      <c r="AE192" t="s">
        <v>642</v>
      </c>
      <c r="AF192">
        <v>0</v>
      </c>
      <c r="AG192" t="b">
        <v>0</v>
      </c>
      <c r="AH192">
        <v>-1</v>
      </c>
      <c r="AI192" t="s">
        <v>642</v>
      </c>
      <c r="AJ192">
        <v>0</v>
      </c>
      <c r="AK192" t="b">
        <v>0</v>
      </c>
      <c r="AL192">
        <v>0</v>
      </c>
      <c r="AM192" t="b">
        <v>1</v>
      </c>
      <c r="AN192">
        <v>0</v>
      </c>
      <c r="AO192" t="b">
        <v>0</v>
      </c>
      <c r="AP192">
        <v>325966</v>
      </c>
      <c r="AQ192">
        <v>308642</v>
      </c>
      <c r="AR192">
        <v>325966</v>
      </c>
      <c r="AS192">
        <v>4</v>
      </c>
      <c r="AT192" t="b">
        <v>0</v>
      </c>
      <c r="AU192" t="b">
        <v>1</v>
      </c>
    </row>
    <row r="193" spans="1:47" x14ac:dyDescent="0.25">
      <c r="A193" t="s">
        <v>624</v>
      </c>
      <c r="B193" t="s">
        <v>625</v>
      </c>
      <c r="C193">
        <v>20230101</v>
      </c>
      <c r="D193">
        <v>2023</v>
      </c>
      <c r="E193">
        <v>52</v>
      </c>
      <c r="F193" t="s">
        <v>626</v>
      </c>
      <c r="G193">
        <v>842</v>
      </c>
      <c r="H193" t="s">
        <v>627</v>
      </c>
      <c r="I193" t="s">
        <v>627</v>
      </c>
      <c r="J193" t="s">
        <v>917</v>
      </c>
      <c r="K193" t="s">
        <v>918</v>
      </c>
      <c r="L193">
        <v>729</v>
      </c>
      <c r="M193" t="s">
        <v>846</v>
      </c>
      <c r="N193" t="s">
        <v>369</v>
      </c>
      <c r="O193">
        <v>0</v>
      </c>
      <c r="P193" t="s">
        <v>632</v>
      </c>
      <c r="Q193" t="s">
        <v>633</v>
      </c>
      <c r="R193" t="s">
        <v>634</v>
      </c>
      <c r="S193" t="s">
        <v>635</v>
      </c>
      <c r="T193" t="b">
        <v>1</v>
      </c>
      <c r="U193" t="s">
        <v>636</v>
      </c>
      <c r="V193" t="s">
        <v>637</v>
      </c>
      <c r="W193">
        <v>0</v>
      </c>
      <c r="X193" t="b">
        <v>0</v>
      </c>
      <c r="Y193" t="s">
        <v>638</v>
      </c>
      <c r="Z193" t="s">
        <v>639</v>
      </c>
      <c r="AA193" t="s">
        <v>640</v>
      </c>
      <c r="AB193">
        <v>0</v>
      </c>
      <c r="AC193" t="s">
        <v>641</v>
      </c>
      <c r="AD193">
        <v>-1</v>
      </c>
      <c r="AE193" t="s">
        <v>642</v>
      </c>
      <c r="AF193">
        <v>0</v>
      </c>
      <c r="AG193" t="b">
        <v>0</v>
      </c>
      <c r="AH193">
        <v>-1</v>
      </c>
      <c r="AI193" t="s">
        <v>642</v>
      </c>
      <c r="AJ193">
        <v>0</v>
      </c>
      <c r="AK193" t="b">
        <v>0</v>
      </c>
      <c r="AL193">
        <v>0</v>
      </c>
      <c r="AM193" t="b">
        <v>1</v>
      </c>
      <c r="AN193">
        <v>0</v>
      </c>
      <c r="AO193" t="b">
        <v>0</v>
      </c>
      <c r="AP193">
        <v>13483679</v>
      </c>
      <c r="AQ193">
        <v>12016956</v>
      </c>
      <c r="AR193">
        <v>13483679</v>
      </c>
      <c r="AS193">
        <v>4</v>
      </c>
      <c r="AT193" t="b">
        <v>0</v>
      </c>
      <c r="AU193" t="b">
        <v>1</v>
      </c>
    </row>
    <row r="194" spans="1:47" x14ac:dyDescent="0.25">
      <c r="A194" t="s">
        <v>624</v>
      </c>
      <c r="B194" t="s">
        <v>625</v>
      </c>
      <c r="C194">
        <v>20230101</v>
      </c>
      <c r="D194">
        <v>2023</v>
      </c>
      <c r="E194">
        <v>52</v>
      </c>
      <c r="F194" t="s">
        <v>626</v>
      </c>
      <c r="G194">
        <v>842</v>
      </c>
      <c r="H194" t="s">
        <v>627</v>
      </c>
      <c r="I194" t="s">
        <v>627</v>
      </c>
      <c r="J194" t="s">
        <v>917</v>
      </c>
      <c r="K194" t="s">
        <v>918</v>
      </c>
      <c r="L194">
        <v>740</v>
      </c>
      <c r="M194" t="s">
        <v>847</v>
      </c>
      <c r="N194" t="s">
        <v>389</v>
      </c>
      <c r="O194">
        <v>0</v>
      </c>
      <c r="P194" t="s">
        <v>632</v>
      </c>
      <c r="Q194" t="s">
        <v>633</v>
      </c>
      <c r="R194" t="s">
        <v>634</v>
      </c>
      <c r="S194" t="s">
        <v>635</v>
      </c>
      <c r="T194" t="b">
        <v>1</v>
      </c>
      <c r="U194" t="s">
        <v>636</v>
      </c>
      <c r="V194" t="s">
        <v>637</v>
      </c>
      <c r="W194">
        <v>0</v>
      </c>
      <c r="X194" t="b">
        <v>0</v>
      </c>
      <c r="Y194" t="s">
        <v>638</v>
      </c>
      <c r="Z194" t="s">
        <v>639</v>
      </c>
      <c r="AA194" t="s">
        <v>640</v>
      </c>
      <c r="AB194">
        <v>0</v>
      </c>
      <c r="AC194" t="s">
        <v>641</v>
      </c>
      <c r="AD194">
        <v>-1</v>
      </c>
      <c r="AE194" t="s">
        <v>642</v>
      </c>
      <c r="AF194">
        <v>0</v>
      </c>
      <c r="AG194" t="b">
        <v>0</v>
      </c>
      <c r="AH194">
        <v>-1</v>
      </c>
      <c r="AI194" t="s">
        <v>642</v>
      </c>
      <c r="AJ194">
        <v>0</v>
      </c>
      <c r="AK194" t="b">
        <v>0</v>
      </c>
      <c r="AL194">
        <v>0</v>
      </c>
      <c r="AM194" t="b">
        <v>1</v>
      </c>
      <c r="AN194">
        <v>0</v>
      </c>
      <c r="AO194" t="b">
        <v>0</v>
      </c>
      <c r="AP194">
        <v>81829117</v>
      </c>
      <c r="AQ194">
        <v>76262575</v>
      </c>
      <c r="AR194">
        <v>81829117</v>
      </c>
      <c r="AS194">
        <v>4</v>
      </c>
      <c r="AT194" t="b">
        <v>0</v>
      </c>
      <c r="AU194" t="b">
        <v>1</v>
      </c>
    </row>
    <row r="195" spans="1:47" x14ac:dyDescent="0.25">
      <c r="A195" t="s">
        <v>624</v>
      </c>
      <c r="B195" t="s">
        <v>625</v>
      </c>
      <c r="C195">
        <v>20230101</v>
      </c>
      <c r="D195">
        <v>2023</v>
      </c>
      <c r="E195">
        <v>52</v>
      </c>
      <c r="F195" t="s">
        <v>626</v>
      </c>
      <c r="G195">
        <v>842</v>
      </c>
      <c r="H195" t="s">
        <v>627</v>
      </c>
      <c r="I195" t="s">
        <v>627</v>
      </c>
      <c r="J195" t="s">
        <v>917</v>
      </c>
      <c r="K195" t="s">
        <v>918</v>
      </c>
      <c r="L195">
        <v>748</v>
      </c>
      <c r="M195" t="s">
        <v>848</v>
      </c>
      <c r="N195" t="s">
        <v>401</v>
      </c>
      <c r="O195">
        <v>0</v>
      </c>
      <c r="P195" t="s">
        <v>632</v>
      </c>
      <c r="Q195" t="s">
        <v>633</v>
      </c>
      <c r="R195" t="s">
        <v>634</v>
      </c>
      <c r="S195" t="s">
        <v>635</v>
      </c>
      <c r="T195" t="b">
        <v>1</v>
      </c>
      <c r="U195" t="s">
        <v>636</v>
      </c>
      <c r="V195" t="s">
        <v>637</v>
      </c>
      <c r="W195">
        <v>0</v>
      </c>
      <c r="X195" t="b">
        <v>0</v>
      </c>
      <c r="Y195" t="s">
        <v>638</v>
      </c>
      <c r="Z195" t="s">
        <v>639</v>
      </c>
      <c r="AA195" t="s">
        <v>640</v>
      </c>
      <c r="AB195">
        <v>0</v>
      </c>
      <c r="AC195" t="s">
        <v>641</v>
      </c>
      <c r="AD195">
        <v>-1</v>
      </c>
      <c r="AE195" t="s">
        <v>642</v>
      </c>
      <c r="AF195">
        <v>0</v>
      </c>
      <c r="AG195" t="b">
        <v>0</v>
      </c>
      <c r="AH195">
        <v>-1</v>
      </c>
      <c r="AI195" t="s">
        <v>642</v>
      </c>
      <c r="AJ195">
        <v>0</v>
      </c>
      <c r="AK195" t="b">
        <v>0</v>
      </c>
      <c r="AL195">
        <v>0</v>
      </c>
      <c r="AM195" t="b">
        <v>1</v>
      </c>
      <c r="AN195">
        <v>0</v>
      </c>
      <c r="AO195" t="b">
        <v>0</v>
      </c>
      <c r="AP195">
        <v>31298849</v>
      </c>
      <c r="AQ195">
        <v>30597261</v>
      </c>
      <c r="AR195">
        <v>31298849</v>
      </c>
      <c r="AS195">
        <v>4</v>
      </c>
      <c r="AT195" t="b">
        <v>0</v>
      </c>
      <c r="AU195" t="b">
        <v>1</v>
      </c>
    </row>
    <row r="196" spans="1:47" x14ac:dyDescent="0.25">
      <c r="A196" t="s">
        <v>624</v>
      </c>
      <c r="B196" t="s">
        <v>625</v>
      </c>
      <c r="C196">
        <v>20230101</v>
      </c>
      <c r="D196">
        <v>2023</v>
      </c>
      <c r="E196">
        <v>52</v>
      </c>
      <c r="F196" t="s">
        <v>626</v>
      </c>
      <c r="G196">
        <v>842</v>
      </c>
      <c r="H196" t="s">
        <v>627</v>
      </c>
      <c r="I196" t="s">
        <v>627</v>
      </c>
      <c r="J196" t="s">
        <v>917</v>
      </c>
      <c r="K196" t="s">
        <v>918</v>
      </c>
      <c r="L196">
        <v>752</v>
      </c>
      <c r="M196" t="s">
        <v>849</v>
      </c>
      <c r="N196" t="s">
        <v>371</v>
      </c>
      <c r="O196">
        <v>0</v>
      </c>
      <c r="P196" t="s">
        <v>632</v>
      </c>
      <c r="Q196" t="s">
        <v>633</v>
      </c>
      <c r="R196" t="s">
        <v>634</v>
      </c>
      <c r="S196" t="s">
        <v>635</v>
      </c>
      <c r="T196" t="b">
        <v>1</v>
      </c>
      <c r="U196" t="s">
        <v>636</v>
      </c>
      <c r="V196" t="s">
        <v>637</v>
      </c>
      <c r="W196">
        <v>0</v>
      </c>
      <c r="X196" t="b">
        <v>0</v>
      </c>
      <c r="Y196" t="s">
        <v>638</v>
      </c>
      <c r="Z196" t="s">
        <v>639</v>
      </c>
      <c r="AA196" t="s">
        <v>640</v>
      </c>
      <c r="AB196">
        <v>0</v>
      </c>
      <c r="AC196" t="s">
        <v>641</v>
      </c>
      <c r="AD196">
        <v>-1</v>
      </c>
      <c r="AE196" t="s">
        <v>642</v>
      </c>
      <c r="AF196">
        <v>0</v>
      </c>
      <c r="AG196" t="b">
        <v>0</v>
      </c>
      <c r="AH196">
        <v>-1</v>
      </c>
      <c r="AI196" t="s">
        <v>642</v>
      </c>
      <c r="AJ196">
        <v>0</v>
      </c>
      <c r="AK196" t="b">
        <v>0</v>
      </c>
      <c r="AL196">
        <v>0</v>
      </c>
      <c r="AM196" t="b">
        <v>1</v>
      </c>
      <c r="AN196">
        <v>0</v>
      </c>
      <c r="AO196" t="b">
        <v>0</v>
      </c>
      <c r="AP196">
        <v>18860061726</v>
      </c>
      <c r="AQ196">
        <v>18403144807</v>
      </c>
      <c r="AR196">
        <v>18860061726</v>
      </c>
      <c r="AS196">
        <v>4</v>
      </c>
      <c r="AT196" t="b">
        <v>0</v>
      </c>
      <c r="AU196" t="b">
        <v>1</v>
      </c>
    </row>
    <row r="197" spans="1:47" x14ac:dyDescent="0.25">
      <c r="A197" t="s">
        <v>624</v>
      </c>
      <c r="B197" t="s">
        <v>625</v>
      </c>
      <c r="C197">
        <v>20230101</v>
      </c>
      <c r="D197">
        <v>2023</v>
      </c>
      <c r="E197">
        <v>52</v>
      </c>
      <c r="F197" t="s">
        <v>626</v>
      </c>
      <c r="G197">
        <v>842</v>
      </c>
      <c r="H197" t="s">
        <v>627</v>
      </c>
      <c r="I197" t="s">
        <v>627</v>
      </c>
      <c r="J197" t="s">
        <v>917</v>
      </c>
      <c r="K197" t="s">
        <v>918</v>
      </c>
      <c r="L197">
        <v>757</v>
      </c>
      <c r="M197" t="s">
        <v>850</v>
      </c>
      <c r="N197" t="s">
        <v>83</v>
      </c>
      <c r="O197">
        <v>0</v>
      </c>
      <c r="P197" t="s">
        <v>632</v>
      </c>
      <c r="Q197" t="s">
        <v>633</v>
      </c>
      <c r="R197" t="s">
        <v>634</v>
      </c>
      <c r="S197" t="s">
        <v>635</v>
      </c>
      <c r="T197" t="b">
        <v>1</v>
      </c>
      <c r="U197" t="s">
        <v>636</v>
      </c>
      <c r="V197" t="s">
        <v>637</v>
      </c>
      <c r="W197">
        <v>0</v>
      </c>
      <c r="X197" t="b">
        <v>0</v>
      </c>
      <c r="Y197" t="s">
        <v>638</v>
      </c>
      <c r="Z197" t="s">
        <v>639</v>
      </c>
      <c r="AA197" t="s">
        <v>640</v>
      </c>
      <c r="AB197">
        <v>0</v>
      </c>
      <c r="AC197" t="s">
        <v>641</v>
      </c>
      <c r="AD197">
        <v>-1</v>
      </c>
      <c r="AE197" t="s">
        <v>642</v>
      </c>
      <c r="AF197">
        <v>0</v>
      </c>
      <c r="AG197" t="b">
        <v>0</v>
      </c>
      <c r="AH197">
        <v>-1</v>
      </c>
      <c r="AI197" t="s">
        <v>642</v>
      </c>
      <c r="AJ197">
        <v>0</v>
      </c>
      <c r="AK197" t="b">
        <v>0</v>
      </c>
      <c r="AL197">
        <v>0</v>
      </c>
      <c r="AM197" t="b">
        <v>1</v>
      </c>
      <c r="AN197">
        <v>0</v>
      </c>
      <c r="AO197" t="b">
        <v>0</v>
      </c>
      <c r="AP197">
        <v>52815436548</v>
      </c>
      <c r="AQ197">
        <v>52358815064</v>
      </c>
      <c r="AR197">
        <v>52815436548</v>
      </c>
      <c r="AS197">
        <v>4</v>
      </c>
      <c r="AT197" t="b">
        <v>0</v>
      </c>
      <c r="AU197" t="b">
        <v>1</v>
      </c>
    </row>
    <row r="198" spans="1:47" x14ac:dyDescent="0.25">
      <c r="A198" t="s">
        <v>624</v>
      </c>
      <c r="B198" t="s">
        <v>625</v>
      </c>
      <c r="C198">
        <v>20230101</v>
      </c>
      <c r="D198">
        <v>2023</v>
      </c>
      <c r="E198">
        <v>52</v>
      </c>
      <c r="F198" t="s">
        <v>626</v>
      </c>
      <c r="G198">
        <v>842</v>
      </c>
      <c r="H198" t="s">
        <v>627</v>
      </c>
      <c r="I198" t="s">
        <v>627</v>
      </c>
      <c r="J198" t="s">
        <v>917</v>
      </c>
      <c r="K198" t="s">
        <v>918</v>
      </c>
      <c r="L198">
        <v>760</v>
      </c>
      <c r="M198" t="s">
        <v>851</v>
      </c>
      <c r="N198" t="s">
        <v>399</v>
      </c>
      <c r="O198">
        <v>0</v>
      </c>
      <c r="P198" t="s">
        <v>632</v>
      </c>
      <c r="Q198" t="s">
        <v>633</v>
      </c>
      <c r="R198" t="s">
        <v>634</v>
      </c>
      <c r="S198" t="s">
        <v>635</v>
      </c>
      <c r="T198" t="b">
        <v>1</v>
      </c>
      <c r="U198" t="s">
        <v>636</v>
      </c>
      <c r="V198" t="s">
        <v>637</v>
      </c>
      <c r="W198">
        <v>0</v>
      </c>
      <c r="X198" t="b">
        <v>0</v>
      </c>
      <c r="Y198" t="s">
        <v>638</v>
      </c>
      <c r="Z198" t="s">
        <v>639</v>
      </c>
      <c r="AA198" t="s">
        <v>640</v>
      </c>
      <c r="AB198">
        <v>0</v>
      </c>
      <c r="AC198" t="s">
        <v>641</v>
      </c>
      <c r="AD198">
        <v>-1</v>
      </c>
      <c r="AE198" t="s">
        <v>642</v>
      </c>
      <c r="AF198">
        <v>0</v>
      </c>
      <c r="AG198" t="b">
        <v>0</v>
      </c>
      <c r="AH198">
        <v>-1</v>
      </c>
      <c r="AI198" t="s">
        <v>642</v>
      </c>
      <c r="AJ198">
        <v>0</v>
      </c>
      <c r="AK198" t="b">
        <v>0</v>
      </c>
      <c r="AL198">
        <v>0</v>
      </c>
      <c r="AM198" t="b">
        <v>1</v>
      </c>
      <c r="AN198">
        <v>0</v>
      </c>
      <c r="AO198" t="b">
        <v>0</v>
      </c>
      <c r="AP198">
        <v>11752501</v>
      </c>
      <c r="AQ198">
        <v>10989159</v>
      </c>
      <c r="AR198">
        <v>11752501</v>
      </c>
      <c r="AS198">
        <v>4</v>
      </c>
      <c r="AT198" t="b">
        <v>0</v>
      </c>
      <c r="AU198" t="b">
        <v>1</v>
      </c>
    </row>
    <row r="199" spans="1:47" x14ac:dyDescent="0.25">
      <c r="A199" t="s">
        <v>624</v>
      </c>
      <c r="B199" t="s">
        <v>625</v>
      </c>
      <c r="C199">
        <v>20230101</v>
      </c>
      <c r="D199">
        <v>2023</v>
      </c>
      <c r="E199">
        <v>52</v>
      </c>
      <c r="F199" t="s">
        <v>626</v>
      </c>
      <c r="G199">
        <v>842</v>
      </c>
      <c r="H199" t="s">
        <v>627</v>
      </c>
      <c r="I199" t="s">
        <v>627</v>
      </c>
      <c r="J199" t="s">
        <v>917</v>
      </c>
      <c r="K199" t="s">
        <v>918</v>
      </c>
      <c r="L199">
        <v>762</v>
      </c>
      <c r="M199" t="s">
        <v>852</v>
      </c>
      <c r="N199" t="s">
        <v>413</v>
      </c>
      <c r="O199">
        <v>0</v>
      </c>
      <c r="P199" t="s">
        <v>632</v>
      </c>
      <c r="Q199" t="s">
        <v>633</v>
      </c>
      <c r="R199" t="s">
        <v>634</v>
      </c>
      <c r="S199" t="s">
        <v>635</v>
      </c>
      <c r="T199" t="b">
        <v>1</v>
      </c>
      <c r="U199" t="s">
        <v>636</v>
      </c>
      <c r="V199" t="s">
        <v>637</v>
      </c>
      <c r="W199">
        <v>0</v>
      </c>
      <c r="X199" t="b">
        <v>0</v>
      </c>
      <c r="Y199" t="s">
        <v>638</v>
      </c>
      <c r="Z199" t="s">
        <v>639</v>
      </c>
      <c r="AA199" t="s">
        <v>640</v>
      </c>
      <c r="AB199">
        <v>0</v>
      </c>
      <c r="AC199" t="s">
        <v>641</v>
      </c>
      <c r="AD199">
        <v>-1</v>
      </c>
      <c r="AE199" t="s">
        <v>642</v>
      </c>
      <c r="AF199">
        <v>0</v>
      </c>
      <c r="AG199" t="b">
        <v>0</v>
      </c>
      <c r="AH199">
        <v>-1</v>
      </c>
      <c r="AI199" t="s">
        <v>642</v>
      </c>
      <c r="AJ199">
        <v>0</v>
      </c>
      <c r="AK199" t="b">
        <v>0</v>
      </c>
      <c r="AL199">
        <v>0</v>
      </c>
      <c r="AM199" t="b">
        <v>1</v>
      </c>
      <c r="AN199">
        <v>0</v>
      </c>
      <c r="AO199" t="b">
        <v>0</v>
      </c>
      <c r="AP199">
        <v>1031000</v>
      </c>
      <c r="AQ199">
        <v>1013400</v>
      </c>
      <c r="AR199">
        <v>1031000</v>
      </c>
      <c r="AS199">
        <v>4</v>
      </c>
      <c r="AT199" t="b">
        <v>0</v>
      </c>
      <c r="AU199" t="b">
        <v>1</v>
      </c>
    </row>
    <row r="200" spans="1:47" x14ac:dyDescent="0.25">
      <c r="A200" t="s">
        <v>624</v>
      </c>
      <c r="B200" t="s">
        <v>625</v>
      </c>
      <c r="C200">
        <v>20230101</v>
      </c>
      <c r="D200">
        <v>2023</v>
      </c>
      <c r="E200">
        <v>52</v>
      </c>
      <c r="F200" t="s">
        <v>626</v>
      </c>
      <c r="G200">
        <v>842</v>
      </c>
      <c r="H200" t="s">
        <v>627</v>
      </c>
      <c r="I200" t="s">
        <v>627</v>
      </c>
      <c r="J200" t="s">
        <v>917</v>
      </c>
      <c r="K200" t="s">
        <v>918</v>
      </c>
      <c r="L200">
        <v>764</v>
      </c>
      <c r="M200" t="s">
        <v>853</v>
      </c>
      <c r="N200" t="s">
        <v>411</v>
      </c>
      <c r="O200">
        <v>0</v>
      </c>
      <c r="P200" t="s">
        <v>632</v>
      </c>
      <c r="Q200" t="s">
        <v>633</v>
      </c>
      <c r="R200" t="s">
        <v>634</v>
      </c>
      <c r="S200" t="s">
        <v>635</v>
      </c>
      <c r="T200" t="b">
        <v>1</v>
      </c>
      <c r="U200" t="s">
        <v>636</v>
      </c>
      <c r="V200" t="s">
        <v>637</v>
      </c>
      <c r="W200">
        <v>0</v>
      </c>
      <c r="X200" t="b">
        <v>0</v>
      </c>
      <c r="Y200" t="s">
        <v>638</v>
      </c>
      <c r="Z200" t="s">
        <v>639</v>
      </c>
      <c r="AA200" t="s">
        <v>640</v>
      </c>
      <c r="AB200">
        <v>0</v>
      </c>
      <c r="AC200" t="s">
        <v>641</v>
      </c>
      <c r="AD200">
        <v>-1</v>
      </c>
      <c r="AE200" t="s">
        <v>642</v>
      </c>
      <c r="AF200">
        <v>0</v>
      </c>
      <c r="AG200" t="b">
        <v>0</v>
      </c>
      <c r="AH200">
        <v>-1</v>
      </c>
      <c r="AI200" t="s">
        <v>642</v>
      </c>
      <c r="AJ200">
        <v>0</v>
      </c>
      <c r="AK200" t="b">
        <v>0</v>
      </c>
      <c r="AL200">
        <v>0</v>
      </c>
      <c r="AM200" t="b">
        <v>1</v>
      </c>
      <c r="AN200">
        <v>0</v>
      </c>
      <c r="AO200" t="b">
        <v>0</v>
      </c>
      <c r="AP200">
        <v>58684932837</v>
      </c>
      <c r="AQ200">
        <v>56373807613</v>
      </c>
      <c r="AR200">
        <v>58684932837</v>
      </c>
      <c r="AS200">
        <v>4</v>
      </c>
      <c r="AT200" t="b">
        <v>0</v>
      </c>
      <c r="AU200" t="b">
        <v>1</v>
      </c>
    </row>
    <row r="201" spans="1:47" x14ac:dyDescent="0.25">
      <c r="A201" t="s">
        <v>624</v>
      </c>
      <c r="B201" t="s">
        <v>625</v>
      </c>
      <c r="C201">
        <v>20230101</v>
      </c>
      <c r="D201">
        <v>2023</v>
      </c>
      <c r="E201">
        <v>52</v>
      </c>
      <c r="F201" t="s">
        <v>626</v>
      </c>
      <c r="G201">
        <v>842</v>
      </c>
      <c r="H201" t="s">
        <v>627</v>
      </c>
      <c r="I201" t="s">
        <v>627</v>
      </c>
      <c r="J201" t="s">
        <v>917</v>
      </c>
      <c r="K201" t="s">
        <v>918</v>
      </c>
      <c r="L201">
        <v>768</v>
      </c>
      <c r="M201" t="s">
        <v>854</v>
      </c>
      <c r="N201" t="s">
        <v>409</v>
      </c>
      <c r="O201">
        <v>0</v>
      </c>
      <c r="P201" t="s">
        <v>632</v>
      </c>
      <c r="Q201" t="s">
        <v>633</v>
      </c>
      <c r="R201" t="s">
        <v>634</v>
      </c>
      <c r="S201" t="s">
        <v>635</v>
      </c>
      <c r="T201" t="b">
        <v>1</v>
      </c>
      <c r="U201" t="s">
        <v>636</v>
      </c>
      <c r="V201" t="s">
        <v>637</v>
      </c>
      <c r="W201">
        <v>0</v>
      </c>
      <c r="X201" t="b">
        <v>0</v>
      </c>
      <c r="Y201" t="s">
        <v>638</v>
      </c>
      <c r="Z201" t="s">
        <v>639</v>
      </c>
      <c r="AA201" t="s">
        <v>640</v>
      </c>
      <c r="AB201">
        <v>0</v>
      </c>
      <c r="AC201" t="s">
        <v>641</v>
      </c>
      <c r="AD201">
        <v>-1</v>
      </c>
      <c r="AE201" t="s">
        <v>642</v>
      </c>
      <c r="AF201">
        <v>0</v>
      </c>
      <c r="AG201" t="b">
        <v>0</v>
      </c>
      <c r="AH201">
        <v>-1</v>
      </c>
      <c r="AI201" t="s">
        <v>642</v>
      </c>
      <c r="AJ201">
        <v>0</v>
      </c>
      <c r="AK201" t="b">
        <v>0</v>
      </c>
      <c r="AL201">
        <v>0</v>
      </c>
      <c r="AM201" t="b">
        <v>1</v>
      </c>
      <c r="AN201">
        <v>0</v>
      </c>
      <c r="AO201" t="b">
        <v>0</v>
      </c>
      <c r="AP201">
        <v>90804942</v>
      </c>
      <c r="AQ201">
        <v>83442761</v>
      </c>
      <c r="AR201">
        <v>90804942</v>
      </c>
      <c r="AS201">
        <v>4</v>
      </c>
      <c r="AT201" t="b">
        <v>0</v>
      </c>
      <c r="AU201" t="b">
        <v>1</v>
      </c>
    </row>
    <row r="202" spans="1:47" x14ac:dyDescent="0.25">
      <c r="A202" t="s">
        <v>624</v>
      </c>
      <c r="B202" t="s">
        <v>625</v>
      </c>
      <c r="C202">
        <v>20230101</v>
      </c>
      <c r="D202">
        <v>2023</v>
      </c>
      <c r="E202">
        <v>52</v>
      </c>
      <c r="F202" t="s">
        <v>626</v>
      </c>
      <c r="G202">
        <v>842</v>
      </c>
      <c r="H202" t="s">
        <v>627</v>
      </c>
      <c r="I202" t="s">
        <v>627</v>
      </c>
      <c r="J202" t="s">
        <v>917</v>
      </c>
      <c r="K202" t="s">
        <v>918</v>
      </c>
      <c r="L202">
        <v>772</v>
      </c>
      <c r="M202" t="s">
        <v>855</v>
      </c>
      <c r="N202" t="s">
        <v>856</v>
      </c>
      <c r="O202">
        <v>0</v>
      </c>
      <c r="P202" t="s">
        <v>632</v>
      </c>
      <c r="Q202" t="s">
        <v>633</v>
      </c>
      <c r="R202" t="s">
        <v>634</v>
      </c>
      <c r="S202" t="s">
        <v>635</v>
      </c>
      <c r="T202" t="b">
        <v>1</v>
      </c>
      <c r="U202" t="s">
        <v>636</v>
      </c>
      <c r="V202" t="s">
        <v>637</v>
      </c>
      <c r="W202">
        <v>0</v>
      </c>
      <c r="X202" t="b">
        <v>0</v>
      </c>
      <c r="Y202" t="s">
        <v>638</v>
      </c>
      <c r="Z202" t="s">
        <v>639</v>
      </c>
      <c r="AA202" t="s">
        <v>640</v>
      </c>
      <c r="AB202">
        <v>0</v>
      </c>
      <c r="AC202" t="s">
        <v>641</v>
      </c>
      <c r="AD202">
        <v>-1</v>
      </c>
      <c r="AE202" t="s">
        <v>642</v>
      </c>
      <c r="AF202">
        <v>0</v>
      </c>
      <c r="AG202" t="b">
        <v>0</v>
      </c>
      <c r="AH202">
        <v>-1</v>
      </c>
      <c r="AI202" t="s">
        <v>642</v>
      </c>
      <c r="AJ202">
        <v>0</v>
      </c>
      <c r="AK202" t="b">
        <v>0</v>
      </c>
      <c r="AL202">
        <v>0</v>
      </c>
      <c r="AM202" t="b">
        <v>1</v>
      </c>
      <c r="AN202">
        <v>0</v>
      </c>
      <c r="AO202" t="b">
        <v>0</v>
      </c>
      <c r="AP202">
        <v>1459041</v>
      </c>
      <c r="AQ202">
        <v>1448725</v>
      </c>
      <c r="AR202">
        <v>1459041</v>
      </c>
      <c r="AS202">
        <v>4</v>
      </c>
      <c r="AT202" t="b">
        <v>0</v>
      </c>
      <c r="AU202" t="b">
        <v>1</v>
      </c>
    </row>
    <row r="203" spans="1:47" x14ac:dyDescent="0.25">
      <c r="A203" t="s">
        <v>624</v>
      </c>
      <c r="B203" t="s">
        <v>625</v>
      </c>
      <c r="C203">
        <v>20230101</v>
      </c>
      <c r="D203">
        <v>2023</v>
      </c>
      <c r="E203">
        <v>52</v>
      </c>
      <c r="F203" t="s">
        <v>626</v>
      </c>
      <c r="G203">
        <v>842</v>
      </c>
      <c r="H203" t="s">
        <v>627</v>
      </c>
      <c r="I203" t="s">
        <v>627</v>
      </c>
      <c r="J203" t="s">
        <v>917</v>
      </c>
      <c r="K203" t="s">
        <v>918</v>
      </c>
      <c r="L203">
        <v>776</v>
      </c>
      <c r="M203" t="s">
        <v>857</v>
      </c>
      <c r="N203" t="s">
        <v>423</v>
      </c>
      <c r="O203">
        <v>0</v>
      </c>
      <c r="P203" t="s">
        <v>632</v>
      </c>
      <c r="Q203" t="s">
        <v>633</v>
      </c>
      <c r="R203" t="s">
        <v>634</v>
      </c>
      <c r="S203" t="s">
        <v>635</v>
      </c>
      <c r="T203" t="b">
        <v>1</v>
      </c>
      <c r="U203" t="s">
        <v>636</v>
      </c>
      <c r="V203" t="s">
        <v>637</v>
      </c>
      <c r="W203">
        <v>0</v>
      </c>
      <c r="X203" t="b">
        <v>0</v>
      </c>
      <c r="Y203" t="s">
        <v>638</v>
      </c>
      <c r="Z203" t="s">
        <v>639</v>
      </c>
      <c r="AA203" t="s">
        <v>640</v>
      </c>
      <c r="AB203">
        <v>0</v>
      </c>
      <c r="AC203" t="s">
        <v>641</v>
      </c>
      <c r="AD203">
        <v>-1</v>
      </c>
      <c r="AE203" t="s">
        <v>642</v>
      </c>
      <c r="AF203">
        <v>0</v>
      </c>
      <c r="AG203" t="b">
        <v>0</v>
      </c>
      <c r="AH203">
        <v>-1</v>
      </c>
      <c r="AI203" t="s">
        <v>642</v>
      </c>
      <c r="AJ203">
        <v>0</v>
      </c>
      <c r="AK203" t="b">
        <v>0</v>
      </c>
      <c r="AL203">
        <v>0</v>
      </c>
      <c r="AM203" t="b">
        <v>1</v>
      </c>
      <c r="AN203">
        <v>0</v>
      </c>
      <c r="AO203" t="b">
        <v>0</v>
      </c>
      <c r="AP203">
        <v>2995454</v>
      </c>
      <c r="AQ203">
        <v>2506383</v>
      </c>
      <c r="AR203">
        <v>2995454</v>
      </c>
      <c r="AS203">
        <v>4</v>
      </c>
      <c r="AT203" t="b">
        <v>0</v>
      </c>
      <c r="AU203" t="b">
        <v>1</v>
      </c>
    </row>
    <row r="204" spans="1:47" x14ac:dyDescent="0.25">
      <c r="A204" t="s">
        <v>624</v>
      </c>
      <c r="B204" t="s">
        <v>625</v>
      </c>
      <c r="C204">
        <v>20230101</v>
      </c>
      <c r="D204">
        <v>2023</v>
      </c>
      <c r="E204">
        <v>52</v>
      </c>
      <c r="F204" t="s">
        <v>626</v>
      </c>
      <c r="G204">
        <v>842</v>
      </c>
      <c r="H204" t="s">
        <v>627</v>
      </c>
      <c r="I204" t="s">
        <v>627</v>
      </c>
      <c r="J204" t="s">
        <v>917</v>
      </c>
      <c r="K204" t="s">
        <v>918</v>
      </c>
      <c r="L204">
        <v>780</v>
      </c>
      <c r="M204" t="s">
        <v>858</v>
      </c>
      <c r="N204" t="s">
        <v>859</v>
      </c>
      <c r="O204">
        <v>0</v>
      </c>
      <c r="P204" t="s">
        <v>632</v>
      </c>
      <c r="Q204" t="s">
        <v>633</v>
      </c>
      <c r="R204" t="s">
        <v>634</v>
      </c>
      <c r="S204" t="s">
        <v>635</v>
      </c>
      <c r="T204" t="b">
        <v>1</v>
      </c>
      <c r="U204" t="s">
        <v>636</v>
      </c>
      <c r="V204" t="s">
        <v>637</v>
      </c>
      <c r="W204">
        <v>0</v>
      </c>
      <c r="X204" t="b">
        <v>0</v>
      </c>
      <c r="Y204" t="s">
        <v>638</v>
      </c>
      <c r="Z204" t="s">
        <v>639</v>
      </c>
      <c r="AA204" t="s">
        <v>640</v>
      </c>
      <c r="AB204">
        <v>0</v>
      </c>
      <c r="AC204" t="s">
        <v>641</v>
      </c>
      <c r="AD204">
        <v>-1</v>
      </c>
      <c r="AE204" t="s">
        <v>642</v>
      </c>
      <c r="AF204">
        <v>0</v>
      </c>
      <c r="AG204" t="b">
        <v>0</v>
      </c>
      <c r="AH204">
        <v>-1</v>
      </c>
      <c r="AI204" t="s">
        <v>642</v>
      </c>
      <c r="AJ204">
        <v>0</v>
      </c>
      <c r="AK204" t="b">
        <v>0</v>
      </c>
      <c r="AL204">
        <v>0</v>
      </c>
      <c r="AM204" t="b">
        <v>1</v>
      </c>
      <c r="AN204">
        <v>0</v>
      </c>
      <c r="AO204" t="b">
        <v>0</v>
      </c>
      <c r="AP204">
        <v>3330104698</v>
      </c>
      <c r="AQ204">
        <v>3158588884</v>
      </c>
      <c r="AR204">
        <v>3330104698</v>
      </c>
      <c r="AS204">
        <v>4</v>
      </c>
      <c r="AT204" t="b">
        <v>0</v>
      </c>
      <c r="AU204" t="b">
        <v>1</v>
      </c>
    </row>
    <row r="205" spans="1:47" x14ac:dyDescent="0.25">
      <c r="A205" t="s">
        <v>624</v>
      </c>
      <c r="B205" t="s">
        <v>625</v>
      </c>
      <c r="C205">
        <v>20230101</v>
      </c>
      <c r="D205">
        <v>2023</v>
      </c>
      <c r="E205">
        <v>52</v>
      </c>
      <c r="F205" t="s">
        <v>626</v>
      </c>
      <c r="G205">
        <v>842</v>
      </c>
      <c r="H205" t="s">
        <v>627</v>
      </c>
      <c r="I205" t="s">
        <v>627</v>
      </c>
      <c r="J205" t="s">
        <v>917</v>
      </c>
      <c r="K205" t="s">
        <v>918</v>
      </c>
      <c r="L205">
        <v>784</v>
      </c>
      <c r="M205" t="s">
        <v>647</v>
      </c>
      <c r="N205" t="s">
        <v>5</v>
      </c>
      <c r="O205">
        <v>0</v>
      </c>
      <c r="P205" t="s">
        <v>632</v>
      </c>
      <c r="Q205" t="s">
        <v>633</v>
      </c>
      <c r="R205" t="s">
        <v>634</v>
      </c>
      <c r="S205" t="s">
        <v>635</v>
      </c>
      <c r="T205" t="b">
        <v>1</v>
      </c>
      <c r="U205" t="s">
        <v>636</v>
      </c>
      <c r="V205" t="s">
        <v>637</v>
      </c>
      <c r="W205">
        <v>0</v>
      </c>
      <c r="X205" t="b">
        <v>0</v>
      </c>
      <c r="Y205" t="s">
        <v>638</v>
      </c>
      <c r="Z205" t="s">
        <v>639</v>
      </c>
      <c r="AA205" t="s">
        <v>640</v>
      </c>
      <c r="AB205">
        <v>0</v>
      </c>
      <c r="AC205" t="s">
        <v>641</v>
      </c>
      <c r="AD205">
        <v>-1</v>
      </c>
      <c r="AE205" t="s">
        <v>642</v>
      </c>
      <c r="AF205">
        <v>0</v>
      </c>
      <c r="AG205" t="b">
        <v>0</v>
      </c>
      <c r="AH205">
        <v>-1</v>
      </c>
      <c r="AI205" t="s">
        <v>642</v>
      </c>
      <c r="AJ205">
        <v>0</v>
      </c>
      <c r="AK205" t="b">
        <v>0</v>
      </c>
      <c r="AL205">
        <v>0</v>
      </c>
      <c r="AM205" t="b">
        <v>1</v>
      </c>
      <c r="AN205">
        <v>0</v>
      </c>
      <c r="AO205" t="b">
        <v>0</v>
      </c>
      <c r="AP205">
        <v>6870278305</v>
      </c>
      <c r="AQ205">
        <v>6576571988</v>
      </c>
      <c r="AR205">
        <v>6870278305</v>
      </c>
      <c r="AS205">
        <v>4</v>
      </c>
      <c r="AT205" t="b">
        <v>0</v>
      </c>
      <c r="AU205" t="b">
        <v>1</v>
      </c>
    </row>
    <row r="206" spans="1:47" x14ac:dyDescent="0.25">
      <c r="A206" t="s">
        <v>624</v>
      </c>
      <c r="B206" t="s">
        <v>625</v>
      </c>
      <c r="C206">
        <v>20230101</v>
      </c>
      <c r="D206">
        <v>2023</v>
      </c>
      <c r="E206">
        <v>52</v>
      </c>
      <c r="F206" t="s">
        <v>626</v>
      </c>
      <c r="G206">
        <v>842</v>
      </c>
      <c r="H206" t="s">
        <v>627</v>
      </c>
      <c r="I206" t="s">
        <v>627</v>
      </c>
      <c r="J206" t="s">
        <v>917</v>
      </c>
      <c r="K206" t="s">
        <v>918</v>
      </c>
      <c r="L206">
        <v>788</v>
      </c>
      <c r="M206" t="s">
        <v>896</v>
      </c>
      <c r="N206" t="s">
        <v>421</v>
      </c>
      <c r="O206">
        <v>0</v>
      </c>
      <c r="P206" t="s">
        <v>632</v>
      </c>
      <c r="Q206" t="s">
        <v>633</v>
      </c>
      <c r="R206" t="s">
        <v>634</v>
      </c>
      <c r="S206" t="s">
        <v>635</v>
      </c>
      <c r="T206" t="b">
        <v>1</v>
      </c>
      <c r="U206" t="s">
        <v>636</v>
      </c>
      <c r="V206" t="s">
        <v>637</v>
      </c>
      <c r="W206">
        <v>0</v>
      </c>
      <c r="X206" t="b">
        <v>0</v>
      </c>
      <c r="Y206" t="s">
        <v>638</v>
      </c>
      <c r="Z206" t="s">
        <v>639</v>
      </c>
      <c r="AA206" t="s">
        <v>640</v>
      </c>
      <c r="AB206">
        <v>0</v>
      </c>
      <c r="AC206" t="s">
        <v>641</v>
      </c>
      <c r="AD206">
        <v>-1</v>
      </c>
      <c r="AE206" t="s">
        <v>642</v>
      </c>
      <c r="AF206">
        <v>0</v>
      </c>
      <c r="AG206" t="b">
        <v>0</v>
      </c>
      <c r="AH206">
        <v>-1</v>
      </c>
      <c r="AI206" t="s">
        <v>642</v>
      </c>
      <c r="AJ206">
        <v>0</v>
      </c>
      <c r="AK206" t="b">
        <v>0</v>
      </c>
      <c r="AL206">
        <v>0</v>
      </c>
      <c r="AM206" t="b">
        <v>1</v>
      </c>
      <c r="AN206">
        <v>0</v>
      </c>
      <c r="AO206" t="b">
        <v>0</v>
      </c>
      <c r="AP206">
        <v>891221830</v>
      </c>
      <c r="AQ206">
        <v>860714590</v>
      </c>
      <c r="AR206">
        <v>891221830</v>
      </c>
      <c r="AS206">
        <v>4</v>
      </c>
      <c r="AT206" t="b">
        <v>0</v>
      </c>
      <c r="AU206" t="b">
        <v>1</v>
      </c>
    </row>
    <row r="207" spans="1:47" x14ac:dyDescent="0.25">
      <c r="A207" t="s">
        <v>624</v>
      </c>
      <c r="B207" t="s">
        <v>625</v>
      </c>
      <c r="C207">
        <v>20230101</v>
      </c>
      <c r="D207">
        <v>2023</v>
      </c>
      <c r="E207">
        <v>52</v>
      </c>
      <c r="F207" t="s">
        <v>626</v>
      </c>
      <c r="G207">
        <v>842</v>
      </c>
      <c r="H207" t="s">
        <v>627</v>
      </c>
      <c r="I207" t="s">
        <v>627</v>
      </c>
      <c r="J207" t="s">
        <v>917</v>
      </c>
      <c r="K207" t="s">
        <v>918</v>
      </c>
      <c r="L207">
        <v>792</v>
      </c>
      <c r="M207" t="s">
        <v>897</v>
      </c>
      <c r="N207" t="s">
        <v>898</v>
      </c>
      <c r="O207">
        <v>0</v>
      </c>
      <c r="P207" t="s">
        <v>632</v>
      </c>
      <c r="Q207" t="s">
        <v>633</v>
      </c>
      <c r="R207" t="s">
        <v>634</v>
      </c>
      <c r="S207" t="s">
        <v>635</v>
      </c>
      <c r="T207" t="b">
        <v>1</v>
      </c>
      <c r="U207" t="s">
        <v>636</v>
      </c>
      <c r="V207" t="s">
        <v>637</v>
      </c>
      <c r="W207">
        <v>0</v>
      </c>
      <c r="X207" t="b">
        <v>0</v>
      </c>
      <c r="Y207" t="s">
        <v>638</v>
      </c>
      <c r="Z207" t="s">
        <v>639</v>
      </c>
      <c r="AA207" t="s">
        <v>640</v>
      </c>
      <c r="AB207">
        <v>0</v>
      </c>
      <c r="AC207" t="s">
        <v>641</v>
      </c>
      <c r="AD207">
        <v>-1</v>
      </c>
      <c r="AE207" t="s">
        <v>642</v>
      </c>
      <c r="AF207">
        <v>0</v>
      </c>
      <c r="AG207" t="b">
        <v>0</v>
      </c>
      <c r="AH207">
        <v>-1</v>
      </c>
      <c r="AI207" t="s">
        <v>642</v>
      </c>
      <c r="AJ207">
        <v>0</v>
      </c>
      <c r="AK207" t="b">
        <v>0</v>
      </c>
      <c r="AL207">
        <v>0</v>
      </c>
      <c r="AM207" t="b">
        <v>1</v>
      </c>
      <c r="AN207">
        <v>0</v>
      </c>
      <c r="AO207" t="b">
        <v>0</v>
      </c>
      <c r="AP207">
        <v>16519765151</v>
      </c>
      <c r="AQ207">
        <v>15497407910</v>
      </c>
      <c r="AR207">
        <v>16519765151</v>
      </c>
      <c r="AS207">
        <v>4</v>
      </c>
      <c r="AT207" t="b">
        <v>0</v>
      </c>
      <c r="AU207" t="b">
        <v>1</v>
      </c>
    </row>
    <row r="208" spans="1:47" x14ac:dyDescent="0.25">
      <c r="A208" t="s">
        <v>624</v>
      </c>
      <c r="B208" t="s">
        <v>625</v>
      </c>
      <c r="C208">
        <v>20230101</v>
      </c>
      <c r="D208">
        <v>2023</v>
      </c>
      <c r="E208">
        <v>52</v>
      </c>
      <c r="F208" t="s">
        <v>626</v>
      </c>
      <c r="G208">
        <v>842</v>
      </c>
      <c r="H208" t="s">
        <v>627</v>
      </c>
      <c r="I208" t="s">
        <v>627</v>
      </c>
      <c r="J208" t="s">
        <v>917</v>
      </c>
      <c r="K208" t="s">
        <v>918</v>
      </c>
      <c r="L208">
        <v>795</v>
      </c>
      <c r="M208" t="s">
        <v>899</v>
      </c>
      <c r="N208" t="s">
        <v>419</v>
      </c>
      <c r="O208">
        <v>0</v>
      </c>
      <c r="P208" t="s">
        <v>632</v>
      </c>
      <c r="Q208" t="s">
        <v>633</v>
      </c>
      <c r="R208" t="s">
        <v>634</v>
      </c>
      <c r="S208" t="s">
        <v>635</v>
      </c>
      <c r="T208" t="b">
        <v>1</v>
      </c>
      <c r="U208" t="s">
        <v>636</v>
      </c>
      <c r="V208" t="s">
        <v>637</v>
      </c>
      <c r="W208">
        <v>0</v>
      </c>
      <c r="X208" t="b">
        <v>0</v>
      </c>
      <c r="Y208" t="s">
        <v>638</v>
      </c>
      <c r="Z208" t="s">
        <v>639</v>
      </c>
      <c r="AA208" t="s">
        <v>640</v>
      </c>
      <c r="AB208">
        <v>0</v>
      </c>
      <c r="AC208" t="s">
        <v>641</v>
      </c>
      <c r="AD208">
        <v>-1</v>
      </c>
      <c r="AE208" t="s">
        <v>642</v>
      </c>
      <c r="AF208">
        <v>0</v>
      </c>
      <c r="AG208" t="b">
        <v>0</v>
      </c>
      <c r="AH208">
        <v>-1</v>
      </c>
      <c r="AI208" t="s">
        <v>642</v>
      </c>
      <c r="AJ208">
        <v>0</v>
      </c>
      <c r="AK208" t="b">
        <v>0</v>
      </c>
      <c r="AL208">
        <v>0</v>
      </c>
      <c r="AM208" t="b">
        <v>1</v>
      </c>
      <c r="AN208">
        <v>0</v>
      </c>
      <c r="AO208" t="b">
        <v>0</v>
      </c>
      <c r="AP208">
        <v>1808204</v>
      </c>
      <c r="AQ208">
        <v>1700892</v>
      </c>
      <c r="AR208">
        <v>1808204</v>
      </c>
      <c r="AS208">
        <v>4</v>
      </c>
      <c r="AT208" t="b">
        <v>0</v>
      </c>
      <c r="AU208" t="b">
        <v>1</v>
      </c>
    </row>
    <row r="209" spans="1:47" x14ac:dyDescent="0.25">
      <c r="A209" t="s">
        <v>624</v>
      </c>
      <c r="B209" t="s">
        <v>625</v>
      </c>
      <c r="C209">
        <v>20230101</v>
      </c>
      <c r="D209">
        <v>2023</v>
      </c>
      <c r="E209">
        <v>52</v>
      </c>
      <c r="F209" t="s">
        <v>626</v>
      </c>
      <c r="G209">
        <v>842</v>
      </c>
      <c r="H209" t="s">
        <v>627</v>
      </c>
      <c r="I209" t="s">
        <v>627</v>
      </c>
      <c r="J209" t="s">
        <v>917</v>
      </c>
      <c r="K209" t="s">
        <v>918</v>
      </c>
      <c r="L209">
        <v>796</v>
      </c>
      <c r="M209" t="s">
        <v>900</v>
      </c>
      <c r="N209" t="s">
        <v>901</v>
      </c>
      <c r="O209">
        <v>0</v>
      </c>
      <c r="P209" t="s">
        <v>632</v>
      </c>
      <c r="Q209" t="s">
        <v>633</v>
      </c>
      <c r="R209" t="s">
        <v>634</v>
      </c>
      <c r="S209" t="s">
        <v>635</v>
      </c>
      <c r="T209" t="b">
        <v>1</v>
      </c>
      <c r="U209" t="s">
        <v>636</v>
      </c>
      <c r="V209" t="s">
        <v>637</v>
      </c>
      <c r="W209">
        <v>0</v>
      </c>
      <c r="X209" t="b">
        <v>0</v>
      </c>
      <c r="Y209" t="s">
        <v>638</v>
      </c>
      <c r="Z209" t="s">
        <v>639</v>
      </c>
      <c r="AA209" t="s">
        <v>640</v>
      </c>
      <c r="AB209">
        <v>0</v>
      </c>
      <c r="AC209" t="s">
        <v>641</v>
      </c>
      <c r="AD209">
        <v>-1</v>
      </c>
      <c r="AE209" t="s">
        <v>642</v>
      </c>
      <c r="AF209">
        <v>0</v>
      </c>
      <c r="AG209" t="b">
        <v>0</v>
      </c>
      <c r="AH209">
        <v>-1</v>
      </c>
      <c r="AI209" t="s">
        <v>642</v>
      </c>
      <c r="AJ209">
        <v>0</v>
      </c>
      <c r="AK209" t="b">
        <v>0</v>
      </c>
      <c r="AL209">
        <v>0</v>
      </c>
      <c r="AM209" t="b">
        <v>1</v>
      </c>
      <c r="AN209">
        <v>0</v>
      </c>
      <c r="AO209" t="b">
        <v>0</v>
      </c>
      <c r="AP209">
        <v>12897919</v>
      </c>
      <c r="AQ209">
        <v>12480667</v>
      </c>
      <c r="AR209">
        <v>12897919</v>
      </c>
      <c r="AS209">
        <v>4</v>
      </c>
      <c r="AT209" t="b">
        <v>0</v>
      </c>
      <c r="AU209" t="b">
        <v>1</v>
      </c>
    </row>
    <row r="210" spans="1:47" x14ac:dyDescent="0.25">
      <c r="A210" t="s">
        <v>624</v>
      </c>
      <c r="B210" t="s">
        <v>625</v>
      </c>
      <c r="C210">
        <v>20230101</v>
      </c>
      <c r="D210">
        <v>2023</v>
      </c>
      <c r="E210">
        <v>52</v>
      </c>
      <c r="F210" t="s">
        <v>626</v>
      </c>
      <c r="G210">
        <v>842</v>
      </c>
      <c r="H210" t="s">
        <v>627</v>
      </c>
      <c r="I210" t="s">
        <v>627</v>
      </c>
      <c r="J210" t="s">
        <v>917</v>
      </c>
      <c r="K210" t="s">
        <v>918</v>
      </c>
      <c r="L210">
        <v>798</v>
      </c>
      <c r="M210" t="s">
        <v>674</v>
      </c>
      <c r="N210" t="s">
        <v>429</v>
      </c>
      <c r="O210">
        <v>0</v>
      </c>
      <c r="P210" t="s">
        <v>632</v>
      </c>
      <c r="Q210" t="s">
        <v>633</v>
      </c>
      <c r="R210" t="s">
        <v>634</v>
      </c>
      <c r="S210" t="s">
        <v>635</v>
      </c>
      <c r="T210" t="b">
        <v>1</v>
      </c>
      <c r="U210" t="s">
        <v>636</v>
      </c>
      <c r="V210" t="s">
        <v>637</v>
      </c>
      <c r="W210">
        <v>0</v>
      </c>
      <c r="X210" t="b">
        <v>0</v>
      </c>
      <c r="Y210" t="s">
        <v>638</v>
      </c>
      <c r="Z210" t="s">
        <v>639</v>
      </c>
      <c r="AA210" t="s">
        <v>640</v>
      </c>
      <c r="AB210">
        <v>0</v>
      </c>
      <c r="AC210" t="s">
        <v>641</v>
      </c>
      <c r="AD210">
        <v>-1</v>
      </c>
      <c r="AE210" t="s">
        <v>642</v>
      </c>
      <c r="AF210">
        <v>0</v>
      </c>
      <c r="AG210" t="b">
        <v>0</v>
      </c>
      <c r="AH210">
        <v>-1</v>
      </c>
      <c r="AI210" t="s">
        <v>642</v>
      </c>
      <c r="AJ210">
        <v>0</v>
      </c>
      <c r="AK210" t="b">
        <v>0</v>
      </c>
      <c r="AL210">
        <v>0</v>
      </c>
      <c r="AM210" t="b">
        <v>1</v>
      </c>
      <c r="AN210">
        <v>0</v>
      </c>
      <c r="AO210" t="b">
        <v>0</v>
      </c>
      <c r="AP210">
        <v>511619</v>
      </c>
      <c r="AQ210">
        <v>496512</v>
      </c>
      <c r="AR210">
        <v>511619</v>
      </c>
      <c r="AS210">
        <v>4</v>
      </c>
      <c r="AT210" t="b">
        <v>0</v>
      </c>
      <c r="AU210" t="b">
        <v>1</v>
      </c>
    </row>
    <row r="211" spans="1:47" x14ac:dyDescent="0.25">
      <c r="A211" t="s">
        <v>624</v>
      </c>
      <c r="B211" t="s">
        <v>625</v>
      </c>
      <c r="C211">
        <v>20230101</v>
      </c>
      <c r="D211">
        <v>2023</v>
      </c>
      <c r="E211">
        <v>52</v>
      </c>
      <c r="F211" t="s">
        <v>626</v>
      </c>
      <c r="G211">
        <v>842</v>
      </c>
      <c r="H211" t="s">
        <v>627</v>
      </c>
      <c r="I211" t="s">
        <v>627</v>
      </c>
      <c r="J211" t="s">
        <v>917</v>
      </c>
      <c r="K211" t="s">
        <v>918</v>
      </c>
      <c r="L211">
        <v>800</v>
      </c>
      <c r="M211" t="s">
        <v>675</v>
      </c>
      <c r="N211" t="s">
        <v>437</v>
      </c>
      <c r="O211">
        <v>0</v>
      </c>
      <c r="P211" t="s">
        <v>632</v>
      </c>
      <c r="Q211" t="s">
        <v>633</v>
      </c>
      <c r="R211" t="s">
        <v>634</v>
      </c>
      <c r="S211" t="s">
        <v>635</v>
      </c>
      <c r="T211" t="b">
        <v>1</v>
      </c>
      <c r="U211" t="s">
        <v>636</v>
      </c>
      <c r="V211" t="s">
        <v>637</v>
      </c>
      <c r="W211">
        <v>0</v>
      </c>
      <c r="X211" t="b">
        <v>0</v>
      </c>
      <c r="Y211" t="s">
        <v>638</v>
      </c>
      <c r="Z211" t="s">
        <v>639</v>
      </c>
      <c r="AA211" t="s">
        <v>640</v>
      </c>
      <c r="AB211">
        <v>0</v>
      </c>
      <c r="AC211" t="s">
        <v>641</v>
      </c>
      <c r="AD211">
        <v>-1</v>
      </c>
      <c r="AE211" t="s">
        <v>642</v>
      </c>
      <c r="AF211">
        <v>0</v>
      </c>
      <c r="AG211" t="b">
        <v>0</v>
      </c>
      <c r="AH211">
        <v>-1</v>
      </c>
      <c r="AI211" t="s">
        <v>642</v>
      </c>
      <c r="AJ211">
        <v>0</v>
      </c>
      <c r="AK211" t="b">
        <v>0</v>
      </c>
      <c r="AL211">
        <v>0</v>
      </c>
      <c r="AM211" t="b">
        <v>1</v>
      </c>
      <c r="AN211">
        <v>0</v>
      </c>
      <c r="AO211" t="b">
        <v>0</v>
      </c>
      <c r="AP211">
        <v>120698917</v>
      </c>
      <c r="AQ211">
        <v>115650219</v>
      </c>
      <c r="AR211">
        <v>120698917</v>
      </c>
      <c r="AS211">
        <v>4</v>
      </c>
      <c r="AT211" t="b">
        <v>0</v>
      </c>
      <c r="AU211" t="b">
        <v>1</v>
      </c>
    </row>
    <row r="212" spans="1:47" x14ac:dyDescent="0.25">
      <c r="A212" t="s">
        <v>624</v>
      </c>
      <c r="B212" t="s">
        <v>625</v>
      </c>
      <c r="C212">
        <v>20230101</v>
      </c>
      <c r="D212">
        <v>2023</v>
      </c>
      <c r="E212">
        <v>52</v>
      </c>
      <c r="F212" t="s">
        <v>626</v>
      </c>
      <c r="G212">
        <v>842</v>
      </c>
      <c r="H212" t="s">
        <v>627</v>
      </c>
      <c r="I212" t="s">
        <v>627</v>
      </c>
      <c r="J212" t="s">
        <v>917</v>
      </c>
      <c r="K212" t="s">
        <v>918</v>
      </c>
      <c r="L212">
        <v>804</v>
      </c>
      <c r="M212" t="s">
        <v>902</v>
      </c>
      <c r="N212" t="s">
        <v>435</v>
      </c>
      <c r="O212">
        <v>0</v>
      </c>
      <c r="P212" t="s">
        <v>632</v>
      </c>
      <c r="Q212" t="s">
        <v>633</v>
      </c>
      <c r="R212" t="s">
        <v>634</v>
      </c>
      <c r="S212" t="s">
        <v>635</v>
      </c>
      <c r="T212" t="b">
        <v>1</v>
      </c>
      <c r="U212" t="s">
        <v>636</v>
      </c>
      <c r="V212" t="s">
        <v>637</v>
      </c>
      <c r="W212">
        <v>0</v>
      </c>
      <c r="X212" t="b">
        <v>0</v>
      </c>
      <c r="Y212" t="s">
        <v>638</v>
      </c>
      <c r="Z212" t="s">
        <v>639</v>
      </c>
      <c r="AA212" t="s">
        <v>640</v>
      </c>
      <c r="AB212">
        <v>0</v>
      </c>
      <c r="AC212" t="s">
        <v>641</v>
      </c>
      <c r="AD212">
        <v>-1</v>
      </c>
      <c r="AE212" t="s">
        <v>642</v>
      </c>
      <c r="AF212">
        <v>0</v>
      </c>
      <c r="AG212" t="b">
        <v>0</v>
      </c>
      <c r="AH212">
        <v>-1</v>
      </c>
      <c r="AI212" t="s">
        <v>642</v>
      </c>
      <c r="AJ212">
        <v>0</v>
      </c>
      <c r="AK212" t="b">
        <v>0</v>
      </c>
      <c r="AL212">
        <v>0</v>
      </c>
      <c r="AM212" t="b">
        <v>1</v>
      </c>
      <c r="AN212">
        <v>0</v>
      </c>
      <c r="AO212" t="b">
        <v>0</v>
      </c>
      <c r="AP212">
        <v>1341764497</v>
      </c>
      <c r="AQ212">
        <v>1304669200</v>
      </c>
      <c r="AR212">
        <v>1341764497</v>
      </c>
      <c r="AS212">
        <v>4</v>
      </c>
      <c r="AT212" t="b">
        <v>0</v>
      </c>
      <c r="AU212" t="b">
        <v>1</v>
      </c>
    </row>
    <row r="213" spans="1:47" x14ac:dyDescent="0.25">
      <c r="A213" t="s">
        <v>624</v>
      </c>
      <c r="B213" t="s">
        <v>625</v>
      </c>
      <c r="C213">
        <v>20230101</v>
      </c>
      <c r="D213">
        <v>2023</v>
      </c>
      <c r="E213">
        <v>52</v>
      </c>
      <c r="F213" t="s">
        <v>626</v>
      </c>
      <c r="G213">
        <v>842</v>
      </c>
      <c r="H213" t="s">
        <v>627</v>
      </c>
      <c r="I213" t="s">
        <v>627</v>
      </c>
      <c r="J213" t="s">
        <v>917</v>
      </c>
      <c r="K213" t="s">
        <v>918</v>
      </c>
      <c r="L213">
        <v>807</v>
      </c>
      <c r="M213" t="s">
        <v>903</v>
      </c>
      <c r="N213" t="s">
        <v>273</v>
      </c>
      <c r="O213">
        <v>0</v>
      </c>
      <c r="P213" t="s">
        <v>632</v>
      </c>
      <c r="Q213" t="s">
        <v>633</v>
      </c>
      <c r="R213" t="s">
        <v>634</v>
      </c>
      <c r="S213" t="s">
        <v>635</v>
      </c>
      <c r="T213" t="b">
        <v>1</v>
      </c>
      <c r="U213" t="s">
        <v>636</v>
      </c>
      <c r="V213" t="s">
        <v>637</v>
      </c>
      <c r="W213">
        <v>0</v>
      </c>
      <c r="X213" t="b">
        <v>0</v>
      </c>
      <c r="Y213" t="s">
        <v>638</v>
      </c>
      <c r="Z213" t="s">
        <v>639</v>
      </c>
      <c r="AA213" t="s">
        <v>640</v>
      </c>
      <c r="AB213">
        <v>0</v>
      </c>
      <c r="AC213" t="s">
        <v>641</v>
      </c>
      <c r="AD213">
        <v>-1</v>
      </c>
      <c r="AE213" t="s">
        <v>642</v>
      </c>
      <c r="AF213">
        <v>0</v>
      </c>
      <c r="AG213" t="b">
        <v>0</v>
      </c>
      <c r="AH213">
        <v>-1</v>
      </c>
      <c r="AI213" t="s">
        <v>642</v>
      </c>
      <c r="AJ213">
        <v>0</v>
      </c>
      <c r="AK213" t="b">
        <v>0</v>
      </c>
      <c r="AL213">
        <v>0</v>
      </c>
      <c r="AM213" t="b">
        <v>1</v>
      </c>
      <c r="AN213">
        <v>0</v>
      </c>
      <c r="AO213" t="b">
        <v>0</v>
      </c>
      <c r="AP213">
        <v>290910592</v>
      </c>
      <c r="AQ213">
        <v>286975833</v>
      </c>
      <c r="AR213">
        <v>290910592</v>
      </c>
      <c r="AS213">
        <v>4</v>
      </c>
      <c r="AT213" t="b">
        <v>0</v>
      </c>
      <c r="AU213" t="b">
        <v>1</v>
      </c>
    </row>
    <row r="214" spans="1:47" x14ac:dyDescent="0.25">
      <c r="A214" t="s">
        <v>624</v>
      </c>
      <c r="B214" t="s">
        <v>625</v>
      </c>
      <c r="C214">
        <v>20230101</v>
      </c>
      <c r="D214">
        <v>2023</v>
      </c>
      <c r="E214">
        <v>52</v>
      </c>
      <c r="F214" t="s">
        <v>626</v>
      </c>
      <c r="G214">
        <v>842</v>
      </c>
      <c r="H214" t="s">
        <v>627</v>
      </c>
      <c r="I214" t="s">
        <v>627</v>
      </c>
      <c r="J214" t="s">
        <v>917</v>
      </c>
      <c r="K214" t="s">
        <v>918</v>
      </c>
      <c r="L214">
        <v>818</v>
      </c>
      <c r="M214" t="s">
        <v>904</v>
      </c>
      <c r="N214" t="s">
        <v>127</v>
      </c>
      <c r="O214">
        <v>0</v>
      </c>
      <c r="P214" t="s">
        <v>632</v>
      </c>
      <c r="Q214" t="s">
        <v>633</v>
      </c>
      <c r="R214" t="s">
        <v>634</v>
      </c>
      <c r="S214" t="s">
        <v>635</v>
      </c>
      <c r="T214" t="b">
        <v>1</v>
      </c>
      <c r="U214" t="s">
        <v>636</v>
      </c>
      <c r="V214" t="s">
        <v>637</v>
      </c>
      <c r="W214">
        <v>0</v>
      </c>
      <c r="X214" t="b">
        <v>0</v>
      </c>
      <c r="Y214" t="s">
        <v>638</v>
      </c>
      <c r="Z214" t="s">
        <v>639</v>
      </c>
      <c r="AA214" t="s">
        <v>640</v>
      </c>
      <c r="AB214">
        <v>0</v>
      </c>
      <c r="AC214" t="s">
        <v>641</v>
      </c>
      <c r="AD214">
        <v>-1</v>
      </c>
      <c r="AE214" t="s">
        <v>642</v>
      </c>
      <c r="AF214">
        <v>0</v>
      </c>
      <c r="AG214" t="b">
        <v>0</v>
      </c>
      <c r="AH214">
        <v>-1</v>
      </c>
      <c r="AI214" t="s">
        <v>642</v>
      </c>
      <c r="AJ214">
        <v>0</v>
      </c>
      <c r="AK214" t="b">
        <v>0</v>
      </c>
      <c r="AL214">
        <v>0</v>
      </c>
      <c r="AM214" t="b">
        <v>1</v>
      </c>
      <c r="AN214">
        <v>0</v>
      </c>
      <c r="AO214" t="b">
        <v>0</v>
      </c>
      <c r="AP214">
        <v>2540759944</v>
      </c>
      <c r="AQ214">
        <v>2390730906</v>
      </c>
      <c r="AR214">
        <v>2540759944</v>
      </c>
      <c r="AS214">
        <v>4</v>
      </c>
      <c r="AT214" t="b">
        <v>0</v>
      </c>
      <c r="AU214" t="b">
        <v>1</v>
      </c>
    </row>
    <row r="215" spans="1:47" x14ac:dyDescent="0.25">
      <c r="A215" t="s">
        <v>624</v>
      </c>
      <c r="B215" t="s">
        <v>625</v>
      </c>
      <c r="C215">
        <v>20230101</v>
      </c>
      <c r="D215">
        <v>2023</v>
      </c>
      <c r="E215">
        <v>52</v>
      </c>
      <c r="F215" t="s">
        <v>626</v>
      </c>
      <c r="G215">
        <v>842</v>
      </c>
      <c r="H215" t="s">
        <v>627</v>
      </c>
      <c r="I215" t="s">
        <v>627</v>
      </c>
      <c r="J215" t="s">
        <v>917</v>
      </c>
      <c r="K215" t="s">
        <v>918</v>
      </c>
      <c r="L215">
        <v>826</v>
      </c>
      <c r="M215" t="s">
        <v>905</v>
      </c>
      <c r="N215" t="s">
        <v>906</v>
      </c>
      <c r="O215">
        <v>0</v>
      </c>
      <c r="P215" t="s">
        <v>632</v>
      </c>
      <c r="Q215" t="s">
        <v>633</v>
      </c>
      <c r="R215" t="s">
        <v>634</v>
      </c>
      <c r="S215" t="s">
        <v>635</v>
      </c>
      <c r="T215" t="b">
        <v>1</v>
      </c>
      <c r="U215" t="s">
        <v>636</v>
      </c>
      <c r="V215" t="s">
        <v>637</v>
      </c>
      <c r="W215">
        <v>0</v>
      </c>
      <c r="X215" t="b">
        <v>0</v>
      </c>
      <c r="Y215" t="s">
        <v>638</v>
      </c>
      <c r="Z215" t="s">
        <v>639</v>
      </c>
      <c r="AA215" t="s">
        <v>640</v>
      </c>
      <c r="AB215">
        <v>0</v>
      </c>
      <c r="AC215" t="s">
        <v>641</v>
      </c>
      <c r="AD215">
        <v>-1</v>
      </c>
      <c r="AE215" t="s">
        <v>642</v>
      </c>
      <c r="AF215">
        <v>0</v>
      </c>
      <c r="AG215" t="b">
        <v>0</v>
      </c>
      <c r="AH215">
        <v>-1</v>
      </c>
      <c r="AI215" t="s">
        <v>642</v>
      </c>
      <c r="AJ215">
        <v>0</v>
      </c>
      <c r="AK215" t="b">
        <v>0</v>
      </c>
      <c r="AL215">
        <v>0</v>
      </c>
      <c r="AM215" t="b">
        <v>1</v>
      </c>
      <c r="AN215">
        <v>0</v>
      </c>
      <c r="AO215" t="b">
        <v>0</v>
      </c>
      <c r="AP215">
        <v>64776969519</v>
      </c>
      <c r="AQ215">
        <v>63576137456</v>
      </c>
      <c r="AR215">
        <v>64776969519</v>
      </c>
      <c r="AS215">
        <v>4</v>
      </c>
      <c r="AT215" t="b">
        <v>0</v>
      </c>
      <c r="AU215" t="b">
        <v>1</v>
      </c>
    </row>
    <row r="216" spans="1:47" x14ac:dyDescent="0.25">
      <c r="A216" t="s">
        <v>624</v>
      </c>
      <c r="B216" t="s">
        <v>625</v>
      </c>
      <c r="C216">
        <v>20230101</v>
      </c>
      <c r="D216">
        <v>2023</v>
      </c>
      <c r="E216">
        <v>52</v>
      </c>
      <c r="F216" t="s">
        <v>626</v>
      </c>
      <c r="G216">
        <v>842</v>
      </c>
      <c r="H216" t="s">
        <v>627</v>
      </c>
      <c r="I216" t="s">
        <v>627</v>
      </c>
      <c r="J216" t="s">
        <v>917</v>
      </c>
      <c r="K216" t="s">
        <v>918</v>
      </c>
      <c r="L216">
        <v>834</v>
      </c>
      <c r="M216" t="s">
        <v>907</v>
      </c>
      <c r="N216" t="s">
        <v>908</v>
      </c>
      <c r="O216">
        <v>0</v>
      </c>
      <c r="P216" t="s">
        <v>632</v>
      </c>
      <c r="Q216" t="s">
        <v>633</v>
      </c>
      <c r="R216" t="s">
        <v>634</v>
      </c>
      <c r="S216" t="s">
        <v>635</v>
      </c>
      <c r="T216" t="b">
        <v>1</v>
      </c>
      <c r="U216" t="s">
        <v>636</v>
      </c>
      <c r="V216" t="s">
        <v>637</v>
      </c>
      <c r="W216">
        <v>0</v>
      </c>
      <c r="X216" t="b">
        <v>0</v>
      </c>
      <c r="Y216" t="s">
        <v>638</v>
      </c>
      <c r="Z216" t="s">
        <v>639</v>
      </c>
      <c r="AA216" t="s">
        <v>640</v>
      </c>
      <c r="AB216">
        <v>0</v>
      </c>
      <c r="AC216" t="s">
        <v>641</v>
      </c>
      <c r="AD216">
        <v>-1</v>
      </c>
      <c r="AE216" t="s">
        <v>642</v>
      </c>
      <c r="AF216">
        <v>0</v>
      </c>
      <c r="AG216" t="b">
        <v>0</v>
      </c>
      <c r="AH216">
        <v>-1</v>
      </c>
      <c r="AI216" t="s">
        <v>642</v>
      </c>
      <c r="AJ216">
        <v>0</v>
      </c>
      <c r="AK216" t="b">
        <v>0</v>
      </c>
      <c r="AL216">
        <v>0</v>
      </c>
      <c r="AM216" t="b">
        <v>1</v>
      </c>
      <c r="AN216">
        <v>0</v>
      </c>
      <c r="AO216" t="b">
        <v>0</v>
      </c>
      <c r="AP216">
        <v>197933931</v>
      </c>
      <c r="AQ216">
        <v>192443901</v>
      </c>
      <c r="AR216">
        <v>197933931</v>
      </c>
      <c r="AS216">
        <v>4</v>
      </c>
      <c r="AT216" t="b">
        <v>0</v>
      </c>
      <c r="AU216" t="b">
        <v>1</v>
      </c>
    </row>
    <row r="217" spans="1:47" x14ac:dyDescent="0.25">
      <c r="A217" t="s">
        <v>624</v>
      </c>
      <c r="B217" t="s">
        <v>625</v>
      </c>
      <c r="C217">
        <v>20230101</v>
      </c>
      <c r="D217">
        <v>2023</v>
      </c>
      <c r="E217">
        <v>52</v>
      </c>
      <c r="F217" t="s">
        <v>626</v>
      </c>
      <c r="G217">
        <v>842</v>
      </c>
      <c r="H217" t="s">
        <v>627</v>
      </c>
      <c r="I217" t="s">
        <v>627</v>
      </c>
      <c r="J217" t="s">
        <v>917</v>
      </c>
      <c r="K217" t="s">
        <v>918</v>
      </c>
      <c r="L217">
        <v>854</v>
      </c>
      <c r="M217" t="s">
        <v>909</v>
      </c>
      <c r="N217" t="s">
        <v>41</v>
      </c>
      <c r="O217">
        <v>0</v>
      </c>
      <c r="P217" t="s">
        <v>632</v>
      </c>
      <c r="Q217" t="s">
        <v>633</v>
      </c>
      <c r="R217" t="s">
        <v>634</v>
      </c>
      <c r="S217" t="s">
        <v>635</v>
      </c>
      <c r="T217" t="b">
        <v>1</v>
      </c>
      <c r="U217" t="s">
        <v>636</v>
      </c>
      <c r="V217" t="s">
        <v>637</v>
      </c>
      <c r="W217">
        <v>0</v>
      </c>
      <c r="X217" t="b">
        <v>0</v>
      </c>
      <c r="Y217" t="s">
        <v>638</v>
      </c>
      <c r="Z217" t="s">
        <v>639</v>
      </c>
      <c r="AA217" t="s">
        <v>640</v>
      </c>
      <c r="AB217">
        <v>0</v>
      </c>
      <c r="AC217" t="s">
        <v>641</v>
      </c>
      <c r="AD217">
        <v>-1</v>
      </c>
      <c r="AE217" t="s">
        <v>642</v>
      </c>
      <c r="AF217">
        <v>0</v>
      </c>
      <c r="AG217" t="b">
        <v>0</v>
      </c>
      <c r="AH217">
        <v>-1</v>
      </c>
      <c r="AI217" t="s">
        <v>642</v>
      </c>
      <c r="AJ217">
        <v>0</v>
      </c>
      <c r="AK217" t="b">
        <v>0</v>
      </c>
      <c r="AL217">
        <v>0</v>
      </c>
      <c r="AM217" t="b">
        <v>1</v>
      </c>
      <c r="AN217">
        <v>0</v>
      </c>
      <c r="AO217" t="b">
        <v>0</v>
      </c>
      <c r="AP217">
        <v>4238907</v>
      </c>
      <c r="AQ217">
        <v>4125665</v>
      </c>
      <c r="AR217">
        <v>4238907</v>
      </c>
      <c r="AS217">
        <v>4</v>
      </c>
      <c r="AT217" t="b">
        <v>0</v>
      </c>
      <c r="AU217" t="b">
        <v>1</v>
      </c>
    </row>
    <row r="218" spans="1:47" x14ac:dyDescent="0.25">
      <c r="A218" t="s">
        <v>624</v>
      </c>
      <c r="B218" t="s">
        <v>625</v>
      </c>
      <c r="C218">
        <v>20230101</v>
      </c>
      <c r="D218">
        <v>2023</v>
      </c>
      <c r="E218">
        <v>52</v>
      </c>
      <c r="F218" t="s">
        <v>626</v>
      </c>
      <c r="G218">
        <v>842</v>
      </c>
      <c r="H218" t="s">
        <v>627</v>
      </c>
      <c r="I218" t="s">
        <v>627</v>
      </c>
      <c r="J218" t="s">
        <v>917</v>
      </c>
      <c r="K218" t="s">
        <v>918</v>
      </c>
      <c r="L218">
        <v>858</v>
      </c>
      <c r="M218" t="s">
        <v>910</v>
      </c>
      <c r="N218" t="s">
        <v>443</v>
      </c>
      <c r="O218">
        <v>0</v>
      </c>
      <c r="P218" t="s">
        <v>632</v>
      </c>
      <c r="Q218" t="s">
        <v>633</v>
      </c>
      <c r="R218" t="s">
        <v>634</v>
      </c>
      <c r="S218" t="s">
        <v>635</v>
      </c>
      <c r="T218" t="b">
        <v>1</v>
      </c>
      <c r="U218" t="s">
        <v>636</v>
      </c>
      <c r="V218" t="s">
        <v>637</v>
      </c>
      <c r="W218">
        <v>0</v>
      </c>
      <c r="X218" t="b">
        <v>0</v>
      </c>
      <c r="Y218" t="s">
        <v>638</v>
      </c>
      <c r="Z218" t="s">
        <v>639</v>
      </c>
      <c r="AA218" t="s">
        <v>640</v>
      </c>
      <c r="AB218">
        <v>0</v>
      </c>
      <c r="AC218" t="s">
        <v>641</v>
      </c>
      <c r="AD218">
        <v>-1</v>
      </c>
      <c r="AE218" t="s">
        <v>642</v>
      </c>
      <c r="AF218">
        <v>0</v>
      </c>
      <c r="AG218" t="b">
        <v>0</v>
      </c>
      <c r="AH218">
        <v>-1</v>
      </c>
      <c r="AI218" t="s">
        <v>642</v>
      </c>
      <c r="AJ218">
        <v>0</v>
      </c>
      <c r="AK218" t="b">
        <v>0</v>
      </c>
      <c r="AL218">
        <v>0</v>
      </c>
      <c r="AM218" t="b">
        <v>1</v>
      </c>
      <c r="AN218">
        <v>0</v>
      </c>
      <c r="AO218" t="b">
        <v>0</v>
      </c>
      <c r="AP218">
        <v>914610766</v>
      </c>
      <c r="AQ218">
        <v>874434280</v>
      </c>
      <c r="AR218">
        <v>914610766</v>
      </c>
      <c r="AS218">
        <v>4</v>
      </c>
      <c r="AT218" t="b">
        <v>0</v>
      </c>
      <c r="AU218" t="b">
        <v>1</v>
      </c>
    </row>
    <row r="219" spans="1:47" x14ac:dyDescent="0.25">
      <c r="A219" t="s">
        <v>624</v>
      </c>
      <c r="B219" t="s">
        <v>625</v>
      </c>
      <c r="C219">
        <v>20230101</v>
      </c>
      <c r="D219">
        <v>2023</v>
      </c>
      <c r="E219">
        <v>52</v>
      </c>
      <c r="F219" t="s">
        <v>626</v>
      </c>
      <c r="G219">
        <v>842</v>
      </c>
      <c r="H219" t="s">
        <v>627</v>
      </c>
      <c r="I219" t="s">
        <v>627</v>
      </c>
      <c r="J219" t="s">
        <v>917</v>
      </c>
      <c r="K219" t="s">
        <v>918</v>
      </c>
      <c r="L219">
        <v>860</v>
      </c>
      <c r="M219" t="s">
        <v>680</v>
      </c>
      <c r="N219" t="s">
        <v>445</v>
      </c>
      <c r="O219">
        <v>0</v>
      </c>
      <c r="P219" t="s">
        <v>632</v>
      </c>
      <c r="Q219" t="s">
        <v>633</v>
      </c>
      <c r="R219" t="s">
        <v>634</v>
      </c>
      <c r="S219" t="s">
        <v>635</v>
      </c>
      <c r="T219" t="b">
        <v>1</v>
      </c>
      <c r="U219" t="s">
        <v>636</v>
      </c>
      <c r="V219" t="s">
        <v>637</v>
      </c>
      <c r="W219">
        <v>0</v>
      </c>
      <c r="X219" t="b">
        <v>0</v>
      </c>
      <c r="Y219" t="s">
        <v>638</v>
      </c>
      <c r="Z219" t="s">
        <v>639</v>
      </c>
      <c r="AA219" t="s">
        <v>640</v>
      </c>
      <c r="AB219">
        <v>0</v>
      </c>
      <c r="AC219" t="s">
        <v>641</v>
      </c>
      <c r="AD219">
        <v>-1</v>
      </c>
      <c r="AE219" t="s">
        <v>642</v>
      </c>
      <c r="AF219">
        <v>0</v>
      </c>
      <c r="AG219" t="b">
        <v>0</v>
      </c>
      <c r="AH219">
        <v>-1</v>
      </c>
      <c r="AI219" t="s">
        <v>642</v>
      </c>
      <c r="AJ219">
        <v>0</v>
      </c>
      <c r="AK219" t="b">
        <v>0</v>
      </c>
      <c r="AL219">
        <v>0</v>
      </c>
      <c r="AM219" t="b">
        <v>1</v>
      </c>
      <c r="AN219">
        <v>0</v>
      </c>
      <c r="AO219" t="b">
        <v>0</v>
      </c>
      <c r="AP219">
        <v>96774310</v>
      </c>
      <c r="AQ219">
        <v>94930608</v>
      </c>
      <c r="AR219">
        <v>96774310</v>
      </c>
      <c r="AS219">
        <v>4</v>
      </c>
      <c r="AT219" t="b">
        <v>0</v>
      </c>
      <c r="AU219" t="b">
        <v>1</v>
      </c>
    </row>
    <row r="220" spans="1:47" x14ac:dyDescent="0.25">
      <c r="A220" t="s">
        <v>624</v>
      </c>
      <c r="B220" t="s">
        <v>625</v>
      </c>
      <c r="C220">
        <v>20230101</v>
      </c>
      <c r="D220">
        <v>2023</v>
      </c>
      <c r="E220">
        <v>52</v>
      </c>
      <c r="F220" t="s">
        <v>626</v>
      </c>
      <c r="G220">
        <v>842</v>
      </c>
      <c r="H220" t="s">
        <v>627</v>
      </c>
      <c r="I220" t="s">
        <v>627</v>
      </c>
      <c r="J220" t="s">
        <v>917</v>
      </c>
      <c r="K220" t="s">
        <v>918</v>
      </c>
      <c r="L220">
        <v>862</v>
      </c>
      <c r="M220" t="s">
        <v>911</v>
      </c>
      <c r="N220" t="s">
        <v>451</v>
      </c>
      <c r="O220">
        <v>0</v>
      </c>
      <c r="P220" t="s">
        <v>632</v>
      </c>
      <c r="Q220" t="s">
        <v>633</v>
      </c>
      <c r="R220" t="s">
        <v>634</v>
      </c>
      <c r="S220" t="s">
        <v>635</v>
      </c>
      <c r="T220" t="b">
        <v>1</v>
      </c>
      <c r="U220" t="s">
        <v>636</v>
      </c>
      <c r="V220" t="s">
        <v>637</v>
      </c>
      <c r="W220">
        <v>0</v>
      </c>
      <c r="X220" t="b">
        <v>0</v>
      </c>
      <c r="Y220" t="s">
        <v>638</v>
      </c>
      <c r="Z220" t="s">
        <v>639</v>
      </c>
      <c r="AA220" t="s">
        <v>640</v>
      </c>
      <c r="AB220">
        <v>0</v>
      </c>
      <c r="AC220" t="s">
        <v>641</v>
      </c>
      <c r="AD220">
        <v>-1</v>
      </c>
      <c r="AE220" t="s">
        <v>642</v>
      </c>
      <c r="AF220">
        <v>0</v>
      </c>
      <c r="AG220" t="b">
        <v>0</v>
      </c>
      <c r="AH220">
        <v>-1</v>
      </c>
      <c r="AI220" t="s">
        <v>642</v>
      </c>
      <c r="AJ220">
        <v>0</v>
      </c>
      <c r="AK220" t="b">
        <v>0</v>
      </c>
      <c r="AL220">
        <v>0</v>
      </c>
      <c r="AM220" t="b">
        <v>1</v>
      </c>
      <c r="AN220">
        <v>0</v>
      </c>
      <c r="AO220" t="b">
        <v>0</v>
      </c>
      <c r="AP220">
        <v>3824313254</v>
      </c>
      <c r="AQ220">
        <v>3593628804</v>
      </c>
      <c r="AR220">
        <v>3824313254</v>
      </c>
      <c r="AS220">
        <v>4</v>
      </c>
      <c r="AT220" t="b">
        <v>0</v>
      </c>
      <c r="AU220" t="b">
        <v>1</v>
      </c>
    </row>
    <row r="221" spans="1:47" x14ac:dyDescent="0.25">
      <c r="A221" t="s">
        <v>624</v>
      </c>
      <c r="B221" t="s">
        <v>625</v>
      </c>
      <c r="C221">
        <v>20230101</v>
      </c>
      <c r="D221">
        <v>2023</v>
      </c>
      <c r="E221">
        <v>52</v>
      </c>
      <c r="F221" t="s">
        <v>626</v>
      </c>
      <c r="G221">
        <v>842</v>
      </c>
      <c r="H221" t="s">
        <v>627</v>
      </c>
      <c r="I221" t="s">
        <v>627</v>
      </c>
      <c r="J221" t="s">
        <v>917</v>
      </c>
      <c r="K221" t="s">
        <v>918</v>
      </c>
      <c r="L221">
        <v>876</v>
      </c>
      <c r="M221" t="s">
        <v>912</v>
      </c>
      <c r="N221" t="s">
        <v>913</v>
      </c>
      <c r="O221">
        <v>0</v>
      </c>
      <c r="P221" t="s">
        <v>632</v>
      </c>
      <c r="Q221" t="s">
        <v>633</v>
      </c>
      <c r="R221" t="s">
        <v>634</v>
      </c>
      <c r="S221" t="s">
        <v>635</v>
      </c>
      <c r="T221" t="b">
        <v>1</v>
      </c>
      <c r="U221" t="s">
        <v>636</v>
      </c>
      <c r="V221" t="s">
        <v>637</v>
      </c>
      <c r="W221">
        <v>0</v>
      </c>
      <c r="X221" t="b">
        <v>0</v>
      </c>
      <c r="Y221" t="s">
        <v>638</v>
      </c>
      <c r="Z221" t="s">
        <v>639</v>
      </c>
      <c r="AA221" t="s">
        <v>640</v>
      </c>
      <c r="AB221">
        <v>0</v>
      </c>
      <c r="AC221" t="s">
        <v>641</v>
      </c>
      <c r="AD221">
        <v>-1</v>
      </c>
      <c r="AE221" t="s">
        <v>642</v>
      </c>
      <c r="AF221">
        <v>0</v>
      </c>
      <c r="AG221" t="b">
        <v>0</v>
      </c>
      <c r="AH221">
        <v>-1</v>
      </c>
      <c r="AI221" t="s">
        <v>642</v>
      </c>
      <c r="AJ221">
        <v>0</v>
      </c>
      <c r="AK221" t="b">
        <v>0</v>
      </c>
      <c r="AL221">
        <v>0</v>
      </c>
      <c r="AM221" t="b">
        <v>1</v>
      </c>
      <c r="AN221">
        <v>0</v>
      </c>
      <c r="AO221" t="b">
        <v>0</v>
      </c>
      <c r="AP221">
        <v>58205</v>
      </c>
      <c r="AQ221">
        <v>57712</v>
      </c>
      <c r="AR221">
        <v>58205</v>
      </c>
      <c r="AS221">
        <v>4</v>
      </c>
      <c r="AT221" t="b">
        <v>0</v>
      </c>
      <c r="AU221" t="b">
        <v>1</v>
      </c>
    </row>
    <row r="222" spans="1:47" x14ac:dyDescent="0.25">
      <c r="A222" t="s">
        <v>624</v>
      </c>
      <c r="B222" t="s">
        <v>625</v>
      </c>
      <c r="C222">
        <v>20230101</v>
      </c>
      <c r="D222">
        <v>2023</v>
      </c>
      <c r="E222">
        <v>52</v>
      </c>
      <c r="F222" t="s">
        <v>626</v>
      </c>
      <c r="G222">
        <v>842</v>
      </c>
      <c r="H222" t="s">
        <v>627</v>
      </c>
      <c r="I222" t="s">
        <v>627</v>
      </c>
      <c r="J222" t="s">
        <v>917</v>
      </c>
      <c r="K222" t="s">
        <v>918</v>
      </c>
      <c r="L222">
        <v>882</v>
      </c>
      <c r="M222" t="s">
        <v>914</v>
      </c>
      <c r="N222" t="s">
        <v>463</v>
      </c>
      <c r="O222">
        <v>0</v>
      </c>
      <c r="P222" t="s">
        <v>632</v>
      </c>
      <c r="Q222" t="s">
        <v>633</v>
      </c>
      <c r="R222" t="s">
        <v>634</v>
      </c>
      <c r="S222" t="s">
        <v>635</v>
      </c>
      <c r="T222" t="b">
        <v>1</v>
      </c>
      <c r="U222" t="s">
        <v>636</v>
      </c>
      <c r="V222" t="s">
        <v>637</v>
      </c>
      <c r="W222">
        <v>0</v>
      </c>
      <c r="X222" t="b">
        <v>0</v>
      </c>
      <c r="Y222" t="s">
        <v>638</v>
      </c>
      <c r="Z222" t="s">
        <v>639</v>
      </c>
      <c r="AA222" t="s">
        <v>640</v>
      </c>
      <c r="AB222">
        <v>0</v>
      </c>
      <c r="AC222" t="s">
        <v>641</v>
      </c>
      <c r="AD222">
        <v>-1</v>
      </c>
      <c r="AE222" t="s">
        <v>642</v>
      </c>
      <c r="AF222">
        <v>0</v>
      </c>
      <c r="AG222" t="b">
        <v>0</v>
      </c>
      <c r="AH222">
        <v>-1</v>
      </c>
      <c r="AI222" t="s">
        <v>642</v>
      </c>
      <c r="AJ222">
        <v>0</v>
      </c>
      <c r="AK222" t="b">
        <v>0</v>
      </c>
      <c r="AL222">
        <v>0</v>
      </c>
      <c r="AM222" t="b">
        <v>1</v>
      </c>
      <c r="AN222">
        <v>0</v>
      </c>
      <c r="AO222" t="b">
        <v>0</v>
      </c>
      <c r="AP222">
        <v>6474489</v>
      </c>
      <c r="AQ222">
        <v>6163422</v>
      </c>
      <c r="AR222">
        <v>6474489</v>
      </c>
      <c r="AS222">
        <v>4</v>
      </c>
      <c r="AT222" t="b">
        <v>0</v>
      </c>
      <c r="AU222" t="b">
        <v>1</v>
      </c>
    </row>
    <row r="223" spans="1:47" x14ac:dyDescent="0.25">
      <c r="A223" t="s">
        <v>624</v>
      </c>
      <c r="B223" t="s">
        <v>625</v>
      </c>
      <c r="C223">
        <v>20230101</v>
      </c>
      <c r="D223">
        <v>2023</v>
      </c>
      <c r="E223">
        <v>52</v>
      </c>
      <c r="F223" t="s">
        <v>626</v>
      </c>
      <c r="G223">
        <v>842</v>
      </c>
      <c r="H223" t="s">
        <v>627</v>
      </c>
      <c r="I223" t="s">
        <v>627</v>
      </c>
      <c r="J223" t="s">
        <v>917</v>
      </c>
      <c r="K223" t="s">
        <v>918</v>
      </c>
      <c r="L223">
        <v>887</v>
      </c>
      <c r="M223" t="s">
        <v>915</v>
      </c>
      <c r="N223" t="s">
        <v>467</v>
      </c>
      <c r="O223">
        <v>0</v>
      </c>
      <c r="P223" t="s">
        <v>632</v>
      </c>
      <c r="Q223" t="s">
        <v>633</v>
      </c>
      <c r="R223" t="s">
        <v>634</v>
      </c>
      <c r="S223" t="s">
        <v>635</v>
      </c>
      <c r="T223" t="b">
        <v>1</v>
      </c>
      <c r="U223" t="s">
        <v>636</v>
      </c>
      <c r="V223" t="s">
        <v>637</v>
      </c>
      <c r="W223">
        <v>0</v>
      </c>
      <c r="X223" t="b">
        <v>0</v>
      </c>
      <c r="Y223" t="s">
        <v>638</v>
      </c>
      <c r="Z223" t="s">
        <v>639</v>
      </c>
      <c r="AA223" t="s">
        <v>640</v>
      </c>
      <c r="AB223">
        <v>0</v>
      </c>
      <c r="AC223" t="s">
        <v>641</v>
      </c>
      <c r="AD223">
        <v>-1</v>
      </c>
      <c r="AE223" t="s">
        <v>642</v>
      </c>
      <c r="AF223">
        <v>0</v>
      </c>
      <c r="AG223" t="b">
        <v>0</v>
      </c>
      <c r="AH223">
        <v>-1</v>
      </c>
      <c r="AI223" t="s">
        <v>642</v>
      </c>
      <c r="AJ223">
        <v>0</v>
      </c>
      <c r="AK223" t="b">
        <v>0</v>
      </c>
      <c r="AL223">
        <v>0</v>
      </c>
      <c r="AM223" t="b">
        <v>1</v>
      </c>
      <c r="AN223">
        <v>0</v>
      </c>
      <c r="AO223" t="b">
        <v>0</v>
      </c>
      <c r="AP223">
        <v>7229669</v>
      </c>
      <c r="AQ223">
        <v>6720982</v>
      </c>
      <c r="AR223">
        <v>7229669</v>
      </c>
      <c r="AS223">
        <v>4</v>
      </c>
      <c r="AT223" t="b">
        <v>0</v>
      </c>
      <c r="AU223" t="b">
        <v>1</v>
      </c>
    </row>
    <row r="224" spans="1:47" x14ac:dyDescent="0.25">
      <c r="A224" t="s">
        <v>624</v>
      </c>
      <c r="B224" t="s">
        <v>625</v>
      </c>
      <c r="C224">
        <v>20230101</v>
      </c>
      <c r="D224">
        <v>2023</v>
      </c>
      <c r="E224">
        <v>52</v>
      </c>
      <c r="F224" t="s">
        <v>626</v>
      </c>
      <c r="G224">
        <v>842</v>
      </c>
      <c r="H224" t="s">
        <v>627</v>
      </c>
      <c r="I224" t="s">
        <v>627</v>
      </c>
      <c r="J224" t="s">
        <v>917</v>
      </c>
      <c r="K224" t="s">
        <v>918</v>
      </c>
      <c r="L224">
        <v>894</v>
      </c>
      <c r="M224" t="s">
        <v>916</v>
      </c>
      <c r="N224" t="s">
        <v>471</v>
      </c>
      <c r="O224">
        <v>0</v>
      </c>
      <c r="P224" t="s">
        <v>632</v>
      </c>
      <c r="Q224" t="s">
        <v>633</v>
      </c>
      <c r="R224" t="s">
        <v>634</v>
      </c>
      <c r="S224" t="s">
        <v>635</v>
      </c>
      <c r="T224" t="b">
        <v>1</v>
      </c>
      <c r="U224" t="s">
        <v>636</v>
      </c>
      <c r="V224" t="s">
        <v>637</v>
      </c>
      <c r="W224">
        <v>0</v>
      </c>
      <c r="X224" t="b">
        <v>0</v>
      </c>
      <c r="Y224" t="s">
        <v>638</v>
      </c>
      <c r="Z224" t="s">
        <v>639</v>
      </c>
      <c r="AA224" t="s">
        <v>640</v>
      </c>
      <c r="AB224">
        <v>0</v>
      </c>
      <c r="AC224" t="s">
        <v>641</v>
      </c>
      <c r="AD224">
        <v>-1</v>
      </c>
      <c r="AE224" t="s">
        <v>642</v>
      </c>
      <c r="AF224">
        <v>0</v>
      </c>
      <c r="AG224" t="b">
        <v>0</v>
      </c>
      <c r="AH224">
        <v>-1</v>
      </c>
      <c r="AI224" t="s">
        <v>642</v>
      </c>
      <c r="AJ224">
        <v>0</v>
      </c>
      <c r="AK224" t="b">
        <v>0</v>
      </c>
      <c r="AL224">
        <v>0</v>
      </c>
      <c r="AM224" t="b">
        <v>1</v>
      </c>
      <c r="AN224">
        <v>0</v>
      </c>
      <c r="AO224" t="b">
        <v>0</v>
      </c>
      <c r="AP224">
        <v>157185244</v>
      </c>
      <c r="AQ224">
        <v>153329364</v>
      </c>
      <c r="AR224">
        <v>157185244</v>
      </c>
      <c r="AS224">
        <v>4</v>
      </c>
      <c r="AT224" t="b">
        <v>0</v>
      </c>
      <c r="AU224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19A7-7D64-41E1-9E65-EDEC1E25C7AC}">
  <dimension ref="A1:AU77"/>
  <sheetViews>
    <sheetView workbookViewId="0">
      <pane ySplit="1" topLeftCell="A2" activePane="bottomLeft" state="frozen"/>
      <selection activeCell="O27" sqref="O27"/>
      <selection pane="bottomLeft" activeCell="O27" sqref="O27"/>
    </sheetView>
  </sheetViews>
  <sheetFormatPr defaultRowHeight="15.75" x14ac:dyDescent="0.25"/>
  <cols>
    <col min="1" max="16384" width="9.140625" style="8"/>
  </cols>
  <sheetData>
    <row r="1" spans="1:47" x14ac:dyDescent="0.25">
      <c r="A1" s="8" t="s">
        <v>577</v>
      </c>
      <c r="B1" s="8" t="s">
        <v>578</v>
      </c>
      <c r="C1" s="8" t="s">
        <v>579</v>
      </c>
      <c r="D1" s="8" t="s">
        <v>580</v>
      </c>
      <c r="E1" s="8" t="s">
        <v>581</v>
      </c>
      <c r="F1" s="8" t="s">
        <v>582</v>
      </c>
      <c r="G1" s="8" t="s">
        <v>583</v>
      </c>
      <c r="H1" s="8" t="s">
        <v>584</v>
      </c>
      <c r="I1" s="8" t="s">
        <v>585</v>
      </c>
      <c r="J1" s="8" t="s">
        <v>586</v>
      </c>
      <c r="K1" s="8" t="s">
        <v>587</v>
      </c>
      <c r="L1" s="8" t="s">
        <v>588</v>
      </c>
      <c r="M1" s="8" t="s">
        <v>589</v>
      </c>
      <c r="N1" s="8" t="s">
        <v>590</v>
      </c>
      <c r="O1" s="8" t="s">
        <v>591</v>
      </c>
      <c r="P1" s="8" t="s">
        <v>592</v>
      </c>
      <c r="Q1" s="8" t="s">
        <v>593</v>
      </c>
      <c r="R1" s="8" t="s">
        <v>594</v>
      </c>
      <c r="S1" s="8" t="s">
        <v>595</v>
      </c>
      <c r="T1" s="8" t="s">
        <v>596</v>
      </c>
      <c r="U1" s="8" t="s">
        <v>597</v>
      </c>
      <c r="V1" s="8" t="s">
        <v>598</v>
      </c>
      <c r="W1" s="8" t="s">
        <v>599</v>
      </c>
      <c r="X1" s="8" t="s">
        <v>600</v>
      </c>
      <c r="Y1" s="8" t="s">
        <v>601</v>
      </c>
      <c r="Z1" s="8" t="s">
        <v>602</v>
      </c>
      <c r="AA1" s="8" t="s">
        <v>603</v>
      </c>
      <c r="AB1" s="8" t="s">
        <v>604</v>
      </c>
      <c r="AC1" s="8" t="s">
        <v>605</v>
      </c>
      <c r="AD1" s="8" t="s">
        <v>606</v>
      </c>
      <c r="AE1" s="8" t="s">
        <v>607</v>
      </c>
      <c r="AF1" s="8" t="s">
        <v>608</v>
      </c>
      <c r="AG1" s="8" t="s">
        <v>609</v>
      </c>
      <c r="AH1" s="8" t="s">
        <v>610</v>
      </c>
      <c r="AI1" s="8" t="s">
        <v>611</v>
      </c>
      <c r="AJ1" s="8" t="s">
        <v>612</v>
      </c>
      <c r="AK1" s="8" t="s">
        <v>613</v>
      </c>
      <c r="AL1" s="8" t="s">
        <v>614</v>
      </c>
      <c r="AM1" s="8" t="s">
        <v>615</v>
      </c>
      <c r="AN1" s="8" t="s">
        <v>616</v>
      </c>
      <c r="AO1" s="8" t="s">
        <v>617</v>
      </c>
      <c r="AP1" s="8" t="s">
        <v>618</v>
      </c>
      <c r="AQ1" s="8" t="s">
        <v>619</v>
      </c>
      <c r="AR1" s="8" t="s">
        <v>620</v>
      </c>
      <c r="AS1" s="8" t="s">
        <v>621</v>
      </c>
      <c r="AT1" s="8" t="s">
        <v>622</v>
      </c>
      <c r="AU1" s="8" t="s">
        <v>623</v>
      </c>
    </row>
    <row r="2" spans="1:47" x14ac:dyDescent="0.25">
      <c r="A2" s="8" t="s">
        <v>920</v>
      </c>
      <c r="B2" s="8" t="s">
        <v>625</v>
      </c>
      <c r="C2" s="8">
        <v>20210101</v>
      </c>
      <c r="D2" s="8">
        <v>2021</v>
      </c>
      <c r="E2" s="8">
        <v>52</v>
      </c>
      <c r="F2" s="8" t="s">
        <v>921</v>
      </c>
      <c r="G2" s="8">
        <v>842</v>
      </c>
      <c r="H2" s="8" t="s">
        <v>627</v>
      </c>
      <c r="I2" s="8" t="s">
        <v>627</v>
      </c>
      <c r="J2" s="8" t="s">
        <v>917</v>
      </c>
      <c r="K2" s="8" t="s">
        <v>918</v>
      </c>
      <c r="L2" s="8">
        <v>0</v>
      </c>
      <c r="M2" s="8" t="s">
        <v>632</v>
      </c>
      <c r="N2" s="8" t="s">
        <v>633</v>
      </c>
      <c r="O2" s="8">
        <v>0</v>
      </c>
      <c r="P2" s="8" t="s">
        <v>632</v>
      </c>
      <c r="Q2" s="8" t="s">
        <v>633</v>
      </c>
      <c r="R2" s="8" t="s">
        <v>922</v>
      </c>
      <c r="S2" s="8" t="s">
        <v>923</v>
      </c>
      <c r="T2" s="8" t="b">
        <v>1</v>
      </c>
      <c r="U2" s="8" t="s">
        <v>924</v>
      </c>
      <c r="V2" s="8" t="s">
        <v>925</v>
      </c>
      <c r="W2" s="8">
        <v>3</v>
      </c>
      <c r="X2" s="8" t="b">
        <v>0</v>
      </c>
      <c r="Y2" s="8" t="s">
        <v>638</v>
      </c>
      <c r="Z2" s="8" t="s">
        <v>639</v>
      </c>
      <c r="AA2" s="8" t="s">
        <v>640</v>
      </c>
      <c r="AB2" s="8">
        <v>0</v>
      </c>
      <c r="AC2" s="8" t="s">
        <v>641</v>
      </c>
      <c r="AD2" s="8">
        <v>-1</v>
      </c>
      <c r="AE2" s="8" t="s">
        <v>642</v>
      </c>
      <c r="AF2" s="8">
        <v>0</v>
      </c>
      <c r="AG2" s="8" t="b">
        <v>0</v>
      </c>
      <c r="AH2" s="8">
        <v>-1</v>
      </c>
      <c r="AI2" s="8" t="s">
        <v>642</v>
      </c>
      <c r="AJ2" s="8">
        <v>0</v>
      </c>
      <c r="AK2" s="8" t="b">
        <v>0</v>
      </c>
      <c r="AL2" s="8">
        <v>0</v>
      </c>
      <c r="AM2" s="8" t="b">
        <v>0</v>
      </c>
      <c r="AN2" s="8">
        <v>0</v>
      </c>
      <c r="AO2" s="8" t="b">
        <v>0</v>
      </c>
      <c r="AP2" s="8">
        <v>550025000000</v>
      </c>
      <c r="AR2" s="8">
        <v>550025000000</v>
      </c>
      <c r="AS2" s="8">
        <v>0</v>
      </c>
      <c r="AT2" s="8" t="b">
        <v>1</v>
      </c>
      <c r="AU2" s="8" t="b">
        <v>0</v>
      </c>
    </row>
    <row r="3" spans="1:47" x14ac:dyDescent="0.25">
      <c r="A3" s="8" t="s">
        <v>920</v>
      </c>
      <c r="B3" s="8" t="s">
        <v>625</v>
      </c>
      <c r="C3" s="8">
        <v>20210101</v>
      </c>
      <c r="D3" s="8">
        <v>2021</v>
      </c>
      <c r="E3" s="8">
        <v>52</v>
      </c>
      <c r="F3" s="8" t="s">
        <v>921</v>
      </c>
      <c r="G3" s="8">
        <v>842</v>
      </c>
      <c r="H3" s="8" t="s">
        <v>627</v>
      </c>
      <c r="I3" s="8" t="s">
        <v>627</v>
      </c>
      <c r="J3" s="8" t="s">
        <v>917</v>
      </c>
      <c r="K3" s="8" t="s">
        <v>918</v>
      </c>
      <c r="L3" s="8">
        <v>32</v>
      </c>
      <c r="M3" s="8" t="s">
        <v>683</v>
      </c>
      <c r="N3" s="8" t="s">
        <v>21</v>
      </c>
      <c r="O3" s="8">
        <v>0</v>
      </c>
      <c r="P3" s="8" t="s">
        <v>632</v>
      </c>
      <c r="Q3" s="8" t="s">
        <v>633</v>
      </c>
      <c r="R3" s="8" t="s">
        <v>922</v>
      </c>
      <c r="S3" s="8" t="s">
        <v>923</v>
      </c>
      <c r="T3" s="8" t="b">
        <v>1</v>
      </c>
      <c r="U3" s="8" t="s">
        <v>924</v>
      </c>
      <c r="V3" s="8" t="s">
        <v>925</v>
      </c>
      <c r="W3" s="8">
        <v>3</v>
      </c>
      <c r="X3" s="8" t="b">
        <v>0</v>
      </c>
      <c r="Y3" s="8" t="s">
        <v>638</v>
      </c>
      <c r="Z3" s="8" t="s">
        <v>639</v>
      </c>
      <c r="AA3" s="8" t="s">
        <v>640</v>
      </c>
      <c r="AB3" s="8">
        <v>0</v>
      </c>
      <c r="AC3" s="8" t="s">
        <v>641</v>
      </c>
      <c r="AD3" s="8">
        <v>-1</v>
      </c>
      <c r="AE3" s="8" t="s">
        <v>642</v>
      </c>
      <c r="AF3" s="8">
        <v>0</v>
      </c>
      <c r="AG3" s="8" t="b">
        <v>0</v>
      </c>
      <c r="AH3" s="8">
        <v>-1</v>
      </c>
      <c r="AI3" s="8" t="s">
        <v>642</v>
      </c>
      <c r="AJ3" s="8">
        <v>0</v>
      </c>
      <c r="AK3" s="8" t="b">
        <v>0</v>
      </c>
      <c r="AL3" s="8">
        <v>0</v>
      </c>
      <c r="AM3" s="8" t="b">
        <v>0</v>
      </c>
      <c r="AN3" s="8">
        <v>0</v>
      </c>
      <c r="AO3" s="8" t="b">
        <v>0</v>
      </c>
      <c r="AP3" s="8">
        <v>1876000000</v>
      </c>
      <c r="AR3" s="8">
        <v>1876000000</v>
      </c>
      <c r="AS3" s="8">
        <v>0</v>
      </c>
      <c r="AT3" s="8" t="b">
        <v>1</v>
      </c>
      <c r="AU3" s="8" t="b">
        <v>0</v>
      </c>
    </row>
    <row r="4" spans="1:47" x14ac:dyDescent="0.25">
      <c r="A4" s="8" t="s">
        <v>920</v>
      </c>
      <c r="B4" s="8" t="s">
        <v>625</v>
      </c>
      <c r="C4" s="8">
        <v>20210101</v>
      </c>
      <c r="D4" s="8">
        <v>2021</v>
      </c>
      <c r="E4" s="8">
        <v>52</v>
      </c>
      <c r="F4" s="8" t="s">
        <v>921</v>
      </c>
      <c r="G4" s="8">
        <v>842</v>
      </c>
      <c r="H4" s="8" t="s">
        <v>627</v>
      </c>
      <c r="I4" s="8" t="s">
        <v>627</v>
      </c>
      <c r="J4" s="8" t="s">
        <v>917</v>
      </c>
      <c r="K4" s="8" t="s">
        <v>918</v>
      </c>
      <c r="L4" s="8">
        <v>36</v>
      </c>
      <c r="M4" s="8" t="s">
        <v>684</v>
      </c>
      <c r="N4" s="8" t="s">
        <v>27</v>
      </c>
      <c r="O4" s="8">
        <v>0</v>
      </c>
      <c r="P4" s="8" t="s">
        <v>632</v>
      </c>
      <c r="Q4" s="8" t="s">
        <v>633</v>
      </c>
      <c r="R4" s="8" t="s">
        <v>922</v>
      </c>
      <c r="S4" s="8" t="s">
        <v>923</v>
      </c>
      <c r="T4" s="8" t="b">
        <v>1</v>
      </c>
      <c r="U4" s="8" t="s">
        <v>924</v>
      </c>
      <c r="V4" s="8" t="s">
        <v>925</v>
      </c>
      <c r="W4" s="8">
        <v>3</v>
      </c>
      <c r="X4" s="8" t="b">
        <v>0</v>
      </c>
      <c r="Y4" s="8" t="s">
        <v>638</v>
      </c>
      <c r="Z4" s="8" t="s">
        <v>639</v>
      </c>
      <c r="AA4" s="8" t="s">
        <v>640</v>
      </c>
      <c r="AB4" s="8">
        <v>0</v>
      </c>
      <c r="AC4" s="8" t="s">
        <v>641</v>
      </c>
      <c r="AD4" s="8">
        <v>-1</v>
      </c>
      <c r="AE4" s="8" t="s">
        <v>642</v>
      </c>
      <c r="AF4" s="8">
        <v>0</v>
      </c>
      <c r="AG4" s="8" t="b">
        <v>0</v>
      </c>
      <c r="AH4" s="8">
        <v>-1</v>
      </c>
      <c r="AI4" s="8" t="s">
        <v>642</v>
      </c>
      <c r="AJ4" s="8">
        <v>0</v>
      </c>
      <c r="AK4" s="8" t="b">
        <v>0</v>
      </c>
      <c r="AL4" s="8">
        <v>0</v>
      </c>
      <c r="AM4" s="8" t="b">
        <v>0</v>
      </c>
      <c r="AN4" s="8">
        <v>0</v>
      </c>
      <c r="AO4" s="8" t="b">
        <v>0</v>
      </c>
      <c r="AP4" s="8">
        <v>6265000000</v>
      </c>
      <c r="AR4" s="8">
        <v>6265000000</v>
      </c>
      <c r="AS4" s="8">
        <v>0</v>
      </c>
      <c r="AT4" s="8" t="b">
        <v>1</v>
      </c>
      <c r="AU4" s="8" t="b">
        <v>0</v>
      </c>
    </row>
    <row r="5" spans="1:47" x14ac:dyDescent="0.25">
      <c r="A5" s="8" t="s">
        <v>920</v>
      </c>
      <c r="B5" s="8" t="s">
        <v>625</v>
      </c>
      <c r="C5" s="8">
        <v>20210101</v>
      </c>
      <c r="D5" s="8">
        <v>2021</v>
      </c>
      <c r="E5" s="8">
        <v>52</v>
      </c>
      <c r="F5" s="8" t="s">
        <v>921</v>
      </c>
      <c r="G5" s="8">
        <v>842</v>
      </c>
      <c r="H5" s="8" t="s">
        <v>627</v>
      </c>
      <c r="I5" s="8" t="s">
        <v>627</v>
      </c>
      <c r="J5" s="8" t="s">
        <v>917</v>
      </c>
      <c r="K5" s="8" t="s">
        <v>918</v>
      </c>
      <c r="L5" s="8">
        <v>40</v>
      </c>
      <c r="M5" s="8" t="s">
        <v>685</v>
      </c>
      <c r="N5" s="8" t="s">
        <v>25</v>
      </c>
      <c r="O5" s="8">
        <v>0</v>
      </c>
      <c r="P5" s="8" t="s">
        <v>632</v>
      </c>
      <c r="Q5" s="8" t="s">
        <v>633</v>
      </c>
      <c r="R5" s="8" t="s">
        <v>922</v>
      </c>
      <c r="S5" s="8" t="s">
        <v>923</v>
      </c>
      <c r="T5" s="8" t="b">
        <v>1</v>
      </c>
      <c r="U5" s="8" t="s">
        <v>924</v>
      </c>
      <c r="V5" s="8" t="s">
        <v>925</v>
      </c>
      <c r="W5" s="8">
        <v>3</v>
      </c>
      <c r="X5" s="8" t="b">
        <v>0</v>
      </c>
      <c r="Y5" s="8" t="s">
        <v>638</v>
      </c>
      <c r="Z5" s="8" t="s">
        <v>639</v>
      </c>
      <c r="AA5" s="8" t="s">
        <v>640</v>
      </c>
      <c r="AB5" s="8">
        <v>0</v>
      </c>
      <c r="AC5" s="8" t="s">
        <v>641</v>
      </c>
      <c r="AD5" s="8">
        <v>-1</v>
      </c>
      <c r="AE5" s="8" t="s">
        <v>642</v>
      </c>
      <c r="AF5" s="8">
        <v>0</v>
      </c>
      <c r="AG5" s="8" t="b">
        <v>0</v>
      </c>
      <c r="AH5" s="8">
        <v>-1</v>
      </c>
      <c r="AI5" s="8" t="s">
        <v>642</v>
      </c>
      <c r="AJ5" s="8">
        <v>0</v>
      </c>
      <c r="AK5" s="8" t="b">
        <v>0</v>
      </c>
      <c r="AL5" s="8">
        <v>0</v>
      </c>
      <c r="AM5" s="8" t="b">
        <v>0</v>
      </c>
      <c r="AN5" s="8">
        <v>0</v>
      </c>
      <c r="AO5" s="8" t="b">
        <v>0</v>
      </c>
      <c r="AP5" s="8">
        <v>893000000</v>
      </c>
      <c r="AR5" s="8">
        <v>893000000</v>
      </c>
      <c r="AS5" s="8">
        <v>0</v>
      </c>
      <c r="AT5" s="8" t="b">
        <v>1</v>
      </c>
      <c r="AU5" s="8" t="b">
        <v>0</v>
      </c>
    </row>
    <row r="6" spans="1:47" x14ac:dyDescent="0.25">
      <c r="A6" s="8" t="s">
        <v>920</v>
      </c>
      <c r="B6" s="8" t="s">
        <v>625</v>
      </c>
      <c r="C6" s="8">
        <v>20210101</v>
      </c>
      <c r="D6" s="8">
        <v>2021</v>
      </c>
      <c r="E6" s="8">
        <v>52</v>
      </c>
      <c r="F6" s="8" t="s">
        <v>921</v>
      </c>
      <c r="G6" s="8">
        <v>842</v>
      </c>
      <c r="H6" s="8" t="s">
        <v>627</v>
      </c>
      <c r="I6" s="8" t="s">
        <v>627</v>
      </c>
      <c r="J6" s="8" t="s">
        <v>917</v>
      </c>
      <c r="K6" s="8" t="s">
        <v>918</v>
      </c>
      <c r="L6" s="8">
        <v>48</v>
      </c>
      <c r="M6" s="8" t="s">
        <v>686</v>
      </c>
      <c r="N6" s="8" t="s">
        <v>45</v>
      </c>
      <c r="O6" s="8">
        <v>0</v>
      </c>
      <c r="P6" s="8" t="s">
        <v>632</v>
      </c>
      <c r="Q6" s="8" t="s">
        <v>633</v>
      </c>
      <c r="R6" s="8" t="s">
        <v>922</v>
      </c>
      <c r="S6" s="8" t="s">
        <v>923</v>
      </c>
      <c r="T6" s="8" t="b">
        <v>1</v>
      </c>
      <c r="U6" s="8" t="s">
        <v>924</v>
      </c>
      <c r="V6" s="8" t="s">
        <v>925</v>
      </c>
      <c r="W6" s="8">
        <v>3</v>
      </c>
      <c r="X6" s="8" t="b">
        <v>0</v>
      </c>
      <c r="Y6" s="8" t="s">
        <v>638</v>
      </c>
      <c r="Z6" s="8" t="s">
        <v>639</v>
      </c>
      <c r="AA6" s="8" t="s">
        <v>640</v>
      </c>
      <c r="AB6" s="8">
        <v>0</v>
      </c>
      <c r="AC6" s="8" t="s">
        <v>641</v>
      </c>
      <c r="AD6" s="8">
        <v>-1</v>
      </c>
      <c r="AE6" s="8" t="s">
        <v>642</v>
      </c>
      <c r="AF6" s="8">
        <v>0</v>
      </c>
      <c r="AG6" s="8" t="b">
        <v>0</v>
      </c>
      <c r="AH6" s="8">
        <v>-1</v>
      </c>
      <c r="AI6" s="8" t="s">
        <v>642</v>
      </c>
      <c r="AJ6" s="8">
        <v>0</v>
      </c>
      <c r="AK6" s="8" t="b">
        <v>0</v>
      </c>
      <c r="AL6" s="8">
        <v>0</v>
      </c>
      <c r="AM6" s="8" t="b">
        <v>0</v>
      </c>
      <c r="AN6" s="8">
        <v>0</v>
      </c>
      <c r="AO6" s="8" t="b">
        <v>0</v>
      </c>
      <c r="AP6" s="8">
        <v>722000000</v>
      </c>
      <c r="AR6" s="8">
        <v>722000000</v>
      </c>
      <c r="AS6" s="8">
        <v>0</v>
      </c>
      <c r="AT6" s="8" t="b">
        <v>1</v>
      </c>
      <c r="AU6" s="8" t="b">
        <v>0</v>
      </c>
    </row>
    <row r="7" spans="1:47" x14ac:dyDescent="0.25">
      <c r="A7" s="8" t="s">
        <v>920</v>
      </c>
      <c r="B7" s="8" t="s">
        <v>625</v>
      </c>
      <c r="C7" s="8">
        <v>20210101</v>
      </c>
      <c r="D7" s="8">
        <v>2021</v>
      </c>
      <c r="E7" s="8">
        <v>52</v>
      </c>
      <c r="F7" s="8" t="s">
        <v>921</v>
      </c>
      <c r="G7" s="8">
        <v>842</v>
      </c>
      <c r="H7" s="8" t="s">
        <v>627</v>
      </c>
      <c r="I7" s="8" t="s">
        <v>627</v>
      </c>
      <c r="J7" s="8" t="s">
        <v>917</v>
      </c>
      <c r="K7" s="8" t="s">
        <v>918</v>
      </c>
      <c r="L7" s="8">
        <v>56</v>
      </c>
      <c r="M7" s="8" t="s">
        <v>690</v>
      </c>
      <c r="N7" s="8" t="s">
        <v>39</v>
      </c>
      <c r="O7" s="8">
        <v>0</v>
      </c>
      <c r="P7" s="8" t="s">
        <v>632</v>
      </c>
      <c r="Q7" s="8" t="s">
        <v>633</v>
      </c>
      <c r="R7" s="8" t="s">
        <v>922</v>
      </c>
      <c r="S7" s="8" t="s">
        <v>923</v>
      </c>
      <c r="T7" s="8" t="b">
        <v>1</v>
      </c>
      <c r="U7" s="8" t="s">
        <v>924</v>
      </c>
      <c r="V7" s="8" t="s">
        <v>925</v>
      </c>
      <c r="W7" s="8">
        <v>3</v>
      </c>
      <c r="X7" s="8" t="b">
        <v>0</v>
      </c>
      <c r="Y7" s="8" t="s">
        <v>638</v>
      </c>
      <c r="Z7" s="8" t="s">
        <v>639</v>
      </c>
      <c r="AA7" s="8" t="s">
        <v>640</v>
      </c>
      <c r="AB7" s="8">
        <v>0</v>
      </c>
      <c r="AC7" s="8" t="s">
        <v>641</v>
      </c>
      <c r="AD7" s="8">
        <v>-1</v>
      </c>
      <c r="AE7" s="8" t="s">
        <v>642</v>
      </c>
      <c r="AF7" s="8">
        <v>0</v>
      </c>
      <c r="AG7" s="8" t="b">
        <v>0</v>
      </c>
      <c r="AH7" s="8">
        <v>-1</v>
      </c>
      <c r="AI7" s="8" t="s">
        <v>642</v>
      </c>
      <c r="AJ7" s="8">
        <v>0</v>
      </c>
      <c r="AK7" s="8" t="b">
        <v>0</v>
      </c>
      <c r="AL7" s="8">
        <v>0</v>
      </c>
      <c r="AM7" s="8" t="b">
        <v>0</v>
      </c>
      <c r="AN7" s="8">
        <v>0</v>
      </c>
      <c r="AO7" s="8" t="b">
        <v>0</v>
      </c>
      <c r="AP7" s="8">
        <v>4693000000</v>
      </c>
      <c r="AR7" s="8">
        <v>4693000000</v>
      </c>
      <c r="AS7" s="8">
        <v>0</v>
      </c>
      <c r="AT7" s="8" t="b">
        <v>1</v>
      </c>
      <c r="AU7" s="8" t="b">
        <v>0</v>
      </c>
    </row>
    <row r="8" spans="1:47" x14ac:dyDescent="0.25">
      <c r="A8" s="8" t="s">
        <v>920</v>
      </c>
      <c r="B8" s="8" t="s">
        <v>625</v>
      </c>
      <c r="C8" s="8">
        <v>20210101</v>
      </c>
      <c r="D8" s="8">
        <v>2021</v>
      </c>
      <c r="E8" s="8">
        <v>52</v>
      </c>
      <c r="F8" s="8" t="s">
        <v>921</v>
      </c>
      <c r="G8" s="8">
        <v>842</v>
      </c>
      <c r="H8" s="8" t="s">
        <v>627</v>
      </c>
      <c r="I8" s="8" t="s">
        <v>627</v>
      </c>
      <c r="J8" s="8" t="s">
        <v>917</v>
      </c>
      <c r="K8" s="8" t="s">
        <v>918</v>
      </c>
      <c r="L8" s="8">
        <v>60</v>
      </c>
      <c r="M8" s="8" t="s">
        <v>701</v>
      </c>
      <c r="N8" s="8" t="s">
        <v>51</v>
      </c>
      <c r="O8" s="8">
        <v>0</v>
      </c>
      <c r="P8" s="8" t="s">
        <v>632</v>
      </c>
      <c r="Q8" s="8" t="s">
        <v>633</v>
      </c>
      <c r="R8" s="8" t="s">
        <v>922</v>
      </c>
      <c r="S8" s="8" t="s">
        <v>923</v>
      </c>
      <c r="T8" s="8" t="b">
        <v>1</v>
      </c>
      <c r="U8" s="8" t="s">
        <v>924</v>
      </c>
      <c r="V8" s="8" t="s">
        <v>925</v>
      </c>
      <c r="W8" s="8">
        <v>3</v>
      </c>
      <c r="X8" s="8" t="b">
        <v>0</v>
      </c>
      <c r="Y8" s="8" t="s">
        <v>638</v>
      </c>
      <c r="Z8" s="8" t="s">
        <v>639</v>
      </c>
      <c r="AA8" s="8" t="s">
        <v>640</v>
      </c>
      <c r="AB8" s="8">
        <v>0</v>
      </c>
      <c r="AC8" s="8" t="s">
        <v>641</v>
      </c>
      <c r="AD8" s="8">
        <v>-1</v>
      </c>
      <c r="AE8" s="8" t="s">
        <v>642</v>
      </c>
      <c r="AF8" s="8">
        <v>0</v>
      </c>
      <c r="AG8" s="8" t="b">
        <v>0</v>
      </c>
      <c r="AH8" s="8">
        <v>-1</v>
      </c>
      <c r="AI8" s="8" t="s">
        <v>642</v>
      </c>
      <c r="AJ8" s="8">
        <v>0</v>
      </c>
      <c r="AK8" s="8" t="b">
        <v>0</v>
      </c>
      <c r="AL8" s="8">
        <v>0</v>
      </c>
      <c r="AM8" s="8" t="b">
        <v>0</v>
      </c>
      <c r="AN8" s="8">
        <v>0</v>
      </c>
      <c r="AO8" s="8" t="b">
        <v>0</v>
      </c>
      <c r="AP8" s="8">
        <v>30770000000</v>
      </c>
      <c r="AR8" s="8">
        <v>30770000000</v>
      </c>
      <c r="AS8" s="8">
        <v>0</v>
      </c>
      <c r="AT8" s="8" t="b">
        <v>1</v>
      </c>
      <c r="AU8" s="8" t="b">
        <v>0</v>
      </c>
    </row>
    <row r="9" spans="1:47" x14ac:dyDescent="0.25">
      <c r="A9" s="8" t="s">
        <v>920</v>
      </c>
      <c r="B9" s="8" t="s">
        <v>625</v>
      </c>
      <c r="C9" s="8">
        <v>20210101</v>
      </c>
      <c r="D9" s="8">
        <v>2021</v>
      </c>
      <c r="E9" s="8">
        <v>52</v>
      </c>
      <c r="F9" s="8" t="s">
        <v>921</v>
      </c>
      <c r="G9" s="8">
        <v>842</v>
      </c>
      <c r="H9" s="8" t="s">
        <v>627</v>
      </c>
      <c r="I9" s="8" t="s">
        <v>627</v>
      </c>
      <c r="J9" s="8" t="s">
        <v>917</v>
      </c>
      <c r="K9" s="8" t="s">
        <v>918</v>
      </c>
      <c r="L9" s="8">
        <v>76</v>
      </c>
      <c r="M9" s="8" t="s">
        <v>705</v>
      </c>
      <c r="N9" s="8" t="s">
        <v>59</v>
      </c>
      <c r="O9" s="8">
        <v>0</v>
      </c>
      <c r="P9" s="8" t="s">
        <v>632</v>
      </c>
      <c r="Q9" s="8" t="s">
        <v>633</v>
      </c>
      <c r="R9" s="8" t="s">
        <v>922</v>
      </c>
      <c r="S9" s="8" t="s">
        <v>923</v>
      </c>
      <c r="T9" s="8" t="b">
        <v>1</v>
      </c>
      <c r="U9" s="8" t="s">
        <v>924</v>
      </c>
      <c r="V9" s="8" t="s">
        <v>925</v>
      </c>
      <c r="W9" s="8">
        <v>3</v>
      </c>
      <c r="X9" s="8" t="b">
        <v>0</v>
      </c>
      <c r="Y9" s="8" t="s">
        <v>638</v>
      </c>
      <c r="Z9" s="8" t="s">
        <v>639</v>
      </c>
      <c r="AA9" s="8" t="s">
        <v>640</v>
      </c>
      <c r="AB9" s="8">
        <v>0</v>
      </c>
      <c r="AC9" s="8" t="s">
        <v>641</v>
      </c>
      <c r="AD9" s="8">
        <v>-1</v>
      </c>
      <c r="AE9" s="8" t="s">
        <v>642</v>
      </c>
      <c r="AF9" s="8">
        <v>0</v>
      </c>
      <c r="AG9" s="8" t="b">
        <v>0</v>
      </c>
      <c r="AH9" s="8">
        <v>-1</v>
      </c>
      <c r="AI9" s="8" t="s">
        <v>642</v>
      </c>
      <c r="AJ9" s="8">
        <v>0</v>
      </c>
      <c r="AK9" s="8" t="b">
        <v>0</v>
      </c>
      <c r="AL9" s="8">
        <v>0</v>
      </c>
      <c r="AM9" s="8" t="b">
        <v>0</v>
      </c>
      <c r="AN9" s="8">
        <v>0</v>
      </c>
      <c r="AO9" s="8" t="b">
        <v>0</v>
      </c>
      <c r="AP9" s="8">
        <v>5211000000</v>
      </c>
      <c r="AR9" s="8">
        <v>5211000000</v>
      </c>
      <c r="AS9" s="8">
        <v>0</v>
      </c>
      <c r="AT9" s="8" t="b">
        <v>1</v>
      </c>
      <c r="AU9" s="8" t="b">
        <v>0</v>
      </c>
    </row>
    <row r="10" spans="1:47" x14ac:dyDescent="0.25">
      <c r="A10" s="8" t="s">
        <v>920</v>
      </c>
      <c r="B10" s="8" t="s">
        <v>625</v>
      </c>
      <c r="C10" s="8">
        <v>20210101</v>
      </c>
      <c r="D10" s="8">
        <v>2021</v>
      </c>
      <c r="E10" s="8">
        <v>52</v>
      </c>
      <c r="F10" s="8" t="s">
        <v>921</v>
      </c>
      <c r="G10" s="8">
        <v>842</v>
      </c>
      <c r="H10" s="8" t="s">
        <v>627</v>
      </c>
      <c r="I10" s="8" t="s">
        <v>627</v>
      </c>
      <c r="J10" s="8" t="s">
        <v>917</v>
      </c>
      <c r="K10" s="8" t="s">
        <v>918</v>
      </c>
      <c r="L10" s="8">
        <v>96</v>
      </c>
      <c r="M10" s="8" t="s">
        <v>663</v>
      </c>
      <c r="N10" s="8" t="s">
        <v>664</v>
      </c>
      <c r="O10" s="8">
        <v>0</v>
      </c>
      <c r="P10" s="8" t="s">
        <v>632</v>
      </c>
      <c r="Q10" s="8" t="s">
        <v>633</v>
      </c>
      <c r="R10" s="8" t="s">
        <v>922</v>
      </c>
      <c r="S10" s="8" t="s">
        <v>923</v>
      </c>
      <c r="T10" s="8" t="b">
        <v>1</v>
      </c>
      <c r="U10" s="8" t="s">
        <v>924</v>
      </c>
      <c r="V10" s="8" t="s">
        <v>925</v>
      </c>
      <c r="W10" s="8">
        <v>3</v>
      </c>
      <c r="X10" s="8" t="b">
        <v>0</v>
      </c>
      <c r="Y10" s="8" t="s">
        <v>638</v>
      </c>
      <c r="Z10" s="8" t="s">
        <v>639</v>
      </c>
      <c r="AA10" s="8" t="s">
        <v>640</v>
      </c>
      <c r="AB10" s="8">
        <v>0</v>
      </c>
      <c r="AC10" s="8" t="s">
        <v>641</v>
      </c>
      <c r="AD10" s="8">
        <v>-1</v>
      </c>
      <c r="AE10" s="8" t="s">
        <v>642</v>
      </c>
      <c r="AF10" s="8">
        <v>0</v>
      </c>
      <c r="AG10" s="8" t="b">
        <v>0</v>
      </c>
      <c r="AH10" s="8">
        <v>-1</v>
      </c>
      <c r="AI10" s="8" t="s">
        <v>642</v>
      </c>
      <c r="AJ10" s="8">
        <v>0</v>
      </c>
      <c r="AK10" s="8" t="b">
        <v>0</v>
      </c>
      <c r="AL10" s="8">
        <v>0</v>
      </c>
      <c r="AM10" s="8" t="b">
        <v>0</v>
      </c>
      <c r="AN10" s="8">
        <v>0</v>
      </c>
      <c r="AO10" s="8" t="b">
        <v>0</v>
      </c>
      <c r="AP10" s="8">
        <v>14000000</v>
      </c>
      <c r="AR10" s="8">
        <v>14000000</v>
      </c>
      <c r="AS10" s="8">
        <v>0</v>
      </c>
      <c r="AT10" s="8" t="b">
        <v>1</v>
      </c>
      <c r="AU10" s="8" t="b">
        <v>0</v>
      </c>
    </row>
    <row r="11" spans="1:47" x14ac:dyDescent="0.25">
      <c r="A11" s="8" t="s">
        <v>920</v>
      </c>
      <c r="B11" s="8" t="s">
        <v>625</v>
      </c>
      <c r="C11" s="8">
        <v>20210101</v>
      </c>
      <c r="D11" s="8">
        <v>2021</v>
      </c>
      <c r="E11" s="8">
        <v>52</v>
      </c>
      <c r="F11" s="8" t="s">
        <v>921</v>
      </c>
      <c r="G11" s="8">
        <v>842</v>
      </c>
      <c r="H11" s="8" t="s">
        <v>627</v>
      </c>
      <c r="I11" s="8" t="s">
        <v>627</v>
      </c>
      <c r="J11" s="8" t="s">
        <v>917</v>
      </c>
      <c r="K11" s="8" t="s">
        <v>918</v>
      </c>
      <c r="L11" s="8">
        <v>100</v>
      </c>
      <c r="M11" s="8" t="s">
        <v>658</v>
      </c>
      <c r="N11" s="8" t="s">
        <v>43</v>
      </c>
      <c r="O11" s="8">
        <v>0</v>
      </c>
      <c r="P11" s="8" t="s">
        <v>632</v>
      </c>
      <c r="Q11" s="8" t="s">
        <v>633</v>
      </c>
      <c r="R11" s="8" t="s">
        <v>922</v>
      </c>
      <c r="S11" s="8" t="s">
        <v>923</v>
      </c>
      <c r="T11" s="8" t="b">
        <v>1</v>
      </c>
      <c r="U11" s="8" t="s">
        <v>924</v>
      </c>
      <c r="V11" s="8" t="s">
        <v>925</v>
      </c>
      <c r="W11" s="8">
        <v>3</v>
      </c>
      <c r="X11" s="8" t="b">
        <v>0</v>
      </c>
      <c r="Y11" s="8" t="s">
        <v>638</v>
      </c>
      <c r="Z11" s="8" t="s">
        <v>639</v>
      </c>
      <c r="AA11" s="8" t="s">
        <v>640</v>
      </c>
      <c r="AB11" s="8">
        <v>0</v>
      </c>
      <c r="AC11" s="8" t="s">
        <v>641</v>
      </c>
      <c r="AD11" s="8">
        <v>-1</v>
      </c>
      <c r="AE11" s="8" t="s">
        <v>642</v>
      </c>
      <c r="AF11" s="8">
        <v>0</v>
      </c>
      <c r="AG11" s="8" t="b">
        <v>0</v>
      </c>
      <c r="AH11" s="8">
        <v>-1</v>
      </c>
      <c r="AI11" s="8" t="s">
        <v>642</v>
      </c>
      <c r="AJ11" s="8">
        <v>0</v>
      </c>
      <c r="AK11" s="8" t="b">
        <v>0</v>
      </c>
      <c r="AL11" s="8">
        <v>0</v>
      </c>
      <c r="AM11" s="8" t="b">
        <v>0</v>
      </c>
      <c r="AN11" s="8">
        <v>0</v>
      </c>
      <c r="AO11" s="8" t="b">
        <v>0</v>
      </c>
      <c r="AP11" s="8">
        <v>378000000</v>
      </c>
      <c r="AR11" s="8">
        <v>378000000</v>
      </c>
      <c r="AS11" s="8">
        <v>0</v>
      </c>
      <c r="AT11" s="8" t="b">
        <v>1</v>
      </c>
      <c r="AU11" s="8" t="b">
        <v>0</v>
      </c>
    </row>
    <row r="12" spans="1:47" x14ac:dyDescent="0.25">
      <c r="A12" s="8" t="s">
        <v>920</v>
      </c>
      <c r="B12" s="8" t="s">
        <v>625</v>
      </c>
      <c r="C12" s="8">
        <v>20210101</v>
      </c>
      <c r="D12" s="8">
        <v>2021</v>
      </c>
      <c r="E12" s="8">
        <v>52</v>
      </c>
      <c r="F12" s="8" t="s">
        <v>921</v>
      </c>
      <c r="G12" s="8">
        <v>842</v>
      </c>
      <c r="H12" s="8" t="s">
        <v>627</v>
      </c>
      <c r="I12" s="8" t="s">
        <v>627</v>
      </c>
      <c r="J12" s="8" t="s">
        <v>917</v>
      </c>
      <c r="K12" s="8" t="s">
        <v>918</v>
      </c>
      <c r="L12" s="8">
        <v>124</v>
      </c>
      <c r="M12" s="8" t="s">
        <v>719</v>
      </c>
      <c r="N12" s="8" t="s">
        <v>73</v>
      </c>
      <c r="O12" s="8">
        <v>0</v>
      </c>
      <c r="P12" s="8" t="s">
        <v>632</v>
      </c>
      <c r="Q12" s="8" t="s">
        <v>633</v>
      </c>
      <c r="R12" s="8" t="s">
        <v>922</v>
      </c>
      <c r="S12" s="8" t="s">
        <v>923</v>
      </c>
      <c r="T12" s="8" t="b">
        <v>1</v>
      </c>
      <c r="U12" s="8" t="s">
        <v>924</v>
      </c>
      <c r="V12" s="8" t="s">
        <v>925</v>
      </c>
      <c r="W12" s="8">
        <v>3</v>
      </c>
      <c r="X12" s="8" t="b">
        <v>0</v>
      </c>
      <c r="Y12" s="8" t="s">
        <v>638</v>
      </c>
      <c r="Z12" s="8" t="s">
        <v>639</v>
      </c>
      <c r="AA12" s="8" t="s">
        <v>640</v>
      </c>
      <c r="AB12" s="8">
        <v>0</v>
      </c>
      <c r="AC12" s="8" t="s">
        <v>641</v>
      </c>
      <c r="AD12" s="8">
        <v>-1</v>
      </c>
      <c r="AE12" s="8" t="s">
        <v>642</v>
      </c>
      <c r="AF12" s="8">
        <v>0</v>
      </c>
      <c r="AG12" s="8" t="b">
        <v>0</v>
      </c>
      <c r="AH12" s="8">
        <v>-1</v>
      </c>
      <c r="AI12" s="8" t="s">
        <v>642</v>
      </c>
      <c r="AJ12" s="8">
        <v>0</v>
      </c>
      <c r="AK12" s="8" t="b">
        <v>0</v>
      </c>
      <c r="AL12" s="8">
        <v>0</v>
      </c>
      <c r="AM12" s="8" t="b">
        <v>0</v>
      </c>
      <c r="AN12" s="8">
        <v>0</v>
      </c>
      <c r="AO12" s="8" t="b">
        <v>0</v>
      </c>
      <c r="AP12" s="8">
        <v>33094000000</v>
      </c>
      <c r="AR12" s="8">
        <v>33094000000</v>
      </c>
      <c r="AS12" s="8">
        <v>0</v>
      </c>
      <c r="AT12" s="8" t="b">
        <v>1</v>
      </c>
      <c r="AU12" s="8" t="b">
        <v>0</v>
      </c>
    </row>
    <row r="13" spans="1:47" x14ac:dyDescent="0.25">
      <c r="A13" s="8" t="s">
        <v>920</v>
      </c>
      <c r="B13" s="8" t="s">
        <v>625</v>
      </c>
      <c r="C13" s="8">
        <v>20210101</v>
      </c>
      <c r="D13" s="8">
        <v>2021</v>
      </c>
      <c r="E13" s="8">
        <v>52</v>
      </c>
      <c r="F13" s="8" t="s">
        <v>921</v>
      </c>
      <c r="G13" s="8">
        <v>842</v>
      </c>
      <c r="H13" s="8" t="s">
        <v>627</v>
      </c>
      <c r="I13" s="8" t="s">
        <v>627</v>
      </c>
      <c r="J13" s="8" t="s">
        <v>917</v>
      </c>
      <c r="K13" s="8" t="s">
        <v>918</v>
      </c>
      <c r="L13" s="8">
        <v>152</v>
      </c>
      <c r="M13" s="8" t="s">
        <v>655</v>
      </c>
      <c r="N13" s="8" t="s">
        <v>89</v>
      </c>
      <c r="O13" s="8">
        <v>0</v>
      </c>
      <c r="P13" s="8" t="s">
        <v>632</v>
      </c>
      <c r="Q13" s="8" t="s">
        <v>633</v>
      </c>
      <c r="R13" s="8" t="s">
        <v>922</v>
      </c>
      <c r="S13" s="8" t="s">
        <v>923</v>
      </c>
      <c r="T13" s="8" t="b">
        <v>1</v>
      </c>
      <c r="U13" s="8" t="s">
        <v>924</v>
      </c>
      <c r="V13" s="8" t="s">
        <v>925</v>
      </c>
      <c r="W13" s="8">
        <v>3</v>
      </c>
      <c r="X13" s="8" t="b">
        <v>0</v>
      </c>
      <c r="Y13" s="8" t="s">
        <v>638</v>
      </c>
      <c r="Z13" s="8" t="s">
        <v>639</v>
      </c>
      <c r="AA13" s="8" t="s">
        <v>640</v>
      </c>
      <c r="AB13" s="8">
        <v>0</v>
      </c>
      <c r="AC13" s="8" t="s">
        <v>641</v>
      </c>
      <c r="AD13" s="8">
        <v>-1</v>
      </c>
      <c r="AE13" s="8" t="s">
        <v>642</v>
      </c>
      <c r="AF13" s="8">
        <v>0</v>
      </c>
      <c r="AG13" s="8" t="b">
        <v>0</v>
      </c>
      <c r="AH13" s="8">
        <v>-1</v>
      </c>
      <c r="AI13" s="8" t="s">
        <v>642</v>
      </c>
      <c r="AJ13" s="8">
        <v>0</v>
      </c>
      <c r="AK13" s="8" t="b">
        <v>0</v>
      </c>
      <c r="AL13" s="8">
        <v>0</v>
      </c>
      <c r="AM13" s="8" t="b">
        <v>0</v>
      </c>
      <c r="AN13" s="8">
        <v>0</v>
      </c>
      <c r="AO13" s="8" t="b">
        <v>0</v>
      </c>
      <c r="AP13" s="8">
        <v>2353000000</v>
      </c>
      <c r="AR13" s="8">
        <v>2353000000</v>
      </c>
      <c r="AS13" s="8">
        <v>0</v>
      </c>
      <c r="AT13" s="8" t="b">
        <v>1</v>
      </c>
      <c r="AU13" s="8" t="b">
        <v>0</v>
      </c>
    </row>
    <row r="14" spans="1:47" x14ac:dyDescent="0.25">
      <c r="A14" s="8" t="s">
        <v>920</v>
      </c>
      <c r="B14" s="8" t="s">
        <v>625</v>
      </c>
      <c r="C14" s="8">
        <v>20210101</v>
      </c>
      <c r="D14" s="8">
        <v>2021</v>
      </c>
      <c r="E14" s="8">
        <v>52</v>
      </c>
      <c r="F14" s="8" t="s">
        <v>921</v>
      </c>
      <c r="G14" s="8">
        <v>842</v>
      </c>
      <c r="H14" s="8" t="s">
        <v>627</v>
      </c>
      <c r="I14" s="8" t="s">
        <v>627</v>
      </c>
      <c r="J14" s="8" t="s">
        <v>917</v>
      </c>
      <c r="K14" s="8" t="s">
        <v>918</v>
      </c>
      <c r="L14" s="8">
        <v>156</v>
      </c>
      <c r="M14" s="8" t="s">
        <v>778</v>
      </c>
      <c r="N14" s="8" t="s">
        <v>93</v>
      </c>
      <c r="O14" s="8">
        <v>0</v>
      </c>
      <c r="P14" s="8" t="s">
        <v>632</v>
      </c>
      <c r="Q14" s="8" t="s">
        <v>633</v>
      </c>
      <c r="R14" s="8" t="s">
        <v>922</v>
      </c>
      <c r="S14" s="8" t="s">
        <v>923</v>
      </c>
      <c r="T14" s="8" t="b">
        <v>1</v>
      </c>
      <c r="U14" s="8" t="s">
        <v>924</v>
      </c>
      <c r="V14" s="8" t="s">
        <v>925</v>
      </c>
      <c r="W14" s="8">
        <v>3</v>
      </c>
      <c r="X14" s="8" t="b">
        <v>0</v>
      </c>
      <c r="Y14" s="8" t="s">
        <v>638</v>
      </c>
      <c r="Z14" s="8" t="s">
        <v>639</v>
      </c>
      <c r="AA14" s="8" t="s">
        <v>640</v>
      </c>
      <c r="AB14" s="8">
        <v>0</v>
      </c>
      <c r="AC14" s="8" t="s">
        <v>641</v>
      </c>
      <c r="AD14" s="8">
        <v>-1</v>
      </c>
      <c r="AE14" s="8" t="s">
        <v>642</v>
      </c>
      <c r="AF14" s="8">
        <v>0</v>
      </c>
      <c r="AG14" s="8" t="b">
        <v>0</v>
      </c>
      <c r="AH14" s="8">
        <v>-1</v>
      </c>
      <c r="AI14" s="8" t="s">
        <v>642</v>
      </c>
      <c r="AJ14" s="8">
        <v>0</v>
      </c>
      <c r="AK14" s="8" t="b">
        <v>0</v>
      </c>
      <c r="AL14" s="8">
        <v>0</v>
      </c>
      <c r="AM14" s="8" t="b">
        <v>0</v>
      </c>
      <c r="AN14" s="8">
        <v>0</v>
      </c>
      <c r="AO14" s="8" t="b">
        <v>0</v>
      </c>
      <c r="AP14" s="8">
        <v>21469000000</v>
      </c>
      <c r="AR14" s="8">
        <v>21469000000</v>
      </c>
      <c r="AS14" s="8">
        <v>0</v>
      </c>
      <c r="AT14" s="8" t="b">
        <v>1</v>
      </c>
      <c r="AU14" s="8" t="b">
        <v>0</v>
      </c>
    </row>
    <row r="15" spans="1:47" x14ac:dyDescent="0.25">
      <c r="A15" s="8" t="s">
        <v>920</v>
      </c>
      <c r="B15" s="8" t="s">
        <v>625</v>
      </c>
      <c r="C15" s="8">
        <v>20210101</v>
      </c>
      <c r="D15" s="8">
        <v>2021</v>
      </c>
      <c r="E15" s="8">
        <v>52</v>
      </c>
      <c r="F15" s="8" t="s">
        <v>921</v>
      </c>
      <c r="G15" s="8">
        <v>842</v>
      </c>
      <c r="H15" s="8" t="s">
        <v>627</v>
      </c>
      <c r="I15" s="8" t="s">
        <v>627</v>
      </c>
      <c r="J15" s="8" t="s">
        <v>917</v>
      </c>
      <c r="K15" s="8" t="s">
        <v>918</v>
      </c>
      <c r="L15" s="8">
        <v>158</v>
      </c>
      <c r="M15" s="8" t="s">
        <v>926</v>
      </c>
      <c r="N15" s="8" t="s">
        <v>927</v>
      </c>
      <c r="O15" s="8">
        <v>0</v>
      </c>
      <c r="P15" s="8" t="s">
        <v>632</v>
      </c>
      <c r="Q15" s="8" t="s">
        <v>633</v>
      </c>
      <c r="R15" s="8" t="s">
        <v>922</v>
      </c>
      <c r="S15" s="8" t="s">
        <v>923</v>
      </c>
      <c r="T15" s="8" t="b">
        <v>1</v>
      </c>
      <c r="U15" s="8" t="s">
        <v>924</v>
      </c>
      <c r="V15" s="8" t="s">
        <v>925</v>
      </c>
      <c r="W15" s="8">
        <v>3</v>
      </c>
      <c r="X15" s="8" t="b">
        <v>0</v>
      </c>
      <c r="Y15" s="8" t="s">
        <v>638</v>
      </c>
      <c r="Z15" s="8" t="s">
        <v>639</v>
      </c>
      <c r="AA15" s="8" t="s">
        <v>640</v>
      </c>
      <c r="AB15" s="8">
        <v>0</v>
      </c>
      <c r="AC15" s="8" t="s">
        <v>641</v>
      </c>
      <c r="AD15" s="8">
        <v>-1</v>
      </c>
      <c r="AE15" s="8" t="s">
        <v>642</v>
      </c>
      <c r="AF15" s="8">
        <v>0</v>
      </c>
      <c r="AG15" s="8" t="b">
        <v>0</v>
      </c>
      <c r="AH15" s="8">
        <v>-1</v>
      </c>
      <c r="AI15" s="8" t="s">
        <v>642</v>
      </c>
      <c r="AJ15" s="8">
        <v>0</v>
      </c>
      <c r="AK15" s="8" t="b">
        <v>0</v>
      </c>
      <c r="AL15" s="8">
        <v>0</v>
      </c>
      <c r="AM15" s="8" t="b">
        <v>0</v>
      </c>
      <c r="AN15" s="8">
        <v>0</v>
      </c>
      <c r="AO15" s="8" t="b">
        <v>0</v>
      </c>
      <c r="AP15" s="8">
        <v>9816000000</v>
      </c>
      <c r="AR15" s="8">
        <v>9816000000</v>
      </c>
      <c r="AS15" s="8">
        <v>0</v>
      </c>
      <c r="AT15" s="8" t="b">
        <v>1</v>
      </c>
      <c r="AU15" s="8" t="b">
        <v>0</v>
      </c>
    </row>
    <row r="16" spans="1:47" x14ac:dyDescent="0.25">
      <c r="A16" s="8" t="s">
        <v>920</v>
      </c>
      <c r="B16" s="8" t="s">
        <v>625</v>
      </c>
      <c r="C16" s="8">
        <v>20210101</v>
      </c>
      <c r="D16" s="8">
        <v>2021</v>
      </c>
      <c r="E16" s="8">
        <v>52</v>
      </c>
      <c r="F16" s="8" t="s">
        <v>921</v>
      </c>
      <c r="G16" s="8">
        <v>842</v>
      </c>
      <c r="H16" s="8" t="s">
        <v>627</v>
      </c>
      <c r="I16" s="8" t="s">
        <v>627</v>
      </c>
      <c r="J16" s="8" t="s">
        <v>917</v>
      </c>
      <c r="K16" s="8" t="s">
        <v>918</v>
      </c>
      <c r="L16" s="8">
        <v>170</v>
      </c>
      <c r="M16" s="8" t="s">
        <v>783</v>
      </c>
      <c r="N16" s="8" t="s">
        <v>95</v>
      </c>
      <c r="O16" s="8">
        <v>0</v>
      </c>
      <c r="P16" s="8" t="s">
        <v>632</v>
      </c>
      <c r="Q16" s="8" t="s">
        <v>633</v>
      </c>
      <c r="R16" s="8" t="s">
        <v>922</v>
      </c>
      <c r="S16" s="8" t="s">
        <v>923</v>
      </c>
      <c r="T16" s="8" t="b">
        <v>1</v>
      </c>
      <c r="U16" s="8" t="s">
        <v>924</v>
      </c>
      <c r="V16" s="8" t="s">
        <v>925</v>
      </c>
      <c r="W16" s="8">
        <v>3</v>
      </c>
      <c r="X16" s="8" t="b">
        <v>0</v>
      </c>
      <c r="Y16" s="8" t="s">
        <v>638</v>
      </c>
      <c r="Z16" s="8" t="s">
        <v>639</v>
      </c>
      <c r="AA16" s="8" t="s">
        <v>640</v>
      </c>
      <c r="AB16" s="8">
        <v>0</v>
      </c>
      <c r="AC16" s="8" t="s">
        <v>641</v>
      </c>
      <c r="AD16" s="8">
        <v>-1</v>
      </c>
      <c r="AE16" s="8" t="s">
        <v>642</v>
      </c>
      <c r="AF16" s="8">
        <v>0</v>
      </c>
      <c r="AG16" s="8" t="b">
        <v>0</v>
      </c>
      <c r="AH16" s="8">
        <v>-1</v>
      </c>
      <c r="AI16" s="8" t="s">
        <v>642</v>
      </c>
      <c r="AJ16" s="8">
        <v>0</v>
      </c>
      <c r="AK16" s="8" t="b">
        <v>0</v>
      </c>
      <c r="AL16" s="8">
        <v>0</v>
      </c>
      <c r="AM16" s="8" t="b">
        <v>0</v>
      </c>
      <c r="AN16" s="8">
        <v>0</v>
      </c>
      <c r="AO16" s="8" t="b">
        <v>0</v>
      </c>
      <c r="AP16" s="8">
        <v>4145000000</v>
      </c>
      <c r="AR16" s="8">
        <v>4145000000</v>
      </c>
      <c r="AS16" s="8">
        <v>0</v>
      </c>
      <c r="AT16" s="8" t="b">
        <v>1</v>
      </c>
      <c r="AU16" s="8" t="b">
        <v>0</v>
      </c>
    </row>
    <row r="17" spans="1:47" x14ac:dyDescent="0.25">
      <c r="A17" s="8" t="s">
        <v>920</v>
      </c>
      <c r="B17" s="8" t="s">
        <v>625</v>
      </c>
      <c r="C17" s="8">
        <v>20210101</v>
      </c>
      <c r="D17" s="8">
        <v>2021</v>
      </c>
      <c r="E17" s="8">
        <v>52</v>
      </c>
      <c r="F17" s="8" t="s">
        <v>921</v>
      </c>
      <c r="G17" s="8">
        <v>842</v>
      </c>
      <c r="H17" s="8" t="s">
        <v>627</v>
      </c>
      <c r="I17" s="8" t="s">
        <v>627</v>
      </c>
      <c r="J17" s="8" t="s">
        <v>917</v>
      </c>
      <c r="K17" s="8" t="s">
        <v>918</v>
      </c>
      <c r="L17" s="8">
        <v>188</v>
      </c>
      <c r="M17" s="8" t="s">
        <v>788</v>
      </c>
      <c r="N17" s="8" t="s">
        <v>97</v>
      </c>
      <c r="O17" s="8">
        <v>0</v>
      </c>
      <c r="P17" s="8" t="s">
        <v>632</v>
      </c>
      <c r="Q17" s="8" t="s">
        <v>633</v>
      </c>
      <c r="R17" s="8" t="s">
        <v>922</v>
      </c>
      <c r="S17" s="8" t="s">
        <v>923</v>
      </c>
      <c r="T17" s="8" t="b">
        <v>1</v>
      </c>
      <c r="U17" s="8" t="s">
        <v>924</v>
      </c>
      <c r="V17" s="8" t="s">
        <v>925</v>
      </c>
      <c r="W17" s="8">
        <v>3</v>
      </c>
      <c r="X17" s="8" t="b">
        <v>0</v>
      </c>
      <c r="Y17" s="8" t="s">
        <v>638</v>
      </c>
      <c r="Z17" s="8" t="s">
        <v>639</v>
      </c>
      <c r="AA17" s="8" t="s">
        <v>640</v>
      </c>
      <c r="AB17" s="8">
        <v>0</v>
      </c>
      <c r="AC17" s="8" t="s">
        <v>641</v>
      </c>
      <c r="AD17" s="8">
        <v>-1</v>
      </c>
      <c r="AE17" s="8" t="s">
        <v>642</v>
      </c>
      <c r="AF17" s="8">
        <v>0</v>
      </c>
      <c r="AG17" s="8" t="b">
        <v>0</v>
      </c>
      <c r="AH17" s="8">
        <v>-1</v>
      </c>
      <c r="AI17" s="8" t="s">
        <v>642</v>
      </c>
      <c r="AJ17" s="8">
        <v>0</v>
      </c>
      <c r="AK17" s="8" t="b">
        <v>0</v>
      </c>
      <c r="AL17" s="8">
        <v>0</v>
      </c>
      <c r="AM17" s="8" t="b">
        <v>0</v>
      </c>
      <c r="AN17" s="8">
        <v>0</v>
      </c>
      <c r="AO17" s="8" t="b">
        <v>0</v>
      </c>
      <c r="AP17" s="8">
        <v>3129000000</v>
      </c>
      <c r="AR17" s="8">
        <v>3129000000</v>
      </c>
      <c r="AS17" s="8">
        <v>0</v>
      </c>
      <c r="AT17" s="8" t="b">
        <v>1</v>
      </c>
      <c r="AU17" s="8" t="b">
        <v>0</v>
      </c>
    </row>
    <row r="18" spans="1:47" x14ac:dyDescent="0.25">
      <c r="A18" s="8" t="s">
        <v>920</v>
      </c>
      <c r="B18" s="8" t="s">
        <v>625</v>
      </c>
      <c r="C18" s="8">
        <v>20210101</v>
      </c>
      <c r="D18" s="8">
        <v>2021</v>
      </c>
      <c r="E18" s="8">
        <v>52</v>
      </c>
      <c r="F18" s="8" t="s">
        <v>921</v>
      </c>
      <c r="G18" s="8">
        <v>842</v>
      </c>
      <c r="H18" s="8" t="s">
        <v>627</v>
      </c>
      <c r="I18" s="8" t="s">
        <v>627</v>
      </c>
      <c r="J18" s="8" t="s">
        <v>917</v>
      </c>
      <c r="K18" s="8" t="s">
        <v>918</v>
      </c>
      <c r="L18" s="8">
        <v>191</v>
      </c>
      <c r="M18" s="8" t="s">
        <v>691</v>
      </c>
      <c r="N18" s="8" t="s">
        <v>185</v>
      </c>
      <c r="O18" s="8">
        <v>0</v>
      </c>
      <c r="P18" s="8" t="s">
        <v>632</v>
      </c>
      <c r="Q18" s="8" t="s">
        <v>633</v>
      </c>
      <c r="R18" s="8" t="s">
        <v>922</v>
      </c>
      <c r="S18" s="8" t="s">
        <v>923</v>
      </c>
      <c r="T18" s="8" t="b">
        <v>1</v>
      </c>
      <c r="U18" s="8" t="s">
        <v>924</v>
      </c>
      <c r="V18" s="8" t="s">
        <v>925</v>
      </c>
      <c r="W18" s="8">
        <v>3</v>
      </c>
      <c r="X18" s="8" t="b">
        <v>0</v>
      </c>
      <c r="Y18" s="8" t="s">
        <v>638</v>
      </c>
      <c r="Z18" s="8" t="s">
        <v>639</v>
      </c>
      <c r="AA18" s="8" t="s">
        <v>640</v>
      </c>
      <c r="AB18" s="8">
        <v>0</v>
      </c>
      <c r="AC18" s="8" t="s">
        <v>641</v>
      </c>
      <c r="AD18" s="8">
        <v>-1</v>
      </c>
      <c r="AE18" s="8" t="s">
        <v>642</v>
      </c>
      <c r="AF18" s="8">
        <v>0</v>
      </c>
      <c r="AG18" s="8" t="b">
        <v>0</v>
      </c>
      <c r="AH18" s="8">
        <v>-1</v>
      </c>
      <c r="AI18" s="8" t="s">
        <v>642</v>
      </c>
      <c r="AJ18" s="8">
        <v>0</v>
      </c>
      <c r="AK18" s="8" t="b">
        <v>0</v>
      </c>
      <c r="AL18" s="8">
        <v>0</v>
      </c>
      <c r="AM18" s="8" t="b">
        <v>0</v>
      </c>
      <c r="AN18" s="8">
        <v>0</v>
      </c>
      <c r="AO18" s="8" t="b">
        <v>0</v>
      </c>
      <c r="AP18" s="8">
        <v>285000000</v>
      </c>
      <c r="AR18" s="8">
        <v>285000000</v>
      </c>
      <c r="AS18" s="8">
        <v>0</v>
      </c>
      <c r="AT18" s="8" t="b">
        <v>1</v>
      </c>
      <c r="AU18" s="8" t="b">
        <v>0</v>
      </c>
    </row>
    <row r="19" spans="1:47" x14ac:dyDescent="0.25">
      <c r="A19" s="8" t="s">
        <v>920</v>
      </c>
      <c r="B19" s="8" t="s">
        <v>625</v>
      </c>
      <c r="C19" s="8">
        <v>20210101</v>
      </c>
      <c r="D19" s="8">
        <v>2021</v>
      </c>
      <c r="E19" s="8">
        <v>52</v>
      </c>
      <c r="F19" s="8" t="s">
        <v>921</v>
      </c>
      <c r="G19" s="8">
        <v>842</v>
      </c>
      <c r="H19" s="8" t="s">
        <v>627</v>
      </c>
      <c r="I19" s="8" t="s">
        <v>627</v>
      </c>
      <c r="J19" s="8" t="s">
        <v>917</v>
      </c>
      <c r="K19" s="8" t="s">
        <v>918</v>
      </c>
      <c r="L19" s="8">
        <v>196</v>
      </c>
      <c r="M19" s="8" t="s">
        <v>693</v>
      </c>
      <c r="N19" s="8" t="s">
        <v>107</v>
      </c>
      <c r="O19" s="8">
        <v>0</v>
      </c>
      <c r="P19" s="8" t="s">
        <v>632</v>
      </c>
      <c r="Q19" s="8" t="s">
        <v>633</v>
      </c>
      <c r="R19" s="8" t="s">
        <v>922</v>
      </c>
      <c r="S19" s="8" t="s">
        <v>923</v>
      </c>
      <c r="T19" s="8" t="b">
        <v>1</v>
      </c>
      <c r="U19" s="8" t="s">
        <v>924</v>
      </c>
      <c r="V19" s="8" t="s">
        <v>925</v>
      </c>
      <c r="W19" s="8">
        <v>3</v>
      </c>
      <c r="X19" s="8" t="b">
        <v>0</v>
      </c>
      <c r="Y19" s="8" t="s">
        <v>638</v>
      </c>
      <c r="Z19" s="8" t="s">
        <v>639</v>
      </c>
      <c r="AA19" s="8" t="s">
        <v>640</v>
      </c>
      <c r="AB19" s="8">
        <v>0</v>
      </c>
      <c r="AC19" s="8" t="s">
        <v>641</v>
      </c>
      <c r="AD19" s="8">
        <v>-1</v>
      </c>
      <c r="AE19" s="8" t="s">
        <v>642</v>
      </c>
      <c r="AF19" s="8">
        <v>0</v>
      </c>
      <c r="AG19" s="8" t="b">
        <v>0</v>
      </c>
      <c r="AH19" s="8">
        <v>-1</v>
      </c>
      <c r="AI19" s="8" t="s">
        <v>642</v>
      </c>
      <c r="AJ19" s="8">
        <v>0</v>
      </c>
      <c r="AK19" s="8" t="b">
        <v>0</v>
      </c>
      <c r="AL19" s="8">
        <v>0</v>
      </c>
      <c r="AM19" s="8" t="b">
        <v>0</v>
      </c>
      <c r="AN19" s="8">
        <v>0</v>
      </c>
      <c r="AO19" s="8" t="b">
        <v>0</v>
      </c>
      <c r="AP19" s="8">
        <v>1641000000</v>
      </c>
      <c r="AR19" s="8">
        <v>1641000000</v>
      </c>
      <c r="AS19" s="8">
        <v>0</v>
      </c>
      <c r="AT19" s="8" t="b">
        <v>1</v>
      </c>
      <c r="AU19" s="8" t="b">
        <v>0</v>
      </c>
    </row>
    <row r="20" spans="1:47" x14ac:dyDescent="0.25">
      <c r="A20" s="8" t="s">
        <v>920</v>
      </c>
      <c r="B20" s="8" t="s">
        <v>625</v>
      </c>
      <c r="C20" s="8">
        <v>20210101</v>
      </c>
      <c r="D20" s="8">
        <v>2021</v>
      </c>
      <c r="E20" s="8">
        <v>52</v>
      </c>
      <c r="F20" s="8" t="s">
        <v>921</v>
      </c>
      <c r="G20" s="8">
        <v>842</v>
      </c>
      <c r="H20" s="8" t="s">
        <v>627</v>
      </c>
      <c r="I20" s="8" t="s">
        <v>627</v>
      </c>
      <c r="J20" s="8" t="s">
        <v>917</v>
      </c>
      <c r="K20" s="8" t="s">
        <v>918</v>
      </c>
      <c r="L20" s="8">
        <v>203</v>
      </c>
      <c r="M20" s="8" t="s">
        <v>694</v>
      </c>
      <c r="N20" s="8" t="s">
        <v>109</v>
      </c>
      <c r="O20" s="8">
        <v>0</v>
      </c>
      <c r="P20" s="8" t="s">
        <v>632</v>
      </c>
      <c r="Q20" s="8" t="s">
        <v>633</v>
      </c>
      <c r="R20" s="8" t="s">
        <v>922</v>
      </c>
      <c r="S20" s="8" t="s">
        <v>923</v>
      </c>
      <c r="T20" s="8" t="b">
        <v>1</v>
      </c>
      <c r="U20" s="8" t="s">
        <v>924</v>
      </c>
      <c r="V20" s="8" t="s">
        <v>925</v>
      </c>
      <c r="W20" s="8">
        <v>3</v>
      </c>
      <c r="X20" s="8" t="b">
        <v>0</v>
      </c>
      <c r="Y20" s="8" t="s">
        <v>638</v>
      </c>
      <c r="Z20" s="8" t="s">
        <v>639</v>
      </c>
      <c r="AA20" s="8" t="s">
        <v>640</v>
      </c>
      <c r="AB20" s="8">
        <v>0</v>
      </c>
      <c r="AC20" s="8" t="s">
        <v>641</v>
      </c>
      <c r="AD20" s="8">
        <v>-1</v>
      </c>
      <c r="AE20" s="8" t="s">
        <v>642</v>
      </c>
      <c r="AF20" s="8">
        <v>0</v>
      </c>
      <c r="AG20" s="8" t="b">
        <v>0</v>
      </c>
      <c r="AH20" s="8">
        <v>-1</v>
      </c>
      <c r="AI20" s="8" t="s">
        <v>642</v>
      </c>
      <c r="AJ20" s="8">
        <v>0</v>
      </c>
      <c r="AK20" s="8" t="b">
        <v>0</v>
      </c>
      <c r="AL20" s="8">
        <v>0</v>
      </c>
      <c r="AM20" s="8" t="b">
        <v>0</v>
      </c>
      <c r="AN20" s="8">
        <v>0</v>
      </c>
      <c r="AO20" s="8" t="b">
        <v>0</v>
      </c>
      <c r="AP20" s="8">
        <v>1147000000</v>
      </c>
      <c r="AR20" s="8">
        <v>1147000000</v>
      </c>
      <c r="AS20" s="8">
        <v>0</v>
      </c>
      <c r="AT20" s="8" t="b">
        <v>1</v>
      </c>
      <c r="AU20" s="8" t="b">
        <v>0</v>
      </c>
    </row>
    <row r="21" spans="1:47" x14ac:dyDescent="0.25">
      <c r="A21" s="8" t="s">
        <v>920</v>
      </c>
      <c r="B21" s="8" t="s">
        <v>625</v>
      </c>
      <c r="C21" s="8">
        <v>20210101</v>
      </c>
      <c r="D21" s="8">
        <v>2021</v>
      </c>
      <c r="E21" s="8">
        <v>52</v>
      </c>
      <c r="F21" s="8" t="s">
        <v>921</v>
      </c>
      <c r="G21" s="8">
        <v>842</v>
      </c>
      <c r="H21" s="8" t="s">
        <v>627</v>
      </c>
      <c r="I21" s="8" t="s">
        <v>627</v>
      </c>
      <c r="J21" s="8" t="s">
        <v>917</v>
      </c>
      <c r="K21" s="8" t="s">
        <v>918</v>
      </c>
      <c r="L21" s="8">
        <v>208</v>
      </c>
      <c r="M21" s="8" t="s">
        <v>696</v>
      </c>
      <c r="N21" s="8" t="s">
        <v>115</v>
      </c>
      <c r="O21" s="8">
        <v>0</v>
      </c>
      <c r="P21" s="8" t="s">
        <v>632</v>
      </c>
      <c r="Q21" s="8" t="s">
        <v>633</v>
      </c>
      <c r="R21" s="8" t="s">
        <v>922</v>
      </c>
      <c r="S21" s="8" t="s">
        <v>923</v>
      </c>
      <c r="T21" s="8" t="b">
        <v>1</v>
      </c>
      <c r="U21" s="8" t="s">
        <v>924</v>
      </c>
      <c r="V21" s="8" t="s">
        <v>925</v>
      </c>
      <c r="W21" s="8">
        <v>3</v>
      </c>
      <c r="X21" s="8" t="b">
        <v>0</v>
      </c>
      <c r="Y21" s="8" t="s">
        <v>638</v>
      </c>
      <c r="Z21" s="8" t="s">
        <v>639</v>
      </c>
      <c r="AA21" s="8" t="s">
        <v>640</v>
      </c>
      <c r="AB21" s="8">
        <v>0</v>
      </c>
      <c r="AC21" s="8" t="s">
        <v>641</v>
      </c>
      <c r="AD21" s="8">
        <v>-1</v>
      </c>
      <c r="AE21" s="8" t="s">
        <v>642</v>
      </c>
      <c r="AF21" s="8">
        <v>0</v>
      </c>
      <c r="AG21" s="8" t="b">
        <v>0</v>
      </c>
      <c r="AH21" s="8">
        <v>-1</v>
      </c>
      <c r="AI21" s="8" t="s">
        <v>642</v>
      </c>
      <c r="AJ21" s="8">
        <v>0</v>
      </c>
      <c r="AK21" s="8" t="b">
        <v>0</v>
      </c>
      <c r="AL21" s="8">
        <v>0</v>
      </c>
      <c r="AM21" s="8" t="b">
        <v>0</v>
      </c>
      <c r="AN21" s="8">
        <v>0</v>
      </c>
      <c r="AO21" s="8" t="b">
        <v>0</v>
      </c>
      <c r="AP21" s="8">
        <v>9625000000</v>
      </c>
      <c r="AR21" s="8">
        <v>9625000000</v>
      </c>
      <c r="AS21" s="8">
        <v>0</v>
      </c>
      <c r="AT21" s="8" t="b">
        <v>1</v>
      </c>
      <c r="AU21" s="8" t="b">
        <v>0</v>
      </c>
    </row>
    <row r="22" spans="1:47" x14ac:dyDescent="0.25">
      <c r="A22" s="8" t="s">
        <v>920</v>
      </c>
      <c r="B22" s="8" t="s">
        <v>625</v>
      </c>
      <c r="C22" s="8">
        <v>20210101</v>
      </c>
      <c r="D22" s="8">
        <v>2021</v>
      </c>
      <c r="E22" s="8">
        <v>52</v>
      </c>
      <c r="F22" s="8" t="s">
        <v>921</v>
      </c>
      <c r="G22" s="8">
        <v>842</v>
      </c>
      <c r="H22" s="8" t="s">
        <v>627</v>
      </c>
      <c r="I22" s="8" t="s">
        <v>627</v>
      </c>
      <c r="J22" s="8" t="s">
        <v>917</v>
      </c>
      <c r="K22" s="8" t="s">
        <v>918</v>
      </c>
      <c r="L22" s="8">
        <v>214</v>
      </c>
      <c r="M22" s="8" t="s">
        <v>659</v>
      </c>
      <c r="N22" s="8" t="s">
        <v>660</v>
      </c>
      <c r="O22" s="8">
        <v>0</v>
      </c>
      <c r="P22" s="8" t="s">
        <v>632</v>
      </c>
      <c r="Q22" s="8" t="s">
        <v>633</v>
      </c>
      <c r="R22" s="8" t="s">
        <v>922</v>
      </c>
      <c r="S22" s="8" t="s">
        <v>923</v>
      </c>
      <c r="T22" s="8" t="b">
        <v>1</v>
      </c>
      <c r="U22" s="8" t="s">
        <v>924</v>
      </c>
      <c r="V22" s="8" t="s">
        <v>925</v>
      </c>
      <c r="W22" s="8">
        <v>3</v>
      </c>
      <c r="X22" s="8" t="b">
        <v>0</v>
      </c>
      <c r="Y22" s="8" t="s">
        <v>638</v>
      </c>
      <c r="Z22" s="8" t="s">
        <v>639</v>
      </c>
      <c r="AA22" s="8" t="s">
        <v>640</v>
      </c>
      <c r="AB22" s="8">
        <v>0</v>
      </c>
      <c r="AC22" s="8" t="s">
        <v>641</v>
      </c>
      <c r="AD22" s="8">
        <v>-1</v>
      </c>
      <c r="AE22" s="8" t="s">
        <v>642</v>
      </c>
      <c r="AF22" s="8">
        <v>0</v>
      </c>
      <c r="AG22" s="8" t="b">
        <v>0</v>
      </c>
      <c r="AH22" s="8">
        <v>-1</v>
      </c>
      <c r="AI22" s="8" t="s">
        <v>642</v>
      </c>
      <c r="AJ22" s="8">
        <v>0</v>
      </c>
      <c r="AK22" s="8" t="b">
        <v>0</v>
      </c>
      <c r="AL22" s="8">
        <v>0</v>
      </c>
      <c r="AM22" s="8" t="b">
        <v>0</v>
      </c>
      <c r="AN22" s="8">
        <v>0</v>
      </c>
      <c r="AO22" s="8" t="b">
        <v>0</v>
      </c>
      <c r="AP22" s="8">
        <v>5300000000</v>
      </c>
      <c r="AR22" s="8">
        <v>5300000000</v>
      </c>
      <c r="AS22" s="8">
        <v>0</v>
      </c>
      <c r="AT22" s="8" t="b">
        <v>1</v>
      </c>
      <c r="AU22" s="8" t="b">
        <v>0</v>
      </c>
    </row>
    <row r="23" spans="1:47" x14ac:dyDescent="0.25">
      <c r="A23" s="8" t="s">
        <v>920</v>
      </c>
      <c r="B23" s="8" t="s">
        <v>625</v>
      </c>
      <c r="C23" s="8">
        <v>20210101</v>
      </c>
      <c r="D23" s="8">
        <v>2021</v>
      </c>
      <c r="E23" s="8">
        <v>52</v>
      </c>
      <c r="F23" s="8" t="s">
        <v>921</v>
      </c>
      <c r="G23" s="8">
        <v>842</v>
      </c>
      <c r="H23" s="8" t="s">
        <v>627</v>
      </c>
      <c r="I23" s="8" t="s">
        <v>627</v>
      </c>
      <c r="J23" s="8" t="s">
        <v>917</v>
      </c>
      <c r="K23" s="8" t="s">
        <v>918</v>
      </c>
      <c r="L23" s="8">
        <v>222</v>
      </c>
      <c r="M23" s="8" t="s">
        <v>699</v>
      </c>
      <c r="N23" s="8" t="s">
        <v>395</v>
      </c>
      <c r="O23" s="8">
        <v>0</v>
      </c>
      <c r="P23" s="8" t="s">
        <v>632</v>
      </c>
      <c r="Q23" s="8" t="s">
        <v>633</v>
      </c>
      <c r="R23" s="8" t="s">
        <v>922</v>
      </c>
      <c r="S23" s="8" t="s">
        <v>923</v>
      </c>
      <c r="T23" s="8" t="b">
        <v>1</v>
      </c>
      <c r="U23" s="8" t="s">
        <v>924</v>
      </c>
      <c r="V23" s="8" t="s">
        <v>925</v>
      </c>
      <c r="W23" s="8">
        <v>3</v>
      </c>
      <c r="X23" s="8" t="b">
        <v>0</v>
      </c>
      <c r="Y23" s="8" t="s">
        <v>638</v>
      </c>
      <c r="Z23" s="8" t="s">
        <v>639</v>
      </c>
      <c r="AA23" s="8" t="s">
        <v>640</v>
      </c>
      <c r="AB23" s="8">
        <v>0</v>
      </c>
      <c r="AC23" s="8" t="s">
        <v>641</v>
      </c>
      <c r="AD23" s="8">
        <v>-1</v>
      </c>
      <c r="AE23" s="8" t="s">
        <v>642</v>
      </c>
      <c r="AF23" s="8">
        <v>0</v>
      </c>
      <c r="AG23" s="8" t="b">
        <v>0</v>
      </c>
      <c r="AH23" s="8">
        <v>-1</v>
      </c>
      <c r="AI23" s="8" t="s">
        <v>642</v>
      </c>
      <c r="AJ23" s="8">
        <v>0</v>
      </c>
      <c r="AK23" s="8" t="b">
        <v>0</v>
      </c>
      <c r="AL23" s="8">
        <v>0</v>
      </c>
      <c r="AM23" s="8" t="b">
        <v>0</v>
      </c>
      <c r="AN23" s="8">
        <v>0</v>
      </c>
      <c r="AO23" s="8" t="b">
        <v>0</v>
      </c>
      <c r="AP23" s="8">
        <v>1084000000</v>
      </c>
      <c r="AR23" s="8">
        <v>1084000000</v>
      </c>
      <c r="AS23" s="8">
        <v>0</v>
      </c>
      <c r="AT23" s="8" t="b">
        <v>1</v>
      </c>
      <c r="AU23" s="8" t="b">
        <v>0</v>
      </c>
    </row>
    <row r="24" spans="1:47" x14ac:dyDescent="0.25">
      <c r="A24" s="8" t="s">
        <v>920</v>
      </c>
      <c r="B24" s="8" t="s">
        <v>625</v>
      </c>
      <c r="C24" s="8">
        <v>20210101</v>
      </c>
      <c r="D24" s="8">
        <v>2021</v>
      </c>
      <c r="E24" s="8">
        <v>52</v>
      </c>
      <c r="F24" s="8" t="s">
        <v>921</v>
      </c>
      <c r="G24" s="8">
        <v>842</v>
      </c>
      <c r="H24" s="8" t="s">
        <v>627</v>
      </c>
      <c r="I24" s="8" t="s">
        <v>627</v>
      </c>
      <c r="J24" s="8" t="s">
        <v>917</v>
      </c>
      <c r="K24" s="8" t="s">
        <v>918</v>
      </c>
      <c r="L24" s="8">
        <v>233</v>
      </c>
      <c r="M24" s="8" t="s">
        <v>722</v>
      </c>
      <c r="N24" s="8" t="s">
        <v>125</v>
      </c>
      <c r="O24" s="8">
        <v>0</v>
      </c>
      <c r="P24" s="8" t="s">
        <v>632</v>
      </c>
      <c r="Q24" s="8" t="s">
        <v>633</v>
      </c>
      <c r="R24" s="8" t="s">
        <v>922</v>
      </c>
      <c r="S24" s="8" t="s">
        <v>923</v>
      </c>
      <c r="T24" s="8" t="b">
        <v>1</v>
      </c>
      <c r="U24" s="8" t="s">
        <v>924</v>
      </c>
      <c r="V24" s="8" t="s">
        <v>925</v>
      </c>
      <c r="W24" s="8">
        <v>3</v>
      </c>
      <c r="X24" s="8" t="b">
        <v>0</v>
      </c>
      <c r="Y24" s="8" t="s">
        <v>638</v>
      </c>
      <c r="Z24" s="8" t="s">
        <v>639</v>
      </c>
      <c r="AA24" s="8" t="s">
        <v>640</v>
      </c>
      <c r="AB24" s="8">
        <v>0</v>
      </c>
      <c r="AC24" s="8" t="s">
        <v>641</v>
      </c>
      <c r="AD24" s="8">
        <v>-1</v>
      </c>
      <c r="AE24" s="8" t="s">
        <v>642</v>
      </c>
      <c r="AF24" s="8">
        <v>0</v>
      </c>
      <c r="AG24" s="8" t="b">
        <v>0</v>
      </c>
      <c r="AH24" s="8">
        <v>-1</v>
      </c>
      <c r="AI24" s="8" t="s">
        <v>642</v>
      </c>
      <c r="AJ24" s="8">
        <v>0</v>
      </c>
      <c r="AK24" s="8" t="b">
        <v>0</v>
      </c>
      <c r="AL24" s="8">
        <v>0</v>
      </c>
      <c r="AM24" s="8" t="b">
        <v>0</v>
      </c>
      <c r="AN24" s="8">
        <v>0</v>
      </c>
      <c r="AO24" s="8" t="b">
        <v>0</v>
      </c>
      <c r="AP24" s="8">
        <v>88000000</v>
      </c>
      <c r="AR24" s="8">
        <v>88000000</v>
      </c>
      <c r="AS24" s="8">
        <v>0</v>
      </c>
      <c r="AT24" s="8" t="b">
        <v>1</v>
      </c>
      <c r="AU24" s="8" t="b">
        <v>0</v>
      </c>
    </row>
    <row r="25" spans="1:47" x14ac:dyDescent="0.25">
      <c r="A25" s="8" t="s">
        <v>920</v>
      </c>
      <c r="B25" s="8" t="s">
        <v>625</v>
      </c>
      <c r="C25" s="8">
        <v>20210101</v>
      </c>
      <c r="D25" s="8">
        <v>2021</v>
      </c>
      <c r="E25" s="8">
        <v>52</v>
      </c>
      <c r="F25" s="8" t="s">
        <v>921</v>
      </c>
      <c r="G25" s="8">
        <v>842</v>
      </c>
      <c r="H25" s="8" t="s">
        <v>627</v>
      </c>
      <c r="I25" s="8" t="s">
        <v>627</v>
      </c>
      <c r="J25" s="8" t="s">
        <v>917</v>
      </c>
      <c r="K25" s="8" t="s">
        <v>918</v>
      </c>
      <c r="L25" s="8">
        <v>246</v>
      </c>
      <c r="M25" s="8" t="s">
        <v>728</v>
      </c>
      <c r="N25" s="8" t="s">
        <v>135</v>
      </c>
      <c r="O25" s="8">
        <v>0</v>
      </c>
      <c r="P25" s="8" t="s">
        <v>632</v>
      </c>
      <c r="Q25" s="8" t="s">
        <v>633</v>
      </c>
      <c r="R25" s="8" t="s">
        <v>922</v>
      </c>
      <c r="S25" s="8" t="s">
        <v>923</v>
      </c>
      <c r="T25" s="8" t="b">
        <v>1</v>
      </c>
      <c r="U25" s="8" t="s">
        <v>924</v>
      </c>
      <c r="V25" s="8" t="s">
        <v>925</v>
      </c>
      <c r="W25" s="8">
        <v>3</v>
      </c>
      <c r="X25" s="8" t="b">
        <v>0</v>
      </c>
      <c r="Y25" s="8" t="s">
        <v>638</v>
      </c>
      <c r="Z25" s="8" t="s">
        <v>639</v>
      </c>
      <c r="AA25" s="8" t="s">
        <v>640</v>
      </c>
      <c r="AB25" s="8">
        <v>0</v>
      </c>
      <c r="AC25" s="8" t="s">
        <v>641</v>
      </c>
      <c r="AD25" s="8">
        <v>-1</v>
      </c>
      <c r="AE25" s="8" t="s">
        <v>642</v>
      </c>
      <c r="AF25" s="8">
        <v>0</v>
      </c>
      <c r="AG25" s="8" t="b">
        <v>0</v>
      </c>
      <c r="AH25" s="8">
        <v>-1</v>
      </c>
      <c r="AI25" s="8" t="s">
        <v>642</v>
      </c>
      <c r="AJ25" s="8">
        <v>0</v>
      </c>
      <c r="AK25" s="8" t="b">
        <v>0</v>
      </c>
      <c r="AL25" s="8">
        <v>0</v>
      </c>
      <c r="AM25" s="8" t="b">
        <v>0</v>
      </c>
      <c r="AN25" s="8">
        <v>0</v>
      </c>
      <c r="AO25" s="8" t="b">
        <v>0</v>
      </c>
      <c r="AP25" s="8">
        <v>1359000000</v>
      </c>
      <c r="AR25" s="8">
        <v>1359000000</v>
      </c>
      <c r="AS25" s="8">
        <v>0</v>
      </c>
      <c r="AT25" s="8" t="b">
        <v>1</v>
      </c>
      <c r="AU25" s="8" t="b">
        <v>0</v>
      </c>
    </row>
    <row r="26" spans="1:47" x14ac:dyDescent="0.25">
      <c r="A26" s="8" t="s">
        <v>920</v>
      </c>
      <c r="B26" s="8" t="s">
        <v>625</v>
      </c>
      <c r="C26" s="8">
        <v>20210101</v>
      </c>
      <c r="D26" s="8">
        <v>2021</v>
      </c>
      <c r="E26" s="8">
        <v>52</v>
      </c>
      <c r="F26" s="8" t="s">
        <v>921</v>
      </c>
      <c r="G26" s="8">
        <v>842</v>
      </c>
      <c r="H26" s="8" t="s">
        <v>627</v>
      </c>
      <c r="I26" s="8" t="s">
        <v>627</v>
      </c>
      <c r="J26" s="8" t="s">
        <v>917</v>
      </c>
      <c r="K26" s="8" t="s">
        <v>918</v>
      </c>
      <c r="L26" s="8">
        <v>251</v>
      </c>
      <c r="M26" s="8" t="s">
        <v>729</v>
      </c>
      <c r="N26" s="8" t="s">
        <v>145</v>
      </c>
      <c r="O26" s="8">
        <v>0</v>
      </c>
      <c r="P26" s="8" t="s">
        <v>632</v>
      </c>
      <c r="Q26" s="8" t="s">
        <v>633</v>
      </c>
      <c r="R26" s="8" t="s">
        <v>922</v>
      </c>
      <c r="S26" s="8" t="s">
        <v>923</v>
      </c>
      <c r="T26" s="8" t="b">
        <v>1</v>
      </c>
      <c r="U26" s="8" t="s">
        <v>924</v>
      </c>
      <c r="V26" s="8" t="s">
        <v>925</v>
      </c>
      <c r="W26" s="8">
        <v>3</v>
      </c>
      <c r="X26" s="8" t="b">
        <v>0</v>
      </c>
      <c r="Y26" s="8" t="s">
        <v>638</v>
      </c>
      <c r="Z26" s="8" t="s">
        <v>639</v>
      </c>
      <c r="AA26" s="8" t="s">
        <v>640</v>
      </c>
      <c r="AB26" s="8">
        <v>0</v>
      </c>
      <c r="AC26" s="8" t="s">
        <v>641</v>
      </c>
      <c r="AD26" s="8">
        <v>-1</v>
      </c>
      <c r="AE26" s="8" t="s">
        <v>642</v>
      </c>
      <c r="AF26" s="8">
        <v>0</v>
      </c>
      <c r="AG26" s="8" t="b">
        <v>0</v>
      </c>
      <c r="AH26" s="8">
        <v>-1</v>
      </c>
      <c r="AI26" s="8" t="s">
        <v>642</v>
      </c>
      <c r="AJ26" s="8">
        <v>0</v>
      </c>
      <c r="AK26" s="8" t="b">
        <v>0</v>
      </c>
      <c r="AL26" s="8">
        <v>0</v>
      </c>
      <c r="AM26" s="8" t="b">
        <v>0</v>
      </c>
      <c r="AN26" s="8">
        <v>0</v>
      </c>
      <c r="AO26" s="8" t="b">
        <v>0</v>
      </c>
      <c r="AP26" s="8">
        <v>18396000000</v>
      </c>
      <c r="AR26" s="8">
        <v>18396000000</v>
      </c>
      <c r="AS26" s="8">
        <v>0</v>
      </c>
      <c r="AT26" s="8" t="b">
        <v>1</v>
      </c>
      <c r="AU26" s="8" t="b">
        <v>0</v>
      </c>
    </row>
    <row r="27" spans="1:47" x14ac:dyDescent="0.25">
      <c r="A27" s="8" t="s">
        <v>920</v>
      </c>
      <c r="B27" s="8" t="s">
        <v>625</v>
      </c>
      <c r="C27" s="8">
        <v>20210101</v>
      </c>
      <c r="D27" s="8">
        <v>2021</v>
      </c>
      <c r="E27" s="8">
        <v>52</v>
      </c>
      <c r="F27" s="8" t="s">
        <v>921</v>
      </c>
      <c r="G27" s="8">
        <v>842</v>
      </c>
      <c r="H27" s="8" t="s">
        <v>627</v>
      </c>
      <c r="I27" s="8" t="s">
        <v>627</v>
      </c>
      <c r="J27" s="8" t="s">
        <v>917</v>
      </c>
      <c r="K27" s="8" t="s">
        <v>918</v>
      </c>
      <c r="L27" s="8">
        <v>276</v>
      </c>
      <c r="M27" s="8" t="s">
        <v>740</v>
      </c>
      <c r="N27" s="8" t="s">
        <v>111</v>
      </c>
      <c r="O27" s="8">
        <v>0</v>
      </c>
      <c r="P27" s="8" t="s">
        <v>632</v>
      </c>
      <c r="Q27" s="8" t="s">
        <v>633</v>
      </c>
      <c r="R27" s="8" t="s">
        <v>922</v>
      </c>
      <c r="S27" s="8" t="s">
        <v>923</v>
      </c>
      <c r="T27" s="8" t="b">
        <v>1</v>
      </c>
      <c r="U27" s="8" t="s">
        <v>924</v>
      </c>
      <c r="V27" s="8" t="s">
        <v>925</v>
      </c>
      <c r="W27" s="8">
        <v>3</v>
      </c>
      <c r="X27" s="8" t="b">
        <v>0</v>
      </c>
      <c r="Y27" s="8" t="s">
        <v>638</v>
      </c>
      <c r="Z27" s="8" t="s">
        <v>639</v>
      </c>
      <c r="AA27" s="8" t="s">
        <v>640</v>
      </c>
      <c r="AB27" s="8">
        <v>0</v>
      </c>
      <c r="AC27" s="8" t="s">
        <v>641</v>
      </c>
      <c r="AD27" s="8">
        <v>-1</v>
      </c>
      <c r="AE27" s="8" t="s">
        <v>642</v>
      </c>
      <c r="AF27" s="8">
        <v>0</v>
      </c>
      <c r="AG27" s="8" t="b">
        <v>0</v>
      </c>
      <c r="AH27" s="8">
        <v>-1</v>
      </c>
      <c r="AI27" s="8" t="s">
        <v>642</v>
      </c>
      <c r="AJ27" s="8">
        <v>0</v>
      </c>
      <c r="AK27" s="8" t="b">
        <v>0</v>
      </c>
      <c r="AL27" s="8">
        <v>0</v>
      </c>
      <c r="AM27" s="8" t="b">
        <v>0</v>
      </c>
      <c r="AN27" s="8">
        <v>0</v>
      </c>
      <c r="AO27" s="8" t="b">
        <v>0</v>
      </c>
      <c r="AP27" s="8">
        <v>34749000000</v>
      </c>
      <c r="AR27" s="8">
        <v>34749000000</v>
      </c>
      <c r="AS27" s="8">
        <v>0</v>
      </c>
      <c r="AT27" s="8" t="b">
        <v>1</v>
      </c>
      <c r="AU27" s="8" t="b">
        <v>0</v>
      </c>
    </row>
    <row r="28" spans="1:47" x14ac:dyDescent="0.25">
      <c r="A28" s="8" t="s">
        <v>920</v>
      </c>
      <c r="B28" s="8" t="s">
        <v>625</v>
      </c>
      <c r="C28" s="8">
        <v>20210101</v>
      </c>
      <c r="D28" s="8">
        <v>2021</v>
      </c>
      <c r="E28" s="8">
        <v>52</v>
      </c>
      <c r="F28" s="8" t="s">
        <v>921</v>
      </c>
      <c r="G28" s="8">
        <v>842</v>
      </c>
      <c r="H28" s="8" t="s">
        <v>627</v>
      </c>
      <c r="I28" s="8" t="s">
        <v>627</v>
      </c>
      <c r="J28" s="8" t="s">
        <v>917</v>
      </c>
      <c r="K28" s="8" t="s">
        <v>918</v>
      </c>
      <c r="L28" s="8">
        <v>300</v>
      </c>
      <c r="M28" s="8" t="s">
        <v>744</v>
      </c>
      <c r="N28" s="8" t="s">
        <v>167</v>
      </c>
      <c r="O28" s="8">
        <v>0</v>
      </c>
      <c r="P28" s="8" t="s">
        <v>632</v>
      </c>
      <c r="Q28" s="8" t="s">
        <v>633</v>
      </c>
      <c r="R28" s="8" t="s">
        <v>922</v>
      </c>
      <c r="S28" s="8" t="s">
        <v>923</v>
      </c>
      <c r="T28" s="8" t="b">
        <v>1</v>
      </c>
      <c r="U28" s="8" t="s">
        <v>924</v>
      </c>
      <c r="V28" s="8" t="s">
        <v>925</v>
      </c>
      <c r="W28" s="8">
        <v>3</v>
      </c>
      <c r="X28" s="8" t="b">
        <v>0</v>
      </c>
      <c r="Y28" s="8" t="s">
        <v>638</v>
      </c>
      <c r="Z28" s="8" t="s">
        <v>639</v>
      </c>
      <c r="AA28" s="8" t="s">
        <v>640</v>
      </c>
      <c r="AB28" s="8">
        <v>0</v>
      </c>
      <c r="AC28" s="8" t="s">
        <v>641</v>
      </c>
      <c r="AD28" s="8">
        <v>-1</v>
      </c>
      <c r="AE28" s="8" t="s">
        <v>642</v>
      </c>
      <c r="AF28" s="8">
        <v>0</v>
      </c>
      <c r="AG28" s="8" t="b">
        <v>0</v>
      </c>
      <c r="AH28" s="8">
        <v>-1</v>
      </c>
      <c r="AI28" s="8" t="s">
        <v>642</v>
      </c>
      <c r="AJ28" s="8">
        <v>0</v>
      </c>
      <c r="AK28" s="8" t="b">
        <v>0</v>
      </c>
      <c r="AL28" s="8">
        <v>0</v>
      </c>
      <c r="AM28" s="8" t="b">
        <v>0</v>
      </c>
      <c r="AN28" s="8">
        <v>0</v>
      </c>
      <c r="AO28" s="8" t="b">
        <v>0</v>
      </c>
      <c r="AP28" s="8">
        <v>2851000000</v>
      </c>
      <c r="AR28" s="8">
        <v>2851000000</v>
      </c>
      <c r="AS28" s="8">
        <v>0</v>
      </c>
      <c r="AT28" s="8" t="b">
        <v>1</v>
      </c>
      <c r="AU28" s="8" t="b">
        <v>0</v>
      </c>
    </row>
    <row r="29" spans="1:47" x14ac:dyDescent="0.25">
      <c r="A29" s="8" t="s">
        <v>920</v>
      </c>
      <c r="B29" s="8" t="s">
        <v>625</v>
      </c>
      <c r="C29" s="8">
        <v>20210101</v>
      </c>
      <c r="D29" s="8">
        <v>2021</v>
      </c>
      <c r="E29" s="8">
        <v>52</v>
      </c>
      <c r="F29" s="8" t="s">
        <v>921</v>
      </c>
      <c r="G29" s="8">
        <v>842</v>
      </c>
      <c r="H29" s="8" t="s">
        <v>627</v>
      </c>
      <c r="I29" s="8" t="s">
        <v>627</v>
      </c>
      <c r="J29" s="8" t="s">
        <v>917</v>
      </c>
      <c r="K29" s="8" t="s">
        <v>918</v>
      </c>
      <c r="L29" s="8">
        <v>320</v>
      </c>
      <c r="M29" s="8" t="s">
        <v>826</v>
      </c>
      <c r="N29" s="8" t="s">
        <v>171</v>
      </c>
      <c r="O29" s="8">
        <v>0</v>
      </c>
      <c r="P29" s="8" t="s">
        <v>632</v>
      </c>
      <c r="Q29" s="8" t="s">
        <v>633</v>
      </c>
      <c r="R29" s="8" t="s">
        <v>922</v>
      </c>
      <c r="S29" s="8" t="s">
        <v>923</v>
      </c>
      <c r="T29" s="8" t="b">
        <v>1</v>
      </c>
      <c r="U29" s="8" t="s">
        <v>924</v>
      </c>
      <c r="V29" s="8" t="s">
        <v>925</v>
      </c>
      <c r="W29" s="8">
        <v>3</v>
      </c>
      <c r="X29" s="8" t="b">
        <v>0</v>
      </c>
      <c r="Y29" s="8" t="s">
        <v>638</v>
      </c>
      <c r="Z29" s="8" t="s">
        <v>639</v>
      </c>
      <c r="AA29" s="8" t="s">
        <v>640</v>
      </c>
      <c r="AB29" s="8">
        <v>0</v>
      </c>
      <c r="AC29" s="8" t="s">
        <v>641</v>
      </c>
      <c r="AD29" s="8">
        <v>-1</v>
      </c>
      <c r="AE29" s="8" t="s">
        <v>642</v>
      </c>
      <c r="AF29" s="8">
        <v>0</v>
      </c>
      <c r="AG29" s="8" t="b">
        <v>0</v>
      </c>
      <c r="AH29" s="8">
        <v>-1</v>
      </c>
      <c r="AI29" s="8" t="s">
        <v>642</v>
      </c>
      <c r="AJ29" s="8">
        <v>0</v>
      </c>
      <c r="AK29" s="8" t="b">
        <v>0</v>
      </c>
      <c r="AL29" s="8">
        <v>0</v>
      </c>
      <c r="AM29" s="8" t="b">
        <v>0</v>
      </c>
      <c r="AN29" s="8">
        <v>0</v>
      </c>
      <c r="AO29" s="8" t="b">
        <v>0</v>
      </c>
      <c r="AP29" s="8">
        <v>1093000000</v>
      </c>
      <c r="AR29" s="8">
        <v>1093000000</v>
      </c>
      <c r="AS29" s="8">
        <v>0</v>
      </c>
      <c r="AT29" s="8" t="b">
        <v>1</v>
      </c>
      <c r="AU29" s="8" t="b">
        <v>0</v>
      </c>
    </row>
    <row r="30" spans="1:47" x14ac:dyDescent="0.25">
      <c r="A30" s="8" t="s">
        <v>920</v>
      </c>
      <c r="B30" s="8" t="s">
        <v>625</v>
      </c>
      <c r="C30" s="8">
        <v>20210101</v>
      </c>
      <c r="D30" s="8">
        <v>2021</v>
      </c>
      <c r="E30" s="8">
        <v>52</v>
      </c>
      <c r="F30" s="8" t="s">
        <v>921</v>
      </c>
      <c r="G30" s="8">
        <v>842</v>
      </c>
      <c r="H30" s="8" t="s">
        <v>627</v>
      </c>
      <c r="I30" s="8" t="s">
        <v>627</v>
      </c>
      <c r="J30" s="8" t="s">
        <v>917</v>
      </c>
      <c r="K30" s="8" t="s">
        <v>918</v>
      </c>
      <c r="L30" s="8">
        <v>340</v>
      </c>
      <c r="M30" s="8" t="s">
        <v>834</v>
      </c>
      <c r="N30" s="8" t="s">
        <v>183</v>
      </c>
      <c r="O30" s="8">
        <v>0</v>
      </c>
      <c r="P30" s="8" t="s">
        <v>632</v>
      </c>
      <c r="Q30" s="8" t="s">
        <v>633</v>
      </c>
      <c r="R30" s="8" t="s">
        <v>922</v>
      </c>
      <c r="S30" s="8" t="s">
        <v>923</v>
      </c>
      <c r="T30" s="8" t="b">
        <v>1</v>
      </c>
      <c r="U30" s="8" t="s">
        <v>924</v>
      </c>
      <c r="V30" s="8" t="s">
        <v>925</v>
      </c>
      <c r="W30" s="8">
        <v>3</v>
      </c>
      <c r="X30" s="8" t="b">
        <v>0</v>
      </c>
      <c r="Y30" s="8" t="s">
        <v>638</v>
      </c>
      <c r="Z30" s="8" t="s">
        <v>639</v>
      </c>
      <c r="AA30" s="8" t="s">
        <v>640</v>
      </c>
      <c r="AB30" s="8">
        <v>0</v>
      </c>
      <c r="AC30" s="8" t="s">
        <v>641</v>
      </c>
      <c r="AD30" s="8">
        <v>-1</v>
      </c>
      <c r="AE30" s="8" t="s">
        <v>642</v>
      </c>
      <c r="AF30" s="8">
        <v>0</v>
      </c>
      <c r="AG30" s="8" t="b">
        <v>0</v>
      </c>
      <c r="AH30" s="8">
        <v>-1</v>
      </c>
      <c r="AI30" s="8" t="s">
        <v>642</v>
      </c>
      <c r="AJ30" s="8">
        <v>0</v>
      </c>
      <c r="AK30" s="8" t="b">
        <v>0</v>
      </c>
      <c r="AL30" s="8">
        <v>0</v>
      </c>
      <c r="AM30" s="8" t="b">
        <v>0</v>
      </c>
      <c r="AN30" s="8">
        <v>0</v>
      </c>
      <c r="AO30" s="8" t="b">
        <v>0</v>
      </c>
      <c r="AP30" s="8">
        <v>788000000</v>
      </c>
      <c r="AR30" s="8">
        <v>788000000</v>
      </c>
      <c r="AS30" s="8">
        <v>0</v>
      </c>
      <c r="AT30" s="8" t="b">
        <v>1</v>
      </c>
      <c r="AU30" s="8" t="b">
        <v>0</v>
      </c>
    </row>
    <row r="31" spans="1:47" x14ac:dyDescent="0.25">
      <c r="A31" s="8" t="s">
        <v>920</v>
      </c>
      <c r="B31" s="8" t="s">
        <v>625</v>
      </c>
      <c r="C31" s="8">
        <v>20210101</v>
      </c>
      <c r="D31" s="8">
        <v>2021</v>
      </c>
      <c r="E31" s="8">
        <v>52</v>
      </c>
      <c r="F31" s="8" t="s">
        <v>921</v>
      </c>
      <c r="G31" s="8">
        <v>842</v>
      </c>
      <c r="H31" s="8" t="s">
        <v>627</v>
      </c>
      <c r="I31" s="8" t="s">
        <v>627</v>
      </c>
      <c r="J31" s="8" t="s">
        <v>917</v>
      </c>
      <c r="K31" s="8" t="s">
        <v>918</v>
      </c>
      <c r="L31" s="8">
        <v>344</v>
      </c>
      <c r="M31" s="8" t="s">
        <v>835</v>
      </c>
      <c r="N31" s="8" t="s">
        <v>943</v>
      </c>
      <c r="O31" s="8">
        <v>0</v>
      </c>
      <c r="P31" s="8" t="s">
        <v>632</v>
      </c>
      <c r="Q31" s="8" t="s">
        <v>633</v>
      </c>
      <c r="R31" s="8" t="s">
        <v>922</v>
      </c>
      <c r="S31" s="8" t="s">
        <v>923</v>
      </c>
      <c r="T31" s="8" t="b">
        <v>1</v>
      </c>
      <c r="U31" s="8" t="s">
        <v>924</v>
      </c>
      <c r="V31" s="8" t="s">
        <v>925</v>
      </c>
      <c r="W31" s="8">
        <v>3</v>
      </c>
      <c r="X31" s="8" t="b">
        <v>0</v>
      </c>
      <c r="Y31" s="8" t="s">
        <v>638</v>
      </c>
      <c r="Z31" s="8" t="s">
        <v>639</v>
      </c>
      <c r="AA31" s="8" t="s">
        <v>640</v>
      </c>
      <c r="AB31" s="8">
        <v>0</v>
      </c>
      <c r="AC31" s="8" t="s">
        <v>641</v>
      </c>
      <c r="AD31" s="8">
        <v>-1</v>
      </c>
      <c r="AE31" s="8" t="s">
        <v>642</v>
      </c>
      <c r="AF31" s="8">
        <v>0</v>
      </c>
      <c r="AG31" s="8" t="b">
        <v>0</v>
      </c>
      <c r="AH31" s="8">
        <v>-1</v>
      </c>
      <c r="AI31" s="8" t="s">
        <v>642</v>
      </c>
      <c r="AJ31" s="8">
        <v>0</v>
      </c>
      <c r="AK31" s="8" t="b">
        <v>0</v>
      </c>
      <c r="AL31" s="8">
        <v>0</v>
      </c>
      <c r="AM31" s="8" t="b">
        <v>0</v>
      </c>
      <c r="AN31" s="8">
        <v>0</v>
      </c>
      <c r="AO31" s="8" t="b">
        <v>0</v>
      </c>
      <c r="AP31" s="8">
        <v>11901000000</v>
      </c>
      <c r="AR31" s="8">
        <v>11901000000</v>
      </c>
      <c r="AS31" s="8">
        <v>0</v>
      </c>
      <c r="AT31" s="8" t="b">
        <v>1</v>
      </c>
      <c r="AU31" s="8" t="b">
        <v>0</v>
      </c>
    </row>
    <row r="32" spans="1:47" x14ac:dyDescent="0.25">
      <c r="A32" s="8" t="s">
        <v>920</v>
      </c>
      <c r="B32" s="8" t="s">
        <v>625</v>
      </c>
      <c r="C32" s="8">
        <v>20210101</v>
      </c>
      <c r="D32" s="8">
        <v>2021</v>
      </c>
      <c r="E32" s="8">
        <v>52</v>
      </c>
      <c r="F32" s="8" t="s">
        <v>921</v>
      </c>
      <c r="G32" s="8">
        <v>842</v>
      </c>
      <c r="H32" s="8" t="s">
        <v>627</v>
      </c>
      <c r="I32" s="8" t="s">
        <v>627</v>
      </c>
      <c r="J32" s="8" t="s">
        <v>917</v>
      </c>
      <c r="K32" s="8" t="s">
        <v>918</v>
      </c>
      <c r="L32" s="8">
        <v>348</v>
      </c>
      <c r="M32" s="8" t="s">
        <v>836</v>
      </c>
      <c r="N32" s="8" t="s">
        <v>189</v>
      </c>
      <c r="O32" s="8">
        <v>0</v>
      </c>
      <c r="P32" s="8" t="s">
        <v>632</v>
      </c>
      <c r="Q32" s="8" t="s">
        <v>633</v>
      </c>
      <c r="R32" s="8" t="s">
        <v>922</v>
      </c>
      <c r="S32" s="8" t="s">
        <v>923</v>
      </c>
      <c r="T32" s="8" t="b">
        <v>1</v>
      </c>
      <c r="U32" s="8" t="s">
        <v>924</v>
      </c>
      <c r="V32" s="8" t="s">
        <v>925</v>
      </c>
      <c r="W32" s="8">
        <v>3</v>
      </c>
      <c r="X32" s="8" t="b">
        <v>0</v>
      </c>
      <c r="Y32" s="8" t="s">
        <v>638</v>
      </c>
      <c r="Z32" s="8" t="s">
        <v>639</v>
      </c>
      <c r="AA32" s="8" t="s">
        <v>640</v>
      </c>
      <c r="AB32" s="8">
        <v>0</v>
      </c>
      <c r="AC32" s="8" t="s">
        <v>641</v>
      </c>
      <c r="AD32" s="8">
        <v>-1</v>
      </c>
      <c r="AE32" s="8" t="s">
        <v>642</v>
      </c>
      <c r="AF32" s="8">
        <v>0</v>
      </c>
      <c r="AG32" s="8" t="b">
        <v>0</v>
      </c>
      <c r="AH32" s="8">
        <v>-1</v>
      </c>
      <c r="AI32" s="8" t="s">
        <v>642</v>
      </c>
      <c r="AJ32" s="8">
        <v>0</v>
      </c>
      <c r="AK32" s="8" t="b">
        <v>0</v>
      </c>
      <c r="AL32" s="8">
        <v>0</v>
      </c>
      <c r="AM32" s="8" t="b">
        <v>0</v>
      </c>
      <c r="AN32" s="8">
        <v>0</v>
      </c>
      <c r="AO32" s="8" t="b">
        <v>0</v>
      </c>
      <c r="AP32" s="8">
        <v>484000000</v>
      </c>
      <c r="AR32" s="8">
        <v>484000000</v>
      </c>
      <c r="AS32" s="8">
        <v>0</v>
      </c>
      <c r="AT32" s="8" t="b">
        <v>1</v>
      </c>
      <c r="AU32" s="8" t="b">
        <v>0</v>
      </c>
    </row>
    <row r="33" spans="1:47" x14ac:dyDescent="0.25">
      <c r="A33" s="8" t="s">
        <v>920</v>
      </c>
      <c r="B33" s="8" t="s">
        <v>625</v>
      </c>
      <c r="C33" s="8">
        <v>20210101</v>
      </c>
      <c r="D33" s="8">
        <v>2021</v>
      </c>
      <c r="E33" s="8">
        <v>52</v>
      </c>
      <c r="F33" s="8" t="s">
        <v>921</v>
      </c>
      <c r="G33" s="8">
        <v>842</v>
      </c>
      <c r="H33" s="8" t="s">
        <v>627</v>
      </c>
      <c r="I33" s="8" t="s">
        <v>627</v>
      </c>
      <c r="J33" s="8" t="s">
        <v>917</v>
      </c>
      <c r="K33" s="8" t="s">
        <v>918</v>
      </c>
      <c r="L33" s="8">
        <v>360</v>
      </c>
      <c r="M33" s="8" t="s">
        <v>648</v>
      </c>
      <c r="N33" s="8" t="s">
        <v>191</v>
      </c>
      <c r="O33" s="8">
        <v>0</v>
      </c>
      <c r="P33" s="8" t="s">
        <v>632</v>
      </c>
      <c r="Q33" s="8" t="s">
        <v>633</v>
      </c>
      <c r="R33" s="8" t="s">
        <v>922</v>
      </c>
      <c r="S33" s="8" t="s">
        <v>923</v>
      </c>
      <c r="T33" s="8" t="b">
        <v>1</v>
      </c>
      <c r="U33" s="8" t="s">
        <v>924</v>
      </c>
      <c r="V33" s="8" t="s">
        <v>925</v>
      </c>
      <c r="W33" s="8">
        <v>3</v>
      </c>
      <c r="X33" s="8" t="b">
        <v>0</v>
      </c>
      <c r="Y33" s="8" t="s">
        <v>638</v>
      </c>
      <c r="Z33" s="8" t="s">
        <v>639</v>
      </c>
      <c r="AA33" s="8" t="s">
        <v>640</v>
      </c>
      <c r="AB33" s="8">
        <v>0</v>
      </c>
      <c r="AC33" s="8" t="s">
        <v>641</v>
      </c>
      <c r="AD33" s="8">
        <v>-1</v>
      </c>
      <c r="AE33" s="8" t="s">
        <v>642</v>
      </c>
      <c r="AF33" s="8">
        <v>0</v>
      </c>
      <c r="AG33" s="8" t="b">
        <v>0</v>
      </c>
      <c r="AH33" s="8">
        <v>-1</v>
      </c>
      <c r="AI33" s="8" t="s">
        <v>642</v>
      </c>
      <c r="AJ33" s="8">
        <v>0</v>
      </c>
      <c r="AK33" s="8" t="b">
        <v>0</v>
      </c>
      <c r="AL33" s="8">
        <v>0</v>
      </c>
      <c r="AM33" s="8" t="b">
        <v>0</v>
      </c>
      <c r="AN33" s="8">
        <v>0</v>
      </c>
      <c r="AO33" s="8" t="b">
        <v>0</v>
      </c>
      <c r="AP33" s="8">
        <v>497000000</v>
      </c>
      <c r="AR33" s="8">
        <v>497000000</v>
      </c>
      <c r="AS33" s="8">
        <v>0</v>
      </c>
      <c r="AT33" s="8" t="b">
        <v>1</v>
      </c>
      <c r="AU33" s="8" t="b">
        <v>0</v>
      </c>
    </row>
    <row r="34" spans="1:47" x14ac:dyDescent="0.25">
      <c r="A34" s="8" t="s">
        <v>920</v>
      </c>
      <c r="B34" s="8" t="s">
        <v>625</v>
      </c>
      <c r="C34" s="8">
        <v>20210101</v>
      </c>
      <c r="D34" s="8">
        <v>2021</v>
      </c>
      <c r="E34" s="8">
        <v>52</v>
      </c>
      <c r="F34" s="8" t="s">
        <v>921</v>
      </c>
      <c r="G34" s="8">
        <v>842</v>
      </c>
      <c r="H34" s="8" t="s">
        <v>627</v>
      </c>
      <c r="I34" s="8" t="s">
        <v>627</v>
      </c>
      <c r="J34" s="8" t="s">
        <v>917</v>
      </c>
      <c r="K34" s="8" t="s">
        <v>918</v>
      </c>
      <c r="L34" s="8">
        <v>372</v>
      </c>
      <c r="M34" s="8" t="s">
        <v>761</v>
      </c>
      <c r="N34" s="8" t="s">
        <v>762</v>
      </c>
      <c r="O34" s="8">
        <v>0</v>
      </c>
      <c r="P34" s="8" t="s">
        <v>632</v>
      </c>
      <c r="Q34" s="8" t="s">
        <v>633</v>
      </c>
      <c r="R34" s="8" t="s">
        <v>922</v>
      </c>
      <c r="S34" s="8" t="s">
        <v>923</v>
      </c>
      <c r="T34" s="8" t="b">
        <v>1</v>
      </c>
      <c r="U34" s="8" t="s">
        <v>924</v>
      </c>
      <c r="V34" s="8" t="s">
        <v>925</v>
      </c>
      <c r="W34" s="8">
        <v>3</v>
      </c>
      <c r="X34" s="8" t="b">
        <v>0</v>
      </c>
      <c r="Y34" s="8" t="s">
        <v>638</v>
      </c>
      <c r="Z34" s="8" t="s">
        <v>639</v>
      </c>
      <c r="AA34" s="8" t="s">
        <v>640</v>
      </c>
      <c r="AB34" s="8">
        <v>0</v>
      </c>
      <c r="AC34" s="8" t="s">
        <v>641</v>
      </c>
      <c r="AD34" s="8">
        <v>-1</v>
      </c>
      <c r="AE34" s="8" t="s">
        <v>642</v>
      </c>
      <c r="AF34" s="8">
        <v>0</v>
      </c>
      <c r="AG34" s="8" t="b">
        <v>0</v>
      </c>
      <c r="AH34" s="8">
        <v>-1</v>
      </c>
      <c r="AI34" s="8" t="s">
        <v>642</v>
      </c>
      <c r="AJ34" s="8">
        <v>0</v>
      </c>
      <c r="AK34" s="8" t="b">
        <v>0</v>
      </c>
      <c r="AL34" s="8">
        <v>0</v>
      </c>
      <c r="AM34" s="8" t="b">
        <v>0</v>
      </c>
      <c r="AN34" s="8">
        <v>0</v>
      </c>
      <c r="AO34" s="8" t="b">
        <v>0</v>
      </c>
      <c r="AP34" s="8">
        <v>21265000000</v>
      </c>
      <c r="AR34" s="8">
        <v>21265000000</v>
      </c>
      <c r="AS34" s="8">
        <v>0</v>
      </c>
      <c r="AT34" s="8" t="b">
        <v>1</v>
      </c>
      <c r="AU34" s="8" t="b">
        <v>0</v>
      </c>
    </row>
    <row r="35" spans="1:47" x14ac:dyDescent="0.25">
      <c r="A35" s="8" t="s">
        <v>920</v>
      </c>
      <c r="B35" s="8" t="s">
        <v>625</v>
      </c>
      <c r="C35" s="8">
        <v>20210101</v>
      </c>
      <c r="D35" s="8">
        <v>2021</v>
      </c>
      <c r="E35" s="8">
        <v>52</v>
      </c>
      <c r="F35" s="8" t="s">
        <v>921</v>
      </c>
      <c r="G35" s="8">
        <v>842</v>
      </c>
      <c r="H35" s="8" t="s">
        <v>627</v>
      </c>
      <c r="I35" s="8" t="s">
        <v>627</v>
      </c>
      <c r="J35" s="8" t="s">
        <v>917</v>
      </c>
      <c r="K35" s="8" t="s">
        <v>918</v>
      </c>
      <c r="L35" s="8">
        <v>376</v>
      </c>
      <c r="M35" s="8" t="s">
        <v>763</v>
      </c>
      <c r="N35" s="8" t="s">
        <v>195</v>
      </c>
      <c r="O35" s="8">
        <v>0</v>
      </c>
      <c r="P35" s="8" t="s">
        <v>632</v>
      </c>
      <c r="Q35" s="8" t="s">
        <v>633</v>
      </c>
      <c r="R35" s="8" t="s">
        <v>922</v>
      </c>
      <c r="S35" s="8" t="s">
        <v>923</v>
      </c>
      <c r="T35" s="8" t="b">
        <v>1</v>
      </c>
      <c r="U35" s="8" t="s">
        <v>924</v>
      </c>
      <c r="V35" s="8" t="s">
        <v>925</v>
      </c>
      <c r="W35" s="8">
        <v>3</v>
      </c>
      <c r="X35" s="8" t="b">
        <v>0</v>
      </c>
      <c r="Y35" s="8" t="s">
        <v>638</v>
      </c>
      <c r="Z35" s="8" t="s">
        <v>639</v>
      </c>
      <c r="AA35" s="8" t="s">
        <v>640</v>
      </c>
      <c r="AB35" s="8">
        <v>0</v>
      </c>
      <c r="AC35" s="8" t="s">
        <v>641</v>
      </c>
      <c r="AD35" s="8">
        <v>-1</v>
      </c>
      <c r="AE35" s="8" t="s">
        <v>642</v>
      </c>
      <c r="AF35" s="8">
        <v>0</v>
      </c>
      <c r="AG35" s="8" t="b">
        <v>0</v>
      </c>
      <c r="AH35" s="8">
        <v>-1</v>
      </c>
      <c r="AI35" s="8" t="s">
        <v>642</v>
      </c>
      <c r="AJ35" s="8">
        <v>0</v>
      </c>
      <c r="AK35" s="8" t="b">
        <v>0</v>
      </c>
      <c r="AL35" s="8">
        <v>0</v>
      </c>
      <c r="AM35" s="8" t="b">
        <v>0</v>
      </c>
      <c r="AN35" s="8">
        <v>0</v>
      </c>
      <c r="AO35" s="8" t="b">
        <v>0</v>
      </c>
      <c r="AP35" s="8">
        <v>7633000000</v>
      </c>
      <c r="AR35" s="8">
        <v>7633000000</v>
      </c>
      <c r="AS35" s="8">
        <v>0</v>
      </c>
      <c r="AT35" s="8" t="b">
        <v>1</v>
      </c>
      <c r="AU35" s="8" t="b">
        <v>0</v>
      </c>
    </row>
    <row r="36" spans="1:47" x14ac:dyDescent="0.25">
      <c r="A36" s="8" t="s">
        <v>920</v>
      </c>
      <c r="B36" s="8" t="s">
        <v>625</v>
      </c>
      <c r="C36" s="8">
        <v>20210101</v>
      </c>
      <c r="D36" s="8">
        <v>2021</v>
      </c>
      <c r="E36" s="8">
        <v>52</v>
      </c>
      <c r="F36" s="8" t="s">
        <v>921</v>
      </c>
      <c r="G36" s="8">
        <v>842</v>
      </c>
      <c r="H36" s="8" t="s">
        <v>627</v>
      </c>
      <c r="I36" s="8" t="s">
        <v>627</v>
      </c>
      <c r="J36" s="8" t="s">
        <v>917</v>
      </c>
      <c r="K36" s="8" t="s">
        <v>918</v>
      </c>
      <c r="L36" s="8">
        <v>380</v>
      </c>
      <c r="M36" s="8" t="s">
        <v>764</v>
      </c>
      <c r="N36" s="8" t="s">
        <v>209</v>
      </c>
      <c r="O36" s="8">
        <v>0</v>
      </c>
      <c r="P36" s="8" t="s">
        <v>632</v>
      </c>
      <c r="Q36" s="8" t="s">
        <v>633</v>
      </c>
      <c r="R36" s="8" t="s">
        <v>922</v>
      </c>
      <c r="S36" s="8" t="s">
        <v>923</v>
      </c>
      <c r="T36" s="8" t="b">
        <v>1</v>
      </c>
      <c r="U36" s="8" t="s">
        <v>924</v>
      </c>
      <c r="V36" s="8" t="s">
        <v>925</v>
      </c>
      <c r="W36" s="8">
        <v>3</v>
      </c>
      <c r="X36" s="8" t="b">
        <v>0</v>
      </c>
      <c r="Y36" s="8" t="s">
        <v>638</v>
      </c>
      <c r="Z36" s="8" t="s">
        <v>639</v>
      </c>
      <c r="AA36" s="8" t="s">
        <v>640</v>
      </c>
      <c r="AB36" s="8">
        <v>0</v>
      </c>
      <c r="AC36" s="8" t="s">
        <v>641</v>
      </c>
      <c r="AD36" s="8">
        <v>-1</v>
      </c>
      <c r="AE36" s="8" t="s">
        <v>642</v>
      </c>
      <c r="AF36" s="8">
        <v>0</v>
      </c>
      <c r="AG36" s="8" t="b">
        <v>0</v>
      </c>
      <c r="AH36" s="8">
        <v>-1</v>
      </c>
      <c r="AI36" s="8" t="s">
        <v>642</v>
      </c>
      <c r="AJ36" s="8">
        <v>0</v>
      </c>
      <c r="AK36" s="8" t="b">
        <v>0</v>
      </c>
      <c r="AL36" s="8">
        <v>0</v>
      </c>
      <c r="AM36" s="8" t="b">
        <v>0</v>
      </c>
      <c r="AN36" s="8">
        <v>0</v>
      </c>
      <c r="AO36" s="8" t="b">
        <v>0</v>
      </c>
      <c r="AP36" s="8">
        <v>5969000000</v>
      </c>
      <c r="AR36" s="8">
        <v>5969000000</v>
      </c>
      <c r="AS36" s="8">
        <v>0</v>
      </c>
      <c r="AT36" s="8" t="b">
        <v>1</v>
      </c>
      <c r="AU36" s="8" t="b">
        <v>0</v>
      </c>
    </row>
    <row r="37" spans="1:47" x14ac:dyDescent="0.25">
      <c r="A37" s="8" t="s">
        <v>920</v>
      </c>
      <c r="B37" s="8" t="s">
        <v>625</v>
      </c>
      <c r="C37" s="8">
        <v>20210101</v>
      </c>
      <c r="D37" s="8">
        <v>2021</v>
      </c>
      <c r="E37" s="8">
        <v>52</v>
      </c>
      <c r="F37" s="8" t="s">
        <v>921</v>
      </c>
      <c r="G37" s="8">
        <v>842</v>
      </c>
      <c r="H37" s="8" t="s">
        <v>627</v>
      </c>
      <c r="I37" s="8" t="s">
        <v>627</v>
      </c>
      <c r="J37" s="8" t="s">
        <v>917</v>
      </c>
      <c r="K37" s="8" t="s">
        <v>918</v>
      </c>
      <c r="L37" s="8">
        <v>392</v>
      </c>
      <c r="M37" s="8" t="s">
        <v>768</v>
      </c>
      <c r="N37" s="8" t="s">
        <v>217</v>
      </c>
      <c r="O37" s="8">
        <v>0</v>
      </c>
      <c r="P37" s="8" t="s">
        <v>632</v>
      </c>
      <c r="Q37" s="8" t="s">
        <v>633</v>
      </c>
      <c r="R37" s="8" t="s">
        <v>922</v>
      </c>
      <c r="S37" s="8" t="s">
        <v>923</v>
      </c>
      <c r="T37" s="8" t="b">
        <v>1</v>
      </c>
      <c r="U37" s="8" t="s">
        <v>924</v>
      </c>
      <c r="V37" s="8" t="s">
        <v>925</v>
      </c>
      <c r="W37" s="8">
        <v>3</v>
      </c>
      <c r="X37" s="8" t="b">
        <v>0</v>
      </c>
      <c r="Y37" s="8" t="s">
        <v>638</v>
      </c>
      <c r="Z37" s="8" t="s">
        <v>639</v>
      </c>
      <c r="AA37" s="8" t="s">
        <v>640</v>
      </c>
      <c r="AB37" s="8">
        <v>0</v>
      </c>
      <c r="AC37" s="8" t="s">
        <v>641</v>
      </c>
      <c r="AD37" s="8">
        <v>-1</v>
      </c>
      <c r="AE37" s="8" t="s">
        <v>642</v>
      </c>
      <c r="AF37" s="8">
        <v>0</v>
      </c>
      <c r="AG37" s="8" t="b">
        <v>0</v>
      </c>
      <c r="AH37" s="8">
        <v>-1</v>
      </c>
      <c r="AI37" s="8" t="s">
        <v>642</v>
      </c>
      <c r="AJ37" s="8">
        <v>0</v>
      </c>
      <c r="AK37" s="8" t="b">
        <v>0</v>
      </c>
      <c r="AL37" s="8">
        <v>0</v>
      </c>
      <c r="AM37" s="8" t="b">
        <v>0</v>
      </c>
      <c r="AN37" s="8">
        <v>0</v>
      </c>
      <c r="AO37" s="8" t="b">
        <v>0</v>
      </c>
      <c r="AP37" s="8">
        <v>31121000000</v>
      </c>
      <c r="AR37" s="8">
        <v>31121000000</v>
      </c>
      <c r="AS37" s="8">
        <v>0</v>
      </c>
      <c r="AT37" s="8" t="b">
        <v>1</v>
      </c>
      <c r="AU37" s="8" t="b">
        <v>0</v>
      </c>
    </row>
    <row r="38" spans="1:47" x14ac:dyDescent="0.25">
      <c r="A38" s="8" t="s">
        <v>920</v>
      </c>
      <c r="B38" s="8" t="s">
        <v>625</v>
      </c>
      <c r="C38" s="8">
        <v>20210101</v>
      </c>
      <c r="D38" s="8">
        <v>2021</v>
      </c>
      <c r="E38" s="8">
        <v>52</v>
      </c>
      <c r="F38" s="8" t="s">
        <v>921</v>
      </c>
      <c r="G38" s="8">
        <v>842</v>
      </c>
      <c r="H38" s="8" t="s">
        <v>627</v>
      </c>
      <c r="I38" s="8" t="s">
        <v>627</v>
      </c>
      <c r="J38" s="8" t="s">
        <v>917</v>
      </c>
      <c r="K38" s="8" t="s">
        <v>918</v>
      </c>
      <c r="L38" s="8">
        <v>400</v>
      </c>
      <c r="M38" s="8" t="s">
        <v>770</v>
      </c>
      <c r="N38" s="8" t="s">
        <v>215</v>
      </c>
      <c r="O38" s="8">
        <v>0</v>
      </c>
      <c r="P38" s="8" t="s">
        <v>632</v>
      </c>
      <c r="Q38" s="8" t="s">
        <v>633</v>
      </c>
      <c r="R38" s="8" t="s">
        <v>922</v>
      </c>
      <c r="S38" s="8" t="s">
        <v>923</v>
      </c>
      <c r="T38" s="8" t="b">
        <v>1</v>
      </c>
      <c r="U38" s="8" t="s">
        <v>924</v>
      </c>
      <c r="V38" s="8" t="s">
        <v>925</v>
      </c>
      <c r="W38" s="8">
        <v>3</v>
      </c>
      <c r="X38" s="8" t="b">
        <v>0</v>
      </c>
      <c r="Y38" s="8" t="s">
        <v>638</v>
      </c>
      <c r="Z38" s="8" t="s">
        <v>639</v>
      </c>
      <c r="AA38" s="8" t="s">
        <v>640</v>
      </c>
      <c r="AB38" s="8">
        <v>0</v>
      </c>
      <c r="AC38" s="8" t="s">
        <v>641</v>
      </c>
      <c r="AD38" s="8">
        <v>-1</v>
      </c>
      <c r="AE38" s="8" t="s">
        <v>642</v>
      </c>
      <c r="AF38" s="8">
        <v>0</v>
      </c>
      <c r="AG38" s="8" t="b">
        <v>0</v>
      </c>
      <c r="AH38" s="8">
        <v>-1</v>
      </c>
      <c r="AI38" s="8" t="s">
        <v>642</v>
      </c>
      <c r="AJ38" s="8">
        <v>0</v>
      </c>
      <c r="AK38" s="8" t="b">
        <v>0</v>
      </c>
      <c r="AL38" s="8">
        <v>0</v>
      </c>
      <c r="AM38" s="8" t="b">
        <v>0</v>
      </c>
      <c r="AN38" s="8">
        <v>0</v>
      </c>
      <c r="AO38" s="8" t="b">
        <v>0</v>
      </c>
      <c r="AP38" s="8">
        <v>589000000</v>
      </c>
      <c r="AR38" s="8">
        <v>589000000</v>
      </c>
      <c r="AS38" s="8">
        <v>0</v>
      </c>
      <c r="AT38" s="8" t="b">
        <v>1</v>
      </c>
      <c r="AU38" s="8" t="b">
        <v>0</v>
      </c>
    </row>
    <row r="39" spans="1:47" x14ac:dyDescent="0.25">
      <c r="A39" s="8" t="s">
        <v>920</v>
      </c>
      <c r="B39" s="8" t="s">
        <v>625</v>
      </c>
      <c r="C39" s="8">
        <v>20210101</v>
      </c>
      <c r="D39" s="8">
        <v>2021</v>
      </c>
      <c r="E39" s="8">
        <v>52</v>
      </c>
      <c r="F39" s="8" t="s">
        <v>921</v>
      </c>
      <c r="G39" s="8">
        <v>842</v>
      </c>
      <c r="H39" s="8" t="s">
        <v>627</v>
      </c>
      <c r="I39" s="8" t="s">
        <v>627</v>
      </c>
      <c r="J39" s="8" t="s">
        <v>917</v>
      </c>
      <c r="K39" s="8" t="s">
        <v>918</v>
      </c>
      <c r="L39" s="8">
        <v>410</v>
      </c>
      <c r="M39" s="8" t="s">
        <v>794</v>
      </c>
      <c r="N39" s="8" t="s">
        <v>795</v>
      </c>
      <c r="O39" s="8">
        <v>0</v>
      </c>
      <c r="P39" s="8" t="s">
        <v>632</v>
      </c>
      <c r="Q39" s="8" t="s">
        <v>633</v>
      </c>
      <c r="R39" s="8" t="s">
        <v>922</v>
      </c>
      <c r="S39" s="8" t="s">
        <v>923</v>
      </c>
      <c r="T39" s="8" t="b">
        <v>1</v>
      </c>
      <c r="U39" s="8" t="s">
        <v>924</v>
      </c>
      <c r="V39" s="8" t="s">
        <v>925</v>
      </c>
      <c r="W39" s="8">
        <v>3</v>
      </c>
      <c r="X39" s="8" t="b">
        <v>0</v>
      </c>
      <c r="Y39" s="8" t="s">
        <v>638</v>
      </c>
      <c r="Z39" s="8" t="s">
        <v>639</v>
      </c>
      <c r="AA39" s="8" t="s">
        <v>640</v>
      </c>
      <c r="AB39" s="8">
        <v>0</v>
      </c>
      <c r="AC39" s="8" t="s">
        <v>641</v>
      </c>
      <c r="AD39" s="8">
        <v>-1</v>
      </c>
      <c r="AE39" s="8" t="s">
        <v>642</v>
      </c>
      <c r="AF39" s="8">
        <v>0</v>
      </c>
      <c r="AG39" s="8" t="b">
        <v>0</v>
      </c>
      <c r="AH39" s="8">
        <v>-1</v>
      </c>
      <c r="AI39" s="8" t="s">
        <v>642</v>
      </c>
      <c r="AJ39" s="8">
        <v>0</v>
      </c>
      <c r="AK39" s="8" t="b">
        <v>0</v>
      </c>
      <c r="AL39" s="8">
        <v>0</v>
      </c>
      <c r="AM39" s="8" t="b">
        <v>0</v>
      </c>
      <c r="AN39" s="8">
        <v>0</v>
      </c>
      <c r="AO39" s="8" t="b">
        <v>0</v>
      </c>
      <c r="AP39" s="8">
        <v>12343000000</v>
      </c>
      <c r="AR39" s="8">
        <v>12343000000</v>
      </c>
      <c r="AS39" s="8">
        <v>0</v>
      </c>
      <c r="AT39" s="8" t="b">
        <v>1</v>
      </c>
      <c r="AU39" s="8" t="b">
        <v>0</v>
      </c>
    </row>
    <row r="40" spans="1:47" x14ac:dyDescent="0.25">
      <c r="A40" s="8" t="s">
        <v>920</v>
      </c>
      <c r="B40" s="8" t="s">
        <v>625</v>
      </c>
      <c r="C40" s="8">
        <v>20210101</v>
      </c>
      <c r="D40" s="8">
        <v>2021</v>
      </c>
      <c r="E40" s="8">
        <v>52</v>
      </c>
      <c r="F40" s="8" t="s">
        <v>921</v>
      </c>
      <c r="G40" s="8">
        <v>842</v>
      </c>
      <c r="H40" s="8" t="s">
        <v>627</v>
      </c>
      <c r="I40" s="8" t="s">
        <v>627</v>
      </c>
      <c r="J40" s="8" t="s">
        <v>917</v>
      </c>
      <c r="K40" s="8" t="s">
        <v>918</v>
      </c>
      <c r="L40" s="8">
        <v>428</v>
      </c>
      <c r="M40" s="8" t="s">
        <v>653</v>
      </c>
      <c r="N40" s="8" t="s">
        <v>259</v>
      </c>
      <c r="O40" s="8">
        <v>0</v>
      </c>
      <c r="P40" s="8" t="s">
        <v>632</v>
      </c>
      <c r="Q40" s="8" t="s">
        <v>633</v>
      </c>
      <c r="R40" s="8" t="s">
        <v>922</v>
      </c>
      <c r="S40" s="8" t="s">
        <v>923</v>
      </c>
      <c r="T40" s="8" t="b">
        <v>1</v>
      </c>
      <c r="U40" s="8" t="s">
        <v>924</v>
      </c>
      <c r="V40" s="8" t="s">
        <v>925</v>
      </c>
      <c r="W40" s="8">
        <v>3</v>
      </c>
      <c r="X40" s="8" t="b">
        <v>0</v>
      </c>
      <c r="Y40" s="8" t="s">
        <v>638</v>
      </c>
      <c r="Z40" s="8" t="s">
        <v>639</v>
      </c>
      <c r="AA40" s="8" t="s">
        <v>640</v>
      </c>
      <c r="AB40" s="8">
        <v>0</v>
      </c>
      <c r="AC40" s="8" t="s">
        <v>641</v>
      </c>
      <c r="AD40" s="8">
        <v>-1</v>
      </c>
      <c r="AE40" s="8" t="s">
        <v>642</v>
      </c>
      <c r="AF40" s="8">
        <v>0</v>
      </c>
      <c r="AG40" s="8" t="b">
        <v>0</v>
      </c>
      <c r="AH40" s="8">
        <v>-1</v>
      </c>
      <c r="AI40" s="8" t="s">
        <v>642</v>
      </c>
      <c r="AJ40" s="8">
        <v>0</v>
      </c>
      <c r="AK40" s="8" t="b">
        <v>0</v>
      </c>
      <c r="AL40" s="8">
        <v>0</v>
      </c>
      <c r="AM40" s="8" t="b">
        <v>0</v>
      </c>
      <c r="AN40" s="8">
        <v>0</v>
      </c>
      <c r="AO40" s="8" t="b">
        <v>0</v>
      </c>
      <c r="AP40" s="8">
        <v>77000000</v>
      </c>
      <c r="AR40" s="8">
        <v>77000000</v>
      </c>
      <c r="AS40" s="8">
        <v>0</v>
      </c>
      <c r="AT40" s="8" t="b">
        <v>1</v>
      </c>
      <c r="AU40" s="8" t="b">
        <v>0</v>
      </c>
    </row>
    <row r="41" spans="1:47" x14ac:dyDescent="0.25">
      <c r="A41" s="8" t="s">
        <v>920</v>
      </c>
      <c r="B41" s="8" t="s">
        <v>625</v>
      </c>
      <c r="C41" s="8">
        <v>20210101</v>
      </c>
      <c r="D41" s="8">
        <v>2021</v>
      </c>
      <c r="E41" s="8">
        <v>52</v>
      </c>
      <c r="F41" s="8" t="s">
        <v>921</v>
      </c>
      <c r="G41" s="8">
        <v>842</v>
      </c>
      <c r="H41" s="8" t="s">
        <v>627</v>
      </c>
      <c r="I41" s="8" t="s">
        <v>627</v>
      </c>
      <c r="J41" s="8" t="s">
        <v>917</v>
      </c>
      <c r="K41" s="8" t="s">
        <v>918</v>
      </c>
      <c r="L41" s="8">
        <v>440</v>
      </c>
      <c r="M41" s="8" t="s">
        <v>803</v>
      </c>
      <c r="N41" s="8" t="s">
        <v>255</v>
      </c>
      <c r="O41" s="8">
        <v>0</v>
      </c>
      <c r="P41" s="8" t="s">
        <v>632</v>
      </c>
      <c r="Q41" s="8" t="s">
        <v>633</v>
      </c>
      <c r="R41" s="8" t="s">
        <v>922</v>
      </c>
      <c r="S41" s="8" t="s">
        <v>923</v>
      </c>
      <c r="T41" s="8" t="b">
        <v>1</v>
      </c>
      <c r="U41" s="8" t="s">
        <v>924</v>
      </c>
      <c r="V41" s="8" t="s">
        <v>925</v>
      </c>
      <c r="W41" s="8">
        <v>3</v>
      </c>
      <c r="X41" s="8" t="b">
        <v>0</v>
      </c>
      <c r="Y41" s="8" t="s">
        <v>638</v>
      </c>
      <c r="Z41" s="8" t="s">
        <v>639</v>
      </c>
      <c r="AA41" s="8" t="s">
        <v>640</v>
      </c>
      <c r="AB41" s="8">
        <v>0</v>
      </c>
      <c r="AC41" s="8" t="s">
        <v>641</v>
      </c>
      <c r="AD41" s="8">
        <v>-1</v>
      </c>
      <c r="AE41" s="8" t="s">
        <v>642</v>
      </c>
      <c r="AF41" s="8">
        <v>0</v>
      </c>
      <c r="AG41" s="8" t="b">
        <v>0</v>
      </c>
      <c r="AH41" s="8">
        <v>-1</v>
      </c>
      <c r="AI41" s="8" t="s">
        <v>642</v>
      </c>
      <c r="AJ41" s="8">
        <v>0</v>
      </c>
      <c r="AK41" s="8" t="b">
        <v>0</v>
      </c>
      <c r="AL41" s="8">
        <v>0</v>
      </c>
      <c r="AM41" s="8" t="b">
        <v>0</v>
      </c>
      <c r="AN41" s="8">
        <v>0</v>
      </c>
      <c r="AO41" s="8" t="b">
        <v>0</v>
      </c>
      <c r="AP41" s="8">
        <v>96000000</v>
      </c>
      <c r="AR41" s="8">
        <v>96000000</v>
      </c>
      <c r="AS41" s="8">
        <v>0</v>
      </c>
      <c r="AT41" s="8" t="b">
        <v>1</v>
      </c>
      <c r="AU41" s="8" t="b">
        <v>0</v>
      </c>
    </row>
    <row r="42" spans="1:47" x14ac:dyDescent="0.25">
      <c r="A42" s="8" t="s">
        <v>920</v>
      </c>
      <c r="B42" s="8" t="s">
        <v>625</v>
      </c>
      <c r="C42" s="8">
        <v>20210101</v>
      </c>
      <c r="D42" s="8">
        <v>2021</v>
      </c>
      <c r="E42" s="8">
        <v>52</v>
      </c>
      <c r="F42" s="8" t="s">
        <v>921</v>
      </c>
      <c r="G42" s="8">
        <v>842</v>
      </c>
      <c r="H42" s="8" t="s">
        <v>627</v>
      </c>
      <c r="I42" s="8" t="s">
        <v>627</v>
      </c>
      <c r="J42" s="8" t="s">
        <v>917</v>
      </c>
      <c r="K42" s="8" t="s">
        <v>918</v>
      </c>
      <c r="L42" s="8">
        <v>442</v>
      </c>
      <c r="M42" s="8" t="s">
        <v>804</v>
      </c>
      <c r="N42" s="8" t="s">
        <v>257</v>
      </c>
      <c r="O42" s="8">
        <v>0</v>
      </c>
      <c r="P42" s="8" t="s">
        <v>632</v>
      </c>
      <c r="Q42" s="8" t="s">
        <v>633</v>
      </c>
      <c r="R42" s="8" t="s">
        <v>922</v>
      </c>
      <c r="S42" s="8" t="s">
        <v>923</v>
      </c>
      <c r="T42" s="8" t="b">
        <v>1</v>
      </c>
      <c r="U42" s="8" t="s">
        <v>924</v>
      </c>
      <c r="V42" s="8" t="s">
        <v>925</v>
      </c>
      <c r="W42" s="8">
        <v>3</v>
      </c>
      <c r="X42" s="8" t="b">
        <v>0</v>
      </c>
      <c r="Y42" s="8" t="s">
        <v>638</v>
      </c>
      <c r="Z42" s="8" t="s">
        <v>639</v>
      </c>
      <c r="AA42" s="8" t="s">
        <v>640</v>
      </c>
      <c r="AB42" s="8">
        <v>0</v>
      </c>
      <c r="AC42" s="8" t="s">
        <v>641</v>
      </c>
      <c r="AD42" s="8">
        <v>-1</v>
      </c>
      <c r="AE42" s="8" t="s">
        <v>642</v>
      </c>
      <c r="AF42" s="8">
        <v>0</v>
      </c>
      <c r="AG42" s="8" t="b">
        <v>0</v>
      </c>
      <c r="AH42" s="8">
        <v>-1</v>
      </c>
      <c r="AI42" s="8" t="s">
        <v>642</v>
      </c>
      <c r="AJ42" s="8">
        <v>0</v>
      </c>
      <c r="AK42" s="8" t="b">
        <v>0</v>
      </c>
      <c r="AL42" s="8">
        <v>0</v>
      </c>
      <c r="AM42" s="8" t="b">
        <v>0</v>
      </c>
      <c r="AN42" s="8">
        <v>0</v>
      </c>
      <c r="AO42" s="8" t="b">
        <v>0</v>
      </c>
      <c r="AP42" s="8">
        <v>2294000000</v>
      </c>
      <c r="AR42" s="8">
        <v>2294000000</v>
      </c>
      <c r="AS42" s="8">
        <v>0</v>
      </c>
      <c r="AT42" s="8" t="b">
        <v>1</v>
      </c>
      <c r="AU42" s="8" t="b">
        <v>0</v>
      </c>
    </row>
    <row r="43" spans="1:47" x14ac:dyDescent="0.25">
      <c r="A43" s="8" t="s">
        <v>920</v>
      </c>
      <c r="B43" s="8" t="s">
        <v>625</v>
      </c>
      <c r="C43" s="8">
        <v>20210101</v>
      </c>
      <c r="D43" s="8">
        <v>2021</v>
      </c>
      <c r="E43" s="8">
        <v>52</v>
      </c>
      <c r="F43" s="8" t="s">
        <v>921</v>
      </c>
      <c r="G43" s="8">
        <v>842</v>
      </c>
      <c r="H43" s="8" t="s">
        <v>627</v>
      </c>
      <c r="I43" s="8" t="s">
        <v>627</v>
      </c>
      <c r="J43" s="8" t="s">
        <v>917</v>
      </c>
      <c r="K43" s="8" t="s">
        <v>918</v>
      </c>
      <c r="L43" s="8">
        <v>458</v>
      </c>
      <c r="M43" s="8" t="s">
        <v>809</v>
      </c>
      <c r="N43" s="8" t="s">
        <v>299</v>
      </c>
      <c r="O43" s="8">
        <v>0</v>
      </c>
      <c r="P43" s="8" t="s">
        <v>632</v>
      </c>
      <c r="Q43" s="8" t="s">
        <v>633</v>
      </c>
      <c r="R43" s="8" t="s">
        <v>922</v>
      </c>
      <c r="S43" s="8" t="s">
        <v>923</v>
      </c>
      <c r="T43" s="8" t="b">
        <v>1</v>
      </c>
      <c r="U43" s="8" t="s">
        <v>924</v>
      </c>
      <c r="V43" s="8" t="s">
        <v>925</v>
      </c>
      <c r="W43" s="8">
        <v>3</v>
      </c>
      <c r="X43" s="8" t="b">
        <v>0</v>
      </c>
      <c r="Y43" s="8" t="s">
        <v>638</v>
      </c>
      <c r="Z43" s="8" t="s">
        <v>639</v>
      </c>
      <c r="AA43" s="8" t="s">
        <v>640</v>
      </c>
      <c r="AB43" s="8">
        <v>0</v>
      </c>
      <c r="AC43" s="8" t="s">
        <v>641</v>
      </c>
      <c r="AD43" s="8">
        <v>-1</v>
      </c>
      <c r="AE43" s="8" t="s">
        <v>642</v>
      </c>
      <c r="AF43" s="8">
        <v>0</v>
      </c>
      <c r="AG43" s="8" t="b">
        <v>0</v>
      </c>
      <c r="AH43" s="8">
        <v>-1</v>
      </c>
      <c r="AI43" s="8" t="s">
        <v>642</v>
      </c>
      <c r="AJ43" s="8">
        <v>0</v>
      </c>
      <c r="AK43" s="8" t="b">
        <v>0</v>
      </c>
      <c r="AL43" s="8">
        <v>0</v>
      </c>
      <c r="AM43" s="8" t="b">
        <v>0</v>
      </c>
      <c r="AN43" s="8">
        <v>0</v>
      </c>
      <c r="AO43" s="8" t="b">
        <v>0</v>
      </c>
      <c r="AP43" s="8">
        <v>2239000000</v>
      </c>
      <c r="AR43" s="8">
        <v>2239000000</v>
      </c>
      <c r="AS43" s="8">
        <v>0</v>
      </c>
      <c r="AT43" s="8" t="b">
        <v>1</v>
      </c>
      <c r="AU43" s="8" t="b">
        <v>0</v>
      </c>
    </row>
    <row r="44" spans="1:47" x14ac:dyDescent="0.25">
      <c r="A44" s="8" t="s">
        <v>920</v>
      </c>
      <c r="B44" s="8" t="s">
        <v>625</v>
      </c>
      <c r="C44" s="8">
        <v>20210101</v>
      </c>
      <c r="D44" s="8">
        <v>2021</v>
      </c>
      <c r="E44" s="8">
        <v>52</v>
      </c>
      <c r="F44" s="8" t="s">
        <v>921</v>
      </c>
      <c r="G44" s="8">
        <v>842</v>
      </c>
      <c r="H44" s="8" t="s">
        <v>627</v>
      </c>
      <c r="I44" s="8" t="s">
        <v>627</v>
      </c>
      <c r="J44" s="8" t="s">
        <v>917</v>
      </c>
      <c r="K44" s="8" t="s">
        <v>918</v>
      </c>
      <c r="L44" s="8">
        <v>470</v>
      </c>
      <c r="M44" s="8" t="s">
        <v>811</v>
      </c>
      <c r="N44" s="8" t="s">
        <v>289</v>
      </c>
      <c r="O44" s="8">
        <v>0</v>
      </c>
      <c r="P44" s="8" t="s">
        <v>632</v>
      </c>
      <c r="Q44" s="8" t="s">
        <v>633</v>
      </c>
      <c r="R44" s="8" t="s">
        <v>922</v>
      </c>
      <c r="S44" s="8" t="s">
        <v>923</v>
      </c>
      <c r="T44" s="8" t="b">
        <v>1</v>
      </c>
      <c r="U44" s="8" t="s">
        <v>924</v>
      </c>
      <c r="V44" s="8" t="s">
        <v>925</v>
      </c>
      <c r="W44" s="8">
        <v>3</v>
      </c>
      <c r="X44" s="8" t="b">
        <v>0</v>
      </c>
      <c r="Y44" s="8" t="s">
        <v>638</v>
      </c>
      <c r="Z44" s="8" t="s">
        <v>639</v>
      </c>
      <c r="AA44" s="8" t="s">
        <v>640</v>
      </c>
      <c r="AB44" s="8">
        <v>0</v>
      </c>
      <c r="AC44" s="8" t="s">
        <v>641</v>
      </c>
      <c r="AD44" s="8">
        <v>-1</v>
      </c>
      <c r="AE44" s="8" t="s">
        <v>642</v>
      </c>
      <c r="AF44" s="8">
        <v>0</v>
      </c>
      <c r="AG44" s="8" t="b">
        <v>0</v>
      </c>
      <c r="AH44" s="8">
        <v>-1</v>
      </c>
      <c r="AI44" s="8" t="s">
        <v>642</v>
      </c>
      <c r="AJ44" s="8">
        <v>0</v>
      </c>
      <c r="AK44" s="8" t="b">
        <v>0</v>
      </c>
      <c r="AL44" s="8">
        <v>0</v>
      </c>
      <c r="AM44" s="8" t="b">
        <v>0</v>
      </c>
      <c r="AN44" s="8">
        <v>0</v>
      </c>
      <c r="AO44" s="8" t="b">
        <v>0</v>
      </c>
      <c r="AP44" s="8">
        <v>667000000</v>
      </c>
      <c r="AR44" s="8">
        <v>667000000</v>
      </c>
      <c r="AS44" s="8">
        <v>0</v>
      </c>
      <c r="AT44" s="8" t="b">
        <v>1</v>
      </c>
      <c r="AU44" s="8" t="b">
        <v>0</v>
      </c>
    </row>
    <row r="45" spans="1:47" x14ac:dyDescent="0.25">
      <c r="A45" s="8" t="s">
        <v>920</v>
      </c>
      <c r="B45" s="8" t="s">
        <v>625</v>
      </c>
      <c r="C45" s="8">
        <v>20210101</v>
      </c>
      <c r="D45" s="8">
        <v>2021</v>
      </c>
      <c r="E45" s="8">
        <v>52</v>
      </c>
      <c r="F45" s="8" t="s">
        <v>921</v>
      </c>
      <c r="G45" s="8">
        <v>842</v>
      </c>
      <c r="H45" s="8" t="s">
        <v>627</v>
      </c>
      <c r="I45" s="8" t="s">
        <v>627</v>
      </c>
      <c r="J45" s="8" t="s">
        <v>917</v>
      </c>
      <c r="K45" s="8" t="s">
        <v>918</v>
      </c>
      <c r="L45" s="8">
        <v>473</v>
      </c>
      <c r="M45" s="8" t="s">
        <v>928</v>
      </c>
      <c r="N45" s="8" t="s">
        <v>929</v>
      </c>
      <c r="O45" s="8">
        <v>0</v>
      </c>
      <c r="P45" s="8" t="s">
        <v>632</v>
      </c>
      <c r="Q45" s="8" t="s">
        <v>633</v>
      </c>
      <c r="R45" s="8" t="s">
        <v>922</v>
      </c>
      <c r="S45" s="8" t="s">
        <v>923</v>
      </c>
      <c r="T45" s="8" t="b">
        <v>1</v>
      </c>
      <c r="U45" s="8" t="s">
        <v>924</v>
      </c>
      <c r="V45" s="8" t="s">
        <v>925</v>
      </c>
      <c r="W45" s="8">
        <v>3</v>
      </c>
      <c r="X45" s="8" t="b">
        <v>0</v>
      </c>
      <c r="Y45" s="8" t="s">
        <v>638</v>
      </c>
      <c r="Z45" s="8" t="s">
        <v>639</v>
      </c>
      <c r="AA45" s="8" t="s">
        <v>640</v>
      </c>
      <c r="AB45" s="8">
        <v>0</v>
      </c>
      <c r="AC45" s="8" t="s">
        <v>641</v>
      </c>
      <c r="AD45" s="8">
        <v>-1</v>
      </c>
      <c r="AE45" s="8" t="s">
        <v>642</v>
      </c>
      <c r="AF45" s="8">
        <v>0</v>
      </c>
      <c r="AG45" s="8" t="b">
        <v>0</v>
      </c>
      <c r="AH45" s="8">
        <v>-1</v>
      </c>
      <c r="AI45" s="8" t="s">
        <v>642</v>
      </c>
      <c r="AJ45" s="8">
        <v>0</v>
      </c>
      <c r="AK45" s="8" t="b">
        <v>0</v>
      </c>
      <c r="AL45" s="8">
        <v>0</v>
      </c>
      <c r="AM45" s="8" t="b">
        <v>0</v>
      </c>
      <c r="AN45" s="8">
        <v>0</v>
      </c>
      <c r="AO45" s="8" t="b">
        <v>0</v>
      </c>
      <c r="AP45" s="8">
        <v>2311000000</v>
      </c>
      <c r="AR45" s="8">
        <v>2311000000</v>
      </c>
      <c r="AS45" s="8">
        <v>0</v>
      </c>
      <c r="AT45" s="8" t="b">
        <v>1</v>
      </c>
      <c r="AU45" s="8" t="b">
        <v>0</v>
      </c>
    </row>
    <row r="46" spans="1:47" x14ac:dyDescent="0.25">
      <c r="A46" s="8" t="s">
        <v>920</v>
      </c>
      <c r="B46" s="8" t="s">
        <v>625</v>
      </c>
      <c r="C46" s="8">
        <v>20210101</v>
      </c>
      <c r="D46" s="8">
        <v>2021</v>
      </c>
      <c r="E46" s="8">
        <v>52</v>
      </c>
      <c r="F46" s="8" t="s">
        <v>921</v>
      </c>
      <c r="G46" s="8">
        <v>842</v>
      </c>
      <c r="H46" s="8" t="s">
        <v>627</v>
      </c>
      <c r="I46" s="8" t="s">
        <v>627</v>
      </c>
      <c r="J46" s="8" t="s">
        <v>917</v>
      </c>
      <c r="K46" s="8" t="s">
        <v>918</v>
      </c>
      <c r="L46" s="8">
        <v>484</v>
      </c>
      <c r="M46" s="8" t="s">
        <v>813</v>
      </c>
      <c r="N46" s="8" t="s">
        <v>297</v>
      </c>
      <c r="O46" s="8">
        <v>0</v>
      </c>
      <c r="P46" s="8" t="s">
        <v>632</v>
      </c>
      <c r="Q46" s="8" t="s">
        <v>633</v>
      </c>
      <c r="R46" s="8" t="s">
        <v>922</v>
      </c>
      <c r="S46" s="8" t="s">
        <v>923</v>
      </c>
      <c r="T46" s="8" t="b">
        <v>1</v>
      </c>
      <c r="U46" s="8" t="s">
        <v>924</v>
      </c>
      <c r="V46" s="8" t="s">
        <v>925</v>
      </c>
      <c r="W46" s="8">
        <v>3</v>
      </c>
      <c r="X46" s="8" t="b">
        <v>0</v>
      </c>
      <c r="Y46" s="8" t="s">
        <v>638</v>
      </c>
      <c r="Z46" s="8" t="s">
        <v>639</v>
      </c>
      <c r="AA46" s="8" t="s">
        <v>640</v>
      </c>
      <c r="AB46" s="8">
        <v>0</v>
      </c>
      <c r="AC46" s="8" t="s">
        <v>641</v>
      </c>
      <c r="AD46" s="8">
        <v>-1</v>
      </c>
      <c r="AE46" s="8" t="s">
        <v>642</v>
      </c>
      <c r="AF46" s="8">
        <v>0</v>
      </c>
      <c r="AG46" s="8" t="b">
        <v>0</v>
      </c>
      <c r="AH46" s="8">
        <v>-1</v>
      </c>
      <c r="AI46" s="8" t="s">
        <v>642</v>
      </c>
      <c r="AJ46" s="8">
        <v>0</v>
      </c>
      <c r="AK46" s="8" t="b">
        <v>0</v>
      </c>
      <c r="AL46" s="8">
        <v>0</v>
      </c>
      <c r="AM46" s="8" t="b">
        <v>0</v>
      </c>
      <c r="AN46" s="8">
        <v>0</v>
      </c>
      <c r="AO46" s="8" t="b">
        <v>0</v>
      </c>
      <c r="AP46" s="8">
        <v>27801000000</v>
      </c>
      <c r="AR46" s="8">
        <v>27801000000</v>
      </c>
      <c r="AS46" s="8">
        <v>0</v>
      </c>
      <c r="AT46" s="8" t="b">
        <v>1</v>
      </c>
      <c r="AU46" s="8" t="b">
        <v>0</v>
      </c>
    </row>
    <row r="47" spans="1:47" x14ac:dyDescent="0.25">
      <c r="A47" s="8" t="s">
        <v>920</v>
      </c>
      <c r="B47" s="8" t="s">
        <v>625</v>
      </c>
      <c r="C47" s="8">
        <v>20210101</v>
      </c>
      <c r="D47" s="8">
        <v>2021</v>
      </c>
      <c r="E47" s="8">
        <v>52</v>
      </c>
      <c r="F47" s="8" t="s">
        <v>921</v>
      </c>
      <c r="G47" s="8">
        <v>842</v>
      </c>
      <c r="H47" s="8" t="s">
        <v>627</v>
      </c>
      <c r="I47" s="8" t="s">
        <v>627</v>
      </c>
      <c r="J47" s="8" t="s">
        <v>917</v>
      </c>
      <c r="K47" s="8" t="s">
        <v>918</v>
      </c>
      <c r="L47" s="8">
        <v>490</v>
      </c>
      <c r="M47" s="8" t="s">
        <v>679</v>
      </c>
      <c r="N47" s="8" t="s">
        <v>942</v>
      </c>
      <c r="O47" s="8">
        <v>0</v>
      </c>
      <c r="P47" s="8" t="s">
        <v>632</v>
      </c>
      <c r="Q47" s="8" t="s">
        <v>633</v>
      </c>
      <c r="R47" s="8" t="s">
        <v>922</v>
      </c>
      <c r="S47" s="8" t="s">
        <v>923</v>
      </c>
      <c r="T47" s="8" t="b">
        <v>1</v>
      </c>
      <c r="U47" s="8" t="s">
        <v>924</v>
      </c>
      <c r="V47" s="8" t="s">
        <v>925</v>
      </c>
      <c r="W47" s="8">
        <v>3</v>
      </c>
      <c r="X47" s="8" t="b">
        <v>0</v>
      </c>
      <c r="Y47" s="8" t="s">
        <v>638</v>
      </c>
      <c r="Z47" s="8" t="s">
        <v>639</v>
      </c>
      <c r="AA47" s="8" t="s">
        <v>640</v>
      </c>
      <c r="AB47" s="8">
        <v>0</v>
      </c>
      <c r="AC47" s="8" t="s">
        <v>641</v>
      </c>
      <c r="AD47" s="8">
        <v>-1</v>
      </c>
      <c r="AE47" s="8" t="s">
        <v>642</v>
      </c>
      <c r="AF47" s="8">
        <v>0</v>
      </c>
      <c r="AG47" s="8" t="b">
        <v>0</v>
      </c>
      <c r="AH47" s="8">
        <v>-1</v>
      </c>
      <c r="AI47" s="8" t="s">
        <v>642</v>
      </c>
      <c r="AJ47" s="8">
        <v>0</v>
      </c>
      <c r="AK47" s="8" t="b">
        <v>0</v>
      </c>
      <c r="AL47" s="8">
        <v>0</v>
      </c>
      <c r="AM47" s="8" t="b">
        <v>0</v>
      </c>
      <c r="AN47" s="8">
        <v>0</v>
      </c>
      <c r="AO47" s="8" t="b">
        <v>0</v>
      </c>
      <c r="AP47" s="8">
        <v>3652000000</v>
      </c>
      <c r="AR47" s="8">
        <v>3652000000</v>
      </c>
      <c r="AS47" s="8">
        <v>0</v>
      </c>
      <c r="AT47" s="8" t="b">
        <v>1</v>
      </c>
      <c r="AU47" s="8" t="b">
        <v>0</v>
      </c>
    </row>
    <row r="48" spans="1:47" x14ac:dyDescent="0.25">
      <c r="A48" s="8" t="s">
        <v>920</v>
      </c>
      <c r="B48" s="8" t="s">
        <v>625</v>
      </c>
      <c r="C48" s="8">
        <v>20210101</v>
      </c>
      <c r="D48" s="8">
        <v>2021</v>
      </c>
      <c r="E48" s="8">
        <v>52</v>
      </c>
      <c r="F48" s="8" t="s">
        <v>921</v>
      </c>
      <c r="G48" s="8">
        <v>842</v>
      </c>
      <c r="H48" s="8" t="s">
        <v>627</v>
      </c>
      <c r="I48" s="8" t="s">
        <v>627</v>
      </c>
      <c r="J48" s="8" t="s">
        <v>917</v>
      </c>
      <c r="K48" s="8" t="s">
        <v>918</v>
      </c>
      <c r="L48" s="8">
        <v>504</v>
      </c>
      <c r="M48" s="8" t="s">
        <v>650</v>
      </c>
      <c r="N48" s="8" t="s">
        <v>651</v>
      </c>
      <c r="O48" s="8">
        <v>0</v>
      </c>
      <c r="P48" s="8" t="s">
        <v>632</v>
      </c>
      <c r="Q48" s="8" t="s">
        <v>633</v>
      </c>
      <c r="R48" s="8" t="s">
        <v>922</v>
      </c>
      <c r="S48" s="8" t="s">
        <v>923</v>
      </c>
      <c r="T48" s="8" t="b">
        <v>1</v>
      </c>
      <c r="U48" s="8" t="s">
        <v>924</v>
      </c>
      <c r="V48" s="8" t="s">
        <v>925</v>
      </c>
      <c r="W48" s="8">
        <v>3</v>
      </c>
      <c r="X48" s="8" t="b">
        <v>0</v>
      </c>
      <c r="Y48" s="8" t="s">
        <v>638</v>
      </c>
      <c r="Z48" s="8" t="s">
        <v>639</v>
      </c>
      <c r="AA48" s="8" t="s">
        <v>640</v>
      </c>
      <c r="AB48" s="8">
        <v>0</v>
      </c>
      <c r="AC48" s="8" t="s">
        <v>641</v>
      </c>
      <c r="AD48" s="8">
        <v>-1</v>
      </c>
      <c r="AE48" s="8" t="s">
        <v>642</v>
      </c>
      <c r="AF48" s="8">
        <v>0</v>
      </c>
      <c r="AG48" s="8" t="b">
        <v>0</v>
      </c>
      <c r="AH48" s="8">
        <v>-1</v>
      </c>
      <c r="AI48" s="8" t="s">
        <v>642</v>
      </c>
      <c r="AJ48" s="8">
        <v>0</v>
      </c>
      <c r="AK48" s="8" t="b">
        <v>0</v>
      </c>
      <c r="AL48" s="8">
        <v>0</v>
      </c>
      <c r="AM48" s="8" t="b">
        <v>0</v>
      </c>
      <c r="AN48" s="8">
        <v>0</v>
      </c>
      <c r="AO48" s="8" t="b">
        <v>0</v>
      </c>
      <c r="AP48" s="8">
        <v>406000000</v>
      </c>
      <c r="AR48" s="8">
        <v>406000000</v>
      </c>
      <c r="AS48" s="8">
        <v>0</v>
      </c>
      <c r="AT48" s="8" t="b">
        <v>1</v>
      </c>
      <c r="AU48" s="8" t="b">
        <v>0</v>
      </c>
    </row>
    <row r="49" spans="1:47" x14ac:dyDescent="0.25">
      <c r="A49" s="8" t="s">
        <v>920</v>
      </c>
      <c r="B49" s="8" t="s">
        <v>625</v>
      </c>
      <c r="C49" s="8">
        <v>20210101</v>
      </c>
      <c r="D49" s="8">
        <v>2021</v>
      </c>
      <c r="E49" s="8">
        <v>52</v>
      </c>
      <c r="F49" s="8" t="s">
        <v>921</v>
      </c>
      <c r="G49" s="8">
        <v>842</v>
      </c>
      <c r="H49" s="8" t="s">
        <v>627</v>
      </c>
      <c r="I49" s="8" t="s">
        <v>627</v>
      </c>
      <c r="J49" s="8" t="s">
        <v>917</v>
      </c>
      <c r="K49" s="8" t="s">
        <v>918</v>
      </c>
      <c r="L49" s="8">
        <v>512</v>
      </c>
      <c r="M49" s="8" t="s">
        <v>819</v>
      </c>
      <c r="N49" s="8" t="s">
        <v>327</v>
      </c>
      <c r="O49" s="8">
        <v>0</v>
      </c>
      <c r="P49" s="8" t="s">
        <v>632</v>
      </c>
      <c r="Q49" s="8" t="s">
        <v>633</v>
      </c>
      <c r="R49" s="8" t="s">
        <v>922</v>
      </c>
      <c r="S49" s="8" t="s">
        <v>923</v>
      </c>
      <c r="T49" s="8" t="b">
        <v>1</v>
      </c>
      <c r="U49" s="8" t="s">
        <v>924</v>
      </c>
      <c r="V49" s="8" t="s">
        <v>925</v>
      </c>
      <c r="W49" s="8">
        <v>3</v>
      </c>
      <c r="X49" s="8" t="b">
        <v>0</v>
      </c>
      <c r="Y49" s="8" t="s">
        <v>638</v>
      </c>
      <c r="Z49" s="8" t="s">
        <v>639</v>
      </c>
      <c r="AA49" s="8" t="s">
        <v>640</v>
      </c>
      <c r="AB49" s="8">
        <v>0</v>
      </c>
      <c r="AC49" s="8" t="s">
        <v>641</v>
      </c>
      <c r="AD49" s="8">
        <v>-1</v>
      </c>
      <c r="AE49" s="8" t="s">
        <v>642</v>
      </c>
      <c r="AF49" s="8">
        <v>0</v>
      </c>
      <c r="AG49" s="8" t="b">
        <v>0</v>
      </c>
      <c r="AH49" s="8">
        <v>-1</v>
      </c>
      <c r="AI49" s="8" t="s">
        <v>642</v>
      </c>
      <c r="AJ49" s="8">
        <v>0</v>
      </c>
      <c r="AK49" s="8" t="b">
        <v>0</v>
      </c>
      <c r="AL49" s="8">
        <v>0</v>
      </c>
      <c r="AM49" s="8" t="b">
        <v>0</v>
      </c>
      <c r="AN49" s="8">
        <v>0</v>
      </c>
      <c r="AO49" s="8" t="b">
        <v>0</v>
      </c>
      <c r="AP49" s="8">
        <v>199000000</v>
      </c>
      <c r="AR49" s="8">
        <v>199000000</v>
      </c>
      <c r="AS49" s="8">
        <v>0</v>
      </c>
      <c r="AT49" s="8" t="b">
        <v>1</v>
      </c>
      <c r="AU49" s="8" t="b">
        <v>0</v>
      </c>
    </row>
    <row r="50" spans="1:47" x14ac:dyDescent="0.25">
      <c r="A50" s="8" t="s">
        <v>920</v>
      </c>
      <c r="B50" s="8" t="s">
        <v>625</v>
      </c>
      <c r="C50" s="8">
        <v>20210101</v>
      </c>
      <c r="D50" s="8">
        <v>2021</v>
      </c>
      <c r="E50" s="8">
        <v>52</v>
      </c>
      <c r="F50" s="8" t="s">
        <v>921</v>
      </c>
      <c r="G50" s="8">
        <v>842</v>
      </c>
      <c r="H50" s="8" t="s">
        <v>627</v>
      </c>
      <c r="I50" s="8" t="s">
        <v>627</v>
      </c>
      <c r="J50" s="8" t="s">
        <v>917</v>
      </c>
      <c r="K50" s="8" t="s">
        <v>918</v>
      </c>
      <c r="L50" s="8">
        <v>528</v>
      </c>
      <c r="M50" s="8" t="s">
        <v>823</v>
      </c>
      <c r="N50" s="8" t="s">
        <v>315</v>
      </c>
      <c r="O50" s="8">
        <v>0</v>
      </c>
      <c r="P50" s="8" t="s">
        <v>632</v>
      </c>
      <c r="Q50" s="8" t="s">
        <v>633</v>
      </c>
      <c r="R50" s="8" t="s">
        <v>922</v>
      </c>
      <c r="S50" s="8" t="s">
        <v>923</v>
      </c>
      <c r="T50" s="8" t="b">
        <v>1</v>
      </c>
      <c r="U50" s="8" t="s">
        <v>924</v>
      </c>
      <c r="V50" s="8" t="s">
        <v>925</v>
      </c>
      <c r="W50" s="8">
        <v>3</v>
      </c>
      <c r="X50" s="8" t="b">
        <v>0</v>
      </c>
      <c r="Y50" s="8" t="s">
        <v>638</v>
      </c>
      <c r="Z50" s="8" t="s">
        <v>639</v>
      </c>
      <c r="AA50" s="8" t="s">
        <v>640</v>
      </c>
      <c r="AB50" s="8">
        <v>0</v>
      </c>
      <c r="AC50" s="8" t="s">
        <v>641</v>
      </c>
      <c r="AD50" s="8">
        <v>-1</v>
      </c>
      <c r="AE50" s="8" t="s">
        <v>642</v>
      </c>
      <c r="AF50" s="8">
        <v>0</v>
      </c>
      <c r="AG50" s="8" t="b">
        <v>0</v>
      </c>
      <c r="AH50" s="8">
        <v>-1</v>
      </c>
      <c r="AI50" s="8" t="s">
        <v>642</v>
      </c>
      <c r="AJ50" s="8">
        <v>0</v>
      </c>
      <c r="AK50" s="8" t="b">
        <v>0</v>
      </c>
      <c r="AL50" s="8">
        <v>0</v>
      </c>
      <c r="AM50" s="8" t="b">
        <v>0</v>
      </c>
      <c r="AN50" s="8">
        <v>0</v>
      </c>
      <c r="AO50" s="8" t="b">
        <v>0</v>
      </c>
      <c r="AP50" s="8">
        <v>12177000000</v>
      </c>
      <c r="AR50" s="8">
        <v>12177000000</v>
      </c>
      <c r="AS50" s="8">
        <v>0</v>
      </c>
      <c r="AT50" s="8" t="b">
        <v>1</v>
      </c>
      <c r="AU50" s="8" t="b">
        <v>0</v>
      </c>
    </row>
    <row r="51" spans="1:47" x14ac:dyDescent="0.25">
      <c r="A51" s="8" t="s">
        <v>920</v>
      </c>
      <c r="B51" s="8" t="s">
        <v>625</v>
      </c>
      <c r="C51" s="8">
        <v>20210101</v>
      </c>
      <c r="D51" s="8">
        <v>2021</v>
      </c>
      <c r="E51" s="8">
        <v>52</v>
      </c>
      <c r="F51" s="8" t="s">
        <v>921</v>
      </c>
      <c r="G51" s="8">
        <v>842</v>
      </c>
      <c r="H51" s="8" t="s">
        <v>627</v>
      </c>
      <c r="I51" s="8" t="s">
        <v>627</v>
      </c>
      <c r="J51" s="8" t="s">
        <v>917</v>
      </c>
      <c r="K51" s="8" t="s">
        <v>918</v>
      </c>
      <c r="L51" s="8">
        <v>554</v>
      </c>
      <c r="M51" s="8" t="s">
        <v>864</v>
      </c>
      <c r="N51" s="8" t="s">
        <v>325</v>
      </c>
      <c r="O51" s="8">
        <v>0</v>
      </c>
      <c r="P51" s="8" t="s">
        <v>632</v>
      </c>
      <c r="Q51" s="8" t="s">
        <v>633</v>
      </c>
      <c r="R51" s="8" t="s">
        <v>922</v>
      </c>
      <c r="S51" s="8" t="s">
        <v>923</v>
      </c>
      <c r="T51" s="8" t="b">
        <v>1</v>
      </c>
      <c r="U51" s="8" t="s">
        <v>924</v>
      </c>
      <c r="V51" s="8" t="s">
        <v>925</v>
      </c>
      <c r="W51" s="8">
        <v>3</v>
      </c>
      <c r="X51" s="8" t="b">
        <v>0</v>
      </c>
      <c r="Y51" s="8" t="s">
        <v>638</v>
      </c>
      <c r="Z51" s="8" t="s">
        <v>639</v>
      </c>
      <c r="AA51" s="8" t="s">
        <v>640</v>
      </c>
      <c r="AB51" s="8">
        <v>0</v>
      </c>
      <c r="AC51" s="8" t="s">
        <v>641</v>
      </c>
      <c r="AD51" s="8">
        <v>-1</v>
      </c>
      <c r="AE51" s="8" t="s">
        <v>642</v>
      </c>
      <c r="AF51" s="8">
        <v>0</v>
      </c>
      <c r="AG51" s="8" t="b">
        <v>0</v>
      </c>
      <c r="AH51" s="8">
        <v>-1</v>
      </c>
      <c r="AI51" s="8" t="s">
        <v>642</v>
      </c>
      <c r="AJ51" s="8">
        <v>0</v>
      </c>
      <c r="AK51" s="8" t="b">
        <v>0</v>
      </c>
      <c r="AL51" s="8">
        <v>0</v>
      </c>
      <c r="AM51" s="8" t="b">
        <v>0</v>
      </c>
      <c r="AN51" s="8">
        <v>0</v>
      </c>
      <c r="AO51" s="8" t="b">
        <v>0</v>
      </c>
      <c r="AP51" s="8">
        <v>987000000</v>
      </c>
      <c r="AR51" s="8">
        <v>987000000</v>
      </c>
      <c r="AS51" s="8">
        <v>0</v>
      </c>
      <c r="AT51" s="8" t="b">
        <v>1</v>
      </c>
      <c r="AU51" s="8" t="b">
        <v>0</v>
      </c>
    </row>
    <row r="52" spans="1:47" x14ac:dyDescent="0.25">
      <c r="A52" s="8" t="s">
        <v>920</v>
      </c>
      <c r="B52" s="8" t="s">
        <v>625</v>
      </c>
      <c r="C52" s="8">
        <v>20210101</v>
      </c>
      <c r="D52" s="8">
        <v>2021</v>
      </c>
      <c r="E52" s="8">
        <v>52</v>
      </c>
      <c r="F52" s="8" t="s">
        <v>921</v>
      </c>
      <c r="G52" s="8">
        <v>842</v>
      </c>
      <c r="H52" s="8" t="s">
        <v>627</v>
      </c>
      <c r="I52" s="8" t="s">
        <v>627</v>
      </c>
      <c r="J52" s="8" t="s">
        <v>917</v>
      </c>
      <c r="K52" s="8" t="s">
        <v>918</v>
      </c>
      <c r="L52" s="8">
        <v>558</v>
      </c>
      <c r="M52" s="8" t="s">
        <v>865</v>
      </c>
      <c r="N52" s="8" t="s">
        <v>313</v>
      </c>
      <c r="O52" s="8">
        <v>0</v>
      </c>
      <c r="P52" s="8" t="s">
        <v>632</v>
      </c>
      <c r="Q52" s="8" t="s">
        <v>633</v>
      </c>
      <c r="R52" s="8" t="s">
        <v>922</v>
      </c>
      <c r="S52" s="8" t="s">
        <v>923</v>
      </c>
      <c r="T52" s="8" t="b">
        <v>1</v>
      </c>
      <c r="U52" s="8" t="s">
        <v>924</v>
      </c>
      <c r="V52" s="8" t="s">
        <v>925</v>
      </c>
      <c r="W52" s="8">
        <v>3</v>
      </c>
      <c r="X52" s="8" t="b">
        <v>0</v>
      </c>
      <c r="Y52" s="8" t="s">
        <v>638</v>
      </c>
      <c r="Z52" s="8" t="s">
        <v>639</v>
      </c>
      <c r="AA52" s="8" t="s">
        <v>640</v>
      </c>
      <c r="AB52" s="8">
        <v>0</v>
      </c>
      <c r="AC52" s="8" t="s">
        <v>641</v>
      </c>
      <c r="AD52" s="8">
        <v>-1</v>
      </c>
      <c r="AE52" s="8" t="s">
        <v>642</v>
      </c>
      <c r="AF52" s="8">
        <v>0</v>
      </c>
      <c r="AG52" s="8" t="b">
        <v>0</v>
      </c>
      <c r="AH52" s="8">
        <v>-1</v>
      </c>
      <c r="AI52" s="8" t="s">
        <v>642</v>
      </c>
      <c r="AJ52" s="8">
        <v>0</v>
      </c>
      <c r="AK52" s="8" t="b">
        <v>0</v>
      </c>
      <c r="AL52" s="8">
        <v>0</v>
      </c>
      <c r="AM52" s="8" t="b">
        <v>0</v>
      </c>
      <c r="AN52" s="8">
        <v>0</v>
      </c>
      <c r="AO52" s="8" t="b">
        <v>0</v>
      </c>
      <c r="AP52" s="8">
        <v>305000000</v>
      </c>
      <c r="AR52" s="8">
        <v>305000000</v>
      </c>
      <c r="AS52" s="8">
        <v>0</v>
      </c>
      <c r="AT52" s="8" t="b">
        <v>1</v>
      </c>
      <c r="AU52" s="8" t="b">
        <v>0</v>
      </c>
    </row>
    <row r="53" spans="1:47" x14ac:dyDescent="0.25">
      <c r="A53" s="8" t="s">
        <v>920</v>
      </c>
      <c r="B53" s="8" t="s">
        <v>625</v>
      </c>
      <c r="C53" s="8">
        <v>20210101</v>
      </c>
      <c r="D53" s="8">
        <v>2021</v>
      </c>
      <c r="E53" s="8">
        <v>52</v>
      </c>
      <c r="F53" s="8" t="s">
        <v>921</v>
      </c>
      <c r="G53" s="8">
        <v>842</v>
      </c>
      <c r="H53" s="8" t="s">
        <v>627</v>
      </c>
      <c r="I53" s="8" t="s">
        <v>627</v>
      </c>
      <c r="J53" s="8" t="s">
        <v>917</v>
      </c>
      <c r="K53" s="8" t="s">
        <v>918</v>
      </c>
      <c r="L53" s="8">
        <v>566</v>
      </c>
      <c r="M53" s="8" t="s">
        <v>867</v>
      </c>
      <c r="N53" s="8" t="s">
        <v>311</v>
      </c>
      <c r="O53" s="8">
        <v>0</v>
      </c>
      <c r="P53" s="8" t="s">
        <v>632</v>
      </c>
      <c r="Q53" s="8" t="s">
        <v>633</v>
      </c>
      <c r="R53" s="8" t="s">
        <v>922</v>
      </c>
      <c r="S53" s="8" t="s">
        <v>923</v>
      </c>
      <c r="T53" s="8" t="b">
        <v>1</v>
      </c>
      <c r="U53" s="8" t="s">
        <v>924</v>
      </c>
      <c r="V53" s="8" t="s">
        <v>925</v>
      </c>
      <c r="W53" s="8">
        <v>3</v>
      </c>
      <c r="X53" s="8" t="b">
        <v>0</v>
      </c>
      <c r="Y53" s="8" t="s">
        <v>638</v>
      </c>
      <c r="Z53" s="8" t="s">
        <v>639</v>
      </c>
      <c r="AA53" s="8" t="s">
        <v>640</v>
      </c>
      <c r="AB53" s="8">
        <v>0</v>
      </c>
      <c r="AC53" s="8" t="s">
        <v>641</v>
      </c>
      <c r="AD53" s="8">
        <v>-1</v>
      </c>
      <c r="AE53" s="8" t="s">
        <v>642</v>
      </c>
      <c r="AF53" s="8">
        <v>0</v>
      </c>
      <c r="AG53" s="8" t="b">
        <v>0</v>
      </c>
      <c r="AH53" s="8">
        <v>-1</v>
      </c>
      <c r="AI53" s="8" t="s">
        <v>642</v>
      </c>
      <c r="AJ53" s="8">
        <v>0</v>
      </c>
      <c r="AK53" s="8" t="b">
        <v>0</v>
      </c>
      <c r="AL53" s="8">
        <v>0</v>
      </c>
      <c r="AM53" s="8" t="b">
        <v>0</v>
      </c>
      <c r="AN53" s="8">
        <v>0</v>
      </c>
      <c r="AO53" s="8" t="b">
        <v>0</v>
      </c>
      <c r="AP53" s="8">
        <v>436000000</v>
      </c>
      <c r="AR53" s="8">
        <v>436000000</v>
      </c>
      <c r="AS53" s="8">
        <v>0</v>
      </c>
      <c r="AT53" s="8" t="b">
        <v>1</v>
      </c>
      <c r="AU53" s="8" t="b">
        <v>0</v>
      </c>
    </row>
    <row r="54" spans="1:47" x14ac:dyDescent="0.25">
      <c r="A54" s="8" t="s">
        <v>920</v>
      </c>
      <c r="B54" s="8" t="s">
        <v>625</v>
      </c>
      <c r="C54" s="8">
        <v>20210101</v>
      </c>
      <c r="D54" s="8">
        <v>2021</v>
      </c>
      <c r="E54" s="8">
        <v>52</v>
      </c>
      <c r="F54" s="8" t="s">
        <v>921</v>
      </c>
      <c r="G54" s="8">
        <v>842</v>
      </c>
      <c r="H54" s="8" t="s">
        <v>627</v>
      </c>
      <c r="I54" s="8" t="s">
        <v>627</v>
      </c>
      <c r="J54" s="8" t="s">
        <v>917</v>
      </c>
      <c r="K54" s="8" t="s">
        <v>918</v>
      </c>
      <c r="L54" s="8">
        <v>577</v>
      </c>
      <c r="M54" s="8" t="s">
        <v>930</v>
      </c>
      <c r="N54" s="8" t="s">
        <v>931</v>
      </c>
      <c r="O54" s="8">
        <v>0</v>
      </c>
      <c r="P54" s="8" t="s">
        <v>632</v>
      </c>
      <c r="Q54" s="8" t="s">
        <v>633</v>
      </c>
      <c r="R54" s="8" t="s">
        <v>922</v>
      </c>
      <c r="S54" s="8" t="s">
        <v>923</v>
      </c>
      <c r="T54" s="8" t="b">
        <v>1</v>
      </c>
      <c r="U54" s="8" t="s">
        <v>924</v>
      </c>
      <c r="V54" s="8" t="s">
        <v>925</v>
      </c>
      <c r="W54" s="8">
        <v>3</v>
      </c>
      <c r="X54" s="8" t="b">
        <v>0</v>
      </c>
      <c r="Y54" s="8" t="s">
        <v>638</v>
      </c>
      <c r="Z54" s="8" t="s">
        <v>639</v>
      </c>
      <c r="AA54" s="8" t="s">
        <v>640</v>
      </c>
      <c r="AB54" s="8">
        <v>0</v>
      </c>
      <c r="AC54" s="8" t="s">
        <v>641</v>
      </c>
      <c r="AD54" s="8">
        <v>-1</v>
      </c>
      <c r="AE54" s="8" t="s">
        <v>642</v>
      </c>
      <c r="AF54" s="8">
        <v>0</v>
      </c>
      <c r="AG54" s="8" t="b">
        <v>0</v>
      </c>
      <c r="AH54" s="8">
        <v>-1</v>
      </c>
      <c r="AI54" s="8" t="s">
        <v>642</v>
      </c>
      <c r="AJ54" s="8">
        <v>0</v>
      </c>
      <c r="AK54" s="8" t="b">
        <v>0</v>
      </c>
      <c r="AL54" s="8">
        <v>0</v>
      </c>
      <c r="AM54" s="8" t="b">
        <v>0</v>
      </c>
      <c r="AN54" s="8">
        <v>0</v>
      </c>
      <c r="AO54" s="8" t="b">
        <v>0</v>
      </c>
      <c r="AP54" s="8">
        <v>5205000000</v>
      </c>
      <c r="AR54" s="8">
        <v>5205000000</v>
      </c>
      <c r="AS54" s="8">
        <v>0</v>
      </c>
      <c r="AT54" s="8" t="b">
        <v>1</v>
      </c>
      <c r="AU54" s="8" t="b">
        <v>0</v>
      </c>
    </row>
    <row r="55" spans="1:47" x14ac:dyDescent="0.25">
      <c r="A55" s="8" t="s">
        <v>920</v>
      </c>
      <c r="B55" s="8" t="s">
        <v>625</v>
      </c>
      <c r="C55" s="8">
        <v>20210101</v>
      </c>
      <c r="D55" s="8">
        <v>2021</v>
      </c>
      <c r="E55" s="8">
        <v>52</v>
      </c>
      <c r="F55" s="8" t="s">
        <v>921</v>
      </c>
      <c r="G55" s="8">
        <v>842</v>
      </c>
      <c r="H55" s="8" t="s">
        <v>627</v>
      </c>
      <c r="I55" s="8" t="s">
        <v>627</v>
      </c>
      <c r="J55" s="8" t="s">
        <v>917</v>
      </c>
      <c r="K55" s="8" t="s">
        <v>918</v>
      </c>
      <c r="L55" s="8">
        <v>579</v>
      </c>
      <c r="M55" s="8" t="s">
        <v>868</v>
      </c>
      <c r="N55" s="8" t="s">
        <v>317</v>
      </c>
      <c r="O55" s="8">
        <v>0</v>
      </c>
      <c r="P55" s="8" t="s">
        <v>632</v>
      </c>
      <c r="Q55" s="8" t="s">
        <v>633</v>
      </c>
      <c r="R55" s="8" t="s">
        <v>922</v>
      </c>
      <c r="S55" s="8" t="s">
        <v>923</v>
      </c>
      <c r="T55" s="8" t="b">
        <v>1</v>
      </c>
      <c r="U55" s="8" t="s">
        <v>924</v>
      </c>
      <c r="V55" s="8" t="s">
        <v>925</v>
      </c>
      <c r="W55" s="8">
        <v>3</v>
      </c>
      <c r="X55" s="8" t="b">
        <v>0</v>
      </c>
      <c r="Y55" s="8" t="s">
        <v>638</v>
      </c>
      <c r="Z55" s="8" t="s">
        <v>639</v>
      </c>
      <c r="AA55" s="8" t="s">
        <v>640</v>
      </c>
      <c r="AB55" s="8">
        <v>0</v>
      </c>
      <c r="AC55" s="8" t="s">
        <v>641</v>
      </c>
      <c r="AD55" s="8">
        <v>-1</v>
      </c>
      <c r="AE55" s="8" t="s">
        <v>642</v>
      </c>
      <c r="AF55" s="8">
        <v>0</v>
      </c>
      <c r="AG55" s="8" t="b">
        <v>0</v>
      </c>
      <c r="AH55" s="8">
        <v>-1</v>
      </c>
      <c r="AI55" s="8" t="s">
        <v>642</v>
      </c>
      <c r="AJ55" s="8">
        <v>0</v>
      </c>
      <c r="AK55" s="8" t="b">
        <v>0</v>
      </c>
      <c r="AL55" s="8">
        <v>0</v>
      </c>
      <c r="AM55" s="8" t="b">
        <v>0</v>
      </c>
      <c r="AN55" s="8">
        <v>0</v>
      </c>
      <c r="AO55" s="8" t="b">
        <v>0</v>
      </c>
      <c r="AP55" s="8">
        <v>1804000000</v>
      </c>
      <c r="AR55" s="8">
        <v>1804000000</v>
      </c>
      <c r="AS55" s="8">
        <v>0</v>
      </c>
      <c r="AT55" s="8" t="b">
        <v>1</v>
      </c>
      <c r="AU55" s="8" t="b">
        <v>0</v>
      </c>
    </row>
    <row r="56" spans="1:47" x14ac:dyDescent="0.25">
      <c r="A56" s="8" t="s">
        <v>920</v>
      </c>
      <c r="B56" s="8" t="s">
        <v>625</v>
      </c>
      <c r="C56" s="8">
        <v>20210101</v>
      </c>
      <c r="D56" s="8">
        <v>2021</v>
      </c>
      <c r="E56" s="8">
        <v>52</v>
      </c>
      <c r="F56" s="8" t="s">
        <v>921</v>
      </c>
      <c r="G56" s="8">
        <v>842</v>
      </c>
      <c r="H56" s="8" t="s">
        <v>627</v>
      </c>
      <c r="I56" s="8" t="s">
        <v>627</v>
      </c>
      <c r="J56" s="8" t="s">
        <v>917</v>
      </c>
      <c r="K56" s="8" t="s">
        <v>918</v>
      </c>
      <c r="L56" s="8">
        <v>591</v>
      </c>
      <c r="M56" s="8" t="s">
        <v>875</v>
      </c>
      <c r="N56" s="8" t="s">
        <v>329</v>
      </c>
      <c r="O56" s="8">
        <v>0</v>
      </c>
      <c r="P56" s="8" t="s">
        <v>632</v>
      </c>
      <c r="Q56" s="8" t="s">
        <v>633</v>
      </c>
      <c r="R56" s="8" t="s">
        <v>922</v>
      </c>
      <c r="S56" s="8" t="s">
        <v>923</v>
      </c>
      <c r="T56" s="8" t="b">
        <v>1</v>
      </c>
      <c r="U56" s="8" t="s">
        <v>924</v>
      </c>
      <c r="V56" s="8" t="s">
        <v>925</v>
      </c>
      <c r="W56" s="8">
        <v>3</v>
      </c>
      <c r="X56" s="8" t="b">
        <v>0</v>
      </c>
      <c r="Y56" s="8" t="s">
        <v>638</v>
      </c>
      <c r="Z56" s="8" t="s">
        <v>639</v>
      </c>
      <c r="AA56" s="8" t="s">
        <v>640</v>
      </c>
      <c r="AB56" s="8">
        <v>0</v>
      </c>
      <c r="AC56" s="8" t="s">
        <v>641</v>
      </c>
      <c r="AD56" s="8">
        <v>-1</v>
      </c>
      <c r="AE56" s="8" t="s">
        <v>642</v>
      </c>
      <c r="AF56" s="8">
        <v>0</v>
      </c>
      <c r="AG56" s="8" t="b">
        <v>0</v>
      </c>
      <c r="AH56" s="8">
        <v>-1</v>
      </c>
      <c r="AI56" s="8" t="s">
        <v>642</v>
      </c>
      <c r="AJ56" s="8">
        <v>0</v>
      </c>
      <c r="AK56" s="8" t="b">
        <v>0</v>
      </c>
      <c r="AL56" s="8">
        <v>0</v>
      </c>
      <c r="AM56" s="8" t="b">
        <v>0</v>
      </c>
      <c r="AN56" s="8">
        <v>0</v>
      </c>
      <c r="AO56" s="8" t="b">
        <v>0</v>
      </c>
      <c r="AP56" s="8">
        <v>1295000000</v>
      </c>
      <c r="AR56" s="8">
        <v>1295000000</v>
      </c>
      <c r="AS56" s="8">
        <v>0</v>
      </c>
      <c r="AT56" s="8" t="b">
        <v>1</v>
      </c>
      <c r="AU56" s="8" t="b">
        <v>0</v>
      </c>
    </row>
    <row r="57" spans="1:47" x14ac:dyDescent="0.25">
      <c r="A57" s="8" t="s">
        <v>920</v>
      </c>
      <c r="B57" s="8" t="s">
        <v>625</v>
      </c>
      <c r="C57" s="8">
        <v>20210101</v>
      </c>
      <c r="D57" s="8">
        <v>2021</v>
      </c>
      <c r="E57" s="8">
        <v>52</v>
      </c>
      <c r="F57" s="8" t="s">
        <v>921</v>
      </c>
      <c r="G57" s="8">
        <v>842</v>
      </c>
      <c r="H57" s="8" t="s">
        <v>627</v>
      </c>
      <c r="I57" s="8" t="s">
        <v>627</v>
      </c>
      <c r="J57" s="8" t="s">
        <v>917</v>
      </c>
      <c r="K57" s="8" t="s">
        <v>918</v>
      </c>
      <c r="L57" s="8">
        <v>604</v>
      </c>
      <c r="M57" s="8" t="s">
        <v>878</v>
      </c>
      <c r="N57" s="8" t="s">
        <v>331</v>
      </c>
      <c r="O57" s="8">
        <v>0</v>
      </c>
      <c r="P57" s="8" t="s">
        <v>632</v>
      </c>
      <c r="Q57" s="8" t="s">
        <v>633</v>
      </c>
      <c r="R57" s="8" t="s">
        <v>922</v>
      </c>
      <c r="S57" s="8" t="s">
        <v>923</v>
      </c>
      <c r="T57" s="8" t="b">
        <v>1</v>
      </c>
      <c r="U57" s="8" t="s">
        <v>924</v>
      </c>
      <c r="V57" s="8" t="s">
        <v>925</v>
      </c>
      <c r="W57" s="8">
        <v>3</v>
      </c>
      <c r="X57" s="8" t="b">
        <v>0</v>
      </c>
      <c r="Y57" s="8" t="s">
        <v>638</v>
      </c>
      <c r="Z57" s="8" t="s">
        <v>639</v>
      </c>
      <c r="AA57" s="8" t="s">
        <v>640</v>
      </c>
      <c r="AB57" s="8">
        <v>0</v>
      </c>
      <c r="AC57" s="8" t="s">
        <v>641</v>
      </c>
      <c r="AD57" s="8">
        <v>-1</v>
      </c>
      <c r="AE57" s="8" t="s">
        <v>642</v>
      </c>
      <c r="AF57" s="8">
        <v>0</v>
      </c>
      <c r="AG57" s="8" t="b">
        <v>0</v>
      </c>
      <c r="AH57" s="8">
        <v>-1</v>
      </c>
      <c r="AI57" s="8" t="s">
        <v>642</v>
      </c>
      <c r="AJ57" s="8">
        <v>0</v>
      </c>
      <c r="AK57" s="8" t="b">
        <v>0</v>
      </c>
      <c r="AL57" s="8">
        <v>0</v>
      </c>
      <c r="AM57" s="8" t="b">
        <v>0</v>
      </c>
      <c r="AN57" s="8">
        <v>0</v>
      </c>
      <c r="AO57" s="8" t="b">
        <v>0</v>
      </c>
      <c r="AP57" s="8">
        <v>1223000000</v>
      </c>
      <c r="AR57" s="8">
        <v>1223000000</v>
      </c>
      <c r="AS57" s="8">
        <v>0</v>
      </c>
      <c r="AT57" s="8" t="b">
        <v>1</v>
      </c>
      <c r="AU57" s="8" t="b">
        <v>0</v>
      </c>
    </row>
    <row r="58" spans="1:47" x14ac:dyDescent="0.25">
      <c r="A58" s="8" t="s">
        <v>920</v>
      </c>
      <c r="B58" s="8" t="s">
        <v>625</v>
      </c>
      <c r="C58" s="8">
        <v>20210101</v>
      </c>
      <c r="D58" s="8">
        <v>2021</v>
      </c>
      <c r="E58" s="8">
        <v>52</v>
      </c>
      <c r="F58" s="8" t="s">
        <v>921</v>
      </c>
      <c r="G58" s="8">
        <v>842</v>
      </c>
      <c r="H58" s="8" t="s">
        <v>627</v>
      </c>
      <c r="I58" s="8" t="s">
        <v>627</v>
      </c>
      <c r="J58" s="8" t="s">
        <v>917</v>
      </c>
      <c r="K58" s="8" t="s">
        <v>918</v>
      </c>
      <c r="L58" s="8">
        <v>608</v>
      </c>
      <c r="M58" s="8" t="s">
        <v>879</v>
      </c>
      <c r="N58" s="8" t="s">
        <v>337</v>
      </c>
      <c r="O58" s="8">
        <v>0</v>
      </c>
      <c r="P58" s="8" t="s">
        <v>632</v>
      </c>
      <c r="Q58" s="8" t="s">
        <v>633</v>
      </c>
      <c r="R58" s="8" t="s">
        <v>922</v>
      </c>
      <c r="S58" s="8" t="s">
        <v>923</v>
      </c>
      <c r="T58" s="8" t="b">
        <v>1</v>
      </c>
      <c r="U58" s="8" t="s">
        <v>924</v>
      </c>
      <c r="V58" s="8" t="s">
        <v>925</v>
      </c>
      <c r="W58" s="8">
        <v>3</v>
      </c>
      <c r="X58" s="8" t="b">
        <v>0</v>
      </c>
      <c r="Y58" s="8" t="s">
        <v>638</v>
      </c>
      <c r="Z58" s="8" t="s">
        <v>639</v>
      </c>
      <c r="AA58" s="8" t="s">
        <v>640</v>
      </c>
      <c r="AB58" s="8">
        <v>0</v>
      </c>
      <c r="AC58" s="8" t="s">
        <v>641</v>
      </c>
      <c r="AD58" s="8">
        <v>-1</v>
      </c>
      <c r="AE58" s="8" t="s">
        <v>642</v>
      </c>
      <c r="AF58" s="8">
        <v>0</v>
      </c>
      <c r="AG58" s="8" t="b">
        <v>0</v>
      </c>
      <c r="AH58" s="8">
        <v>-1</v>
      </c>
      <c r="AI58" s="8" t="s">
        <v>642</v>
      </c>
      <c r="AJ58" s="8">
        <v>0</v>
      </c>
      <c r="AK58" s="8" t="b">
        <v>0</v>
      </c>
      <c r="AL58" s="8">
        <v>0</v>
      </c>
      <c r="AM58" s="8" t="b">
        <v>0</v>
      </c>
      <c r="AN58" s="8">
        <v>0</v>
      </c>
      <c r="AO58" s="8" t="b">
        <v>0</v>
      </c>
      <c r="AP58" s="8">
        <v>4410000000</v>
      </c>
      <c r="AR58" s="8">
        <v>4410000000</v>
      </c>
      <c r="AS58" s="8">
        <v>0</v>
      </c>
      <c r="AT58" s="8" t="b">
        <v>1</v>
      </c>
      <c r="AU58" s="8" t="b">
        <v>0</v>
      </c>
    </row>
    <row r="59" spans="1:47" x14ac:dyDescent="0.25">
      <c r="A59" s="8" t="s">
        <v>920</v>
      </c>
      <c r="B59" s="8" t="s">
        <v>625</v>
      </c>
      <c r="C59" s="8">
        <v>20210101</v>
      </c>
      <c r="D59" s="8">
        <v>2021</v>
      </c>
      <c r="E59" s="8">
        <v>52</v>
      </c>
      <c r="F59" s="8" t="s">
        <v>921</v>
      </c>
      <c r="G59" s="8">
        <v>842</v>
      </c>
      <c r="H59" s="8" t="s">
        <v>627</v>
      </c>
      <c r="I59" s="8" t="s">
        <v>627</v>
      </c>
      <c r="J59" s="8" t="s">
        <v>917</v>
      </c>
      <c r="K59" s="8" t="s">
        <v>918</v>
      </c>
      <c r="L59" s="8">
        <v>616</v>
      </c>
      <c r="M59" s="8" t="s">
        <v>881</v>
      </c>
      <c r="N59" s="8" t="s">
        <v>341</v>
      </c>
      <c r="O59" s="8">
        <v>0</v>
      </c>
      <c r="P59" s="8" t="s">
        <v>632</v>
      </c>
      <c r="Q59" s="8" t="s">
        <v>633</v>
      </c>
      <c r="R59" s="8" t="s">
        <v>922</v>
      </c>
      <c r="S59" s="8" t="s">
        <v>923</v>
      </c>
      <c r="T59" s="8" t="b">
        <v>1</v>
      </c>
      <c r="U59" s="8" t="s">
        <v>924</v>
      </c>
      <c r="V59" s="8" t="s">
        <v>925</v>
      </c>
      <c r="W59" s="8">
        <v>3</v>
      </c>
      <c r="X59" s="8" t="b">
        <v>0</v>
      </c>
      <c r="Y59" s="8" t="s">
        <v>638</v>
      </c>
      <c r="Z59" s="8" t="s">
        <v>639</v>
      </c>
      <c r="AA59" s="8" t="s">
        <v>640</v>
      </c>
      <c r="AB59" s="8">
        <v>0</v>
      </c>
      <c r="AC59" s="8" t="s">
        <v>641</v>
      </c>
      <c r="AD59" s="8">
        <v>-1</v>
      </c>
      <c r="AE59" s="8" t="s">
        <v>642</v>
      </c>
      <c r="AF59" s="8">
        <v>0</v>
      </c>
      <c r="AG59" s="8" t="b">
        <v>0</v>
      </c>
      <c r="AH59" s="8">
        <v>-1</v>
      </c>
      <c r="AI59" s="8" t="s">
        <v>642</v>
      </c>
      <c r="AJ59" s="8">
        <v>0</v>
      </c>
      <c r="AK59" s="8" t="b">
        <v>0</v>
      </c>
      <c r="AL59" s="8">
        <v>0</v>
      </c>
      <c r="AM59" s="8" t="b">
        <v>0</v>
      </c>
      <c r="AN59" s="8">
        <v>0</v>
      </c>
      <c r="AO59" s="8" t="b">
        <v>0</v>
      </c>
      <c r="AP59" s="8">
        <v>2202000000</v>
      </c>
      <c r="AR59" s="8">
        <v>2202000000</v>
      </c>
      <c r="AS59" s="8">
        <v>0</v>
      </c>
      <c r="AT59" s="8" t="b">
        <v>1</v>
      </c>
      <c r="AU59" s="8" t="b">
        <v>0</v>
      </c>
    </row>
    <row r="60" spans="1:47" x14ac:dyDescent="0.25">
      <c r="A60" s="8" t="s">
        <v>920</v>
      </c>
      <c r="B60" s="8" t="s">
        <v>625</v>
      </c>
      <c r="C60" s="8">
        <v>20210101</v>
      </c>
      <c r="D60" s="8">
        <v>2021</v>
      </c>
      <c r="E60" s="8">
        <v>52</v>
      </c>
      <c r="F60" s="8" t="s">
        <v>921</v>
      </c>
      <c r="G60" s="8">
        <v>842</v>
      </c>
      <c r="H60" s="8" t="s">
        <v>627</v>
      </c>
      <c r="I60" s="8" t="s">
        <v>627</v>
      </c>
      <c r="J60" s="8" t="s">
        <v>917</v>
      </c>
      <c r="K60" s="8" t="s">
        <v>918</v>
      </c>
      <c r="L60" s="8">
        <v>620</v>
      </c>
      <c r="M60" s="8" t="s">
        <v>882</v>
      </c>
      <c r="N60" s="8" t="s">
        <v>347</v>
      </c>
      <c r="O60" s="8">
        <v>0</v>
      </c>
      <c r="P60" s="8" t="s">
        <v>632</v>
      </c>
      <c r="Q60" s="8" t="s">
        <v>633</v>
      </c>
      <c r="R60" s="8" t="s">
        <v>922</v>
      </c>
      <c r="S60" s="8" t="s">
        <v>923</v>
      </c>
      <c r="T60" s="8" t="b">
        <v>1</v>
      </c>
      <c r="U60" s="8" t="s">
        <v>924</v>
      </c>
      <c r="V60" s="8" t="s">
        <v>925</v>
      </c>
      <c r="W60" s="8">
        <v>3</v>
      </c>
      <c r="X60" s="8" t="b">
        <v>0</v>
      </c>
      <c r="Y60" s="8" t="s">
        <v>638</v>
      </c>
      <c r="Z60" s="8" t="s">
        <v>639</v>
      </c>
      <c r="AA60" s="8" t="s">
        <v>640</v>
      </c>
      <c r="AB60" s="8">
        <v>0</v>
      </c>
      <c r="AC60" s="8" t="s">
        <v>641</v>
      </c>
      <c r="AD60" s="8">
        <v>-1</v>
      </c>
      <c r="AE60" s="8" t="s">
        <v>642</v>
      </c>
      <c r="AF60" s="8">
        <v>0</v>
      </c>
      <c r="AG60" s="8" t="b">
        <v>0</v>
      </c>
      <c r="AH60" s="8">
        <v>-1</v>
      </c>
      <c r="AI60" s="8" t="s">
        <v>642</v>
      </c>
      <c r="AJ60" s="8">
        <v>0</v>
      </c>
      <c r="AK60" s="8" t="b">
        <v>0</v>
      </c>
      <c r="AL60" s="8">
        <v>0</v>
      </c>
      <c r="AM60" s="8" t="b">
        <v>0</v>
      </c>
      <c r="AN60" s="8">
        <v>0</v>
      </c>
      <c r="AO60" s="8" t="b">
        <v>0</v>
      </c>
      <c r="AP60" s="8">
        <v>773000000</v>
      </c>
      <c r="AR60" s="8">
        <v>773000000</v>
      </c>
      <c r="AS60" s="8">
        <v>0</v>
      </c>
      <c r="AT60" s="8" t="b">
        <v>1</v>
      </c>
      <c r="AU60" s="8" t="b">
        <v>0</v>
      </c>
    </row>
    <row r="61" spans="1:47" x14ac:dyDescent="0.25">
      <c r="A61" s="8" t="s">
        <v>920</v>
      </c>
      <c r="B61" s="8" t="s">
        <v>625</v>
      </c>
      <c r="C61" s="8">
        <v>20210101</v>
      </c>
      <c r="D61" s="8">
        <v>2021</v>
      </c>
      <c r="E61" s="8">
        <v>52</v>
      </c>
      <c r="F61" s="8" t="s">
        <v>921</v>
      </c>
      <c r="G61" s="8">
        <v>842</v>
      </c>
      <c r="H61" s="8" t="s">
        <v>627</v>
      </c>
      <c r="I61" s="8" t="s">
        <v>627</v>
      </c>
      <c r="J61" s="8" t="s">
        <v>917</v>
      </c>
      <c r="K61" s="8" t="s">
        <v>918</v>
      </c>
      <c r="L61" s="8">
        <v>642</v>
      </c>
      <c r="M61" s="8" t="s">
        <v>888</v>
      </c>
      <c r="N61" s="8" t="s">
        <v>355</v>
      </c>
      <c r="O61" s="8">
        <v>0</v>
      </c>
      <c r="P61" s="8" t="s">
        <v>632</v>
      </c>
      <c r="Q61" s="8" t="s">
        <v>633</v>
      </c>
      <c r="R61" s="8" t="s">
        <v>922</v>
      </c>
      <c r="S61" s="8" t="s">
        <v>923</v>
      </c>
      <c r="T61" s="8" t="b">
        <v>1</v>
      </c>
      <c r="U61" s="8" t="s">
        <v>924</v>
      </c>
      <c r="V61" s="8" t="s">
        <v>925</v>
      </c>
      <c r="W61" s="8">
        <v>3</v>
      </c>
      <c r="X61" s="8" t="b">
        <v>0</v>
      </c>
      <c r="Y61" s="8" t="s">
        <v>638</v>
      </c>
      <c r="Z61" s="8" t="s">
        <v>639</v>
      </c>
      <c r="AA61" s="8" t="s">
        <v>640</v>
      </c>
      <c r="AB61" s="8">
        <v>0</v>
      </c>
      <c r="AC61" s="8" t="s">
        <v>641</v>
      </c>
      <c r="AD61" s="8">
        <v>-1</v>
      </c>
      <c r="AE61" s="8" t="s">
        <v>642</v>
      </c>
      <c r="AF61" s="8">
        <v>0</v>
      </c>
      <c r="AG61" s="8" t="b">
        <v>0</v>
      </c>
      <c r="AH61" s="8">
        <v>-1</v>
      </c>
      <c r="AI61" s="8" t="s">
        <v>642</v>
      </c>
      <c r="AJ61" s="8">
        <v>0</v>
      </c>
      <c r="AK61" s="8" t="b">
        <v>0</v>
      </c>
      <c r="AL61" s="8">
        <v>0</v>
      </c>
      <c r="AM61" s="8" t="b">
        <v>0</v>
      </c>
      <c r="AN61" s="8">
        <v>0</v>
      </c>
      <c r="AO61" s="8" t="b">
        <v>0</v>
      </c>
      <c r="AP61" s="8">
        <v>494000000</v>
      </c>
      <c r="AR61" s="8">
        <v>494000000</v>
      </c>
      <c r="AS61" s="8">
        <v>0</v>
      </c>
      <c r="AT61" s="8" t="b">
        <v>1</v>
      </c>
      <c r="AU61" s="8" t="b">
        <v>0</v>
      </c>
    </row>
    <row r="62" spans="1:47" x14ac:dyDescent="0.25">
      <c r="A62" s="8" t="s">
        <v>920</v>
      </c>
      <c r="B62" s="8" t="s">
        <v>625</v>
      </c>
      <c r="C62" s="8">
        <v>20210101</v>
      </c>
      <c r="D62" s="8">
        <v>2021</v>
      </c>
      <c r="E62" s="8">
        <v>52</v>
      </c>
      <c r="F62" s="8" t="s">
        <v>921</v>
      </c>
      <c r="G62" s="8">
        <v>842</v>
      </c>
      <c r="H62" s="8" t="s">
        <v>627</v>
      </c>
      <c r="I62" s="8" t="s">
        <v>627</v>
      </c>
      <c r="J62" s="8" t="s">
        <v>917</v>
      </c>
      <c r="K62" s="8" t="s">
        <v>918</v>
      </c>
      <c r="L62" s="8">
        <v>643</v>
      </c>
      <c r="M62" s="8" t="s">
        <v>889</v>
      </c>
      <c r="N62" s="8" t="s">
        <v>890</v>
      </c>
      <c r="O62" s="8">
        <v>0</v>
      </c>
      <c r="P62" s="8" t="s">
        <v>632</v>
      </c>
      <c r="Q62" s="8" t="s">
        <v>633</v>
      </c>
      <c r="R62" s="8" t="s">
        <v>922</v>
      </c>
      <c r="S62" s="8" t="s">
        <v>923</v>
      </c>
      <c r="T62" s="8" t="b">
        <v>1</v>
      </c>
      <c r="U62" s="8" t="s">
        <v>924</v>
      </c>
      <c r="V62" s="8" t="s">
        <v>925</v>
      </c>
      <c r="W62" s="8">
        <v>3</v>
      </c>
      <c r="X62" s="8" t="b">
        <v>0</v>
      </c>
      <c r="Y62" s="8" t="s">
        <v>638</v>
      </c>
      <c r="Z62" s="8" t="s">
        <v>639</v>
      </c>
      <c r="AA62" s="8" t="s">
        <v>640</v>
      </c>
      <c r="AB62" s="8">
        <v>0</v>
      </c>
      <c r="AC62" s="8" t="s">
        <v>641</v>
      </c>
      <c r="AD62" s="8">
        <v>-1</v>
      </c>
      <c r="AE62" s="8" t="s">
        <v>642</v>
      </c>
      <c r="AF62" s="8">
        <v>0</v>
      </c>
      <c r="AG62" s="8" t="b">
        <v>0</v>
      </c>
      <c r="AH62" s="8">
        <v>-1</v>
      </c>
      <c r="AI62" s="8" t="s">
        <v>642</v>
      </c>
      <c r="AJ62" s="8">
        <v>0</v>
      </c>
      <c r="AK62" s="8" t="b">
        <v>0</v>
      </c>
      <c r="AL62" s="8">
        <v>0</v>
      </c>
      <c r="AM62" s="8" t="b">
        <v>0</v>
      </c>
      <c r="AN62" s="8">
        <v>0</v>
      </c>
      <c r="AO62" s="8" t="b">
        <v>0</v>
      </c>
      <c r="AP62" s="8">
        <v>1710000000</v>
      </c>
      <c r="AR62" s="8">
        <v>1710000000</v>
      </c>
      <c r="AS62" s="8">
        <v>0</v>
      </c>
      <c r="AT62" s="8" t="b">
        <v>1</v>
      </c>
      <c r="AU62" s="8" t="b">
        <v>0</v>
      </c>
    </row>
    <row r="63" spans="1:47" x14ac:dyDescent="0.25">
      <c r="A63" s="8" t="s">
        <v>920</v>
      </c>
      <c r="B63" s="8" t="s">
        <v>625</v>
      </c>
      <c r="C63" s="8">
        <v>20210101</v>
      </c>
      <c r="D63" s="8">
        <v>2021</v>
      </c>
      <c r="E63" s="8">
        <v>52</v>
      </c>
      <c r="F63" s="8" t="s">
        <v>921</v>
      </c>
      <c r="G63" s="8">
        <v>842</v>
      </c>
      <c r="H63" s="8" t="s">
        <v>627</v>
      </c>
      <c r="I63" s="8" t="s">
        <v>627</v>
      </c>
      <c r="J63" s="8" t="s">
        <v>917</v>
      </c>
      <c r="K63" s="8" t="s">
        <v>918</v>
      </c>
      <c r="L63" s="8">
        <v>682</v>
      </c>
      <c r="M63" s="8" t="s">
        <v>669</v>
      </c>
      <c r="N63" s="8" t="s">
        <v>363</v>
      </c>
      <c r="O63" s="8">
        <v>0</v>
      </c>
      <c r="P63" s="8" t="s">
        <v>632</v>
      </c>
      <c r="Q63" s="8" t="s">
        <v>633</v>
      </c>
      <c r="R63" s="8" t="s">
        <v>922</v>
      </c>
      <c r="S63" s="8" t="s">
        <v>923</v>
      </c>
      <c r="T63" s="8" t="b">
        <v>1</v>
      </c>
      <c r="U63" s="8" t="s">
        <v>924</v>
      </c>
      <c r="V63" s="8" t="s">
        <v>925</v>
      </c>
      <c r="W63" s="8">
        <v>3</v>
      </c>
      <c r="X63" s="8" t="b">
        <v>0</v>
      </c>
      <c r="Y63" s="8" t="s">
        <v>638</v>
      </c>
      <c r="Z63" s="8" t="s">
        <v>639</v>
      </c>
      <c r="AA63" s="8" t="s">
        <v>640</v>
      </c>
      <c r="AB63" s="8">
        <v>0</v>
      </c>
      <c r="AC63" s="8" t="s">
        <v>641</v>
      </c>
      <c r="AD63" s="8">
        <v>-1</v>
      </c>
      <c r="AE63" s="8" t="s">
        <v>642</v>
      </c>
      <c r="AF63" s="8">
        <v>0</v>
      </c>
      <c r="AG63" s="8" t="b">
        <v>0</v>
      </c>
      <c r="AH63" s="8">
        <v>-1</v>
      </c>
      <c r="AI63" s="8" t="s">
        <v>642</v>
      </c>
      <c r="AJ63" s="8">
        <v>0</v>
      </c>
      <c r="AK63" s="8" t="b">
        <v>0</v>
      </c>
      <c r="AL63" s="8">
        <v>0</v>
      </c>
      <c r="AM63" s="8" t="b">
        <v>0</v>
      </c>
      <c r="AN63" s="8">
        <v>0</v>
      </c>
      <c r="AO63" s="8" t="b">
        <v>0</v>
      </c>
      <c r="AP63" s="8">
        <v>1270000000</v>
      </c>
      <c r="AR63" s="8">
        <v>1270000000</v>
      </c>
      <c r="AS63" s="8">
        <v>0</v>
      </c>
      <c r="AT63" s="8" t="b">
        <v>1</v>
      </c>
      <c r="AU63" s="8" t="b">
        <v>0</v>
      </c>
    </row>
    <row r="64" spans="1:47" x14ac:dyDescent="0.25">
      <c r="A64" s="8" t="s">
        <v>920</v>
      </c>
      <c r="B64" s="8" t="s">
        <v>625</v>
      </c>
      <c r="C64" s="8">
        <v>20210101</v>
      </c>
      <c r="D64" s="8">
        <v>2021</v>
      </c>
      <c r="E64" s="8">
        <v>52</v>
      </c>
      <c r="F64" s="8" t="s">
        <v>921</v>
      </c>
      <c r="G64" s="8">
        <v>842</v>
      </c>
      <c r="H64" s="8" t="s">
        <v>627</v>
      </c>
      <c r="I64" s="8" t="s">
        <v>627</v>
      </c>
      <c r="J64" s="8" t="s">
        <v>917</v>
      </c>
      <c r="K64" s="8" t="s">
        <v>918</v>
      </c>
      <c r="L64" s="8">
        <v>699</v>
      </c>
      <c r="M64" s="8" t="s">
        <v>757</v>
      </c>
      <c r="N64" s="8" t="s">
        <v>199</v>
      </c>
      <c r="O64" s="8">
        <v>0</v>
      </c>
      <c r="P64" s="8" t="s">
        <v>632</v>
      </c>
      <c r="Q64" s="8" t="s">
        <v>633</v>
      </c>
      <c r="R64" s="8" t="s">
        <v>922</v>
      </c>
      <c r="S64" s="8" t="s">
        <v>923</v>
      </c>
      <c r="T64" s="8" t="b">
        <v>1</v>
      </c>
      <c r="U64" s="8" t="s">
        <v>924</v>
      </c>
      <c r="V64" s="8" t="s">
        <v>925</v>
      </c>
      <c r="W64" s="8">
        <v>3</v>
      </c>
      <c r="X64" s="8" t="b">
        <v>0</v>
      </c>
      <c r="Y64" s="8" t="s">
        <v>638</v>
      </c>
      <c r="Z64" s="8" t="s">
        <v>639</v>
      </c>
      <c r="AA64" s="8" t="s">
        <v>640</v>
      </c>
      <c r="AB64" s="8">
        <v>0</v>
      </c>
      <c r="AC64" s="8" t="s">
        <v>641</v>
      </c>
      <c r="AD64" s="8">
        <v>-1</v>
      </c>
      <c r="AE64" s="8" t="s">
        <v>642</v>
      </c>
      <c r="AF64" s="8">
        <v>0</v>
      </c>
      <c r="AG64" s="8" t="b">
        <v>0</v>
      </c>
      <c r="AH64" s="8">
        <v>-1</v>
      </c>
      <c r="AI64" s="8" t="s">
        <v>642</v>
      </c>
      <c r="AJ64" s="8">
        <v>0</v>
      </c>
      <c r="AK64" s="8" t="b">
        <v>0</v>
      </c>
      <c r="AL64" s="8">
        <v>0</v>
      </c>
      <c r="AM64" s="8" t="b">
        <v>0</v>
      </c>
      <c r="AN64" s="8">
        <v>0</v>
      </c>
      <c r="AO64" s="8" t="b">
        <v>0</v>
      </c>
      <c r="AP64" s="8">
        <v>28831000000</v>
      </c>
      <c r="AR64" s="8">
        <v>28831000000</v>
      </c>
      <c r="AS64" s="8">
        <v>0</v>
      </c>
      <c r="AT64" s="8" t="b">
        <v>1</v>
      </c>
      <c r="AU64" s="8" t="b">
        <v>0</v>
      </c>
    </row>
    <row r="65" spans="1:47" x14ac:dyDescent="0.25">
      <c r="A65" s="8" t="s">
        <v>920</v>
      </c>
      <c r="B65" s="8" t="s">
        <v>625</v>
      </c>
      <c r="C65" s="8">
        <v>20210101</v>
      </c>
      <c r="D65" s="8">
        <v>2021</v>
      </c>
      <c r="E65" s="8">
        <v>52</v>
      </c>
      <c r="F65" s="8" t="s">
        <v>921</v>
      </c>
      <c r="G65" s="8">
        <v>842</v>
      </c>
      <c r="H65" s="8" t="s">
        <v>627</v>
      </c>
      <c r="I65" s="8" t="s">
        <v>627</v>
      </c>
      <c r="J65" s="8" t="s">
        <v>917</v>
      </c>
      <c r="K65" s="8" t="s">
        <v>918</v>
      </c>
      <c r="L65" s="8">
        <v>702</v>
      </c>
      <c r="M65" s="8" t="s">
        <v>758</v>
      </c>
      <c r="N65" s="8" t="s">
        <v>373</v>
      </c>
      <c r="O65" s="8">
        <v>0</v>
      </c>
      <c r="P65" s="8" t="s">
        <v>632</v>
      </c>
      <c r="Q65" s="8" t="s">
        <v>633</v>
      </c>
      <c r="R65" s="8" t="s">
        <v>922</v>
      </c>
      <c r="S65" s="8" t="s">
        <v>923</v>
      </c>
      <c r="T65" s="8" t="b">
        <v>1</v>
      </c>
      <c r="U65" s="8" t="s">
        <v>924</v>
      </c>
      <c r="V65" s="8" t="s">
        <v>925</v>
      </c>
      <c r="W65" s="8">
        <v>3</v>
      </c>
      <c r="X65" s="8" t="b">
        <v>0</v>
      </c>
      <c r="Y65" s="8" t="s">
        <v>638</v>
      </c>
      <c r="Z65" s="8" t="s">
        <v>639</v>
      </c>
      <c r="AA65" s="8" t="s">
        <v>640</v>
      </c>
      <c r="AB65" s="8">
        <v>0</v>
      </c>
      <c r="AC65" s="8" t="s">
        <v>641</v>
      </c>
      <c r="AD65" s="8">
        <v>-1</v>
      </c>
      <c r="AE65" s="8" t="s">
        <v>642</v>
      </c>
      <c r="AF65" s="8">
        <v>0</v>
      </c>
      <c r="AG65" s="8" t="b">
        <v>0</v>
      </c>
      <c r="AH65" s="8">
        <v>-1</v>
      </c>
      <c r="AI65" s="8" t="s">
        <v>642</v>
      </c>
      <c r="AJ65" s="8">
        <v>0</v>
      </c>
      <c r="AK65" s="8" t="b">
        <v>0</v>
      </c>
      <c r="AL65" s="8">
        <v>0</v>
      </c>
      <c r="AM65" s="8" t="b">
        <v>0</v>
      </c>
      <c r="AN65" s="8">
        <v>0</v>
      </c>
      <c r="AO65" s="8" t="b">
        <v>0</v>
      </c>
      <c r="AP65" s="8">
        <v>11614000000</v>
      </c>
      <c r="AR65" s="8">
        <v>11614000000</v>
      </c>
      <c r="AS65" s="8">
        <v>0</v>
      </c>
      <c r="AT65" s="8" t="b">
        <v>1</v>
      </c>
      <c r="AU65" s="8" t="b">
        <v>0</v>
      </c>
    </row>
    <row r="66" spans="1:47" x14ac:dyDescent="0.25">
      <c r="A66" s="8" t="s">
        <v>920</v>
      </c>
      <c r="B66" s="8" t="s">
        <v>625</v>
      </c>
      <c r="C66" s="8">
        <v>20210101</v>
      </c>
      <c r="D66" s="8">
        <v>2021</v>
      </c>
      <c r="E66" s="8">
        <v>52</v>
      </c>
      <c r="F66" s="8" t="s">
        <v>921</v>
      </c>
      <c r="G66" s="8">
        <v>842</v>
      </c>
      <c r="H66" s="8" t="s">
        <v>627</v>
      </c>
      <c r="I66" s="8" t="s">
        <v>627</v>
      </c>
      <c r="J66" s="8" t="s">
        <v>917</v>
      </c>
      <c r="K66" s="8" t="s">
        <v>918</v>
      </c>
      <c r="L66" s="8">
        <v>703</v>
      </c>
      <c r="M66" s="8" t="s">
        <v>759</v>
      </c>
      <c r="N66" s="8" t="s">
        <v>379</v>
      </c>
      <c r="O66" s="8">
        <v>0</v>
      </c>
      <c r="P66" s="8" t="s">
        <v>632</v>
      </c>
      <c r="Q66" s="8" t="s">
        <v>633</v>
      </c>
      <c r="R66" s="8" t="s">
        <v>922</v>
      </c>
      <c r="S66" s="8" t="s">
        <v>923</v>
      </c>
      <c r="T66" s="8" t="b">
        <v>1</v>
      </c>
      <c r="U66" s="8" t="s">
        <v>924</v>
      </c>
      <c r="V66" s="8" t="s">
        <v>925</v>
      </c>
      <c r="W66" s="8">
        <v>3</v>
      </c>
      <c r="X66" s="8" t="b">
        <v>0</v>
      </c>
      <c r="Y66" s="8" t="s">
        <v>638</v>
      </c>
      <c r="Z66" s="8" t="s">
        <v>639</v>
      </c>
      <c r="AA66" s="8" t="s">
        <v>640</v>
      </c>
      <c r="AB66" s="8">
        <v>0</v>
      </c>
      <c r="AC66" s="8" t="s">
        <v>641</v>
      </c>
      <c r="AD66" s="8">
        <v>-1</v>
      </c>
      <c r="AE66" s="8" t="s">
        <v>642</v>
      </c>
      <c r="AF66" s="8">
        <v>0</v>
      </c>
      <c r="AG66" s="8" t="b">
        <v>0</v>
      </c>
      <c r="AH66" s="8">
        <v>-1</v>
      </c>
      <c r="AI66" s="8" t="s">
        <v>642</v>
      </c>
      <c r="AJ66" s="8">
        <v>0</v>
      </c>
      <c r="AK66" s="8" t="b">
        <v>0</v>
      </c>
      <c r="AL66" s="8">
        <v>0</v>
      </c>
      <c r="AM66" s="8" t="b">
        <v>0</v>
      </c>
      <c r="AN66" s="8">
        <v>0</v>
      </c>
      <c r="AO66" s="8" t="b">
        <v>0</v>
      </c>
      <c r="AP66" s="8">
        <v>203000000</v>
      </c>
      <c r="AR66" s="8">
        <v>203000000</v>
      </c>
      <c r="AS66" s="8">
        <v>0</v>
      </c>
      <c r="AT66" s="8" t="b">
        <v>1</v>
      </c>
      <c r="AU66" s="8" t="b">
        <v>0</v>
      </c>
    </row>
    <row r="67" spans="1:47" x14ac:dyDescent="0.25">
      <c r="A67" s="8" t="s">
        <v>920</v>
      </c>
      <c r="B67" s="8" t="s">
        <v>625</v>
      </c>
      <c r="C67" s="8">
        <v>20210101</v>
      </c>
      <c r="D67" s="8">
        <v>2021</v>
      </c>
      <c r="E67" s="8">
        <v>52</v>
      </c>
      <c r="F67" s="8" t="s">
        <v>921</v>
      </c>
      <c r="G67" s="8">
        <v>842</v>
      </c>
      <c r="H67" s="8" t="s">
        <v>627</v>
      </c>
      <c r="I67" s="8" t="s">
        <v>627</v>
      </c>
      <c r="J67" s="8" t="s">
        <v>917</v>
      </c>
      <c r="K67" s="8" t="s">
        <v>918</v>
      </c>
      <c r="L67" s="8">
        <v>704</v>
      </c>
      <c r="M67" s="8" t="s">
        <v>760</v>
      </c>
      <c r="N67" s="8" t="s">
        <v>457</v>
      </c>
      <c r="O67" s="8">
        <v>0</v>
      </c>
      <c r="P67" s="8" t="s">
        <v>632</v>
      </c>
      <c r="Q67" s="8" t="s">
        <v>633</v>
      </c>
      <c r="R67" s="8" t="s">
        <v>922</v>
      </c>
      <c r="S67" s="8" t="s">
        <v>923</v>
      </c>
      <c r="T67" s="8" t="b">
        <v>1</v>
      </c>
      <c r="U67" s="8" t="s">
        <v>924</v>
      </c>
      <c r="V67" s="8" t="s">
        <v>925</v>
      </c>
      <c r="W67" s="8">
        <v>3</v>
      </c>
      <c r="X67" s="8" t="b">
        <v>0</v>
      </c>
      <c r="Y67" s="8" t="s">
        <v>638</v>
      </c>
      <c r="Z67" s="8" t="s">
        <v>639</v>
      </c>
      <c r="AA67" s="8" t="s">
        <v>640</v>
      </c>
      <c r="AB67" s="8">
        <v>0</v>
      </c>
      <c r="AC67" s="8" t="s">
        <v>641</v>
      </c>
      <c r="AD67" s="8">
        <v>-1</v>
      </c>
      <c r="AE67" s="8" t="s">
        <v>642</v>
      </c>
      <c r="AF67" s="8">
        <v>0</v>
      </c>
      <c r="AG67" s="8" t="b">
        <v>0</v>
      </c>
      <c r="AH67" s="8">
        <v>-1</v>
      </c>
      <c r="AI67" s="8" t="s">
        <v>642</v>
      </c>
      <c r="AJ67" s="8">
        <v>0</v>
      </c>
      <c r="AK67" s="8" t="b">
        <v>0</v>
      </c>
      <c r="AL67" s="8">
        <v>0</v>
      </c>
      <c r="AM67" s="8" t="b">
        <v>0</v>
      </c>
      <c r="AN67" s="8">
        <v>0</v>
      </c>
      <c r="AO67" s="8" t="b">
        <v>0</v>
      </c>
      <c r="AP67" s="8">
        <v>440000000</v>
      </c>
      <c r="AR67" s="8">
        <v>440000000</v>
      </c>
      <c r="AS67" s="8">
        <v>0</v>
      </c>
      <c r="AT67" s="8" t="b">
        <v>1</v>
      </c>
      <c r="AU67" s="8" t="b">
        <v>0</v>
      </c>
    </row>
    <row r="68" spans="1:47" x14ac:dyDescent="0.25">
      <c r="A68" s="8" t="s">
        <v>920</v>
      </c>
      <c r="B68" s="8" t="s">
        <v>625</v>
      </c>
      <c r="C68" s="8">
        <v>20210101</v>
      </c>
      <c r="D68" s="8">
        <v>2021</v>
      </c>
      <c r="E68" s="8">
        <v>52</v>
      </c>
      <c r="F68" s="8" t="s">
        <v>921</v>
      </c>
      <c r="G68" s="8">
        <v>842</v>
      </c>
      <c r="H68" s="8" t="s">
        <v>627</v>
      </c>
      <c r="I68" s="8" t="s">
        <v>627</v>
      </c>
      <c r="J68" s="8" t="s">
        <v>917</v>
      </c>
      <c r="K68" s="8" t="s">
        <v>918</v>
      </c>
      <c r="L68" s="8">
        <v>705</v>
      </c>
      <c r="M68" s="8" t="s">
        <v>840</v>
      </c>
      <c r="N68" s="8" t="s">
        <v>377</v>
      </c>
      <c r="O68" s="8">
        <v>0</v>
      </c>
      <c r="P68" s="8" t="s">
        <v>632</v>
      </c>
      <c r="Q68" s="8" t="s">
        <v>633</v>
      </c>
      <c r="R68" s="8" t="s">
        <v>922</v>
      </c>
      <c r="S68" s="8" t="s">
        <v>923</v>
      </c>
      <c r="T68" s="8" t="b">
        <v>1</v>
      </c>
      <c r="U68" s="8" t="s">
        <v>924</v>
      </c>
      <c r="V68" s="8" t="s">
        <v>925</v>
      </c>
      <c r="W68" s="8">
        <v>3</v>
      </c>
      <c r="X68" s="8" t="b">
        <v>0</v>
      </c>
      <c r="Y68" s="8" t="s">
        <v>638</v>
      </c>
      <c r="Z68" s="8" t="s">
        <v>639</v>
      </c>
      <c r="AA68" s="8" t="s">
        <v>640</v>
      </c>
      <c r="AB68" s="8">
        <v>0</v>
      </c>
      <c r="AC68" s="8" t="s">
        <v>641</v>
      </c>
      <c r="AD68" s="8">
        <v>-1</v>
      </c>
      <c r="AE68" s="8" t="s">
        <v>642</v>
      </c>
      <c r="AF68" s="8">
        <v>0</v>
      </c>
      <c r="AG68" s="8" t="b">
        <v>0</v>
      </c>
      <c r="AH68" s="8">
        <v>-1</v>
      </c>
      <c r="AI68" s="8" t="s">
        <v>642</v>
      </c>
      <c r="AJ68" s="8">
        <v>0</v>
      </c>
      <c r="AK68" s="8" t="b">
        <v>0</v>
      </c>
      <c r="AL68" s="8">
        <v>0</v>
      </c>
      <c r="AM68" s="8" t="b">
        <v>0</v>
      </c>
      <c r="AN68" s="8">
        <v>0</v>
      </c>
      <c r="AO68" s="8" t="b">
        <v>0</v>
      </c>
      <c r="AP68" s="8">
        <v>72000000</v>
      </c>
      <c r="AR68" s="8">
        <v>72000000</v>
      </c>
      <c r="AS68" s="8">
        <v>0</v>
      </c>
      <c r="AT68" s="8" t="b">
        <v>1</v>
      </c>
      <c r="AU68" s="8" t="b">
        <v>0</v>
      </c>
    </row>
    <row r="69" spans="1:47" x14ac:dyDescent="0.25">
      <c r="A69" s="8" t="s">
        <v>920</v>
      </c>
      <c r="B69" s="8" t="s">
        <v>625</v>
      </c>
      <c r="C69" s="8">
        <v>20210101</v>
      </c>
      <c r="D69" s="8">
        <v>2021</v>
      </c>
      <c r="E69" s="8">
        <v>52</v>
      </c>
      <c r="F69" s="8" t="s">
        <v>921</v>
      </c>
      <c r="G69" s="8">
        <v>842</v>
      </c>
      <c r="H69" s="8" t="s">
        <v>627</v>
      </c>
      <c r="I69" s="8" t="s">
        <v>627</v>
      </c>
      <c r="J69" s="8" t="s">
        <v>917</v>
      </c>
      <c r="K69" s="8" t="s">
        <v>918</v>
      </c>
      <c r="L69" s="8">
        <v>710</v>
      </c>
      <c r="M69" s="8" t="s">
        <v>842</v>
      </c>
      <c r="N69" s="8" t="s">
        <v>469</v>
      </c>
      <c r="O69" s="8">
        <v>0</v>
      </c>
      <c r="P69" s="8" t="s">
        <v>632</v>
      </c>
      <c r="Q69" s="8" t="s">
        <v>633</v>
      </c>
      <c r="R69" s="8" t="s">
        <v>922</v>
      </c>
      <c r="S69" s="8" t="s">
        <v>923</v>
      </c>
      <c r="T69" s="8" t="b">
        <v>1</v>
      </c>
      <c r="U69" s="8" t="s">
        <v>924</v>
      </c>
      <c r="V69" s="8" t="s">
        <v>925</v>
      </c>
      <c r="W69" s="8">
        <v>3</v>
      </c>
      <c r="X69" s="8" t="b">
        <v>0</v>
      </c>
      <c r="Y69" s="8" t="s">
        <v>638</v>
      </c>
      <c r="Z69" s="8" t="s">
        <v>639</v>
      </c>
      <c r="AA69" s="8" t="s">
        <v>640</v>
      </c>
      <c r="AB69" s="8">
        <v>0</v>
      </c>
      <c r="AC69" s="8" t="s">
        <v>641</v>
      </c>
      <c r="AD69" s="8">
        <v>-1</v>
      </c>
      <c r="AE69" s="8" t="s">
        <v>642</v>
      </c>
      <c r="AF69" s="8">
        <v>0</v>
      </c>
      <c r="AG69" s="8" t="b">
        <v>0</v>
      </c>
      <c r="AH69" s="8">
        <v>-1</v>
      </c>
      <c r="AI69" s="8" t="s">
        <v>642</v>
      </c>
      <c r="AJ69" s="8">
        <v>0</v>
      </c>
      <c r="AK69" s="8" t="b">
        <v>0</v>
      </c>
      <c r="AL69" s="8">
        <v>0</v>
      </c>
      <c r="AM69" s="8" t="b">
        <v>0</v>
      </c>
      <c r="AN69" s="8">
        <v>0</v>
      </c>
      <c r="AO69" s="8" t="b">
        <v>0</v>
      </c>
      <c r="AP69" s="8">
        <v>1121000000</v>
      </c>
      <c r="AR69" s="8">
        <v>1121000000</v>
      </c>
      <c r="AS69" s="8">
        <v>0</v>
      </c>
      <c r="AT69" s="8" t="b">
        <v>1</v>
      </c>
      <c r="AU69" s="8" t="b">
        <v>0</v>
      </c>
    </row>
    <row r="70" spans="1:47" x14ac:dyDescent="0.25">
      <c r="A70" s="8" t="s">
        <v>920</v>
      </c>
      <c r="B70" s="8" t="s">
        <v>625</v>
      </c>
      <c r="C70" s="8">
        <v>20210101</v>
      </c>
      <c r="D70" s="8">
        <v>2021</v>
      </c>
      <c r="E70" s="8">
        <v>52</v>
      </c>
      <c r="F70" s="8" t="s">
        <v>921</v>
      </c>
      <c r="G70" s="8">
        <v>842</v>
      </c>
      <c r="H70" s="8" t="s">
        <v>627</v>
      </c>
      <c r="I70" s="8" t="s">
        <v>627</v>
      </c>
      <c r="J70" s="8" t="s">
        <v>917</v>
      </c>
      <c r="K70" s="8" t="s">
        <v>918</v>
      </c>
      <c r="L70" s="8">
        <v>724</v>
      </c>
      <c r="M70" s="8" t="s">
        <v>844</v>
      </c>
      <c r="N70" s="8" t="s">
        <v>131</v>
      </c>
      <c r="O70" s="8">
        <v>0</v>
      </c>
      <c r="P70" s="8" t="s">
        <v>632</v>
      </c>
      <c r="Q70" s="8" t="s">
        <v>633</v>
      </c>
      <c r="R70" s="8" t="s">
        <v>922</v>
      </c>
      <c r="S70" s="8" t="s">
        <v>923</v>
      </c>
      <c r="T70" s="8" t="b">
        <v>1</v>
      </c>
      <c r="U70" s="8" t="s">
        <v>924</v>
      </c>
      <c r="V70" s="8" t="s">
        <v>925</v>
      </c>
      <c r="W70" s="8">
        <v>3</v>
      </c>
      <c r="X70" s="8" t="b">
        <v>0</v>
      </c>
      <c r="Y70" s="8" t="s">
        <v>638</v>
      </c>
      <c r="Z70" s="8" t="s">
        <v>639</v>
      </c>
      <c r="AA70" s="8" t="s">
        <v>640</v>
      </c>
      <c r="AB70" s="8">
        <v>0</v>
      </c>
      <c r="AC70" s="8" t="s">
        <v>641</v>
      </c>
      <c r="AD70" s="8">
        <v>-1</v>
      </c>
      <c r="AE70" s="8" t="s">
        <v>642</v>
      </c>
      <c r="AF70" s="8">
        <v>0</v>
      </c>
      <c r="AG70" s="8" t="b">
        <v>0</v>
      </c>
      <c r="AH70" s="8">
        <v>-1</v>
      </c>
      <c r="AI70" s="8" t="s">
        <v>642</v>
      </c>
      <c r="AJ70" s="8">
        <v>0</v>
      </c>
      <c r="AK70" s="8" t="b">
        <v>0</v>
      </c>
      <c r="AL70" s="8">
        <v>0</v>
      </c>
      <c r="AM70" s="8" t="b">
        <v>0</v>
      </c>
      <c r="AN70" s="8">
        <v>0</v>
      </c>
      <c r="AO70" s="8" t="b">
        <v>0</v>
      </c>
      <c r="AP70" s="8">
        <v>4346000000</v>
      </c>
      <c r="AR70" s="8">
        <v>4346000000</v>
      </c>
      <c r="AS70" s="8">
        <v>0</v>
      </c>
      <c r="AT70" s="8" t="b">
        <v>1</v>
      </c>
      <c r="AU70" s="8" t="b">
        <v>0</v>
      </c>
    </row>
    <row r="71" spans="1:47" x14ac:dyDescent="0.25">
      <c r="A71" s="8" t="s">
        <v>920</v>
      </c>
      <c r="B71" s="8" t="s">
        <v>625</v>
      </c>
      <c r="C71" s="8">
        <v>20210101</v>
      </c>
      <c r="D71" s="8">
        <v>2021</v>
      </c>
      <c r="E71" s="8">
        <v>52</v>
      </c>
      <c r="F71" s="8" t="s">
        <v>921</v>
      </c>
      <c r="G71" s="8">
        <v>842</v>
      </c>
      <c r="H71" s="8" t="s">
        <v>627</v>
      </c>
      <c r="I71" s="8" t="s">
        <v>627</v>
      </c>
      <c r="J71" s="8" t="s">
        <v>917</v>
      </c>
      <c r="K71" s="8" t="s">
        <v>918</v>
      </c>
      <c r="L71" s="8">
        <v>752</v>
      </c>
      <c r="M71" s="8" t="s">
        <v>849</v>
      </c>
      <c r="N71" s="8" t="s">
        <v>371</v>
      </c>
      <c r="O71" s="8">
        <v>0</v>
      </c>
      <c r="P71" s="8" t="s">
        <v>632</v>
      </c>
      <c r="Q71" s="8" t="s">
        <v>633</v>
      </c>
      <c r="R71" s="8" t="s">
        <v>922</v>
      </c>
      <c r="S71" s="8" t="s">
        <v>923</v>
      </c>
      <c r="T71" s="8" t="b">
        <v>1</v>
      </c>
      <c r="U71" s="8" t="s">
        <v>924</v>
      </c>
      <c r="V71" s="8" t="s">
        <v>925</v>
      </c>
      <c r="W71" s="8">
        <v>3</v>
      </c>
      <c r="X71" s="8" t="b">
        <v>0</v>
      </c>
      <c r="Y71" s="8" t="s">
        <v>638</v>
      </c>
      <c r="Z71" s="8" t="s">
        <v>639</v>
      </c>
      <c r="AA71" s="8" t="s">
        <v>640</v>
      </c>
      <c r="AB71" s="8">
        <v>0</v>
      </c>
      <c r="AC71" s="8" t="s">
        <v>641</v>
      </c>
      <c r="AD71" s="8">
        <v>-1</v>
      </c>
      <c r="AE71" s="8" t="s">
        <v>642</v>
      </c>
      <c r="AF71" s="8">
        <v>0</v>
      </c>
      <c r="AG71" s="8" t="b">
        <v>0</v>
      </c>
      <c r="AH71" s="8">
        <v>-1</v>
      </c>
      <c r="AI71" s="8" t="s">
        <v>642</v>
      </c>
      <c r="AJ71" s="8">
        <v>0</v>
      </c>
      <c r="AK71" s="8" t="b">
        <v>0</v>
      </c>
      <c r="AL71" s="8">
        <v>0</v>
      </c>
      <c r="AM71" s="8" t="b">
        <v>0</v>
      </c>
      <c r="AN71" s="8">
        <v>0</v>
      </c>
      <c r="AO71" s="8" t="b">
        <v>0</v>
      </c>
      <c r="AP71" s="8">
        <v>3069000000</v>
      </c>
      <c r="AR71" s="8">
        <v>3069000000</v>
      </c>
      <c r="AS71" s="8">
        <v>0</v>
      </c>
      <c r="AT71" s="8" t="b">
        <v>1</v>
      </c>
      <c r="AU71" s="8" t="b">
        <v>0</v>
      </c>
    </row>
    <row r="72" spans="1:47" x14ac:dyDescent="0.25">
      <c r="A72" s="8" t="s">
        <v>920</v>
      </c>
      <c r="B72" s="8" t="s">
        <v>625</v>
      </c>
      <c r="C72" s="8">
        <v>20210101</v>
      </c>
      <c r="D72" s="8">
        <v>2021</v>
      </c>
      <c r="E72" s="8">
        <v>52</v>
      </c>
      <c r="F72" s="8" t="s">
        <v>921</v>
      </c>
      <c r="G72" s="8">
        <v>842</v>
      </c>
      <c r="H72" s="8" t="s">
        <v>627</v>
      </c>
      <c r="I72" s="8" t="s">
        <v>627</v>
      </c>
      <c r="J72" s="8" t="s">
        <v>917</v>
      </c>
      <c r="K72" s="8" t="s">
        <v>918</v>
      </c>
      <c r="L72" s="8">
        <v>757</v>
      </c>
      <c r="M72" s="8" t="s">
        <v>850</v>
      </c>
      <c r="N72" s="8" t="s">
        <v>83</v>
      </c>
      <c r="O72" s="8">
        <v>0</v>
      </c>
      <c r="P72" s="8" t="s">
        <v>632</v>
      </c>
      <c r="Q72" s="8" t="s">
        <v>633</v>
      </c>
      <c r="R72" s="8" t="s">
        <v>922</v>
      </c>
      <c r="S72" s="8" t="s">
        <v>923</v>
      </c>
      <c r="T72" s="8" t="b">
        <v>1</v>
      </c>
      <c r="U72" s="8" t="s">
        <v>924</v>
      </c>
      <c r="V72" s="8" t="s">
        <v>925</v>
      </c>
      <c r="W72" s="8">
        <v>3</v>
      </c>
      <c r="X72" s="8" t="b">
        <v>0</v>
      </c>
      <c r="Y72" s="8" t="s">
        <v>638</v>
      </c>
      <c r="Z72" s="8" t="s">
        <v>639</v>
      </c>
      <c r="AA72" s="8" t="s">
        <v>640</v>
      </c>
      <c r="AB72" s="8">
        <v>0</v>
      </c>
      <c r="AC72" s="8" t="s">
        <v>641</v>
      </c>
      <c r="AD72" s="8">
        <v>-1</v>
      </c>
      <c r="AE72" s="8" t="s">
        <v>642</v>
      </c>
      <c r="AF72" s="8">
        <v>0</v>
      </c>
      <c r="AG72" s="8" t="b">
        <v>0</v>
      </c>
      <c r="AH72" s="8">
        <v>-1</v>
      </c>
      <c r="AI72" s="8" t="s">
        <v>642</v>
      </c>
      <c r="AJ72" s="8">
        <v>0</v>
      </c>
      <c r="AK72" s="8" t="b">
        <v>0</v>
      </c>
      <c r="AL72" s="8">
        <v>0</v>
      </c>
      <c r="AM72" s="8" t="b">
        <v>0</v>
      </c>
      <c r="AN72" s="8">
        <v>0</v>
      </c>
      <c r="AO72" s="8" t="b">
        <v>0</v>
      </c>
      <c r="AP72" s="8">
        <v>28086000000</v>
      </c>
      <c r="AR72" s="8">
        <v>28086000000</v>
      </c>
      <c r="AS72" s="8">
        <v>0</v>
      </c>
      <c r="AT72" s="8" t="b">
        <v>1</v>
      </c>
      <c r="AU72" s="8" t="b">
        <v>0</v>
      </c>
    </row>
    <row r="73" spans="1:47" x14ac:dyDescent="0.25">
      <c r="A73" s="8" t="s">
        <v>920</v>
      </c>
      <c r="B73" s="8" t="s">
        <v>625</v>
      </c>
      <c r="C73" s="8">
        <v>20210101</v>
      </c>
      <c r="D73" s="8">
        <v>2021</v>
      </c>
      <c r="E73" s="8">
        <v>52</v>
      </c>
      <c r="F73" s="8" t="s">
        <v>921</v>
      </c>
      <c r="G73" s="8">
        <v>842</v>
      </c>
      <c r="H73" s="8" t="s">
        <v>627</v>
      </c>
      <c r="I73" s="8" t="s">
        <v>627</v>
      </c>
      <c r="J73" s="8" t="s">
        <v>917</v>
      </c>
      <c r="K73" s="8" t="s">
        <v>918</v>
      </c>
      <c r="L73" s="8">
        <v>764</v>
      </c>
      <c r="M73" s="8" t="s">
        <v>853</v>
      </c>
      <c r="N73" s="8" t="s">
        <v>411</v>
      </c>
      <c r="O73" s="8">
        <v>0</v>
      </c>
      <c r="P73" s="8" t="s">
        <v>632</v>
      </c>
      <c r="Q73" s="8" t="s">
        <v>633</v>
      </c>
      <c r="R73" s="8" t="s">
        <v>922</v>
      </c>
      <c r="S73" s="8" t="s">
        <v>923</v>
      </c>
      <c r="T73" s="8" t="b">
        <v>1</v>
      </c>
      <c r="U73" s="8" t="s">
        <v>924</v>
      </c>
      <c r="V73" s="8" t="s">
        <v>925</v>
      </c>
      <c r="W73" s="8">
        <v>3</v>
      </c>
      <c r="X73" s="8" t="b">
        <v>0</v>
      </c>
      <c r="Y73" s="8" t="s">
        <v>638</v>
      </c>
      <c r="Z73" s="8" t="s">
        <v>639</v>
      </c>
      <c r="AA73" s="8" t="s">
        <v>640</v>
      </c>
      <c r="AB73" s="8">
        <v>0</v>
      </c>
      <c r="AC73" s="8" t="s">
        <v>641</v>
      </c>
      <c r="AD73" s="8">
        <v>-1</v>
      </c>
      <c r="AE73" s="8" t="s">
        <v>642</v>
      </c>
      <c r="AF73" s="8">
        <v>0</v>
      </c>
      <c r="AG73" s="8" t="b">
        <v>0</v>
      </c>
      <c r="AH73" s="8">
        <v>-1</v>
      </c>
      <c r="AI73" s="8" t="s">
        <v>642</v>
      </c>
      <c r="AJ73" s="8">
        <v>0</v>
      </c>
      <c r="AK73" s="8" t="b">
        <v>0</v>
      </c>
      <c r="AL73" s="8">
        <v>0</v>
      </c>
      <c r="AM73" s="8" t="b">
        <v>0</v>
      </c>
      <c r="AN73" s="8">
        <v>0</v>
      </c>
      <c r="AO73" s="8" t="b">
        <v>0</v>
      </c>
      <c r="AP73" s="8">
        <v>1048000000</v>
      </c>
      <c r="AR73" s="8">
        <v>1048000000</v>
      </c>
      <c r="AS73" s="8">
        <v>0</v>
      </c>
      <c r="AT73" s="8" t="b">
        <v>1</v>
      </c>
      <c r="AU73" s="8" t="b">
        <v>0</v>
      </c>
    </row>
    <row r="74" spans="1:47" x14ac:dyDescent="0.25">
      <c r="A74" s="8" t="s">
        <v>920</v>
      </c>
      <c r="B74" s="8" t="s">
        <v>625</v>
      </c>
      <c r="C74" s="8">
        <v>20210101</v>
      </c>
      <c r="D74" s="8">
        <v>2021</v>
      </c>
      <c r="E74" s="8">
        <v>52</v>
      </c>
      <c r="F74" s="8" t="s">
        <v>921</v>
      </c>
      <c r="G74" s="8">
        <v>842</v>
      </c>
      <c r="H74" s="8" t="s">
        <v>627</v>
      </c>
      <c r="I74" s="8" t="s">
        <v>627</v>
      </c>
      <c r="J74" s="8" t="s">
        <v>917</v>
      </c>
      <c r="K74" s="8" t="s">
        <v>918</v>
      </c>
      <c r="L74" s="8">
        <v>792</v>
      </c>
      <c r="M74" s="8" t="s">
        <v>897</v>
      </c>
      <c r="N74" s="8" t="s">
        <v>898</v>
      </c>
      <c r="O74" s="8">
        <v>0</v>
      </c>
      <c r="P74" s="8" t="s">
        <v>632</v>
      </c>
      <c r="Q74" s="8" t="s">
        <v>633</v>
      </c>
      <c r="R74" s="8" t="s">
        <v>922</v>
      </c>
      <c r="S74" s="8" t="s">
        <v>923</v>
      </c>
      <c r="T74" s="8" t="b">
        <v>1</v>
      </c>
      <c r="U74" s="8" t="s">
        <v>924</v>
      </c>
      <c r="V74" s="8" t="s">
        <v>925</v>
      </c>
      <c r="W74" s="8">
        <v>3</v>
      </c>
      <c r="X74" s="8" t="b">
        <v>0</v>
      </c>
      <c r="Y74" s="8" t="s">
        <v>638</v>
      </c>
      <c r="Z74" s="8" t="s">
        <v>639</v>
      </c>
      <c r="AA74" s="8" t="s">
        <v>640</v>
      </c>
      <c r="AB74" s="8">
        <v>0</v>
      </c>
      <c r="AC74" s="8" t="s">
        <v>641</v>
      </c>
      <c r="AD74" s="8">
        <v>-1</v>
      </c>
      <c r="AE74" s="8" t="s">
        <v>642</v>
      </c>
      <c r="AF74" s="8">
        <v>0</v>
      </c>
      <c r="AG74" s="8" t="b">
        <v>0</v>
      </c>
      <c r="AH74" s="8">
        <v>-1</v>
      </c>
      <c r="AI74" s="8" t="s">
        <v>642</v>
      </c>
      <c r="AJ74" s="8">
        <v>0</v>
      </c>
      <c r="AK74" s="8" t="b">
        <v>0</v>
      </c>
      <c r="AL74" s="8">
        <v>0</v>
      </c>
      <c r="AM74" s="8" t="b">
        <v>0</v>
      </c>
      <c r="AN74" s="8">
        <v>0</v>
      </c>
      <c r="AO74" s="8" t="b">
        <v>0</v>
      </c>
      <c r="AP74" s="8">
        <v>2146000000</v>
      </c>
      <c r="AR74" s="8">
        <v>2146000000</v>
      </c>
      <c r="AS74" s="8">
        <v>0</v>
      </c>
      <c r="AT74" s="8" t="b">
        <v>1</v>
      </c>
      <c r="AU74" s="8" t="b">
        <v>0</v>
      </c>
    </row>
    <row r="75" spans="1:47" x14ac:dyDescent="0.25">
      <c r="A75" s="8" t="s">
        <v>920</v>
      </c>
      <c r="B75" s="8" t="s">
        <v>625</v>
      </c>
      <c r="C75" s="8">
        <v>20210101</v>
      </c>
      <c r="D75" s="8">
        <v>2021</v>
      </c>
      <c r="E75" s="8">
        <v>52</v>
      </c>
      <c r="F75" s="8" t="s">
        <v>921</v>
      </c>
      <c r="G75" s="8">
        <v>842</v>
      </c>
      <c r="H75" s="8" t="s">
        <v>627</v>
      </c>
      <c r="I75" s="8" t="s">
        <v>627</v>
      </c>
      <c r="J75" s="8" t="s">
        <v>917</v>
      </c>
      <c r="K75" s="8" t="s">
        <v>918</v>
      </c>
      <c r="L75" s="8">
        <v>826</v>
      </c>
      <c r="M75" s="8" t="s">
        <v>905</v>
      </c>
      <c r="N75" s="8" t="s">
        <v>906</v>
      </c>
      <c r="O75" s="8">
        <v>0</v>
      </c>
      <c r="P75" s="8" t="s">
        <v>632</v>
      </c>
      <c r="Q75" s="8" t="s">
        <v>633</v>
      </c>
      <c r="R75" s="8" t="s">
        <v>922</v>
      </c>
      <c r="S75" s="8" t="s">
        <v>923</v>
      </c>
      <c r="T75" s="8" t="b">
        <v>1</v>
      </c>
      <c r="U75" s="8" t="s">
        <v>924</v>
      </c>
      <c r="V75" s="8" t="s">
        <v>925</v>
      </c>
      <c r="W75" s="8">
        <v>3</v>
      </c>
      <c r="X75" s="8" t="b">
        <v>0</v>
      </c>
      <c r="Y75" s="8" t="s">
        <v>638</v>
      </c>
      <c r="Z75" s="8" t="s">
        <v>639</v>
      </c>
      <c r="AA75" s="8" t="s">
        <v>640</v>
      </c>
      <c r="AB75" s="8">
        <v>0</v>
      </c>
      <c r="AC75" s="8" t="s">
        <v>641</v>
      </c>
      <c r="AD75" s="8">
        <v>-1</v>
      </c>
      <c r="AE75" s="8" t="s">
        <v>642</v>
      </c>
      <c r="AF75" s="8">
        <v>0</v>
      </c>
      <c r="AG75" s="8" t="b">
        <v>0</v>
      </c>
      <c r="AH75" s="8">
        <v>-1</v>
      </c>
      <c r="AI75" s="8" t="s">
        <v>642</v>
      </c>
      <c r="AJ75" s="8">
        <v>0</v>
      </c>
      <c r="AK75" s="8" t="b">
        <v>0</v>
      </c>
      <c r="AL75" s="8">
        <v>0</v>
      </c>
      <c r="AM75" s="8" t="b">
        <v>0</v>
      </c>
      <c r="AN75" s="8">
        <v>0</v>
      </c>
      <c r="AO75" s="8" t="b">
        <v>0</v>
      </c>
      <c r="AP75" s="8">
        <v>73211000000</v>
      </c>
      <c r="AR75" s="8">
        <v>73211000000</v>
      </c>
      <c r="AS75" s="8">
        <v>0</v>
      </c>
      <c r="AT75" s="8" t="b">
        <v>1</v>
      </c>
      <c r="AU75" s="8" t="b">
        <v>0</v>
      </c>
    </row>
    <row r="76" spans="1:47" x14ac:dyDescent="0.25">
      <c r="A76" s="8" t="s">
        <v>920</v>
      </c>
      <c r="B76" s="8" t="s">
        <v>625</v>
      </c>
      <c r="C76" s="8">
        <v>20210101</v>
      </c>
      <c r="D76" s="8">
        <v>2021</v>
      </c>
      <c r="E76" s="8">
        <v>52</v>
      </c>
      <c r="F76" s="8" t="s">
        <v>921</v>
      </c>
      <c r="G76" s="8">
        <v>842</v>
      </c>
      <c r="H76" s="8" t="s">
        <v>627</v>
      </c>
      <c r="I76" s="8" t="s">
        <v>627</v>
      </c>
      <c r="J76" s="8" t="s">
        <v>917</v>
      </c>
      <c r="K76" s="8" t="s">
        <v>918</v>
      </c>
      <c r="L76" s="8">
        <v>862</v>
      </c>
      <c r="M76" s="8" t="s">
        <v>911</v>
      </c>
      <c r="N76" s="8" t="s">
        <v>451</v>
      </c>
      <c r="O76" s="8">
        <v>0</v>
      </c>
      <c r="P76" s="8" t="s">
        <v>632</v>
      </c>
      <c r="Q76" s="8" t="s">
        <v>633</v>
      </c>
      <c r="R76" s="8" t="s">
        <v>922</v>
      </c>
      <c r="S76" s="8" t="s">
        <v>923</v>
      </c>
      <c r="T76" s="8" t="b">
        <v>1</v>
      </c>
      <c r="U76" s="8" t="s">
        <v>924</v>
      </c>
      <c r="V76" s="8" t="s">
        <v>925</v>
      </c>
      <c r="W76" s="8">
        <v>3</v>
      </c>
      <c r="X76" s="8" t="b">
        <v>0</v>
      </c>
      <c r="Y76" s="8" t="s">
        <v>638</v>
      </c>
      <c r="Z76" s="8" t="s">
        <v>639</v>
      </c>
      <c r="AA76" s="8" t="s">
        <v>640</v>
      </c>
      <c r="AB76" s="8">
        <v>0</v>
      </c>
      <c r="AC76" s="8" t="s">
        <v>641</v>
      </c>
      <c r="AD76" s="8">
        <v>-1</v>
      </c>
      <c r="AE76" s="8" t="s">
        <v>642</v>
      </c>
      <c r="AF76" s="8">
        <v>0</v>
      </c>
      <c r="AG76" s="8" t="b">
        <v>0</v>
      </c>
      <c r="AH76" s="8">
        <v>-1</v>
      </c>
      <c r="AI76" s="8" t="s">
        <v>642</v>
      </c>
      <c r="AJ76" s="8">
        <v>0</v>
      </c>
      <c r="AK76" s="8" t="b">
        <v>0</v>
      </c>
      <c r="AL76" s="8">
        <v>0</v>
      </c>
      <c r="AM76" s="8" t="b">
        <v>0</v>
      </c>
      <c r="AN76" s="8">
        <v>0</v>
      </c>
      <c r="AO76" s="8" t="b">
        <v>0</v>
      </c>
      <c r="AP76" s="8">
        <v>110000000</v>
      </c>
      <c r="AR76" s="8">
        <v>110000000</v>
      </c>
      <c r="AS76" s="8">
        <v>0</v>
      </c>
      <c r="AT76" s="8" t="b">
        <v>1</v>
      </c>
      <c r="AU76" s="8" t="b">
        <v>0</v>
      </c>
    </row>
    <row r="77" spans="1:47" x14ac:dyDescent="0.25">
      <c r="A77" s="8" t="s">
        <v>920</v>
      </c>
      <c r="B77" s="8" t="s">
        <v>625</v>
      </c>
      <c r="C77" s="8">
        <v>20210101</v>
      </c>
      <c r="D77" s="8">
        <v>2021</v>
      </c>
      <c r="E77" s="8">
        <v>52</v>
      </c>
      <c r="F77" s="8" t="s">
        <v>921</v>
      </c>
      <c r="G77" s="8">
        <v>842</v>
      </c>
      <c r="H77" s="8" t="s">
        <v>627</v>
      </c>
      <c r="I77" s="8" t="s">
        <v>627</v>
      </c>
      <c r="J77" s="8" t="s">
        <v>917</v>
      </c>
      <c r="K77" s="8" t="s">
        <v>918</v>
      </c>
      <c r="L77" s="8">
        <v>899</v>
      </c>
      <c r="M77" s="8" t="s">
        <v>932</v>
      </c>
      <c r="N77" s="8" t="s">
        <v>933</v>
      </c>
      <c r="O77" s="8">
        <v>0</v>
      </c>
      <c r="P77" s="8" t="s">
        <v>632</v>
      </c>
      <c r="Q77" s="8" t="s">
        <v>633</v>
      </c>
      <c r="R77" s="8" t="s">
        <v>922</v>
      </c>
      <c r="S77" s="8" t="s">
        <v>923</v>
      </c>
      <c r="T77" s="8" t="b">
        <v>1</v>
      </c>
      <c r="U77" s="8" t="s">
        <v>924</v>
      </c>
      <c r="V77" s="8" t="s">
        <v>925</v>
      </c>
      <c r="W77" s="8">
        <v>3</v>
      </c>
      <c r="X77" s="8" t="b">
        <v>0</v>
      </c>
      <c r="Y77" s="8" t="s">
        <v>638</v>
      </c>
      <c r="Z77" s="8" t="s">
        <v>639</v>
      </c>
      <c r="AA77" s="8" t="s">
        <v>640</v>
      </c>
      <c r="AB77" s="8">
        <v>0</v>
      </c>
      <c r="AC77" s="8" t="s">
        <v>641</v>
      </c>
      <c r="AD77" s="8">
        <v>-1</v>
      </c>
      <c r="AE77" s="8" t="s">
        <v>642</v>
      </c>
      <c r="AF77" s="8">
        <v>0</v>
      </c>
      <c r="AG77" s="8" t="b">
        <v>0</v>
      </c>
      <c r="AH77" s="8">
        <v>-1</v>
      </c>
      <c r="AI77" s="8" t="s">
        <v>642</v>
      </c>
      <c r="AJ77" s="8">
        <v>0</v>
      </c>
      <c r="AK77" s="8" t="b">
        <v>0</v>
      </c>
      <c r="AL77" s="8">
        <v>0</v>
      </c>
      <c r="AM77" s="8" t="b">
        <v>0</v>
      </c>
      <c r="AN77" s="8">
        <v>0</v>
      </c>
      <c r="AO77" s="8" t="b">
        <v>0</v>
      </c>
      <c r="AP77" s="8">
        <v>1473000000</v>
      </c>
      <c r="AR77" s="8">
        <v>1473000000</v>
      </c>
      <c r="AS77" s="8">
        <v>0</v>
      </c>
      <c r="AT77" s="8" t="b">
        <v>1</v>
      </c>
      <c r="AU77" s="8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B49A-1CDC-4226-90BA-07CFE1C21F16}">
  <dimension ref="A1:AU77"/>
  <sheetViews>
    <sheetView workbookViewId="0">
      <pane ySplit="1" topLeftCell="A2" activePane="bottomLeft" state="frozen"/>
      <selection activeCell="O27" sqref="O27"/>
      <selection pane="bottomLeft" activeCell="O27" sqref="O27"/>
    </sheetView>
  </sheetViews>
  <sheetFormatPr defaultRowHeight="15.75" x14ac:dyDescent="0.25"/>
  <cols>
    <col min="1" max="16384" width="9.140625" style="8"/>
  </cols>
  <sheetData>
    <row r="1" spans="1:47" x14ac:dyDescent="0.25">
      <c r="A1" s="8" t="s">
        <v>577</v>
      </c>
      <c r="B1" s="8" t="s">
        <v>578</v>
      </c>
      <c r="C1" s="8" t="s">
        <v>579</v>
      </c>
      <c r="D1" s="8" t="s">
        <v>580</v>
      </c>
      <c r="E1" s="8" t="s">
        <v>581</v>
      </c>
      <c r="F1" s="8" t="s">
        <v>582</v>
      </c>
      <c r="G1" s="8" t="s">
        <v>583</v>
      </c>
      <c r="H1" s="8" t="s">
        <v>584</v>
      </c>
      <c r="I1" s="8" t="s">
        <v>585</v>
      </c>
      <c r="J1" s="8" t="s">
        <v>586</v>
      </c>
      <c r="K1" s="8" t="s">
        <v>587</v>
      </c>
      <c r="L1" s="8" t="s">
        <v>588</v>
      </c>
      <c r="M1" s="8" t="s">
        <v>589</v>
      </c>
      <c r="N1" s="8" t="s">
        <v>590</v>
      </c>
      <c r="O1" s="8" t="s">
        <v>591</v>
      </c>
      <c r="P1" s="8" t="s">
        <v>592</v>
      </c>
      <c r="Q1" s="8" t="s">
        <v>593</v>
      </c>
      <c r="R1" s="8" t="s">
        <v>594</v>
      </c>
      <c r="S1" s="8" t="s">
        <v>595</v>
      </c>
      <c r="T1" s="8" t="s">
        <v>596</v>
      </c>
      <c r="U1" s="8" t="s">
        <v>597</v>
      </c>
      <c r="V1" s="8" t="s">
        <v>598</v>
      </c>
      <c r="W1" s="8" t="s">
        <v>599</v>
      </c>
      <c r="X1" s="8" t="s">
        <v>600</v>
      </c>
      <c r="Y1" s="8" t="s">
        <v>601</v>
      </c>
      <c r="Z1" s="8" t="s">
        <v>602</v>
      </c>
      <c r="AA1" s="8" t="s">
        <v>603</v>
      </c>
      <c r="AB1" s="8" t="s">
        <v>604</v>
      </c>
      <c r="AC1" s="8" t="s">
        <v>605</v>
      </c>
      <c r="AD1" s="8" t="s">
        <v>606</v>
      </c>
      <c r="AE1" s="8" t="s">
        <v>607</v>
      </c>
      <c r="AF1" s="8" t="s">
        <v>608</v>
      </c>
      <c r="AG1" s="8" t="s">
        <v>609</v>
      </c>
      <c r="AH1" s="8" t="s">
        <v>610</v>
      </c>
      <c r="AI1" s="8" t="s">
        <v>611</v>
      </c>
      <c r="AJ1" s="8" t="s">
        <v>612</v>
      </c>
      <c r="AK1" s="8" t="s">
        <v>613</v>
      </c>
      <c r="AL1" s="8" t="s">
        <v>614</v>
      </c>
      <c r="AM1" s="8" t="s">
        <v>615</v>
      </c>
      <c r="AN1" s="8" t="s">
        <v>616</v>
      </c>
      <c r="AO1" s="8" t="s">
        <v>617</v>
      </c>
      <c r="AP1" s="8" t="s">
        <v>618</v>
      </c>
      <c r="AQ1" s="8" t="s">
        <v>619</v>
      </c>
      <c r="AR1" s="8" t="s">
        <v>620</v>
      </c>
      <c r="AS1" s="8" t="s">
        <v>621</v>
      </c>
      <c r="AT1" s="8" t="s">
        <v>622</v>
      </c>
      <c r="AU1" s="8" t="s">
        <v>623</v>
      </c>
    </row>
    <row r="2" spans="1:47" x14ac:dyDescent="0.25">
      <c r="A2" s="8" t="s">
        <v>920</v>
      </c>
      <c r="B2" s="8" t="s">
        <v>625</v>
      </c>
      <c r="C2" s="8">
        <v>20210101</v>
      </c>
      <c r="D2" s="8">
        <v>2021</v>
      </c>
      <c r="E2" s="8">
        <v>52</v>
      </c>
      <c r="F2" s="8" t="s">
        <v>921</v>
      </c>
      <c r="G2" s="8">
        <v>842</v>
      </c>
      <c r="H2" s="8" t="s">
        <v>627</v>
      </c>
      <c r="I2" s="8" t="s">
        <v>627</v>
      </c>
      <c r="J2" s="8" t="s">
        <v>628</v>
      </c>
      <c r="K2" s="8" t="s">
        <v>629</v>
      </c>
      <c r="L2" s="8">
        <v>0</v>
      </c>
      <c r="M2" s="8" t="s">
        <v>632</v>
      </c>
      <c r="N2" s="8" t="s">
        <v>633</v>
      </c>
      <c r="O2" s="8">
        <v>0</v>
      </c>
      <c r="P2" s="8" t="s">
        <v>632</v>
      </c>
      <c r="Q2" s="8" t="s">
        <v>633</v>
      </c>
      <c r="R2" s="8" t="s">
        <v>922</v>
      </c>
      <c r="S2" s="8" t="s">
        <v>923</v>
      </c>
      <c r="T2" s="8" t="b">
        <v>1</v>
      </c>
      <c r="U2" s="8" t="s">
        <v>924</v>
      </c>
      <c r="V2" s="8" t="s">
        <v>925</v>
      </c>
      <c r="W2" s="8">
        <v>3</v>
      </c>
      <c r="X2" s="8" t="b">
        <v>0</v>
      </c>
      <c r="Y2" s="8" t="s">
        <v>638</v>
      </c>
      <c r="Z2" s="8" t="s">
        <v>639</v>
      </c>
      <c r="AA2" s="8" t="s">
        <v>640</v>
      </c>
      <c r="AB2" s="8">
        <v>0</v>
      </c>
      <c r="AC2" s="8" t="s">
        <v>641</v>
      </c>
      <c r="AD2" s="8">
        <v>-1</v>
      </c>
      <c r="AE2" s="8" t="s">
        <v>642</v>
      </c>
      <c r="AF2" s="8">
        <v>0</v>
      </c>
      <c r="AG2" s="8" t="b">
        <v>0</v>
      </c>
      <c r="AH2" s="8">
        <v>-1</v>
      </c>
      <c r="AI2" s="8" t="s">
        <v>642</v>
      </c>
      <c r="AJ2" s="8">
        <v>0</v>
      </c>
      <c r="AK2" s="8" t="b">
        <v>0</v>
      </c>
      <c r="AL2" s="8">
        <v>0</v>
      </c>
      <c r="AM2" s="8" t="b">
        <v>0</v>
      </c>
      <c r="AN2" s="8">
        <v>0</v>
      </c>
      <c r="AO2" s="8" t="b">
        <v>0</v>
      </c>
      <c r="AP2" s="8">
        <v>795273000000</v>
      </c>
      <c r="AR2" s="8">
        <v>795273000000</v>
      </c>
      <c r="AS2" s="8">
        <v>0</v>
      </c>
      <c r="AT2" s="8" t="b">
        <v>1</v>
      </c>
      <c r="AU2" s="8" t="b">
        <v>0</v>
      </c>
    </row>
    <row r="3" spans="1:47" x14ac:dyDescent="0.25">
      <c r="A3" s="8" t="s">
        <v>920</v>
      </c>
      <c r="B3" s="8" t="s">
        <v>625</v>
      </c>
      <c r="C3" s="8">
        <v>20210101</v>
      </c>
      <c r="D3" s="8">
        <v>2021</v>
      </c>
      <c r="E3" s="8">
        <v>52</v>
      </c>
      <c r="F3" s="8" t="s">
        <v>921</v>
      </c>
      <c r="G3" s="8">
        <v>842</v>
      </c>
      <c r="H3" s="8" t="s">
        <v>627</v>
      </c>
      <c r="I3" s="8" t="s">
        <v>627</v>
      </c>
      <c r="J3" s="8" t="s">
        <v>628</v>
      </c>
      <c r="K3" s="8" t="s">
        <v>629</v>
      </c>
      <c r="L3" s="8">
        <v>32</v>
      </c>
      <c r="M3" s="8" t="s">
        <v>683</v>
      </c>
      <c r="N3" s="8" t="s">
        <v>21</v>
      </c>
      <c r="O3" s="8">
        <v>0</v>
      </c>
      <c r="P3" s="8" t="s">
        <v>632</v>
      </c>
      <c r="Q3" s="8" t="s">
        <v>633</v>
      </c>
      <c r="R3" s="8" t="s">
        <v>922</v>
      </c>
      <c r="S3" s="8" t="s">
        <v>923</v>
      </c>
      <c r="T3" s="8" t="b">
        <v>1</v>
      </c>
      <c r="U3" s="8" t="s">
        <v>924</v>
      </c>
      <c r="V3" s="8" t="s">
        <v>925</v>
      </c>
      <c r="W3" s="8">
        <v>3</v>
      </c>
      <c r="X3" s="8" t="b">
        <v>0</v>
      </c>
      <c r="Y3" s="8" t="s">
        <v>638</v>
      </c>
      <c r="Z3" s="8" t="s">
        <v>639</v>
      </c>
      <c r="AA3" s="8" t="s">
        <v>640</v>
      </c>
      <c r="AB3" s="8">
        <v>0</v>
      </c>
      <c r="AC3" s="8" t="s">
        <v>641</v>
      </c>
      <c r="AD3" s="8">
        <v>-1</v>
      </c>
      <c r="AE3" s="8" t="s">
        <v>642</v>
      </c>
      <c r="AF3" s="8">
        <v>0</v>
      </c>
      <c r="AG3" s="8" t="b">
        <v>0</v>
      </c>
      <c r="AH3" s="8">
        <v>-1</v>
      </c>
      <c r="AI3" s="8" t="s">
        <v>642</v>
      </c>
      <c r="AJ3" s="8">
        <v>0</v>
      </c>
      <c r="AK3" s="8" t="b">
        <v>0</v>
      </c>
      <c r="AL3" s="8">
        <v>0</v>
      </c>
      <c r="AM3" s="8" t="b">
        <v>0</v>
      </c>
      <c r="AN3" s="8">
        <v>0</v>
      </c>
      <c r="AO3" s="8" t="b">
        <v>0</v>
      </c>
      <c r="AP3" s="8">
        <v>4817000000</v>
      </c>
      <c r="AR3" s="8">
        <v>4817000000</v>
      </c>
      <c r="AS3" s="8">
        <v>0</v>
      </c>
      <c r="AT3" s="8" t="b">
        <v>1</v>
      </c>
      <c r="AU3" s="8" t="b">
        <v>0</v>
      </c>
    </row>
    <row r="4" spans="1:47" x14ac:dyDescent="0.25">
      <c r="A4" s="8" t="s">
        <v>920</v>
      </c>
      <c r="B4" s="8" t="s">
        <v>625</v>
      </c>
      <c r="C4" s="8">
        <v>20210101</v>
      </c>
      <c r="D4" s="8">
        <v>2021</v>
      </c>
      <c r="E4" s="8">
        <v>52</v>
      </c>
      <c r="F4" s="8" t="s">
        <v>921</v>
      </c>
      <c r="G4" s="8">
        <v>842</v>
      </c>
      <c r="H4" s="8" t="s">
        <v>627</v>
      </c>
      <c r="I4" s="8" t="s">
        <v>627</v>
      </c>
      <c r="J4" s="8" t="s">
        <v>628</v>
      </c>
      <c r="K4" s="8" t="s">
        <v>629</v>
      </c>
      <c r="L4" s="8">
        <v>36</v>
      </c>
      <c r="M4" s="8" t="s">
        <v>684</v>
      </c>
      <c r="N4" s="8" t="s">
        <v>27</v>
      </c>
      <c r="O4" s="8">
        <v>0</v>
      </c>
      <c r="P4" s="8" t="s">
        <v>632</v>
      </c>
      <c r="Q4" s="8" t="s">
        <v>633</v>
      </c>
      <c r="R4" s="8" t="s">
        <v>922</v>
      </c>
      <c r="S4" s="8" t="s">
        <v>923</v>
      </c>
      <c r="T4" s="8" t="b">
        <v>1</v>
      </c>
      <c r="U4" s="8" t="s">
        <v>924</v>
      </c>
      <c r="V4" s="8" t="s">
        <v>925</v>
      </c>
      <c r="W4" s="8">
        <v>3</v>
      </c>
      <c r="X4" s="8" t="b">
        <v>0</v>
      </c>
      <c r="Y4" s="8" t="s">
        <v>638</v>
      </c>
      <c r="Z4" s="8" t="s">
        <v>639</v>
      </c>
      <c r="AA4" s="8" t="s">
        <v>640</v>
      </c>
      <c r="AB4" s="8">
        <v>0</v>
      </c>
      <c r="AC4" s="8" t="s">
        <v>641</v>
      </c>
      <c r="AD4" s="8">
        <v>-1</v>
      </c>
      <c r="AE4" s="8" t="s">
        <v>642</v>
      </c>
      <c r="AF4" s="8">
        <v>0</v>
      </c>
      <c r="AG4" s="8" t="b">
        <v>0</v>
      </c>
      <c r="AH4" s="8">
        <v>-1</v>
      </c>
      <c r="AI4" s="8" t="s">
        <v>642</v>
      </c>
      <c r="AJ4" s="8">
        <v>0</v>
      </c>
      <c r="AK4" s="8" t="b">
        <v>0</v>
      </c>
      <c r="AL4" s="8">
        <v>0</v>
      </c>
      <c r="AM4" s="8" t="b">
        <v>0</v>
      </c>
      <c r="AN4" s="8">
        <v>0</v>
      </c>
      <c r="AO4" s="8" t="b">
        <v>0</v>
      </c>
      <c r="AP4" s="8">
        <v>16489000000</v>
      </c>
      <c r="AR4" s="8">
        <v>16489000000</v>
      </c>
      <c r="AS4" s="8">
        <v>0</v>
      </c>
      <c r="AT4" s="8" t="b">
        <v>1</v>
      </c>
      <c r="AU4" s="8" t="b">
        <v>0</v>
      </c>
    </row>
    <row r="5" spans="1:47" x14ac:dyDescent="0.25">
      <c r="A5" s="8" t="s">
        <v>920</v>
      </c>
      <c r="B5" s="8" t="s">
        <v>625</v>
      </c>
      <c r="C5" s="8">
        <v>20210101</v>
      </c>
      <c r="D5" s="8">
        <v>2021</v>
      </c>
      <c r="E5" s="8">
        <v>52</v>
      </c>
      <c r="F5" s="8" t="s">
        <v>921</v>
      </c>
      <c r="G5" s="8">
        <v>842</v>
      </c>
      <c r="H5" s="8" t="s">
        <v>627</v>
      </c>
      <c r="I5" s="8" t="s">
        <v>627</v>
      </c>
      <c r="J5" s="8" t="s">
        <v>628</v>
      </c>
      <c r="K5" s="8" t="s">
        <v>629</v>
      </c>
      <c r="L5" s="8">
        <v>40</v>
      </c>
      <c r="M5" s="8" t="s">
        <v>685</v>
      </c>
      <c r="N5" s="8" t="s">
        <v>25</v>
      </c>
      <c r="O5" s="8">
        <v>0</v>
      </c>
      <c r="P5" s="8" t="s">
        <v>632</v>
      </c>
      <c r="Q5" s="8" t="s">
        <v>633</v>
      </c>
      <c r="R5" s="8" t="s">
        <v>922</v>
      </c>
      <c r="S5" s="8" t="s">
        <v>923</v>
      </c>
      <c r="T5" s="8" t="b">
        <v>1</v>
      </c>
      <c r="U5" s="8" t="s">
        <v>924</v>
      </c>
      <c r="V5" s="8" t="s">
        <v>925</v>
      </c>
      <c r="W5" s="8">
        <v>3</v>
      </c>
      <c r="X5" s="8" t="b">
        <v>0</v>
      </c>
      <c r="Y5" s="8" t="s">
        <v>638</v>
      </c>
      <c r="Z5" s="8" t="s">
        <v>639</v>
      </c>
      <c r="AA5" s="8" t="s">
        <v>640</v>
      </c>
      <c r="AB5" s="8">
        <v>0</v>
      </c>
      <c r="AC5" s="8" t="s">
        <v>641</v>
      </c>
      <c r="AD5" s="8">
        <v>-1</v>
      </c>
      <c r="AE5" s="8" t="s">
        <v>642</v>
      </c>
      <c r="AF5" s="8">
        <v>0</v>
      </c>
      <c r="AG5" s="8" t="b">
        <v>0</v>
      </c>
      <c r="AH5" s="8">
        <v>-1</v>
      </c>
      <c r="AI5" s="8" t="s">
        <v>642</v>
      </c>
      <c r="AJ5" s="8">
        <v>0</v>
      </c>
      <c r="AK5" s="8" t="b">
        <v>0</v>
      </c>
      <c r="AL5" s="8">
        <v>0</v>
      </c>
      <c r="AM5" s="8" t="b">
        <v>0</v>
      </c>
      <c r="AN5" s="8">
        <v>0</v>
      </c>
      <c r="AO5" s="8" t="b">
        <v>0</v>
      </c>
      <c r="AP5" s="8">
        <v>1102000000</v>
      </c>
      <c r="AR5" s="8">
        <v>1102000000</v>
      </c>
      <c r="AS5" s="8">
        <v>0</v>
      </c>
      <c r="AT5" s="8" t="b">
        <v>1</v>
      </c>
      <c r="AU5" s="8" t="b">
        <v>0</v>
      </c>
    </row>
    <row r="6" spans="1:47" x14ac:dyDescent="0.25">
      <c r="A6" s="8" t="s">
        <v>920</v>
      </c>
      <c r="B6" s="8" t="s">
        <v>625</v>
      </c>
      <c r="C6" s="8">
        <v>20210101</v>
      </c>
      <c r="D6" s="8">
        <v>2021</v>
      </c>
      <c r="E6" s="8">
        <v>52</v>
      </c>
      <c r="F6" s="8" t="s">
        <v>921</v>
      </c>
      <c r="G6" s="8">
        <v>842</v>
      </c>
      <c r="H6" s="8" t="s">
        <v>627</v>
      </c>
      <c r="I6" s="8" t="s">
        <v>627</v>
      </c>
      <c r="J6" s="8" t="s">
        <v>628</v>
      </c>
      <c r="K6" s="8" t="s">
        <v>629</v>
      </c>
      <c r="L6" s="8">
        <v>48</v>
      </c>
      <c r="M6" s="8" t="s">
        <v>686</v>
      </c>
      <c r="N6" s="8" t="s">
        <v>45</v>
      </c>
      <c r="O6" s="8">
        <v>0</v>
      </c>
      <c r="P6" s="8" t="s">
        <v>632</v>
      </c>
      <c r="Q6" s="8" t="s">
        <v>633</v>
      </c>
      <c r="R6" s="8" t="s">
        <v>922</v>
      </c>
      <c r="S6" s="8" t="s">
        <v>923</v>
      </c>
      <c r="T6" s="8" t="b">
        <v>1</v>
      </c>
      <c r="U6" s="8" t="s">
        <v>924</v>
      </c>
      <c r="V6" s="8" t="s">
        <v>925</v>
      </c>
      <c r="W6" s="8">
        <v>3</v>
      </c>
      <c r="X6" s="8" t="b">
        <v>0</v>
      </c>
      <c r="Y6" s="8" t="s">
        <v>638</v>
      </c>
      <c r="Z6" s="8" t="s">
        <v>639</v>
      </c>
      <c r="AA6" s="8" t="s">
        <v>640</v>
      </c>
      <c r="AB6" s="8">
        <v>0</v>
      </c>
      <c r="AC6" s="8" t="s">
        <v>641</v>
      </c>
      <c r="AD6" s="8">
        <v>-1</v>
      </c>
      <c r="AE6" s="8" t="s">
        <v>642</v>
      </c>
      <c r="AF6" s="8">
        <v>0</v>
      </c>
      <c r="AG6" s="8" t="b">
        <v>0</v>
      </c>
      <c r="AH6" s="8">
        <v>-1</v>
      </c>
      <c r="AI6" s="8" t="s">
        <v>642</v>
      </c>
      <c r="AJ6" s="8">
        <v>0</v>
      </c>
      <c r="AK6" s="8" t="b">
        <v>0</v>
      </c>
      <c r="AL6" s="8">
        <v>0</v>
      </c>
      <c r="AM6" s="8" t="b">
        <v>0</v>
      </c>
      <c r="AN6" s="8">
        <v>0</v>
      </c>
      <c r="AO6" s="8" t="b">
        <v>0</v>
      </c>
      <c r="AP6" s="8">
        <v>553000000</v>
      </c>
      <c r="AR6" s="8">
        <v>553000000</v>
      </c>
      <c r="AS6" s="8">
        <v>0</v>
      </c>
      <c r="AT6" s="8" t="b">
        <v>1</v>
      </c>
      <c r="AU6" s="8" t="b">
        <v>0</v>
      </c>
    </row>
    <row r="7" spans="1:47" x14ac:dyDescent="0.25">
      <c r="A7" s="8" t="s">
        <v>920</v>
      </c>
      <c r="B7" s="8" t="s">
        <v>625</v>
      </c>
      <c r="C7" s="8">
        <v>20210101</v>
      </c>
      <c r="D7" s="8">
        <v>2021</v>
      </c>
      <c r="E7" s="8">
        <v>52</v>
      </c>
      <c r="F7" s="8" t="s">
        <v>921</v>
      </c>
      <c r="G7" s="8">
        <v>842</v>
      </c>
      <c r="H7" s="8" t="s">
        <v>627</v>
      </c>
      <c r="I7" s="8" t="s">
        <v>627</v>
      </c>
      <c r="J7" s="8" t="s">
        <v>628</v>
      </c>
      <c r="K7" s="8" t="s">
        <v>629</v>
      </c>
      <c r="L7" s="8">
        <v>56</v>
      </c>
      <c r="M7" s="8" t="s">
        <v>690</v>
      </c>
      <c r="N7" s="8" t="s">
        <v>39</v>
      </c>
      <c r="O7" s="8">
        <v>0</v>
      </c>
      <c r="P7" s="8" t="s">
        <v>632</v>
      </c>
      <c r="Q7" s="8" t="s">
        <v>633</v>
      </c>
      <c r="R7" s="8" t="s">
        <v>922</v>
      </c>
      <c r="S7" s="8" t="s">
        <v>923</v>
      </c>
      <c r="T7" s="8" t="b">
        <v>1</v>
      </c>
      <c r="U7" s="8" t="s">
        <v>924</v>
      </c>
      <c r="V7" s="8" t="s">
        <v>925</v>
      </c>
      <c r="W7" s="8">
        <v>3</v>
      </c>
      <c r="X7" s="8" t="b">
        <v>0</v>
      </c>
      <c r="Y7" s="8" t="s">
        <v>638</v>
      </c>
      <c r="Z7" s="8" t="s">
        <v>639</v>
      </c>
      <c r="AA7" s="8" t="s">
        <v>640</v>
      </c>
      <c r="AB7" s="8">
        <v>0</v>
      </c>
      <c r="AC7" s="8" t="s">
        <v>641</v>
      </c>
      <c r="AD7" s="8">
        <v>-1</v>
      </c>
      <c r="AE7" s="8" t="s">
        <v>642</v>
      </c>
      <c r="AF7" s="8">
        <v>0</v>
      </c>
      <c r="AG7" s="8" t="b">
        <v>0</v>
      </c>
      <c r="AH7" s="8">
        <v>-1</v>
      </c>
      <c r="AI7" s="8" t="s">
        <v>642</v>
      </c>
      <c r="AJ7" s="8">
        <v>0</v>
      </c>
      <c r="AK7" s="8" t="b">
        <v>0</v>
      </c>
      <c r="AL7" s="8">
        <v>0</v>
      </c>
      <c r="AM7" s="8" t="b">
        <v>0</v>
      </c>
      <c r="AN7" s="8">
        <v>0</v>
      </c>
      <c r="AO7" s="8" t="b">
        <v>0</v>
      </c>
      <c r="AP7" s="8">
        <v>3834000000</v>
      </c>
      <c r="AR7" s="8">
        <v>3834000000</v>
      </c>
      <c r="AS7" s="8">
        <v>0</v>
      </c>
      <c r="AT7" s="8" t="b">
        <v>1</v>
      </c>
      <c r="AU7" s="8" t="b">
        <v>0</v>
      </c>
    </row>
    <row r="8" spans="1:47" x14ac:dyDescent="0.25">
      <c r="A8" s="8" t="s">
        <v>920</v>
      </c>
      <c r="B8" s="8" t="s">
        <v>625</v>
      </c>
      <c r="C8" s="8">
        <v>20210101</v>
      </c>
      <c r="D8" s="8">
        <v>2021</v>
      </c>
      <c r="E8" s="8">
        <v>52</v>
      </c>
      <c r="F8" s="8" t="s">
        <v>921</v>
      </c>
      <c r="G8" s="8">
        <v>842</v>
      </c>
      <c r="H8" s="8" t="s">
        <v>627</v>
      </c>
      <c r="I8" s="8" t="s">
        <v>627</v>
      </c>
      <c r="J8" s="8" t="s">
        <v>628</v>
      </c>
      <c r="K8" s="8" t="s">
        <v>629</v>
      </c>
      <c r="L8" s="8">
        <v>60</v>
      </c>
      <c r="M8" s="8" t="s">
        <v>701</v>
      </c>
      <c r="N8" s="8" t="s">
        <v>51</v>
      </c>
      <c r="O8" s="8">
        <v>0</v>
      </c>
      <c r="P8" s="8" t="s">
        <v>632</v>
      </c>
      <c r="Q8" s="8" t="s">
        <v>633</v>
      </c>
      <c r="R8" s="8" t="s">
        <v>922</v>
      </c>
      <c r="S8" s="8" t="s">
        <v>923</v>
      </c>
      <c r="T8" s="8" t="b">
        <v>1</v>
      </c>
      <c r="U8" s="8" t="s">
        <v>924</v>
      </c>
      <c r="V8" s="8" t="s">
        <v>925</v>
      </c>
      <c r="W8" s="8">
        <v>3</v>
      </c>
      <c r="X8" s="8" t="b">
        <v>0</v>
      </c>
      <c r="Y8" s="8" t="s">
        <v>638</v>
      </c>
      <c r="Z8" s="8" t="s">
        <v>639</v>
      </c>
      <c r="AA8" s="8" t="s">
        <v>640</v>
      </c>
      <c r="AB8" s="8">
        <v>0</v>
      </c>
      <c r="AC8" s="8" t="s">
        <v>641</v>
      </c>
      <c r="AD8" s="8">
        <v>-1</v>
      </c>
      <c r="AE8" s="8" t="s">
        <v>642</v>
      </c>
      <c r="AF8" s="8">
        <v>0</v>
      </c>
      <c r="AG8" s="8" t="b">
        <v>0</v>
      </c>
      <c r="AH8" s="8">
        <v>-1</v>
      </c>
      <c r="AI8" s="8" t="s">
        <v>642</v>
      </c>
      <c r="AJ8" s="8">
        <v>0</v>
      </c>
      <c r="AK8" s="8" t="b">
        <v>0</v>
      </c>
      <c r="AL8" s="8">
        <v>0</v>
      </c>
      <c r="AM8" s="8" t="b">
        <v>0</v>
      </c>
      <c r="AN8" s="8">
        <v>0</v>
      </c>
      <c r="AO8" s="8" t="b">
        <v>0</v>
      </c>
      <c r="AP8" s="8">
        <v>9382000000</v>
      </c>
      <c r="AR8" s="8">
        <v>9382000000</v>
      </c>
      <c r="AS8" s="8">
        <v>0</v>
      </c>
      <c r="AT8" s="8" t="b">
        <v>1</v>
      </c>
      <c r="AU8" s="8" t="b">
        <v>0</v>
      </c>
    </row>
    <row r="9" spans="1:47" x14ac:dyDescent="0.25">
      <c r="A9" s="8" t="s">
        <v>920</v>
      </c>
      <c r="B9" s="8" t="s">
        <v>625</v>
      </c>
      <c r="C9" s="8">
        <v>20210101</v>
      </c>
      <c r="D9" s="8">
        <v>2021</v>
      </c>
      <c r="E9" s="8">
        <v>52</v>
      </c>
      <c r="F9" s="8" t="s">
        <v>921</v>
      </c>
      <c r="G9" s="8">
        <v>842</v>
      </c>
      <c r="H9" s="8" t="s">
        <v>627</v>
      </c>
      <c r="I9" s="8" t="s">
        <v>627</v>
      </c>
      <c r="J9" s="8" t="s">
        <v>628</v>
      </c>
      <c r="K9" s="8" t="s">
        <v>629</v>
      </c>
      <c r="L9" s="8">
        <v>76</v>
      </c>
      <c r="M9" s="8" t="s">
        <v>705</v>
      </c>
      <c r="N9" s="8" t="s">
        <v>59</v>
      </c>
      <c r="O9" s="8">
        <v>0</v>
      </c>
      <c r="P9" s="8" t="s">
        <v>632</v>
      </c>
      <c r="Q9" s="8" t="s">
        <v>633</v>
      </c>
      <c r="R9" s="8" t="s">
        <v>922</v>
      </c>
      <c r="S9" s="8" t="s">
        <v>923</v>
      </c>
      <c r="T9" s="8" t="b">
        <v>1</v>
      </c>
      <c r="U9" s="8" t="s">
        <v>924</v>
      </c>
      <c r="V9" s="8" t="s">
        <v>925</v>
      </c>
      <c r="W9" s="8">
        <v>3</v>
      </c>
      <c r="X9" s="8" t="b">
        <v>0</v>
      </c>
      <c r="Y9" s="8" t="s">
        <v>638</v>
      </c>
      <c r="Z9" s="8" t="s">
        <v>639</v>
      </c>
      <c r="AA9" s="8" t="s">
        <v>640</v>
      </c>
      <c r="AB9" s="8">
        <v>0</v>
      </c>
      <c r="AC9" s="8" t="s">
        <v>641</v>
      </c>
      <c r="AD9" s="8">
        <v>-1</v>
      </c>
      <c r="AE9" s="8" t="s">
        <v>642</v>
      </c>
      <c r="AF9" s="8">
        <v>0</v>
      </c>
      <c r="AG9" s="8" t="b">
        <v>0</v>
      </c>
      <c r="AH9" s="8">
        <v>-1</v>
      </c>
      <c r="AI9" s="8" t="s">
        <v>642</v>
      </c>
      <c r="AJ9" s="8">
        <v>0</v>
      </c>
      <c r="AK9" s="8" t="b">
        <v>0</v>
      </c>
      <c r="AL9" s="8">
        <v>0</v>
      </c>
      <c r="AM9" s="8" t="b">
        <v>0</v>
      </c>
      <c r="AN9" s="8">
        <v>0</v>
      </c>
      <c r="AO9" s="8" t="b">
        <v>0</v>
      </c>
      <c r="AP9" s="8">
        <v>15287000000</v>
      </c>
      <c r="AR9" s="8">
        <v>15287000000</v>
      </c>
      <c r="AS9" s="8">
        <v>0</v>
      </c>
      <c r="AT9" s="8" t="b">
        <v>1</v>
      </c>
      <c r="AU9" s="8" t="b">
        <v>0</v>
      </c>
    </row>
    <row r="10" spans="1:47" x14ac:dyDescent="0.25">
      <c r="A10" s="8" t="s">
        <v>920</v>
      </c>
      <c r="B10" s="8" t="s">
        <v>625</v>
      </c>
      <c r="C10" s="8">
        <v>20210101</v>
      </c>
      <c r="D10" s="8">
        <v>2021</v>
      </c>
      <c r="E10" s="8">
        <v>52</v>
      </c>
      <c r="F10" s="8" t="s">
        <v>921</v>
      </c>
      <c r="G10" s="8">
        <v>842</v>
      </c>
      <c r="H10" s="8" t="s">
        <v>627</v>
      </c>
      <c r="I10" s="8" t="s">
        <v>627</v>
      </c>
      <c r="J10" s="8" t="s">
        <v>628</v>
      </c>
      <c r="K10" s="8" t="s">
        <v>629</v>
      </c>
      <c r="L10" s="8">
        <v>96</v>
      </c>
      <c r="M10" s="8" t="s">
        <v>663</v>
      </c>
      <c r="N10" s="8" t="s">
        <v>664</v>
      </c>
      <c r="O10" s="8">
        <v>0</v>
      </c>
      <c r="P10" s="8" t="s">
        <v>632</v>
      </c>
      <c r="Q10" s="8" t="s">
        <v>633</v>
      </c>
      <c r="R10" s="8" t="s">
        <v>922</v>
      </c>
      <c r="S10" s="8" t="s">
        <v>923</v>
      </c>
      <c r="T10" s="8" t="b">
        <v>1</v>
      </c>
      <c r="U10" s="8" t="s">
        <v>924</v>
      </c>
      <c r="V10" s="8" t="s">
        <v>925</v>
      </c>
      <c r="W10" s="8">
        <v>3</v>
      </c>
      <c r="X10" s="8" t="b">
        <v>0</v>
      </c>
      <c r="Y10" s="8" t="s">
        <v>638</v>
      </c>
      <c r="Z10" s="8" t="s">
        <v>639</v>
      </c>
      <c r="AA10" s="8" t="s">
        <v>640</v>
      </c>
      <c r="AB10" s="8">
        <v>0</v>
      </c>
      <c r="AC10" s="8" t="s">
        <v>641</v>
      </c>
      <c r="AD10" s="8">
        <v>-1</v>
      </c>
      <c r="AE10" s="8" t="s">
        <v>642</v>
      </c>
      <c r="AF10" s="8">
        <v>0</v>
      </c>
      <c r="AG10" s="8" t="b">
        <v>0</v>
      </c>
      <c r="AH10" s="8">
        <v>-1</v>
      </c>
      <c r="AI10" s="8" t="s">
        <v>642</v>
      </c>
      <c r="AJ10" s="8">
        <v>0</v>
      </c>
      <c r="AK10" s="8" t="b">
        <v>0</v>
      </c>
      <c r="AL10" s="8">
        <v>0</v>
      </c>
      <c r="AM10" s="8" t="b">
        <v>0</v>
      </c>
      <c r="AN10" s="8">
        <v>0</v>
      </c>
      <c r="AO10" s="8" t="b">
        <v>0</v>
      </c>
      <c r="AP10" s="8">
        <v>53000000</v>
      </c>
      <c r="AR10" s="8">
        <v>53000000</v>
      </c>
      <c r="AS10" s="8">
        <v>0</v>
      </c>
      <c r="AT10" s="8" t="b">
        <v>1</v>
      </c>
      <c r="AU10" s="8" t="b">
        <v>0</v>
      </c>
    </row>
    <row r="11" spans="1:47" x14ac:dyDescent="0.25">
      <c r="A11" s="8" t="s">
        <v>920</v>
      </c>
      <c r="B11" s="8" t="s">
        <v>625</v>
      </c>
      <c r="C11" s="8">
        <v>20210101</v>
      </c>
      <c r="D11" s="8">
        <v>2021</v>
      </c>
      <c r="E11" s="8">
        <v>52</v>
      </c>
      <c r="F11" s="8" t="s">
        <v>921</v>
      </c>
      <c r="G11" s="8">
        <v>842</v>
      </c>
      <c r="H11" s="8" t="s">
        <v>627</v>
      </c>
      <c r="I11" s="8" t="s">
        <v>627</v>
      </c>
      <c r="J11" s="8" t="s">
        <v>628</v>
      </c>
      <c r="K11" s="8" t="s">
        <v>629</v>
      </c>
      <c r="L11" s="8">
        <v>100</v>
      </c>
      <c r="M11" s="8" t="s">
        <v>658</v>
      </c>
      <c r="N11" s="8" t="s">
        <v>43</v>
      </c>
      <c r="O11" s="8">
        <v>0</v>
      </c>
      <c r="P11" s="8" t="s">
        <v>632</v>
      </c>
      <c r="Q11" s="8" t="s">
        <v>633</v>
      </c>
      <c r="R11" s="8" t="s">
        <v>922</v>
      </c>
      <c r="S11" s="8" t="s">
        <v>923</v>
      </c>
      <c r="T11" s="8" t="b">
        <v>1</v>
      </c>
      <c r="U11" s="8" t="s">
        <v>924</v>
      </c>
      <c r="V11" s="8" t="s">
        <v>925</v>
      </c>
      <c r="W11" s="8">
        <v>3</v>
      </c>
      <c r="X11" s="8" t="b">
        <v>0</v>
      </c>
      <c r="Y11" s="8" t="s">
        <v>638</v>
      </c>
      <c r="Z11" s="8" t="s">
        <v>639</v>
      </c>
      <c r="AA11" s="8" t="s">
        <v>640</v>
      </c>
      <c r="AB11" s="8">
        <v>0</v>
      </c>
      <c r="AC11" s="8" t="s">
        <v>641</v>
      </c>
      <c r="AD11" s="8">
        <v>-1</v>
      </c>
      <c r="AE11" s="8" t="s">
        <v>642</v>
      </c>
      <c r="AF11" s="8">
        <v>0</v>
      </c>
      <c r="AG11" s="8" t="b">
        <v>0</v>
      </c>
      <c r="AH11" s="8">
        <v>-1</v>
      </c>
      <c r="AI11" s="8" t="s">
        <v>642</v>
      </c>
      <c r="AJ11" s="8">
        <v>0</v>
      </c>
      <c r="AK11" s="8" t="b">
        <v>0</v>
      </c>
      <c r="AL11" s="8">
        <v>0</v>
      </c>
      <c r="AM11" s="8" t="b">
        <v>0</v>
      </c>
      <c r="AN11" s="8">
        <v>0</v>
      </c>
      <c r="AO11" s="8" t="b">
        <v>0</v>
      </c>
      <c r="AP11" s="8">
        <v>314000000</v>
      </c>
      <c r="AR11" s="8">
        <v>314000000</v>
      </c>
      <c r="AS11" s="8">
        <v>0</v>
      </c>
      <c r="AT11" s="8" t="b">
        <v>1</v>
      </c>
      <c r="AU11" s="8" t="b">
        <v>0</v>
      </c>
    </row>
    <row r="12" spans="1:47" x14ac:dyDescent="0.25">
      <c r="A12" s="8" t="s">
        <v>920</v>
      </c>
      <c r="B12" s="8" t="s">
        <v>625</v>
      </c>
      <c r="C12" s="8">
        <v>20210101</v>
      </c>
      <c r="D12" s="8">
        <v>2021</v>
      </c>
      <c r="E12" s="8">
        <v>52</v>
      </c>
      <c r="F12" s="8" t="s">
        <v>921</v>
      </c>
      <c r="G12" s="8">
        <v>842</v>
      </c>
      <c r="H12" s="8" t="s">
        <v>627</v>
      </c>
      <c r="I12" s="8" t="s">
        <v>627</v>
      </c>
      <c r="J12" s="8" t="s">
        <v>628</v>
      </c>
      <c r="K12" s="8" t="s">
        <v>629</v>
      </c>
      <c r="L12" s="8">
        <v>124</v>
      </c>
      <c r="M12" s="8" t="s">
        <v>719</v>
      </c>
      <c r="N12" s="8" t="s">
        <v>73</v>
      </c>
      <c r="O12" s="8">
        <v>0</v>
      </c>
      <c r="P12" s="8" t="s">
        <v>632</v>
      </c>
      <c r="Q12" s="8" t="s">
        <v>633</v>
      </c>
      <c r="R12" s="8" t="s">
        <v>922</v>
      </c>
      <c r="S12" s="8" t="s">
        <v>923</v>
      </c>
      <c r="T12" s="8" t="b">
        <v>1</v>
      </c>
      <c r="U12" s="8" t="s">
        <v>924</v>
      </c>
      <c r="V12" s="8" t="s">
        <v>925</v>
      </c>
      <c r="W12" s="8">
        <v>3</v>
      </c>
      <c r="X12" s="8" t="b">
        <v>0</v>
      </c>
      <c r="Y12" s="8" t="s">
        <v>638</v>
      </c>
      <c r="Z12" s="8" t="s">
        <v>639</v>
      </c>
      <c r="AA12" s="8" t="s">
        <v>640</v>
      </c>
      <c r="AB12" s="8">
        <v>0</v>
      </c>
      <c r="AC12" s="8" t="s">
        <v>641</v>
      </c>
      <c r="AD12" s="8">
        <v>-1</v>
      </c>
      <c r="AE12" s="8" t="s">
        <v>642</v>
      </c>
      <c r="AF12" s="8">
        <v>0</v>
      </c>
      <c r="AG12" s="8" t="b">
        <v>0</v>
      </c>
      <c r="AH12" s="8">
        <v>-1</v>
      </c>
      <c r="AI12" s="8" t="s">
        <v>642</v>
      </c>
      <c r="AJ12" s="8">
        <v>0</v>
      </c>
      <c r="AK12" s="8" t="b">
        <v>0</v>
      </c>
      <c r="AL12" s="8">
        <v>0</v>
      </c>
      <c r="AM12" s="8" t="b">
        <v>0</v>
      </c>
      <c r="AN12" s="8">
        <v>0</v>
      </c>
      <c r="AO12" s="8" t="b">
        <v>0</v>
      </c>
      <c r="AP12" s="8">
        <v>56136000000</v>
      </c>
      <c r="AR12" s="8">
        <v>56136000000</v>
      </c>
      <c r="AS12" s="8">
        <v>0</v>
      </c>
      <c r="AT12" s="8" t="b">
        <v>1</v>
      </c>
      <c r="AU12" s="8" t="b">
        <v>0</v>
      </c>
    </row>
    <row r="13" spans="1:47" x14ac:dyDescent="0.25">
      <c r="A13" s="8" t="s">
        <v>920</v>
      </c>
      <c r="B13" s="8" t="s">
        <v>625</v>
      </c>
      <c r="C13" s="8">
        <v>20210101</v>
      </c>
      <c r="D13" s="8">
        <v>2021</v>
      </c>
      <c r="E13" s="8">
        <v>52</v>
      </c>
      <c r="F13" s="8" t="s">
        <v>921</v>
      </c>
      <c r="G13" s="8">
        <v>842</v>
      </c>
      <c r="H13" s="8" t="s">
        <v>627</v>
      </c>
      <c r="I13" s="8" t="s">
        <v>627</v>
      </c>
      <c r="J13" s="8" t="s">
        <v>628</v>
      </c>
      <c r="K13" s="8" t="s">
        <v>629</v>
      </c>
      <c r="L13" s="8">
        <v>152</v>
      </c>
      <c r="M13" s="8" t="s">
        <v>655</v>
      </c>
      <c r="N13" s="8" t="s">
        <v>89</v>
      </c>
      <c r="O13" s="8">
        <v>0</v>
      </c>
      <c r="P13" s="8" t="s">
        <v>632</v>
      </c>
      <c r="Q13" s="8" t="s">
        <v>633</v>
      </c>
      <c r="R13" s="8" t="s">
        <v>922</v>
      </c>
      <c r="S13" s="8" t="s">
        <v>923</v>
      </c>
      <c r="T13" s="8" t="b">
        <v>1</v>
      </c>
      <c r="U13" s="8" t="s">
        <v>924</v>
      </c>
      <c r="V13" s="8" t="s">
        <v>925</v>
      </c>
      <c r="W13" s="8">
        <v>3</v>
      </c>
      <c r="X13" s="8" t="b">
        <v>0</v>
      </c>
      <c r="Y13" s="8" t="s">
        <v>638</v>
      </c>
      <c r="Z13" s="8" t="s">
        <v>639</v>
      </c>
      <c r="AA13" s="8" t="s">
        <v>640</v>
      </c>
      <c r="AB13" s="8">
        <v>0</v>
      </c>
      <c r="AC13" s="8" t="s">
        <v>641</v>
      </c>
      <c r="AD13" s="8">
        <v>-1</v>
      </c>
      <c r="AE13" s="8" t="s">
        <v>642</v>
      </c>
      <c r="AF13" s="8">
        <v>0</v>
      </c>
      <c r="AG13" s="8" t="b">
        <v>0</v>
      </c>
      <c r="AH13" s="8">
        <v>-1</v>
      </c>
      <c r="AI13" s="8" t="s">
        <v>642</v>
      </c>
      <c r="AJ13" s="8">
        <v>0</v>
      </c>
      <c r="AK13" s="8" t="b">
        <v>0</v>
      </c>
      <c r="AL13" s="8">
        <v>0</v>
      </c>
      <c r="AM13" s="8" t="b">
        <v>0</v>
      </c>
      <c r="AN13" s="8">
        <v>0</v>
      </c>
      <c r="AO13" s="8" t="b">
        <v>0</v>
      </c>
      <c r="AP13" s="8">
        <v>5268000000</v>
      </c>
      <c r="AR13" s="8">
        <v>5268000000</v>
      </c>
      <c r="AS13" s="8">
        <v>0</v>
      </c>
      <c r="AT13" s="8" t="b">
        <v>1</v>
      </c>
      <c r="AU13" s="8" t="b">
        <v>0</v>
      </c>
    </row>
    <row r="14" spans="1:47" x14ac:dyDescent="0.25">
      <c r="A14" s="8" t="s">
        <v>920</v>
      </c>
      <c r="B14" s="8" t="s">
        <v>625</v>
      </c>
      <c r="C14" s="8">
        <v>20210101</v>
      </c>
      <c r="D14" s="8">
        <v>2021</v>
      </c>
      <c r="E14" s="8">
        <v>52</v>
      </c>
      <c r="F14" s="8" t="s">
        <v>921</v>
      </c>
      <c r="G14" s="8">
        <v>842</v>
      </c>
      <c r="H14" s="8" t="s">
        <v>627</v>
      </c>
      <c r="I14" s="8" t="s">
        <v>627</v>
      </c>
      <c r="J14" s="8" t="s">
        <v>628</v>
      </c>
      <c r="K14" s="8" t="s">
        <v>629</v>
      </c>
      <c r="L14" s="8">
        <v>156</v>
      </c>
      <c r="M14" s="8" t="s">
        <v>778</v>
      </c>
      <c r="N14" s="8" t="s">
        <v>93</v>
      </c>
      <c r="O14" s="8">
        <v>0</v>
      </c>
      <c r="P14" s="8" t="s">
        <v>632</v>
      </c>
      <c r="Q14" s="8" t="s">
        <v>633</v>
      </c>
      <c r="R14" s="8" t="s">
        <v>922</v>
      </c>
      <c r="S14" s="8" t="s">
        <v>923</v>
      </c>
      <c r="T14" s="8" t="b">
        <v>1</v>
      </c>
      <c r="U14" s="8" t="s">
        <v>924</v>
      </c>
      <c r="V14" s="8" t="s">
        <v>925</v>
      </c>
      <c r="W14" s="8">
        <v>3</v>
      </c>
      <c r="X14" s="8" t="b">
        <v>0</v>
      </c>
      <c r="Y14" s="8" t="s">
        <v>638</v>
      </c>
      <c r="Z14" s="8" t="s">
        <v>639</v>
      </c>
      <c r="AA14" s="8" t="s">
        <v>640</v>
      </c>
      <c r="AB14" s="8">
        <v>0</v>
      </c>
      <c r="AC14" s="8" t="s">
        <v>641</v>
      </c>
      <c r="AD14" s="8">
        <v>-1</v>
      </c>
      <c r="AE14" s="8" t="s">
        <v>642</v>
      </c>
      <c r="AF14" s="8">
        <v>0</v>
      </c>
      <c r="AG14" s="8" t="b">
        <v>0</v>
      </c>
      <c r="AH14" s="8">
        <v>-1</v>
      </c>
      <c r="AI14" s="8" t="s">
        <v>642</v>
      </c>
      <c r="AJ14" s="8">
        <v>0</v>
      </c>
      <c r="AK14" s="8" t="b">
        <v>0</v>
      </c>
      <c r="AL14" s="8">
        <v>0</v>
      </c>
      <c r="AM14" s="8" t="b">
        <v>0</v>
      </c>
      <c r="AN14" s="8">
        <v>0</v>
      </c>
      <c r="AO14" s="8" t="b">
        <v>0</v>
      </c>
      <c r="AP14" s="8">
        <v>39498000000</v>
      </c>
      <c r="AR14" s="8">
        <v>39498000000</v>
      </c>
      <c r="AS14" s="8">
        <v>0</v>
      </c>
      <c r="AT14" s="8" t="b">
        <v>1</v>
      </c>
      <c r="AU14" s="8" t="b">
        <v>0</v>
      </c>
    </row>
    <row r="15" spans="1:47" x14ac:dyDescent="0.25">
      <c r="A15" s="8" t="s">
        <v>920</v>
      </c>
      <c r="B15" s="8" t="s">
        <v>625</v>
      </c>
      <c r="C15" s="8">
        <v>20210101</v>
      </c>
      <c r="D15" s="8">
        <v>2021</v>
      </c>
      <c r="E15" s="8">
        <v>52</v>
      </c>
      <c r="F15" s="8" t="s">
        <v>921</v>
      </c>
      <c r="G15" s="8">
        <v>842</v>
      </c>
      <c r="H15" s="8" t="s">
        <v>627</v>
      </c>
      <c r="I15" s="8" t="s">
        <v>627</v>
      </c>
      <c r="J15" s="8" t="s">
        <v>628</v>
      </c>
      <c r="K15" s="8" t="s">
        <v>629</v>
      </c>
      <c r="L15" s="8">
        <v>158</v>
      </c>
      <c r="M15" s="8" t="s">
        <v>926</v>
      </c>
      <c r="N15" s="8" t="s">
        <v>927</v>
      </c>
      <c r="O15" s="8">
        <v>0</v>
      </c>
      <c r="P15" s="8" t="s">
        <v>632</v>
      </c>
      <c r="Q15" s="8" t="s">
        <v>633</v>
      </c>
      <c r="R15" s="8" t="s">
        <v>922</v>
      </c>
      <c r="S15" s="8" t="s">
        <v>923</v>
      </c>
      <c r="T15" s="8" t="b">
        <v>1</v>
      </c>
      <c r="U15" s="8" t="s">
        <v>924</v>
      </c>
      <c r="V15" s="8" t="s">
        <v>925</v>
      </c>
      <c r="W15" s="8">
        <v>3</v>
      </c>
      <c r="X15" s="8" t="b">
        <v>0</v>
      </c>
      <c r="Y15" s="8" t="s">
        <v>638</v>
      </c>
      <c r="Z15" s="8" t="s">
        <v>639</v>
      </c>
      <c r="AA15" s="8" t="s">
        <v>640</v>
      </c>
      <c r="AB15" s="8">
        <v>0</v>
      </c>
      <c r="AC15" s="8" t="s">
        <v>641</v>
      </c>
      <c r="AD15" s="8">
        <v>-1</v>
      </c>
      <c r="AE15" s="8" t="s">
        <v>642</v>
      </c>
      <c r="AF15" s="8">
        <v>0</v>
      </c>
      <c r="AG15" s="8" t="b">
        <v>0</v>
      </c>
      <c r="AH15" s="8">
        <v>-1</v>
      </c>
      <c r="AI15" s="8" t="s">
        <v>642</v>
      </c>
      <c r="AJ15" s="8">
        <v>0</v>
      </c>
      <c r="AK15" s="8" t="b">
        <v>0</v>
      </c>
      <c r="AL15" s="8">
        <v>0</v>
      </c>
      <c r="AM15" s="8" t="b">
        <v>0</v>
      </c>
      <c r="AN15" s="8">
        <v>0</v>
      </c>
      <c r="AO15" s="8" t="b">
        <v>0</v>
      </c>
      <c r="AP15" s="8">
        <v>9986000000</v>
      </c>
      <c r="AR15" s="8">
        <v>9986000000</v>
      </c>
      <c r="AS15" s="8">
        <v>0</v>
      </c>
      <c r="AT15" s="8" t="b">
        <v>1</v>
      </c>
      <c r="AU15" s="8" t="b">
        <v>0</v>
      </c>
    </row>
    <row r="16" spans="1:47" x14ac:dyDescent="0.25">
      <c r="A16" s="8" t="s">
        <v>920</v>
      </c>
      <c r="B16" s="8" t="s">
        <v>625</v>
      </c>
      <c r="C16" s="8">
        <v>20210101</v>
      </c>
      <c r="D16" s="8">
        <v>2021</v>
      </c>
      <c r="E16" s="8">
        <v>52</v>
      </c>
      <c r="F16" s="8" t="s">
        <v>921</v>
      </c>
      <c r="G16" s="8">
        <v>842</v>
      </c>
      <c r="H16" s="8" t="s">
        <v>627</v>
      </c>
      <c r="I16" s="8" t="s">
        <v>627</v>
      </c>
      <c r="J16" s="8" t="s">
        <v>628</v>
      </c>
      <c r="K16" s="8" t="s">
        <v>629</v>
      </c>
      <c r="L16" s="8">
        <v>170</v>
      </c>
      <c r="M16" s="8" t="s">
        <v>783</v>
      </c>
      <c r="N16" s="8" t="s">
        <v>95</v>
      </c>
      <c r="O16" s="8">
        <v>0</v>
      </c>
      <c r="P16" s="8" t="s">
        <v>632</v>
      </c>
      <c r="Q16" s="8" t="s">
        <v>633</v>
      </c>
      <c r="R16" s="8" t="s">
        <v>922</v>
      </c>
      <c r="S16" s="8" t="s">
        <v>923</v>
      </c>
      <c r="T16" s="8" t="b">
        <v>1</v>
      </c>
      <c r="U16" s="8" t="s">
        <v>924</v>
      </c>
      <c r="V16" s="8" t="s">
        <v>925</v>
      </c>
      <c r="W16" s="8">
        <v>3</v>
      </c>
      <c r="X16" s="8" t="b">
        <v>0</v>
      </c>
      <c r="Y16" s="8" t="s">
        <v>638</v>
      </c>
      <c r="Z16" s="8" t="s">
        <v>639</v>
      </c>
      <c r="AA16" s="8" t="s">
        <v>640</v>
      </c>
      <c r="AB16" s="8">
        <v>0</v>
      </c>
      <c r="AC16" s="8" t="s">
        <v>641</v>
      </c>
      <c r="AD16" s="8">
        <v>-1</v>
      </c>
      <c r="AE16" s="8" t="s">
        <v>642</v>
      </c>
      <c r="AF16" s="8">
        <v>0</v>
      </c>
      <c r="AG16" s="8" t="b">
        <v>0</v>
      </c>
      <c r="AH16" s="8">
        <v>-1</v>
      </c>
      <c r="AI16" s="8" t="s">
        <v>642</v>
      </c>
      <c r="AJ16" s="8">
        <v>0</v>
      </c>
      <c r="AK16" s="8" t="b">
        <v>0</v>
      </c>
      <c r="AL16" s="8">
        <v>0</v>
      </c>
      <c r="AM16" s="8" t="b">
        <v>0</v>
      </c>
      <c r="AN16" s="8">
        <v>0</v>
      </c>
      <c r="AO16" s="8" t="b">
        <v>0</v>
      </c>
      <c r="AP16" s="8">
        <v>7534000000</v>
      </c>
      <c r="AR16" s="8">
        <v>7534000000</v>
      </c>
      <c r="AS16" s="8">
        <v>0</v>
      </c>
      <c r="AT16" s="8" t="b">
        <v>1</v>
      </c>
      <c r="AU16" s="8" t="b">
        <v>0</v>
      </c>
    </row>
    <row r="17" spans="1:47" x14ac:dyDescent="0.25">
      <c r="A17" s="8" t="s">
        <v>920</v>
      </c>
      <c r="B17" s="8" t="s">
        <v>625</v>
      </c>
      <c r="C17" s="8">
        <v>20210101</v>
      </c>
      <c r="D17" s="8">
        <v>2021</v>
      </c>
      <c r="E17" s="8">
        <v>52</v>
      </c>
      <c r="F17" s="8" t="s">
        <v>921</v>
      </c>
      <c r="G17" s="8">
        <v>842</v>
      </c>
      <c r="H17" s="8" t="s">
        <v>627</v>
      </c>
      <c r="I17" s="8" t="s">
        <v>627</v>
      </c>
      <c r="J17" s="8" t="s">
        <v>628</v>
      </c>
      <c r="K17" s="8" t="s">
        <v>629</v>
      </c>
      <c r="L17" s="8">
        <v>188</v>
      </c>
      <c r="M17" s="8" t="s">
        <v>788</v>
      </c>
      <c r="N17" s="8" t="s">
        <v>97</v>
      </c>
      <c r="O17" s="8">
        <v>0</v>
      </c>
      <c r="P17" s="8" t="s">
        <v>632</v>
      </c>
      <c r="Q17" s="8" t="s">
        <v>633</v>
      </c>
      <c r="R17" s="8" t="s">
        <v>922</v>
      </c>
      <c r="S17" s="8" t="s">
        <v>923</v>
      </c>
      <c r="T17" s="8" t="b">
        <v>1</v>
      </c>
      <c r="U17" s="8" t="s">
        <v>924</v>
      </c>
      <c r="V17" s="8" t="s">
        <v>925</v>
      </c>
      <c r="W17" s="8">
        <v>3</v>
      </c>
      <c r="X17" s="8" t="b">
        <v>0</v>
      </c>
      <c r="Y17" s="8" t="s">
        <v>638</v>
      </c>
      <c r="Z17" s="8" t="s">
        <v>639</v>
      </c>
      <c r="AA17" s="8" t="s">
        <v>640</v>
      </c>
      <c r="AB17" s="8">
        <v>0</v>
      </c>
      <c r="AC17" s="8" t="s">
        <v>641</v>
      </c>
      <c r="AD17" s="8">
        <v>-1</v>
      </c>
      <c r="AE17" s="8" t="s">
        <v>642</v>
      </c>
      <c r="AF17" s="8">
        <v>0</v>
      </c>
      <c r="AG17" s="8" t="b">
        <v>0</v>
      </c>
      <c r="AH17" s="8">
        <v>-1</v>
      </c>
      <c r="AI17" s="8" t="s">
        <v>642</v>
      </c>
      <c r="AJ17" s="8">
        <v>0</v>
      </c>
      <c r="AK17" s="8" t="b">
        <v>0</v>
      </c>
      <c r="AL17" s="8">
        <v>0</v>
      </c>
      <c r="AM17" s="8" t="b">
        <v>0</v>
      </c>
      <c r="AN17" s="8">
        <v>0</v>
      </c>
      <c r="AO17" s="8" t="b">
        <v>0</v>
      </c>
      <c r="AP17" s="8">
        <v>1673000000</v>
      </c>
      <c r="AR17" s="8">
        <v>1673000000</v>
      </c>
      <c r="AS17" s="8">
        <v>0</v>
      </c>
      <c r="AT17" s="8" t="b">
        <v>1</v>
      </c>
      <c r="AU17" s="8" t="b">
        <v>0</v>
      </c>
    </row>
    <row r="18" spans="1:47" x14ac:dyDescent="0.25">
      <c r="A18" s="8" t="s">
        <v>920</v>
      </c>
      <c r="B18" s="8" t="s">
        <v>625</v>
      </c>
      <c r="C18" s="8">
        <v>20210101</v>
      </c>
      <c r="D18" s="8">
        <v>2021</v>
      </c>
      <c r="E18" s="8">
        <v>52</v>
      </c>
      <c r="F18" s="8" t="s">
        <v>921</v>
      </c>
      <c r="G18" s="8">
        <v>842</v>
      </c>
      <c r="H18" s="8" t="s">
        <v>627</v>
      </c>
      <c r="I18" s="8" t="s">
        <v>627</v>
      </c>
      <c r="J18" s="8" t="s">
        <v>628</v>
      </c>
      <c r="K18" s="8" t="s">
        <v>629</v>
      </c>
      <c r="L18" s="8">
        <v>191</v>
      </c>
      <c r="M18" s="8" t="s">
        <v>691</v>
      </c>
      <c r="N18" s="8" t="s">
        <v>185</v>
      </c>
      <c r="O18" s="8">
        <v>0</v>
      </c>
      <c r="P18" s="8" t="s">
        <v>632</v>
      </c>
      <c r="Q18" s="8" t="s">
        <v>633</v>
      </c>
      <c r="R18" s="8" t="s">
        <v>922</v>
      </c>
      <c r="S18" s="8" t="s">
        <v>923</v>
      </c>
      <c r="T18" s="8" t="b">
        <v>1</v>
      </c>
      <c r="U18" s="8" t="s">
        <v>924</v>
      </c>
      <c r="V18" s="8" t="s">
        <v>925</v>
      </c>
      <c r="W18" s="8">
        <v>3</v>
      </c>
      <c r="X18" s="8" t="b">
        <v>0</v>
      </c>
      <c r="Y18" s="8" t="s">
        <v>638</v>
      </c>
      <c r="Z18" s="8" t="s">
        <v>639</v>
      </c>
      <c r="AA18" s="8" t="s">
        <v>640</v>
      </c>
      <c r="AB18" s="8">
        <v>0</v>
      </c>
      <c r="AC18" s="8" t="s">
        <v>641</v>
      </c>
      <c r="AD18" s="8">
        <v>-1</v>
      </c>
      <c r="AE18" s="8" t="s">
        <v>642</v>
      </c>
      <c r="AF18" s="8">
        <v>0</v>
      </c>
      <c r="AG18" s="8" t="b">
        <v>0</v>
      </c>
      <c r="AH18" s="8">
        <v>-1</v>
      </c>
      <c r="AI18" s="8" t="s">
        <v>642</v>
      </c>
      <c r="AJ18" s="8">
        <v>0</v>
      </c>
      <c r="AK18" s="8" t="b">
        <v>0</v>
      </c>
      <c r="AL18" s="8">
        <v>0</v>
      </c>
      <c r="AM18" s="8" t="b">
        <v>0</v>
      </c>
      <c r="AN18" s="8">
        <v>0</v>
      </c>
      <c r="AO18" s="8" t="b">
        <v>0</v>
      </c>
      <c r="AP18" s="8">
        <v>231000000</v>
      </c>
      <c r="AR18" s="8">
        <v>231000000</v>
      </c>
      <c r="AS18" s="8">
        <v>0</v>
      </c>
      <c r="AT18" s="8" t="b">
        <v>1</v>
      </c>
      <c r="AU18" s="8" t="b">
        <v>0</v>
      </c>
    </row>
    <row r="19" spans="1:47" x14ac:dyDescent="0.25">
      <c r="A19" s="8" t="s">
        <v>920</v>
      </c>
      <c r="B19" s="8" t="s">
        <v>625</v>
      </c>
      <c r="C19" s="8">
        <v>20210101</v>
      </c>
      <c r="D19" s="8">
        <v>2021</v>
      </c>
      <c r="E19" s="8">
        <v>52</v>
      </c>
      <c r="F19" s="8" t="s">
        <v>921</v>
      </c>
      <c r="G19" s="8">
        <v>842</v>
      </c>
      <c r="H19" s="8" t="s">
        <v>627</v>
      </c>
      <c r="I19" s="8" t="s">
        <v>627</v>
      </c>
      <c r="J19" s="8" t="s">
        <v>628</v>
      </c>
      <c r="K19" s="8" t="s">
        <v>629</v>
      </c>
      <c r="L19" s="8">
        <v>196</v>
      </c>
      <c r="M19" s="8" t="s">
        <v>693</v>
      </c>
      <c r="N19" s="8" t="s">
        <v>107</v>
      </c>
      <c r="O19" s="8">
        <v>0</v>
      </c>
      <c r="P19" s="8" t="s">
        <v>632</v>
      </c>
      <c r="Q19" s="8" t="s">
        <v>633</v>
      </c>
      <c r="R19" s="8" t="s">
        <v>922</v>
      </c>
      <c r="S19" s="8" t="s">
        <v>923</v>
      </c>
      <c r="T19" s="8" t="b">
        <v>1</v>
      </c>
      <c r="U19" s="8" t="s">
        <v>924</v>
      </c>
      <c r="V19" s="8" t="s">
        <v>925</v>
      </c>
      <c r="W19" s="8">
        <v>3</v>
      </c>
      <c r="X19" s="8" t="b">
        <v>0</v>
      </c>
      <c r="Y19" s="8" t="s">
        <v>638</v>
      </c>
      <c r="Z19" s="8" t="s">
        <v>639</v>
      </c>
      <c r="AA19" s="8" t="s">
        <v>640</v>
      </c>
      <c r="AB19" s="8">
        <v>0</v>
      </c>
      <c r="AC19" s="8" t="s">
        <v>641</v>
      </c>
      <c r="AD19" s="8">
        <v>-1</v>
      </c>
      <c r="AE19" s="8" t="s">
        <v>642</v>
      </c>
      <c r="AF19" s="8">
        <v>0</v>
      </c>
      <c r="AG19" s="8" t="b">
        <v>0</v>
      </c>
      <c r="AH19" s="8">
        <v>-1</v>
      </c>
      <c r="AI19" s="8" t="s">
        <v>642</v>
      </c>
      <c r="AJ19" s="8">
        <v>0</v>
      </c>
      <c r="AK19" s="8" t="b">
        <v>0</v>
      </c>
      <c r="AL19" s="8">
        <v>0</v>
      </c>
      <c r="AM19" s="8" t="b">
        <v>0</v>
      </c>
      <c r="AN19" s="8">
        <v>0</v>
      </c>
      <c r="AO19" s="8" t="b">
        <v>0</v>
      </c>
      <c r="AP19" s="8">
        <v>1118000000</v>
      </c>
      <c r="AR19" s="8">
        <v>1118000000</v>
      </c>
      <c r="AS19" s="8">
        <v>0</v>
      </c>
      <c r="AT19" s="8" t="b">
        <v>1</v>
      </c>
      <c r="AU19" s="8" t="b">
        <v>0</v>
      </c>
    </row>
    <row r="20" spans="1:47" x14ac:dyDescent="0.25">
      <c r="A20" s="8" t="s">
        <v>920</v>
      </c>
      <c r="B20" s="8" t="s">
        <v>625</v>
      </c>
      <c r="C20" s="8">
        <v>20210101</v>
      </c>
      <c r="D20" s="8">
        <v>2021</v>
      </c>
      <c r="E20" s="8">
        <v>52</v>
      </c>
      <c r="F20" s="8" t="s">
        <v>921</v>
      </c>
      <c r="G20" s="8">
        <v>842</v>
      </c>
      <c r="H20" s="8" t="s">
        <v>627</v>
      </c>
      <c r="I20" s="8" t="s">
        <v>627</v>
      </c>
      <c r="J20" s="8" t="s">
        <v>628</v>
      </c>
      <c r="K20" s="8" t="s">
        <v>629</v>
      </c>
      <c r="L20" s="8">
        <v>203</v>
      </c>
      <c r="M20" s="8" t="s">
        <v>694</v>
      </c>
      <c r="N20" s="8" t="s">
        <v>109</v>
      </c>
      <c r="O20" s="8">
        <v>0</v>
      </c>
      <c r="P20" s="8" t="s">
        <v>632</v>
      </c>
      <c r="Q20" s="8" t="s">
        <v>633</v>
      </c>
      <c r="R20" s="8" t="s">
        <v>922</v>
      </c>
      <c r="S20" s="8" t="s">
        <v>923</v>
      </c>
      <c r="T20" s="8" t="b">
        <v>1</v>
      </c>
      <c r="U20" s="8" t="s">
        <v>924</v>
      </c>
      <c r="V20" s="8" t="s">
        <v>925</v>
      </c>
      <c r="W20" s="8">
        <v>3</v>
      </c>
      <c r="X20" s="8" t="b">
        <v>0</v>
      </c>
      <c r="Y20" s="8" t="s">
        <v>638</v>
      </c>
      <c r="Z20" s="8" t="s">
        <v>639</v>
      </c>
      <c r="AA20" s="8" t="s">
        <v>640</v>
      </c>
      <c r="AB20" s="8">
        <v>0</v>
      </c>
      <c r="AC20" s="8" t="s">
        <v>641</v>
      </c>
      <c r="AD20" s="8">
        <v>-1</v>
      </c>
      <c r="AE20" s="8" t="s">
        <v>642</v>
      </c>
      <c r="AF20" s="8">
        <v>0</v>
      </c>
      <c r="AG20" s="8" t="b">
        <v>0</v>
      </c>
      <c r="AH20" s="8">
        <v>-1</v>
      </c>
      <c r="AI20" s="8" t="s">
        <v>642</v>
      </c>
      <c r="AJ20" s="8">
        <v>0</v>
      </c>
      <c r="AK20" s="8" t="b">
        <v>0</v>
      </c>
      <c r="AL20" s="8">
        <v>0</v>
      </c>
      <c r="AM20" s="8" t="b">
        <v>0</v>
      </c>
      <c r="AN20" s="8">
        <v>0</v>
      </c>
      <c r="AO20" s="8" t="b">
        <v>0</v>
      </c>
      <c r="AP20" s="8">
        <v>1022000000</v>
      </c>
      <c r="AR20" s="8">
        <v>1022000000</v>
      </c>
      <c r="AS20" s="8">
        <v>0</v>
      </c>
      <c r="AT20" s="8" t="b">
        <v>1</v>
      </c>
      <c r="AU20" s="8" t="b">
        <v>0</v>
      </c>
    </row>
    <row r="21" spans="1:47" x14ac:dyDescent="0.25">
      <c r="A21" s="8" t="s">
        <v>920</v>
      </c>
      <c r="B21" s="8" t="s">
        <v>625</v>
      </c>
      <c r="C21" s="8">
        <v>20210101</v>
      </c>
      <c r="D21" s="8">
        <v>2021</v>
      </c>
      <c r="E21" s="8">
        <v>52</v>
      </c>
      <c r="F21" s="8" t="s">
        <v>921</v>
      </c>
      <c r="G21" s="8">
        <v>842</v>
      </c>
      <c r="H21" s="8" t="s">
        <v>627</v>
      </c>
      <c r="I21" s="8" t="s">
        <v>627</v>
      </c>
      <c r="J21" s="8" t="s">
        <v>628</v>
      </c>
      <c r="K21" s="8" t="s">
        <v>629</v>
      </c>
      <c r="L21" s="8">
        <v>208</v>
      </c>
      <c r="M21" s="8" t="s">
        <v>696</v>
      </c>
      <c r="N21" s="8" t="s">
        <v>115</v>
      </c>
      <c r="O21" s="8">
        <v>0</v>
      </c>
      <c r="P21" s="8" t="s">
        <v>632</v>
      </c>
      <c r="Q21" s="8" t="s">
        <v>633</v>
      </c>
      <c r="R21" s="8" t="s">
        <v>922</v>
      </c>
      <c r="S21" s="8" t="s">
        <v>923</v>
      </c>
      <c r="T21" s="8" t="b">
        <v>1</v>
      </c>
      <c r="U21" s="8" t="s">
        <v>924</v>
      </c>
      <c r="V21" s="8" t="s">
        <v>925</v>
      </c>
      <c r="W21" s="8">
        <v>3</v>
      </c>
      <c r="X21" s="8" t="b">
        <v>0</v>
      </c>
      <c r="Y21" s="8" t="s">
        <v>638</v>
      </c>
      <c r="Z21" s="8" t="s">
        <v>639</v>
      </c>
      <c r="AA21" s="8" t="s">
        <v>640</v>
      </c>
      <c r="AB21" s="8">
        <v>0</v>
      </c>
      <c r="AC21" s="8" t="s">
        <v>641</v>
      </c>
      <c r="AD21" s="8">
        <v>-1</v>
      </c>
      <c r="AE21" s="8" t="s">
        <v>642</v>
      </c>
      <c r="AF21" s="8">
        <v>0</v>
      </c>
      <c r="AG21" s="8" t="b">
        <v>0</v>
      </c>
      <c r="AH21" s="8">
        <v>-1</v>
      </c>
      <c r="AI21" s="8" t="s">
        <v>642</v>
      </c>
      <c r="AJ21" s="8">
        <v>0</v>
      </c>
      <c r="AK21" s="8" t="b">
        <v>0</v>
      </c>
      <c r="AL21" s="8">
        <v>0</v>
      </c>
      <c r="AM21" s="8" t="b">
        <v>0</v>
      </c>
      <c r="AN21" s="8">
        <v>0</v>
      </c>
      <c r="AO21" s="8" t="b">
        <v>0</v>
      </c>
      <c r="AP21" s="8">
        <v>9164000000</v>
      </c>
      <c r="AR21" s="8">
        <v>9164000000</v>
      </c>
      <c r="AS21" s="8">
        <v>0</v>
      </c>
      <c r="AT21" s="8" t="b">
        <v>1</v>
      </c>
      <c r="AU21" s="8" t="b">
        <v>0</v>
      </c>
    </row>
    <row r="22" spans="1:47" x14ac:dyDescent="0.25">
      <c r="A22" s="8" t="s">
        <v>920</v>
      </c>
      <c r="B22" s="8" t="s">
        <v>625</v>
      </c>
      <c r="C22" s="8">
        <v>20210101</v>
      </c>
      <c r="D22" s="8">
        <v>2021</v>
      </c>
      <c r="E22" s="8">
        <v>52</v>
      </c>
      <c r="F22" s="8" t="s">
        <v>921</v>
      </c>
      <c r="G22" s="8">
        <v>842</v>
      </c>
      <c r="H22" s="8" t="s">
        <v>627</v>
      </c>
      <c r="I22" s="8" t="s">
        <v>627</v>
      </c>
      <c r="J22" s="8" t="s">
        <v>628</v>
      </c>
      <c r="K22" s="8" t="s">
        <v>629</v>
      </c>
      <c r="L22" s="8">
        <v>214</v>
      </c>
      <c r="M22" s="8" t="s">
        <v>659</v>
      </c>
      <c r="N22" s="8" t="s">
        <v>660</v>
      </c>
      <c r="O22" s="8">
        <v>0</v>
      </c>
      <c r="P22" s="8" t="s">
        <v>632</v>
      </c>
      <c r="Q22" s="8" t="s">
        <v>633</v>
      </c>
      <c r="R22" s="8" t="s">
        <v>922</v>
      </c>
      <c r="S22" s="8" t="s">
        <v>923</v>
      </c>
      <c r="T22" s="8" t="b">
        <v>1</v>
      </c>
      <c r="U22" s="8" t="s">
        <v>924</v>
      </c>
      <c r="V22" s="8" t="s">
        <v>925</v>
      </c>
      <c r="W22" s="8">
        <v>3</v>
      </c>
      <c r="X22" s="8" t="b">
        <v>0</v>
      </c>
      <c r="Y22" s="8" t="s">
        <v>638</v>
      </c>
      <c r="Z22" s="8" t="s">
        <v>639</v>
      </c>
      <c r="AA22" s="8" t="s">
        <v>640</v>
      </c>
      <c r="AB22" s="8">
        <v>0</v>
      </c>
      <c r="AC22" s="8" t="s">
        <v>641</v>
      </c>
      <c r="AD22" s="8">
        <v>-1</v>
      </c>
      <c r="AE22" s="8" t="s">
        <v>642</v>
      </c>
      <c r="AF22" s="8">
        <v>0</v>
      </c>
      <c r="AG22" s="8" t="b">
        <v>0</v>
      </c>
      <c r="AH22" s="8">
        <v>-1</v>
      </c>
      <c r="AI22" s="8" t="s">
        <v>642</v>
      </c>
      <c r="AJ22" s="8">
        <v>0</v>
      </c>
      <c r="AK22" s="8" t="b">
        <v>0</v>
      </c>
      <c r="AL22" s="8">
        <v>0</v>
      </c>
      <c r="AM22" s="8" t="b">
        <v>0</v>
      </c>
      <c r="AN22" s="8">
        <v>0</v>
      </c>
      <c r="AO22" s="8" t="b">
        <v>0</v>
      </c>
      <c r="AP22" s="8">
        <v>2563000000</v>
      </c>
      <c r="AR22" s="8">
        <v>2563000000</v>
      </c>
      <c r="AS22" s="8">
        <v>0</v>
      </c>
      <c r="AT22" s="8" t="b">
        <v>1</v>
      </c>
      <c r="AU22" s="8" t="b">
        <v>0</v>
      </c>
    </row>
    <row r="23" spans="1:47" x14ac:dyDescent="0.25">
      <c r="A23" s="8" t="s">
        <v>920</v>
      </c>
      <c r="B23" s="8" t="s">
        <v>625</v>
      </c>
      <c r="C23" s="8">
        <v>20210101</v>
      </c>
      <c r="D23" s="8">
        <v>2021</v>
      </c>
      <c r="E23" s="8">
        <v>52</v>
      </c>
      <c r="F23" s="8" t="s">
        <v>921</v>
      </c>
      <c r="G23" s="8">
        <v>842</v>
      </c>
      <c r="H23" s="8" t="s">
        <v>627</v>
      </c>
      <c r="I23" s="8" t="s">
        <v>627</v>
      </c>
      <c r="J23" s="8" t="s">
        <v>628</v>
      </c>
      <c r="K23" s="8" t="s">
        <v>629</v>
      </c>
      <c r="L23" s="8">
        <v>222</v>
      </c>
      <c r="M23" s="8" t="s">
        <v>699</v>
      </c>
      <c r="N23" s="8" t="s">
        <v>395</v>
      </c>
      <c r="O23" s="8">
        <v>0</v>
      </c>
      <c r="P23" s="8" t="s">
        <v>632</v>
      </c>
      <c r="Q23" s="8" t="s">
        <v>633</v>
      </c>
      <c r="R23" s="8" t="s">
        <v>922</v>
      </c>
      <c r="S23" s="8" t="s">
        <v>923</v>
      </c>
      <c r="T23" s="8" t="b">
        <v>1</v>
      </c>
      <c r="U23" s="8" t="s">
        <v>924</v>
      </c>
      <c r="V23" s="8" t="s">
        <v>925</v>
      </c>
      <c r="W23" s="8">
        <v>3</v>
      </c>
      <c r="X23" s="8" t="b">
        <v>0</v>
      </c>
      <c r="Y23" s="8" t="s">
        <v>638</v>
      </c>
      <c r="Z23" s="8" t="s">
        <v>639</v>
      </c>
      <c r="AA23" s="8" t="s">
        <v>640</v>
      </c>
      <c r="AB23" s="8">
        <v>0</v>
      </c>
      <c r="AC23" s="8" t="s">
        <v>641</v>
      </c>
      <c r="AD23" s="8">
        <v>-1</v>
      </c>
      <c r="AE23" s="8" t="s">
        <v>642</v>
      </c>
      <c r="AF23" s="8">
        <v>0</v>
      </c>
      <c r="AG23" s="8" t="b">
        <v>0</v>
      </c>
      <c r="AH23" s="8">
        <v>-1</v>
      </c>
      <c r="AI23" s="8" t="s">
        <v>642</v>
      </c>
      <c r="AJ23" s="8">
        <v>0</v>
      </c>
      <c r="AK23" s="8" t="b">
        <v>0</v>
      </c>
      <c r="AL23" s="8">
        <v>0</v>
      </c>
      <c r="AM23" s="8" t="b">
        <v>0</v>
      </c>
      <c r="AN23" s="8">
        <v>0</v>
      </c>
      <c r="AO23" s="8" t="b">
        <v>0</v>
      </c>
      <c r="AP23" s="8">
        <v>1383000000</v>
      </c>
      <c r="AR23" s="8">
        <v>1383000000</v>
      </c>
      <c r="AS23" s="8">
        <v>0</v>
      </c>
      <c r="AT23" s="8" t="b">
        <v>1</v>
      </c>
      <c r="AU23" s="8" t="b">
        <v>0</v>
      </c>
    </row>
    <row r="24" spans="1:47" x14ac:dyDescent="0.25">
      <c r="A24" s="8" t="s">
        <v>920</v>
      </c>
      <c r="B24" s="8" t="s">
        <v>625</v>
      </c>
      <c r="C24" s="8">
        <v>20210101</v>
      </c>
      <c r="D24" s="8">
        <v>2021</v>
      </c>
      <c r="E24" s="8">
        <v>52</v>
      </c>
      <c r="F24" s="8" t="s">
        <v>921</v>
      </c>
      <c r="G24" s="8">
        <v>842</v>
      </c>
      <c r="H24" s="8" t="s">
        <v>627</v>
      </c>
      <c r="I24" s="8" t="s">
        <v>627</v>
      </c>
      <c r="J24" s="8" t="s">
        <v>628</v>
      </c>
      <c r="K24" s="8" t="s">
        <v>629</v>
      </c>
      <c r="L24" s="8">
        <v>233</v>
      </c>
      <c r="M24" s="8" t="s">
        <v>722</v>
      </c>
      <c r="N24" s="8" t="s">
        <v>125</v>
      </c>
      <c r="O24" s="8">
        <v>0</v>
      </c>
      <c r="P24" s="8" t="s">
        <v>632</v>
      </c>
      <c r="Q24" s="8" t="s">
        <v>633</v>
      </c>
      <c r="R24" s="8" t="s">
        <v>922</v>
      </c>
      <c r="S24" s="8" t="s">
        <v>923</v>
      </c>
      <c r="T24" s="8" t="b">
        <v>1</v>
      </c>
      <c r="U24" s="8" t="s">
        <v>924</v>
      </c>
      <c r="V24" s="8" t="s">
        <v>925</v>
      </c>
      <c r="W24" s="8">
        <v>3</v>
      </c>
      <c r="X24" s="8" t="b">
        <v>0</v>
      </c>
      <c r="Y24" s="8" t="s">
        <v>638</v>
      </c>
      <c r="Z24" s="8" t="s">
        <v>639</v>
      </c>
      <c r="AA24" s="8" t="s">
        <v>640</v>
      </c>
      <c r="AB24" s="8">
        <v>0</v>
      </c>
      <c r="AC24" s="8" t="s">
        <v>641</v>
      </c>
      <c r="AD24" s="8">
        <v>-1</v>
      </c>
      <c r="AE24" s="8" t="s">
        <v>642</v>
      </c>
      <c r="AF24" s="8">
        <v>0</v>
      </c>
      <c r="AG24" s="8" t="b">
        <v>0</v>
      </c>
      <c r="AH24" s="8">
        <v>-1</v>
      </c>
      <c r="AI24" s="8" t="s">
        <v>642</v>
      </c>
      <c r="AJ24" s="8">
        <v>0</v>
      </c>
      <c r="AK24" s="8" t="b">
        <v>0</v>
      </c>
      <c r="AL24" s="8">
        <v>0</v>
      </c>
      <c r="AM24" s="8" t="b">
        <v>0</v>
      </c>
      <c r="AN24" s="8">
        <v>0</v>
      </c>
      <c r="AO24" s="8" t="b">
        <v>0</v>
      </c>
      <c r="AP24" s="8">
        <v>110000000</v>
      </c>
      <c r="AR24" s="8">
        <v>110000000</v>
      </c>
      <c r="AS24" s="8">
        <v>0</v>
      </c>
      <c r="AT24" s="8" t="b">
        <v>1</v>
      </c>
      <c r="AU24" s="8" t="b">
        <v>0</v>
      </c>
    </row>
    <row r="25" spans="1:47" x14ac:dyDescent="0.25">
      <c r="A25" s="8" t="s">
        <v>920</v>
      </c>
      <c r="B25" s="8" t="s">
        <v>625</v>
      </c>
      <c r="C25" s="8">
        <v>20210101</v>
      </c>
      <c r="D25" s="8">
        <v>2021</v>
      </c>
      <c r="E25" s="8">
        <v>52</v>
      </c>
      <c r="F25" s="8" t="s">
        <v>921</v>
      </c>
      <c r="G25" s="8">
        <v>842</v>
      </c>
      <c r="H25" s="8" t="s">
        <v>627</v>
      </c>
      <c r="I25" s="8" t="s">
        <v>627</v>
      </c>
      <c r="J25" s="8" t="s">
        <v>628</v>
      </c>
      <c r="K25" s="8" t="s">
        <v>629</v>
      </c>
      <c r="L25" s="8">
        <v>246</v>
      </c>
      <c r="M25" s="8" t="s">
        <v>728</v>
      </c>
      <c r="N25" s="8" t="s">
        <v>135</v>
      </c>
      <c r="O25" s="8">
        <v>0</v>
      </c>
      <c r="P25" s="8" t="s">
        <v>632</v>
      </c>
      <c r="Q25" s="8" t="s">
        <v>633</v>
      </c>
      <c r="R25" s="8" t="s">
        <v>922</v>
      </c>
      <c r="S25" s="8" t="s">
        <v>923</v>
      </c>
      <c r="T25" s="8" t="b">
        <v>1</v>
      </c>
      <c r="U25" s="8" t="s">
        <v>924</v>
      </c>
      <c r="V25" s="8" t="s">
        <v>925</v>
      </c>
      <c r="W25" s="8">
        <v>3</v>
      </c>
      <c r="X25" s="8" t="b">
        <v>0</v>
      </c>
      <c r="Y25" s="8" t="s">
        <v>638</v>
      </c>
      <c r="Z25" s="8" t="s">
        <v>639</v>
      </c>
      <c r="AA25" s="8" t="s">
        <v>640</v>
      </c>
      <c r="AB25" s="8">
        <v>0</v>
      </c>
      <c r="AC25" s="8" t="s">
        <v>641</v>
      </c>
      <c r="AD25" s="8">
        <v>-1</v>
      </c>
      <c r="AE25" s="8" t="s">
        <v>642</v>
      </c>
      <c r="AF25" s="8">
        <v>0</v>
      </c>
      <c r="AG25" s="8" t="b">
        <v>0</v>
      </c>
      <c r="AH25" s="8">
        <v>-1</v>
      </c>
      <c r="AI25" s="8" t="s">
        <v>642</v>
      </c>
      <c r="AJ25" s="8">
        <v>0</v>
      </c>
      <c r="AK25" s="8" t="b">
        <v>0</v>
      </c>
      <c r="AL25" s="8">
        <v>0</v>
      </c>
      <c r="AM25" s="8" t="b">
        <v>0</v>
      </c>
      <c r="AN25" s="8">
        <v>0</v>
      </c>
      <c r="AO25" s="8" t="b">
        <v>0</v>
      </c>
      <c r="AP25" s="8">
        <v>1642000000</v>
      </c>
      <c r="AR25" s="8">
        <v>1642000000</v>
      </c>
      <c r="AS25" s="8">
        <v>0</v>
      </c>
      <c r="AT25" s="8" t="b">
        <v>1</v>
      </c>
      <c r="AU25" s="8" t="b">
        <v>0</v>
      </c>
    </row>
    <row r="26" spans="1:47" x14ac:dyDescent="0.25">
      <c r="A26" s="8" t="s">
        <v>920</v>
      </c>
      <c r="B26" s="8" t="s">
        <v>625</v>
      </c>
      <c r="C26" s="8">
        <v>20210101</v>
      </c>
      <c r="D26" s="8">
        <v>2021</v>
      </c>
      <c r="E26" s="8">
        <v>52</v>
      </c>
      <c r="F26" s="8" t="s">
        <v>921</v>
      </c>
      <c r="G26" s="8">
        <v>842</v>
      </c>
      <c r="H26" s="8" t="s">
        <v>627</v>
      </c>
      <c r="I26" s="8" t="s">
        <v>627</v>
      </c>
      <c r="J26" s="8" t="s">
        <v>628</v>
      </c>
      <c r="K26" s="8" t="s">
        <v>629</v>
      </c>
      <c r="L26" s="8">
        <v>251</v>
      </c>
      <c r="M26" s="8" t="s">
        <v>729</v>
      </c>
      <c r="N26" s="8" t="s">
        <v>145</v>
      </c>
      <c r="O26" s="8">
        <v>0</v>
      </c>
      <c r="P26" s="8" t="s">
        <v>632</v>
      </c>
      <c r="Q26" s="8" t="s">
        <v>633</v>
      </c>
      <c r="R26" s="8" t="s">
        <v>922</v>
      </c>
      <c r="S26" s="8" t="s">
        <v>923</v>
      </c>
      <c r="T26" s="8" t="b">
        <v>1</v>
      </c>
      <c r="U26" s="8" t="s">
        <v>924</v>
      </c>
      <c r="V26" s="8" t="s">
        <v>925</v>
      </c>
      <c r="W26" s="8">
        <v>3</v>
      </c>
      <c r="X26" s="8" t="b">
        <v>0</v>
      </c>
      <c r="Y26" s="8" t="s">
        <v>638</v>
      </c>
      <c r="Z26" s="8" t="s">
        <v>639</v>
      </c>
      <c r="AA26" s="8" t="s">
        <v>640</v>
      </c>
      <c r="AB26" s="8">
        <v>0</v>
      </c>
      <c r="AC26" s="8" t="s">
        <v>641</v>
      </c>
      <c r="AD26" s="8">
        <v>-1</v>
      </c>
      <c r="AE26" s="8" t="s">
        <v>642</v>
      </c>
      <c r="AF26" s="8">
        <v>0</v>
      </c>
      <c r="AG26" s="8" t="b">
        <v>0</v>
      </c>
      <c r="AH26" s="8">
        <v>-1</v>
      </c>
      <c r="AI26" s="8" t="s">
        <v>642</v>
      </c>
      <c r="AJ26" s="8">
        <v>0</v>
      </c>
      <c r="AK26" s="8" t="b">
        <v>0</v>
      </c>
      <c r="AL26" s="8">
        <v>0</v>
      </c>
      <c r="AM26" s="8" t="b">
        <v>0</v>
      </c>
      <c r="AN26" s="8">
        <v>0</v>
      </c>
      <c r="AO26" s="8" t="b">
        <v>0</v>
      </c>
      <c r="AP26" s="8">
        <v>17189000000</v>
      </c>
      <c r="AR26" s="8">
        <v>17189000000</v>
      </c>
      <c r="AS26" s="8">
        <v>0</v>
      </c>
      <c r="AT26" s="8" t="b">
        <v>1</v>
      </c>
      <c r="AU26" s="8" t="b">
        <v>0</v>
      </c>
    </row>
    <row r="27" spans="1:47" x14ac:dyDescent="0.25">
      <c r="A27" s="8" t="s">
        <v>920</v>
      </c>
      <c r="B27" s="8" t="s">
        <v>625</v>
      </c>
      <c r="C27" s="8">
        <v>20210101</v>
      </c>
      <c r="D27" s="8">
        <v>2021</v>
      </c>
      <c r="E27" s="8">
        <v>52</v>
      </c>
      <c r="F27" s="8" t="s">
        <v>921</v>
      </c>
      <c r="G27" s="8">
        <v>842</v>
      </c>
      <c r="H27" s="8" t="s">
        <v>627</v>
      </c>
      <c r="I27" s="8" t="s">
        <v>627</v>
      </c>
      <c r="J27" s="8" t="s">
        <v>628</v>
      </c>
      <c r="K27" s="8" t="s">
        <v>629</v>
      </c>
      <c r="L27" s="8">
        <v>276</v>
      </c>
      <c r="M27" s="8" t="s">
        <v>740</v>
      </c>
      <c r="N27" s="8" t="s">
        <v>111</v>
      </c>
      <c r="O27" s="8">
        <v>0</v>
      </c>
      <c r="P27" s="8" t="s">
        <v>632</v>
      </c>
      <c r="Q27" s="8" t="s">
        <v>633</v>
      </c>
      <c r="R27" s="8" t="s">
        <v>922</v>
      </c>
      <c r="S27" s="8" t="s">
        <v>923</v>
      </c>
      <c r="T27" s="8" t="b">
        <v>1</v>
      </c>
      <c r="U27" s="8" t="s">
        <v>924</v>
      </c>
      <c r="V27" s="8" t="s">
        <v>925</v>
      </c>
      <c r="W27" s="8">
        <v>3</v>
      </c>
      <c r="X27" s="8" t="b">
        <v>0</v>
      </c>
      <c r="Y27" s="8" t="s">
        <v>638</v>
      </c>
      <c r="Z27" s="8" t="s">
        <v>639</v>
      </c>
      <c r="AA27" s="8" t="s">
        <v>640</v>
      </c>
      <c r="AB27" s="8">
        <v>0</v>
      </c>
      <c r="AC27" s="8" t="s">
        <v>641</v>
      </c>
      <c r="AD27" s="8">
        <v>-1</v>
      </c>
      <c r="AE27" s="8" t="s">
        <v>642</v>
      </c>
      <c r="AF27" s="8">
        <v>0</v>
      </c>
      <c r="AG27" s="8" t="b">
        <v>0</v>
      </c>
      <c r="AH27" s="8">
        <v>-1</v>
      </c>
      <c r="AI27" s="8" t="s">
        <v>642</v>
      </c>
      <c r="AJ27" s="8">
        <v>0</v>
      </c>
      <c r="AK27" s="8" t="b">
        <v>0</v>
      </c>
      <c r="AL27" s="8">
        <v>0</v>
      </c>
      <c r="AM27" s="8" t="b">
        <v>0</v>
      </c>
      <c r="AN27" s="8">
        <v>0</v>
      </c>
      <c r="AO27" s="8" t="b">
        <v>0</v>
      </c>
      <c r="AP27" s="8">
        <v>32037000000</v>
      </c>
      <c r="AR27" s="8">
        <v>32037000000</v>
      </c>
      <c r="AS27" s="8">
        <v>0</v>
      </c>
      <c r="AT27" s="8" t="b">
        <v>1</v>
      </c>
      <c r="AU27" s="8" t="b">
        <v>0</v>
      </c>
    </row>
    <row r="28" spans="1:47" x14ac:dyDescent="0.25">
      <c r="A28" s="8" t="s">
        <v>920</v>
      </c>
      <c r="B28" s="8" t="s">
        <v>625</v>
      </c>
      <c r="C28" s="8">
        <v>20210101</v>
      </c>
      <c r="D28" s="8">
        <v>2021</v>
      </c>
      <c r="E28" s="8">
        <v>52</v>
      </c>
      <c r="F28" s="8" t="s">
        <v>921</v>
      </c>
      <c r="G28" s="8">
        <v>842</v>
      </c>
      <c r="H28" s="8" t="s">
        <v>627</v>
      </c>
      <c r="I28" s="8" t="s">
        <v>627</v>
      </c>
      <c r="J28" s="8" t="s">
        <v>628</v>
      </c>
      <c r="K28" s="8" t="s">
        <v>629</v>
      </c>
      <c r="L28" s="8">
        <v>300</v>
      </c>
      <c r="M28" s="8" t="s">
        <v>744</v>
      </c>
      <c r="N28" s="8" t="s">
        <v>167</v>
      </c>
      <c r="O28" s="8">
        <v>0</v>
      </c>
      <c r="P28" s="8" t="s">
        <v>632</v>
      </c>
      <c r="Q28" s="8" t="s">
        <v>633</v>
      </c>
      <c r="R28" s="8" t="s">
        <v>922</v>
      </c>
      <c r="S28" s="8" t="s">
        <v>923</v>
      </c>
      <c r="T28" s="8" t="b">
        <v>1</v>
      </c>
      <c r="U28" s="8" t="s">
        <v>924</v>
      </c>
      <c r="V28" s="8" t="s">
        <v>925</v>
      </c>
      <c r="W28" s="8">
        <v>3</v>
      </c>
      <c r="X28" s="8" t="b">
        <v>0</v>
      </c>
      <c r="Y28" s="8" t="s">
        <v>638</v>
      </c>
      <c r="Z28" s="8" t="s">
        <v>639</v>
      </c>
      <c r="AA28" s="8" t="s">
        <v>640</v>
      </c>
      <c r="AB28" s="8">
        <v>0</v>
      </c>
      <c r="AC28" s="8" t="s">
        <v>641</v>
      </c>
      <c r="AD28" s="8">
        <v>-1</v>
      </c>
      <c r="AE28" s="8" t="s">
        <v>642</v>
      </c>
      <c r="AF28" s="8">
        <v>0</v>
      </c>
      <c r="AG28" s="8" t="b">
        <v>0</v>
      </c>
      <c r="AH28" s="8">
        <v>-1</v>
      </c>
      <c r="AI28" s="8" t="s">
        <v>642</v>
      </c>
      <c r="AJ28" s="8">
        <v>0</v>
      </c>
      <c r="AK28" s="8" t="b">
        <v>0</v>
      </c>
      <c r="AL28" s="8">
        <v>0</v>
      </c>
      <c r="AM28" s="8" t="b">
        <v>0</v>
      </c>
      <c r="AN28" s="8">
        <v>0</v>
      </c>
      <c r="AO28" s="8" t="b">
        <v>0</v>
      </c>
      <c r="AP28" s="8">
        <v>1298000000</v>
      </c>
      <c r="AR28" s="8">
        <v>1298000000</v>
      </c>
      <c r="AS28" s="8">
        <v>0</v>
      </c>
      <c r="AT28" s="8" t="b">
        <v>1</v>
      </c>
      <c r="AU28" s="8" t="b">
        <v>0</v>
      </c>
    </row>
    <row r="29" spans="1:47" x14ac:dyDescent="0.25">
      <c r="A29" s="8" t="s">
        <v>920</v>
      </c>
      <c r="B29" s="8" t="s">
        <v>625</v>
      </c>
      <c r="C29" s="8">
        <v>20210101</v>
      </c>
      <c r="D29" s="8">
        <v>2021</v>
      </c>
      <c r="E29" s="8">
        <v>52</v>
      </c>
      <c r="F29" s="8" t="s">
        <v>921</v>
      </c>
      <c r="G29" s="8">
        <v>842</v>
      </c>
      <c r="H29" s="8" t="s">
        <v>627</v>
      </c>
      <c r="I29" s="8" t="s">
        <v>627</v>
      </c>
      <c r="J29" s="8" t="s">
        <v>628</v>
      </c>
      <c r="K29" s="8" t="s">
        <v>629</v>
      </c>
      <c r="L29" s="8">
        <v>320</v>
      </c>
      <c r="M29" s="8" t="s">
        <v>826</v>
      </c>
      <c r="N29" s="8" t="s">
        <v>171</v>
      </c>
      <c r="O29" s="8">
        <v>0</v>
      </c>
      <c r="P29" s="8" t="s">
        <v>632</v>
      </c>
      <c r="Q29" s="8" t="s">
        <v>633</v>
      </c>
      <c r="R29" s="8" t="s">
        <v>922</v>
      </c>
      <c r="S29" s="8" t="s">
        <v>923</v>
      </c>
      <c r="T29" s="8" t="b">
        <v>1</v>
      </c>
      <c r="U29" s="8" t="s">
        <v>924</v>
      </c>
      <c r="V29" s="8" t="s">
        <v>925</v>
      </c>
      <c r="W29" s="8">
        <v>3</v>
      </c>
      <c r="X29" s="8" t="b">
        <v>0</v>
      </c>
      <c r="Y29" s="8" t="s">
        <v>638</v>
      </c>
      <c r="Z29" s="8" t="s">
        <v>639</v>
      </c>
      <c r="AA29" s="8" t="s">
        <v>640</v>
      </c>
      <c r="AB29" s="8">
        <v>0</v>
      </c>
      <c r="AC29" s="8" t="s">
        <v>641</v>
      </c>
      <c r="AD29" s="8">
        <v>-1</v>
      </c>
      <c r="AE29" s="8" t="s">
        <v>642</v>
      </c>
      <c r="AF29" s="8">
        <v>0</v>
      </c>
      <c r="AG29" s="8" t="b">
        <v>0</v>
      </c>
      <c r="AH29" s="8">
        <v>-1</v>
      </c>
      <c r="AI29" s="8" t="s">
        <v>642</v>
      </c>
      <c r="AJ29" s="8">
        <v>0</v>
      </c>
      <c r="AK29" s="8" t="b">
        <v>0</v>
      </c>
      <c r="AL29" s="8">
        <v>0</v>
      </c>
      <c r="AM29" s="8" t="b">
        <v>0</v>
      </c>
      <c r="AN29" s="8">
        <v>0</v>
      </c>
      <c r="AO29" s="8" t="b">
        <v>0</v>
      </c>
      <c r="AP29" s="8">
        <v>1648000000</v>
      </c>
      <c r="AR29" s="8">
        <v>1648000000</v>
      </c>
      <c r="AS29" s="8">
        <v>0</v>
      </c>
      <c r="AT29" s="8" t="b">
        <v>1</v>
      </c>
      <c r="AU29" s="8" t="b">
        <v>0</v>
      </c>
    </row>
    <row r="30" spans="1:47" x14ac:dyDescent="0.25">
      <c r="A30" s="8" t="s">
        <v>920</v>
      </c>
      <c r="B30" s="8" t="s">
        <v>625</v>
      </c>
      <c r="C30" s="8">
        <v>20210101</v>
      </c>
      <c r="D30" s="8">
        <v>2021</v>
      </c>
      <c r="E30" s="8">
        <v>52</v>
      </c>
      <c r="F30" s="8" t="s">
        <v>921</v>
      </c>
      <c r="G30" s="8">
        <v>842</v>
      </c>
      <c r="H30" s="8" t="s">
        <v>627</v>
      </c>
      <c r="I30" s="8" t="s">
        <v>627</v>
      </c>
      <c r="J30" s="8" t="s">
        <v>628</v>
      </c>
      <c r="K30" s="8" t="s">
        <v>629</v>
      </c>
      <c r="L30" s="8">
        <v>340</v>
      </c>
      <c r="M30" s="8" t="s">
        <v>834</v>
      </c>
      <c r="N30" s="8" t="s">
        <v>183</v>
      </c>
      <c r="O30" s="8">
        <v>0</v>
      </c>
      <c r="P30" s="8" t="s">
        <v>632</v>
      </c>
      <c r="Q30" s="8" t="s">
        <v>633</v>
      </c>
      <c r="R30" s="8" t="s">
        <v>922</v>
      </c>
      <c r="S30" s="8" t="s">
        <v>923</v>
      </c>
      <c r="T30" s="8" t="b">
        <v>1</v>
      </c>
      <c r="U30" s="8" t="s">
        <v>924</v>
      </c>
      <c r="V30" s="8" t="s">
        <v>925</v>
      </c>
      <c r="W30" s="8">
        <v>3</v>
      </c>
      <c r="X30" s="8" t="b">
        <v>0</v>
      </c>
      <c r="Y30" s="8" t="s">
        <v>638</v>
      </c>
      <c r="Z30" s="8" t="s">
        <v>639</v>
      </c>
      <c r="AA30" s="8" t="s">
        <v>640</v>
      </c>
      <c r="AB30" s="8">
        <v>0</v>
      </c>
      <c r="AC30" s="8" t="s">
        <v>641</v>
      </c>
      <c r="AD30" s="8">
        <v>-1</v>
      </c>
      <c r="AE30" s="8" t="s">
        <v>642</v>
      </c>
      <c r="AF30" s="8">
        <v>0</v>
      </c>
      <c r="AG30" s="8" t="b">
        <v>0</v>
      </c>
      <c r="AH30" s="8">
        <v>-1</v>
      </c>
      <c r="AI30" s="8" t="s">
        <v>642</v>
      </c>
      <c r="AJ30" s="8">
        <v>0</v>
      </c>
      <c r="AK30" s="8" t="b">
        <v>0</v>
      </c>
      <c r="AL30" s="8">
        <v>0</v>
      </c>
      <c r="AM30" s="8" t="b">
        <v>0</v>
      </c>
      <c r="AN30" s="8">
        <v>0</v>
      </c>
      <c r="AO30" s="8" t="b">
        <v>0</v>
      </c>
      <c r="AP30" s="8">
        <v>1364000000</v>
      </c>
      <c r="AR30" s="8">
        <v>1364000000</v>
      </c>
      <c r="AS30" s="8">
        <v>0</v>
      </c>
      <c r="AT30" s="8" t="b">
        <v>1</v>
      </c>
      <c r="AU30" s="8" t="b">
        <v>0</v>
      </c>
    </row>
    <row r="31" spans="1:47" x14ac:dyDescent="0.25">
      <c r="A31" s="8" t="s">
        <v>920</v>
      </c>
      <c r="B31" s="8" t="s">
        <v>625</v>
      </c>
      <c r="C31" s="8">
        <v>20210101</v>
      </c>
      <c r="D31" s="8">
        <v>2021</v>
      </c>
      <c r="E31" s="8">
        <v>52</v>
      </c>
      <c r="F31" s="8" t="s">
        <v>921</v>
      </c>
      <c r="G31" s="8">
        <v>842</v>
      </c>
      <c r="H31" s="8" t="s">
        <v>627</v>
      </c>
      <c r="I31" s="8" t="s">
        <v>627</v>
      </c>
      <c r="J31" s="8" t="s">
        <v>628</v>
      </c>
      <c r="K31" s="8" t="s">
        <v>629</v>
      </c>
      <c r="L31" s="8">
        <v>344</v>
      </c>
      <c r="M31" s="8" t="s">
        <v>835</v>
      </c>
      <c r="N31" s="8" t="s">
        <v>943</v>
      </c>
      <c r="O31" s="8">
        <v>0</v>
      </c>
      <c r="P31" s="8" t="s">
        <v>632</v>
      </c>
      <c r="Q31" s="8" t="s">
        <v>633</v>
      </c>
      <c r="R31" s="8" t="s">
        <v>922</v>
      </c>
      <c r="S31" s="8" t="s">
        <v>923</v>
      </c>
      <c r="T31" s="8" t="b">
        <v>1</v>
      </c>
      <c r="U31" s="8" t="s">
        <v>924</v>
      </c>
      <c r="V31" s="8" t="s">
        <v>925</v>
      </c>
      <c r="W31" s="8">
        <v>3</v>
      </c>
      <c r="X31" s="8" t="b">
        <v>0</v>
      </c>
      <c r="Y31" s="8" t="s">
        <v>638</v>
      </c>
      <c r="Z31" s="8" t="s">
        <v>639</v>
      </c>
      <c r="AA31" s="8" t="s">
        <v>640</v>
      </c>
      <c r="AB31" s="8">
        <v>0</v>
      </c>
      <c r="AC31" s="8" t="s">
        <v>641</v>
      </c>
      <c r="AD31" s="8">
        <v>-1</v>
      </c>
      <c r="AE31" s="8" t="s">
        <v>642</v>
      </c>
      <c r="AF31" s="8">
        <v>0</v>
      </c>
      <c r="AG31" s="8" t="b">
        <v>0</v>
      </c>
      <c r="AH31" s="8">
        <v>-1</v>
      </c>
      <c r="AI31" s="8" t="s">
        <v>642</v>
      </c>
      <c r="AJ31" s="8">
        <v>0</v>
      </c>
      <c r="AK31" s="8" t="b">
        <v>0</v>
      </c>
      <c r="AL31" s="8">
        <v>0</v>
      </c>
      <c r="AM31" s="8" t="b">
        <v>0</v>
      </c>
      <c r="AN31" s="8">
        <v>0</v>
      </c>
      <c r="AO31" s="8" t="b">
        <v>0</v>
      </c>
      <c r="AP31" s="8">
        <v>14031000000</v>
      </c>
      <c r="AR31" s="8">
        <v>14031000000</v>
      </c>
      <c r="AS31" s="8">
        <v>0</v>
      </c>
      <c r="AT31" s="8" t="b">
        <v>1</v>
      </c>
      <c r="AU31" s="8" t="b">
        <v>0</v>
      </c>
    </row>
    <row r="32" spans="1:47" x14ac:dyDescent="0.25">
      <c r="A32" s="8" t="s">
        <v>920</v>
      </c>
      <c r="B32" s="8" t="s">
        <v>625</v>
      </c>
      <c r="C32" s="8">
        <v>20210101</v>
      </c>
      <c r="D32" s="8">
        <v>2021</v>
      </c>
      <c r="E32" s="8">
        <v>52</v>
      </c>
      <c r="F32" s="8" t="s">
        <v>921</v>
      </c>
      <c r="G32" s="8">
        <v>842</v>
      </c>
      <c r="H32" s="8" t="s">
        <v>627</v>
      </c>
      <c r="I32" s="8" t="s">
        <v>627</v>
      </c>
      <c r="J32" s="8" t="s">
        <v>628</v>
      </c>
      <c r="K32" s="8" t="s">
        <v>629</v>
      </c>
      <c r="L32" s="8">
        <v>348</v>
      </c>
      <c r="M32" s="8" t="s">
        <v>836</v>
      </c>
      <c r="N32" s="8" t="s">
        <v>189</v>
      </c>
      <c r="O32" s="8">
        <v>0</v>
      </c>
      <c r="P32" s="8" t="s">
        <v>632</v>
      </c>
      <c r="Q32" s="8" t="s">
        <v>633</v>
      </c>
      <c r="R32" s="8" t="s">
        <v>922</v>
      </c>
      <c r="S32" s="8" t="s">
        <v>923</v>
      </c>
      <c r="T32" s="8" t="b">
        <v>1</v>
      </c>
      <c r="U32" s="8" t="s">
        <v>924</v>
      </c>
      <c r="V32" s="8" t="s">
        <v>925</v>
      </c>
      <c r="W32" s="8">
        <v>3</v>
      </c>
      <c r="X32" s="8" t="b">
        <v>0</v>
      </c>
      <c r="Y32" s="8" t="s">
        <v>638</v>
      </c>
      <c r="Z32" s="8" t="s">
        <v>639</v>
      </c>
      <c r="AA32" s="8" t="s">
        <v>640</v>
      </c>
      <c r="AB32" s="8">
        <v>0</v>
      </c>
      <c r="AC32" s="8" t="s">
        <v>641</v>
      </c>
      <c r="AD32" s="8">
        <v>-1</v>
      </c>
      <c r="AE32" s="8" t="s">
        <v>642</v>
      </c>
      <c r="AF32" s="8">
        <v>0</v>
      </c>
      <c r="AG32" s="8" t="b">
        <v>0</v>
      </c>
      <c r="AH32" s="8">
        <v>-1</v>
      </c>
      <c r="AI32" s="8" t="s">
        <v>642</v>
      </c>
      <c r="AJ32" s="8">
        <v>0</v>
      </c>
      <c r="AK32" s="8" t="b">
        <v>0</v>
      </c>
      <c r="AL32" s="8">
        <v>0</v>
      </c>
      <c r="AM32" s="8" t="b">
        <v>0</v>
      </c>
      <c r="AN32" s="8">
        <v>0</v>
      </c>
      <c r="AO32" s="8" t="b">
        <v>0</v>
      </c>
      <c r="AP32" s="8">
        <v>948000000</v>
      </c>
      <c r="AR32" s="8">
        <v>948000000</v>
      </c>
      <c r="AS32" s="8">
        <v>0</v>
      </c>
      <c r="AT32" s="8" t="b">
        <v>1</v>
      </c>
      <c r="AU32" s="8" t="b">
        <v>0</v>
      </c>
    </row>
    <row r="33" spans="1:47" x14ac:dyDescent="0.25">
      <c r="A33" s="8" t="s">
        <v>920</v>
      </c>
      <c r="B33" s="8" t="s">
        <v>625</v>
      </c>
      <c r="C33" s="8">
        <v>20210101</v>
      </c>
      <c r="D33" s="8">
        <v>2021</v>
      </c>
      <c r="E33" s="8">
        <v>52</v>
      </c>
      <c r="F33" s="8" t="s">
        <v>921</v>
      </c>
      <c r="G33" s="8">
        <v>842</v>
      </c>
      <c r="H33" s="8" t="s">
        <v>627</v>
      </c>
      <c r="I33" s="8" t="s">
        <v>627</v>
      </c>
      <c r="J33" s="8" t="s">
        <v>628</v>
      </c>
      <c r="K33" s="8" t="s">
        <v>629</v>
      </c>
      <c r="L33" s="8">
        <v>360</v>
      </c>
      <c r="M33" s="8" t="s">
        <v>648</v>
      </c>
      <c r="N33" s="8" t="s">
        <v>191</v>
      </c>
      <c r="O33" s="8">
        <v>0</v>
      </c>
      <c r="P33" s="8" t="s">
        <v>632</v>
      </c>
      <c r="Q33" s="8" t="s">
        <v>633</v>
      </c>
      <c r="R33" s="8" t="s">
        <v>922</v>
      </c>
      <c r="S33" s="8" t="s">
        <v>923</v>
      </c>
      <c r="T33" s="8" t="b">
        <v>1</v>
      </c>
      <c r="U33" s="8" t="s">
        <v>924</v>
      </c>
      <c r="V33" s="8" t="s">
        <v>925</v>
      </c>
      <c r="W33" s="8">
        <v>3</v>
      </c>
      <c r="X33" s="8" t="b">
        <v>0</v>
      </c>
      <c r="Y33" s="8" t="s">
        <v>638</v>
      </c>
      <c r="Z33" s="8" t="s">
        <v>639</v>
      </c>
      <c r="AA33" s="8" t="s">
        <v>640</v>
      </c>
      <c r="AB33" s="8">
        <v>0</v>
      </c>
      <c r="AC33" s="8" t="s">
        <v>641</v>
      </c>
      <c r="AD33" s="8">
        <v>-1</v>
      </c>
      <c r="AE33" s="8" t="s">
        <v>642</v>
      </c>
      <c r="AF33" s="8">
        <v>0</v>
      </c>
      <c r="AG33" s="8" t="b">
        <v>0</v>
      </c>
      <c r="AH33" s="8">
        <v>-1</v>
      </c>
      <c r="AI33" s="8" t="s">
        <v>642</v>
      </c>
      <c r="AJ33" s="8">
        <v>0</v>
      </c>
      <c r="AK33" s="8" t="b">
        <v>0</v>
      </c>
      <c r="AL33" s="8">
        <v>0</v>
      </c>
      <c r="AM33" s="8" t="b">
        <v>0</v>
      </c>
      <c r="AN33" s="8">
        <v>0</v>
      </c>
      <c r="AO33" s="8" t="b">
        <v>0</v>
      </c>
      <c r="AP33" s="8">
        <v>1899000000</v>
      </c>
      <c r="AR33" s="8">
        <v>1899000000</v>
      </c>
      <c r="AS33" s="8">
        <v>0</v>
      </c>
      <c r="AT33" s="8" t="b">
        <v>1</v>
      </c>
      <c r="AU33" s="8" t="b">
        <v>0</v>
      </c>
    </row>
    <row r="34" spans="1:47" x14ac:dyDescent="0.25">
      <c r="A34" s="8" t="s">
        <v>920</v>
      </c>
      <c r="B34" s="8" t="s">
        <v>625</v>
      </c>
      <c r="C34" s="8">
        <v>20210101</v>
      </c>
      <c r="D34" s="8">
        <v>2021</v>
      </c>
      <c r="E34" s="8">
        <v>52</v>
      </c>
      <c r="F34" s="8" t="s">
        <v>921</v>
      </c>
      <c r="G34" s="8">
        <v>842</v>
      </c>
      <c r="H34" s="8" t="s">
        <v>627</v>
      </c>
      <c r="I34" s="8" t="s">
        <v>627</v>
      </c>
      <c r="J34" s="8" t="s">
        <v>628</v>
      </c>
      <c r="K34" s="8" t="s">
        <v>629</v>
      </c>
      <c r="L34" s="8">
        <v>372</v>
      </c>
      <c r="M34" s="8" t="s">
        <v>761</v>
      </c>
      <c r="N34" s="8" t="s">
        <v>762</v>
      </c>
      <c r="O34" s="8">
        <v>0</v>
      </c>
      <c r="P34" s="8" t="s">
        <v>632</v>
      </c>
      <c r="Q34" s="8" t="s">
        <v>633</v>
      </c>
      <c r="R34" s="8" t="s">
        <v>922</v>
      </c>
      <c r="S34" s="8" t="s">
        <v>923</v>
      </c>
      <c r="T34" s="8" t="b">
        <v>1</v>
      </c>
      <c r="U34" s="8" t="s">
        <v>924</v>
      </c>
      <c r="V34" s="8" t="s">
        <v>925</v>
      </c>
      <c r="W34" s="8">
        <v>3</v>
      </c>
      <c r="X34" s="8" t="b">
        <v>0</v>
      </c>
      <c r="Y34" s="8" t="s">
        <v>638</v>
      </c>
      <c r="Z34" s="8" t="s">
        <v>639</v>
      </c>
      <c r="AA34" s="8" t="s">
        <v>640</v>
      </c>
      <c r="AB34" s="8">
        <v>0</v>
      </c>
      <c r="AC34" s="8" t="s">
        <v>641</v>
      </c>
      <c r="AD34" s="8">
        <v>-1</v>
      </c>
      <c r="AE34" s="8" t="s">
        <v>642</v>
      </c>
      <c r="AF34" s="8">
        <v>0</v>
      </c>
      <c r="AG34" s="8" t="b">
        <v>0</v>
      </c>
      <c r="AH34" s="8">
        <v>-1</v>
      </c>
      <c r="AI34" s="8" t="s">
        <v>642</v>
      </c>
      <c r="AJ34" s="8">
        <v>0</v>
      </c>
      <c r="AK34" s="8" t="b">
        <v>0</v>
      </c>
      <c r="AL34" s="8">
        <v>0</v>
      </c>
      <c r="AM34" s="8" t="b">
        <v>0</v>
      </c>
      <c r="AN34" s="8">
        <v>0</v>
      </c>
      <c r="AO34" s="8" t="b">
        <v>0</v>
      </c>
      <c r="AP34" s="8">
        <v>74797000000</v>
      </c>
      <c r="AR34" s="8">
        <v>74797000000</v>
      </c>
      <c r="AS34" s="8">
        <v>0</v>
      </c>
      <c r="AT34" s="8" t="b">
        <v>1</v>
      </c>
      <c r="AU34" s="8" t="b">
        <v>0</v>
      </c>
    </row>
    <row r="35" spans="1:47" x14ac:dyDescent="0.25">
      <c r="A35" s="8" t="s">
        <v>920</v>
      </c>
      <c r="B35" s="8" t="s">
        <v>625</v>
      </c>
      <c r="C35" s="8">
        <v>20210101</v>
      </c>
      <c r="D35" s="8">
        <v>2021</v>
      </c>
      <c r="E35" s="8">
        <v>52</v>
      </c>
      <c r="F35" s="8" t="s">
        <v>921</v>
      </c>
      <c r="G35" s="8">
        <v>842</v>
      </c>
      <c r="H35" s="8" t="s">
        <v>627</v>
      </c>
      <c r="I35" s="8" t="s">
        <v>627</v>
      </c>
      <c r="J35" s="8" t="s">
        <v>628</v>
      </c>
      <c r="K35" s="8" t="s">
        <v>629</v>
      </c>
      <c r="L35" s="8">
        <v>376</v>
      </c>
      <c r="M35" s="8" t="s">
        <v>763</v>
      </c>
      <c r="N35" s="8" t="s">
        <v>195</v>
      </c>
      <c r="O35" s="8">
        <v>0</v>
      </c>
      <c r="P35" s="8" t="s">
        <v>632</v>
      </c>
      <c r="Q35" s="8" t="s">
        <v>633</v>
      </c>
      <c r="R35" s="8" t="s">
        <v>922</v>
      </c>
      <c r="S35" s="8" t="s">
        <v>923</v>
      </c>
      <c r="T35" s="8" t="b">
        <v>1</v>
      </c>
      <c r="U35" s="8" t="s">
        <v>924</v>
      </c>
      <c r="V35" s="8" t="s">
        <v>925</v>
      </c>
      <c r="W35" s="8">
        <v>3</v>
      </c>
      <c r="X35" s="8" t="b">
        <v>0</v>
      </c>
      <c r="Y35" s="8" t="s">
        <v>638</v>
      </c>
      <c r="Z35" s="8" t="s">
        <v>639</v>
      </c>
      <c r="AA35" s="8" t="s">
        <v>640</v>
      </c>
      <c r="AB35" s="8">
        <v>0</v>
      </c>
      <c r="AC35" s="8" t="s">
        <v>641</v>
      </c>
      <c r="AD35" s="8">
        <v>-1</v>
      </c>
      <c r="AE35" s="8" t="s">
        <v>642</v>
      </c>
      <c r="AF35" s="8">
        <v>0</v>
      </c>
      <c r="AG35" s="8" t="b">
        <v>0</v>
      </c>
      <c r="AH35" s="8">
        <v>-1</v>
      </c>
      <c r="AI35" s="8" t="s">
        <v>642</v>
      </c>
      <c r="AJ35" s="8">
        <v>0</v>
      </c>
      <c r="AK35" s="8" t="b">
        <v>0</v>
      </c>
      <c r="AL35" s="8">
        <v>0</v>
      </c>
      <c r="AM35" s="8" t="b">
        <v>0</v>
      </c>
      <c r="AN35" s="8">
        <v>0</v>
      </c>
      <c r="AO35" s="8" t="b">
        <v>0</v>
      </c>
      <c r="AP35" s="8">
        <v>5052000000</v>
      </c>
      <c r="AR35" s="8">
        <v>5052000000</v>
      </c>
      <c r="AS35" s="8">
        <v>0</v>
      </c>
      <c r="AT35" s="8" t="b">
        <v>1</v>
      </c>
      <c r="AU35" s="8" t="b">
        <v>0</v>
      </c>
    </row>
    <row r="36" spans="1:47" x14ac:dyDescent="0.25">
      <c r="A36" s="8" t="s">
        <v>920</v>
      </c>
      <c r="B36" s="8" t="s">
        <v>625</v>
      </c>
      <c r="C36" s="8">
        <v>20210101</v>
      </c>
      <c r="D36" s="8">
        <v>2021</v>
      </c>
      <c r="E36" s="8">
        <v>52</v>
      </c>
      <c r="F36" s="8" t="s">
        <v>921</v>
      </c>
      <c r="G36" s="8">
        <v>842</v>
      </c>
      <c r="H36" s="8" t="s">
        <v>627</v>
      </c>
      <c r="I36" s="8" t="s">
        <v>627</v>
      </c>
      <c r="J36" s="8" t="s">
        <v>628</v>
      </c>
      <c r="K36" s="8" t="s">
        <v>629</v>
      </c>
      <c r="L36" s="8">
        <v>380</v>
      </c>
      <c r="M36" s="8" t="s">
        <v>764</v>
      </c>
      <c r="N36" s="8" t="s">
        <v>209</v>
      </c>
      <c r="O36" s="8">
        <v>0</v>
      </c>
      <c r="P36" s="8" t="s">
        <v>632</v>
      </c>
      <c r="Q36" s="8" t="s">
        <v>633</v>
      </c>
      <c r="R36" s="8" t="s">
        <v>922</v>
      </c>
      <c r="S36" s="8" t="s">
        <v>923</v>
      </c>
      <c r="T36" s="8" t="b">
        <v>1</v>
      </c>
      <c r="U36" s="8" t="s">
        <v>924</v>
      </c>
      <c r="V36" s="8" t="s">
        <v>925</v>
      </c>
      <c r="W36" s="8">
        <v>3</v>
      </c>
      <c r="X36" s="8" t="b">
        <v>0</v>
      </c>
      <c r="Y36" s="8" t="s">
        <v>638</v>
      </c>
      <c r="Z36" s="8" t="s">
        <v>639</v>
      </c>
      <c r="AA36" s="8" t="s">
        <v>640</v>
      </c>
      <c r="AB36" s="8">
        <v>0</v>
      </c>
      <c r="AC36" s="8" t="s">
        <v>641</v>
      </c>
      <c r="AD36" s="8">
        <v>-1</v>
      </c>
      <c r="AE36" s="8" t="s">
        <v>642</v>
      </c>
      <c r="AF36" s="8">
        <v>0</v>
      </c>
      <c r="AG36" s="8" t="b">
        <v>0</v>
      </c>
      <c r="AH36" s="8">
        <v>-1</v>
      </c>
      <c r="AI36" s="8" t="s">
        <v>642</v>
      </c>
      <c r="AJ36" s="8">
        <v>0</v>
      </c>
      <c r="AK36" s="8" t="b">
        <v>0</v>
      </c>
      <c r="AL36" s="8">
        <v>0</v>
      </c>
      <c r="AM36" s="8" t="b">
        <v>0</v>
      </c>
      <c r="AN36" s="8">
        <v>0</v>
      </c>
      <c r="AO36" s="8" t="b">
        <v>0</v>
      </c>
      <c r="AP36" s="8">
        <v>6430000000</v>
      </c>
      <c r="AR36" s="8">
        <v>6430000000</v>
      </c>
      <c r="AS36" s="8">
        <v>0</v>
      </c>
      <c r="AT36" s="8" t="b">
        <v>1</v>
      </c>
      <c r="AU36" s="8" t="b">
        <v>0</v>
      </c>
    </row>
    <row r="37" spans="1:47" x14ac:dyDescent="0.25">
      <c r="A37" s="8" t="s">
        <v>920</v>
      </c>
      <c r="B37" s="8" t="s">
        <v>625</v>
      </c>
      <c r="C37" s="8">
        <v>20210101</v>
      </c>
      <c r="D37" s="8">
        <v>2021</v>
      </c>
      <c r="E37" s="8">
        <v>52</v>
      </c>
      <c r="F37" s="8" t="s">
        <v>921</v>
      </c>
      <c r="G37" s="8">
        <v>842</v>
      </c>
      <c r="H37" s="8" t="s">
        <v>627</v>
      </c>
      <c r="I37" s="8" t="s">
        <v>627</v>
      </c>
      <c r="J37" s="8" t="s">
        <v>628</v>
      </c>
      <c r="K37" s="8" t="s">
        <v>629</v>
      </c>
      <c r="L37" s="8">
        <v>392</v>
      </c>
      <c r="M37" s="8" t="s">
        <v>768</v>
      </c>
      <c r="N37" s="8" t="s">
        <v>217</v>
      </c>
      <c r="O37" s="8">
        <v>0</v>
      </c>
      <c r="P37" s="8" t="s">
        <v>632</v>
      </c>
      <c r="Q37" s="8" t="s">
        <v>633</v>
      </c>
      <c r="R37" s="8" t="s">
        <v>922</v>
      </c>
      <c r="S37" s="8" t="s">
        <v>923</v>
      </c>
      <c r="T37" s="8" t="b">
        <v>1</v>
      </c>
      <c r="U37" s="8" t="s">
        <v>924</v>
      </c>
      <c r="V37" s="8" t="s">
        <v>925</v>
      </c>
      <c r="W37" s="8">
        <v>3</v>
      </c>
      <c r="X37" s="8" t="b">
        <v>0</v>
      </c>
      <c r="Y37" s="8" t="s">
        <v>638</v>
      </c>
      <c r="Z37" s="8" t="s">
        <v>639</v>
      </c>
      <c r="AA37" s="8" t="s">
        <v>640</v>
      </c>
      <c r="AB37" s="8">
        <v>0</v>
      </c>
      <c r="AC37" s="8" t="s">
        <v>641</v>
      </c>
      <c r="AD37" s="8">
        <v>-1</v>
      </c>
      <c r="AE37" s="8" t="s">
        <v>642</v>
      </c>
      <c r="AF37" s="8">
        <v>0</v>
      </c>
      <c r="AG37" s="8" t="b">
        <v>0</v>
      </c>
      <c r="AH37" s="8">
        <v>-1</v>
      </c>
      <c r="AI37" s="8" t="s">
        <v>642</v>
      </c>
      <c r="AJ37" s="8">
        <v>0</v>
      </c>
      <c r="AK37" s="8" t="b">
        <v>0</v>
      </c>
      <c r="AL37" s="8">
        <v>0</v>
      </c>
      <c r="AM37" s="8" t="b">
        <v>0</v>
      </c>
      <c r="AN37" s="8">
        <v>0</v>
      </c>
      <c r="AO37" s="8" t="b">
        <v>0</v>
      </c>
      <c r="AP37" s="8">
        <v>36892000000</v>
      </c>
      <c r="AR37" s="8">
        <v>36892000000</v>
      </c>
      <c r="AS37" s="8">
        <v>0</v>
      </c>
      <c r="AT37" s="8" t="b">
        <v>1</v>
      </c>
      <c r="AU37" s="8" t="b">
        <v>0</v>
      </c>
    </row>
    <row r="38" spans="1:47" x14ac:dyDescent="0.25">
      <c r="A38" s="8" t="s">
        <v>920</v>
      </c>
      <c r="B38" s="8" t="s">
        <v>625</v>
      </c>
      <c r="C38" s="8">
        <v>20210101</v>
      </c>
      <c r="D38" s="8">
        <v>2021</v>
      </c>
      <c r="E38" s="8">
        <v>52</v>
      </c>
      <c r="F38" s="8" t="s">
        <v>921</v>
      </c>
      <c r="G38" s="8">
        <v>842</v>
      </c>
      <c r="H38" s="8" t="s">
        <v>627</v>
      </c>
      <c r="I38" s="8" t="s">
        <v>627</v>
      </c>
      <c r="J38" s="8" t="s">
        <v>628</v>
      </c>
      <c r="K38" s="8" t="s">
        <v>629</v>
      </c>
      <c r="L38" s="8">
        <v>400</v>
      </c>
      <c r="M38" s="8" t="s">
        <v>770</v>
      </c>
      <c r="N38" s="8" t="s">
        <v>215</v>
      </c>
      <c r="O38" s="8">
        <v>0</v>
      </c>
      <c r="P38" s="8" t="s">
        <v>632</v>
      </c>
      <c r="Q38" s="8" t="s">
        <v>633</v>
      </c>
      <c r="R38" s="8" t="s">
        <v>922</v>
      </c>
      <c r="S38" s="8" t="s">
        <v>923</v>
      </c>
      <c r="T38" s="8" t="b">
        <v>1</v>
      </c>
      <c r="U38" s="8" t="s">
        <v>924</v>
      </c>
      <c r="V38" s="8" t="s">
        <v>925</v>
      </c>
      <c r="W38" s="8">
        <v>3</v>
      </c>
      <c r="X38" s="8" t="b">
        <v>0</v>
      </c>
      <c r="Y38" s="8" t="s">
        <v>638</v>
      </c>
      <c r="Z38" s="8" t="s">
        <v>639</v>
      </c>
      <c r="AA38" s="8" t="s">
        <v>640</v>
      </c>
      <c r="AB38" s="8">
        <v>0</v>
      </c>
      <c r="AC38" s="8" t="s">
        <v>641</v>
      </c>
      <c r="AD38" s="8">
        <v>-1</v>
      </c>
      <c r="AE38" s="8" t="s">
        <v>642</v>
      </c>
      <c r="AF38" s="8">
        <v>0</v>
      </c>
      <c r="AG38" s="8" t="b">
        <v>0</v>
      </c>
      <c r="AH38" s="8">
        <v>-1</v>
      </c>
      <c r="AI38" s="8" t="s">
        <v>642</v>
      </c>
      <c r="AJ38" s="8">
        <v>0</v>
      </c>
      <c r="AK38" s="8" t="b">
        <v>0</v>
      </c>
      <c r="AL38" s="8">
        <v>0</v>
      </c>
      <c r="AM38" s="8" t="b">
        <v>0</v>
      </c>
      <c r="AN38" s="8">
        <v>0</v>
      </c>
      <c r="AO38" s="8" t="b">
        <v>0</v>
      </c>
      <c r="AP38" s="8">
        <v>638000000</v>
      </c>
      <c r="AR38" s="8">
        <v>638000000</v>
      </c>
      <c r="AS38" s="8">
        <v>0</v>
      </c>
      <c r="AT38" s="8" t="b">
        <v>1</v>
      </c>
      <c r="AU38" s="8" t="b">
        <v>0</v>
      </c>
    </row>
    <row r="39" spans="1:47" x14ac:dyDescent="0.25">
      <c r="A39" s="8" t="s">
        <v>920</v>
      </c>
      <c r="B39" s="8" t="s">
        <v>625</v>
      </c>
      <c r="C39" s="8">
        <v>20210101</v>
      </c>
      <c r="D39" s="8">
        <v>2021</v>
      </c>
      <c r="E39" s="8">
        <v>52</v>
      </c>
      <c r="F39" s="8" t="s">
        <v>921</v>
      </c>
      <c r="G39" s="8">
        <v>842</v>
      </c>
      <c r="H39" s="8" t="s">
        <v>627</v>
      </c>
      <c r="I39" s="8" t="s">
        <v>627</v>
      </c>
      <c r="J39" s="8" t="s">
        <v>628</v>
      </c>
      <c r="K39" s="8" t="s">
        <v>629</v>
      </c>
      <c r="L39" s="8">
        <v>410</v>
      </c>
      <c r="M39" s="8" t="s">
        <v>794</v>
      </c>
      <c r="N39" s="8" t="s">
        <v>795</v>
      </c>
      <c r="O39" s="8">
        <v>0</v>
      </c>
      <c r="P39" s="8" t="s">
        <v>632</v>
      </c>
      <c r="Q39" s="8" t="s">
        <v>633</v>
      </c>
      <c r="R39" s="8" t="s">
        <v>922</v>
      </c>
      <c r="S39" s="8" t="s">
        <v>923</v>
      </c>
      <c r="T39" s="8" t="b">
        <v>1</v>
      </c>
      <c r="U39" s="8" t="s">
        <v>924</v>
      </c>
      <c r="V39" s="8" t="s">
        <v>925</v>
      </c>
      <c r="W39" s="8">
        <v>3</v>
      </c>
      <c r="X39" s="8" t="b">
        <v>0</v>
      </c>
      <c r="Y39" s="8" t="s">
        <v>638</v>
      </c>
      <c r="Z39" s="8" t="s">
        <v>639</v>
      </c>
      <c r="AA39" s="8" t="s">
        <v>640</v>
      </c>
      <c r="AB39" s="8">
        <v>0</v>
      </c>
      <c r="AC39" s="8" t="s">
        <v>641</v>
      </c>
      <c r="AD39" s="8">
        <v>-1</v>
      </c>
      <c r="AE39" s="8" t="s">
        <v>642</v>
      </c>
      <c r="AF39" s="8">
        <v>0</v>
      </c>
      <c r="AG39" s="8" t="b">
        <v>0</v>
      </c>
      <c r="AH39" s="8">
        <v>-1</v>
      </c>
      <c r="AI39" s="8" t="s">
        <v>642</v>
      </c>
      <c r="AJ39" s="8">
        <v>0</v>
      </c>
      <c r="AK39" s="8" t="b">
        <v>0</v>
      </c>
      <c r="AL39" s="8">
        <v>0</v>
      </c>
      <c r="AM39" s="8" t="b">
        <v>0</v>
      </c>
      <c r="AN39" s="8">
        <v>0</v>
      </c>
      <c r="AO39" s="8" t="b">
        <v>0</v>
      </c>
      <c r="AP39" s="8">
        <v>19238000000</v>
      </c>
      <c r="AR39" s="8">
        <v>19238000000</v>
      </c>
      <c r="AS39" s="8">
        <v>0</v>
      </c>
      <c r="AT39" s="8" t="b">
        <v>1</v>
      </c>
      <c r="AU39" s="8" t="b">
        <v>0</v>
      </c>
    </row>
    <row r="40" spans="1:47" x14ac:dyDescent="0.25">
      <c r="A40" s="8" t="s">
        <v>920</v>
      </c>
      <c r="B40" s="8" t="s">
        <v>625</v>
      </c>
      <c r="C40" s="8">
        <v>20210101</v>
      </c>
      <c r="D40" s="8">
        <v>2021</v>
      </c>
      <c r="E40" s="8">
        <v>52</v>
      </c>
      <c r="F40" s="8" t="s">
        <v>921</v>
      </c>
      <c r="G40" s="8">
        <v>842</v>
      </c>
      <c r="H40" s="8" t="s">
        <v>627</v>
      </c>
      <c r="I40" s="8" t="s">
        <v>627</v>
      </c>
      <c r="J40" s="8" t="s">
        <v>628</v>
      </c>
      <c r="K40" s="8" t="s">
        <v>629</v>
      </c>
      <c r="L40" s="8">
        <v>428</v>
      </c>
      <c r="M40" s="8" t="s">
        <v>653</v>
      </c>
      <c r="N40" s="8" t="s">
        <v>259</v>
      </c>
      <c r="O40" s="8">
        <v>0</v>
      </c>
      <c r="P40" s="8" t="s">
        <v>632</v>
      </c>
      <c r="Q40" s="8" t="s">
        <v>633</v>
      </c>
      <c r="R40" s="8" t="s">
        <v>922</v>
      </c>
      <c r="S40" s="8" t="s">
        <v>923</v>
      </c>
      <c r="T40" s="8" t="b">
        <v>1</v>
      </c>
      <c r="U40" s="8" t="s">
        <v>924</v>
      </c>
      <c r="V40" s="8" t="s">
        <v>925</v>
      </c>
      <c r="W40" s="8">
        <v>3</v>
      </c>
      <c r="X40" s="8" t="b">
        <v>0</v>
      </c>
      <c r="Y40" s="8" t="s">
        <v>638</v>
      </c>
      <c r="Z40" s="8" t="s">
        <v>639</v>
      </c>
      <c r="AA40" s="8" t="s">
        <v>640</v>
      </c>
      <c r="AB40" s="8">
        <v>0</v>
      </c>
      <c r="AC40" s="8" t="s">
        <v>641</v>
      </c>
      <c r="AD40" s="8">
        <v>-1</v>
      </c>
      <c r="AE40" s="8" t="s">
        <v>642</v>
      </c>
      <c r="AF40" s="8">
        <v>0</v>
      </c>
      <c r="AG40" s="8" t="b">
        <v>0</v>
      </c>
      <c r="AH40" s="8">
        <v>-1</v>
      </c>
      <c r="AI40" s="8" t="s">
        <v>642</v>
      </c>
      <c r="AJ40" s="8">
        <v>0</v>
      </c>
      <c r="AK40" s="8" t="b">
        <v>0</v>
      </c>
      <c r="AL40" s="8">
        <v>0</v>
      </c>
      <c r="AM40" s="8" t="b">
        <v>0</v>
      </c>
      <c r="AN40" s="8">
        <v>0</v>
      </c>
      <c r="AO40" s="8" t="b">
        <v>0</v>
      </c>
      <c r="AP40" s="8">
        <v>113000000</v>
      </c>
      <c r="AR40" s="8">
        <v>113000000</v>
      </c>
      <c r="AS40" s="8">
        <v>0</v>
      </c>
      <c r="AT40" s="8" t="b">
        <v>1</v>
      </c>
      <c r="AU40" s="8" t="b">
        <v>0</v>
      </c>
    </row>
    <row r="41" spans="1:47" x14ac:dyDescent="0.25">
      <c r="A41" s="8" t="s">
        <v>920</v>
      </c>
      <c r="B41" s="8" t="s">
        <v>625</v>
      </c>
      <c r="C41" s="8">
        <v>20210101</v>
      </c>
      <c r="D41" s="8">
        <v>2021</v>
      </c>
      <c r="E41" s="8">
        <v>52</v>
      </c>
      <c r="F41" s="8" t="s">
        <v>921</v>
      </c>
      <c r="G41" s="8">
        <v>842</v>
      </c>
      <c r="H41" s="8" t="s">
        <v>627</v>
      </c>
      <c r="I41" s="8" t="s">
        <v>627</v>
      </c>
      <c r="J41" s="8" t="s">
        <v>628</v>
      </c>
      <c r="K41" s="8" t="s">
        <v>629</v>
      </c>
      <c r="L41" s="8">
        <v>440</v>
      </c>
      <c r="M41" s="8" t="s">
        <v>803</v>
      </c>
      <c r="N41" s="8" t="s">
        <v>255</v>
      </c>
      <c r="O41" s="8">
        <v>0</v>
      </c>
      <c r="P41" s="8" t="s">
        <v>632</v>
      </c>
      <c r="Q41" s="8" t="s">
        <v>633</v>
      </c>
      <c r="R41" s="8" t="s">
        <v>922</v>
      </c>
      <c r="S41" s="8" t="s">
        <v>923</v>
      </c>
      <c r="T41" s="8" t="b">
        <v>1</v>
      </c>
      <c r="U41" s="8" t="s">
        <v>924</v>
      </c>
      <c r="V41" s="8" t="s">
        <v>925</v>
      </c>
      <c r="W41" s="8">
        <v>3</v>
      </c>
      <c r="X41" s="8" t="b">
        <v>0</v>
      </c>
      <c r="Y41" s="8" t="s">
        <v>638</v>
      </c>
      <c r="Z41" s="8" t="s">
        <v>639</v>
      </c>
      <c r="AA41" s="8" t="s">
        <v>640</v>
      </c>
      <c r="AB41" s="8">
        <v>0</v>
      </c>
      <c r="AC41" s="8" t="s">
        <v>641</v>
      </c>
      <c r="AD41" s="8">
        <v>-1</v>
      </c>
      <c r="AE41" s="8" t="s">
        <v>642</v>
      </c>
      <c r="AF41" s="8">
        <v>0</v>
      </c>
      <c r="AG41" s="8" t="b">
        <v>0</v>
      </c>
      <c r="AH41" s="8">
        <v>-1</v>
      </c>
      <c r="AI41" s="8" t="s">
        <v>642</v>
      </c>
      <c r="AJ41" s="8">
        <v>0</v>
      </c>
      <c r="AK41" s="8" t="b">
        <v>0</v>
      </c>
      <c r="AL41" s="8">
        <v>0</v>
      </c>
      <c r="AM41" s="8" t="b">
        <v>0</v>
      </c>
      <c r="AN41" s="8">
        <v>0</v>
      </c>
      <c r="AO41" s="8" t="b">
        <v>0</v>
      </c>
      <c r="AP41" s="8">
        <v>167000000</v>
      </c>
      <c r="AR41" s="8">
        <v>167000000</v>
      </c>
      <c r="AS41" s="8">
        <v>0</v>
      </c>
      <c r="AT41" s="8" t="b">
        <v>1</v>
      </c>
      <c r="AU41" s="8" t="b">
        <v>0</v>
      </c>
    </row>
    <row r="42" spans="1:47" x14ac:dyDescent="0.25">
      <c r="A42" s="8" t="s">
        <v>920</v>
      </c>
      <c r="B42" s="8" t="s">
        <v>625</v>
      </c>
      <c r="C42" s="8">
        <v>20210101</v>
      </c>
      <c r="D42" s="8">
        <v>2021</v>
      </c>
      <c r="E42" s="8">
        <v>52</v>
      </c>
      <c r="F42" s="8" t="s">
        <v>921</v>
      </c>
      <c r="G42" s="8">
        <v>842</v>
      </c>
      <c r="H42" s="8" t="s">
        <v>627</v>
      </c>
      <c r="I42" s="8" t="s">
        <v>627</v>
      </c>
      <c r="J42" s="8" t="s">
        <v>628</v>
      </c>
      <c r="K42" s="8" t="s">
        <v>629</v>
      </c>
      <c r="L42" s="8">
        <v>442</v>
      </c>
      <c r="M42" s="8" t="s">
        <v>804</v>
      </c>
      <c r="N42" s="8" t="s">
        <v>257</v>
      </c>
      <c r="O42" s="8">
        <v>0</v>
      </c>
      <c r="P42" s="8" t="s">
        <v>632</v>
      </c>
      <c r="Q42" s="8" t="s">
        <v>633</v>
      </c>
      <c r="R42" s="8" t="s">
        <v>922</v>
      </c>
      <c r="S42" s="8" t="s">
        <v>923</v>
      </c>
      <c r="T42" s="8" t="b">
        <v>1</v>
      </c>
      <c r="U42" s="8" t="s">
        <v>924</v>
      </c>
      <c r="V42" s="8" t="s">
        <v>925</v>
      </c>
      <c r="W42" s="8">
        <v>3</v>
      </c>
      <c r="X42" s="8" t="b">
        <v>0</v>
      </c>
      <c r="Y42" s="8" t="s">
        <v>638</v>
      </c>
      <c r="Z42" s="8" t="s">
        <v>639</v>
      </c>
      <c r="AA42" s="8" t="s">
        <v>640</v>
      </c>
      <c r="AB42" s="8">
        <v>0</v>
      </c>
      <c r="AC42" s="8" t="s">
        <v>641</v>
      </c>
      <c r="AD42" s="8">
        <v>-1</v>
      </c>
      <c r="AE42" s="8" t="s">
        <v>642</v>
      </c>
      <c r="AF42" s="8">
        <v>0</v>
      </c>
      <c r="AG42" s="8" t="b">
        <v>0</v>
      </c>
      <c r="AH42" s="8">
        <v>-1</v>
      </c>
      <c r="AI42" s="8" t="s">
        <v>642</v>
      </c>
      <c r="AJ42" s="8">
        <v>0</v>
      </c>
      <c r="AK42" s="8" t="b">
        <v>0</v>
      </c>
      <c r="AL42" s="8">
        <v>0</v>
      </c>
      <c r="AM42" s="8" t="b">
        <v>0</v>
      </c>
      <c r="AN42" s="8">
        <v>0</v>
      </c>
      <c r="AO42" s="8" t="b">
        <v>0</v>
      </c>
      <c r="AP42" s="8">
        <v>9196000000</v>
      </c>
      <c r="AR42" s="8">
        <v>9196000000</v>
      </c>
      <c r="AS42" s="8">
        <v>0</v>
      </c>
      <c r="AT42" s="8" t="b">
        <v>1</v>
      </c>
      <c r="AU42" s="8" t="b">
        <v>0</v>
      </c>
    </row>
    <row r="43" spans="1:47" x14ac:dyDescent="0.25">
      <c r="A43" s="8" t="s">
        <v>920</v>
      </c>
      <c r="B43" s="8" t="s">
        <v>625</v>
      </c>
      <c r="C43" s="8">
        <v>20210101</v>
      </c>
      <c r="D43" s="8">
        <v>2021</v>
      </c>
      <c r="E43" s="8">
        <v>52</v>
      </c>
      <c r="F43" s="8" t="s">
        <v>921</v>
      </c>
      <c r="G43" s="8">
        <v>842</v>
      </c>
      <c r="H43" s="8" t="s">
        <v>627</v>
      </c>
      <c r="I43" s="8" t="s">
        <v>627</v>
      </c>
      <c r="J43" s="8" t="s">
        <v>628</v>
      </c>
      <c r="K43" s="8" t="s">
        <v>629</v>
      </c>
      <c r="L43" s="8">
        <v>458</v>
      </c>
      <c r="M43" s="8" t="s">
        <v>809</v>
      </c>
      <c r="N43" s="8" t="s">
        <v>299</v>
      </c>
      <c r="O43" s="8">
        <v>0</v>
      </c>
      <c r="P43" s="8" t="s">
        <v>632</v>
      </c>
      <c r="Q43" s="8" t="s">
        <v>633</v>
      </c>
      <c r="R43" s="8" t="s">
        <v>922</v>
      </c>
      <c r="S43" s="8" t="s">
        <v>923</v>
      </c>
      <c r="T43" s="8" t="b">
        <v>1</v>
      </c>
      <c r="U43" s="8" t="s">
        <v>924</v>
      </c>
      <c r="V43" s="8" t="s">
        <v>925</v>
      </c>
      <c r="W43" s="8">
        <v>3</v>
      </c>
      <c r="X43" s="8" t="b">
        <v>0</v>
      </c>
      <c r="Y43" s="8" t="s">
        <v>638</v>
      </c>
      <c r="Z43" s="8" t="s">
        <v>639</v>
      </c>
      <c r="AA43" s="8" t="s">
        <v>640</v>
      </c>
      <c r="AB43" s="8">
        <v>0</v>
      </c>
      <c r="AC43" s="8" t="s">
        <v>641</v>
      </c>
      <c r="AD43" s="8">
        <v>-1</v>
      </c>
      <c r="AE43" s="8" t="s">
        <v>642</v>
      </c>
      <c r="AF43" s="8">
        <v>0</v>
      </c>
      <c r="AG43" s="8" t="b">
        <v>0</v>
      </c>
      <c r="AH43" s="8">
        <v>-1</v>
      </c>
      <c r="AI43" s="8" t="s">
        <v>642</v>
      </c>
      <c r="AJ43" s="8">
        <v>0</v>
      </c>
      <c r="AK43" s="8" t="b">
        <v>0</v>
      </c>
      <c r="AL43" s="8">
        <v>0</v>
      </c>
      <c r="AM43" s="8" t="b">
        <v>0</v>
      </c>
      <c r="AN43" s="8">
        <v>0</v>
      </c>
      <c r="AO43" s="8" t="b">
        <v>0</v>
      </c>
      <c r="AP43" s="8">
        <v>2787000000</v>
      </c>
      <c r="AR43" s="8">
        <v>2787000000</v>
      </c>
      <c r="AS43" s="8">
        <v>0</v>
      </c>
      <c r="AT43" s="8" t="b">
        <v>1</v>
      </c>
      <c r="AU43" s="8" t="b">
        <v>0</v>
      </c>
    </row>
    <row r="44" spans="1:47" x14ac:dyDescent="0.25">
      <c r="A44" s="8" t="s">
        <v>920</v>
      </c>
      <c r="B44" s="8" t="s">
        <v>625</v>
      </c>
      <c r="C44" s="8">
        <v>20210101</v>
      </c>
      <c r="D44" s="8">
        <v>2021</v>
      </c>
      <c r="E44" s="8">
        <v>52</v>
      </c>
      <c r="F44" s="8" t="s">
        <v>921</v>
      </c>
      <c r="G44" s="8">
        <v>842</v>
      </c>
      <c r="H44" s="8" t="s">
        <v>627</v>
      </c>
      <c r="I44" s="8" t="s">
        <v>627</v>
      </c>
      <c r="J44" s="8" t="s">
        <v>628</v>
      </c>
      <c r="K44" s="8" t="s">
        <v>629</v>
      </c>
      <c r="L44" s="8">
        <v>470</v>
      </c>
      <c r="M44" s="8" t="s">
        <v>811</v>
      </c>
      <c r="N44" s="8" t="s">
        <v>289</v>
      </c>
      <c r="O44" s="8">
        <v>0</v>
      </c>
      <c r="P44" s="8" t="s">
        <v>632</v>
      </c>
      <c r="Q44" s="8" t="s">
        <v>633</v>
      </c>
      <c r="R44" s="8" t="s">
        <v>922</v>
      </c>
      <c r="S44" s="8" t="s">
        <v>923</v>
      </c>
      <c r="T44" s="8" t="b">
        <v>1</v>
      </c>
      <c r="U44" s="8" t="s">
        <v>924</v>
      </c>
      <c r="V44" s="8" t="s">
        <v>925</v>
      </c>
      <c r="W44" s="8">
        <v>3</v>
      </c>
      <c r="X44" s="8" t="b">
        <v>0</v>
      </c>
      <c r="Y44" s="8" t="s">
        <v>638</v>
      </c>
      <c r="Z44" s="8" t="s">
        <v>639</v>
      </c>
      <c r="AA44" s="8" t="s">
        <v>640</v>
      </c>
      <c r="AB44" s="8">
        <v>0</v>
      </c>
      <c r="AC44" s="8" t="s">
        <v>641</v>
      </c>
      <c r="AD44" s="8">
        <v>-1</v>
      </c>
      <c r="AE44" s="8" t="s">
        <v>642</v>
      </c>
      <c r="AF44" s="8">
        <v>0</v>
      </c>
      <c r="AG44" s="8" t="b">
        <v>0</v>
      </c>
      <c r="AH44" s="8">
        <v>-1</v>
      </c>
      <c r="AI44" s="8" t="s">
        <v>642</v>
      </c>
      <c r="AJ44" s="8">
        <v>0</v>
      </c>
      <c r="AK44" s="8" t="b">
        <v>0</v>
      </c>
      <c r="AL44" s="8">
        <v>0</v>
      </c>
      <c r="AM44" s="8" t="b">
        <v>0</v>
      </c>
      <c r="AN44" s="8">
        <v>0</v>
      </c>
      <c r="AO44" s="8" t="b">
        <v>0</v>
      </c>
      <c r="AP44" s="8">
        <v>380000000</v>
      </c>
      <c r="AR44" s="8">
        <v>380000000</v>
      </c>
      <c r="AS44" s="8">
        <v>0</v>
      </c>
      <c r="AT44" s="8" t="b">
        <v>1</v>
      </c>
      <c r="AU44" s="8" t="b">
        <v>0</v>
      </c>
    </row>
    <row r="45" spans="1:47" x14ac:dyDescent="0.25">
      <c r="A45" s="8" t="s">
        <v>920</v>
      </c>
      <c r="B45" s="8" t="s">
        <v>625</v>
      </c>
      <c r="C45" s="8">
        <v>20210101</v>
      </c>
      <c r="D45" s="8">
        <v>2021</v>
      </c>
      <c r="E45" s="8">
        <v>52</v>
      </c>
      <c r="F45" s="8" t="s">
        <v>921</v>
      </c>
      <c r="G45" s="8">
        <v>842</v>
      </c>
      <c r="H45" s="8" t="s">
        <v>627</v>
      </c>
      <c r="I45" s="8" t="s">
        <v>627</v>
      </c>
      <c r="J45" s="8" t="s">
        <v>628</v>
      </c>
      <c r="K45" s="8" t="s">
        <v>629</v>
      </c>
      <c r="L45" s="8">
        <v>473</v>
      </c>
      <c r="M45" s="8" t="s">
        <v>928</v>
      </c>
      <c r="N45" s="8" t="s">
        <v>929</v>
      </c>
      <c r="O45" s="8">
        <v>0</v>
      </c>
      <c r="P45" s="8" t="s">
        <v>632</v>
      </c>
      <c r="Q45" s="8" t="s">
        <v>633</v>
      </c>
      <c r="R45" s="8" t="s">
        <v>922</v>
      </c>
      <c r="S45" s="8" t="s">
        <v>923</v>
      </c>
      <c r="T45" s="8" t="b">
        <v>1</v>
      </c>
      <c r="U45" s="8" t="s">
        <v>924</v>
      </c>
      <c r="V45" s="8" t="s">
        <v>925</v>
      </c>
      <c r="W45" s="8">
        <v>3</v>
      </c>
      <c r="X45" s="8" t="b">
        <v>0</v>
      </c>
      <c r="Y45" s="8" t="s">
        <v>638</v>
      </c>
      <c r="Z45" s="8" t="s">
        <v>639</v>
      </c>
      <c r="AA45" s="8" t="s">
        <v>640</v>
      </c>
      <c r="AB45" s="8">
        <v>0</v>
      </c>
      <c r="AC45" s="8" t="s">
        <v>641</v>
      </c>
      <c r="AD45" s="8">
        <v>-1</v>
      </c>
      <c r="AE45" s="8" t="s">
        <v>642</v>
      </c>
      <c r="AF45" s="8">
        <v>0</v>
      </c>
      <c r="AG45" s="8" t="b">
        <v>0</v>
      </c>
      <c r="AH45" s="8">
        <v>-1</v>
      </c>
      <c r="AI45" s="8" t="s">
        <v>642</v>
      </c>
      <c r="AJ45" s="8">
        <v>0</v>
      </c>
      <c r="AK45" s="8" t="b">
        <v>0</v>
      </c>
      <c r="AL45" s="8">
        <v>0</v>
      </c>
      <c r="AM45" s="8" t="b">
        <v>0</v>
      </c>
      <c r="AN45" s="8">
        <v>0</v>
      </c>
      <c r="AO45" s="8" t="b">
        <v>0</v>
      </c>
      <c r="AP45" s="8">
        <v>5128000000</v>
      </c>
      <c r="AR45" s="8">
        <v>5128000000</v>
      </c>
      <c r="AS45" s="8">
        <v>0</v>
      </c>
      <c r="AT45" s="8" t="b">
        <v>1</v>
      </c>
      <c r="AU45" s="8" t="b">
        <v>0</v>
      </c>
    </row>
    <row r="46" spans="1:47" x14ac:dyDescent="0.25">
      <c r="A46" s="8" t="s">
        <v>920</v>
      </c>
      <c r="B46" s="8" t="s">
        <v>625</v>
      </c>
      <c r="C46" s="8">
        <v>20210101</v>
      </c>
      <c r="D46" s="8">
        <v>2021</v>
      </c>
      <c r="E46" s="8">
        <v>52</v>
      </c>
      <c r="F46" s="8" t="s">
        <v>921</v>
      </c>
      <c r="G46" s="8">
        <v>842</v>
      </c>
      <c r="H46" s="8" t="s">
        <v>627</v>
      </c>
      <c r="I46" s="8" t="s">
        <v>627</v>
      </c>
      <c r="J46" s="8" t="s">
        <v>628</v>
      </c>
      <c r="K46" s="8" t="s">
        <v>629</v>
      </c>
      <c r="L46" s="8">
        <v>484</v>
      </c>
      <c r="M46" s="8" t="s">
        <v>813</v>
      </c>
      <c r="N46" s="8" t="s">
        <v>297</v>
      </c>
      <c r="O46" s="8">
        <v>0</v>
      </c>
      <c r="P46" s="8" t="s">
        <v>632</v>
      </c>
      <c r="Q46" s="8" t="s">
        <v>633</v>
      </c>
      <c r="R46" s="8" t="s">
        <v>922</v>
      </c>
      <c r="S46" s="8" t="s">
        <v>923</v>
      </c>
      <c r="T46" s="8" t="b">
        <v>1</v>
      </c>
      <c r="U46" s="8" t="s">
        <v>924</v>
      </c>
      <c r="V46" s="8" t="s">
        <v>925</v>
      </c>
      <c r="W46" s="8">
        <v>3</v>
      </c>
      <c r="X46" s="8" t="b">
        <v>0</v>
      </c>
      <c r="Y46" s="8" t="s">
        <v>638</v>
      </c>
      <c r="Z46" s="8" t="s">
        <v>639</v>
      </c>
      <c r="AA46" s="8" t="s">
        <v>640</v>
      </c>
      <c r="AB46" s="8">
        <v>0</v>
      </c>
      <c r="AC46" s="8" t="s">
        <v>641</v>
      </c>
      <c r="AD46" s="8">
        <v>-1</v>
      </c>
      <c r="AE46" s="8" t="s">
        <v>642</v>
      </c>
      <c r="AF46" s="8">
        <v>0</v>
      </c>
      <c r="AG46" s="8" t="b">
        <v>0</v>
      </c>
      <c r="AH46" s="8">
        <v>-1</v>
      </c>
      <c r="AI46" s="8" t="s">
        <v>642</v>
      </c>
      <c r="AJ46" s="8">
        <v>0</v>
      </c>
      <c r="AK46" s="8" t="b">
        <v>0</v>
      </c>
      <c r="AL46" s="8">
        <v>0</v>
      </c>
      <c r="AM46" s="8" t="b">
        <v>0</v>
      </c>
      <c r="AN46" s="8">
        <v>0</v>
      </c>
      <c r="AO46" s="8" t="b">
        <v>0</v>
      </c>
      <c r="AP46" s="8">
        <v>30488000000</v>
      </c>
      <c r="AR46" s="8">
        <v>30488000000</v>
      </c>
      <c r="AS46" s="8">
        <v>0</v>
      </c>
      <c r="AT46" s="8" t="b">
        <v>1</v>
      </c>
      <c r="AU46" s="8" t="b">
        <v>0</v>
      </c>
    </row>
    <row r="47" spans="1:47" x14ac:dyDescent="0.25">
      <c r="A47" s="8" t="s">
        <v>920</v>
      </c>
      <c r="B47" s="8" t="s">
        <v>625</v>
      </c>
      <c r="C47" s="8">
        <v>20210101</v>
      </c>
      <c r="D47" s="8">
        <v>2021</v>
      </c>
      <c r="E47" s="8">
        <v>52</v>
      </c>
      <c r="F47" s="8" t="s">
        <v>921</v>
      </c>
      <c r="G47" s="8">
        <v>842</v>
      </c>
      <c r="H47" s="8" t="s">
        <v>627</v>
      </c>
      <c r="I47" s="8" t="s">
        <v>627</v>
      </c>
      <c r="J47" s="8" t="s">
        <v>628</v>
      </c>
      <c r="K47" s="8" t="s">
        <v>629</v>
      </c>
      <c r="L47" s="8">
        <v>490</v>
      </c>
      <c r="M47" s="8" t="s">
        <v>679</v>
      </c>
      <c r="N47" s="8" t="s">
        <v>942</v>
      </c>
      <c r="O47" s="8">
        <v>0</v>
      </c>
      <c r="P47" s="8" t="s">
        <v>632</v>
      </c>
      <c r="Q47" s="8" t="s">
        <v>633</v>
      </c>
      <c r="R47" s="8" t="s">
        <v>922</v>
      </c>
      <c r="S47" s="8" t="s">
        <v>923</v>
      </c>
      <c r="T47" s="8" t="b">
        <v>1</v>
      </c>
      <c r="U47" s="8" t="s">
        <v>924</v>
      </c>
      <c r="V47" s="8" t="s">
        <v>925</v>
      </c>
      <c r="W47" s="8">
        <v>3</v>
      </c>
      <c r="X47" s="8" t="b">
        <v>0</v>
      </c>
      <c r="Y47" s="8" t="s">
        <v>638</v>
      </c>
      <c r="Z47" s="8" t="s">
        <v>639</v>
      </c>
      <c r="AA47" s="8" t="s">
        <v>640</v>
      </c>
      <c r="AB47" s="8">
        <v>0</v>
      </c>
      <c r="AC47" s="8" t="s">
        <v>641</v>
      </c>
      <c r="AD47" s="8">
        <v>-1</v>
      </c>
      <c r="AE47" s="8" t="s">
        <v>642</v>
      </c>
      <c r="AF47" s="8">
        <v>0</v>
      </c>
      <c r="AG47" s="8" t="b">
        <v>0</v>
      </c>
      <c r="AH47" s="8">
        <v>-1</v>
      </c>
      <c r="AI47" s="8" t="s">
        <v>642</v>
      </c>
      <c r="AJ47" s="8">
        <v>0</v>
      </c>
      <c r="AK47" s="8" t="b">
        <v>0</v>
      </c>
      <c r="AL47" s="8">
        <v>0</v>
      </c>
      <c r="AM47" s="8" t="b">
        <v>0</v>
      </c>
      <c r="AN47" s="8">
        <v>0</v>
      </c>
      <c r="AO47" s="8" t="b">
        <v>0</v>
      </c>
      <c r="AP47" s="8">
        <v>6788000000</v>
      </c>
      <c r="AR47" s="8">
        <v>6788000000</v>
      </c>
      <c r="AS47" s="8">
        <v>0</v>
      </c>
      <c r="AT47" s="8" t="b">
        <v>1</v>
      </c>
      <c r="AU47" s="8" t="b">
        <v>0</v>
      </c>
    </row>
    <row r="48" spans="1:47" x14ac:dyDescent="0.25">
      <c r="A48" s="8" t="s">
        <v>920</v>
      </c>
      <c r="B48" s="8" t="s">
        <v>625</v>
      </c>
      <c r="C48" s="8">
        <v>20210101</v>
      </c>
      <c r="D48" s="8">
        <v>2021</v>
      </c>
      <c r="E48" s="8">
        <v>52</v>
      </c>
      <c r="F48" s="8" t="s">
        <v>921</v>
      </c>
      <c r="G48" s="8">
        <v>842</v>
      </c>
      <c r="H48" s="8" t="s">
        <v>627</v>
      </c>
      <c r="I48" s="8" t="s">
        <v>627</v>
      </c>
      <c r="J48" s="8" t="s">
        <v>628</v>
      </c>
      <c r="K48" s="8" t="s">
        <v>629</v>
      </c>
      <c r="L48" s="8">
        <v>504</v>
      </c>
      <c r="M48" s="8" t="s">
        <v>650</v>
      </c>
      <c r="N48" s="8" t="s">
        <v>651</v>
      </c>
      <c r="O48" s="8">
        <v>0</v>
      </c>
      <c r="P48" s="8" t="s">
        <v>632</v>
      </c>
      <c r="Q48" s="8" t="s">
        <v>633</v>
      </c>
      <c r="R48" s="8" t="s">
        <v>922</v>
      </c>
      <c r="S48" s="8" t="s">
        <v>923</v>
      </c>
      <c r="T48" s="8" t="b">
        <v>1</v>
      </c>
      <c r="U48" s="8" t="s">
        <v>924</v>
      </c>
      <c r="V48" s="8" t="s">
        <v>925</v>
      </c>
      <c r="W48" s="8">
        <v>3</v>
      </c>
      <c r="X48" s="8" t="b">
        <v>0</v>
      </c>
      <c r="Y48" s="8" t="s">
        <v>638</v>
      </c>
      <c r="Z48" s="8" t="s">
        <v>639</v>
      </c>
      <c r="AA48" s="8" t="s">
        <v>640</v>
      </c>
      <c r="AB48" s="8">
        <v>0</v>
      </c>
      <c r="AC48" s="8" t="s">
        <v>641</v>
      </c>
      <c r="AD48" s="8">
        <v>-1</v>
      </c>
      <c r="AE48" s="8" t="s">
        <v>642</v>
      </c>
      <c r="AF48" s="8">
        <v>0</v>
      </c>
      <c r="AG48" s="8" t="b">
        <v>0</v>
      </c>
      <c r="AH48" s="8">
        <v>-1</v>
      </c>
      <c r="AI48" s="8" t="s">
        <v>642</v>
      </c>
      <c r="AJ48" s="8">
        <v>0</v>
      </c>
      <c r="AK48" s="8" t="b">
        <v>0</v>
      </c>
      <c r="AL48" s="8">
        <v>0</v>
      </c>
      <c r="AM48" s="8" t="b">
        <v>0</v>
      </c>
      <c r="AN48" s="8">
        <v>0</v>
      </c>
      <c r="AO48" s="8" t="b">
        <v>0</v>
      </c>
      <c r="AP48" s="8">
        <v>538000000</v>
      </c>
      <c r="AR48" s="8">
        <v>538000000</v>
      </c>
      <c r="AS48" s="8">
        <v>0</v>
      </c>
      <c r="AT48" s="8" t="b">
        <v>1</v>
      </c>
      <c r="AU48" s="8" t="b">
        <v>0</v>
      </c>
    </row>
    <row r="49" spans="1:47" x14ac:dyDescent="0.25">
      <c r="A49" s="8" t="s">
        <v>920</v>
      </c>
      <c r="B49" s="8" t="s">
        <v>625</v>
      </c>
      <c r="C49" s="8">
        <v>20210101</v>
      </c>
      <c r="D49" s="8">
        <v>2021</v>
      </c>
      <c r="E49" s="8">
        <v>52</v>
      </c>
      <c r="F49" s="8" t="s">
        <v>921</v>
      </c>
      <c r="G49" s="8">
        <v>842</v>
      </c>
      <c r="H49" s="8" t="s">
        <v>627</v>
      </c>
      <c r="I49" s="8" t="s">
        <v>627</v>
      </c>
      <c r="J49" s="8" t="s">
        <v>628</v>
      </c>
      <c r="K49" s="8" t="s">
        <v>629</v>
      </c>
      <c r="L49" s="8">
        <v>512</v>
      </c>
      <c r="M49" s="8" t="s">
        <v>819</v>
      </c>
      <c r="N49" s="8" t="s">
        <v>327</v>
      </c>
      <c r="O49" s="8">
        <v>0</v>
      </c>
      <c r="P49" s="8" t="s">
        <v>632</v>
      </c>
      <c r="Q49" s="8" t="s">
        <v>633</v>
      </c>
      <c r="R49" s="8" t="s">
        <v>922</v>
      </c>
      <c r="S49" s="8" t="s">
        <v>923</v>
      </c>
      <c r="T49" s="8" t="b">
        <v>1</v>
      </c>
      <c r="U49" s="8" t="s">
        <v>924</v>
      </c>
      <c r="V49" s="8" t="s">
        <v>925</v>
      </c>
      <c r="W49" s="8">
        <v>3</v>
      </c>
      <c r="X49" s="8" t="b">
        <v>0</v>
      </c>
      <c r="Y49" s="8" t="s">
        <v>638</v>
      </c>
      <c r="Z49" s="8" t="s">
        <v>639</v>
      </c>
      <c r="AA49" s="8" t="s">
        <v>640</v>
      </c>
      <c r="AB49" s="8">
        <v>0</v>
      </c>
      <c r="AC49" s="8" t="s">
        <v>641</v>
      </c>
      <c r="AD49" s="8">
        <v>-1</v>
      </c>
      <c r="AE49" s="8" t="s">
        <v>642</v>
      </c>
      <c r="AF49" s="8">
        <v>0</v>
      </c>
      <c r="AG49" s="8" t="b">
        <v>0</v>
      </c>
      <c r="AH49" s="8">
        <v>-1</v>
      </c>
      <c r="AI49" s="8" t="s">
        <v>642</v>
      </c>
      <c r="AJ49" s="8">
        <v>0</v>
      </c>
      <c r="AK49" s="8" t="b">
        <v>0</v>
      </c>
      <c r="AL49" s="8">
        <v>0</v>
      </c>
      <c r="AM49" s="8" t="b">
        <v>0</v>
      </c>
      <c r="AN49" s="8">
        <v>0</v>
      </c>
      <c r="AO49" s="8" t="b">
        <v>0</v>
      </c>
      <c r="AP49" s="8">
        <v>465000000</v>
      </c>
      <c r="AR49" s="8">
        <v>465000000</v>
      </c>
      <c r="AS49" s="8">
        <v>0</v>
      </c>
      <c r="AT49" s="8" t="b">
        <v>1</v>
      </c>
      <c r="AU49" s="8" t="b">
        <v>0</v>
      </c>
    </row>
    <row r="50" spans="1:47" x14ac:dyDescent="0.25">
      <c r="A50" s="8" t="s">
        <v>920</v>
      </c>
      <c r="B50" s="8" t="s">
        <v>625</v>
      </c>
      <c r="C50" s="8">
        <v>20210101</v>
      </c>
      <c r="D50" s="8">
        <v>2021</v>
      </c>
      <c r="E50" s="8">
        <v>52</v>
      </c>
      <c r="F50" s="8" t="s">
        <v>921</v>
      </c>
      <c r="G50" s="8">
        <v>842</v>
      </c>
      <c r="H50" s="8" t="s">
        <v>627</v>
      </c>
      <c r="I50" s="8" t="s">
        <v>627</v>
      </c>
      <c r="J50" s="8" t="s">
        <v>628</v>
      </c>
      <c r="K50" s="8" t="s">
        <v>629</v>
      </c>
      <c r="L50" s="8">
        <v>528</v>
      </c>
      <c r="M50" s="8" t="s">
        <v>823</v>
      </c>
      <c r="N50" s="8" t="s">
        <v>315</v>
      </c>
      <c r="O50" s="8">
        <v>0</v>
      </c>
      <c r="P50" s="8" t="s">
        <v>632</v>
      </c>
      <c r="Q50" s="8" t="s">
        <v>633</v>
      </c>
      <c r="R50" s="8" t="s">
        <v>922</v>
      </c>
      <c r="S50" s="8" t="s">
        <v>923</v>
      </c>
      <c r="T50" s="8" t="b">
        <v>1</v>
      </c>
      <c r="U50" s="8" t="s">
        <v>924</v>
      </c>
      <c r="V50" s="8" t="s">
        <v>925</v>
      </c>
      <c r="W50" s="8">
        <v>3</v>
      </c>
      <c r="X50" s="8" t="b">
        <v>0</v>
      </c>
      <c r="Y50" s="8" t="s">
        <v>638</v>
      </c>
      <c r="Z50" s="8" t="s">
        <v>639</v>
      </c>
      <c r="AA50" s="8" t="s">
        <v>640</v>
      </c>
      <c r="AB50" s="8">
        <v>0</v>
      </c>
      <c r="AC50" s="8" t="s">
        <v>641</v>
      </c>
      <c r="AD50" s="8">
        <v>-1</v>
      </c>
      <c r="AE50" s="8" t="s">
        <v>642</v>
      </c>
      <c r="AF50" s="8">
        <v>0</v>
      </c>
      <c r="AG50" s="8" t="b">
        <v>0</v>
      </c>
      <c r="AH50" s="8">
        <v>-1</v>
      </c>
      <c r="AI50" s="8" t="s">
        <v>642</v>
      </c>
      <c r="AJ50" s="8">
        <v>0</v>
      </c>
      <c r="AK50" s="8" t="b">
        <v>0</v>
      </c>
      <c r="AL50" s="8">
        <v>0</v>
      </c>
      <c r="AM50" s="8" t="b">
        <v>0</v>
      </c>
      <c r="AN50" s="8">
        <v>0</v>
      </c>
      <c r="AO50" s="8" t="b">
        <v>0</v>
      </c>
      <c r="AP50" s="8">
        <v>23834000000</v>
      </c>
      <c r="AR50" s="8">
        <v>23834000000</v>
      </c>
      <c r="AS50" s="8">
        <v>0</v>
      </c>
      <c r="AT50" s="8" t="b">
        <v>1</v>
      </c>
      <c r="AU50" s="8" t="b">
        <v>0</v>
      </c>
    </row>
    <row r="51" spans="1:47" x14ac:dyDescent="0.25">
      <c r="A51" s="8" t="s">
        <v>920</v>
      </c>
      <c r="B51" s="8" t="s">
        <v>625</v>
      </c>
      <c r="C51" s="8">
        <v>20210101</v>
      </c>
      <c r="D51" s="8">
        <v>2021</v>
      </c>
      <c r="E51" s="8">
        <v>52</v>
      </c>
      <c r="F51" s="8" t="s">
        <v>921</v>
      </c>
      <c r="G51" s="8">
        <v>842</v>
      </c>
      <c r="H51" s="8" t="s">
        <v>627</v>
      </c>
      <c r="I51" s="8" t="s">
        <v>627</v>
      </c>
      <c r="J51" s="8" t="s">
        <v>628</v>
      </c>
      <c r="K51" s="8" t="s">
        <v>629</v>
      </c>
      <c r="L51" s="8">
        <v>554</v>
      </c>
      <c r="M51" s="8" t="s">
        <v>864</v>
      </c>
      <c r="N51" s="8" t="s">
        <v>325</v>
      </c>
      <c r="O51" s="8">
        <v>0</v>
      </c>
      <c r="P51" s="8" t="s">
        <v>632</v>
      </c>
      <c r="Q51" s="8" t="s">
        <v>633</v>
      </c>
      <c r="R51" s="8" t="s">
        <v>922</v>
      </c>
      <c r="S51" s="8" t="s">
        <v>923</v>
      </c>
      <c r="T51" s="8" t="b">
        <v>1</v>
      </c>
      <c r="U51" s="8" t="s">
        <v>924</v>
      </c>
      <c r="V51" s="8" t="s">
        <v>925</v>
      </c>
      <c r="W51" s="8">
        <v>3</v>
      </c>
      <c r="X51" s="8" t="b">
        <v>0</v>
      </c>
      <c r="Y51" s="8" t="s">
        <v>638</v>
      </c>
      <c r="Z51" s="8" t="s">
        <v>639</v>
      </c>
      <c r="AA51" s="8" t="s">
        <v>640</v>
      </c>
      <c r="AB51" s="8">
        <v>0</v>
      </c>
      <c r="AC51" s="8" t="s">
        <v>641</v>
      </c>
      <c r="AD51" s="8">
        <v>-1</v>
      </c>
      <c r="AE51" s="8" t="s">
        <v>642</v>
      </c>
      <c r="AF51" s="8">
        <v>0</v>
      </c>
      <c r="AG51" s="8" t="b">
        <v>0</v>
      </c>
      <c r="AH51" s="8">
        <v>-1</v>
      </c>
      <c r="AI51" s="8" t="s">
        <v>642</v>
      </c>
      <c r="AJ51" s="8">
        <v>0</v>
      </c>
      <c r="AK51" s="8" t="b">
        <v>0</v>
      </c>
      <c r="AL51" s="8">
        <v>0</v>
      </c>
      <c r="AM51" s="8" t="b">
        <v>0</v>
      </c>
      <c r="AN51" s="8">
        <v>0</v>
      </c>
      <c r="AO51" s="8" t="b">
        <v>0</v>
      </c>
      <c r="AP51" s="8">
        <v>1836000000</v>
      </c>
      <c r="AR51" s="8">
        <v>1836000000</v>
      </c>
      <c r="AS51" s="8">
        <v>0</v>
      </c>
      <c r="AT51" s="8" t="b">
        <v>1</v>
      </c>
      <c r="AU51" s="8" t="b">
        <v>0</v>
      </c>
    </row>
    <row r="52" spans="1:47" x14ac:dyDescent="0.25">
      <c r="A52" s="8" t="s">
        <v>920</v>
      </c>
      <c r="B52" s="8" t="s">
        <v>625</v>
      </c>
      <c r="C52" s="8">
        <v>20210101</v>
      </c>
      <c r="D52" s="8">
        <v>2021</v>
      </c>
      <c r="E52" s="8">
        <v>52</v>
      </c>
      <c r="F52" s="8" t="s">
        <v>921</v>
      </c>
      <c r="G52" s="8">
        <v>842</v>
      </c>
      <c r="H52" s="8" t="s">
        <v>627</v>
      </c>
      <c r="I52" s="8" t="s">
        <v>627</v>
      </c>
      <c r="J52" s="8" t="s">
        <v>628</v>
      </c>
      <c r="K52" s="8" t="s">
        <v>629</v>
      </c>
      <c r="L52" s="8">
        <v>558</v>
      </c>
      <c r="M52" s="8" t="s">
        <v>865</v>
      </c>
      <c r="N52" s="8" t="s">
        <v>313</v>
      </c>
      <c r="O52" s="8">
        <v>0</v>
      </c>
      <c r="P52" s="8" t="s">
        <v>632</v>
      </c>
      <c r="Q52" s="8" t="s">
        <v>633</v>
      </c>
      <c r="R52" s="8" t="s">
        <v>922</v>
      </c>
      <c r="S52" s="8" t="s">
        <v>923</v>
      </c>
      <c r="T52" s="8" t="b">
        <v>1</v>
      </c>
      <c r="U52" s="8" t="s">
        <v>924</v>
      </c>
      <c r="V52" s="8" t="s">
        <v>925</v>
      </c>
      <c r="W52" s="8">
        <v>3</v>
      </c>
      <c r="X52" s="8" t="b">
        <v>0</v>
      </c>
      <c r="Y52" s="8" t="s">
        <v>638</v>
      </c>
      <c r="Z52" s="8" t="s">
        <v>639</v>
      </c>
      <c r="AA52" s="8" t="s">
        <v>640</v>
      </c>
      <c r="AB52" s="8">
        <v>0</v>
      </c>
      <c r="AC52" s="8" t="s">
        <v>641</v>
      </c>
      <c r="AD52" s="8">
        <v>-1</v>
      </c>
      <c r="AE52" s="8" t="s">
        <v>642</v>
      </c>
      <c r="AF52" s="8">
        <v>0</v>
      </c>
      <c r="AG52" s="8" t="b">
        <v>0</v>
      </c>
      <c r="AH52" s="8">
        <v>-1</v>
      </c>
      <c r="AI52" s="8" t="s">
        <v>642</v>
      </c>
      <c r="AJ52" s="8">
        <v>0</v>
      </c>
      <c r="AK52" s="8" t="b">
        <v>0</v>
      </c>
      <c r="AL52" s="8">
        <v>0</v>
      </c>
      <c r="AM52" s="8" t="b">
        <v>0</v>
      </c>
      <c r="AN52" s="8">
        <v>0</v>
      </c>
      <c r="AO52" s="8" t="b">
        <v>0</v>
      </c>
      <c r="AP52" s="8">
        <v>354000000</v>
      </c>
      <c r="AR52" s="8">
        <v>354000000</v>
      </c>
      <c r="AS52" s="8">
        <v>0</v>
      </c>
      <c r="AT52" s="8" t="b">
        <v>1</v>
      </c>
      <c r="AU52" s="8" t="b">
        <v>0</v>
      </c>
    </row>
    <row r="53" spans="1:47" x14ac:dyDescent="0.25">
      <c r="A53" s="8" t="s">
        <v>920</v>
      </c>
      <c r="B53" s="8" t="s">
        <v>625</v>
      </c>
      <c r="C53" s="8">
        <v>20210101</v>
      </c>
      <c r="D53" s="8">
        <v>2021</v>
      </c>
      <c r="E53" s="8">
        <v>52</v>
      </c>
      <c r="F53" s="8" t="s">
        <v>921</v>
      </c>
      <c r="G53" s="8">
        <v>842</v>
      </c>
      <c r="H53" s="8" t="s">
        <v>627</v>
      </c>
      <c r="I53" s="8" t="s">
        <v>627</v>
      </c>
      <c r="J53" s="8" t="s">
        <v>628</v>
      </c>
      <c r="K53" s="8" t="s">
        <v>629</v>
      </c>
      <c r="L53" s="8">
        <v>566</v>
      </c>
      <c r="M53" s="8" t="s">
        <v>867</v>
      </c>
      <c r="N53" s="8" t="s">
        <v>311</v>
      </c>
      <c r="O53" s="8">
        <v>0</v>
      </c>
      <c r="P53" s="8" t="s">
        <v>632</v>
      </c>
      <c r="Q53" s="8" t="s">
        <v>633</v>
      </c>
      <c r="R53" s="8" t="s">
        <v>922</v>
      </c>
      <c r="S53" s="8" t="s">
        <v>923</v>
      </c>
      <c r="T53" s="8" t="b">
        <v>1</v>
      </c>
      <c r="U53" s="8" t="s">
        <v>924</v>
      </c>
      <c r="V53" s="8" t="s">
        <v>925</v>
      </c>
      <c r="W53" s="8">
        <v>3</v>
      </c>
      <c r="X53" s="8" t="b">
        <v>0</v>
      </c>
      <c r="Y53" s="8" t="s">
        <v>638</v>
      </c>
      <c r="Z53" s="8" t="s">
        <v>639</v>
      </c>
      <c r="AA53" s="8" t="s">
        <v>640</v>
      </c>
      <c r="AB53" s="8">
        <v>0</v>
      </c>
      <c r="AC53" s="8" t="s">
        <v>641</v>
      </c>
      <c r="AD53" s="8">
        <v>-1</v>
      </c>
      <c r="AE53" s="8" t="s">
        <v>642</v>
      </c>
      <c r="AF53" s="8">
        <v>0</v>
      </c>
      <c r="AG53" s="8" t="b">
        <v>0</v>
      </c>
      <c r="AH53" s="8">
        <v>-1</v>
      </c>
      <c r="AI53" s="8" t="s">
        <v>642</v>
      </c>
      <c r="AJ53" s="8">
        <v>0</v>
      </c>
      <c r="AK53" s="8" t="b">
        <v>0</v>
      </c>
      <c r="AL53" s="8">
        <v>0</v>
      </c>
      <c r="AM53" s="8" t="b">
        <v>0</v>
      </c>
      <c r="AN53" s="8">
        <v>0</v>
      </c>
      <c r="AO53" s="8" t="b">
        <v>0</v>
      </c>
      <c r="AP53" s="8">
        <v>1562000000</v>
      </c>
      <c r="AR53" s="8">
        <v>1562000000</v>
      </c>
      <c r="AS53" s="8">
        <v>0</v>
      </c>
      <c r="AT53" s="8" t="b">
        <v>1</v>
      </c>
      <c r="AU53" s="8" t="b">
        <v>0</v>
      </c>
    </row>
    <row r="54" spans="1:47" x14ac:dyDescent="0.25">
      <c r="A54" s="8" t="s">
        <v>920</v>
      </c>
      <c r="B54" s="8" t="s">
        <v>625</v>
      </c>
      <c r="C54" s="8">
        <v>20210101</v>
      </c>
      <c r="D54" s="8">
        <v>2021</v>
      </c>
      <c r="E54" s="8">
        <v>52</v>
      </c>
      <c r="F54" s="8" t="s">
        <v>921</v>
      </c>
      <c r="G54" s="8">
        <v>842</v>
      </c>
      <c r="H54" s="8" t="s">
        <v>627</v>
      </c>
      <c r="I54" s="8" t="s">
        <v>627</v>
      </c>
      <c r="J54" s="8" t="s">
        <v>628</v>
      </c>
      <c r="K54" s="8" t="s">
        <v>629</v>
      </c>
      <c r="L54" s="8">
        <v>577</v>
      </c>
      <c r="M54" s="8" t="s">
        <v>930</v>
      </c>
      <c r="N54" s="8" t="s">
        <v>931</v>
      </c>
      <c r="O54" s="8">
        <v>0</v>
      </c>
      <c r="P54" s="8" t="s">
        <v>632</v>
      </c>
      <c r="Q54" s="8" t="s">
        <v>633</v>
      </c>
      <c r="R54" s="8" t="s">
        <v>922</v>
      </c>
      <c r="S54" s="8" t="s">
        <v>923</v>
      </c>
      <c r="T54" s="8" t="b">
        <v>1</v>
      </c>
      <c r="U54" s="8" t="s">
        <v>924</v>
      </c>
      <c r="V54" s="8" t="s">
        <v>925</v>
      </c>
      <c r="W54" s="8">
        <v>3</v>
      </c>
      <c r="X54" s="8" t="b">
        <v>0</v>
      </c>
      <c r="Y54" s="8" t="s">
        <v>638</v>
      </c>
      <c r="Z54" s="8" t="s">
        <v>639</v>
      </c>
      <c r="AA54" s="8" t="s">
        <v>640</v>
      </c>
      <c r="AB54" s="8">
        <v>0</v>
      </c>
      <c r="AC54" s="8" t="s">
        <v>641</v>
      </c>
      <c r="AD54" s="8">
        <v>-1</v>
      </c>
      <c r="AE54" s="8" t="s">
        <v>642</v>
      </c>
      <c r="AF54" s="8">
        <v>0</v>
      </c>
      <c r="AG54" s="8" t="b">
        <v>0</v>
      </c>
      <c r="AH54" s="8">
        <v>-1</v>
      </c>
      <c r="AI54" s="8" t="s">
        <v>642</v>
      </c>
      <c r="AJ54" s="8">
        <v>0</v>
      </c>
      <c r="AK54" s="8" t="b">
        <v>0</v>
      </c>
      <c r="AL54" s="8">
        <v>0</v>
      </c>
      <c r="AM54" s="8" t="b">
        <v>0</v>
      </c>
      <c r="AN54" s="8">
        <v>0</v>
      </c>
      <c r="AO54" s="8" t="b">
        <v>0</v>
      </c>
      <c r="AP54" s="8">
        <v>7901000000</v>
      </c>
      <c r="AR54" s="8">
        <v>7901000000</v>
      </c>
      <c r="AS54" s="8">
        <v>0</v>
      </c>
      <c r="AT54" s="8" t="b">
        <v>1</v>
      </c>
      <c r="AU54" s="8" t="b">
        <v>0</v>
      </c>
    </row>
    <row r="55" spans="1:47" x14ac:dyDescent="0.25">
      <c r="A55" s="8" t="s">
        <v>920</v>
      </c>
      <c r="B55" s="8" t="s">
        <v>625</v>
      </c>
      <c r="C55" s="8">
        <v>20210101</v>
      </c>
      <c r="D55" s="8">
        <v>2021</v>
      </c>
      <c r="E55" s="8">
        <v>52</v>
      </c>
      <c r="F55" s="8" t="s">
        <v>921</v>
      </c>
      <c r="G55" s="8">
        <v>842</v>
      </c>
      <c r="H55" s="8" t="s">
        <v>627</v>
      </c>
      <c r="I55" s="8" t="s">
        <v>627</v>
      </c>
      <c r="J55" s="8" t="s">
        <v>628</v>
      </c>
      <c r="K55" s="8" t="s">
        <v>629</v>
      </c>
      <c r="L55" s="8">
        <v>579</v>
      </c>
      <c r="M55" s="8" t="s">
        <v>868</v>
      </c>
      <c r="N55" s="8" t="s">
        <v>317</v>
      </c>
      <c r="O55" s="8">
        <v>0</v>
      </c>
      <c r="P55" s="8" t="s">
        <v>632</v>
      </c>
      <c r="Q55" s="8" t="s">
        <v>633</v>
      </c>
      <c r="R55" s="8" t="s">
        <v>922</v>
      </c>
      <c r="S55" s="8" t="s">
        <v>923</v>
      </c>
      <c r="T55" s="8" t="b">
        <v>1</v>
      </c>
      <c r="U55" s="8" t="s">
        <v>924</v>
      </c>
      <c r="V55" s="8" t="s">
        <v>925</v>
      </c>
      <c r="W55" s="8">
        <v>3</v>
      </c>
      <c r="X55" s="8" t="b">
        <v>0</v>
      </c>
      <c r="Y55" s="8" t="s">
        <v>638</v>
      </c>
      <c r="Z55" s="8" t="s">
        <v>639</v>
      </c>
      <c r="AA55" s="8" t="s">
        <v>640</v>
      </c>
      <c r="AB55" s="8">
        <v>0</v>
      </c>
      <c r="AC55" s="8" t="s">
        <v>641</v>
      </c>
      <c r="AD55" s="8">
        <v>-1</v>
      </c>
      <c r="AE55" s="8" t="s">
        <v>642</v>
      </c>
      <c r="AF55" s="8">
        <v>0</v>
      </c>
      <c r="AG55" s="8" t="b">
        <v>0</v>
      </c>
      <c r="AH55" s="8">
        <v>-1</v>
      </c>
      <c r="AI55" s="8" t="s">
        <v>642</v>
      </c>
      <c r="AJ55" s="8">
        <v>0</v>
      </c>
      <c r="AK55" s="8" t="b">
        <v>0</v>
      </c>
      <c r="AL55" s="8">
        <v>0</v>
      </c>
      <c r="AM55" s="8" t="b">
        <v>0</v>
      </c>
      <c r="AN55" s="8">
        <v>0</v>
      </c>
      <c r="AO55" s="8" t="b">
        <v>0</v>
      </c>
      <c r="AP55" s="8">
        <v>1736000000</v>
      </c>
      <c r="AR55" s="8">
        <v>1736000000</v>
      </c>
      <c r="AS55" s="8">
        <v>0</v>
      </c>
      <c r="AT55" s="8" t="b">
        <v>1</v>
      </c>
      <c r="AU55" s="8" t="b">
        <v>0</v>
      </c>
    </row>
    <row r="56" spans="1:47" x14ac:dyDescent="0.25">
      <c r="A56" s="8" t="s">
        <v>920</v>
      </c>
      <c r="B56" s="8" t="s">
        <v>625</v>
      </c>
      <c r="C56" s="8">
        <v>20210101</v>
      </c>
      <c r="D56" s="8">
        <v>2021</v>
      </c>
      <c r="E56" s="8">
        <v>52</v>
      </c>
      <c r="F56" s="8" t="s">
        <v>921</v>
      </c>
      <c r="G56" s="8">
        <v>842</v>
      </c>
      <c r="H56" s="8" t="s">
        <v>627</v>
      </c>
      <c r="I56" s="8" t="s">
        <v>627</v>
      </c>
      <c r="J56" s="8" t="s">
        <v>628</v>
      </c>
      <c r="K56" s="8" t="s">
        <v>629</v>
      </c>
      <c r="L56" s="8">
        <v>591</v>
      </c>
      <c r="M56" s="8" t="s">
        <v>875</v>
      </c>
      <c r="N56" s="8" t="s">
        <v>329</v>
      </c>
      <c r="O56" s="8">
        <v>0</v>
      </c>
      <c r="P56" s="8" t="s">
        <v>632</v>
      </c>
      <c r="Q56" s="8" t="s">
        <v>633</v>
      </c>
      <c r="R56" s="8" t="s">
        <v>922</v>
      </c>
      <c r="S56" s="8" t="s">
        <v>923</v>
      </c>
      <c r="T56" s="8" t="b">
        <v>1</v>
      </c>
      <c r="U56" s="8" t="s">
        <v>924</v>
      </c>
      <c r="V56" s="8" t="s">
        <v>925</v>
      </c>
      <c r="W56" s="8">
        <v>3</v>
      </c>
      <c r="X56" s="8" t="b">
        <v>0</v>
      </c>
      <c r="Y56" s="8" t="s">
        <v>638</v>
      </c>
      <c r="Z56" s="8" t="s">
        <v>639</v>
      </c>
      <c r="AA56" s="8" t="s">
        <v>640</v>
      </c>
      <c r="AB56" s="8">
        <v>0</v>
      </c>
      <c r="AC56" s="8" t="s">
        <v>641</v>
      </c>
      <c r="AD56" s="8">
        <v>-1</v>
      </c>
      <c r="AE56" s="8" t="s">
        <v>642</v>
      </c>
      <c r="AF56" s="8">
        <v>0</v>
      </c>
      <c r="AG56" s="8" t="b">
        <v>0</v>
      </c>
      <c r="AH56" s="8">
        <v>-1</v>
      </c>
      <c r="AI56" s="8" t="s">
        <v>642</v>
      </c>
      <c r="AJ56" s="8">
        <v>0</v>
      </c>
      <c r="AK56" s="8" t="b">
        <v>0</v>
      </c>
      <c r="AL56" s="8">
        <v>0</v>
      </c>
      <c r="AM56" s="8" t="b">
        <v>0</v>
      </c>
      <c r="AN56" s="8">
        <v>0</v>
      </c>
      <c r="AO56" s="8" t="b">
        <v>0</v>
      </c>
      <c r="AP56" s="8">
        <v>2306000000</v>
      </c>
      <c r="AR56" s="8">
        <v>2306000000</v>
      </c>
      <c r="AS56" s="8">
        <v>0</v>
      </c>
      <c r="AT56" s="8" t="b">
        <v>1</v>
      </c>
      <c r="AU56" s="8" t="b">
        <v>0</v>
      </c>
    </row>
    <row r="57" spans="1:47" x14ac:dyDescent="0.25">
      <c r="A57" s="8" t="s">
        <v>920</v>
      </c>
      <c r="B57" s="8" t="s">
        <v>625</v>
      </c>
      <c r="C57" s="8">
        <v>20210101</v>
      </c>
      <c r="D57" s="8">
        <v>2021</v>
      </c>
      <c r="E57" s="8">
        <v>52</v>
      </c>
      <c r="F57" s="8" t="s">
        <v>921</v>
      </c>
      <c r="G57" s="8">
        <v>842</v>
      </c>
      <c r="H57" s="8" t="s">
        <v>627</v>
      </c>
      <c r="I57" s="8" t="s">
        <v>627</v>
      </c>
      <c r="J57" s="8" t="s">
        <v>628</v>
      </c>
      <c r="K57" s="8" t="s">
        <v>629</v>
      </c>
      <c r="L57" s="8">
        <v>604</v>
      </c>
      <c r="M57" s="8" t="s">
        <v>878</v>
      </c>
      <c r="N57" s="8" t="s">
        <v>331</v>
      </c>
      <c r="O57" s="8">
        <v>0</v>
      </c>
      <c r="P57" s="8" t="s">
        <v>632</v>
      </c>
      <c r="Q57" s="8" t="s">
        <v>633</v>
      </c>
      <c r="R57" s="8" t="s">
        <v>922</v>
      </c>
      <c r="S57" s="8" t="s">
        <v>923</v>
      </c>
      <c r="T57" s="8" t="b">
        <v>1</v>
      </c>
      <c r="U57" s="8" t="s">
        <v>924</v>
      </c>
      <c r="V57" s="8" t="s">
        <v>925</v>
      </c>
      <c r="W57" s="8">
        <v>3</v>
      </c>
      <c r="X57" s="8" t="b">
        <v>0</v>
      </c>
      <c r="Y57" s="8" t="s">
        <v>638</v>
      </c>
      <c r="Z57" s="8" t="s">
        <v>639</v>
      </c>
      <c r="AA57" s="8" t="s">
        <v>640</v>
      </c>
      <c r="AB57" s="8">
        <v>0</v>
      </c>
      <c r="AC57" s="8" t="s">
        <v>641</v>
      </c>
      <c r="AD57" s="8">
        <v>-1</v>
      </c>
      <c r="AE57" s="8" t="s">
        <v>642</v>
      </c>
      <c r="AF57" s="8">
        <v>0</v>
      </c>
      <c r="AG57" s="8" t="b">
        <v>0</v>
      </c>
      <c r="AH57" s="8">
        <v>-1</v>
      </c>
      <c r="AI57" s="8" t="s">
        <v>642</v>
      </c>
      <c r="AJ57" s="8">
        <v>0</v>
      </c>
      <c r="AK57" s="8" t="b">
        <v>0</v>
      </c>
      <c r="AL57" s="8">
        <v>0</v>
      </c>
      <c r="AM57" s="8" t="b">
        <v>0</v>
      </c>
      <c r="AN57" s="8">
        <v>0</v>
      </c>
      <c r="AO57" s="8" t="b">
        <v>0</v>
      </c>
      <c r="AP57" s="8">
        <v>3941000000</v>
      </c>
      <c r="AR57" s="8">
        <v>3941000000</v>
      </c>
      <c r="AS57" s="8">
        <v>0</v>
      </c>
      <c r="AT57" s="8" t="b">
        <v>1</v>
      </c>
      <c r="AU57" s="8" t="b">
        <v>0</v>
      </c>
    </row>
    <row r="58" spans="1:47" x14ac:dyDescent="0.25">
      <c r="A58" s="8" t="s">
        <v>920</v>
      </c>
      <c r="B58" s="8" t="s">
        <v>625</v>
      </c>
      <c r="C58" s="8">
        <v>20210101</v>
      </c>
      <c r="D58" s="8">
        <v>2021</v>
      </c>
      <c r="E58" s="8">
        <v>52</v>
      </c>
      <c r="F58" s="8" t="s">
        <v>921</v>
      </c>
      <c r="G58" s="8">
        <v>842</v>
      </c>
      <c r="H58" s="8" t="s">
        <v>627</v>
      </c>
      <c r="I58" s="8" t="s">
        <v>627</v>
      </c>
      <c r="J58" s="8" t="s">
        <v>628</v>
      </c>
      <c r="K58" s="8" t="s">
        <v>629</v>
      </c>
      <c r="L58" s="8">
        <v>608</v>
      </c>
      <c r="M58" s="8" t="s">
        <v>879</v>
      </c>
      <c r="N58" s="8" t="s">
        <v>337</v>
      </c>
      <c r="O58" s="8">
        <v>0</v>
      </c>
      <c r="P58" s="8" t="s">
        <v>632</v>
      </c>
      <c r="Q58" s="8" t="s">
        <v>633</v>
      </c>
      <c r="R58" s="8" t="s">
        <v>922</v>
      </c>
      <c r="S58" s="8" t="s">
        <v>923</v>
      </c>
      <c r="T58" s="8" t="b">
        <v>1</v>
      </c>
      <c r="U58" s="8" t="s">
        <v>924</v>
      </c>
      <c r="V58" s="8" t="s">
        <v>925</v>
      </c>
      <c r="W58" s="8">
        <v>3</v>
      </c>
      <c r="X58" s="8" t="b">
        <v>0</v>
      </c>
      <c r="Y58" s="8" t="s">
        <v>638</v>
      </c>
      <c r="Z58" s="8" t="s">
        <v>639</v>
      </c>
      <c r="AA58" s="8" t="s">
        <v>640</v>
      </c>
      <c r="AB58" s="8">
        <v>0</v>
      </c>
      <c r="AC58" s="8" t="s">
        <v>641</v>
      </c>
      <c r="AD58" s="8">
        <v>-1</v>
      </c>
      <c r="AE58" s="8" t="s">
        <v>642</v>
      </c>
      <c r="AF58" s="8">
        <v>0</v>
      </c>
      <c r="AG58" s="8" t="b">
        <v>0</v>
      </c>
      <c r="AH58" s="8">
        <v>-1</v>
      </c>
      <c r="AI58" s="8" t="s">
        <v>642</v>
      </c>
      <c r="AJ58" s="8">
        <v>0</v>
      </c>
      <c r="AK58" s="8" t="b">
        <v>0</v>
      </c>
      <c r="AL58" s="8">
        <v>0</v>
      </c>
      <c r="AM58" s="8" t="b">
        <v>0</v>
      </c>
      <c r="AN58" s="8">
        <v>0</v>
      </c>
      <c r="AO58" s="8" t="b">
        <v>0</v>
      </c>
      <c r="AP58" s="8">
        <v>2381000000</v>
      </c>
      <c r="AR58" s="8">
        <v>2381000000</v>
      </c>
      <c r="AS58" s="8">
        <v>0</v>
      </c>
      <c r="AT58" s="8" t="b">
        <v>1</v>
      </c>
      <c r="AU58" s="8" t="b">
        <v>0</v>
      </c>
    </row>
    <row r="59" spans="1:47" x14ac:dyDescent="0.25">
      <c r="A59" s="8" t="s">
        <v>920</v>
      </c>
      <c r="B59" s="8" t="s">
        <v>625</v>
      </c>
      <c r="C59" s="8">
        <v>20210101</v>
      </c>
      <c r="D59" s="8">
        <v>2021</v>
      </c>
      <c r="E59" s="8">
        <v>52</v>
      </c>
      <c r="F59" s="8" t="s">
        <v>921</v>
      </c>
      <c r="G59" s="8">
        <v>842</v>
      </c>
      <c r="H59" s="8" t="s">
        <v>627</v>
      </c>
      <c r="I59" s="8" t="s">
        <v>627</v>
      </c>
      <c r="J59" s="8" t="s">
        <v>628</v>
      </c>
      <c r="K59" s="8" t="s">
        <v>629</v>
      </c>
      <c r="L59" s="8">
        <v>616</v>
      </c>
      <c r="M59" s="8" t="s">
        <v>881</v>
      </c>
      <c r="N59" s="8" t="s">
        <v>341</v>
      </c>
      <c r="O59" s="8">
        <v>0</v>
      </c>
      <c r="P59" s="8" t="s">
        <v>632</v>
      </c>
      <c r="Q59" s="8" t="s">
        <v>633</v>
      </c>
      <c r="R59" s="8" t="s">
        <v>922</v>
      </c>
      <c r="S59" s="8" t="s">
        <v>923</v>
      </c>
      <c r="T59" s="8" t="b">
        <v>1</v>
      </c>
      <c r="U59" s="8" t="s">
        <v>924</v>
      </c>
      <c r="V59" s="8" t="s">
        <v>925</v>
      </c>
      <c r="W59" s="8">
        <v>3</v>
      </c>
      <c r="X59" s="8" t="b">
        <v>0</v>
      </c>
      <c r="Y59" s="8" t="s">
        <v>638</v>
      </c>
      <c r="Z59" s="8" t="s">
        <v>639</v>
      </c>
      <c r="AA59" s="8" t="s">
        <v>640</v>
      </c>
      <c r="AB59" s="8">
        <v>0</v>
      </c>
      <c r="AC59" s="8" t="s">
        <v>641</v>
      </c>
      <c r="AD59" s="8">
        <v>-1</v>
      </c>
      <c r="AE59" s="8" t="s">
        <v>642</v>
      </c>
      <c r="AF59" s="8">
        <v>0</v>
      </c>
      <c r="AG59" s="8" t="b">
        <v>0</v>
      </c>
      <c r="AH59" s="8">
        <v>-1</v>
      </c>
      <c r="AI59" s="8" t="s">
        <v>642</v>
      </c>
      <c r="AJ59" s="8">
        <v>0</v>
      </c>
      <c r="AK59" s="8" t="b">
        <v>0</v>
      </c>
      <c r="AL59" s="8">
        <v>0</v>
      </c>
      <c r="AM59" s="8" t="b">
        <v>0</v>
      </c>
      <c r="AN59" s="8">
        <v>0</v>
      </c>
      <c r="AO59" s="8" t="b">
        <v>0</v>
      </c>
      <c r="AP59" s="8">
        <v>1796000000</v>
      </c>
      <c r="AR59" s="8">
        <v>1796000000</v>
      </c>
      <c r="AS59" s="8">
        <v>0</v>
      </c>
      <c r="AT59" s="8" t="b">
        <v>1</v>
      </c>
      <c r="AU59" s="8" t="b">
        <v>0</v>
      </c>
    </row>
    <row r="60" spans="1:47" x14ac:dyDescent="0.25">
      <c r="A60" s="8" t="s">
        <v>920</v>
      </c>
      <c r="B60" s="8" t="s">
        <v>625</v>
      </c>
      <c r="C60" s="8">
        <v>20210101</v>
      </c>
      <c r="D60" s="8">
        <v>2021</v>
      </c>
      <c r="E60" s="8">
        <v>52</v>
      </c>
      <c r="F60" s="8" t="s">
        <v>921</v>
      </c>
      <c r="G60" s="8">
        <v>842</v>
      </c>
      <c r="H60" s="8" t="s">
        <v>627</v>
      </c>
      <c r="I60" s="8" t="s">
        <v>627</v>
      </c>
      <c r="J60" s="8" t="s">
        <v>628</v>
      </c>
      <c r="K60" s="8" t="s">
        <v>629</v>
      </c>
      <c r="L60" s="8">
        <v>620</v>
      </c>
      <c r="M60" s="8" t="s">
        <v>882</v>
      </c>
      <c r="N60" s="8" t="s">
        <v>347</v>
      </c>
      <c r="O60" s="8">
        <v>0</v>
      </c>
      <c r="P60" s="8" t="s">
        <v>632</v>
      </c>
      <c r="Q60" s="8" t="s">
        <v>633</v>
      </c>
      <c r="R60" s="8" t="s">
        <v>922</v>
      </c>
      <c r="S60" s="8" t="s">
        <v>923</v>
      </c>
      <c r="T60" s="8" t="b">
        <v>1</v>
      </c>
      <c r="U60" s="8" t="s">
        <v>924</v>
      </c>
      <c r="V60" s="8" t="s">
        <v>925</v>
      </c>
      <c r="W60" s="8">
        <v>3</v>
      </c>
      <c r="X60" s="8" t="b">
        <v>0</v>
      </c>
      <c r="Y60" s="8" t="s">
        <v>638</v>
      </c>
      <c r="Z60" s="8" t="s">
        <v>639</v>
      </c>
      <c r="AA60" s="8" t="s">
        <v>640</v>
      </c>
      <c r="AB60" s="8">
        <v>0</v>
      </c>
      <c r="AC60" s="8" t="s">
        <v>641</v>
      </c>
      <c r="AD60" s="8">
        <v>-1</v>
      </c>
      <c r="AE60" s="8" t="s">
        <v>642</v>
      </c>
      <c r="AF60" s="8">
        <v>0</v>
      </c>
      <c r="AG60" s="8" t="b">
        <v>0</v>
      </c>
      <c r="AH60" s="8">
        <v>-1</v>
      </c>
      <c r="AI60" s="8" t="s">
        <v>642</v>
      </c>
      <c r="AJ60" s="8">
        <v>0</v>
      </c>
      <c r="AK60" s="8" t="b">
        <v>0</v>
      </c>
      <c r="AL60" s="8">
        <v>0</v>
      </c>
      <c r="AM60" s="8" t="b">
        <v>0</v>
      </c>
      <c r="AN60" s="8">
        <v>0</v>
      </c>
      <c r="AO60" s="8" t="b">
        <v>0</v>
      </c>
      <c r="AP60" s="8">
        <v>822000000</v>
      </c>
      <c r="AR60" s="8">
        <v>822000000</v>
      </c>
      <c r="AS60" s="8">
        <v>0</v>
      </c>
      <c r="AT60" s="8" t="b">
        <v>1</v>
      </c>
      <c r="AU60" s="8" t="b">
        <v>0</v>
      </c>
    </row>
    <row r="61" spans="1:47" x14ac:dyDescent="0.25">
      <c r="A61" s="8" t="s">
        <v>920</v>
      </c>
      <c r="B61" s="8" t="s">
        <v>625</v>
      </c>
      <c r="C61" s="8">
        <v>20210101</v>
      </c>
      <c r="D61" s="8">
        <v>2021</v>
      </c>
      <c r="E61" s="8">
        <v>52</v>
      </c>
      <c r="F61" s="8" t="s">
        <v>921</v>
      </c>
      <c r="G61" s="8">
        <v>842</v>
      </c>
      <c r="H61" s="8" t="s">
        <v>627</v>
      </c>
      <c r="I61" s="8" t="s">
        <v>627</v>
      </c>
      <c r="J61" s="8" t="s">
        <v>628</v>
      </c>
      <c r="K61" s="8" t="s">
        <v>629</v>
      </c>
      <c r="L61" s="8">
        <v>642</v>
      </c>
      <c r="M61" s="8" t="s">
        <v>888</v>
      </c>
      <c r="N61" s="8" t="s">
        <v>355</v>
      </c>
      <c r="O61" s="8">
        <v>0</v>
      </c>
      <c r="P61" s="8" t="s">
        <v>632</v>
      </c>
      <c r="Q61" s="8" t="s">
        <v>633</v>
      </c>
      <c r="R61" s="8" t="s">
        <v>922</v>
      </c>
      <c r="S61" s="8" t="s">
        <v>923</v>
      </c>
      <c r="T61" s="8" t="b">
        <v>1</v>
      </c>
      <c r="U61" s="8" t="s">
        <v>924</v>
      </c>
      <c r="V61" s="8" t="s">
        <v>925</v>
      </c>
      <c r="W61" s="8">
        <v>3</v>
      </c>
      <c r="X61" s="8" t="b">
        <v>0</v>
      </c>
      <c r="Y61" s="8" t="s">
        <v>638</v>
      </c>
      <c r="Z61" s="8" t="s">
        <v>639</v>
      </c>
      <c r="AA61" s="8" t="s">
        <v>640</v>
      </c>
      <c r="AB61" s="8">
        <v>0</v>
      </c>
      <c r="AC61" s="8" t="s">
        <v>641</v>
      </c>
      <c r="AD61" s="8">
        <v>-1</v>
      </c>
      <c r="AE61" s="8" t="s">
        <v>642</v>
      </c>
      <c r="AF61" s="8">
        <v>0</v>
      </c>
      <c r="AG61" s="8" t="b">
        <v>0</v>
      </c>
      <c r="AH61" s="8">
        <v>-1</v>
      </c>
      <c r="AI61" s="8" t="s">
        <v>642</v>
      </c>
      <c r="AJ61" s="8">
        <v>0</v>
      </c>
      <c r="AK61" s="8" t="b">
        <v>0</v>
      </c>
      <c r="AL61" s="8">
        <v>0</v>
      </c>
      <c r="AM61" s="8" t="b">
        <v>0</v>
      </c>
      <c r="AN61" s="8">
        <v>0</v>
      </c>
      <c r="AO61" s="8" t="b">
        <v>0</v>
      </c>
      <c r="AP61" s="8">
        <v>617000000</v>
      </c>
      <c r="AR61" s="8">
        <v>617000000</v>
      </c>
      <c r="AS61" s="8">
        <v>0</v>
      </c>
      <c r="AT61" s="8" t="b">
        <v>1</v>
      </c>
      <c r="AU61" s="8" t="b">
        <v>0</v>
      </c>
    </row>
    <row r="62" spans="1:47" x14ac:dyDescent="0.25">
      <c r="A62" s="8" t="s">
        <v>920</v>
      </c>
      <c r="B62" s="8" t="s">
        <v>625</v>
      </c>
      <c r="C62" s="8">
        <v>20210101</v>
      </c>
      <c r="D62" s="8">
        <v>2021</v>
      </c>
      <c r="E62" s="8">
        <v>52</v>
      </c>
      <c r="F62" s="8" t="s">
        <v>921</v>
      </c>
      <c r="G62" s="8">
        <v>842</v>
      </c>
      <c r="H62" s="8" t="s">
        <v>627</v>
      </c>
      <c r="I62" s="8" t="s">
        <v>627</v>
      </c>
      <c r="J62" s="8" t="s">
        <v>628</v>
      </c>
      <c r="K62" s="8" t="s">
        <v>629</v>
      </c>
      <c r="L62" s="8">
        <v>643</v>
      </c>
      <c r="M62" s="8" t="s">
        <v>889</v>
      </c>
      <c r="N62" s="8" t="s">
        <v>890</v>
      </c>
      <c r="O62" s="8">
        <v>0</v>
      </c>
      <c r="P62" s="8" t="s">
        <v>632</v>
      </c>
      <c r="Q62" s="8" t="s">
        <v>633</v>
      </c>
      <c r="R62" s="8" t="s">
        <v>922</v>
      </c>
      <c r="S62" s="8" t="s">
        <v>923</v>
      </c>
      <c r="T62" s="8" t="b">
        <v>1</v>
      </c>
      <c r="U62" s="8" t="s">
        <v>924</v>
      </c>
      <c r="V62" s="8" t="s">
        <v>925</v>
      </c>
      <c r="W62" s="8">
        <v>3</v>
      </c>
      <c r="X62" s="8" t="b">
        <v>0</v>
      </c>
      <c r="Y62" s="8" t="s">
        <v>638</v>
      </c>
      <c r="Z62" s="8" t="s">
        <v>639</v>
      </c>
      <c r="AA62" s="8" t="s">
        <v>640</v>
      </c>
      <c r="AB62" s="8">
        <v>0</v>
      </c>
      <c r="AC62" s="8" t="s">
        <v>641</v>
      </c>
      <c r="AD62" s="8">
        <v>-1</v>
      </c>
      <c r="AE62" s="8" t="s">
        <v>642</v>
      </c>
      <c r="AF62" s="8">
        <v>0</v>
      </c>
      <c r="AG62" s="8" t="b">
        <v>0</v>
      </c>
      <c r="AH62" s="8">
        <v>-1</v>
      </c>
      <c r="AI62" s="8" t="s">
        <v>642</v>
      </c>
      <c r="AJ62" s="8">
        <v>0</v>
      </c>
      <c r="AK62" s="8" t="b">
        <v>0</v>
      </c>
      <c r="AL62" s="8">
        <v>0</v>
      </c>
      <c r="AM62" s="8" t="b">
        <v>0</v>
      </c>
      <c r="AN62" s="8">
        <v>0</v>
      </c>
      <c r="AO62" s="8" t="b">
        <v>0</v>
      </c>
      <c r="AP62" s="8">
        <v>4206000000</v>
      </c>
      <c r="AR62" s="8">
        <v>4206000000</v>
      </c>
      <c r="AS62" s="8">
        <v>0</v>
      </c>
      <c r="AT62" s="8" t="b">
        <v>1</v>
      </c>
      <c r="AU62" s="8" t="b">
        <v>0</v>
      </c>
    </row>
    <row r="63" spans="1:47" x14ac:dyDescent="0.25">
      <c r="A63" s="8" t="s">
        <v>920</v>
      </c>
      <c r="B63" s="8" t="s">
        <v>625</v>
      </c>
      <c r="C63" s="8">
        <v>20210101</v>
      </c>
      <c r="D63" s="8">
        <v>2021</v>
      </c>
      <c r="E63" s="8">
        <v>52</v>
      </c>
      <c r="F63" s="8" t="s">
        <v>921</v>
      </c>
      <c r="G63" s="8">
        <v>842</v>
      </c>
      <c r="H63" s="8" t="s">
        <v>627</v>
      </c>
      <c r="I63" s="8" t="s">
        <v>627</v>
      </c>
      <c r="J63" s="8" t="s">
        <v>628</v>
      </c>
      <c r="K63" s="8" t="s">
        <v>629</v>
      </c>
      <c r="L63" s="8">
        <v>682</v>
      </c>
      <c r="M63" s="8" t="s">
        <v>669</v>
      </c>
      <c r="N63" s="8" t="s">
        <v>363</v>
      </c>
      <c r="O63" s="8">
        <v>0</v>
      </c>
      <c r="P63" s="8" t="s">
        <v>632</v>
      </c>
      <c r="Q63" s="8" t="s">
        <v>633</v>
      </c>
      <c r="R63" s="8" t="s">
        <v>922</v>
      </c>
      <c r="S63" s="8" t="s">
        <v>923</v>
      </c>
      <c r="T63" s="8" t="b">
        <v>1</v>
      </c>
      <c r="U63" s="8" t="s">
        <v>924</v>
      </c>
      <c r="V63" s="8" t="s">
        <v>925</v>
      </c>
      <c r="W63" s="8">
        <v>3</v>
      </c>
      <c r="X63" s="8" t="b">
        <v>0</v>
      </c>
      <c r="Y63" s="8" t="s">
        <v>638</v>
      </c>
      <c r="Z63" s="8" t="s">
        <v>639</v>
      </c>
      <c r="AA63" s="8" t="s">
        <v>640</v>
      </c>
      <c r="AB63" s="8">
        <v>0</v>
      </c>
      <c r="AC63" s="8" t="s">
        <v>641</v>
      </c>
      <c r="AD63" s="8">
        <v>-1</v>
      </c>
      <c r="AE63" s="8" t="s">
        <v>642</v>
      </c>
      <c r="AF63" s="8">
        <v>0</v>
      </c>
      <c r="AG63" s="8" t="b">
        <v>0</v>
      </c>
      <c r="AH63" s="8">
        <v>-1</v>
      </c>
      <c r="AI63" s="8" t="s">
        <v>642</v>
      </c>
      <c r="AJ63" s="8">
        <v>0</v>
      </c>
      <c r="AK63" s="8" t="b">
        <v>0</v>
      </c>
      <c r="AL63" s="8">
        <v>0</v>
      </c>
      <c r="AM63" s="8" t="b">
        <v>0</v>
      </c>
      <c r="AN63" s="8">
        <v>0</v>
      </c>
      <c r="AO63" s="8" t="b">
        <v>0</v>
      </c>
      <c r="AP63" s="8">
        <v>10343000000</v>
      </c>
      <c r="AR63" s="8">
        <v>10343000000</v>
      </c>
      <c r="AS63" s="8">
        <v>0</v>
      </c>
      <c r="AT63" s="8" t="b">
        <v>1</v>
      </c>
      <c r="AU63" s="8" t="b">
        <v>0</v>
      </c>
    </row>
    <row r="64" spans="1:47" x14ac:dyDescent="0.25">
      <c r="A64" s="8" t="s">
        <v>920</v>
      </c>
      <c r="B64" s="8" t="s">
        <v>625</v>
      </c>
      <c r="C64" s="8">
        <v>20210101</v>
      </c>
      <c r="D64" s="8">
        <v>2021</v>
      </c>
      <c r="E64" s="8">
        <v>52</v>
      </c>
      <c r="F64" s="8" t="s">
        <v>921</v>
      </c>
      <c r="G64" s="8">
        <v>842</v>
      </c>
      <c r="H64" s="8" t="s">
        <v>627</v>
      </c>
      <c r="I64" s="8" t="s">
        <v>627</v>
      </c>
      <c r="J64" s="8" t="s">
        <v>628</v>
      </c>
      <c r="K64" s="8" t="s">
        <v>629</v>
      </c>
      <c r="L64" s="8">
        <v>699</v>
      </c>
      <c r="M64" s="8" t="s">
        <v>757</v>
      </c>
      <c r="N64" s="8" t="s">
        <v>199</v>
      </c>
      <c r="O64" s="8">
        <v>0</v>
      </c>
      <c r="P64" s="8" t="s">
        <v>632</v>
      </c>
      <c r="Q64" s="8" t="s">
        <v>633</v>
      </c>
      <c r="R64" s="8" t="s">
        <v>922</v>
      </c>
      <c r="S64" s="8" t="s">
        <v>923</v>
      </c>
      <c r="T64" s="8" t="b">
        <v>1</v>
      </c>
      <c r="U64" s="8" t="s">
        <v>924</v>
      </c>
      <c r="V64" s="8" t="s">
        <v>925</v>
      </c>
      <c r="W64" s="8">
        <v>3</v>
      </c>
      <c r="X64" s="8" t="b">
        <v>0</v>
      </c>
      <c r="Y64" s="8" t="s">
        <v>638</v>
      </c>
      <c r="Z64" s="8" t="s">
        <v>639</v>
      </c>
      <c r="AA64" s="8" t="s">
        <v>640</v>
      </c>
      <c r="AB64" s="8">
        <v>0</v>
      </c>
      <c r="AC64" s="8" t="s">
        <v>641</v>
      </c>
      <c r="AD64" s="8">
        <v>-1</v>
      </c>
      <c r="AE64" s="8" t="s">
        <v>642</v>
      </c>
      <c r="AF64" s="8">
        <v>0</v>
      </c>
      <c r="AG64" s="8" t="b">
        <v>0</v>
      </c>
      <c r="AH64" s="8">
        <v>-1</v>
      </c>
      <c r="AI64" s="8" t="s">
        <v>642</v>
      </c>
      <c r="AJ64" s="8">
        <v>0</v>
      </c>
      <c r="AK64" s="8" t="b">
        <v>0</v>
      </c>
      <c r="AL64" s="8">
        <v>0</v>
      </c>
      <c r="AM64" s="8" t="b">
        <v>0</v>
      </c>
      <c r="AN64" s="8">
        <v>0</v>
      </c>
      <c r="AO64" s="8" t="b">
        <v>0</v>
      </c>
      <c r="AP64" s="8">
        <v>18536000000</v>
      </c>
      <c r="AR64" s="8">
        <v>18536000000</v>
      </c>
      <c r="AS64" s="8">
        <v>0</v>
      </c>
      <c r="AT64" s="8" t="b">
        <v>1</v>
      </c>
      <c r="AU64" s="8" t="b">
        <v>0</v>
      </c>
    </row>
    <row r="65" spans="1:47" x14ac:dyDescent="0.25">
      <c r="A65" s="8" t="s">
        <v>920</v>
      </c>
      <c r="B65" s="8" t="s">
        <v>625</v>
      </c>
      <c r="C65" s="8">
        <v>20210101</v>
      </c>
      <c r="D65" s="8">
        <v>2021</v>
      </c>
      <c r="E65" s="8">
        <v>52</v>
      </c>
      <c r="F65" s="8" t="s">
        <v>921</v>
      </c>
      <c r="G65" s="8">
        <v>842</v>
      </c>
      <c r="H65" s="8" t="s">
        <v>627</v>
      </c>
      <c r="I65" s="8" t="s">
        <v>627</v>
      </c>
      <c r="J65" s="8" t="s">
        <v>628</v>
      </c>
      <c r="K65" s="8" t="s">
        <v>629</v>
      </c>
      <c r="L65" s="8">
        <v>702</v>
      </c>
      <c r="M65" s="8" t="s">
        <v>758</v>
      </c>
      <c r="N65" s="8" t="s">
        <v>373</v>
      </c>
      <c r="O65" s="8">
        <v>0</v>
      </c>
      <c r="P65" s="8" t="s">
        <v>632</v>
      </c>
      <c r="Q65" s="8" t="s">
        <v>633</v>
      </c>
      <c r="R65" s="8" t="s">
        <v>922</v>
      </c>
      <c r="S65" s="8" t="s">
        <v>923</v>
      </c>
      <c r="T65" s="8" t="b">
        <v>1</v>
      </c>
      <c r="U65" s="8" t="s">
        <v>924</v>
      </c>
      <c r="V65" s="8" t="s">
        <v>925</v>
      </c>
      <c r="W65" s="8">
        <v>3</v>
      </c>
      <c r="X65" s="8" t="b">
        <v>0</v>
      </c>
      <c r="Y65" s="8" t="s">
        <v>638</v>
      </c>
      <c r="Z65" s="8" t="s">
        <v>639</v>
      </c>
      <c r="AA65" s="8" t="s">
        <v>640</v>
      </c>
      <c r="AB65" s="8">
        <v>0</v>
      </c>
      <c r="AC65" s="8" t="s">
        <v>641</v>
      </c>
      <c r="AD65" s="8">
        <v>-1</v>
      </c>
      <c r="AE65" s="8" t="s">
        <v>642</v>
      </c>
      <c r="AF65" s="8">
        <v>0</v>
      </c>
      <c r="AG65" s="8" t="b">
        <v>0</v>
      </c>
      <c r="AH65" s="8">
        <v>-1</v>
      </c>
      <c r="AI65" s="8" t="s">
        <v>642</v>
      </c>
      <c r="AJ65" s="8">
        <v>0</v>
      </c>
      <c r="AK65" s="8" t="b">
        <v>0</v>
      </c>
      <c r="AL65" s="8">
        <v>0</v>
      </c>
      <c r="AM65" s="8" t="b">
        <v>0</v>
      </c>
      <c r="AN65" s="8">
        <v>0</v>
      </c>
      <c r="AO65" s="8" t="b">
        <v>0</v>
      </c>
      <c r="AP65" s="8">
        <v>30149000000</v>
      </c>
      <c r="AR65" s="8">
        <v>30149000000</v>
      </c>
      <c r="AS65" s="8">
        <v>0</v>
      </c>
      <c r="AT65" s="8" t="b">
        <v>1</v>
      </c>
      <c r="AU65" s="8" t="b">
        <v>0</v>
      </c>
    </row>
    <row r="66" spans="1:47" x14ac:dyDescent="0.25">
      <c r="A66" s="8" t="s">
        <v>920</v>
      </c>
      <c r="B66" s="8" t="s">
        <v>625</v>
      </c>
      <c r="C66" s="8">
        <v>20210101</v>
      </c>
      <c r="D66" s="8">
        <v>2021</v>
      </c>
      <c r="E66" s="8">
        <v>52</v>
      </c>
      <c r="F66" s="8" t="s">
        <v>921</v>
      </c>
      <c r="G66" s="8">
        <v>842</v>
      </c>
      <c r="H66" s="8" t="s">
        <v>627</v>
      </c>
      <c r="I66" s="8" t="s">
        <v>627</v>
      </c>
      <c r="J66" s="8" t="s">
        <v>628</v>
      </c>
      <c r="K66" s="8" t="s">
        <v>629</v>
      </c>
      <c r="L66" s="8">
        <v>703</v>
      </c>
      <c r="M66" s="8" t="s">
        <v>759</v>
      </c>
      <c r="N66" s="8" t="s">
        <v>379</v>
      </c>
      <c r="O66" s="8">
        <v>0</v>
      </c>
      <c r="P66" s="8" t="s">
        <v>632</v>
      </c>
      <c r="Q66" s="8" t="s">
        <v>633</v>
      </c>
      <c r="R66" s="8" t="s">
        <v>922</v>
      </c>
      <c r="S66" s="8" t="s">
        <v>923</v>
      </c>
      <c r="T66" s="8" t="b">
        <v>1</v>
      </c>
      <c r="U66" s="8" t="s">
        <v>924</v>
      </c>
      <c r="V66" s="8" t="s">
        <v>925</v>
      </c>
      <c r="W66" s="8">
        <v>3</v>
      </c>
      <c r="X66" s="8" t="b">
        <v>0</v>
      </c>
      <c r="Y66" s="8" t="s">
        <v>638</v>
      </c>
      <c r="Z66" s="8" t="s">
        <v>639</v>
      </c>
      <c r="AA66" s="8" t="s">
        <v>640</v>
      </c>
      <c r="AB66" s="8">
        <v>0</v>
      </c>
      <c r="AC66" s="8" t="s">
        <v>641</v>
      </c>
      <c r="AD66" s="8">
        <v>-1</v>
      </c>
      <c r="AE66" s="8" t="s">
        <v>642</v>
      </c>
      <c r="AF66" s="8">
        <v>0</v>
      </c>
      <c r="AG66" s="8" t="b">
        <v>0</v>
      </c>
      <c r="AH66" s="8">
        <v>-1</v>
      </c>
      <c r="AI66" s="8" t="s">
        <v>642</v>
      </c>
      <c r="AJ66" s="8">
        <v>0</v>
      </c>
      <c r="AK66" s="8" t="b">
        <v>0</v>
      </c>
      <c r="AL66" s="8">
        <v>0</v>
      </c>
      <c r="AM66" s="8" t="b">
        <v>0</v>
      </c>
      <c r="AN66" s="8">
        <v>0</v>
      </c>
      <c r="AO66" s="8" t="b">
        <v>0</v>
      </c>
      <c r="AP66" s="8">
        <v>261000000</v>
      </c>
      <c r="AR66" s="8">
        <v>261000000</v>
      </c>
      <c r="AS66" s="8">
        <v>0</v>
      </c>
      <c r="AT66" s="8" t="b">
        <v>1</v>
      </c>
      <c r="AU66" s="8" t="b">
        <v>0</v>
      </c>
    </row>
    <row r="67" spans="1:47" x14ac:dyDescent="0.25">
      <c r="A67" s="8" t="s">
        <v>920</v>
      </c>
      <c r="B67" s="8" t="s">
        <v>625</v>
      </c>
      <c r="C67" s="8">
        <v>20210101</v>
      </c>
      <c r="D67" s="8">
        <v>2021</v>
      </c>
      <c r="E67" s="8">
        <v>52</v>
      </c>
      <c r="F67" s="8" t="s">
        <v>921</v>
      </c>
      <c r="G67" s="8">
        <v>842</v>
      </c>
      <c r="H67" s="8" t="s">
        <v>627</v>
      </c>
      <c r="I67" s="8" t="s">
        <v>627</v>
      </c>
      <c r="J67" s="8" t="s">
        <v>628</v>
      </c>
      <c r="K67" s="8" t="s">
        <v>629</v>
      </c>
      <c r="L67" s="8">
        <v>704</v>
      </c>
      <c r="M67" s="8" t="s">
        <v>760</v>
      </c>
      <c r="N67" s="8" t="s">
        <v>457</v>
      </c>
      <c r="O67" s="8">
        <v>0</v>
      </c>
      <c r="P67" s="8" t="s">
        <v>632</v>
      </c>
      <c r="Q67" s="8" t="s">
        <v>633</v>
      </c>
      <c r="R67" s="8" t="s">
        <v>922</v>
      </c>
      <c r="S67" s="8" t="s">
        <v>923</v>
      </c>
      <c r="T67" s="8" t="b">
        <v>1</v>
      </c>
      <c r="U67" s="8" t="s">
        <v>924</v>
      </c>
      <c r="V67" s="8" t="s">
        <v>925</v>
      </c>
      <c r="W67" s="8">
        <v>3</v>
      </c>
      <c r="X67" s="8" t="b">
        <v>0</v>
      </c>
      <c r="Y67" s="8" t="s">
        <v>638</v>
      </c>
      <c r="Z67" s="8" t="s">
        <v>639</v>
      </c>
      <c r="AA67" s="8" t="s">
        <v>640</v>
      </c>
      <c r="AB67" s="8">
        <v>0</v>
      </c>
      <c r="AC67" s="8" t="s">
        <v>641</v>
      </c>
      <c r="AD67" s="8">
        <v>-1</v>
      </c>
      <c r="AE67" s="8" t="s">
        <v>642</v>
      </c>
      <c r="AF67" s="8">
        <v>0</v>
      </c>
      <c r="AG67" s="8" t="b">
        <v>0</v>
      </c>
      <c r="AH67" s="8">
        <v>-1</v>
      </c>
      <c r="AI67" s="8" t="s">
        <v>642</v>
      </c>
      <c r="AJ67" s="8">
        <v>0</v>
      </c>
      <c r="AK67" s="8" t="b">
        <v>0</v>
      </c>
      <c r="AL67" s="8">
        <v>0</v>
      </c>
      <c r="AM67" s="8" t="b">
        <v>0</v>
      </c>
      <c r="AN67" s="8">
        <v>0</v>
      </c>
      <c r="AO67" s="8" t="b">
        <v>0</v>
      </c>
      <c r="AP67" s="8">
        <v>1837000000</v>
      </c>
      <c r="AR67" s="8">
        <v>1837000000</v>
      </c>
      <c r="AS67" s="8">
        <v>0</v>
      </c>
      <c r="AT67" s="8" t="b">
        <v>1</v>
      </c>
      <c r="AU67" s="8" t="b">
        <v>0</v>
      </c>
    </row>
    <row r="68" spans="1:47" x14ac:dyDescent="0.25">
      <c r="A68" s="8" t="s">
        <v>920</v>
      </c>
      <c r="B68" s="8" t="s">
        <v>625</v>
      </c>
      <c r="C68" s="8">
        <v>20210101</v>
      </c>
      <c r="D68" s="8">
        <v>2021</v>
      </c>
      <c r="E68" s="8">
        <v>52</v>
      </c>
      <c r="F68" s="8" t="s">
        <v>921</v>
      </c>
      <c r="G68" s="8">
        <v>842</v>
      </c>
      <c r="H68" s="8" t="s">
        <v>627</v>
      </c>
      <c r="I68" s="8" t="s">
        <v>627</v>
      </c>
      <c r="J68" s="8" t="s">
        <v>628</v>
      </c>
      <c r="K68" s="8" t="s">
        <v>629</v>
      </c>
      <c r="L68" s="8">
        <v>705</v>
      </c>
      <c r="M68" s="8" t="s">
        <v>840</v>
      </c>
      <c r="N68" s="8" t="s">
        <v>377</v>
      </c>
      <c r="O68" s="8">
        <v>0</v>
      </c>
      <c r="P68" s="8" t="s">
        <v>632</v>
      </c>
      <c r="Q68" s="8" t="s">
        <v>633</v>
      </c>
      <c r="R68" s="8" t="s">
        <v>922</v>
      </c>
      <c r="S68" s="8" t="s">
        <v>923</v>
      </c>
      <c r="T68" s="8" t="b">
        <v>1</v>
      </c>
      <c r="U68" s="8" t="s">
        <v>924</v>
      </c>
      <c r="V68" s="8" t="s">
        <v>925</v>
      </c>
      <c r="W68" s="8">
        <v>3</v>
      </c>
      <c r="X68" s="8" t="b">
        <v>0</v>
      </c>
      <c r="Y68" s="8" t="s">
        <v>638</v>
      </c>
      <c r="Z68" s="8" t="s">
        <v>639</v>
      </c>
      <c r="AA68" s="8" t="s">
        <v>640</v>
      </c>
      <c r="AB68" s="8">
        <v>0</v>
      </c>
      <c r="AC68" s="8" t="s">
        <v>641</v>
      </c>
      <c r="AD68" s="8">
        <v>-1</v>
      </c>
      <c r="AE68" s="8" t="s">
        <v>642</v>
      </c>
      <c r="AF68" s="8">
        <v>0</v>
      </c>
      <c r="AG68" s="8" t="b">
        <v>0</v>
      </c>
      <c r="AH68" s="8">
        <v>-1</v>
      </c>
      <c r="AI68" s="8" t="s">
        <v>642</v>
      </c>
      <c r="AJ68" s="8">
        <v>0</v>
      </c>
      <c r="AK68" s="8" t="b">
        <v>0</v>
      </c>
      <c r="AL68" s="8">
        <v>0</v>
      </c>
      <c r="AM68" s="8" t="b">
        <v>0</v>
      </c>
      <c r="AN68" s="8">
        <v>0</v>
      </c>
      <c r="AO68" s="8" t="b">
        <v>0</v>
      </c>
      <c r="AP68" s="8">
        <v>121000000</v>
      </c>
      <c r="AR68" s="8">
        <v>121000000</v>
      </c>
      <c r="AS68" s="8">
        <v>0</v>
      </c>
      <c r="AT68" s="8" t="b">
        <v>1</v>
      </c>
      <c r="AU68" s="8" t="b">
        <v>0</v>
      </c>
    </row>
    <row r="69" spans="1:47" x14ac:dyDescent="0.25">
      <c r="A69" s="8" t="s">
        <v>920</v>
      </c>
      <c r="B69" s="8" t="s">
        <v>625</v>
      </c>
      <c r="C69" s="8">
        <v>20210101</v>
      </c>
      <c r="D69" s="8">
        <v>2021</v>
      </c>
      <c r="E69" s="8">
        <v>52</v>
      </c>
      <c r="F69" s="8" t="s">
        <v>921</v>
      </c>
      <c r="G69" s="8">
        <v>842</v>
      </c>
      <c r="H69" s="8" t="s">
        <v>627</v>
      </c>
      <c r="I69" s="8" t="s">
        <v>627</v>
      </c>
      <c r="J69" s="8" t="s">
        <v>628</v>
      </c>
      <c r="K69" s="8" t="s">
        <v>629</v>
      </c>
      <c r="L69" s="8">
        <v>710</v>
      </c>
      <c r="M69" s="8" t="s">
        <v>842</v>
      </c>
      <c r="N69" s="8" t="s">
        <v>469</v>
      </c>
      <c r="O69" s="8">
        <v>0</v>
      </c>
      <c r="P69" s="8" t="s">
        <v>632</v>
      </c>
      <c r="Q69" s="8" t="s">
        <v>633</v>
      </c>
      <c r="R69" s="8" t="s">
        <v>922</v>
      </c>
      <c r="S69" s="8" t="s">
        <v>923</v>
      </c>
      <c r="T69" s="8" t="b">
        <v>1</v>
      </c>
      <c r="U69" s="8" t="s">
        <v>924</v>
      </c>
      <c r="V69" s="8" t="s">
        <v>925</v>
      </c>
      <c r="W69" s="8">
        <v>3</v>
      </c>
      <c r="X69" s="8" t="b">
        <v>0</v>
      </c>
      <c r="Y69" s="8" t="s">
        <v>638</v>
      </c>
      <c r="Z69" s="8" t="s">
        <v>639</v>
      </c>
      <c r="AA69" s="8" t="s">
        <v>640</v>
      </c>
      <c r="AB69" s="8">
        <v>0</v>
      </c>
      <c r="AC69" s="8" t="s">
        <v>641</v>
      </c>
      <c r="AD69" s="8">
        <v>-1</v>
      </c>
      <c r="AE69" s="8" t="s">
        <v>642</v>
      </c>
      <c r="AF69" s="8">
        <v>0</v>
      </c>
      <c r="AG69" s="8" t="b">
        <v>0</v>
      </c>
      <c r="AH69" s="8">
        <v>-1</v>
      </c>
      <c r="AI69" s="8" t="s">
        <v>642</v>
      </c>
      <c r="AJ69" s="8">
        <v>0</v>
      </c>
      <c r="AK69" s="8" t="b">
        <v>0</v>
      </c>
      <c r="AL69" s="8">
        <v>0</v>
      </c>
      <c r="AM69" s="8" t="b">
        <v>0</v>
      </c>
      <c r="AN69" s="8">
        <v>0</v>
      </c>
      <c r="AO69" s="8" t="b">
        <v>0</v>
      </c>
      <c r="AP69" s="8">
        <v>2145000000</v>
      </c>
      <c r="AR69" s="8">
        <v>2145000000</v>
      </c>
      <c r="AS69" s="8">
        <v>0</v>
      </c>
      <c r="AT69" s="8" t="b">
        <v>1</v>
      </c>
      <c r="AU69" s="8" t="b">
        <v>0</v>
      </c>
    </row>
    <row r="70" spans="1:47" x14ac:dyDescent="0.25">
      <c r="A70" s="8" t="s">
        <v>920</v>
      </c>
      <c r="B70" s="8" t="s">
        <v>625</v>
      </c>
      <c r="C70" s="8">
        <v>20210101</v>
      </c>
      <c r="D70" s="8">
        <v>2021</v>
      </c>
      <c r="E70" s="8">
        <v>52</v>
      </c>
      <c r="F70" s="8" t="s">
        <v>921</v>
      </c>
      <c r="G70" s="8">
        <v>842</v>
      </c>
      <c r="H70" s="8" t="s">
        <v>627</v>
      </c>
      <c r="I70" s="8" t="s">
        <v>627</v>
      </c>
      <c r="J70" s="8" t="s">
        <v>628</v>
      </c>
      <c r="K70" s="8" t="s">
        <v>629</v>
      </c>
      <c r="L70" s="8">
        <v>724</v>
      </c>
      <c r="M70" s="8" t="s">
        <v>844</v>
      </c>
      <c r="N70" s="8" t="s">
        <v>131</v>
      </c>
      <c r="O70" s="8">
        <v>0</v>
      </c>
      <c r="P70" s="8" t="s">
        <v>632</v>
      </c>
      <c r="Q70" s="8" t="s">
        <v>633</v>
      </c>
      <c r="R70" s="8" t="s">
        <v>922</v>
      </c>
      <c r="S70" s="8" t="s">
        <v>923</v>
      </c>
      <c r="T70" s="8" t="b">
        <v>1</v>
      </c>
      <c r="U70" s="8" t="s">
        <v>924</v>
      </c>
      <c r="V70" s="8" t="s">
        <v>925</v>
      </c>
      <c r="W70" s="8">
        <v>3</v>
      </c>
      <c r="X70" s="8" t="b">
        <v>0</v>
      </c>
      <c r="Y70" s="8" t="s">
        <v>638</v>
      </c>
      <c r="Z70" s="8" t="s">
        <v>639</v>
      </c>
      <c r="AA70" s="8" t="s">
        <v>640</v>
      </c>
      <c r="AB70" s="8">
        <v>0</v>
      </c>
      <c r="AC70" s="8" t="s">
        <v>641</v>
      </c>
      <c r="AD70" s="8">
        <v>-1</v>
      </c>
      <c r="AE70" s="8" t="s">
        <v>642</v>
      </c>
      <c r="AF70" s="8">
        <v>0</v>
      </c>
      <c r="AG70" s="8" t="b">
        <v>0</v>
      </c>
      <c r="AH70" s="8">
        <v>-1</v>
      </c>
      <c r="AI70" s="8" t="s">
        <v>642</v>
      </c>
      <c r="AJ70" s="8">
        <v>0</v>
      </c>
      <c r="AK70" s="8" t="b">
        <v>0</v>
      </c>
      <c r="AL70" s="8">
        <v>0</v>
      </c>
      <c r="AM70" s="8" t="b">
        <v>0</v>
      </c>
      <c r="AN70" s="8">
        <v>0</v>
      </c>
      <c r="AO70" s="8" t="b">
        <v>0</v>
      </c>
      <c r="AP70" s="8">
        <v>5620000000</v>
      </c>
      <c r="AR70" s="8">
        <v>5620000000</v>
      </c>
      <c r="AS70" s="8">
        <v>0</v>
      </c>
      <c r="AT70" s="8" t="b">
        <v>1</v>
      </c>
      <c r="AU70" s="8" t="b">
        <v>0</v>
      </c>
    </row>
    <row r="71" spans="1:47" x14ac:dyDescent="0.25">
      <c r="A71" s="8" t="s">
        <v>920</v>
      </c>
      <c r="B71" s="8" t="s">
        <v>625</v>
      </c>
      <c r="C71" s="8">
        <v>20210101</v>
      </c>
      <c r="D71" s="8">
        <v>2021</v>
      </c>
      <c r="E71" s="8">
        <v>52</v>
      </c>
      <c r="F71" s="8" t="s">
        <v>921</v>
      </c>
      <c r="G71" s="8">
        <v>842</v>
      </c>
      <c r="H71" s="8" t="s">
        <v>627</v>
      </c>
      <c r="I71" s="8" t="s">
        <v>627</v>
      </c>
      <c r="J71" s="8" t="s">
        <v>628</v>
      </c>
      <c r="K71" s="8" t="s">
        <v>629</v>
      </c>
      <c r="L71" s="8">
        <v>752</v>
      </c>
      <c r="M71" s="8" t="s">
        <v>849</v>
      </c>
      <c r="N71" s="8" t="s">
        <v>371</v>
      </c>
      <c r="O71" s="8">
        <v>0</v>
      </c>
      <c r="P71" s="8" t="s">
        <v>632</v>
      </c>
      <c r="Q71" s="8" t="s">
        <v>633</v>
      </c>
      <c r="R71" s="8" t="s">
        <v>922</v>
      </c>
      <c r="S71" s="8" t="s">
        <v>923</v>
      </c>
      <c r="T71" s="8" t="b">
        <v>1</v>
      </c>
      <c r="U71" s="8" t="s">
        <v>924</v>
      </c>
      <c r="V71" s="8" t="s">
        <v>925</v>
      </c>
      <c r="W71" s="8">
        <v>3</v>
      </c>
      <c r="X71" s="8" t="b">
        <v>0</v>
      </c>
      <c r="Y71" s="8" t="s">
        <v>638</v>
      </c>
      <c r="Z71" s="8" t="s">
        <v>639</v>
      </c>
      <c r="AA71" s="8" t="s">
        <v>640</v>
      </c>
      <c r="AB71" s="8">
        <v>0</v>
      </c>
      <c r="AC71" s="8" t="s">
        <v>641</v>
      </c>
      <c r="AD71" s="8">
        <v>-1</v>
      </c>
      <c r="AE71" s="8" t="s">
        <v>642</v>
      </c>
      <c r="AF71" s="8">
        <v>0</v>
      </c>
      <c r="AG71" s="8" t="b">
        <v>0</v>
      </c>
      <c r="AH71" s="8">
        <v>-1</v>
      </c>
      <c r="AI71" s="8" t="s">
        <v>642</v>
      </c>
      <c r="AJ71" s="8">
        <v>0</v>
      </c>
      <c r="AK71" s="8" t="b">
        <v>0</v>
      </c>
      <c r="AL71" s="8">
        <v>0</v>
      </c>
      <c r="AM71" s="8" t="b">
        <v>0</v>
      </c>
      <c r="AN71" s="8">
        <v>0</v>
      </c>
      <c r="AO71" s="8" t="b">
        <v>0</v>
      </c>
      <c r="AP71" s="8">
        <v>7092000000</v>
      </c>
      <c r="AR71" s="8">
        <v>7092000000</v>
      </c>
      <c r="AS71" s="8">
        <v>0</v>
      </c>
      <c r="AT71" s="8" t="b">
        <v>1</v>
      </c>
      <c r="AU71" s="8" t="b">
        <v>0</v>
      </c>
    </row>
    <row r="72" spans="1:47" x14ac:dyDescent="0.25">
      <c r="A72" s="8" t="s">
        <v>920</v>
      </c>
      <c r="B72" s="8" t="s">
        <v>625</v>
      </c>
      <c r="C72" s="8">
        <v>20210101</v>
      </c>
      <c r="D72" s="8">
        <v>2021</v>
      </c>
      <c r="E72" s="8">
        <v>52</v>
      </c>
      <c r="F72" s="8" t="s">
        <v>921</v>
      </c>
      <c r="G72" s="8">
        <v>842</v>
      </c>
      <c r="H72" s="8" t="s">
        <v>627</v>
      </c>
      <c r="I72" s="8" t="s">
        <v>627</v>
      </c>
      <c r="J72" s="8" t="s">
        <v>628</v>
      </c>
      <c r="K72" s="8" t="s">
        <v>629</v>
      </c>
      <c r="L72" s="8">
        <v>757</v>
      </c>
      <c r="M72" s="8" t="s">
        <v>850</v>
      </c>
      <c r="N72" s="8" t="s">
        <v>83</v>
      </c>
      <c r="O72" s="8">
        <v>0</v>
      </c>
      <c r="P72" s="8" t="s">
        <v>632</v>
      </c>
      <c r="Q72" s="8" t="s">
        <v>633</v>
      </c>
      <c r="R72" s="8" t="s">
        <v>922</v>
      </c>
      <c r="S72" s="8" t="s">
        <v>923</v>
      </c>
      <c r="T72" s="8" t="b">
        <v>1</v>
      </c>
      <c r="U72" s="8" t="s">
        <v>924</v>
      </c>
      <c r="V72" s="8" t="s">
        <v>925</v>
      </c>
      <c r="W72" s="8">
        <v>3</v>
      </c>
      <c r="X72" s="8" t="b">
        <v>0</v>
      </c>
      <c r="Y72" s="8" t="s">
        <v>638</v>
      </c>
      <c r="Z72" s="8" t="s">
        <v>639</v>
      </c>
      <c r="AA72" s="8" t="s">
        <v>640</v>
      </c>
      <c r="AB72" s="8">
        <v>0</v>
      </c>
      <c r="AC72" s="8" t="s">
        <v>641</v>
      </c>
      <c r="AD72" s="8">
        <v>-1</v>
      </c>
      <c r="AE72" s="8" t="s">
        <v>642</v>
      </c>
      <c r="AF72" s="8">
        <v>0</v>
      </c>
      <c r="AG72" s="8" t="b">
        <v>0</v>
      </c>
      <c r="AH72" s="8">
        <v>-1</v>
      </c>
      <c r="AI72" s="8" t="s">
        <v>642</v>
      </c>
      <c r="AJ72" s="8">
        <v>0</v>
      </c>
      <c r="AK72" s="8" t="b">
        <v>0</v>
      </c>
      <c r="AL72" s="8">
        <v>0</v>
      </c>
      <c r="AM72" s="8" t="b">
        <v>0</v>
      </c>
      <c r="AN72" s="8">
        <v>0</v>
      </c>
      <c r="AO72" s="8" t="b">
        <v>0</v>
      </c>
      <c r="AP72" s="8">
        <v>47114000000</v>
      </c>
      <c r="AR72" s="8">
        <v>47114000000</v>
      </c>
      <c r="AS72" s="8">
        <v>0</v>
      </c>
      <c r="AT72" s="8" t="b">
        <v>1</v>
      </c>
      <c r="AU72" s="8" t="b">
        <v>0</v>
      </c>
    </row>
    <row r="73" spans="1:47" x14ac:dyDescent="0.25">
      <c r="A73" s="8" t="s">
        <v>920</v>
      </c>
      <c r="B73" s="8" t="s">
        <v>625</v>
      </c>
      <c r="C73" s="8">
        <v>20210101</v>
      </c>
      <c r="D73" s="8">
        <v>2021</v>
      </c>
      <c r="E73" s="8">
        <v>52</v>
      </c>
      <c r="F73" s="8" t="s">
        <v>921</v>
      </c>
      <c r="G73" s="8">
        <v>842</v>
      </c>
      <c r="H73" s="8" t="s">
        <v>627</v>
      </c>
      <c r="I73" s="8" t="s">
        <v>627</v>
      </c>
      <c r="J73" s="8" t="s">
        <v>628</v>
      </c>
      <c r="K73" s="8" t="s">
        <v>629</v>
      </c>
      <c r="L73" s="8">
        <v>764</v>
      </c>
      <c r="M73" s="8" t="s">
        <v>853</v>
      </c>
      <c r="N73" s="8" t="s">
        <v>411</v>
      </c>
      <c r="O73" s="8">
        <v>0</v>
      </c>
      <c r="P73" s="8" t="s">
        <v>632</v>
      </c>
      <c r="Q73" s="8" t="s">
        <v>633</v>
      </c>
      <c r="R73" s="8" t="s">
        <v>922</v>
      </c>
      <c r="S73" s="8" t="s">
        <v>923</v>
      </c>
      <c r="T73" s="8" t="b">
        <v>1</v>
      </c>
      <c r="U73" s="8" t="s">
        <v>924</v>
      </c>
      <c r="V73" s="8" t="s">
        <v>925</v>
      </c>
      <c r="W73" s="8">
        <v>3</v>
      </c>
      <c r="X73" s="8" t="b">
        <v>0</v>
      </c>
      <c r="Y73" s="8" t="s">
        <v>638</v>
      </c>
      <c r="Z73" s="8" t="s">
        <v>639</v>
      </c>
      <c r="AA73" s="8" t="s">
        <v>640</v>
      </c>
      <c r="AB73" s="8">
        <v>0</v>
      </c>
      <c r="AC73" s="8" t="s">
        <v>641</v>
      </c>
      <c r="AD73" s="8">
        <v>-1</v>
      </c>
      <c r="AE73" s="8" t="s">
        <v>642</v>
      </c>
      <c r="AF73" s="8">
        <v>0</v>
      </c>
      <c r="AG73" s="8" t="b">
        <v>0</v>
      </c>
      <c r="AH73" s="8">
        <v>-1</v>
      </c>
      <c r="AI73" s="8" t="s">
        <v>642</v>
      </c>
      <c r="AJ73" s="8">
        <v>0</v>
      </c>
      <c r="AK73" s="8" t="b">
        <v>0</v>
      </c>
      <c r="AL73" s="8">
        <v>0</v>
      </c>
      <c r="AM73" s="8" t="b">
        <v>0</v>
      </c>
      <c r="AN73" s="8">
        <v>0</v>
      </c>
      <c r="AO73" s="8" t="b">
        <v>0</v>
      </c>
      <c r="AP73" s="8">
        <v>2339000000</v>
      </c>
      <c r="AR73" s="8">
        <v>2339000000</v>
      </c>
      <c r="AS73" s="8">
        <v>0</v>
      </c>
      <c r="AT73" s="8" t="b">
        <v>1</v>
      </c>
      <c r="AU73" s="8" t="b">
        <v>0</v>
      </c>
    </row>
    <row r="74" spans="1:47" x14ac:dyDescent="0.25">
      <c r="A74" s="8" t="s">
        <v>920</v>
      </c>
      <c r="B74" s="8" t="s">
        <v>625</v>
      </c>
      <c r="C74" s="8">
        <v>20210101</v>
      </c>
      <c r="D74" s="8">
        <v>2021</v>
      </c>
      <c r="E74" s="8">
        <v>52</v>
      </c>
      <c r="F74" s="8" t="s">
        <v>921</v>
      </c>
      <c r="G74" s="8">
        <v>842</v>
      </c>
      <c r="H74" s="8" t="s">
        <v>627</v>
      </c>
      <c r="I74" s="8" t="s">
        <v>627</v>
      </c>
      <c r="J74" s="8" t="s">
        <v>628</v>
      </c>
      <c r="K74" s="8" t="s">
        <v>629</v>
      </c>
      <c r="L74" s="8">
        <v>792</v>
      </c>
      <c r="M74" s="8" t="s">
        <v>897</v>
      </c>
      <c r="N74" s="8" t="s">
        <v>898</v>
      </c>
      <c r="O74" s="8">
        <v>0</v>
      </c>
      <c r="P74" s="8" t="s">
        <v>632</v>
      </c>
      <c r="Q74" s="8" t="s">
        <v>633</v>
      </c>
      <c r="R74" s="8" t="s">
        <v>922</v>
      </c>
      <c r="S74" s="8" t="s">
        <v>923</v>
      </c>
      <c r="T74" s="8" t="b">
        <v>1</v>
      </c>
      <c r="U74" s="8" t="s">
        <v>924</v>
      </c>
      <c r="V74" s="8" t="s">
        <v>925</v>
      </c>
      <c r="W74" s="8">
        <v>3</v>
      </c>
      <c r="X74" s="8" t="b">
        <v>0</v>
      </c>
      <c r="Y74" s="8" t="s">
        <v>638</v>
      </c>
      <c r="Z74" s="8" t="s">
        <v>639</v>
      </c>
      <c r="AA74" s="8" t="s">
        <v>640</v>
      </c>
      <c r="AB74" s="8">
        <v>0</v>
      </c>
      <c r="AC74" s="8" t="s">
        <v>641</v>
      </c>
      <c r="AD74" s="8">
        <v>-1</v>
      </c>
      <c r="AE74" s="8" t="s">
        <v>642</v>
      </c>
      <c r="AF74" s="8">
        <v>0</v>
      </c>
      <c r="AG74" s="8" t="b">
        <v>0</v>
      </c>
      <c r="AH74" s="8">
        <v>-1</v>
      </c>
      <c r="AI74" s="8" t="s">
        <v>642</v>
      </c>
      <c r="AJ74" s="8">
        <v>0</v>
      </c>
      <c r="AK74" s="8" t="b">
        <v>0</v>
      </c>
      <c r="AL74" s="8">
        <v>0</v>
      </c>
      <c r="AM74" s="8" t="b">
        <v>0</v>
      </c>
      <c r="AN74" s="8">
        <v>0</v>
      </c>
      <c r="AO74" s="8" t="b">
        <v>0</v>
      </c>
      <c r="AP74" s="8">
        <v>3373000000</v>
      </c>
      <c r="AR74" s="8">
        <v>3373000000</v>
      </c>
      <c r="AS74" s="8">
        <v>0</v>
      </c>
      <c r="AT74" s="8" t="b">
        <v>1</v>
      </c>
      <c r="AU74" s="8" t="b">
        <v>0</v>
      </c>
    </row>
    <row r="75" spans="1:47" x14ac:dyDescent="0.25">
      <c r="A75" s="8" t="s">
        <v>920</v>
      </c>
      <c r="B75" s="8" t="s">
        <v>625</v>
      </c>
      <c r="C75" s="8">
        <v>20210101</v>
      </c>
      <c r="D75" s="8">
        <v>2021</v>
      </c>
      <c r="E75" s="8">
        <v>52</v>
      </c>
      <c r="F75" s="8" t="s">
        <v>921</v>
      </c>
      <c r="G75" s="8">
        <v>842</v>
      </c>
      <c r="H75" s="8" t="s">
        <v>627</v>
      </c>
      <c r="I75" s="8" t="s">
        <v>627</v>
      </c>
      <c r="J75" s="8" t="s">
        <v>628</v>
      </c>
      <c r="K75" s="8" t="s">
        <v>629</v>
      </c>
      <c r="L75" s="8">
        <v>826</v>
      </c>
      <c r="M75" s="8" t="s">
        <v>905</v>
      </c>
      <c r="N75" s="8" t="s">
        <v>906</v>
      </c>
      <c r="O75" s="8">
        <v>0</v>
      </c>
      <c r="P75" s="8" t="s">
        <v>632</v>
      </c>
      <c r="Q75" s="8" t="s">
        <v>633</v>
      </c>
      <c r="R75" s="8" t="s">
        <v>922</v>
      </c>
      <c r="S75" s="8" t="s">
        <v>923</v>
      </c>
      <c r="T75" s="8" t="b">
        <v>1</v>
      </c>
      <c r="U75" s="8" t="s">
        <v>924</v>
      </c>
      <c r="V75" s="8" t="s">
        <v>925</v>
      </c>
      <c r="W75" s="8">
        <v>3</v>
      </c>
      <c r="X75" s="8" t="b">
        <v>0</v>
      </c>
      <c r="Y75" s="8" t="s">
        <v>638</v>
      </c>
      <c r="Z75" s="8" t="s">
        <v>639</v>
      </c>
      <c r="AA75" s="8" t="s">
        <v>640</v>
      </c>
      <c r="AB75" s="8">
        <v>0</v>
      </c>
      <c r="AC75" s="8" t="s">
        <v>641</v>
      </c>
      <c r="AD75" s="8">
        <v>-1</v>
      </c>
      <c r="AE75" s="8" t="s">
        <v>642</v>
      </c>
      <c r="AF75" s="8">
        <v>0</v>
      </c>
      <c r="AG75" s="8" t="b">
        <v>0</v>
      </c>
      <c r="AH75" s="8">
        <v>-1</v>
      </c>
      <c r="AI75" s="8" t="s">
        <v>642</v>
      </c>
      <c r="AJ75" s="8">
        <v>0</v>
      </c>
      <c r="AK75" s="8" t="b">
        <v>0</v>
      </c>
      <c r="AL75" s="8">
        <v>0</v>
      </c>
      <c r="AM75" s="8" t="b">
        <v>0</v>
      </c>
      <c r="AN75" s="8">
        <v>0</v>
      </c>
      <c r="AO75" s="8" t="b">
        <v>0</v>
      </c>
      <c r="AP75" s="8">
        <v>125088000000</v>
      </c>
      <c r="AR75" s="8">
        <v>125088000000</v>
      </c>
      <c r="AS75" s="8">
        <v>0</v>
      </c>
      <c r="AT75" s="8" t="b">
        <v>1</v>
      </c>
      <c r="AU75" s="8" t="b">
        <v>0</v>
      </c>
    </row>
    <row r="76" spans="1:47" x14ac:dyDescent="0.25">
      <c r="A76" s="8" t="s">
        <v>920</v>
      </c>
      <c r="B76" s="8" t="s">
        <v>625</v>
      </c>
      <c r="C76" s="8">
        <v>20210101</v>
      </c>
      <c r="D76" s="8">
        <v>2021</v>
      </c>
      <c r="E76" s="8">
        <v>52</v>
      </c>
      <c r="F76" s="8" t="s">
        <v>921</v>
      </c>
      <c r="G76" s="8">
        <v>842</v>
      </c>
      <c r="H76" s="8" t="s">
        <v>627</v>
      </c>
      <c r="I76" s="8" t="s">
        <v>627</v>
      </c>
      <c r="J76" s="8" t="s">
        <v>628</v>
      </c>
      <c r="K76" s="8" t="s">
        <v>629</v>
      </c>
      <c r="L76" s="8">
        <v>862</v>
      </c>
      <c r="M76" s="8" t="s">
        <v>911</v>
      </c>
      <c r="N76" s="8" t="s">
        <v>451</v>
      </c>
      <c r="O76" s="8">
        <v>0</v>
      </c>
      <c r="P76" s="8" t="s">
        <v>632</v>
      </c>
      <c r="Q76" s="8" t="s">
        <v>633</v>
      </c>
      <c r="R76" s="8" t="s">
        <v>922</v>
      </c>
      <c r="S76" s="8" t="s">
        <v>923</v>
      </c>
      <c r="T76" s="8" t="b">
        <v>1</v>
      </c>
      <c r="U76" s="8" t="s">
        <v>924</v>
      </c>
      <c r="V76" s="8" t="s">
        <v>925</v>
      </c>
      <c r="W76" s="8">
        <v>3</v>
      </c>
      <c r="X76" s="8" t="b">
        <v>0</v>
      </c>
      <c r="Y76" s="8" t="s">
        <v>638</v>
      </c>
      <c r="Z76" s="8" t="s">
        <v>639</v>
      </c>
      <c r="AA76" s="8" t="s">
        <v>640</v>
      </c>
      <c r="AB76" s="8">
        <v>0</v>
      </c>
      <c r="AC76" s="8" t="s">
        <v>641</v>
      </c>
      <c r="AD76" s="8">
        <v>-1</v>
      </c>
      <c r="AE76" s="8" t="s">
        <v>642</v>
      </c>
      <c r="AF76" s="8">
        <v>0</v>
      </c>
      <c r="AG76" s="8" t="b">
        <v>0</v>
      </c>
      <c r="AH76" s="8">
        <v>-1</v>
      </c>
      <c r="AI76" s="8" t="s">
        <v>642</v>
      </c>
      <c r="AJ76" s="8">
        <v>0</v>
      </c>
      <c r="AK76" s="8" t="b">
        <v>0</v>
      </c>
      <c r="AL76" s="8">
        <v>0</v>
      </c>
      <c r="AM76" s="8" t="b">
        <v>0</v>
      </c>
      <c r="AN76" s="8">
        <v>0</v>
      </c>
      <c r="AO76" s="8" t="b">
        <v>0</v>
      </c>
      <c r="AP76" s="8">
        <v>1491000000</v>
      </c>
      <c r="AR76" s="8">
        <v>1491000000</v>
      </c>
      <c r="AS76" s="8">
        <v>0</v>
      </c>
      <c r="AT76" s="8" t="b">
        <v>1</v>
      </c>
      <c r="AU76" s="8" t="b">
        <v>0</v>
      </c>
    </row>
    <row r="77" spans="1:47" x14ac:dyDescent="0.25">
      <c r="A77" s="8" t="s">
        <v>920</v>
      </c>
      <c r="B77" s="8" t="s">
        <v>625</v>
      </c>
      <c r="C77" s="8">
        <v>20210101</v>
      </c>
      <c r="D77" s="8">
        <v>2021</v>
      </c>
      <c r="E77" s="8">
        <v>52</v>
      </c>
      <c r="F77" s="8" t="s">
        <v>921</v>
      </c>
      <c r="G77" s="8">
        <v>842</v>
      </c>
      <c r="H77" s="8" t="s">
        <v>627</v>
      </c>
      <c r="I77" s="8" t="s">
        <v>627</v>
      </c>
      <c r="J77" s="8" t="s">
        <v>628</v>
      </c>
      <c r="K77" s="8" t="s">
        <v>629</v>
      </c>
      <c r="L77" s="8">
        <v>899</v>
      </c>
      <c r="M77" s="8" t="s">
        <v>932</v>
      </c>
      <c r="N77" s="8" t="s">
        <v>933</v>
      </c>
      <c r="O77" s="8">
        <v>0</v>
      </c>
      <c r="P77" s="8" t="s">
        <v>632</v>
      </c>
      <c r="Q77" s="8" t="s">
        <v>633</v>
      </c>
      <c r="R77" s="8" t="s">
        <v>922</v>
      </c>
      <c r="S77" s="8" t="s">
        <v>923</v>
      </c>
      <c r="T77" s="8" t="b">
        <v>1</v>
      </c>
      <c r="U77" s="8" t="s">
        <v>924</v>
      </c>
      <c r="V77" s="8" t="s">
        <v>925</v>
      </c>
      <c r="W77" s="8">
        <v>3</v>
      </c>
      <c r="X77" s="8" t="b">
        <v>0</v>
      </c>
      <c r="Y77" s="8" t="s">
        <v>638</v>
      </c>
      <c r="Z77" s="8" t="s">
        <v>639</v>
      </c>
      <c r="AA77" s="8" t="s">
        <v>640</v>
      </c>
      <c r="AB77" s="8">
        <v>0</v>
      </c>
      <c r="AC77" s="8" t="s">
        <v>641</v>
      </c>
      <c r="AD77" s="8">
        <v>-1</v>
      </c>
      <c r="AE77" s="8" t="s">
        <v>642</v>
      </c>
      <c r="AF77" s="8">
        <v>0</v>
      </c>
      <c r="AG77" s="8" t="b">
        <v>0</v>
      </c>
      <c r="AH77" s="8">
        <v>-1</v>
      </c>
      <c r="AI77" s="8" t="s">
        <v>642</v>
      </c>
      <c r="AJ77" s="8">
        <v>0</v>
      </c>
      <c r="AK77" s="8" t="b">
        <v>0</v>
      </c>
      <c r="AL77" s="8">
        <v>0</v>
      </c>
      <c r="AM77" s="8" t="b">
        <v>0</v>
      </c>
      <c r="AN77" s="8">
        <v>0</v>
      </c>
      <c r="AO77" s="8" t="b">
        <v>0</v>
      </c>
      <c r="AP77" s="8">
        <v>2982000000</v>
      </c>
      <c r="AR77" s="8">
        <v>2982000000</v>
      </c>
      <c r="AS77" s="8">
        <v>0</v>
      </c>
      <c r="AT77" s="8" t="b">
        <v>1</v>
      </c>
      <c r="AU77" s="8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A9B0-B33A-487C-BE75-532E77494126}">
  <dimension ref="A1:U226"/>
  <sheetViews>
    <sheetView workbookViewId="0">
      <pane ySplit="2" topLeftCell="A3" activePane="bottomLeft" state="frozen"/>
      <selection pane="bottomLeft" activeCell="H32" sqref="H32"/>
    </sheetView>
  </sheetViews>
  <sheetFormatPr defaultRowHeight="15" x14ac:dyDescent="0.25"/>
  <cols>
    <col min="2" max="2" width="28.42578125" customWidth="1"/>
    <col min="3" max="4" width="14.140625" bestFit="1" customWidth="1"/>
    <col min="5" max="5" width="14.85546875" bestFit="1" customWidth="1"/>
    <col min="6" max="6" width="2.7109375" customWidth="1"/>
    <col min="8" max="8" width="18" customWidth="1"/>
    <col min="9" max="9" width="12" bestFit="1" customWidth="1"/>
    <col min="10" max="10" width="2.7109375" customWidth="1"/>
    <col min="12" max="12" width="16.42578125" customWidth="1"/>
    <col min="14" max="14" width="2.7109375" customWidth="1"/>
    <col min="16" max="16" width="28.42578125" customWidth="1"/>
    <col min="18" max="18" width="2.7109375" customWidth="1"/>
    <col min="20" max="20" width="18" customWidth="1"/>
    <col min="21" max="21" width="12" bestFit="1" customWidth="1"/>
  </cols>
  <sheetData>
    <row r="1" spans="1:21" x14ac:dyDescent="0.25">
      <c r="B1" s="7" t="s">
        <v>936</v>
      </c>
      <c r="C1" t="s">
        <v>2349</v>
      </c>
      <c r="G1" t="s">
        <v>939</v>
      </c>
      <c r="K1" t="s">
        <v>940</v>
      </c>
      <c r="P1" s="7" t="s">
        <v>944</v>
      </c>
      <c r="S1" t="s">
        <v>939</v>
      </c>
    </row>
    <row r="2" spans="1:21" x14ac:dyDescent="0.25">
      <c r="C2" t="s">
        <v>934</v>
      </c>
      <c r="D2" t="s">
        <v>935</v>
      </c>
      <c r="E2" t="s">
        <v>938</v>
      </c>
      <c r="M2" t="s">
        <v>941</v>
      </c>
    </row>
    <row r="3" spans="1:21" x14ac:dyDescent="0.25">
      <c r="A3">
        <f>RANK(E3,$E$3:$E$224)</f>
        <v>98</v>
      </c>
      <c r="B3" t="s">
        <v>7</v>
      </c>
      <c r="C3" s="9">
        <f>VLOOKUP($B3,'COMtrade - US goods exports'!$N:$AQ,30,FALSE)</f>
        <v>49756045</v>
      </c>
      <c r="D3" s="9">
        <f>VLOOKUP($B3,'COMtrade - US goods imports'!$N:$AQ,30,FALSE)</f>
        <v>19945780</v>
      </c>
      <c r="E3" s="11">
        <f t="shared" ref="E3:E66" si="0">(C3-D3)/1000000000</f>
        <v>2.9810264999999999E-2</v>
      </c>
      <c r="G3">
        <v>1</v>
      </c>
      <c r="H3" t="str">
        <f>VLOOKUP($G3,$A$3:$E$224,2,FALSE)</f>
        <v>Netherlands</v>
      </c>
      <c r="I3" s="11">
        <f>VLOOKUP($G3,$A$3:$E$224,5,FALSE)</f>
        <v>43.800625005999997</v>
      </c>
      <c r="K3">
        <v>1</v>
      </c>
      <c r="L3" t="str">
        <f>VLOOKUP($K3,$G$3:$I$224,2,FALSE)</f>
        <v>Netherlands</v>
      </c>
      <c r="M3" s="11">
        <f>VLOOKUP($K3,$G$3:$I$224,3,FALSE)</f>
        <v>43.800625005999997</v>
      </c>
      <c r="O3">
        <f>RANK(Q3,$Q$3:$Q$224)</f>
        <v>157</v>
      </c>
      <c r="P3" t="str">
        <f>B3</f>
        <v>Afghanistan</v>
      </c>
      <c r="Q3" s="11">
        <f>100*(D3/$D$226)</f>
        <v>6.4757921546281395E-4</v>
      </c>
      <c r="S3">
        <v>1</v>
      </c>
      <c r="T3" t="str">
        <f>VLOOKUP($S3,$O$3:$Q$224,2,FALSE)</f>
        <v>Mexico</v>
      </c>
      <c r="U3" s="11">
        <f>VLOOKUP($S3,$O$3:$Q$224,3,FALSE)</f>
        <v>15.440548031863994</v>
      </c>
    </row>
    <row r="4" spans="1:21" x14ac:dyDescent="0.25">
      <c r="A4">
        <f t="shared" ref="A4:A67" si="1">RANK(E4,$E$3:$E$224)</f>
        <v>80</v>
      </c>
      <c r="B4" t="s">
        <v>13</v>
      </c>
      <c r="C4" s="9">
        <f>VLOOKUP($B4,'COMtrade - US goods exports'!$N:$AQ,30,FALSE)</f>
        <v>139246329</v>
      </c>
      <c r="D4" s="9">
        <f>VLOOKUP($B4,'COMtrade - US goods imports'!$N:$AQ,30,FALSE)</f>
        <v>77395317</v>
      </c>
      <c r="E4" s="11">
        <f t="shared" si="0"/>
        <v>6.1851011999999997E-2</v>
      </c>
      <c r="G4">
        <f>+G3+1</f>
        <v>2</v>
      </c>
      <c r="H4" t="str">
        <f t="shared" ref="H4:H67" si="2">VLOOKUP($G4,$A$3:$E$224,2,FALSE)</f>
        <v>Hong Kong SAR</v>
      </c>
      <c r="I4" s="11">
        <f t="shared" ref="I4:I67" si="3">VLOOKUP($G4,$A$3:$E$224,5,FALSE)</f>
        <v>23.561322538999999</v>
      </c>
      <c r="K4">
        <v>2</v>
      </c>
      <c r="L4" t="str">
        <f t="shared" ref="L4:L23" si="4">VLOOKUP($K4,$G$3:$I$224,2,FALSE)</f>
        <v>Hong Kong SAR</v>
      </c>
      <c r="M4" s="11">
        <f t="shared" ref="M4:M23" si="5">VLOOKUP($K4,$G$3:$I$224,3,FALSE)</f>
        <v>23.561322538999999</v>
      </c>
      <c r="O4">
        <f t="shared" ref="O4:O67" si="6">RANK(Q4,$Q$3:$Q$224)</f>
        <v>133</v>
      </c>
      <c r="P4" t="str">
        <f t="shared" ref="P4:P67" si="7">B4</f>
        <v>Albania</v>
      </c>
      <c r="Q4" s="11">
        <f t="shared" ref="Q4:Q67" si="8">100*(D4/$D$226)</f>
        <v>2.5127921125850071E-3</v>
      </c>
      <c r="S4">
        <f>+S3+1</f>
        <v>2</v>
      </c>
      <c r="T4" t="str">
        <f t="shared" ref="T4:T67" si="9">VLOOKUP($S4,$O$3:$Q$224,2,FALSE)</f>
        <v>China</v>
      </c>
      <c r="U4" s="11">
        <f t="shared" ref="U4:U67" si="10">VLOOKUP($S4,$O$3:$Q$224,3,FALSE)</f>
        <v>13.870252590821016</v>
      </c>
    </row>
    <row r="5" spans="1:21" x14ac:dyDescent="0.25">
      <c r="A5">
        <f t="shared" si="1"/>
        <v>182</v>
      </c>
      <c r="B5" t="s">
        <v>121</v>
      </c>
      <c r="C5" s="9">
        <f>VLOOKUP($B5,'COMtrade - US goods exports'!$N:$AQ,30,FALSE)</f>
        <v>1214448016</v>
      </c>
      <c r="D5" s="9">
        <f>VLOOKUP($B5,'COMtrade - US goods imports'!$N:$AQ,30,FALSE)</f>
        <v>3043448004</v>
      </c>
      <c r="E5" s="11">
        <f t="shared" si="0"/>
        <v>-1.8289999880000001</v>
      </c>
      <c r="G5">
        <f t="shared" ref="G5:G68" si="11">+G4+1</f>
        <v>3</v>
      </c>
      <c r="H5" t="str">
        <f t="shared" si="2"/>
        <v>Australia</v>
      </c>
      <c r="I5" s="11">
        <f t="shared" si="3"/>
        <v>18.791017100000001</v>
      </c>
      <c r="K5">
        <v>3</v>
      </c>
      <c r="L5" t="str">
        <f t="shared" si="4"/>
        <v>Australia</v>
      </c>
      <c r="M5" s="11">
        <f t="shared" si="5"/>
        <v>18.791017100000001</v>
      </c>
      <c r="O5">
        <f t="shared" si="6"/>
        <v>63</v>
      </c>
      <c r="P5" t="str">
        <f t="shared" si="7"/>
        <v>Algeria</v>
      </c>
      <c r="Q5" s="11">
        <f t="shared" si="8"/>
        <v>9.8811561680324705E-2</v>
      </c>
      <c r="S5">
        <f t="shared" ref="S5:S68" si="12">+S4+1</f>
        <v>3</v>
      </c>
      <c r="T5" t="str">
        <f t="shared" si="9"/>
        <v>Canada</v>
      </c>
      <c r="U5" s="11">
        <f t="shared" si="10"/>
        <v>13.620101184581371</v>
      </c>
    </row>
    <row r="6" spans="1:21" x14ac:dyDescent="0.25">
      <c r="A6">
        <f t="shared" si="1"/>
        <v>142</v>
      </c>
      <c r="B6" t="s">
        <v>3</v>
      </c>
      <c r="C6" s="9">
        <f>VLOOKUP($B6,'COMtrade - US goods exports'!$N:$AQ,30,FALSE)</f>
        <v>6212578</v>
      </c>
      <c r="D6" s="9">
        <f>VLOOKUP($B6,'COMtrade - US goods imports'!$N:$AQ,30,FALSE)</f>
        <v>53457332</v>
      </c>
      <c r="E6" s="11">
        <f t="shared" si="0"/>
        <v>-4.7244754E-2</v>
      </c>
      <c r="G6">
        <f t="shared" si="11"/>
        <v>4</v>
      </c>
      <c r="H6" t="str">
        <f t="shared" si="2"/>
        <v>United Arab Emirates</v>
      </c>
      <c r="I6" s="11">
        <f t="shared" si="3"/>
        <v>18.280463182999998</v>
      </c>
      <c r="K6">
        <v>4</v>
      </c>
      <c r="L6" t="str">
        <f t="shared" si="4"/>
        <v>United Arab Emirates</v>
      </c>
      <c r="M6" s="11">
        <f t="shared" si="5"/>
        <v>18.280463182999998</v>
      </c>
      <c r="O6">
        <f t="shared" si="6"/>
        <v>139</v>
      </c>
      <c r="P6" t="str">
        <f t="shared" si="7"/>
        <v>Andorra</v>
      </c>
      <c r="Q6" s="11">
        <f t="shared" si="8"/>
        <v>1.7355980622114138E-3</v>
      </c>
      <c r="S6">
        <f t="shared" si="12"/>
        <v>4</v>
      </c>
      <c r="T6" t="str">
        <f t="shared" si="9"/>
        <v>Germany</v>
      </c>
      <c r="U6" s="11">
        <f t="shared" si="10"/>
        <v>5.1817086486816626</v>
      </c>
    </row>
    <row r="7" spans="1:21" x14ac:dyDescent="0.25">
      <c r="A7">
        <f t="shared" si="1"/>
        <v>167</v>
      </c>
      <c r="B7" t="s">
        <v>17</v>
      </c>
      <c r="C7" s="9">
        <f>VLOOKUP($B7,'COMtrade - US goods exports'!$N:$AQ,30,FALSE)</f>
        <v>595278456</v>
      </c>
      <c r="D7" s="9">
        <f>VLOOKUP($B7,'COMtrade - US goods imports'!$N:$AQ,30,FALSE)</f>
        <v>1170441661</v>
      </c>
      <c r="E7" s="11">
        <f t="shared" si="0"/>
        <v>-0.57516320499999996</v>
      </c>
      <c r="G7">
        <f t="shared" si="11"/>
        <v>5</v>
      </c>
      <c r="H7" t="str">
        <f t="shared" si="2"/>
        <v>Belgium</v>
      </c>
      <c r="I7" s="11">
        <f t="shared" si="3"/>
        <v>15.804544294999999</v>
      </c>
      <c r="K7">
        <v>5</v>
      </c>
      <c r="L7" t="str">
        <f t="shared" si="4"/>
        <v>Belgium</v>
      </c>
      <c r="M7" s="11">
        <f t="shared" si="5"/>
        <v>15.804544294999999</v>
      </c>
      <c r="O7">
        <f t="shared" si="6"/>
        <v>81</v>
      </c>
      <c r="P7" t="str">
        <f t="shared" si="7"/>
        <v>Angola</v>
      </c>
      <c r="Q7" s="11">
        <f t="shared" si="8"/>
        <v>3.8000704538773258E-2</v>
      </c>
      <c r="S7">
        <f t="shared" si="12"/>
        <v>5</v>
      </c>
      <c r="T7" t="str">
        <f t="shared" si="9"/>
        <v>Japan</v>
      </c>
      <c r="U7" s="11">
        <f t="shared" si="10"/>
        <v>4.7836949474701935</v>
      </c>
    </row>
    <row r="8" spans="1:21" x14ac:dyDescent="0.25">
      <c r="A8">
        <f t="shared" si="1"/>
        <v>30</v>
      </c>
      <c r="B8" t="s">
        <v>792</v>
      </c>
      <c r="C8" s="9">
        <f>VLOOKUP($B8,'COMtrade - US goods exports'!$N:$AQ,30,FALSE)</f>
        <v>977335437</v>
      </c>
      <c r="D8" s="9">
        <f>VLOOKUP($B8,'COMtrade - US goods imports'!$N:$AQ,30,FALSE)</f>
        <v>12971620</v>
      </c>
      <c r="E8" s="11">
        <f t="shared" si="0"/>
        <v>0.96436381699999996</v>
      </c>
      <c r="G8">
        <f t="shared" si="11"/>
        <v>6</v>
      </c>
      <c r="H8" t="str">
        <f t="shared" si="2"/>
        <v>Panama</v>
      </c>
      <c r="I8" s="11">
        <f t="shared" si="3"/>
        <v>10.676618331</v>
      </c>
      <c r="K8">
        <v>6</v>
      </c>
      <c r="L8" t="str">
        <f t="shared" si="4"/>
        <v>Panama</v>
      </c>
      <c r="M8" s="11">
        <f t="shared" si="5"/>
        <v>10.676618331</v>
      </c>
      <c r="O8">
        <f t="shared" si="6"/>
        <v>166</v>
      </c>
      <c r="P8" t="str">
        <f t="shared" si="7"/>
        <v>Antigua and Barbuda</v>
      </c>
      <c r="Q8" s="11">
        <f t="shared" si="8"/>
        <v>4.2114931092600771E-4</v>
      </c>
      <c r="S8">
        <f t="shared" si="12"/>
        <v>6</v>
      </c>
      <c r="T8" t="str">
        <f t="shared" si="9"/>
        <v>Rep. of Korea</v>
      </c>
      <c r="U8" s="11">
        <f t="shared" si="10"/>
        <v>3.7735125513926429</v>
      </c>
    </row>
    <row r="9" spans="1:21" x14ac:dyDescent="0.25">
      <c r="A9">
        <f t="shared" si="1"/>
        <v>41</v>
      </c>
      <c r="B9" t="s">
        <v>31</v>
      </c>
      <c r="C9" s="9">
        <f>VLOOKUP($B9,'COMtrade - US goods exports'!$N:$AQ,30,FALSE)</f>
        <v>541549689</v>
      </c>
      <c r="D9" s="9">
        <f>VLOOKUP($B9,'COMtrade - US goods imports'!$N:$AQ,30,FALSE)</f>
        <v>69339160</v>
      </c>
      <c r="E9" s="11">
        <f t="shared" si="0"/>
        <v>0.47221052899999999</v>
      </c>
      <c r="G9">
        <f t="shared" si="11"/>
        <v>7</v>
      </c>
      <c r="H9" t="str">
        <f t="shared" si="2"/>
        <v>United Kingdom</v>
      </c>
      <c r="I9" s="11">
        <f t="shared" si="3"/>
        <v>10.477876235</v>
      </c>
      <c r="K9">
        <v>7</v>
      </c>
      <c r="L9" t="str">
        <f t="shared" si="4"/>
        <v>United Kingdom</v>
      </c>
      <c r="M9" s="11">
        <f t="shared" si="5"/>
        <v>10.477876235</v>
      </c>
      <c r="O9">
        <f t="shared" si="6"/>
        <v>136</v>
      </c>
      <c r="P9" t="str">
        <f t="shared" si="7"/>
        <v>Azerbaijan</v>
      </c>
      <c r="Q9" s="11">
        <f t="shared" si="8"/>
        <v>2.2512330344388902E-3</v>
      </c>
      <c r="S9">
        <f t="shared" si="12"/>
        <v>7</v>
      </c>
      <c r="T9" t="str">
        <f t="shared" si="9"/>
        <v>Vietnam</v>
      </c>
      <c r="U9" s="11">
        <f t="shared" si="10"/>
        <v>3.7154500313724985</v>
      </c>
    </row>
    <row r="10" spans="1:21" x14ac:dyDescent="0.25">
      <c r="A10">
        <f t="shared" si="1"/>
        <v>10</v>
      </c>
      <c r="B10" t="s">
        <v>21</v>
      </c>
      <c r="C10" s="9">
        <f>VLOOKUP($B10,'COMtrade - US goods exports'!$N:$AQ,30,FALSE)</f>
        <v>11441926314</v>
      </c>
      <c r="D10" s="9">
        <f>VLOOKUP($B10,'COMtrade - US goods imports'!$N:$AQ,30,FALSE)</f>
        <v>6438256099</v>
      </c>
      <c r="E10" s="11">
        <f t="shared" si="0"/>
        <v>5.0036702149999996</v>
      </c>
      <c r="G10">
        <f t="shared" si="11"/>
        <v>8</v>
      </c>
      <c r="H10" t="str">
        <f t="shared" si="2"/>
        <v>Dominican Rep.</v>
      </c>
      <c r="I10" s="11">
        <f t="shared" si="3"/>
        <v>6.0038327130000004</v>
      </c>
      <c r="K10">
        <v>8</v>
      </c>
      <c r="L10" t="str">
        <f t="shared" si="4"/>
        <v>Dominican Rep.</v>
      </c>
      <c r="M10" s="11">
        <f t="shared" si="5"/>
        <v>6.0038327130000004</v>
      </c>
      <c r="O10">
        <f t="shared" si="6"/>
        <v>48</v>
      </c>
      <c r="P10" t="str">
        <f t="shared" si="7"/>
        <v>Argentina</v>
      </c>
      <c r="Q10" s="11">
        <f t="shared" si="8"/>
        <v>0.20903072396963651</v>
      </c>
      <c r="S10">
        <f t="shared" si="12"/>
        <v>8</v>
      </c>
      <c r="T10" t="str">
        <f t="shared" si="9"/>
        <v>Other Asia</v>
      </c>
      <c r="U10" s="11">
        <f t="shared" si="10"/>
        <v>2.8490330163072946</v>
      </c>
    </row>
    <row r="11" spans="1:21" x14ac:dyDescent="0.25">
      <c r="A11">
        <f t="shared" si="1"/>
        <v>3</v>
      </c>
      <c r="B11" t="s">
        <v>27</v>
      </c>
      <c r="C11" s="9">
        <f>VLOOKUP($B11,'COMtrade - US goods exports'!$N:$AQ,30,FALSE)</f>
        <v>33672030175</v>
      </c>
      <c r="D11" s="9">
        <f>VLOOKUP($B11,'COMtrade - US goods imports'!$N:$AQ,30,FALSE)</f>
        <v>14881013075</v>
      </c>
      <c r="E11" s="11">
        <f t="shared" si="0"/>
        <v>18.791017100000001</v>
      </c>
      <c r="G11">
        <f t="shared" si="11"/>
        <v>9</v>
      </c>
      <c r="H11" t="str">
        <f t="shared" si="2"/>
        <v>Brazil</v>
      </c>
      <c r="I11" s="11">
        <f t="shared" si="3"/>
        <v>5.685479419</v>
      </c>
      <c r="K11">
        <v>9</v>
      </c>
      <c r="L11" t="str">
        <f t="shared" si="4"/>
        <v>Brazil</v>
      </c>
      <c r="M11" s="11">
        <f t="shared" si="5"/>
        <v>5.685479419</v>
      </c>
      <c r="O11">
        <f t="shared" si="6"/>
        <v>30</v>
      </c>
      <c r="P11" t="str">
        <f t="shared" si="7"/>
        <v>Australia</v>
      </c>
      <c r="Q11" s="11">
        <f t="shared" si="8"/>
        <v>0.48314153532227749</v>
      </c>
      <c r="S11">
        <f t="shared" si="12"/>
        <v>9</v>
      </c>
      <c r="T11" t="str">
        <f t="shared" si="9"/>
        <v>India</v>
      </c>
      <c r="U11" s="11">
        <f t="shared" si="10"/>
        <v>2.719501188227611</v>
      </c>
    </row>
    <row r="12" spans="1:21" x14ac:dyDescent="0.25">
      <c r="A12">
        <f t="shared" si="1"/>
        <v>207</v>
      </c>
      <c r="B12" t="s">
        <v>25</v>
      </c>
      <c r="C12" s="9">
        <f>VLOOKUP($B12,'COMtrade - US goods exports'!$N:$AQ,30,FALSE)</f>
        <v>5500813097</v>
      </c>
      <c r="D12" s="9">
        <f>VLOOKUP($B12,'COMtrade - US goods imports'!$N:$AQ,30,FALSE)</f>
        <v>18991721052</v>
      </c>
      <c r="E12" s="11">
        <f t="shared" si="0"/>
        <v>-13.490907955000001</v>
      </c>
      <c r="G12">
        <f t="shared" si="11"/>
        <v>10</v>
      </c>
      <c r="H12" t="str">
        <f t="shared" si="2"/>
        <v>Argentina</v>
      </c>
      <c r="I12" s="11">
        <f t="shared" si="3"/>
        <v>5.0036702149999996</v>
      </c>
      <c r="K12">
        <v>10</v>
      </c>
      <c r="L12" t="str">
        <f t="shared" si="4"/>
        <v>Argentina</v>
      </c>
      <c r="M12" s="11">
        <f t="shared" si="5"/>
        <v>5.0036702149999996</v>
      </c>
      <c r="O12">
        <f t="shared" si="6"/>
        <v>24</v>
      </c>
      <c r="P12" t="str">
        <f t="shared" si="7"/>
        <v>Austria</v>
      </c>
      <c r="Q12" s="11">
        <f t="shared" si="8"/>
        <v>0.61660380386942837</v>
      </c>
      <c r="S12">
        <f t="shared" si="12"/>
        <v>10</v>
      </c>
      <c r="T12" t="str">
        <f t="shared" si="9"/>
        <v>Ireland</v>
      </c>
      <c r="U12" s="11">
        <f t="shared" si="10"/>
        <v>2.6717173469984616</v>
      </c>
    </row>
    <row r="13" spans="1:21" x14ac:dyDescent="0.25">
      <c r="A13">
        <f t="shared" si="1"/>
        <v>12</v>
      </c>
      <c r="B13" t="s">
        <v>662</v>
      </c>
      <c r="C13" s="9">
        <f>VLOOKUP($B13,'COMtrade - US goods exports'!$N:$AQ,30,FALSE)</f>
        <v>5582228883</v>
      </c>
      <c r="D13" s="9">
        <f>VLOOKUP($B13,'COMtrade - US goods imports'!$N:$AQ,30,FALSE)</f>
        <v>1825254096</v>
      </c>
      <c r="E13" s="11">
        <f t="shared" si="0"/>
        <v>3.7569747869999999</v>
      </c>
      <c r="G13">
        <f t="shared" si="11"/>
        <v>11</v>
      </c>
      <c r="H13" t="str">
        <f t="shared" si="2"/>
        <v>Guatemala</v>
      </c>
      <c r="I13" s="11">
        <f t="shared" si="3"/>
        <v>4.8993170409999998</v>
      </c>
      <c r="O13">
        <f t="shared" si="6"/>
        <v>72</v>
      </c>
      <c r="P13" t="str">
        <f t="shared" si="7"/>
        <v>Bahamas</v>
      </c>
      <c r="Q13" s="11">
        <f t="shared" si="8"/>
        <v>5.9260485952816473E-2</v>
      </c>
      <c r="S13">
        <f t="shared" si="12"/>
        <v>11</v>
      </c>
      <c r="T13" t="str">
        <f t="shared" si="9"/>
        <v>Italy</v>
      </c>
      <c r="U13" s="11">
        <f t="shared" si="10"/>
        <v>2.3677303880320766</v>
      </c>
    </row>
    <row r="14" spans="1:21" x14ac:dyDescent="0.25">
      <c r="A14">
        <f t="shared" si="1"/>
        <v>40</v>
      </c>
      <c r="B14" t="s">
        <v>45</v>
      </c>
      <c r="C14" s="9">
        <f>VLOOKUP($B14,'COMtrade - US goods exports'!$N:$AQ,30,FALSE)</f>
        <v>1676246189</v>
      </c>
      <c r="D14" s="9">
        <f>VLOOKUP($B14,'COMtrade - US goods imports'!$N:$AQ,30,FALSE)</f>
        <v>1179877762</v>
      </c>
      <c r="E14" s="11">
        <f t="shared" si="0"/>
        <v>0.496368427</v>
      </c>
      <c r="G14">
        <f t="shared" si="11"/>
        <v>12</v>
      </c>
      <c r="H14" t="str">
        <f t="shared" si="2"/>
        <v>Bahamas</v>
      </c>
      <c r="I14" s="11">
        <f t="shared" si="3"/>
        <v>3.7569747869999999</v>
      </c>
      <c r="K14">
        <v>213</v>
      </c>
      <c r="L14" t="str">
        <f t="shared" si="4"/>
        <v>Italy</v>
      </c>
      <c r="M14" s="11">
        <f t="shared" si="5"/>
        <v>-44.010525495000003</v>
      </c>
      <c r="O14">
        <f t="shared" si="6"/>
        <v>80</v>
      </c>
      <c r="P14" t="str">
        <f t="shared" si="7"/>
        <v>Bahrain</v>
      </c>
      <c r="Q14" s="11">
        <f t="shared" si="8"/>
        <v>3.8307066229447059E-2</v>
      </c>
      <c r="S14">
        <f t="shared" si="12"/>
        <v>12</v>
      </c>
      <c r="T14" t="str">
        <f t="shared" si="9"/>
        <v>United Kingdom</v>
      </c>
      <c r="U14" s="11">
        <f t="shared" si="10"/>
        <v>2.0641251039524402</v>
      </c>
    </row>
    <row r="15" spans="1:21" x14ac:dyDescent="0.25">
      <c r="A15">
        <f t="shared" si="1"/>
        <v>197</v>
      </c>
      <c r="B15" t="s">
        <v>37</v>
      </c>
      <c r="C15" s="9">
        <f>VLOOKUP($B15,'COMtrade - US goods exports'!$N:$AQ,30,FALSE)</f>
        <v>2251990367</v>
      </c>
      <c r="D15" s="9">
        <f>VLOOKUP($B15,'COMtrade - US goods imports'!$N:$AQ,30,FALSE)</f>
        <v>8281521892</v>
      </c>
      <c r="E15" s="11">
        <f t="shared" si="0"/>
        <v>-6.0295315250000003</v>
      </c>
      <c r="G15">
        <f t="shared" si="11"/>
        <v>13</v>
      </c>
      <c r="H15" t="str">
        <f t="shared" si="2"/>
        <v>Peru</v>
      </c>
      <c r="I15" s="11">
        <f t="shared" si="3"/>
        <v>3.3042444290000001</v>
      </c>
      <c r="K15">
        <v>214</v>
      </c>
      <c r="L15" t="str">
        <f t="shared" si="4"/>
        <v>Other Asia</v>
      </c>
      <c r="M15" s="11">
        <f t="shared" si="5"/>
        <v>-47.978183735999998</v>
      </c>
      <c r="O15">
        <f t="shared" si="6"/>
        <v>42</v>
      </c>
      <c r="P15" t="str">
        <f t="shared" si="7"/>
        <v>Bangladesh</v>
      </c>
      <c r="Q15" s="11">
        <f t="shared" si="8"/>
        <v>0.26887599530624917</v>
      </c>
      <c r="S15">
        <f t="shared" si="12"/>
        <v>13</v>
      </c>
      <c r="T15" t="str">
        <f t="shared" si="9"/>
        <v>France</v>
      </c>
      <c r="U15" s="11">
        <f t="shared" si="10"/>
        <v>1.8752784506843423</v>
      </c>
    </row>
    <row r="16" spans="1:21" x14ac:dyDescent="0.25">
      <c r="A16">
        <f t="shared" si="1"/>
        <v>83</v>
      </c>
      <c r="B16" t="s">
        <v>15</v>
      </c>
      <c r="C16" s="9">
        <f>VLOOKUP($B16,'COMtrade - US goods exports'!$N:$AQ,30,FALSE)</f>
        <v>188750803</v>
      </c>
      <c r="D16" s="9">
        <f>VLOOKUP($B16,'COMtrade - US goods imports'!$N:$AQ,30,FALSE)</f>
        <v>132537053</v>
      </c>
      <c r="E16" s="11">
        <f t="shared" si="0"/>
        <v>5.621375E-2</v>
      </c>
      <c r="G16">
        <f t="shared" si="11"/>
        <v>14</v>
      </c>
      <c r="H16" t="str">
        <f t="shared" si="2"/>
        <v>Chile</v>
      </c>
      <c r="I16" s="11">
        <f t="shared" si="3"/>
        <v>3.181698028</v>
      </c>
      <c r="K16">
        <v>215</v>
      </c>
      <c r="L16" t="str">
        <f t="shared" si="4"/>
        <v>Rep. of Korea</v>
      </c>
      <c r="M16" s="11">
        <f t="shared" si="5"/>
        <v>-51.390315123000001</v>
      </c>
      <c r="O16">
        <f t="shared" si="6"/>
        <v>121</v>
      </c>
      <c r="P16" t="str">
        <f t="shared" si="7"/>
        <v>Armenia</v>
      </c>
      <c r="Q16" s="11">
        <f t="shared" si="8"/>
        <v>4.3030776836751128E-3</v>
      </c>
      <c r="S16">
        <f t="shared" si="12"/>
        <v>14</v>
      </c>
      <c r="T16" t="str">
        <f t="shared" si="9"/>
        <v>Thailand</v>
      </c>
      <c r="U16" s="11">
        <f t="shared" si="10"/>
        <v>1.8302872139709829</v>
      </c>
    </row>
    <row r="17" spans="1:21" x14ac:dyDescent="0.25">
      <c r="A17">
        <f t="shared" si="1"/>
        <v>34</v>
      </c>
      <c r="B17" t="s">
        <v>35</v>
      </c>
      <c r="C17" s="9">
        <f>VLOOKUP($B17,'COMtrade - US goods exports'!$N:$AQ,30,FALSE)</f>
        <v>715543463</v>
      </c>
      <c r="D17" s="9">
        <f>VLOOKUP($B17,'COMtrade - US goods imports'!$N:$AQ,30,FALSE)</f>
        <v>47913520</v>
      </c>
      <c r="E17" s="11">
        <f t="shared" si="0"/>
        <v>0.667629943</v>
      </c>
      <c r="G17">
        <f t="shared" si="11"/>
        <v>15</v>
      </c>
      <c r="H17" t="str">
        <f t="shared" si="2"/>
        <v>Qatar</v>
      </c>
      <c r="I17" s="11">
        <f t="shared" si="3"/>
        <v>2.610624611</v>
      </c>
      <c r="K17">
        <v>216</v>
      </c>
      <c r="L17" t="str">
        <f t="shared" si="4"/>
        <v>Ireland</v>
      </c>
      <c r="M17" s="11">
        <f t="shared" si="5"/>
        <v>-65.347905609999998</v>
      </c>
      <c r="O17">
        <f t="shared" si="6"/>
        <v>141</v>
      </c>
      <c r="P17" t="str">
        <f t="shared" si="7"/>
        <v>Barbados</v>
      </c>
      <c r="Q17" s="11">
        <f t="shared" si="8"/>
        <v>1.5556072357993441E-3</v>
      </c>
      <c r="S17">
        <f t="shared" si="12"/>
        <v>15</v>
      </c>
      <c r="T17" t="str">
        <f t="shared" si="9"/>
        <v>Switzerland</v>
      </c>
      <c r="U17" s="11">
        <f t="shared" si="10"/>
        <v>1.699932536190998</v>
      </c>
    </row>
    <row r="18" spans="1:21" x14ac:dyDescent="0.25">
      <c r="A18">
        <f t="shared" si="1"/>
        <v>5</v>
      </c>
      <c r="B18" t="s">
        <v>39</v>
      </c>
      <c r="C18" s="9">
        <f>VLOOKUP($B18,'COMtrade - US goods exports'!$N:$AQ,30,FALSE)</f>
        <v>38827845472</v>
      </c>
      <c r="D18" s="9">
        <f>VLOOKUP($B18,'COMtrade - US goods imports'!$N:$AQ,30,FALSE)</f>
        <v>23023301177</v>
      </c>
      <c r="E18" s="11">
        <f t="shared" si="0"/>
        <v>15.804544294999999</v>
      </c>
      <c r="G18">
        <f t="shared" si="11"/>
        <v>16</v>
      </c>
      <c r="H18" t="str">
        <f t="shared" si="2"/>
        <v>Paraguay</v>
      </c>
      <c r="I18" s="11">
        <f t="shared" si="3"/>
        <v>2.5065962530000001</v>
      </c>
      <c r="K18">
        <v>217</v>
      </c>
      <c r="L18" t="str">
        <f t="shared" si="4"/>
        <v>Canada</v>
      </c>
      <c r="M18" s="11">
        <f t="shared" si="5"/>
        <v>-66.746180590999998</v>
      </c>
      <c r="O18">
        <f t="shared" si="6"/>
        <v>22</v>
      </c>
      <c r="P18" t="str">
        <f t="shared" si="7"/>
        <v>Belgium</v>
      </c>
      <c r="Q18" s="11">
        <f t="shared" si="8"/>
        <v>0.74749703012696123</v>
      </c>
      <c r="S18">
        <f t="shared" si="12"/>
        <v>16</v>
      </c>
      <c r="T18" t="str">
        <f t="shared" si="9"/>
        <v>Malaysia</v>
      </c>
      <c r="U18" s="11">
        <f t="shared" si="10"/>
        <v>1.498243287663958</v>
      </c>
    </row>
    <row r="19" spans="1:21" x14ac:dyDescent="0.25">
      <c r="A19">
        <f t="shared" si="1"/>
        <v>39</v>
      </c>
      <c r="B19" t="s">
        <v>51</v>
      </c>
      <c r="C19" s="9">
        <f>VLOOKUP($B19,'COMtrade - US goods exports'!$N:$AQ,30,FALSE)</f>
        <v>557982650</v>
      </c>
      <c r="D19" s="9">
        <f>VLOOKUP($B19,'COMtrade - US goods imports'!$N:$AQ,30,FALSE)</f>
        <v>25097297</v>
      </c>
      <c r="E19" s="11">
        <f t="shared" si="0"/>
        <v>0.53288535299999995</v>
      </c>
      <c r="G19">
        <f t="shared" si="11"/>
        <v>17</v>
      </c>
      <c r="H19" t="str">
        <f t="shared" si="2"/>
        <v>Jamaica</v>
      </c>
      <c r="I19" s="11">
        <f t="shared" si="3"/>
        <v>2.234485973</v>
      </c>
      <c r="K19">
        <v>218</v>
      </c>
      <c r="L19" t="str">
        <f t="shared" si="4"/>
        <v>Japan</v>
      </c>
      <c r="M19" s="11">
        <f t="shared" si="5"/>
        <v>-71.186272009999996</v>
      </c>
      <c r="O19">
        <f t="shared" si="6"/>
        <v>153</v>
      </c>
      <c r="P19" t="str">
        <f t="shared" si="7"/>
        <v>Bermuda</v>
      </c>
      <c r="Q19" s="11">
        <f t="shared" si="8"/>
        <v>8.1483340844515644E-4</v>
      </c>
      <c r="S19">
        <f t="shared" si="12"/>
        <v>17</v>
      </c>
      <c r="T19" t="str">
        <f t="shared" si="9"/>
        <v>Singapore</v>
      </c>
      <c r="U19" s="11">
        <f t="shared" si="10"/>
        <v>1.3096598056867701</v>
      </c>
    </row>
    <row r="20" spans="1:21" x14ac:dyDescent="0.25">
      <c r="A20">
        <f t="shared" si="1"/>
        <v>116</v>
      </c>
      <c r="B20" t="s">
        <v>63</v>
      </c>
      <c r="C20" s="9">
        <f>VLOOKUP($B20,'COMtrade - US goods exports'!$N:$AQ,30,FALSE)</f>
        <v>4293308</v>
      </c>
      <c r="D20" s="9">
        <f>VLOOKUP($B20,'COMtrade - US goods imports'!$N:$AQ,30,FALSE)</f>
        <v>1542405</v>
      </c>
      <c r="E20" s="11">
        <f t="shared" si="0"/>
        <v>2.7509029999999999E-3</v>
      </c>
      <c r="G20">
        <f t="shared" si="11"/>
        <v>18</v>
      </c>
      <c r="H20" t="str">
        <f t="shared" si="2"/>
        <v>Egypt</v>
      </c>
      <c r="I20" s="11">
        <f t="shared" si="3"/>
        <v>2.0962404779999999</v>
      </c>
      <c r="K20">
        <v>219</v>
      </c>
      <c r="L20" t="str">
        <f t="shared" si="4"/>
        <v>Germany</v>
      </c>
      <c r="M20" s="11">
        <f t="shared" si="5"/>
        <v>-83.126796928000005</v>
      </c>
      <c r="O20">
        <f t="shared" si="6"/>
        <v>202</v>
      </c>
      <c r="P20" t="str">
        <f t="shared" si="7"/>
        <v>Bhutan</v>
      </c>
      <c r="Q20" s="11">
        <f t="shared" si="8"/>
        <v>5.0077230362809647E-5</v>
      </c>
      <c r="S20">
        <f t="shared" si="12"/>
        <v>18</v>
      </c>
      <c r="T20" t="str">
        <f t="shared" si="9"/>
        <v>Brazil</v>
      </c>
      <c r="U20" s="11">
        <f t="shared" si="10"/>
        <v>1.2701841100697797</v>
      </c>
    </row>
    <row r="21" spans="1:21" x14ac:dyDescent="0.25">
      <c r="A21">
        <f t="shared" si="1"/>
        <v>74</v>
      </c>
      <c r="B21" t="s">
        <v>672</v>
      </c>
      <c r="C21" s="9">
        <f>VLOOKUP($B21,'COMtrade - US goods exports'!$N:$AQ,30,FALSE)</f>
        <v>504549153</v>
      </c>
      <c r="D21" s="9">
        <f>VLOOKUP($B21,'COMtrade - US goods imports'!$N:$AQ,30,FALSE)</f>
        <v>411740361</v>
      </c>
      <c r="E21" s="11">
        <f t="shared" si="0"/>
        <v>9.2808792000000001E-2</v>
      </c>
      <c r="G21">
        <f t="shared" si="11"/>
        <v>19</v>
      </c>
      <c r="H21" t="str">
        <f t="shared" si="2"/>
        <v>Singapore</v>
      </c>
      <c r="I21" s="11">
        <f t="shared" si="3"/>
        <v>2.0948582710000001</v>
      </c>
      <c r="K21">
        <v>220</v>
      </c>
      <c r="L21" t="str">
        <f t="shared" si="4"/>
        <v>Vietnam</v>
      </c>
      <c r="M21" s="11">
        <f t="shared" si="5"/>
        <v>-104.626253699</v>
      </c>
      <c r="O21">
        <f t="shared" si="6"/>
        <v>98</v>
      </c>
      <c r="P21" t="str">
        <f t="shared" si="7"/>
        <v>Bolivia (Plurinational State of)</v>
      </c>
      <c r="Q21" s="11">
        <f t="shared" si="8"/>
        <v>1.3367965552149667E-2</v>
      </c>
      <c r="S21">
        <f t="shared" si="12"/>
        <v>19</v>
      </c>
      <c r="T21" t="str">
        <f t="shared" si="9"/>
        <v>Netherlands</v>
      </c>
      <c r="U21" s="11">
        <f t="shared" si="10"/>
        <v>1.2462652610832921</v>
      </c>
    </row>
    <row r="22" spans="1:21" x14ac:dyDescent="0.25">
      <c r="A22">
        <f t="shared" si="1"/>
        <v>150</v>
      </c>
      <c r="B22" t="s">
        <v>703</v>
      </c>
      <c r="C22" s="9">
        <f>VLOOKUP($B22,'COMtrade - US goods exports'!$N:$AQ,30,FALSE)</f>
        <v>25292406</v>
      </c>
      <c r="D22" s="9">
        <f>VLOOKUP($B22,'COMtrade - US goods imports'!$N:$AQ,30,FALSE)</f>
        <v>152132109</v>
      </c>
      <c r="E22" s="11">
        <f t="shared" si="0"/>
        <v>-0.126839703</v>
      </c>
      <c r="G22">
        <f t="shared" si="11"/>
        <v>20</v>
      </c>
      <c r="H22" t="str">
        <f t="shared" si="2"/>
        <v>Morocco</v>
      </c>
      <c r="I22" s="11">
        <f t="shared" si="3"/>
        <v>2.0553504779999998</v>
      </c>
      <c r="K22">
        <v>221</v>
      </c>
      <c r="L22" t="str">
        <f t="shared" si="4"/>
        <v>Mexico</v>
      </c>
      <c r="M22" s="11">
        <f t="shared" si="5"/>
        <v>-152.349086167</v>
      </c>
      <c r="O22">
        <f t="shared" si="6"/>
        <v>117</v>
      </c>
      <c r="P22" t="str">
        <f t="shared" si="7"/>
        <v>Bosnia Herzegovina</v>
      </c>
      <c r="Q22" s="11">
        <f t="shared" si="8"/>
        <v>4.9392699504819211E-3</v>
      </c>
      <c r="S22">
        <f t="shared" si="12"/>
        <v>20</v>
      </c>
      <c r="T22" t="str">
        <f t="shared" si="9"/>
        <v>Indonesia</v>
      </c>
      <c r="U22" s="11">
        <f t="shared" si="10"/>
        <v>0.87032775629071379</v>
      </c>
    </row>
    <row r="23" spans="1:21" x14ac:dyDescent="0.25">
      <c r="A23">
        <f t="shared" si="1"/>
        <v>165</v>
      </c>
      <c r="B23" t="s">
        <v>67</v>
      </c>
      <c r="C23" s="9">
        <f>VLOOKUP($B23,'COMtrade - US goods exports'!$N:$AQ,30,FALSE)</f>
        <v>68306172</v>
      </c>
      <c r="D23" s="9">
        <f>VLOOKUP($B23,'COMtrade - US goods imports'!$N:$AQ,30,FALSE)</f>
        <v>490419589</v>
      </c>
      <c r="E23" s="11">
        <f t="shared" si="0"/>
        <v>-0.42211341699999999</v>
      </c>
      <c r="G23">
        <f t="shared" si="11"/>
        <v>21</v>
      </c>
      <c r="H23" t="str">
        <f t="shared" si="2"/>
        <v>Spain</v>
      </c>
      <c r="I23" s="11">
        <f t="shared" si="3"/>
        <v>1.8874623290000001</v>
      </c>
      <c r="K23">
        <v>222</v>
      </c>
      <c r="L23" t="str">
        <f t="shared" si="4"/>
        <v>China</v>
      </c>
      <c r="M23" s="11">
        <f t="shared" si="5"/>
        <v>-279.40554563900002</v>
      </c>
      <c r="O23">
        <f t="shared" si="6"/>
        <v>97</v>
      </c>
      <c r="P23" t="str">
        <f t="shared" si="7"/>
        <v>Botswana</v>
      </c>
      <c r="Q23" s="11">
        <f t="shared" si="8"/>
        <v>1.5922442375891823E-2</v>
      </c>
      <c r="S23">
        <f t="shared" si="12"/>
        <v>21</v>
      </c>
      <c r="T23" t="str">
        <f t="shared" si="9"/>
        <v>Spain</v>
      </c>
      <c r="U23" s="11">
        <f t="shared" si="10"/>
        <v>0.75040981220354652</v>
      </c>
    </row>
    <row r="24" spans="1:21" x14ac:dyDescent="0.25">
      <c r="A24">
        <f t="shared" si="1"/>
        <v>9</v>
      </c>
      <c r="B24" t="s">
        <v>59</v>
      </c>
      <c r="C24" s="9">
        <f>VLOOKUP($B24,'COMtrade - US goods exports'!$N:$AQ,30,FALSE)</f>
        <v>44807817218</v>
      </c>
      <c r="D24" s="9">
        <f>VLOOKUP($B24,'COMtrade - US goods imports'!$N:$AQ,30,FALSE)</f>
        <v>39122337799</v>
      </c>
      <c r="E24" s="11">
        <f t="shared" si="0"/>
        <v>5.685479419</v>
      </c>
      <c r="G24">
        <f t="shared" si="11"/>
        <v>22</v>
      </c>
      <c r="H24" t="str">
        <f t="shared" si="2"/>
        <v>El Salvador</v>
      </c>
      <c r="I24" s="11">
        <f t="shared" si="3"/>
        <v>1.8048597770000001</v>
      </c>
      <c r="O24">
        <f t="shared" si="6"/>
        <v>18</v>
      </c>
      <c r="P24" t="str">
        <f t="shared" si="7"/>
        <v>Brazil</v>
      </c>
      <c r="Q24" s="11">
        <f t="shared" si="8"/>
        <v>1.2701841100697797</v>
      </c>
      <c r="S24">
        <f t="shared" si="12"/>
        <v>22</v>
      </c>
      <c r="T24" t="str">
        <f t="shared" si="9"/>
        <v>Belgium</v>
      </c>
      <c r="U24" s="11">
        <f t="shared" si="10"/>
        <v>0.74749703012696123</v>
      </c>
    </row>
    <row r="25" spans="1:21" x14ac:dyDescent="0.25">
      <c r="A25">
        <f t="shared" si="1"/>
        <v>37</v>
      </c>
      <c r="B25" t="s">
        <v>71</v>
      </c>
      <c r="C25" s="9">
        <f>VLOOKUP($B25,'COMtrade - US goods exports'!$N:$AQ,30,FALSE)</f>
        <v>648549592</v>
      </c>
      <c r="D25" s="9">
        <f>VLOOKUP($B25,'COMtrade - US goods imports'!$N:$AQ,30,FALSE)</f>
        <v>55478292</v>
      </c>
      <c r="E25" s="11">
        <f t="shared" si="0"/>
        <v>0.59307129999999997</v>
      </c>
      <c r="G25">
        <f t="shared" si="11"/>
        <v>23</v>
      </c>
      <c r="H25" t="str">
        <f t="shared" si="2"/>
        <v>Luxembourg</v>
      </c>
      <c r="I25" s="11">
        <f t="shared" si="3"/>
        <v>1.675243571</v>
      </c>
      <c r="O25">
        <f t="shared" si="6"/>
        <v>138</v>
      </c>
      <c r="P25" t="str">
        <f t="shared" si="7"/>
        <v>Belize</v>
      </c>
      <c r="Q25" s="11">
        <f t="shared" si="8"/>
        <v>1.801212527591145E-3</v>
      </c>
      <c r="S25">
        <f t="shared" si="12"/>
        <v>23</v>
      </c>
      <c r="T25" t="str">
        <f t="shared" si="9"/>
        <v>Israel</v>
      </c>
      <c r="U25" s="11">
        <f t="shared" si="10"/>
        <v>0.67591928268305868</v>
      </c>
    </row>
    <row r="26" spans="1:21" x14ac:dyDescent="0.25">
      <c r="A26">
        <f t="shared" si="1"/>
        <v>117</v>
      </c>
      <c r="B26" t="s">
        <v>708</v>
      </c>
      <c r="C26" s="9">
        <f>VLOOKUP($B26,'COMtrade - US goods exports'!$N:$AQ,30,FALSE)</f>
        <v>3023513</v>
      </c>
      <c r="D26" s="9">
        <f>VLOOKUP($B26,'COMtrade - US goods imports'!$N:$AQ,30,FALSE)</f>
        <v>320396</v>
      </c>
      <c r="E26" s="11">
        <f t="shared" si="0"/>
        <v>2.7031170000000001E-3</v>
      </c>
      <c r="G26">
        <f t="shared" si="11"/>
        <v>24</v>
      </c>
      <c r="H26" t="str">
        <f t="shared" si="2"/>
        <v>Georgia</v>
      </c>
      <c r="I26" s="11">
        <f t="shared" si="3"/>
        <v>1.4002449729999999</v>
      </c>
      <c r="O26">
        <f t="shared" si="6"/>
        <v>217</v>
      </c>
      <c r="P26" t="str">
        <f t="shared" si="7"/>
        <v>Br. Indian Ocean Terr.</v>
      </c>
      <c r="Q26" s="11">
        <f t="shared" si="8"/>
        <v>1.0402290124398431E-5</v>
      </c>
      <c r="S26">
        <f t="shared" si="12"/>
        <v>24</v>
      </c>
      <c r="T26" t="str">
        <f t="shared" si="9"/>
        <v>Austria</v>
      </c>
      <c r="U26" s="11">
        <f t="shared" si="10"/>
        <v>0.61660380386942837</v>
      </c>
    </row>
    <row r="27" spans="1:21" x14ac:dyDescent="0.25">
      <c r="A27">
        <f t="shared" si="1"/>
        <v>107</v>
      </c>
      <c r="B27" t="s">
        <v>710</v>
      </c>
      <c r="C27" s="9">
        <f>VLOOKUP($B27,'COMtrade - US goods exports'!$N:$AQ,30,FALSE)</f>
        <v>9611570</v>
      </c>
      <c r="D27" s="9">
        <f>VLOOKUP($B27,'COMtrade - US goods imports'!$N:$AQ,30,FALSE)</f>
        <v>1091363</v>
      </c>
      <c r="E27" s="11">
        <f t="shared" si="0"/>
        <v>8.5202070000000001E-3</v>
      </c>
      <c r="G27">
        <f t="shared" si="11"/>
        <v>25</v>
      </c>
      <c r="H27" t="str">
        <f t="shared" si="2"/>
        <v>Colombia</v>
      </c>
      <c r="I27" s="11">
        <f t="shared" si="3"/>
        <v>1.3938697339999999</v>
      </c>
      <c r="O27">
        <f t="shared" si="6"/>
        <v>207</v>
      </c>
      <c r="P27" t="str">
        <f t="shared" si="7"/>
        <v>Solomon Isds</v>
      </c>
      <c r="Q27" s="11">
        <f t="shared" si="8"/>
        <v>3.5433259332307037E-5</v>
      </c>
      <c r="S27">
        <f t="shared" si="12"/>
        <v>25</v>
      </c>
      <c r="T27" t="str">
        <f t="shared" si="9"/>
        <v>Sweden</v>
      </c>
      <c r="U27" s="11">
        <f t="shared" si="10"/>
        <v>0.5974945114287642</v>
      </c>
    </row>
    <row r="28" spans="1:21" x14ac:dyDescent="0.25">
      <c r="A28">
        <f t="shared" si="1"/>
        <v>43</v>
      </c>
      <c r="B28" t="s">
        <v>712</v>
      </c>
      <c r="C28" s="9">
        <f>VLOOKUP($B28,'COMtrade - US goods exports'!$N:$AQ,30,FALSE)</f>
        <v>462686054</v>
      </c>
      <c r="D28" s="9">
        <f>VLOOKUP($B28,'COMtrade - US goods imports'!$N:$AQ,30,FALSE)</f>
        <v>19440814</v>
      </c>
      <c r="E28" s="11">
        <f t="shared" si="0"/>
        <v>0.44324523999999998</v>
      </c>
      <c r="G28">
        <f t="shared" si="11"/>
        <v>26</v>
      </c>
      <c r="H28" t="str">
        <f t="shared" si="2"/>
        <v>Cayman Isds</v>
      </c>
      <c r="I28" s="11">
        <f t="shared" si="3"/>
        <v>1.251032567</v>
      </c>
      <c r="O28">
        <f t="shared" si="6"/>
        <v>158</v>
      </c>
      <c r="P28" t="str">
        <f t="shared" si="7"/>
        <v>Br. Virgin Isds</v>
      </c>
      <c r="Q28" s="11">
        <f t="shared" si="8"/>
        <v>6.311844950700594E-4</v>
      </c>
      <c r="S28">
        <f t="shared" si="12"/>
        <v>26</v>
      </c>
      <c r="T28" t="str">
        <f t="shared" si="9"/>
        <v>Colombia</v>
      </c>
      <c r="U28" s="11">
        <f t="shared" si="10"/>
        <v>0.52461762610881746</v>
      </c>
    </row>
    <row r="29" spans="1:21" x14ac:dyDescent="0.25">
      <c r="A29">
        <f t="shared" si="1"/>
        <v>147</v>
      </c>
      <c r="B29" t="s">
        <v>664</v>
      </c>
      <c r="C29" s="9">
        <f>VLOOKUP($B29,'COMtrade - US goods exports'!$N:$AQ,30,FALSE)</f>
        <v>141539766</v>
      </c>
      <c r="D29" s="9">
        <f>VLOOKUP($B29,'COMtrade - US goods imports'!$N:$AQ,30,FALSE)</f>
        <v>221720403</v>
      </c>
      <c r="E29" s="11">
        <f t="shared" si="0"/>
        <v>-8.0180636999999999E-2</v>
      </c>
      <c r="G29">
        <f t="shared" si="11"/>
        <v>27</v>
      </c>
      <c r="H29" t="str">
        <f t="shared" si="2"/>
        <v>Honduras</v>
      </c>
      <c r="I29" s="11">
        <f t="shared" si="3"/>
        <v>1.2294889630000001</v>
      </c>
      <c r="O29">
        <f t="shared" si="6"/>
        <v>111</v>
      </c>
      <c r="P29" t="str">
        <f t="shared" si="7"/>
        <v>Brunei Darussalam</v>
      </c>
      <c r="Q29" s="11">
        <f t="shared" si="8"/>
        <v>7.1985916132053466E-3</v>
      </c>
      <c r="S29">
        <f t="shared" si="12"/>
        <v>27</v>
      </c>
      <c r="T29" t="str">
        <f t="shared" si="9"/>
        <v>Saudi Arabia</v>
      </c>
      <c r="U29" s="11">
        <f t="shared" si="10"/>
        <v>0.51547410152952133</v>
      </c>
    </row>
    <row r="30" spans="1:21" x14ac:dyDescent="0.25">
      <c r="A30">
        <f t="shared" si="1"/>
        <v>174</v>
      </c>
      <c r="B30" t="s">
        <v>43</v>
      </c>
      <c r="C30" s="9">
        <f>VLOOKUP($B30,'COMtrade - US goods exports'!$N:$AQ,30,FALSE)</f>
        <v>510833846</v>
      </c>
      <c r="D30" s="9">
        <f>VLOOKUP($B30,'COMtrade - US goods imports'!$N:$AQ,30,FALSE)</f>
        <v>1515548242</v>
      </c>
      <c r="E30" s="11">
        <f t="shared" si="0"/>
        <v>-1.004714396</v>
      </c>
      <c r="G30">
        <f t="shared" si="11"/>
        <v>28</v>
      </c>
      <c r="H30" t="str">
        <f t="shared" si="2"/>
        <v>Kuwait</v>
      </c>
      <c r="I30" s="11">
        <f t="shared" si="3"/>
        <v>1.2006871640000001</v>
      </c>
      <c r="O30">
        <f t="shared" si="6"/>
        <v>78</v>
      </c>
      <c r="P30" t="str">
        <f t="shared" si="7"/>
        <v>Bulgaria</v>
      </c>
      <c r="Q30" s="11">
        <f t="shared" si="8"/>
        <v>4.9205272571461581E-2</v>
      </c>
      <c r="S30">
        <f t="shared" si="12"/>
        <v>28</v>
      </c>
      <c r="T30" t="str">
        <f t="shared" si="9"/>
        <v>Chile</v>
      </c>
      <c r="U30" s="11">
        <f t="shared" si="10"/>
        <v>0.50460135433123054</v>
      </c>
    </row>
    <row r="31" spans="1:21" x14ac:dyDescent="0.25">
      <c r="A31">
        <f t="shared" si="1"/>
        <v>170</v>
      </c>
      <c r="B31" t="s">
        <v>714</v>
      </c>
      <c r="C31" s="9">
        <f>VLOOKUP($B31,'COMtrade - US goods exports'!$N:$AQ,30,FALSE)</f>
        <v>171528876</v>
      </c>
      <c r="D31" s="9">
        <f>VLOOKUP($B31,'COMtrade - US goods imports'!$N:$AQ,30,FALSE)</f>
        <v>862632401</v>
      </c>
      <c r="E31" s="11">
        <f t="shared" si="0"/>
        <v>-0.69110352500000005</v>
      </c>
      <c r="G31">
        <f t="shared" si="11"/>
        <v>29</v>
      </c>
      <c r="H31" t="str">
        <f t="shared" si="2"/>
        <v>Uruguay</v>
      </c>
      <c r="I31" s="11">
        <f t="shared" si="3"/>
        <v>1.0043072310000001</v>
      </c>
      <c r="O31">
        <f t="shared" si="6"/>
        <v>86</v>
      </c>
      <c r="P31" t="str">
        <f t="shared" si="7"/>
        <v>Myanmar</v>
      </c>
      <c r="Q31" s="11">
        <f t="shared" si="8"/>
        <v>2.8007067834518558E-2</v>
      </c>
      <c r="S31">
        <f t="shared" si="12"/>
        <v>29</v>
      </c>
      <c r="T31" t="str">
        <f t="shared" si="9"/>
        <v>Türkiye</v>
      </c>
      <c r="U31" s="11">
        <f t="shared" si="10"/>
        <v>0.50315401333339715</v>
      </c>
    </row>
    <row r="32" spans="1:21" x14ac:dyDescent="0.25">
      <c r="A32">
        <f t="shared" si="1"/>
        <v>129</v>
      </c>
      <c r="B32" t="s">
        <v>47</v>
      </c>
      <c r="C32" s="9">
        <f>VLOOKUP($B32,'COMtrade - US goods exports'!$N:$AQ,30,FALSE)</f>
        <v>4049000</v>
      </c>
      <c r="D32" s="9">
        <f>VLOOKUP($B32,'COMtrade - US goods imports'!$N:$AQ,30,FALSE)</f>
        <v>6363834</v>
      </c>
      <c r="E32" s="11">
        <f t="shared" si="0"/>
        <v>-2.314834E-3</v>
      </c>
      <c r="G32">
        <f t="shared" si="11"/>
        <v>30</v>
      </c>
      <c r="H32" t="str">
        <f t="shared" si="2"/>
        <v>Antigua and Barbuda</v>
      </c>
      <c r="I32" s="11">
        <f t="shared" si="3"/>
        <v>0.96436381699999996</v>
      </c>
      <c r="O32">
        <f t="shared" si="6"/>
        <v>178</v>
      </c>
      <c r="P32" t="str">
        <f t="shared" si="7"/>
        <v>Burundi</v>
      </c>
      <c r="Q32" s="11">
        <f t="shared" si="8"/>
        <v>2.0661446326268417E-4</v>
      </c>
      <c r="S32">
        <f t="shared" si="12"/>
        <v>30</v>
      </c>
      <c r="T32" t="str">
        <f t="shared" si="9"/>
        <v>Australia</v>
      </c>
      <c r="U32" s="11">
        <f t="shared" si="10"/>
        <v>0.48314153532227749</v>
      </c>
    </row>
    <row r="33" spans="1:21" x14ac:dyDescent="0.25">
      <c r="A33">
        <f t="shared" si="1"/>
        <v>140</v>
      </c>
      <c r="B33" t="s">
        <v>69</v>
      </c>
      <c r="C33" s="9">
        <f>VLOOKUP($B33,'COMtrade - US goods exports'!$N:$AQ,30,FALSE)</f>
        <v>17295613</v>
      </c>
      <c r="D33" s="9">
        <f>VLOOKUP($B33,'COMtrade - US goods imports'!$N:$AQ,30,FALSE)</f>
        <v>46954132</v>
      </c>
      <c r="E33" s="11">
        <f t="shared" si="0"/>
        <v>-2.9658519000000001E-2</v>
      </c>
      <c r="G33">
        <f t="shared" si="11"/>
        <v>31</v>
      </c>
      <c r="H33" t="str">
        <f t="shared" si="2"/>
        <v>Lithuania</v>
      </c>
      <c r="I33" s="11">
        <f t="shared" si="3"/>
        <v>0.76586970600000004</v>
      </c>
      <c r="O33">
        <f t="shared" si="6"/>
        <v>144</v>
      </c>
      <c r="P33" t="str">
        <f t="shared" si="7"/>
        <v>Belarus</v>
      </c>
      <c r="Q33" s="11">
        <f t="shared" si="8"/>
        <v>1.5244588059879034E-3</v>
      </c>
      <c r="S33">
        <f t="shared" si="12"/>
        <v>31</v>
      </c>
      <c r="T33" t="str">
        <f t="shared" si="9"/>
        <v>South Africa</v>
      </c>
      <c r="U33" s="11">
        <f t="shared" si="10"/>
        <v>0.45030402727212632</v>
      </c>
    </row>
    <row r="34" spans="1:21" x14ac:dyDescent="0.25">
      <c r="A34">
        <f t="shared" si="1"/>
        <v>205</v>
      </c>
      <c r="B34" t="s">
        <v>223</v>
      </c>
      <c r="C34" s="9">
        <f>VLOOKUP($B34,'COMtrade - US goods exports'!$N:$AQ,30,FALSE)</f>
        <v>305347991</v>
      </c>
      <c r="D34" s="9">
        <f>VLOOKUP($B34,'COMtrade - US goods imports'!$N:$AQ,30,FALSE)</f>
        <v>11577594672</v>
      </c>
      <c r="E34" s="11">
        <f t="shared" si="0"/>
        <v>-11.272246681</v>
      </c>
      <c r="G34">
        <f t="shared" si="11"/>
        <v>32</v>
      </c>
      <c r="H34" t="str">
        <f t="shared" si="2"/>
        <v>Sint Maarten</v>
      </c>
      <c r="I34" s="11">
        <f t="shared" si="3"/>
        <v>0.76129351199999995</v>
      </c>
      <c r="O34">
        <f t="shared" si="6"/>
        <v>35</v>
      </c>
      <c r="P34" t="str">
        <f t="shared" si="7"/>
        <v>Cambodia</v>
      </c>
      <c r="Q34" s="11">
        <f t="shared" si="8"/>
        <v>0.37588952022133076</v>
      </c>
      <c r="S34">
        <f t="shared" si="12"/>
        <v>32</v>
      </c>
      <c r="T34" t="str">
        <f t="shared" si="9"/>
        <v>Philippines</v>
      </c>
      <c r="U34" s="11">
        <f t="shared" si="10"/>
        <v>0.43079708138605471</v>
      </c>
    </row>
    <row r="35" spans="1:21" x14ac:dyDescent="0.25">
      <c r="A35">
        <f t="shared" si="1"/>
        <v>75</v>
      </c>
      <c r="B35" t="s">
        <v>91</v>
      </c>
      <c r="C35" s="9">
        <f>VLOOKUP($B35,'COMtrade - US goods exports'!$N:$AQ,30,FALSE)</f>
        <v>214907480</v>
      </c>
      <c r="D35" s="9">
        <f>VLOOKUP($B35,'COMtrade - US goods imports'!$N:$AQ,30,FALSE)</f>
        <v>127895067</v>
      </c>
      <c r="E35" s="11">
        <f t="shared" si="0"/>
        <v>8.7012412999999997E-2</v>
      </c>
      <c r="G35">
        <f t="shared" si="11"/>
        <v>33</v>
      </c>
      <c r="H35" t="str">
        <f t="shared" si="2"/>
        <v>Ethiopia</v>
      </c>
      <c r="I35" s="11">
        <f t="shared" si="3"/>
        <v>0.71961638299999997</v>
      </c>
      <c r="O35">
        <f t="shared" si="6"/>
        <v>122</v>
      </c>
      <c r="P35" t="str">
        <f t="shared" si="7"/>
        <v>Cameroon</v>
      </c>
      <c r="Q35" s="11">
        <f t="shared" si="8"/>
        <v>4.1523664228435295E-3</v>
      </c>
      <c r="S35">
        <f t="shared" si="12"/>
        <v>33</v>
      </c>
      <c r="T35" t="str">
        <f t="shared" si="9"/>
        <v>Poland</v>
      </c>
      <c r="U35" s="11">
        <f t="shared" si="10"/>
        <v>0.42764289453045451</v>
      </c>
    </row>
    <row r="36" spans="1:21" x14ac:dyDescent="0.25">
      <c r="A36">
        <f t="shared" si="1"/>
        <v>217</v>
      </c>
      <c r="B36" t="s">
        <v>73</v>
      </c>
      <c r="C36" s="9">
        <f>VLOOKUP($B36,'COMtrade - US goods exports'!$N:$AQ,30,FALSE)</f>
        <v>352760090331</v>
      </c>
      <c r="D36" s="9">
        <f>VLOOKUP($B36,'COMtrade - US goods imports'!$N:$AQ,30,FALSE)</f>
        <v>419506270922</v>
      </c>
      <c r="E36" s="11">
        <f t="shared" si="0"/>
        <v>-66.746180590999998</v>
      </c>
      <c r="G36">
        <f t="shared" si="11"/>
        <v>34</v>
      </c>
      <c r="H36" t="str">
        <f t="shared" si="2"/>
        <v>Barbados</v>
      </c>
      <c r="I36" s="11">
        <f t="shared" si="3"/>
        <v>0.667629943</v>
      </c>
      <c r="O36">
        <f t="shared" si="6"/>
        <v>3</v>
      </c>
      <c r="P36" t="str">
        <f t="shared" si="7"/>
        <v>Canada</v>
      </c>
      <c r="Q36" s="11">
        <f t="shared" si="8"/>
        <v>13.620101184581371</v>
      </c>
      <c r="S36">
        <f t="shared" si="12"/>
        <v>34</v>
      </c>
      <c r="T36" t="str">
        <f t="shared" si="9"/>
        <v>Denmark</v>
      </c>
      <c r="U36" s="11">
        <f t="shared" si="10"/>
        <v>0.37772188549684155</v>
      </c>
    </row>
    <row r="37" spans="1:21" x14ac:dyDescent="0.25">
      <c r="A37">
        <f t="shared" si="1"/>
        <v>84</v>
      </c>
      <c r="B37" t="s">
        <v>772</v>
      </c>
      <c r="C37" s="9">
        <f>VLOOKUP($B37,'COMtrade - US goods exports'!$N:$AQ,30,FALSE)</f>
        <v>61721063</v>
      </c>
      <c r="D37" s="9">
        <f>VLOOKUP($B37,'COMtrade - US goods imports'!$N:$AQ,30,FALSE)</f>
        <v>6044437</v>
      </c>
      <c r="E37" s="11">
        <f t="shared" si="0"/>
        <v>5.5676626E-2</v>
      </c>
      <c r="G37">
        <f t="shared" si="11"/>
        <v>35</v>
      </c>
      <c r="H37" t="str">
        <f t="shared" si="2"/>
        <v>Saint Lucia</v>
      </c>
      <c r="I37" s="11">
        <f t="shared" si="3"/>
        <v>0.64747328999999998</v>
      </c>
      <c r="O37">
        <f t="shared" si="6"/>
        <v>181</v>
      </c>
      <c r="P37" t="str">
        <f t="shared" si="7"/>
        <v>Cabo Verde</v>
      </c>
      <c r="Q37" s="11">
        <f t="shared" si="8"/>
        <v>1.9624460765005954E-4</v>
      </c>
      <c r="S37">
        <f t="shared" si="12"/>
        <v>35</v>
      </c>
      <c r="T37" t="str">
        <f t="shared" si="9"/>
        <v>Cambodia</v>
      </c>
      <c r="U37" s="11">
        <f t="shared" si="10"/>
        <v>0.37588952022133076</v>
      </c>
    </row>
    <row r="38" spans="1:21" x14ac:dyDescent="0.25">
      <c r="A38">
        <f t="shared" si="1"/>
        <v>26</v>
      </c>
      <c r="B38" t="s">
        <v>774</v>
      </c>
      <c r="C38" s="9">
        <f>VLOOKUP($B38,'COMtrade - US goods exports'!$N:$AQ,30,FALSE)</f>
        <v>1281050326</v>
      </c>
      <c r="D38" s="9">
        <f>VLOOKUP($B38,'COMtrade - US goods imports'!$N:$AQ,30,FALSE)</f>
        <v>30017759</v>
      </c>
      <c r="E38" s="11">
        <f t="shared" si="0"/>
        <v>1.251032567</v>
      </c>
      <c r="G38">
        <f t="shared" si="11"/>
        <v>36</v>
      </c>
      <c r="H38" t="str">
        <f t="shared" si="2"/>
        <v>Aruba</v>
      </c>
      <c r="I38" s="11">
        <f t="shared" si="3"/>
        <v>0.62213003200000005</v>
      </c>
      <c r="O38">
        <f t="shared" si="6"/>
        <v>149</v>
      </c>
      <c r="P38" t="str">
        <f t="shared" si="7"/>
        <v>Cayman Isds</v>
      </c>
      <c r="Q38" s="11">
        <f t="shared" si="8"/>
        <v>9.7458594365183108E-4</v>
      </c>
      <c r="S38">
        <f t="shared" si="12"/>
        <v>36</v>
      </c>
      <c r="T38" t="str">
        <f t="shared" si="9"/>
        <v>Hungary</v>
      </c>
      <c r="U38" s="11">
        <f t="shared" si="10"/>
        <v>0.35168348434701857</v>
      </c>
    </row>
    <row r="39" spans="1:21" x14ac:dyDescent="0.25">
      <c r="A39">
        <f t="shared" si="1"/>
        <v>104</v>
      </c>
      <c r="B39" t="s">
        <v>776</v>
      </c>
      <c r="C39" s="9">
        <f>VLOOKUP($B39,'COMtrade - US goods exports'!$N:$AQ,30,FALSE)</f>
        <v>16926923</v>
      </c>
      <c r="D39" s="9">
        <f>VLOOKUP($B39,'COMtrade - US goods imports'!$N:$AQ,30,FALSE)</f>
        <v>2087836</v>
      </c>
      <c r="E39" s="11">
        <f t="shared" si="0"/>
        <v>1.4839087000000001E-2</v>
      </c>
      <c r="G39">
        <f t="shared" si="11"/>
        <v>37</v>
      </c>
      <c r="H39" t="str">
        <f t="shared" si="2"/>
        <v>Belize</v>
      </c>
      <c r="I39" s="11">
        <f t="shared" si="3"/>
        <v>0.59307129999999997</v>
      </c>
      <c r="O39">
        <f t="shared" si="6"/>
        <v>195</v>
      </c>
      <c r="P39" t="str">
        <f t="shared" si="7"/>
        <v>Central African Rep.</v>
      </c>
      <c r="Q39" s="11">
        <f t="shared" si="8"/>
        <v>6.7785727050785667E-5</v>
      </c>
      <c r="S39">
        <f t="shared" si="12"/>
        <v>37</v>
      </c>
      <c r="T39" t="str">
        <f t="shared" si="9"/>
        <v>Costa Rica</v>
      </c>
      <c r="U39" s="11">
        <f t="shared" si="10"/>
        <v>0.3395693513072196</v>
      </c>
    </row>
    <row r="40" spans="1:21" x14ac:dyDescent="0.25">
      <c r="A40">
        <f t="shared" si="1"/>
        <v>187</v>
      </c>
      <c r="B40" t="s">
        <v>249</v>
      </c>
      <c r="C40" s="9">
        <f>VLOOKUP($B40,'COMtrade - US goods exports'!$N:$AQ,30,FALSE)</f>
        <v>366221886</v>
      </c>
      <c r="D40" s="9">
        <f>VLOOKUP($B40,'COMtrade - US goods imports'!$N:$AQ,30,FALSE)</f>
        <v>2843054964</v>
      </c>
      <c r="E40" s="11">
        <f t="shared" si="0"/>
        <v>-2.4768330779999999</v>
      </c>
      <c r="G40">
        <f t="shared" si="11"/>
        <v>38</v>
      </c>
      <c r="H40" t="str">
        <f t="shared" si="2"/>
        <v>Turks and Caicos Isds</v>
      </c>
      <c r="I40" s="11">
        <f t="shared" si="3"/>
        <v>0.58357322499999997</v>
      </c>
      <c r="O40">
        <f t="shared" si="6"/>
        <v>65</v>
      </c>
      <c r="P40" t="str">
        <f t="shared" si="7"/>
        <v>Sri Lanka</v>
      </c>
      <c r="Q40" s="11">
        <f t="shared" si="8"/>
        <v>9.2305405108488045E-2</v>
      </c>
      <c r="S40">
        <f t="shared" si="12"/>
        <v>38</v>
      </c>
      <c r="T40" t="str">
        <f t="shared" si="9"/>
        <v>Peru</v>
      </c>
      <c r="U40" s="11">
        <f t="shared" si="10"/>
        <v>0.28359336239019795</v>
      </c>
    </row>
    <row r="41" spans="1:21" x14ac:dyDescent="0.25">
      <c r="A41">
        <f t="shared" si="1"/>
        <v>143</v>
      </c>
      <c r="B41" t="s">
        <v>405</v>
      </c>
      <c r="C41" s="9">
        <f>VLOOKUP($B41,'COMtrade - US goods exports'!$N:$AQ,30,FALSE)</f>
        <v>31553721</v>
      </c>
      <c r="D41" s="9">
        <f>VLOOKUP($B41,'COMtrade - US goods imports'!$N:$AQ,30,FALSE)</f>
        <v>84291274</v>
      </c>
      <c r="E41" s="11">
        <f t="shared" si="0"/>
        <v>-5.2737553E-2</v>
      </c>
      <c r="G41">
        <f t="shared" si="11"/>
        <v>39</v>
      </c>
      <c r="H41" t="str">
        <f t="shared" si="2"/>
        <v>Bermuda</v>
      </c>
      <c r="I41" s="11">
        <f t="shared" si="3"/>
        <v>0.53288535299999995</v>
      </c>
      <c r="O41">
        <f t="shared" si="6"/>
        <v>129</v>
      </c>
      <c r="P41" t="str">
        <f t="shared" si="7"/>
        <v>Chad</v>
      </c>
      <c r="Q41" s="11">
        <f t="shared" si="8"/>
        <v>2.7366830019824287E-3</v>
      </c>
      <c r="S41">
        <f t="shared" si="12"/>
        <v>39</v>
      </c>
      <c r="T41" t="str">
        <f t="shared" si="9"/>
        <v>Ecuador</v>
      </c>
      <c r="U41" s="11">
        <f t="shared" si="10"/>
        <v>0.27922740925287165</v>
      </c>
    </row>
    <row r="42" spans="1:21" x14ac:dyDescent="0.25">
      <c r="A42">
        <f t="shared" si="1"/>
        <v>14</v>
      </c>
      <c r="B42" t="s">
        <v>89</v>
      </c>
      <c r="C42" s="9">
        <f>VLOOKUP($B42,'COMtrade - US goods exports'!$N:$AQ,30,FALSE)</f>
        <v>18723684801</v>
      </c>
      <c r="D42" s="9">
        <f>VLOOKUP($B42,'COMtrade - US goods imports'!$N:$AQ,30,FALSE)</f>
        <v>15541986773</v>
      </c>
      <c r="E42" s="11">
        <f t="shared" si="0"/>
        <v>3.181698028</v>
      </c>
      <c r="G42">
        <f t="shared" si="11"/>
        <v>40</v>
      </c>
      <c r="H42" t="str">
        <f t="shared" si="2"/>
        <v>Bahrain</v>
      </c>
      <c r="I42" s="11">
        <f t="shared" si="3"/>
        <v>0.496368427</v>
      </c>
      <c r="O42">
        <f t="shared" si="6"/>
        <v>28</v>
      </c>
      <c r="P42" t="str">
        <f t="shared" si="7"/>
        <v>Chile</v>
      </c>
      <c r="Q42" s="11">
        <f t="shared" si="8"/>
        <v>0.50460135433123054</v>
      </c>
      <c r="S42">
        <f t="shared" si="12"/>
        <v>40</v>
      </c>
      <c r="T42" t="str">
        <f t="shared" si="9"/>
        <v>Iraq</v>
      </c>
      <c r="U42" s="11">
        <f t="shared" si="10"/>
        <v>0.27581795003008913</v>
      </c>
    </row>
    <row r="43" spans="1:21" x14ac:dyDescent="0.25">
      <c r="A43">
        <f t="shared" si="1"/>
        <v>222</v>
      </c>
      <c r="B43" t="s">
        <v>93</v>
      </c>
      <c r="C43" s="9">
        <f>VLOOKUP($B43,'COMtrade - US goods exports'!$N:$AQ,30,FALSE)</f>
        <v>147805519996</v>
      </c>
      <c r="D43" s="9">
        <f>VLOOKUP($B43,'COMtrade - US goods imports'!$N:$AQ,30,FALSE)</f>
        <v>427211065635</v>
      </c>
      <c r="E43" s="11">
        <f t="shared" si="0"/>
        <v>-279.40554563900002</v>
      </c>
      <c r="G43">
        <f t="shared" si="11"/>
        <v>41</v>
      </c>
      <c r="H43" t="str">
        <f t="shared" si="2"/>
        <v>Azerbaijan</v>
      </c>
      <c r="I43" s="11">
        <f t="shared" si="3"/>
        <v>0.47221052899999999</v>
      </c>
      <c r="O43">
        <f t="shared" si="6"/>
        <v>2</v>
      </c>
      <c r="P43" t="str">
        <f t="shared" si="7"/>
        <v>China</v>
      </c>
      <c r="Q43" s="11">
        <f t="shared" si="8"/>
        <v>13.870252590821016</v>
      </c>
      <c r="S43">
        <f t="shared" si="12"/>
        <v>41</v>
      </c>
      <c r="T43" t="str">
        <f t="shared" si="9"/>
        <v>Slovakia</v>
      </c>
      <c r="U43" s="11">
        <f t="shared" si="10"/>
        <v>0.2698701364683404</v>
      </c>
    </row>
    <row r="44" spans="1:21" x14ac:dyDescent="0.25">
      <c r="A44">
        <f t="shared" si="1"/>
        <v>90</v>
      </c>
      <c r="B44" t="s">
        <v>780</v>
      </c>
      <c r="C44" s="9">
        <f>VLOOKUP($B44,'COMtrade - US goods exports'!$N:$AQ,30,FALSE)</f>
        <v>49009332</v>
      </c>
      <c r="D44" s="9">
        <f>VLOOKUP($B44,'COMtrade - US goods imports'!$N:$AQ,30,FALSE)</f>
        <v>4364645</v>
      </c>
      <c r="E44" s="11">
        <f t="shared" si="0"/>
        <v>4.4644687000000002E-2</v>
      </c>
      <c r="G44">
        <f t="shared" si="11"/>
        <v>42</v>
      </c>
      <c r="H44" t="str">
        <f t="shared" si="2"/>
        <v>Haiti</v>
      </c>
      <c r="I44" s="11">
        <f t="shared" si="3"/>
        <v>0.47137844600000001</v>
      </c>
      <c r="O44">
        <f t="shared" si="6"/>
        <v>186</v>
      </c>
      <c r="P44" t="str">
        <f t="shared" si="7"/>
        <v>Christmas Isds</v>
      </c>
      <c r="Q44" s="11">
        <f t="shared" si="8"/>
        <v>1.4170683647737485E-4</v>
      </c>
      <c r="S44">
        <f t="shared" si="12"/>
        <v>42</v>
      </c>
      <c r="T44" t="str">
        <f t="shared" si="9"/>
        <v>Bangladesh</v>
      </c>
      <c r="U44" s="11">
        <f t="shared" si="10"/>
        <v>0.26887599530624917</v>
      </c>
    </row>
    <row r="45" spans="1:21" x14ac:dyDescent="0.25">
      <c r="A45">
        <f t="shared" si="1"/>
        <v>128</v>
      </c>
      <c r="B45" t="s">
        <v>782</v>
      </c>
      <c r="C45" s="9">
        <f>VLOOKUP($B45,'COMtrade - US goods exports'!$N:$AQ,30,FALSE)</f>
        <v>453556</v>
      </c>
      <c r="D45" s="9">
        <f>VLOOKUP($B45,'COMtrade - US goods imports'!$N:$AQ,30,FALSE)</f>
        <v>2057489</v>
      </c>
      <c r="E45" s="11">
        <f t="shared" si="0"/>
        <v>-1.6039330000000001E-3</v>
      </c>
      <c r="G45">
        <f t="shared" si="11"/>
        <v>43</v>
      </c>
      <c r="H45" t="str">
        <f t="shared" si="2"/>
        <v>Br. Virgin Isds</v>
      </c>
      <c r="I45" s="11">
        <f t="shared" si="3"/>
        <v>0.44324523999999998</v>
      </c>
      <c r="O45">
        <f t="shared" si="6"/>
        <v>196</v>
      </c>
      <c r="P45" t="str">
        <f t="shared" si="7"/>
        <v>Cocos Isds</v>
      </c>
      <c r="Q45" s="11">
        <f t="shared" si="8"/>
        <v>6.6800451646582368E-5</v>
      </c>
      <c r="S45">
        <f t="shared" si="12"/>
        <v>43</v>
      </c>
      <c r="T45" t="str">
        <f t="shared" si="9"/>
        <v>Czechia</v>
      </c>
      <c r="U45" s="11">
        <f t="shared" si="10"/>
        <v>0.24338333653725844</v>
      </c>
    </row>
    <row r="46" spans="1:21" x14ac:dyDescent="0.25">
      <c r="A46">
        <f t="shared" si="1"/>
        <v>25</v>
      </c>
      <c r="B46" t="s">
        <v>95</v>
      </c>
      <c r="C46" s="9">
        <f>VLOOKUP($B46,'COMtrade - US goods exports'!$N:$AQ,30,FALSE)</f>
        <v>17552368192</v>
      </c>
      <c r="D46" s="9">
        <f>VLOOKUP($B46,'COMtrade - US goods imports'!$N:$AQ,30,FALSE)</f>
        <v>16158498458</v>
      </c>
      <c r="E46" s="11">
        <f t="shared" si="0"/>
        <v>1.3938697339999999</v>
      </c>
      <c r="G46">
        <f t="shared" si="11"/>
        <v>44</v>
      </c>
      <c r="H46" t="str">
        <f t="shared" si="2"/>
        <v>Curaçao</v>
      </c>
      <c r="I46" s="11">
        <f t="shared" si="3"/>
        <v>0.43089356299999998</v>
      </c>
      <c r="O46">
        <f t="shared" si="6"/>
        <v>26</v>
      </c>
      <c r="P46" t="str">
        <f t="shared" si="7"/>
        <v>Colombia</v>
      </c>
      <c r="Q46" s="11">
        <f t="shared" si="8"/>
        <v>0.52461762610881746</v>
      </c>
      <c r="S46">
        <f t="shared" si="12"/>
        <v>44</v>
      </c>
      <c r="T46" t="str">
        <f t="shared" si="9"/>
        <v>Finland</v>
      </c>
      <c r="U46" s="11">
        <f t="shared" si="10"/>
        <v>0.2393673889566619</v>
      </c>
    </row>
    <row r="47" spans="1:21" x14ac:dyDescent="0.25">
      <c r="A47">
        <f t="shared" si="1"/>
        <v>130</v>
      </c>
      <c r="B47" t="s">
        <v>227</v>
      </c>
      <c r="C47" s="9">
        <f>VLOOKUP($B47,'COMtrade - US goods exports'!$N:$AQ,30,FALSE)</f>
        <v>958546</v>
      </c>
      <c r="D47" s="9">
        <f>VLOOKUP($B47,'COMtrade - US goods imports'!$N:$AQ,30,FALSE)</f>
        <v>3336110</v>
      </c>
      <c r="E47" s="11">
        <f t="shared" si="0"/>
        <v>-2.377564E-3</v>
      </c>
      <c r="G47">
        <f t="shared" si="11"/>
        <v>45</v>
      </c>
      <c r="H47" t="str">
        <f t="shared" si="2"/>
        <v>Suriname</v>
      </c>
      <c r="I47" s="11">
        <f t="shared" si="3"/>
        <v>0.40638606199999999</v>
      </c>
      <c r="O47">
        <f t="shared" si="6"/>
        <v>189</v>
      </c>
      <c r="P47" t="str">
        <f t="shared" si="7"/>
        <v>Comoros</v>
      </c>
      <c r="Q47" s="11">
        <f t="shared" si="8"/>
        <v>1.0831341248613232E-4</v>
      </c>
      <c r="S47">
        <f t="shared" si="12"/>
        <v>45</v>
      </c>
      <c r="T47" t="str">
        <f t="shared" si="9"/>
        <v>Dominican Rep.</v>
      </c>
      <c r="U47" s="11">
        <f t="shared" si="10"/>
        <v>0.22917576144077192</v>
      </c>
    </row>
    <row r="48" spans="1:21" x14ac:dyDescent="0.25">
      <c r="A48">
        <f t="shared" si="1"/>
        <v>149</v>
      </c>
      <c r="B48" t="s">
        <v>81</v>
      </c>
      <c r="C48" s="9">
        <f>VLOOKUP($B48,'COMtrade - US goods exports'!$N:$AQ,30,FALSE)</f>
        <v>199723506</v>
      </c>
      <c r="D48" s="9">
        <f>VLOOKUP($B48,'COMtrade - US goods imports'!$N:$AQ,30,FALSE)</f>
        <v>296697894</v>
      </c>
      <c r="E48" s="11">
        <f t="shared" si="0"/>
        <v>-9.6974387999999995E-2</v>
      </c>
      <c r="G48">
        <f t="shared" si="11"/>
        <v>46</v>
      </c>
      <c r="H48" t="str">
        <f t="shared" si="2"/>
        <v>Cuba</v>
      </c>
      <c r="I48" s="11">
        <f t="shared" si="3"/>
        <v>0.40029042100000001</v>
      </c>
      <c r="O48">
        <f t="shared" si="6"/>
        <v>101</v>
      </c>
      <c r="P48" t="str">
        <f t="shared" si="7"/>
        <v>Congo</v>
      </c>
      <c r="Q48" s="11">
        <f t="shared" si="8"/>
        <v>9.6328842204210178E-3</v>
      </c>
      <c r="S48">
        <f t="shared" si="12"/>
        <v>46</v>
      </c>
      <c r="T48" t="str">
        <f t="shared" si="9"/>
        <v>United Arab Emirates</v>
      </c>
      <c r="U48" s="11">
        <f t="shared" si="10"/>
        <v>0.21352142299893803</v>
      </c>
    </row>
    <row r="49" spans="1:21" x14ac:dyDescent="0.25">
      <c r="A49">
        <f t="shared" si="1"/>
        <v>148</v>
      </c>
      <c r="B49" t="s">
        <v>785</v>
      </c>
      <c r="C49" s="9">
        <f>VLOOKUP($B49,'COMtrade - US goods exports'!$N:$AQ,30,FALSE)</f>
        <v>189008188</v>
      </c>
      <c r="D49" s="9">
        <f>VLOOKUP($B49,'COMtrade - US goods imports'!$N:$AQ,30,FALSE)</f>
        <v>275139878</v>
      </c>
      <c r="E49" s="11">
        <f t="shared" si="0"/>
        <v>-8.6131689999999997E-2</v>
      </c>
      <c r="G49">
        <f t="shared" si="11"/>
        <v>47</v>
      </c>
      <c r="H49" t="str">
        <f t="shared" si="2"/>
        <v>China, Macao SAR</v>
      </c>
      <c r="I49" s="11">
        <f t="shared" si="3"/>
        <v>0.39092215200000002</v>
      </c>
      <c r="O49">
        <f t="shared" si="6"/>
        <v>105</v>
      </c>
      <c r="P49" t="str">
        <f t="shared" si="7"/>
        <v>Dem. Rep. of the Congo</v>
      </c>
      <c r="Q49" s="11">
        <f t="shared" si="8"/>
        <v>8.9329605730021269E-3</v>
      </c>
      <c r="S49">
        <f t="shared" si="12"/>
        <v>47</v>
      </c>
      <c r="T49" t="str">
        <f t="shared" si="9"/>
        <v>Portugal</v>
      </c>
      <c r="U49" s="11">
        <f t="shared" si="10"/>
        <v>0.21127435128963284</v>
      </c>
    </row>
    <row r="50" spans="1:21" x14ac:dyDescent="0.25">
      <c r="A50">
        <f t="shared" si="1"/>
        <v>112</v>
      </c>
      <c r="B50" t="s">
        <v>787</v>
      </c>
      <c r="C50" s="9">
        <f>VLOOKUP($B50,'COMtrade - US goods exports'!$N:$AQ,30,FALSE)</f>
        <v>5364004</v>
      </c>
      <c r="D50" s="9">
        <f>VLOOKUP($B50,'COMtrade - US goods imports'!$N:$AQ,30,FALSE)</f>
        <v>537160</v>
      </c>
      <c r="E50" s="11">
        <f t="shared" si="0"/>
        <v>4.8268440000000003E-3</v>
      </c>
      <c r="G50">
        <f t="shared" si="11"/>
        <v>48</v>
      </c>
      <c r="H50" t="str">
        <f t="shared" si="2"/>
        <v>Latvia</v>
      </c>
      <c r="I50" s="11">
        <f t="shared" si="3"/>
        <v>0.376844978</v>
      </c>
      <c r="O50">
        <f t="shared" si="6"/>
        <v>212</v>
      </c>
      <c r="P50" t="str">
        <f t="shared" si="7"/>
        <v>Cook Isds</v>
      </c>
      <c r="Q50" s="11">
        <f t="shared" si="8"/>
        <v>1.7439962306713756E-5</v>
      </c>
      <c r="S50">
        <f t="shared" si="12"/>
        <v>48</v>
      </c>
      <c r="T50" t="str">
        <f t="shared" si="9"/>
        <v>Argentina</v>
      </c>
      <c r="U50" s="11">
        <f t="shared" si="10"/>
        <v>0.20903072396963651</v>
      </c>
    </row>
    <row r="51" spans="1:21" x14ac:dyDescent="0.25">
      <c r="A51">
        <f t="shared" si="1"/>
        <v>180</v>
      </c>
      <c r="B51" t="s">
        <v>97</v>
      </c>
      <c r="C51" s="9">
        <f>VLOOKUP($B51,'COMtrade - US goods exports'!$N:$AQ,30,FALSE)</f>
        <v>9144096353</v>
      </c>
      <c r="D51" s="9">
        <f>VLOOKUP($B51,'COMtrade - US goods imports'!$N:$AQ,30,FALSE)</f>
        <v>10458914391</v>
      </c>
      <c r="E51" s="11">
        <f t="shared" si="0"/>
        <v>-1.3148180380000001</v>
      </c>
      <c r="G51">
        <f t="shared" si="11"/>
        <v>49</v>
      </c>
      <c r="H51" t="str">
        <f t="shared" si="2"/>
        <v>Lebanon</v>
      </c>
      <c r="I51" s="11">
        <f t="shared" si="3"/>
        <v>0.34376026999999998</v>
      </c>
      <c r="O51">
        <f t="shared" si="6"/>
        <v>37</v>
      </c>
      <c r="P51" t="str">
        <f t="shared" si="7"/>
        <v>Costa Rica</v>
      </c>
      <c r="Q51" s="11">
        <f t="shared" si="8"/>
        <v>0.3395693513072196</v>
      </c>
      <c r="S51">
        <f t="shared" si="12"/>
        <v>49</v>
      </c>
      <c r="T51" t="str">
        <f t="shared" si="9"/>
        <v>Norway</v>
      </c>
      <c r="U51" s="11">
        <f t="shared" si="10"/>
        <v>0.19863615722001166</v>
      </c>
    </row>
    <row r="52" spans="1:21" x14ac:dyDescent="0.25">
      <c r="A52">
        <f t="shared" si="1"/>
        <v>68</v>
      </c>
      <c r="B52" t="s">
        <v>185</v>
      </c>
      <c r="C52" s="9">
        <f>VLOOKUP($B52,'COMtrade - US goods exports'!$N:$AQ,30,FALSE)</f>
        <v>1032209363</v>
      </c>
      <c r="D52" s="9">
        <f>VLOOKUP($B52,'COMtrade - US goods imports'!$N:$AQ,30,FALSE)</f>
        <v>901204195</v>
      </c>
      <c r="E52" s="11">
        <f t="shared" si="0"/>
        <v>0.13100516800000001</v>
      </c>
      <c r="G52">
        <f t="shared" si="11"/>
        <v>50</v>
      </c>
      <c r="H52" t="str">
        <f t="shared" si="2"/>
        <v>Togo</v>
      </c>
      <c r="I52" s="11">
        <f t="shared" si="3"/>
        <v>0.29939927399999999</v>
      </c>
      <c r="O52">
        <f t="shared" si="6"/>
        <v>83</v>
      </c>
      <c r="P52" t="str">
        <f t="shared" si="7"/>
        <v>Croatia</v>
      </c>
      <c r="Q52" s="11">
        <f t="shared" si="8"/>
        <v>2.925937745076386E-2</v>
      </c>
      <c r="S52">
        <f t="shared" si="12"/>
        <v>50</v>
      </c>
      <c r="T52" t="str">
        <f t="shared" si="9"/>
        <v>Nigeria</v>
      </c>
      <c r="U52" s="11">
        <f t="shared" si="10"/>
        <v>0.18493671365229314</v>
      </c>
    </row>
    <row r="53" spans="1:21" x14ac:dyDescent="0.25">
      <c r="A53">
        <f t="shared" si="1"/>
        <v>46</v>
      </c>
      <c r="B53" t="s">
        <v>99</v>
      </c>
      <c r="C53" s="9">
        <f>VLOOKUP($B53,'COMtrade - US goods exports'!$N:$AQ,30,FALSE)</f>
        <v>404375085</v>
      </c>
      <c r="D53" s="9">
        <f>VLOOKUP($B53,'COMtrade - US goods imports'!$N:$AQ,30,FALSE)</f>
        <v>4084664</v>
      </c>
      <c r="E53" s="11">
        <f t="shared" si="0"/>
        <v>0.40029042100000001</v>
      </c>
      <c r="G53">
        <f t="shared" si="11"/>
        <v>51</v>
      </c>
      <c r="H53" t="str">
        <f t="shared" si="2"/>
        <v>Uzbekistan</v>
      </c>
      <c r="I53" s="11">
        <f t="shared" si="3"/>
        <v>0.27291264300000001</v>
      </c>
      <c r="O53">
        <f t="shared" si="6"/>
        <v>188</v>
      </c>
      <c r="P53" t="str">
        <f t="shared" si="7"/>
        <v>Cuba</v>
      </c>
      <c r="Q53" s="11">
        <f t="shared" si="8"/>
        <v>1.3261669929926027E-4</v>
      </c>
      <c r="S53">
        <f t="shared" si="12"/>
        <v>51</v>
      </c>
      <c r="T53" t="str">
        <f t="shared" si="9"/>
        <v>Honduras</v>
      </c>
      <c r="U53" s="11">
        <f t="shared" si="10"/>
        <v>0.18065184984629729</v>
      </c>
    </row>
    <row r="54" spans="1:21" x14ac:dyDescent="0.25">
      <c r="A54">
        <f t="shared" si="1"/>
        <v>67</v>
      </c>
      <c r="B54" t="s">
        <v>107</v>
      </c>
      <c r="C54" s="9">
        <f>VLOOKUP($B54,'COMtrade - US goods exports'!$N:$AQ,30,FALSE)</f>
        <v>188298478</v>
      </c>
      <c r="D54" s="9">
        <f>VLOOKUP($B54,'COMtrade - US goods imports'!$N:$AQ,30,FALSE)</f>
        <v>53082582</v>
      </c>
      <c r="E54" s="11">
        <f t="shared" si="0"/>
        <v>0.135215896</v>
      </c>
      <c r="G54">
        <f t="shared" si="11"/>
        <v>52</v>
      </c>
      <c r="H54" t="str">
        <f t="shared" si="2"/>
        <v>Gibraltar</v>
      </c>
      <c r="I54" s="11">
        <f t="shared" si="3"/>
        <v>0.249896116</v>
      </c>
      <c r="O54">
        <f t="shared" si="6"/>
        <v>140</v>
      </c>
      <c r="P54" t="str">
        <f t="shared" si="7"/>
        <v>Cyprus</v>
      </c>
      <c r="Q54" s="11">
        <f t="shared" si="8"/>
        <v>1.7234310619239001E-3</v>
      </c>
      <c r="S54">
        <f t="shared" si="12"/>
        <v>52</v>
      </c>
      <c r="T54" t="str">
        <f t="shared" si="9"/>
        <v>New Zealand</v>
      </c>
      <c r="U54" s="11">
        <f t="shared" si="10"/>
        <v>0.18017288642397172</v>
      </c>
    </row>
    <row r="55" spans="1:21" x14ac:dyDescent="0.25">
      <c r="A55">
        <f t="shared" si="1"/>
        <v>190</v>
      </c>
      <c r="B55" t="s">
        <v>109</v>
      </c>
      <c r="C55" s="9">
        <f>VLOOKUP($B55,'COMtrade - US goods exports'!$N:$AQ,30,FALSE)</f>
        <v>4535708330</v>
      </c>
      <c r="D55" s="9">
        <f>VLOOKUP($B55,'COMtrade - US goods imports'!$N:$AQ,30,FALSE)</f>
        <v>7496334611</v>
      </c>
      <c r="E55" s="11">
        <f t="shared" si="0"/>
        <v>-2.9606262810000001</v>
      </c>
      <c r="G55">
        <f t="shared" si="11"/>
        <v>53</v>
      </c>
      <c r="H55" t="str">
        <f t="shared" si="2"/>
        <v>United Rep. of Tanzania</v>
      </c>
      <c r="I55" s="11">
        <f t="shared" si="3"/>
        <v>0.23243638699999999</v>
      </c>
      <c r="O55">
        <f t="shared" si="6"/>
        <v>43</v>
      </c>
      <c r="P55" t="str">
        <f t="shared" si="7"/>
        <v>Czechia</v>
      </c>
      <c r="Q55" s="11">
        <f t="shared" si="8"/>
        <v>0.24338333653725844</v>
      </c>
      <c r="S55">
        <f t="shared" si="12"/>
        <v>53</v>
      </c>
      <c r="T55" t="str">
        <f t="shared" si="9"/>
        <v>Pakistan</v>
      </c>
      <c r="U55" s="11">
        <f t="shared" si="10"/>
        <v>0.15867314105049682</v>
      </c>
    </row>
    <row r="56" spans="1:21" x14ac:dyDescent="0.25">
      <c r="A56">
        <f t="shared" si="1"/>
        <v>54</v>
      </c>
      <c r="B56" t="s">
        <v>49</v>
      </c>
      <c r="C56" s="9">
        <f>VLOOKUP($B56,'COMtrade - US goods exports'!$N:$AQ,30,FALSE)</f>
        <v>240742552</v>
      </c>
      <c r="D56" s="9">
        <f>VLOOKUP($B56,'COMtrade - US goods imports'!$N:$AQ,30,FALSE)</f>
        <v>12451231</v>
      </c>
      <c r="E56" s="11">
        <f t="shared" si="0"/>
        <v>0.22829132099999999</v>
      </c>
      <c r="G56">
        <f t="shared" si="11"/>
        <v>54</v>
      </c>
      <c r="H56" t="str">
        <f t="shared" si="2"/>
        <v>Benin</v>
      </c>
      <c r="I56" s="11">
        <f t="shared" si="3"/>
        <v>0.22829132099999999</v>
      </c>
      <c r="O56">
        <f t="shared" si="6"/>
        <v>169</v>
      </c>
      <c r="P56" t="str">
        <f t="shared" si="7"/>
        <v>Benin</v>
      </c>
      <c r="Q56" s="11">
        <f t="shared" si="8"/>
        <v>4.0425385231995277E-4</v>
      </c>
      <c r="S56">
        <f t="shared" si="12"/>
        <v>54</v>
      </c>
      <c r="T56" t="str">
        <f t="shared" si="9"/>
        <v>Guatemala</v>
      </c>
      <c r="U56" s="11">
        <f t="shared" si="10"/>
        <v>0.15713251089692998</v>
      </c>
    </row>
    <row r="57" spans="1:21" x14ac:dyDescent="0.25">
      <c r="A57">
        <f t="shared" si="1"/>
        <v>199</v>
      </c>
      <c r="B57" t="s">
        <v>115</v>
      </c>
      <c r="C57" s="9">
        <f>VLOOKUP($B57,'COMtrade - US goods exports'!$N:$AQ,30,FALSE)</f>
        <v>5254749208</v>
      </c>
      <c r="D57" s="9">
        <f>VLOOKUP($B57,'COMtrade - US goods imports'!$N:$AQ,30,FALSE)</f>
        <v>11634032485</v>
      </c>
      <c r="E57" s="11">
        <f t="shared" si="0"/>
        <v>-6.3792832769999999</v>
      </c>
      <c r="G57">
        <f t="shared" si="11"/>
        <v>55</v>
      </c>
      <c r="H57" t="str">
        <f t="shared" si="2"/>
        <v>Oman</v>
      </c>
      <c r="I57" s="11">
        <f t="shared" si="3"/>
        <v>0.211439715</v>
      </c>
      <c r="O57">
        <f t="shared" si="6"/>
        <v>34</v>
      </c>
      <c r="P57" t="str">
        <f t="shared" si="7"/>
        <v>Denmark</v>
      </c>
      <c r="Q57" s="11">
        <f t="shared" si="8"/>
        <v>0.37772188549684155</v>
      </c>
      <c r="S57">
        <f t="shared" si="12"/>
        <v>55</v>
      </c>
      <c r="T57" t="str">
        <f t="shared" si="9"/>
        <v>Nicaragua</v>
      </c>
      <c r="U57" s="11">
        <f t="shared" si="10"/>
        <v>0.15403696573601777</v>
      </c>
    </row>
    <row r="58" spans="1:21" x14ac:dyDescent="0.25">
      <c r="A58">
        <f t="shared" si="1"/>
        <v>77</v>
      </c>
      <c r="B58" t="s">
        <v>117</v>
      </c>
      <c r="C58" s="9">
        <f>VLOOKUP($B58,'COMtrade - US goods exports'!$N:$AQ,30,FALSE)</f>
        <v>72108500</v>
      </c>
      <c r="D58" s="9">
        <f>VLOOKUP($B58,'COMtrade - US goods imports'!$N:$AQ,30,FALSE)</f>
        <v>2203495</v>
      </c>
      <c r="E58" s="11">
        <f t="shared" si="0"/>
        <v>6.9905005000000006E-2</v>
      </c>
      <c r="G58">
        <f t="shared" si="11"/>
        <v>56</v>
      </c>
      <c r="H58" t="str">
        <f t="shared" si="2"/>
        <v>Malta</v>
      </c>
      <c r="I58" s="11">
        <f t="shared" si="3"/>
        <v>0.19803063700000001</v>
      </c>
      <c r="O58">
        <f t="shared" si="6"/>
        <v>194</v>
      </c>
      <c r="P58" t="str">
        <f t="shared" si="7"/>
        <v>Dominica</v>
      </c>
      <c r="Q58" s="11">
        <f t="shared" si="8"/>
        <v>7.1540825346325554E-5</v>
      </c>
      <c r="S58">
        <f t="shared" si="12"/>
        <v>56</v>
      </c>
      <c r="T58" t="str">
        <f t="shared" si="9"/>
        <v>Russian Federation</v>
      </c>
      <c r="U58" s="11">
        <f t="shared" si="10"/>
        <v>0.14823659845831635</v>
      </c>
    </row>
    <row r="59" spans="1:21" x14ac:dyDescent="0.25">
      <c r="A59">
        <f t="shared" si="1"/>
        <v>8</v>
      </c>
      <c r="B59" t="s">
        <v>660</v>
      </c>
      <c r="C59" s="9">
        <f>VLOOKUP($B59,'COMtrade - US goods exports'!$N:$AQ,30,FALSE)</f>
        <v>13062566548</v>
      </c>
      <c r="D59" s="9">
        <f>VLOOKUP($B59,'COMtrade - US goods imports'!$N:$AQ,30,FALSE)</f>
        <v>7058733835</v>
      </c>
      <c r="E59" s="11">
        <f t="shared" si="0"/>
        <v>6.0038327130000004</v>
      </c>
      <c r="G59">
        <f t="shared" si="11"/>
        <v>57</v>
      </c>
      <c r="H59" t="str">
        <f t="shared" si="2"/>
        <v>Liberia</v>
      </c>
      <c r="I59" s="11">
        <f t="shared" si="3"/>
        <v>0.19342472799999999</v>
      </c>
      <c r="O59">
        <f t="shared" si="6"/>
        <v>45</v>
      </c>
      <c r="P59" t="str">
        <f t="shared" si="7"/>
        <v>Dominican Rep.</v>
      </c>
      <c r="Q59" s="11">
        <f t="shared" si="8"/>
        <v>0.22917576144077192</v>
      </c>
      <c r="S59">
        <f t="shared" si="12"/>
        <v>57</v>
      </c>
      <c r="T59" t="str">
        <f t="shared" si="9"/>
        <v>Hong Kong SAR</v>
      </c>
      <c r="U59" s="11">
        <f t="shared" si="10"/>
        <v>0.13582298390271191</v>
      </c>
    </row>
    <row r="60" spans="1:21" x14ac:dyDescent="0.25">
      <c r="A60">
        <f t="shared" si="1"/>
        <v>168</v>
      </c>
      <c r="B60" t="s">
        <v>123</v>
      </c>
      <c r="C60" s="9">
        <f>VLOOKUP($B60,'COMtrade - US goods exports'!$N:$AQ,30,FALSE)</f>
        <v>7947678748</v>
      </c>
      <c r="D60" s="9">
        <f>VLOOKUP($B60,'COMtrade - US goods imports'!$N:$AQ,30,FALSE)</f>
        <v>8600350879</v>
      </c>
      <c r="E60" s="11">
        <f t="shared" si="0"/>
        <v>-0.65267213099999999</v>
      </c>
      <c r="G60">
        <f t="shared" si="11"/>
        <v>58</v>
      </c>
      <c r="H60" t="str">
        <f t="shared" si="2"/>
        <v>Grenada</v>
      </c>
      <c r="I60" s="11">
        <f t="shared" si="3"/>
        <v>0.18702644600000001</v>
      </c>
      <c r="O60">
        <f t="shared" si="6"/>
        <v>39</v>
      </c>
      <c r="P60" t="str">
        <f t="shared" si="7"/>
        <v>Ecuador</v>
      </c>
      <c r="Q60" s="11">
        <f t="shared" si="8"/>
        <v>0.27922740925287165</v>
      </c>
      <c r="S60">
        <f t="shared" si="12"/>
        <v>58</v>
      </c>
      <c r="T60" t="str">
        <f t="shared" si="9"/>
        <v>Romania</v>
      </c>
      <c r="U60" s="11">
        <f t="shared" si="10"/>
        <v>0.12983158261031344</v>
      </c>
    </row>
    <row r="61" spans="1:21" x14ac:dyDescent="0.25">
      <c r="A61">
        <f t="shared" si="1"/>
        <v>22</v>
      </c>
      <c r="B61" t="s">
        <v>395</v>
      </c>
      <c r="C61" s="9">
        <f>VLOOKUP($B61,'COMtrade - US goods exports'!$N:$AQ,30,FALSE)</f>
        <v>4260238254</v>
      </c>
      <c r="D61" s="9">
        <f>VLOOKUP($B61,'COMtrade - US goods imports'!$N:$AQ,30,FALSE)</f>
        <v>2455378477</v>
      </c>
      <c r="E61" s="11">
        <f t="shared" si="0"/>
        <v>1.8048597770000001</v>
      </c>
      <c r="G61">
        <f t="shared" si="11"/>
        <v>59</v>
      </c>
      <c r="H61" t="str">
        <f t="shared" si="2"/>
        <v>Senegal</v>
      </c>
      <c r="I61" s="11">
        <f t="shared" si="3"/>
        <v>0.18601116400000001</v>
      </c>
      <c r="O61">
        <f t="shared" si="6"/>
        <v>66</v>
      </c>
      <c r="P61" t="str">
        <f t="shared" si="7"/>
        <v>El Salvador</v>
      </c>
      <c r="Q61" s="11">
        <f t="shared" si="8"/>
        <v>7.971872084220015E-2</v>
      </c>
      <c r="S61">
        <f t="shared" si="12"/>
        <v>59</v>
      </c>
      <c r="T61" t="str">
        <f t="shared" si="9"/>
        <v>Slovenia</v>
      </c>
      <c r="U61" s="11">
        <f t="shared" si="10"/>
        <v>0.12692268147403324</v>
      </c>
    </row>
    <row r="62" spans="1:21" x14ac:dyDescent="0.25">
      <c r="A62">
        <f t="shared" si="1"/>
        <v>152</v>
      </c>
      <c r="B62" t="s">
        <v>165</v>
      </c>
      <c r="C62" s="9">
        <f>VLOOKUP($B62,'COMtrade - US goods exports'!$N:$AQ,30,FALSE)</f>
        <v>99223995</v>
      </c>
      <c r="D62" s="9">
        <f>VLOOKUP($B62,'COMtrade - US goods imports'!$N:$AQ,30,FALSE)</f>
        <v>284938964</v>
      </c>
      <c r="E62" s="11">
        <f t="shared" si="0"/>
        <v>-0.18571496900000001</v>
      </c>
      <c r="G62">
        <f t="shared" si="11"/>
        <v>60</v>
      </c>
      <c r="H62" t="str">
        <f t="shared" si="2"/>
        <v>Yemen</v>
      </c>
      <c r="I62" s="11">
        <f t="shared" si="3"/>
        <v>0.17206940000000001</v>
      </c>
      <c r="O62">
        <f t="shared" si="6"/>
        <v>104</v>
      </c>
      <c r="P62" t="str">
        <f t="shared" si="7"/>
        <v>Equatorial Guinea</v>
      </c>
      <c r="Q62" s="11">
        <f t="shared" si="8"/>
        <v>9.2511072899584268E-3</v>
      </c>
      <c r="S62">
        <f t="shared" si="12"/>
        <v>60</v>
      </c>
      <c r="T62" t="str">
        <f t="shared" si="9"/>
        <v>Venezuela</v>
      </c>
      <c r="U62" s="11">
        <f t="shared" si="10"/>
        <v>0.11667427002397954</v>
      </c>
    </row>
    <row r="63" spans="1:21" x14ac:dyDescent="0.25">
      <c r="A63">
        <f t="shared" si="1"/>
        <v>33</v>
      </c>
      <c r="B63" t="s">
        <v>133</v>
      </c>
      <c r="C63" s="9">
        <f>VLOOKUP($B63,'COMtrade - US goods exports'!$N:$AQ,30,FALSE)</f>
        <v>1210864884</v>
      </c>
      <c r="D63" s="9">
        <f>VLOOKUP($B63,'COMtrade - US goods imports'!$N:$AQ,30,FALSE)</f>
        <v>491248501</v>
      </c>
      <c r="E63" s="11">
        <f t="shared" si="0"/>
        <v>0.71961638299999997</v>
      </c>
      <c r="G63">
        <f t="shared" si="11"/>
        <v>61</v>
      </c>
      <c r="H63" t="str">
        <f t="shared" si="2"/>
        <v>Guinea</v>
      </c>
      <c r="I63" s="11">
        <f t="shared" si="3"/>
        <v>0.17005722600000001</v>
      </c>
      <c r="O63">
        <f t="shared" si="6"/>
        <v>96</v>
      </c>
      <c r="P63" t="str">
        <f t="shared" si="7"/>
        <v>Ethiopia</v>
      </c>
      <c r="Q63" s="11">
        <f t="shared" si="8"/>
        <v>1.5949354644183549E-2</v>
      </c>
      <c r="S63">
        <f t="shared" si="12"/>
        <v>61</v>
      </c>
      <c r="T63" t="str">
        <f t="shared" si="9"/>
        <v>Guyana</v>
      </c>
      <c r="U63" s="11">
        <f t="shared" si="10"/>
        <v>0.10622852495887444</v>
      </c>
    </row>
    <row r="64" spans="1:21" x14ac:dyDescent="0.25">
      <c r="A64">
        <f t="shared" si="1"/>
        <v>96</v>
      </c>
      <c r="B64" t="s">
        <v>129</v>
      </c>
      <c r="C64" s="9">
        <f>VLOOKUP($B64,'COMtrade - US goods exports'!$N:$AQ,30,FALSE)</f>
        <v>31723965</v>
      </c>
      <c r="D64" s="9">
        <f>VLOOKUP($B64,'COMtrade - US goods imports'!$N:$AQ,30,FALSE)</f>
        <v>416231</v>
      </c>
      <c r="E64" s="11">
        <f t="shared" si="0"/>
        <v>3.1307733999999997E-2</v>
      </c>
      <c r="G64">
        <f t="shared" si="11"/>
        <v>62</v>
      </c>
      <c r="H64" t="str">
        <f t="shared" si="2"/>
        <v>Saint Vincent and the Grenadines</v>
      </c>
      <c r="I64" s="11">
        <f t="shared" si="3"/>
        <v>0.16963621800000001</v>
      </c>
      <c r="O64">
        <f t="shared" si="6"/>
        <v>215</v>
      </c>
      <c r="P64" t="str">
        <f t="shared" si="7"/>
        <v>Eritrea</v>
      </c>
      <c r="Q64" s="11">
        <f t="shared" si="8"/>
        <v>1.3513763033147989E-5</v>
      </c>
      <c r="S64">
        <f t="shared" si="12"/>
        <v>62</v>
      </c>
      <c r="T64" t="str">
        <f t="shared" si="9"/>
        <v>Trinidad and Tobago</v>
      </c>
      <c r="U64" s="11">
        <f t="shared" si="10"/>
        <v>0.10254983818483332</v>
      </c>
    </row>
    <row r="65" spans="1:21" x14ac:dyDescent="0.25">
      <c r="A65">
        <f t="shared" si="1"/>
        <v>164</v>
      </c>
      <c r="B65" t="s">
        <v>125</v>
      </c>
      <c r="C65" s="9">
        <f>VLOOKUP($B65,'COMtrade - US goods exports'!$N:$AQ,30,FALSE)</f>
        <v>359216737</v>
      </c>
      <c r="D65" s="9">
        <f>VLOOKUP($B65,'COMtrade - US goods imports'!$N:$AQ,30,FALSE)</f>
        <v>774909500</v>
      </c>
      <c r="E65" s="11">
        <f t="shared" si="0"/>
        <v>-0.41569276300000002</v>
      </c>
      <c r="G65">
        <f t="shared" si="11"/>
        <v>63</v>
      </c>
      <c r="H65" t="str">
        <f t="shared" si="2"/>
        <v>Mauritania</v>
      </c>
      <c r="I65" s="11">
        <f t="shared" si="3"/>
        <v>0.15820299099999999</v>
      </c>
      <c r="O65">
        <f t="shared" si="6"/>
        <v>90</v>
      </c>
      <c r="P65" t="str">
        <f t="shared" si="7"/>
        <v>Estonia</v>
      </c>
      <c r="Q65" s="11">
        <f t="shared" si="8"/>
        <v>2.5158970271640491E-2</v>
      </c>
      <c r="S65">
        <f t="shared" si="12"/>
        <v>63</v>
      </c>
      <c r="T65" t="str">
        <f t="shared" si="9"/>
        <v>Algeria</v>
      </c>
      <c r="U65" s="11">
        <f t="shared" si="10"/>
        <v>9.8811561680324705E-2</v>
      </c>
    </row>
    <row r="66" spans="1:21" x14ac:dyDescent="0.25">
      <c r="A66">
        <f t="shared" si="1"/>
        <v>158</v>
      </c>
      <c r="B66" t="s">
        <v>724</v>
      </c>
      <c r="C66" s="9">
        <f>VLOOKUP($B66,'COMtrade - US goods exports'!$N:$AQ,30,FALSE)</f>
        <v>3212700</v>
      </c>
      <c r="D66" s="9">
        <f>VLOOKUP($B66,'COMtrade - US goods imports'!$N:$AQ,30,FALSE)</f>
        <v>274038858</v>
      </c>
      <c r="E66" s="11">
        <f t="shared" si="0"/>
        <v>-0.27082615799999998</v>
      </c>
      <c r="G66">
        <f t="shared" si="11"/>
        <v>64</v>
      </c>
      <c r="H66" t="str">
        <f t="shared" si="2"/>
        <v>Saint Kitts and Nevis</v>
      </c>
      <c r="I66" s="11">
        <f t="shared" si="3"/>
        <v>0.15708649499999999</v>
      </c>
      <c r="O66">
        <f t="shared" si="6"/>
        <v>106</v>
      </c>
      <c r="P66" t="str">
        <f t="shared" si="7"/>
        <v>Faeroe Isds</v>
      </c>
      <c r="Q66" s="11">
        <f t="shared" si="8"/>
        <v>8.8972137800560052E-3</v>
      </c>
      <c r="S66">
        <f t="shared" si="12"/>
        <v>64</v>
      </c>
      <c r="T66" t="str">
        <f t="shared" si="9"/>
        <v>Jordan</v>
      </c>
      <c r="U66" s="11">
        <f t="shared" si="10"/>
        <v>9.4623576774035087E-2</v>
      </c>
    </row>
    <row r="67" spans="1:21" x14ac:dyDescent="0.25">
      <c r="A67">
        <f t="shared" si="1"/>
        <v>139</v>
      </c>
      <c r="B67" t="s">
        <v>726</v>
      </c>
      <c r="C67" s="9">
        <f>VLOOKUP($B67,'COMtrade - US goods exports'!$N:$AQ,30,FALSE)</f>
        <v>472479</v>
      </c>
      <c r="D67" s="9">
        <f>VLOOKUP($B67,'COMtrade - US goods imports'!$N:$AQ,30,FALSE)</f>
        <v>26924667</v>
      </c>
      <c r="E67" s="11">
        <f t="shared" ref="E67:E129" si="13">(C67-D67)/1000000000</f>
        <v>-2.6452188000000001E-2</v>
      </c>
      <c r="G67">
        <f t="shared" si="11"/>
        <v>65</v>
      </c>
      <c r="H67" t="str">
        <f t="shared" si="2"/>
        <v>Djibouti</v>
      </c>
      <c r="I67" s="11">
        <f t="shared" si="3"/>
        <v>0.143829755</v>
      </c>
      <c r="O67">
        <f t="shared" si="6"/>
        <v>152</v>
      </c>
      <c r="P67" t="str">
        <f t="shared" si="7"/>
        <v>Falkland Isds (Malvinas)</v>
      </c>
      <c r="Q67" s="11">
        <f t="shared" si="8"/>
        <v>8.7416259140818333E-4</v>
      </c>
      <c r="S67">
        <f t="shared" si="12"/>
        <v>65</v>
      </c>
      <c r="T67" t="str">
        <f t="shared" si="9"/>
        <v>Sri Lanka</v>
      </c>
      <c r="U67" s="11">
        <f t="shared" si="10"/>
        <v>9.2305405108488045E-2</v>
      </c>
    </row>
    <row r="68" spans="1:21" x14ac:dyDescent="0.25">
      <c r="A68">
        <f t="shared" ref="A68:A131" si="14">RANK(E68,$E$3:$E$224)</f>
        <v>151</v>
      </c>
      <c r="B68" t="s">
        <v>137</v>
      </c>
      <c r="C68" s="9">
        <f>VLOOKUP($B68,'COMtrade - US goods exports'!$N:$AQ,30,FALSE)</f>
        <v>100643146</v>
      </c>
      <c r="D68" s="9">
        <f>VLOOKUP($B68,'COMtrade - US goods imports'!$N:$AQ,30,FALSE)</f>
        <v>259299981</v>
      </c>
      <c r="E68" s="11">
        <f t="shared" si="13"/>
        <v>-0.158656835</v>
      </c>
      <c r="G68">
        <f t="shared" si="11"/>
        <v>66</v>
      </c>
      <c r="H68" t="str">
        <f t="shared" ref="H68:H131" si="15">VLOOKUP($G68,$A$3:$E$224,2,FALSE)</f>
        <v>Mongolia</v>
      </c>
      <c r="I68" s="11">
        <f t="shared" ref="I68:I131" si="16">VLOOKUP($G68,$A$3:$E$224,5,FALSE)</f>
        <v>0.13822520199999999</v>
      </c>
      <c r="O68">
        <f t="shared" ref="O68:O131" si="17">RANK(Q68,$Q$3:$Q$224)</f>
        <v>107</v>
      </c>
      <c r="P68" t="str">
        <f t="shared" ref="P68:P131" si="18">B68</f>
        <v>Fiji</v>
      </c>
      <c r="Q68" s="11">
        <f t="shared" ref="Q68:Q131" si="19">100*(D68/$D$226)</f>
        <v>8.4186869736607214E-3</v>
      </c>
      <c r="S68">
        <f t="shared" si="12"/>
        <v>66</v>
      </c>
      <c r="T68" t="str">
        <f t="shared" ref="T68:T131" si="20">VLOOKUP($S68,$O$3:$Q$224,2,FALSE)</f>
        <v>El Salvador</v>
      </c>
      <c r="U68" s="11">
        <f t="shared" ref="U68:U131" si="21">VLOOKUP($S68,$O$3:$Q$224,3,FALSE)</f>
        <v>7.971872084220015E-2</v>
      </c>
    </row>
    <row r="69" spans="1:21" x14ac:dyDescent="0.25">
      <c r="A69">
        <f t="shared" si="14"/>
        <v>196</v>
      </c>
      <c r="B69" t="s">
        <v>135</v>
      </c>
      <c r="C69" s="9">
        <f>VLOOKUP($B69,'COMtrade - US goods exports'!$N:$AQ,30,FALSE)</f>
        <v>2905742087</v>
      </c>
      <c r="D69" s="9">
        <f>VLOOKUP($B69,'COMtrade - US goods imports'!$N:$AQ,30,FALSE)</f>
        <v>7372641316</v>
      </c>
      <c r="E69" s="11">
        <f t="shared" si="13"/>
        <v>-4.466899229</v>
      </c>
      <c r="G69">
        <f t="shared" ref="G69:G132" si="22">+G68+1</f>
        <v>67</v>
      </c>
      <c r="H69" t="str">
        <f t="shared" si="15"/>
        <v>Cyprus</v>
      </c>
      <c r="I69" s="11">
        <f t="shared" si="16"/>
        <v>0.135215896</v>
      </c>
      <c r="O69">
        <f t="shared" si="17"/>
        <v>44</v>
      </c>
      <c r="P69" t="str">
        <f t="shared" si="18"/>
        <v>Finland</v>
      </c>
      <c r="Q69" s="11">
        <f t="shared" si="19"/>
        <v>0.2393673889566619</v>
      </c>
      <c r="S69">
        <f t="shared" ref="S69:S132" si="23">+S68+1</f>
        <v>67</v>
      </c>
      <c r="T69" t="str">
        <f t="shared" si="20"/>
        <v>Egypt</v>
      </c>
      <c r="U69" s="11">
        <f t="shared" si="21"/>
        <v>7.7619809528139905E-2</v>
      </c>
    </row>
    <row r="70" spans="1:21" x14ac:dyDescent="0.25">
      <c r="A70">
        <f t="shared" si="14"/>
        <v>206</v>
      </c>
      <c r="B70" t="s">
        <v>145</v>
      </c>
      <c r="C70" s="9">
        <f>VLOOKUP($B70,'COMtrade - US goods exports'!$N:$AQ,30,FALSE)</f>
        <v>45255934885</v>
      </c>
      <c r="D70" s="9">
        <f>VLOOKUP($B70,'COMtrade - US goods imports'!$N:$AQ,30,FALSE)</f>
        <v>57759561337</v>
      </c>
      <c r="E70" s="11">
        <f t="shared" si="13"/>
        <v>-12.503626452000001</v>
      </c>
      <c r="G70">
        <f t="shared" si="22"/>
        <v>68</v>
      </c>
      <c r="H70" t="str">
        <f t="shared" si="15"/>
        <v>Croatia</v>
      </c>
      <c r="I70" s="11">
        <f t="shared" si="16"/>
        <v>0.13100516800000001</v>
      </c>
      <c r="O70">
        <f t="shared" si="17"/>
        <v>13</v>
      </c>
      <c r="P70" t="str">
        <f t="shared" si="18"/>
        <v>France</v>
      </c>
      <c r="Q70" s="11">
        <f t="shared" si="19"/>
        <v>1.8752784506843423</v>
      </c>
      <c r="S70">
        <f t="shared" si="23"/>
        <v>68</v>
      </c>
      <c r="T70" t="str">
        <f t="shared" si="20"/>
        <v>Kazakhstan</v>
      </c>
      <c r="U70" s="11">
        <f t="shared" si="21"/>
        <v>7.251244809376059E-2</v>
      </c>
    </row>
    <row r="71" spans="1:21" x14ac:dyDescent="0.25">
      <c r="A71">
        <f t="shared" si="14"/>
        <v>70</v>
      </c>
      <c r="B71" t="s">
        <v>333</v>
      </c>
      <c r="C71" s="9">
        <f>VLOOKUP($B71,'COMtrade - US goods exports'!$N:$AQ,30,FALSE)</f>
        <v>163842578</v>
      </c>
      <c r="D71" s="9">
        <f>VLOOKUP($B71,'COMtrade - US goods imports'!$N:$AQ,30,FALSE)</f>
        <v>41645929</v>
      </c>
      <c r="E71" s="11">
        <f t="shared" si="13"/>
        <v>0.122196649</v>
      </c>
      <c r="G71">
        <f t="shared" si="22"/>
        <v>69</v>
      </c>
      <c r="H71" t="str">
        <f t="shared" si="15"/>
        <v>Kyrgyzstan</v>
      </c>
      <c r="I71" s="11">
        <f t="shared" si="16"/>
        <v>0.12850273200000001</v>
      </c>
      <c r="O71">
        <f t="shared" si="17"/>
        <v>146</v>
      </c>
      <c r="P71" t="str">
        <f t="shared" si="18"/>
        <v>French Polynesia</v>
      </c>
      <c r="Q71" s="11">
        <f t="shared" si="19"/>
        <v>1.3521174919727407E-3</v>
      </c>
      <c r="S71">
        <f t="shared" si="23"/>
        <v>69</v>
      </c>
      <c r="T71" t="str">
        <f t="shared" si="20"/>
        <v>Lithuania</v>
      </c>
      <c r="U71" s="11">
        <f t="shared" si="21"/>
        <v>6.8466721930120156E-2</v>
      </c>
    </row>
    <row r="72" spans="1:21" x14ac:dyDescent="0.25">
      <c r="A72">
        <f t="shared" si="14"/>
        <v>131</v>
      </c>
      <c r="B72" t="s">
        <v>732</v>
      </c>
      <c r="C72" s="9">
        <f>VLOOKUP($B72,'COMtrade - US goods exports'!$N:$AQ,30,FALSE)</f>
        <v>1792697</v>
      </c>
      <c r="D72" s="9">
        <f>VLOOKUP($B72,'COMtrade - US goods imports'!$N:$AQ,30,FALSE)</f>
        <v>4553907</v>
      </c>
      <c r="E72" s="11">
        <f t="shared" si="13"/>
        <v>-2.7612100000000001E-3</v>
      </c>
      <c r="G72">
        <f t="shared" si="22"/>
        <v>70</v>
      </c>
      <c r="H72" t="str">
        <f t="shared" si="15"/>
        <v>French Polynesia</v>
      </c>
      <c r="I72" s="11">
        <f t="shared" si="16"/>
        <v>0.122196649</v>
      </c>
      <c r="O72">
        <f t="shared" si="17"/>
        <v>185</v>
      </c>
      <c r="P72" t="str">
        <f t="shared" si="18"/>
        <v>Fr. South Antarctic Terr.</v>
      </c>
      <c r="Q72" s="11">
        <f t="shared" si="19"/>
        <v>1.4785160181003784E-4</v>
      </c>
      <c r="S72">
        <f t="shared" si="23"/>
        <v>70</v>
      </c>
      <c r="T72" t="str">
        <f t="shared" si="20"/>
        <v>Greece</v>
      </c>
      <c r="U72" s="11">
        <f t="shared" si="21"/>
        <v>6.6774944386796153E-2</v>
      </c>
    </row>
    <row r="73" spans="1:21" x14ac:dyDescent="0.25">
      <c r="A73">
        <f t="shared" si="14"/>
        <v>65</v>
      </c>
      <c r="B73" t="s">
        <v>113</v>
      </c>
      <c r="C73" s="9">
        <f>VLOOKUP($B73,'COMtrade - US goods exports'!$N:$AQ,30,FALSE)</f>
        <v>191424684</v>
      </c>
      <c r="D73" s="9">
        <f>VLOOKUP($B73,'COMtrade - US goods imports'!$N:$AQ,30,FALSE)</f>
        <v>47594929</v>
      </c>
      <c r="E73" s="11">
        <f t="shared" si="13"/>
        <v>0.143829755</v>
      </c>
      <c r="G73">
        <f t="shared" si="22"/>
        <v>71</v>
      </c>
      <c r="H73" t="str">
        <f t="shared" si="15"/>
        <v>Tajikistan</v>
      </c>
      <c r="I73" s="11">
        <f t="shared" si="16"/>
        <v>0.116862063</v>
      </c>
      <c r="O73">
        <f t="shared" si="17"/>
        <v>142</v>
      </c>
      <c r="P73" t="str">
        <f t="shared" si="18"/>
        <v>Djibouti</v>
      </c>
      <c r="Q73" s="11">
        <f t="shared" si="19"/>
        <v>1.545263548571594E-3</v>
      </c>
      <c r="S73">
        <f t="shared" si="23"/>
        <v>71</v>
      </c>
      <c r="T73" t="str">
        <f t="shared" si="20"/>
        <v>Qatar</v>
      </c>
      <c r="U73" s="11">
        <f t="shared" si="21"/>
        <v>6.6478341717996714E-2</v>
      </c>
    </row>
    <row r="74" spans="1:21" x14ac:dyDescent="0.25">
      <c r="A74">
        <f t="shared" si="14"/>
        <v>72</v>
      </c>
      <c r="B74" t="s">
        <v>147</v>
      </c>
      <c r="C74" s="9">
        <f>VLOOKUP($B74,'COMtrade - US goods exports'!$N:$AQ,30,FALSE)</f>
        <v>180294376</v>
      </c>
      <c r="D74" s="9">
        <f>VLOOKUP($B74,'COMtrade - US goods imports'!$N:$AQ,30,FALSE)</f>
        <v>80256290</v>
      </c>
      <c r="E74" s="11">
        <f t="shared" si="13"/>
        <v>0.100038086</v>
      </c>
      <c r="G74">
        <f t="shared" si="22"/>
        <v>72</v>
      </c>
      <c r="H74" t="str">
        <f t="shared" si="15"/>
        <v>Gabon</v>
      </c>
      <c r="I74" s="11">
        <f t="shared" si="16"/>
        <v>0.100038086</v>
      </c>
      <c r="O74">
        <f t="shared" si="17"/>
        <v>131</v>
      </c>
      <c r="P74" t="str">
        <f t="shared" si="18"/>
        <v>Gabon</v>
      </c>
      <c r="Q74" s="11">
        <f t="shared" si="19"/>
        <v>2.6056792621875946E-3</v>
      </c>
      <c r="S74">
        <f t="shared" si="23"/>
        <v>72</v>
      </c>
      <c r="T74" t="str">
        <f t="shared" si="20"/>
        <v>Bahamas</v>
      </c>
      <c r="U74" s="11">
        <f t="shared" si="21"/>
        <v>5.9260485952816473E-2</v>
      </c>
    </row>
    <row r="75" spans="1:21" x14ac:dyDescent="0.25">
      <c r="A75">
        <f t="shared" si="14"/>
        <v>24</v>
      </c>
      <c r="B75" t="s">
        <v>151</v>
      </c>
      <c r="C75" s="9">
        <f>VLOOKUP($B75,'COMtrade - US goods exports'!$N:$AQ,30,FALSE)</f>
        <v>1513088343</v>
      </c>
      <c r="D75" s="9">
        <f>VLOOKUP($B75,'COMtrade - US goods imports'!$N:$AQ,30,FALSE)</f>
        <v>112843370</v>
      </c>
      <c r="E75" s="11">
        <f t="shared" si="13"/>
        <v>1.4002449729999999</v>
      </c>
      <c r="G75">
        <f t="shared" si="22"/>
        <v>73</v>
      </c>
      <c r="H75" t="str">
        <f t="shared" si="15"/>
        <v>Mali</v>
      </c>
      <c r="I75" s="11">
        <f t="shared" si="16"/>
        <v>9.3012355000000005E-2</v>
      </c>
      <c r="O75">
        <f t="shared" si="17"/>
        <v>125</v>
      </c>
      <c r="P75" t="str">
        <f t="shared" si="18"/>
        <v>Georgia</v>
      </c>
      <c r="Q75" s="11">
        <f t="shared" si="19"/>
        <v>3.6636832961548776E-3</v>
      </c>
      <c r="S75">
        <f t="shared" si="23"/>
        <v>73</v>
      </c>
      <c r="T75" t="str">
        <f t="shared" si="20"/>
        <v>Kuwait</v>
      </c>
      <c r="U75" s="11">
        <f t="shared" si="21"/>
        <v>5.5785531840536987E-2</v>
      </c>
    </row>
    <row r="76" spans="1:21" x14ac:dyDescent="0.25">
      <c r="A76">
        <f t="shared" si="14"/>
        <v>79</v>
      </c>
      <c r="B76" t="s">
        <v>737</v>
      </c>
      <c r="C76" s="9">
        <f>VLOOKUP($B76,'COMtrade - US goods exports'!$N:$AQ,30,FALSE)</f>
        <v>70247980</v>
      </c>
      <c r="D76" s="9">
        <f>VLOOKUP($B76,'COMtrade - US goods imports'!$N:$AQ,30,FALSE)</f>
        <v>1649016</v>
      </c>
      <c r="E76" s="11">
        <f t="shared" si="13"/>
        <v>6.8598963999999998E-2</v>
      </c>
      <c r="G76">
        <f t="shared" si="22"/>
        <v>74</v>
      </c>
      <c r="H76" t="str">
        <f t="shared" si="15"/>
        <v>Bolivia (Plurinational State of)</v>
      </c>
      <c r="I76" s="11">
        <f t="shared" si="16"/>
        <v>9.2808792000000001E-2</v>
      </c>
      <c r="O76">
        <f t="shared" si="17"/>
        <v>200</v>
      </c>
      <c r="P76" t="str">
        <f t="shared" si="18"/>
        <v>Gambia</v>
      </c>
      <c r="Q76" s="11">
        <f t="shared" si="19"/>
        <v>5.3538567434596565E-5</v>
      </c>
      <c r="S76">
        <f t="shared" si="23"/>
        <v>74</v>
      </c>
      <c r="T76" t="str">
        <f t="shared" si="20"/>
        <v>Morocco</v>
      </c>
      <c r="U76" s="11">
        <f t="shared" si="21"/>
        <v>5.5096365964192859E-2</v>
      </c>
    </row>
    <row r="77" spans="1:21" x14ac:dyDescent="0.25">
      <c r="A77">
        <f t="shared" si="14"/>
        <v>132</v>
      </c>
      <c r="B77" t="s">
        <v>739</v>
      </c>
      <c r="C77" s="9">
        <f>VLOOKUP($B77,'COMtrade - US goods exports'!$N:$AQ,30,FALSE)</f>
        <v>2024126</v>
      </c>
      <c r="D77" s="9">
        <f>VLOOKUP($B77,'COMtrade - US goods imports'!$N:$AQ,30,FALSE)</f>
        <v>5000998</v>
      </c>
      <c r="E77" s="11">
        <f t="shared" si="13"/>
        <v>-2.9768720000000002E-3</v>
      </c>
      <c r="G77">
        <f t="shared" si="22"/>
        <v>75</v>
      </c>
      <c r="H77" t="str">
        <f t="shared" si="15"/>
        <v>Cameroon</v>
      </c>
      <c r="I77" s="11">
        <f t="shared" si="16"/>
        <v>8.7012412999999997E-2</v>
      </c>
      <c r="O77">
        <f t="shared" si="17"/>
        <v>183</v>
      </c>
      <c r="P77" t="str">
        <f t="shared" si="18"/>
        <v>State of Palestine</v>
      </c>
      <c r="Q77" s="11">
        <f t="shared" si="19"/>
        <v>1.6236729580748919E-4</v>
      </c>
      <c r="S77">
        <f t="shared" si="23"/>
        <v>75</v>
      </c>
      <c r="T77" t="str">
        <f t="shared" si="20"/>
        <v>Ghana</v>
      </c>
      <c r="U77" s="11">
        <f t="shared" si="21"/>
        <v>5.4286550197445993E-2</v>
      </c>
    </row>
    <row r="78" spans="1:21" x14ac:dyDescent="0.25">
      <c r="A78">
        <f t="shared" si="14"/>
        <v>219</v>
      </c>
      <c r="B78" t="s">
        <v>111</v>
      </c>
      <c r="C78" s="9">
        <f>VLOOKUP($B78,'COMtrade - US goods exports'!$N:$AQ,30,FALSE)</f>
        <v>76472551326</v>
      </c>
      <c r="D78" s="9">
        <f>VLOOKUP($B78,'COMtrade - US goods imports'!$N:$AQ,30,FALSE)</f>
        <v>159599348254</v>
      </c>
      <c r="E78" s="11">
        <f t="shared" si="13"/>
        <v>-83.126796928000005</v>
      </c>
      <c r="G78">
        <f t="shared" si="22"/>
        <v>76</v>
      </c>
      <c r="H78" t="str">
        <f t="shared" si="15"/>
        <v>Sierra Leone</v>
      </c>
      <c r="I78" s="11">
        <f t="shared" si="16"/>
        <v>8.1661075999999999E-2</v>
      </c>
      <c r="O78">
        <f t="shared" si="17"/>
        <v>4</v>
      </c>
      <c r="P78" t="str">
        <f t="shared" si="18"/>
        <v>Germany</v>
      </c>
      <c r="Q78" s="11">
        <f t="shared" si="19"/>
        <v>5.1817086486816626</v>
      </c>
      <c r="S78">
        <f t="shared" si="23"/>
        <v>76</v>
      </c>
      <c r="T78" t="str">
        <f t="shared" si="20"/>
        <v>Oman</v>
      </c>
      <c r="U78" s="11">
        <f t="shared" si="21"/>
        <v>5.3601995151556378E-2</v>
      </c>
    </row>
    <row r="79" spans="1:21" x14ac:dyDescent="0.25">
      <c r="A79">
        <f t="shared" si="14"/>
        <v>172</v>
      </c>
      <c r="B79" t="s">
        <v>155</v>
      </c>
      <c r="C79" s="9">
        <f>VLOOKUP($B79,'COMtrade - US goods exports'!$N:$AQ,30,FALSE)</f>
        <v>850833145</v>
      </c>
      <c r="D79" s="9">
        <f>VLOOKUP($B79,'COMtrade - US goods imports'!$N:$AQ,30,FALSE)</f>
        <v>1672054262</v>
      </c>
      <c r="E79" s="11">
        <f t="shared" si="13"/>
        <v>-0.821221117</v>
      </c>
      <c r="G79">
        <f t="shared" si="22"/>
        <v>77</v>
      </c>
      <c r="H79" t="str">
        <f t="shared" si="15"/>
        <v>Dominica</v>
      </c>
      <c r="I79" s="11">
        <f t="shared" si="16"/>
        <v>6.9905005000000006E-2</v>
      </c>
      <c r="O79">
        <f t="shared" si="17"/>
        <v>75</v>
      </c>
      <c r="P79" t="str">
        <f t="shared" si="18"/>
        <v>Ghana</v>
      </c>
      <c r="Q79" s="11">
        <f t="shared" si="19"/>
        <v>5.4286550197445993E-2</v>
      </c>
      <c r="S79">
        <f t="shared" si="23"/>
        <v>77</v>
      </c>
      <c r="T79" t="str">
        <f t="shared" si="20"/>
        <v>Libya</v>
      </c>
      <c r="U79" s="11">
        <f t="shared" si="21"/>
        <v>4.9874959234563546E-2</v>
      </c>
    </row>
    <row r="80" spans="1:21" x14ac:dyDescent="0.25">
      <c r="A80">
        <f t="shared" si="14"/>
        <v>52</v>
      </c>
      <c r="B80" t="s">
        <v>157</v>
      </c>
      <c r="C80" s="9">
        <f>VLOOKUP($B80,'COMtrade - US goods exports'!$N:$AQ,30,FALSE)</f>
        <v>250827263</v>
      </c>
      <c r="D80" s="9">
        <f>VLOOKUP($B80,'COMtrade - US goods imports'!$N:$AQ,30,FALSE)</f>
        <v>931147</v>
      </c>
      <c r="E80" s="11">
        <f t="shared" si="13"/>
        <v>0.249896116</v>
      </c>
      <c r="G80">
        <f t="shared" si="22"/>
        <v>78</v>
      </c>
      <c r="H80" t="str">
        <f t="shared" si="15"/>
        <v>Anguilla</v>
      </c>
      <c r="I80" s="11">
        <f t="shared" si="16"/>
        <v>6.9035142999999993E-2</v>
      </c>
      <c r="O80">
        <f t="shared" si="17"/>
        <v>209</v>
      </c>
      <c r="P80" t="str">
        <f t="shared" si="18"/>
        <v>Gibraltar</v>
      </c>
      <c r="Q80" s="11">
        <f t="shared" si="19"/>
        <v>3.0231529864490272E-5</v>
      </c>
      <c r="S80">
        <f t="shared" si="23"/>
        <v>78</v>
      </c>
      <c r="T80" t="str">
        <f t="shared" si="20"/>
        <v>Bulgaria</v>
      </c>
      <c r="U80" s="11">
        <f t="shared" si="21"/>
        <v>4.9205272571461581E-2</v>
      </c>
    </row>
    <row r="81" spans="1:21" x14ac:dyDescent="0.25">
      <c r="A81">
        <f t="shared" si="14"/>
        <v>108</v>
      </c>
      <c r="B81" t="s">
        <v>225</v>
      </c>
      <c r="C81" s="9">
        <f>VLOOKUP($B81,'COMtrade - US goods exports'!$N:$AQ,30,FALSE)</f>
        <v>8115953</v>
      </c>
      <c r="D81" s="9">
        <f>VLOOKUP($B81,'COMtrade - US goods imports'!$N:$AQ,30,FALSE)</f>
        <v>409816</v>
      </c>
      <c r="E81" s="11">
        <f t="shared" si="13"/>
        <v>7.7061370000000001E-3</v>
      </c>
      <c r="G81">
        <f t="shared" si="22"/>
        <v>79</v>
      </c>
      <c r="H81" t="str">
        <f t="shared" si="15"/>
        <v>Gambia</v>
      </c>
      <c r="I81" s="11">
        <f t="shared" si="16"/>
        <v>6.8598963999999998E-2</v>
      </c>
      <c r="O81">
        <f t="shared" si="17"/>
        <v>216</v>
      </c>
      <c r="P81" t="str">
        <f t="shared" si="18"/>
        <v>Kiribati</v>
      </c>
      <c r="Q81" s="11">
        <f t="shared" si="19"/>
        <v>1.3305487364450452E-5</v>
      </c>
      <c r="S81">
        <f t="shared" si="23"/>
        <v>79</v>
      </c>
      <c r="T81" t="str">
        <f t="shared" si="20"/>
        <v>Ukraine</v>
      </c>
      <c r="U81" s="11">
        <f t="shared" si="21"/>
        <v>4.2358667195491827E-2</v>
      </c>
    </row>
    <row r="82" spans="1:21" x14ac:dyDescent="0.25">
      <c r="A82">
        <f t="shared" si="14"/>
        <v>159</v>
      </c>
      <c r="B82" t="s">
        <v>167</v>
      </c>
      <c r="C82" s="9">
        <f>VLOOKUP($B82,'COMtrade - US goods exports'!$N:$AQ,30,FALSE)</f>
        <v>1783433382</v>
      </c>
      <c r="D82" s="9">
        <f>VLOOKUP($B82,'COMtrade - US goods imports'!$N:$AQ,30,FALSE)</f>
        <v>2056703363</v>
      </c>
      <c r="E82" s="11">
        <f t="shared" si="13"/>
        <v>-0.273269981</v>
      </c>
      <c r="G82">
        <f t="shared" si="22"/>
        <v>80</v>
      </c>
      <c r="H82" t="str">
        <f t="shared" si="15"/>
        <v>Albania</v>
      </c>
      <c r="I82" s="11">
        <f t="shared" si="16"/>
        <v>6.1851011999999997E-2</v>
      </c>
      <c r="O82">
        <f t="shared" si="17"/>
        <v>70</v>
      </c>
      <c r="P82" t="str">
        <f t="shared" si="18"/>
        <v>Greece</v>
      </c>
      <c r="Q82" s="11">
        <f t="shared" si="19"/>
        <v>6.6774944386796153E-2</v>
      </c>
      <c r="S82">
        <f t="shared" si="23"/>
        <v>80</v>
      </c>
      <c r="T82" t="str">
        <f t="shared" si="20"/>
        <v>Bahrain</v>
      </c>
      <c r="U82" s="11">
        <f t="shared" si="21"/>
        <v>3.8307066229447059E-2</v>
      </c>
    </row>
    <row r="83" spans="1:21" x14ac:dyDescent="0.25">
      <c r="A83">
        <f t="shared" si="14"/>
        <v>137</v>
      </c>
      <c r="B83" t="s">
        <v>159</v>
      </c>
      <c r="C83" s="9">
        <f>VLOOKUP($B83,'COMtrade - US goods exports'!$N:$AQ,30,FALSE)</f>
        <v>6896456</v>
      </c>
      <c r="D83" s="9">
        <f>VLOOKUP($B83,'COMtrade - US goods imports'!$N:$AQ,30,FALSE)</f>
        <v>27283388</v>
      </c>
      <c r="E83" s="11">
        <f t="shared" si="13"/>
        <v>-2.0386932E-2</v>
      </c>
      <c r="G83">
        <f t="shared" si="22"/>
        <v>81</v>
      </c>
      <c r="H83" t="str">
        <f t="shared" si="15"/>
        <v>Maldives</v>
      </c>
      <c r="I83" s="11">
        <f t="shared" si="16"/>
        <v>5.8206242999999998E-2</v>
      </c>
      <c r="O83">
        <f t="shared" si="17"/>
        <v>151</v>
      </c>
      <c r="P83" t="str">
        <f t="shared" si="18"/>
        <v>Greenland</v>
      </c>
      <c r="Q83" s="11">
        <f t="shared" si="19"/>
        <v>8.8580917849327278E-4</v>
      </c>
      <c r="S83">
        <f t="shared" si="23"/>
        <v>81</v>
      </c>
      <c r="T83" t="str">
        <f t="shared" si="20"/>
        <v>Angola</v>
      </c>
      <c r="U83" s="11">
        <f t="shared" si="21"/>
        <v>3.8000704538773258E-2</v>
      </c>
    </row>
    <row r="84" spans="1:21" x14ac:dyDescent="0.25">
      <c r="A84">
        <f t="shared" si="14"/>
        <v>58</v>
      </c>
      <c r="B84" t="s">
        <v>149</v>
      </c>
      <c r="C84" s="9">
        <f>VLOOKUP($B84,'COMtrade - US goods exports'!$N:$AQ,30,FALSE)</f>
        <v>202153983</v>
      </c>
      <c r="D84" s="9">
        <f>VLOOKUP($B84,'COMtrade - US goods imports'!$N:$AQ,30,FALSE)</f>
        <v>15127537</v>
      </c>
      <c r="E84" s="11">
        <f t="shared" si="13"/>
        <v>0.18702644600000001</v>
      </c>
      <c r="G84">
        <f t="shared" si="22"/>
        <v>82</v>
      </c>
      <c r="H84" t="str">
        <f t="shared" si="15"/>
        <v>Iran</v>
      </c>
      <c r="I84" s="11">
        <f t="shared" si="16"/>
        <v>5.6785904999999998E-2</v>
      </c>
      <c r="O84">
        <f t="shared" si="17"/>
        <v>163</v>
      </c>
      <c r="P84" t="str">
        <f t="shared" si="18"/>
        <v>Grenada</v>
      </c>
      <c r="Q84" s="11">
        <f t="shared" si="19"/>
        <v>4.911454223572449E-4</v>
      </c>
      <c r="S84">
        <f t="shared" si="23"/>
        <v>82</v>
      </c>
      <c r="T84" t="str">
        <f t="shared" si="20"/>
        <v>Côte d'Ivoire</v>
      </c>
      <c r="U84" s="11">
        <f t="shared" si="21"/>
        <v>3.0788168552995564E-2</v>
      </c>
    </row>
    <row r="85" spans="1:21" x14ac:dyDescent="0.25">
      <c r="A85">
        <f t="shared" si="14"/>
        <v>11</v>
      </c>
      <c r="B85" t="s">
        <v>171</v>
      </c>
      <c r="C85" s="9">
        <f>VLOOKUP($B85,'COMtrade - US goods exports'!$N:$AQ,30,FALSE)</f>
        <v>9739080916</v>
      </c>
      <c r="D85" s="9">
        <f>VLOOKUP($B85,'COMtrade - US goods imports'!$N:$AQ,30,FALSE)</f>
        <v>4839763875</v>
      </c>
      <c r="E85" s="11">
        <f t="shared" si="13"/>
        <v>4.8993170409999998</v>
      </c>
      <c r="G85">
        <f t="shared" si="22"/>
        <v>83</v>
      </c>
      <c r="H85" t="str">
        <f t="shared" si="15"/>
        <v>Armenia</v>
      </c>
      <c r="I85" s="11">
        <f t="shared" si="16"/>
        <v>5.621375E-2</v>
      </c>
      <c r="O85">
        <f t="shared" si="17"/>
        <v>54</v>
      </c>
      <c r="P85" t="str">
        <f t="shared" si="18"/>
        <v>Guatemala</v>
      </c>
      <c r="Q85" s="11">
        <f t="shared" si="19"/>
        <v>0.15713251089692998</v>
      </c>
      <c r="S85">
        <f t="shared" si="23"/>
        <v>83</v>
      </c>
      <c r="T85" t="str">
        <f t="shared" si="20"/>
        <v>Croatia</v>
      </c>
      <c r="U85" s="11">
        <f t="shared" si="21"/>
        <v>2.925937745076386E-2</v>
      </c>
    </row>
    <row r="86" spans="1:21" x14ac:dyDescent="0.25">
      <c r="A86">
        <f t="shared" si="14"/>
        <v>61</v>
      </c>
      <c r="B86" t="s">
        <v>163</v>
      </c>
      <c r="C86" s="9">
        <f>VLOOKUP($B86,'COMtrade - US goods exports'!$N:$AQ,30,FALSE)</f>
        <v>183330652</v>
      </c>
      <c r="D86" s="9">
        <f>VLOOKUP($B86,'COMtrade - US goods imports'!$N:$AQ,30,FALSE)</f>
        <v>13273426</v>
      </c>
      <c r="E86" s="11">
        <f t="shared" si="13"/>
        <v>0.17005722600000001</v>
      </c>
      <c r="G86">
        <f t="shared" si="22"/>
        <v>84</v>
      </c>
      <c r="H86" t="str">
        <f t="shared" si="15"/>
        <v>Cabo Verde</v>
      </c>
      <c r="I86" s="11">
        <f t="shared" si="16"/>
        <v>5.5676626E-2</v>
      </c>
      <c r="O86">
        <f t="shared" si="17"/>
        <v>165</v>
      </c>
      <c r="P86" t="str">
        <f t="shared" si="18"/>
        <v>Guinea</v>
      </c>
      <c r="Q86" s="11">
        <f t="shared" si="19"/>
        <v>4.3094803991539652E-4</v>
      </c>
      <c r="S86">
        <f t="shared" si="23"/>
        <v>84</v>
      </c>
      <c r="T86" t="str">
        <f t="shared" si="20"/>
        <v>Kenya</v>
      </c>
      <c r="U86" s="11">
        <f t="shared" si="21"/>
        <v>2.906667473075987E-2</v>
      </c>
    </row>
    <row r="87" spans="1:21" x14ac:dyDescent="0.25">
      <c r="A87">
        <f t="shared" si="14"/>
        <v>183</v>
      </c>
      <c r="B87" t="s">
        <v>177</v>
      </c>
      <c r="C87" s="9">
        <f>VLOOKUP($B87,'COMtrade - US goods exports'!$N:$AQ,30,FALSE)</f>
        <v>1368041821</v>
      </c>
      <c r="D87" s="9">
        <f>VLOOKUP($B87,'COMtrade - US goods imports'!$N:$AQ,30,FALSE)</f>
        <v>3271894369</v>
      </c>
      <c r="E87" s="11">
        <f t="shared" si="13"/>
        <v>-1.9038525479999999</v>
      </c>
      <c r="G87">
        <f t="shared" si="22"/>
        <v>85</v>
      </c>
      <c r="H87" t="str">
        <f t="shared" si="15"/>
        <v>Turkmenistan</v>
      </c>
      <c r="I87" s="11">
        <f t="shared" si="16"/>
        <v>5.5160819E-2</v>
      </c>
      <c r="O87">
        <f t="shared" si="17"/>
        <v>61</v>
      </c>
      <c r="P87" t="str">
        <f t="shared" si="18"/>
        <v>Guyana</v>
      </c>
      <c r="Q87" s="11">
        <f t="shared" si="19"/>
        <v>0.10622852495887444</v>
      </c>
      <c r="S87">
        <f t="shared" si="23"/>
        <v>85</v>
      </c>
      <c r="T87" t="str">
        <f t="shared" si="20"/>
        <v>Uruguay</v>
      </c>
      <c r="U87" s="11">
        <f t="shared" si="21"/>
        <v>2.8390239189251588E-2</v>
      </c>
    </row>
    <row r="88" spans="1:21" x14ac:dyDescent="0.25">
      <c r="A88">
        <f t="shared" si="14"/>
        <v>42</v>
      </c>
      <c r="B88" t="s">
        <v>187</v>
      </c>
      <c r="C88" s="9">
        <f>VLOOKUP($B88,'COMtrade - US goods exports'!$N:$AQ,30,FALSE)</f>
        <v>1290090026</v>
      </c>
      <c r="D88" s="9">
        <f>VLOOKUP($B88,'COMtrade - US goods imports'!$N:$AQ,30,FALSE)</f>
        <v>818711580</v>
      </c>
      <c r="E88" s="11">
        <f t="shared" si="13"/>
        <v>0.47137844600000001</v>
      </c>
      <c r="G88">
        <f t="shared" si="22"/>
        <v>86</v>
      </c>
      <c r="H88" t="str">
        <f t="shared" si="15"/>
        <v>South Sudan</v>
      </c>
      <c r="I88" s="11">
        <f t="shared" si="16"/>
        <v>5.1748677999999999E-2</v>
      </c>
      <c r="O88">
        <f t="shared" si="17"/>
        <v>89</v>
      </c>
      <c r="P88" t="str">
        <f t="shared" si="18"/>
        <v>Haiti</v>
      </c>
      <c r="Q88" s="11">
        <f t="shared" si="19"/>
        <v>2.6581091472317492E-2</v>
      </c>
      <c r="S88">
        <f t="shared" si="23"/>
        <v>86</v>
      </c>
      <c r="T88" t="str">
        <f t="shared" si="20"/>
        <v>Myanmar</v>
      </c>
      <c r="U88" s="11">
        <f t="shared" si="21"/>
        <v>2.8007067834518558E-2</v>
      </c>
    </row>
    <row r="89" spans="1:21" x14ac:dyDescent="0.25">
      <c r="A89">
        <f t="shared" si="14"/>
        <v>122</v>
      </c>
      <c r="B89" t="s">
        <v>831</v>
      </c>
      <c r="C89" s="9">
        <f>VLOOKUP($B89,'COMtrade - US goods exports'!$N:$AQ,30,FALSE)</f>
        <v>106948</v>
      </c>
      <c r="D89" s="9">
        <f>VLOOKUP($B89,'COMtrade - US goods imports'!$N:$AQ,30,FALSE)</f>
        <v>239815</v>
      </c>
      <c r="E89" s="11">
        <f t="shared" si="13"/>
        <v>-1.32867E-4</v>
      </c>
      <c r="G89">
        <f t="shared" si="22"/>
        <v>87</v>
      </c>
      <c r="H89" t="str">
        <f t="shared" si="15"/>
        <v>Papua New Guinea</v>
      </c>
      <c r="I89" s="11">
        <f t="shared" si="16"/>
        <v>5.1256938000000002E-2</v>
      </c>
      <c r="O89">
        <f t="shared" si="17"/>
        <v>219</v>
      </c>
      <c r="P89" t="str">
        <f t="shared" si="18"/>
        <v>Heard Island and McDonald Islands</v>
      </c>
      <c r="Q89" s="11">
        <f t="shared" si="19"/>
        <v>7.7860685095401003E-6</v>
      </c>
      <c r="S89">
        <f t="shared" si="23"/>
        <v>87</v>
      </c>
      <c r="T89" t="str">
        <f t="shared" si="20"/>
        <v>Tunisia</v>
      </c>
      <c r="U89" s="11">
        <f t="shared" si="21"/>
        <v>2.7944802305530172E-2</v>
      </c>
    </row>
    <row r="90" spans="1:21" x14ac:dyDescent="0.25">
      <c r="A90">
        <f t="shared" si="14"/>
        <v>126</v>
      </c>
      <c r="B90" t="s">
        <v>833</v>
      </c>
      <c r="C90" s="9">
        <f>VLOOKUP($B90,'COMtrade - US goods exports'!$N:$AQ,30,FALSE)</f>
        <v>898980</v>
      </c>
      <c r="D90" s="9">
        <f>VLOOKUP($B90,'COMtrade - US goods imports'!$N:$AQ,30,FALSE)</f>
        <v>1609405</v>
      </c>
      <c r="E90" s="11">
        <f t="shared" si="13"/>
        <v>-7.1042499999999999E-4</v>
      </c>
      <c r="G90">
        <f t="shared" si="22"/>
        <v>88</v>
      </c>
      <c r="H90" t="str">
        <f t="shared" si="15"/>
        <v>FS Micronesia</v>
      </c>
      <c r="I90" s="11">
        <f t="shared" si="16"/>
        <v>5.0137827000000003E-2</v>
      </c>
      <c r="O90">
        <f t="shared" si="17"/>
        <v>201</v>
      </c>
      <c r="P90" t="str">
        <f t="shared" si="18"/>
        <v>Holy See (Vatican City State)</v>
      </c>
      <c r="Q90" s="11">
        <f t="shared" si="19"/>
        <v>5.2252517939229754E-5</v>
      </c>
      <c r="S90">
        <f t="shared" si="23"/>
        <v>88</v>
      </c>
      <c r="T90" t="str">
        <f t="shared" si="20"/>
        <v>Serbia</v>
      </c>
      <c r="U90" s="11">
        <f t="shared" si="21"/>
        <v>2.7076433089343613E-2</v>
      </c>
    </row>
    <row r="91" spans="1:21" x14ac:dyDescent="0.25">
      <c r="A91">
        <f t="shared" si="14"/>
        <v>27</v>
      </c>
      <c r="B91" t="s">
        <v>183</v>
      </c>
      <c r="C91" s="9">
        <f>VLOOKUP($B91,'COMtrade - US goods exports'!$N:$AQ,30,FALSE)</f>
        <v>6793660832</v>
      </c>
      <c r="D91" s="9">
        <f>VLOOKUP($B91,'COMtrade - US goods imports'!$N:$AQ,30,FALSE)</f>
        <v>5564171869</v>
      </c>
      <c r="E91" s="11">
        <f t="shared" si="13"/>
        <v>1.2294889630000001</v>
      </c>
      <c r="G91">
        <f t="shared" si="22"/>
        <v>89</v>
      </c>
      <c r="H91" t="str">
        <f t="shared" si="15"/>
        <v>Somalia</v>
      </c>
      <c r="I91" s="11">
        <f t="shared" si="16"/>
        <v>4.9900341000000001E-2</v>
      </c>
      <c r="O91">
        <f t="shared" si="17"/>
        <v>51</v>
      </c>
      <c r="P91" t="str">
        <f t="shared" si="18"/>
        <v>Honduras</v>
      </c>
      <c r="Q91" s="11">
        <f t="shared" si="19"/>
        <v>0.18065184984629729</v>
      </c>
      <c r="S91">
        <f t="shared" si="23"/>
        <v>89</v>
      </c>
      <c r="T91" t="str">
        <f t="shared" si="20"/>
        <v>Haiti</v>
      </c>
      <c r="U91" s="11">
        <f t="shared" si="21"/>
        <v>2.6581091472317492E-2</v>
      </c>
    </row>
    <row r="92" spans="1:21" x14ac:dyDescent="0.25">
      <c r="A92">
        <f t="shared" si="14"/>
        <v>2</v>
      </c>
      <c r="B92" t="s">
        <v>943</v>
      </c>
      <c r="C92" s="9">
        <f>VLOOKUP($B92,'COMtrade - US goods exports'!$N:$AQ,30,FALSE)</f>
        <v>27744741789</v>
      </c>
      <c r="D92" s="9">
        <f>VLOOKUP($B92,'COMtrade - US goods imports'!$N:$AQ,30,FALSE)</f>
        <v>4183419250</v>
      </c>
      <c r="E92" s="11">
        <f t="shared" si="13"/>
        <v>23.561322538999999</v>
      </c>
      <c r="G92">
        <f t="shared" si="22"/>
        <v>90</v>
      </c>
      <c r="H92" t="str">
        <f t="shared" si="15"/>
        <v>Christmas Isds</v>
      </c>
      <c r="I92" s="11">
        <f t="shared" si="16"/>
        <v>4.4644687000000002E-2</v>
      </c>
      <c r="O92">
        <f t="shared" si="17"/>
        <v>57</v>
      </c>
      <c r="P92" t="str">
        <f t="shared" si="18"/>
        <v>Hong Kong SAR</v>
      </c>
      <c r="Q92" s="11">
        <f t="shared" si="19"/>
        <v>0.13582298390271191</v>
      </c>
      <c r="S92">
        <f t="shared" si="23"/>
        <v>90</v>
      </c>
      <c r="T92" t="str">
        <f t="shared" si="20"/>
        <v>Estonia</v>
      </c>
      <c r="U92" s="11">
        <f t="shared" si="21"/>
        <v>2.5158970271640491E-2</v>
      </c>
    </row>
    <row r="93" spans="1:21" x14ac:dyDescent="0.25">
      <c r="A93">
        <f t="shared" si="14"/>
        <v>202</v>
      </c>
      <c r="B93" t="s">
        <v>189</v>
      </c>
      <c r="C93" s="9">
        <f>VLOOKUP($B93,'COMtrade - US goods exports'!$N:$AQ,30,FALSE)</f>
        <v>3119806963</v>
      </c>
      <c r="D93" s="9">
        <f>VLOOKUP($B93,'COMtrade - US goods imports'!$N:$AQ,30,FALSE)</f>
        <v>10832036052</v>
      </c>
      <c r="E93" s="11">
        <f t="shared" si="13"/>
        <v>-7.712229089</v>
      </c>
      <c r="G93">
        <f t="shared" si="22"/>
        <v>91</v>
      </c>
      <c r="H93" t="str">
        <f t="shared" si="15"/>
        <v>Namibia</v>
      </c>
      <c r="I93" s="11">
        <f t="shared" si="16"/>
        <v>4.3859805000000002E-2</v>
      </c>
      <c r="O93">
        <f t="shared" si="17"/>
        <v>36</v>
      </c>
      <c r="P93" t="str">
        <f t="shared" si="18"/>
        <v>Hungary</v>
      </c>
      <c r="Q93" s="11">
        <f t="shared" si="19"/>
        <v>0.35168348434701857</v>
      </c>
      <c r="S93">
        <f t="shared" si="23"/>
        <v>91</v>
      </c>
      <c r="T93" t="str">
        <f t="shared" si="20"/>
        <v>Madagascar</v>
      </c>
      <c r="U93" s="11">
        <f t="shared" si="21"/>
        <v>2.3439551381549888E-2</v>
      </c>
    </row>
    <row r="94" spans="1:21" x14ac:dyDescent="0.25">
      <c r="A94">
        <f t="shared" si="14"/>
        <v>161</v>
      </c>
      <c r="B94" t="s">
        <v>207</v>
      </c>
      <c r="C94" s="9">
        <f>VLOOKUP($B94,'COMtrade - US goods exports'!$N:$AQ,30,FALSE)</f>
        <v>328246158</v>
      </c>
      <c r="D94" s="9">
        <f>VLOOKUP($B94,'COMtrade - US goods imports'!$N:$AQ,30,FALSE)</f>
        <v>674429110</v>
      </c>
      <c r="E94" s="11">
        <f t="shared" si="13"/>
        <v>-0.34618295199999999</v>
      </c>
      <c r="G94">
        <f t="shared" si="22"/>
        <v>92</v>
      </c>
      <c r="H94" t="str">
        <f t="shared" si="15"/>
        <v>Sudan</v>
      </c>
      <c r="I94" s="11">
        <f t="shared" si="16"/>
        <v>4.2518635999999999E-2</v>
      </c>
      <c r="O94">
        <f t="shared" si="17"/>
        <v>93</v>
      </c>
      <c r="P94" t="str">
        <f t="shared" si="18"/>
        <v>Iceland</v>
      </c>
      <c r="Q94" s="11">
        <f t="shared" si="19"/>
        <v>2.1896675584463673E-2</v>
      </c>
      <c r="S94">
        <f t="shared" si="23"/>
        <v>92</v>
      </c>
      <c r="T94" t="str">
        <f t="shared" si="20"/>
        <v>Luxembourg</v>
      </c>
      <c r="U94" s="11">
        <f t="shared" si="21"/>
        <v>2.2406418124717348E-2</v>
      </c>
    </row>
    <row r="95" spans="1:21" x14ac:dyDescent="0.25">
      <c r="A95">
        <f t="shared" si="14"/>
        <v>208</v>
      </c>
      <c r="B95" t="s">
        <v>191</v>
      </c>
      <c r="C95" s="9">
        <f>VLOOKUP($B95,'COMtrade - US goods exports'!$N:$AQ,30,FALSE)</f>
        <v>9943228472</v>
      </c>
      <c r="D95" s="9">
        <f>VLOOKUP($B95,'COMtrade - US goods imports'!$N:$AQ,30,FALSE)</f>
        <v>26806552064</v>
      </c>
      <c r="E95" s="11">
        <f t="shared" si="13"/>
        <v>-16.863323592</v>
      </c>
      <c r="G95">
        <f t="shared" si="22"/>
        <v>93</v>
      </c>
      <c r="H95" t="str">
        <f t="shared" si="15"/>
        <v>Burkina Faso</v>
      </c>
      <c r="I95" s="11">
        <f t="shared" si="16"/>
        <v>4.2096728999999999E-2</v>
      </c>
      <c r="O95">
        <f t="shared" si="17"/>
        <v>20</v>
      </c>
      <c r="P95" t="str">
        <f t="shared" si="18"/>
        <v>Indonesia</v>
      </c>
      <c r="Q95" s="11">
        <f t="shared" si="19"/>
        <v>0.87032775629071379</v>
      </c>
      <c r="S95">
        <f t="shared" si="23"/>
        <v>93</v>
      </c>
      <c r="T95" t="str">
        <f t="shared" si="20"/>
        <v>Iceland</v>
      </c>
      <c r="U95" s="11">
        <f t="shared" si="21"/>
        <v>2.1896675584463673E-2</v>
      </c>
    </row>
    <row r="96" spans="1:21" x14ac:dyDescent="0.25">
      <c r="A96">
        <f t="shared" si="14"/>
        <v>82</v>
      </c>
      <c r="B96" t="s">
        <v>205</v>
      </c>
      <c r="C96" s="9">
        <f>VLOOKUP($B96,'COMtrade - US goods exports'!$N:$AQ,30,FALSE)</f>
        <v>59014461</v>
      </c>
      <c r="D96" s="9">
        <f>VLOOKUP($B96,'COMtrade - US goods imports'!$N:$AQ,30,FALSE)</f>
        <v>2228556</v>
      </c>
      <c r="E96" s="11">
        <f t="shared" si="13"/>
        <v>5.6785904999999998E-2</v>
      </c>
      <c r="G96">
        <f t="shared" si="22"/>
        <v>94</v>
      </c>
      <c r="H96" t="str">
        <f t="shared" si="15"/>
        <v>Marshall Isds</v>
      </c>
      <c r="I96" s="11">
        <f t="shared" si="16"/>
        <v>4.1243477000000001E-2</v>
      </c>
      <c r="O96">
        <f t="shared" si="17"/>
        <v>193</v>
      </c>
      <c r="P96" t="str">
        <f t="shared" si="18"/>
        <v>Iran</v>
      </c>
      <c r="Q96" s="11">
        <f t="shared" si="19"/>
        <v>7.2354480300842913E-5</v>
      </c>
      <c r="S96">
        <f t="shared" si="23"/>
        <v>94</v>
      </c>
      <c r="T96" t="str">
        <f t="shared" si="20"/>
        <v>Latvia</v>
      </c>
      <c r="U96" s="11">
        <f t="shared" si="21"/>
        <v>2.014538714049656E-2</v>
      </c>
    </row>
    <row r="97" spans="1:21" x14ac:dyDescent="0.25">
      <c r="A97">
        <f t="shared" si="14"/>
        <v>198</v>
      </c>
      <c r="B97" t="s">
        <v>203</v>
      </c>
      <c r="C97" s="9">
        <f>VLOOKUP($B97,'COMtrade - US goods exports'!$N:$AQ,30,FALSE)</f>
        <v>2258506365</v>
      </c>
      <c r="D97" s="9">
        <f>VLOOKUP($B97,'COMtrade - US goods imports'!$N:$AQ,30,FALSE)</f>
        <v>8495337744</v>
      </c>
      <c r="E97" s="11">
        <f t="shared" si="13"/>
        <v>-6.2368313789999998</v>
      </c>
      <c r="G97">
        <f t="shared" si="22"/>
        <v>95</v>
      </c>
      <c r="H97" t="str">
        <f t="shared" si="15"/>
        <v>New Caledonia</v>
      </c>
      <c r="I97" s="11">
        <f t="shared" si="16"/>
        <v>3.9942182E-2</v>
      </c>
      <c r="O97">
        <f t="shared" si="17"/>
        <v>40</v>
      </c>
      <c r="P97" t="str">
        <f t="shared" si="18"/>
        <v>Iraq</v>
      </c>
      <c r="Q97" s="11">
        <f t="shared" si="19"/>
        <v>0.27581795003008913</v>
      </c>
      <c r="S97">
        <f t="shared" si="23"/>
        <v>95</v>
      </c>
      <c r="T97" t="str">
        <f t="shared" si="20"/>
        <v>Panama</v>
      </c>
      <c r="U97" s="11">
        <f t="shared" si="21"/>
        <v>1.7114348898917903E-2</v>
      </c>
    </row>
    <row r="98" spans="1:21" x14ac:dyDescent="0.25">
      <c r="A98">
        <f t="shared" si="14"/>
        <v>216</v>
      </c>
      <c r="B98" t="s">
        <v>762</v>
      </c>
      <c r="C98" s="9">
        <f>VLOOKUP($B98,'COMtrade - US goods exports'!$N:$AQ,30,FALSE)</f>
        <v>16942392091</v>
      </c>
      <c r="D98" s="9">
        <f>VLOOKUP($B98,'COMtrade - US goods imports'!$N:$AQ,30,FALSE)</f>
        <v>82290297701</v>
      </c>
      <c r="E98" s="11">
        <f t="shared" si="13"/>
        <v>-65.347905609999998</v>
      </c>
      <c r="G98">
        <f t="shared" si="22"/>
        <v>96</v>
      </c>
      <c r="H98" t="str">
        <f t="shared" si="15"/>
        <v>Eritrea</v>
      </c>
      <c r="I98" s="11">
        <f t="shared" si="16"/>
        <v>3.1307733999999997E-2</v>
      </c>
      <c r="O98">
        <f t="shared" si="17"/>
        <v>10</v>
      </c>
      <c r="P98" t="str">
        <f t="shared" si="18"/>
        <v>Ireland</v>
      </c>
      <c r="Q98" s="11">
        <f t="shared" si="19"/>
        <v>2.6717173469984616</v>
      </c>
      <c r="S98">
        <f t="shared" si="23"/>
        <v>96</v>
      </c>
      <c r="T98" t="str">
        <f t="shared" si="20"/>
        <v>Ethiopia</v>
      </c>
      <c r="U98" s="11">
        <f t="shared" si="21"/>
        <v>1.5949354644183549E-2</v>
      </c>
    </row>
    <row r="99" spans="1:21" x14ac:dyDescent="0.25">
      <c r="A99">
        <f t="shared" si="14"/>
        <v>201</v>
      </c>
      <c r="B99" t="s">
        <v>195</v>
      </c>
      <c r="C99" s="9">
        <f>VLOOKUP($B99,'COMtrade - US goods exports'!$N:$AQ,30,FALSE)</f>
        <v>14032404266</v>
      </c>
      <c r="D99" s="9">
        <f>VLOOKUP($B99,'COMtrade - US goods imports'!$N:$AQ,30,FALSE)</f>
        <v>20818668957</v>
      </c>
      <c r="E99" s="11">
        <f t="shared" si="13"/>
        <v>-6.7862646910000004</v>
      </c>
      <c r="G99">
        <f t="shared" si="22"/>
        <v>97</v>
      </c>
      <c r="H99" t="str">
        <f t="shared" si="15"/>
        <v>Niger</v>
      </c>
      <c r="I99" s="11">
        <f t="shared" si="16"/>
        <v>3.1071778000000001E-2</v>
      </c>
      <c r="O99">
        <f t="shared" si="17"/>
        <v>23</v>
      </c>
      <c r="P99" t="str">
        <f t="shared" si="18"/>
        <v>Israel</v>
      </c>
      <c r="Q99" s="11">
        <f t="shared" si="19"/>
        <v>0.67591928268305868</v>
      </c>
      <c r="S99">
        <f t="shared" si="23"/>
        <v>97</v>
      </c>
      <c r="T99" t="str">
        <f t="shared" si="20"/>
        <v>Botswana</v>
      </c>
      <c r="U99" s="11">
        <f t="shared" si="21"/>
        <v>1.5922442375891823E-2</v>
      </c>
    </row>
    <row r="100" spans="1:21" x14ac:dyDescent="0.25">
      <c r="A100">
        <f t="shared" si="14"/>
        <v>213</v>
      </c>
      <c r="B100" t="s">
        <v>209</v>
      </c>
      <c r="C100" s="9">
        <f>VLOOKUP($B100,'COMtrade - US goods exports'!$N:$AQ,30,FALSE)</f>
        <v>28916814190</v>
      </c>
      <c r="D100" s="9">
        <f>VLOOKUP($B100,'COMtrade - US goods imports'!$N:$AQ,30,FALSE)</f>
        <v>72927339685</v>
      </c>
      <c r="E100" s="11">
        <f t="shared" si="13"/>
        <v>-44.010525495000003</v>
      </c>
      <c r="G100">
        <f t="shared" si="22"/>
        <v>98</v>
      </c>
      <c r="H100" t="str">
        <f t="shared" si="15"/>
        <v>Afghanistan</v>
      </c>
      <c r="I100" s="11">
        <f t="shared" si="16"/>
        <v>2.9810264999999999E-2</v>
      </c>
      <c r="O100">
        <f t="shared" si="17"/>
        <v>11</v>
      </c>
      <c r="P100" t="str">
        <f t="shared" si="18"/>
        <v>Italy</v>
      </c>
      <c r="Q100" s="11">
        <f t="shared" si="19"/>
        <v>2.3677303880320766</v>
      </c>
      <c r="S100">
        <f t="shared" si="23"/>
        <v>98</v>
      </c>
      <c r="T100" t="str">
        <f t="shared" si="20"/>
        <v>Bolivia (Plurinational State of)</v>
      </c>
      <c r="U100" s="11">
        <f t="shared" si="21"/>
        <v>1.3367965552149667E-2</v>
      </c>
    </row>
    <row r="101" spans="1:21" x14ac:dyDescent="0.25">
      <c r="A101">
        <f t="shared" si="14"/>
        <v>163</v>
      </c>
      <c r="B101" t="s">
        <v>766</v>
      </c>
      <c r="C101" s="9">
        <f>VLOOKUP($B101,'COMtrade - US goods exports'!$N:$AQ,30,FALSE)</f>
        <v>545430391</v>
      </c>
      <c r="D101" s="9">
        <f>VLOOKUP($B101,'COMtrade - US goods imports'!$N:$AQ,30,FALSE)</f>
        <v>948291764</v>
      </c>
      <c r="E101" s="11">
        <f t="shared" si="13"/>
        <v>-0.40286137300000002</v>
      </c>
      <c r="G101">
        <f t="shared" si="22"/>
        <v>99</v>
      </c>
      <c r="H101" t="str">
        <f t="shared" si="15"/>
        <v>Montenegro</v>
      </c>
      <c r="I101" s="11">
        <f t="shared" si="16"/>
        <v>2.8847670999999998E-2</v>
      </c>
      <c r="O101">
        <f t="shared" si="17"/>
        <v>82</v>
      </c>
      <c r="P101" t="str">
        <f t="shared" si="18"/>
        <v>Côte d'Ivoire</v>
      </c>
      <c r="Q101" s="11">
        <f t="shared" si="19"/>
        <v>3.0788168552995564E-2</v>
      </c>
      <c r="S101">
        <f t="shared" si="23"/>
        <v>99</v>
      </c>
      <c r="T101" t="str">
        <f t="shared" si="20"/>
        <v>Jamaica</v>
      </c>
      <c r="U101" s="11">
        <f t="shared" si="21"/>
        <v>1.2650366037356446E-2</v>
      </c>
    </row>
    <row r="102" spans="1:21" x14ac:dyDescent="0.25">
      <c r="A102">
        <f t="shared" si="14"/>
        <v>17</v>
      </c>
      <c r="B102" t="s">
        <v>213</v>
      </c>
      <c r="C102" s="9">
        <f>VLOOKUP($B102,'COMtrade - US goods exports'!$N:$AQ,30,FALSE)</f>
        <v>2624123892</v>
      </c>
      <c r="D102" s="9">
        <f>VLOOKUP($B102,'COMtrade - US goods imports'!$N:$AQ,30,FALSE)</f>
        <v>389637919</v>
      </c>
      <c r="E102" s="11">
        <f t="shared" si="13"/>
        <v>2.234485973</v>
      </c>
      <c r="G102">
        <f t="shared" si="22"/>
        <v>100</v>
      </c>
      <c r="H102" t="str">
        <f t="shared" si="15"/>
        <v>Samoa</v>
      </c>
      <c r="I102" s="11">
        <f t="shared" si="16"/>
        <v>2.6537991E-2</v>
      </c>
      <c r="O102">
        <f t="shared" si="17"/>
        <v>99</v>
      </c>
      <c r="P102" t="str">
        <f t="shared" si="18"/>
        <v>Jamaica</v>
      </c>
      <c r="Q102" s="11">
        <f t="shared" si="19"/>
        <v>1.2650366037356446E-2</v>
      </c>
      <c r="S102">
        <f t="shared" si="23"/>
        <v>100</v>
      </c>
      <c r="T102" t="str">
        <f t="shared" si="20"/>
        <v>Lao People's Dem. Rep.</v>
      </c>
      <c r="U102" s="11">
        <f t="shared" si="21"/>
        <v>9.9165996739432726E-3</v>
      </c>
    </row>
    <row r="103" spans="1:21" x14ac:dyDescent="0.25">
      <c r="A103">
        <f t="shared" si="14"/>
        <v>218</v>
      </c>
      <c r="B103" t="s">
        <v>217</v>
      </c>
      <c r="C103" s="9">
        <f>VLOOKUP($B103,'COMtrade - US goods exports'!$N:$AQ,30,FALSE)</f>
        <v>76154045176</v>
      </c>
      <c r="D103" s="9">
        <f>VLOOKUP($B103,'COMtrade - US goods imports'!$N:$AQ,30,FALSE)</f>
        <v>147340317186</v>
      </c>
      <c r="E103" s="11">
        <f t="shared" si="13"/>
        <v>-71.186272009999996</v>
      </c>
      <c r="G103">
        <f t="shared" si="22"/>
        <v>101</v>
      </c>
      <c r="H103" t="str">
        <f t="shared" si="15"/>
        <v>Seychelles</v>
      </c>
      <c r="I103" s="11">
        <f t="shared" si="16"/>
        <v>2.1193259999999998E-2</v>
      </c>
      <c r="O103">
        <f t="shared" si="17"/>
        <v>5</v>
      </c>
      <c r="P103" t="str">
        <f t="shared" si="18"/>
        <v>Japan</v>
      </c>
      <c r="Q103" s="11">
        <f t="shared" si="19"/>
        <v>4.7836949474701935</v>
      </c>
      <c r="S103">
        <f t="shared" si="23"/>
        <v>101</v>
      </c>
      <c r="T103" t="str">
        <f t="shared" si="20"/>
        <v>Congo</v>
      </c>
      <c r="U103" s="11">
        <f t="shared" si="21"/>
        <v>9.6328842204210178E-3</v>
      </c>
    </row>
    <row r="104" spans="1:21" x14ac:dyDescent="0.25">
      <c r="A104">
        <f t="shared" si="14"/>
        <v>175</v>
      </c>
      <c r="B104" t="s">
        <v>239</v>
      </c>
      <c r="C104" s="9">
        <f>VLOOKUP($B104,'COMtrade - US goods exports'!$N:$AQ,30,FALSE)</f>
        <v>1160434961</v>
      </c>
      <c r="D104" s="9">
        <f>VLOOKUP($B104,'COMtrade - US goods imports'!$N:$AQ,30,FALSE)</f>
        <v>2233421491</v>
      </c>
      <c r="E104" s="11">
        <f t="shared" si="13"/>
        <v>-1.0729865300000001</v>
      </c>
      <c r="G104">
        <f t="shared" si="22"/>
        <v>102</v>
      </c>
      <c r="H104" t="str">
        <f t="shared" si="15"/>
        <v>Palau</v>
      </c>
      <c r="I104" s="11">
        <f t="shared" si="16"/>
        <v>1.9753863999999999E-2</v>
      </c>
      <c r="O104">
        <f t="shared" si="17"/>
        <v>68</v>
      </c>
      <c r="P104" t="str">
        <f t="shared" si="18"/>
        <v>Kazakhstan</v>
      </c>
      <c r="Q104" s="11">
        <f t="shared" si="19"/>
        <v>7.251244809376059E-2</v>
      </c>
      <c r="S104">
        <f t="shared" si="23"/>
        <v>102</v>
      </c>
      <c r="T104" t="str">
        <f t="shared" si="20"/>
        <v>North Macedonia</v>
      </c>
      <c r="U104" s="11">
        <f t="shared" si="21"/>
        <v>9.3172382725031314E-3</v>
      </c>
    </row>
    <row r="105" spans="1:21" x14ac:dyDescent="0.25">
      <c r="A105">
        <f t="shared" si="14"/>
        <v>181</v>
      </c>
      <c r="B105" t="s">
        <v>215</v>
      </c>
      <c r="C105" s="9">
        <f>VLOOKUP($B105,'COMtrade - US goods exports'!$N:$AQ,30,FALSE)</f>
        <v>1532178906</v>
      </c>
      <c r="D105" s="9">
        <f>VLOOKUP($B105,'COMtrade - US goods imports'!$N:$AQ,30,FALSE)</f>
        <v>2914455869</v>
      </c>
      <c r="E105" s="11">
        <f t="shared" si="13"/>
        <v>-1.382276963</v>
      </c>
      <c r="G105">
        <f t="shared" si="22"/>
        <v>103</v>
      </c>
      <c r="H105" t="str">
        <f t="shared" si="15"/>
        <v>Timor-Leste</v>
      </c>
      <c r="I105" s="11">
        <f t="shared" si="16"/>
        <v>1.6423106999999999E-2</v>
      </c>
      <c r="O105">
        <f t="shared" si="17"/>
        <v>64</v>
      </c>
      <c r="P105" t="str">
        <f t="shared" si="18"/>
        <v>Jordan</v>
      </c>
      <c r="Q105" s="11">
        <f t="shared" si="19"/>
        <v>9.4623576774035087E-2</v>
      </c>
      <c r="S105">
        <f t="shared" si="23"/>
        <v>103</v>
      </c>
      <c r="T105" t="str">
        <f t="shared" si="20"/>
        <v>Mauritius</v>
      </c>
      <c r="U105" s="11">
        <f t="shared" si="21"/>
        <v>9.3154355759748758E-3</v>
      </c>
    </row>
    <row r="106" spans="1:21" x14ac:dyDescent="0.25">
      <c r="A106">
        <f t="shared" si="14"/>
        <v>162</v>
      </c>
      <c r="B106" t="s">
        <v>219</v>
      </c>
      <c r="C106" s="9">
        <f>VLOOKUP($B106,'COMtrade - US goods exports'!$N:$AQ,30,FALSE)</f>
        <v>493662096</v>
      </c>
      <c r="D106" s="9">
        <f>VLOOKUP($B106,'COMtrade - US goods imports'!$N:$AQ,30,FALSE)</f>
        <v>895268850</v>
      </c>
      <c r="E106" s="11">
        <f t="shared" si="13"/>
        <v>-0.40160675400000001</v>
      </c>
      <c r="G106">
        <f t="shared" si="22"/>
        <v>104</v>
      </c>
      <c r="H106" t="str">
        <f t="shared" si="15"/>
        <v>Central African Rep.</v>
      </c>
      <c r="I106" s="11">
        <f t="shared" si="16"/>
        <v>1.4839087000000001E-2</v>
      </c>
      <c r="O106">
        <f t="shared" si="17"/>
        <v>84</v>
      </c>
      <c r="P106" t="str">
        <f t="shared" si="18"/>
        <v>Kenya</v>
      </c>
      <c r="Q106" s="11">
        <f t="shared" si="19"/>
        <v>2.906667473075987E-2</v>
      </c>
      <c r="S106">
        <f t="shared" si="23"/>
        <v>104</v>
      </c>
      <c r="T106" t="str">
        <f t="shared" si="20"/>
        <v>Equatorial Guinea</v>
      </c>
      <c r="U106" s="11">
        <f t="shared" si="21"/>
        <v>9.2511072899584268E-3</v>
      </c>
    </row>
    <row r="107" spans="1:21" x14ac:dyDescent="0.25">
      <c r="A107">
        <f t="shared" si="14"/>
        <v>215</v>
      </c>
      <c r="B107" t="s">
        <v>795</v>
      </c>
      <c r="C107" s="9">
        <f>VLOOKUP($B107,'COMtrade - US goods exports'!$N:$AQ,30,FALSE)</f>
        <v>64835853630</v>
      </c>
      <c r="D107" s="9">
        <f>VLOOKUP($B107,'COMtrade - US goods imports'!$N:$AQ,30,FALSE)</f>
        <v>116226168753</v>
      </c>
      <c r="E107" s="11">
        <f t="shared" si="13"/>
        <v>-51.390315123000001</v>
      </c>
      <c r="G107">
        <f t="shared" si="22"/>
        <v>105</v>
      </c>
      <c r="H107" t="str">
        <f t="shared" si="15"/>
        <v>Tonga</v>
      </c>
      <c r="I107" s="11">
        <f t="shared" si="16"/>
        <v>1.4595332000000001E-2</v>
      </c>
      <c r="O107">
        <f t="shared" si="17"/>
        <v>6</v>
      </c>
      <c r="P107" t="str">
        <f t="shared" si="18"/>
        <v>Rep. of Korea</v>
      </c>
      <c r="Q107" s="11">
        <f t="shared" si="19"/>
        <v>3.7735125513926429</v>
      </c>
      <c r="S107">
        <f t="shared" si="23"/>
        <v>105</v>
      </c>
      <c r="T107" t="str">
        <f t="shared" si="20"/>
        <v>Dem. Rep. of the Congo</v>
      </c>
      <c r="U107" s="11">
        <f t="shared" si="21"/>
        <v>8.9329605730021269E-3</v>
      </c>
    </row>
    <row r="108" spans="1:21" x14ac:dyDescent="0.25">
      <c r="A108">
        <f t="shared" si="14"/>
        <v>28</v>
      </c>
      <c r="B108" t="s">
        <v>235</v>
      </c>
      <c r="C108" s="9">
        <f>VLOOKUP($B108,'COMtrade - US goods exports'!$N:$AQ,30,FALSE)</f>
        <v>2918910848</v>
      </c>
      <c r="D108" s="9">
        <f>VLOOKUP($B108,'COMtrade - US goods imports'!$N:$AQ,30,FALSE)</f>
        <v>1718223684</v>
      </c>
      <c r="E108" s="11">
        <f t="shared" si="13"/>
        <v>1.2006871640000001</v>
      </c>
      <c r="G108">
        <f t="shared" si="22"/>
        <v>106</v>
      </c>
      <c r="H108" t="str">
        <f t="shared" si="15"/>
        <v>Montserrat</v>
      </c>
      <c r="I108" s="11">
        <f t="shared" si="16"/>
        <v>1.4127333000000001E-2</v>
      </c>
      <c r="O108">
        <f t="shared" si="17"/>
        <v>73</v>
      </c>
      <c r="P108" t="str">
        <f t="shared" si="18"/>
        <v>Kuwait</v>
      </c>
      <c r="Q108" s="11">
        <f t="shared" si="19"/>
        <v>5.5785531840536987E-2</v>
      </c>
      <c r="S108">
        <f t="shared" si="23"/>
        <v>106</v>
      </c>
      <c r="T108" t="str">
        <f t="shared" si="20"/>
        <v>Faeroe Isds</v>
      </c>
      <c r="U108" s="11">
        <f t="shared" si="21"/>
        <v>8.8972137800560052E-3</v>
      </c>
    </row>
    <row r="109" spans="1:21" x14ac:dyDescent="0.25">
      <c r="A109">
        <f t="shared" si="14"/>
        <v>69</v>
      </c>
      <c r="B109" t="s">
        <v>221</v>
      </c>
      <c r="C109" s="9">
        <f>VLOOKUP($B109,'COMtrade - US goods exports'!$N:$AQ,30,FALSE)</f>
        <v>141197216</v>
      </c>
      <c r="D109" s="9">
        <f>VLOOKUP($B109,'COMtrade - US goods imports'!$N:$AQ,30,FALSE)</f>
        <v>12694484</v>
      </c>
      <c r="E109" s="11">
        <f t="shared" si="13"/>
        <v>0.12850273200000001</v>
      </c>
      <c r="G109">
        <f t="shared" si="22"/>
        <v>107</v>
      </c>
      <c r="H109" t="str">
        <f t="shared" si="15"/>
        <v>Solomon Isds</v>
      </c>
      <c r="I109" s="11">
        <f t="shared" si="16"/>
        <v>8.5202070000000001E-3</v>
      </c>
      <c r="O109">
        <f t="shared" si="17"/>
        <v>167</v>
      </c>
      <c r="P109" t="str">
        <f t="shared" si="18"/>
        <v>Kyrgyzstan</v>
      </c>
      <c r="Q109" s="11">
        <f t="shared" si="19"/>
        <v>4.1215154230244409E-4</v>
      </c>
      <c r="S109">
        <f t="shared" si="23"/>
        <v>107</v>
      </c>
      <c r="T109" t="str">
        <f t="shared" si="20"/>
        <v>Fiji</v>
      </c>
      <c r="U109" s="11">
        <f t="shared" si="21"/>
        <v>8.4186869736607214E-3</v>
      </c>
    </row>
    <row r="110" spans="1:21" x14ac:dyDescent="0.25">
      <c r="A110">
        <f t="shared" si="14"/>
        <v>157</v>
      </c>
      <c r="B110" t="s">
        <v>799</v>
      </c>
      <c r="C110" s="9">
        <f>VLOOKUP($B110,'COMtrade - US goods exports'!$N:$AQ,30,FALSE)</f>
        <v>46608960</v>
      </c>
      <c r="D110" s="9">
        <f>VLOOKUP($B110,'COMtrade - US goods imports'!$N:$AQ,30,FALSE)</f>
        <v>305436479</v>
      </c>
      <c r="E110" s="11">
        <f t="shared" si="13"/>
        <v>-0.25882751900000001</v>
      </c>
      <c r="G110">
        <f t="shared" si="22"/>
        <v>108</v>
      </c>
      <c r="H110" t="str">
        <f t="shared" si="15"/>
        <v>Kiribati</v>
      </c>
      <c r="I110" s="11">
        <f t="shared" si="16"/>
        <v>7.7061370000000001E-3</v>
      </c>
      <c r="O110">
        <f t="shared" si="17"/>
        <v>100</v>
      </c>
      <c r="P110" t="str">
        <f t="shared" si="18"/>
        <v>Lao People's Dem. Rep.</v>
      </c>
      <c r="Q110" s="11">
        <f t="shared" si="19"/>
        <v>9.9165996739432726E-3</v>
      </c>
      <c r="S110">
        <f t="shared" si="23"/>
        <v>108</v>
      </c>
      <c r="T110" t="str">
        <f t="shared" si="20"/>
        <v>Paraguay</v>
      </c>
      <c r="U110" s="11">
        <f t="shared" si="21"/>
        <v>8.4047164002365258E-3</v>
      </c>
    </row>
    <row r="111" spans="1:21" x14ac:dyDescent="0.25">
      <c r="A111">
        <f t="shared" si="14"/>
        <v>49</v>
      </c>
      <c r="B111" t="s">
        <v>243</v>
      </c>
      <c r="C111" s="9">
        <f>VLOOKUP($B111,'COMtrade - US goods exports'!$N:$AQ,30,FALSE)</f>
        <v>541749459</v>
      </c>
      <c r="D111" s="9">
        <f>VLOOKUP($B111,'COMtrade - US goods imports'!$N:$AQ,30,FALSE)</f>
        <v>197989189</v>
      </c>
      <c r="E111" s="11">
        <f t="shared" si="13"/>
        <v>0.34376026999999998</v>
      </c>
      <c r="G111">
        <f t="shared" si="22"/>
        <v>109</v>
      </c>
      <c r="H111" t="str">
        <f t="shared" si="15"/>
        <v>Eswatini</v>
      </c>
      <c r="I111" s="11">
        <f t="shared" si="16"/>
        <v>7.5241689999999998E-3</v>
      </c>
      <c r="O111">
        <f t="shared" si="17"/>
        <v>113</v>
      </c>
      <c r="P111" t="str">
        <f t="shared" si="18"/>
        <v>Lebanon</v>
      </c>
      <c r="Q111" s="11">
        <f t="shared" si="19"/>
        <v>6.4281107924953947E-3</v>
      </c>
      <c r="S111">
        <f t="shared" si="23"/>
        <v>109</v>
      </c>
      <c r="T111" t="str">
        <f t="shared" si="20"/>
        <v>Lesotho</v>
      </c>
      <c r="U111" s="11">
        <f t="shared" si="21"/>
        <v>7.3590072215190833E-3</v>
      </c>
    </row>
    <row r="112" spans="1:21" x14ac:dyDescent="0.25">
      <c r="A112">
        <f t="shared" si="14"/>
        <v>154</v>
      </c>
      <c r="B112" t="s">
        <v>253</v>
      </c>
      <c r="C112" s="9">
        <f>VLOOKUP($B112,'COMtrade - US goods exports'!$N:$AQ,30,FALSE)</f>
        <v>3286000</v>
      </c>
      <c r="D112" s="9">
        <f>VLOOKUP($B112,'COMtrade - US goods imports'!$N:$AQ,30,FALSE)</f>
        <v>226661288</v>
      </c>
      <c r="E112" s="11">
        <f t="shared" si="13"/>
        <v>-0.22337528800000001</v>
      </c>
      <c r="G112">
        <f t="shared" si="22"/>
        <v>110</v>
      </c>
      <c r="H112" t="str">
        <f t="shared" si="15"/>
        <v>Vanuatu</v>
      </c>
      <c r="I112" s="11">
        <f t="shared" si="16"/>
        <v>7.3072049999999998E-3</v>
      </c>
      <c r="O112">
        <f t="shared" si="17"/>
        <v>109</v>
      </c>
      <c r="P112" t="str">
        <f t="shared" si="18"/>
        <v>Lesotho</v>
      </c>
      <c r="Q112" s="11">
        <f t="shared" si="19"/>
        <v>7.3590072215190833E-3</v>
      </c>
      <c r="S112">
        <f t="shared" si="23"/>
        <v>110</v>
      </c>
      <c r="T112" t="str">
        <f t="shared" si="20"/>
        <v>Malta</v>
      </c>
      <c r="U112" s="11">
        <f t="shared" si="21"/>
        <v>7.3210628037151618E-3</v>
      </c>
    </row>
    <row r="113" spans="1:21" x14ac:dyDescent="0.25">
      <c r="A113">
        <f t="shared" si="14"/>
        <v>48</v>
      </c>
      <c r="B113" t="s">
        <v>259</v>
      </c>
      <c r="C113" s="9">
        <f>VLOOKUP($B113,'COMtrade - US goods exports'!$N:$AQ,30,FALSE)</f>
        <v>997333484</v>
      </c>
      <c r="D113" s="9">
        <f>VLOOKUP($B113,'COMtrade - US goods imports'!$N:$AQ,30,FALSE)</f>
        <v>620488506</v>
      </c>
      <c r="E113" s="11">
        <f t="shared" si="13"/>
        <v>0.376844978</v>
      </c>
      <c r="G113">
        <f t="shared" si="22"/>
        <v>111</v>
      </c>
      <c r="H113" t="str">
        <f t="shared" si="15"/>
        <v>Uganda</v>
      </c>
      <c r="I113" s="11">
        <f t="shared" si="16"/>
        <v>6.7226889999999996E-3</v>
      </c>
      <c r="O113">
        <f t="shared" si="17"/>
        <v>94</v>
      </c>
      <c r="P113" t="str">
        <f t="shared" si="18"/>
        <v>Latvia</v>
      </c>
      <c r="Q113" s="11">
        <f t="shared" si="19"/>
        <v>2.014538714049656E-2</v>
      </c>
      <c r="S113">
        <f t="shared" si="23"/>
        <v>111</v>
      </c>
      <c r="T113" t="str">
        <f t="shared" si="20"/>
        <v>Brunei Darussalam</v>
      </c>
      <c r="U113" s="11">
        <f t="shared" si="21"/>
        <v>7.1985916132053466E-3</v>
      </c>
    </row>
    <row r="114" spans="1:21" x14ac:dyDescent="0.25">
      <c r="A114">
        <f t="shared" si="14"/>
        <v>57</v>
      </c>
      <c r="B114" t="s">
        <v>251</v>
      </c>
      <c r="C114" s="9">
        <f>VLOOKUP($B114,'COMtrade - US goods exports'!$N:$AQ,30,FALSE)</f>
        <v>251234155</v>
      </c>
      <c r="D114" s="9">
        <f>VLOOKUP($B114,'COMtrade - US goods imports'!$N:$AQ,30,FALSE)</f>
        <v>57809427</v>
      </c>
      <c r="E114" s="11">
        <f t="shared" si="13"/>
        <v>0.19342472799999999</v>
      </c>
      <c r="G114">
        <f t="shared" si="22"/>
        <v>112</v>
      </c>
      <c r="H114" t="str">
        <f t="shared" si="15"/>
        <v>Cook Isds</v>
      </c>
      <c r="I114" s="11">
        <f t="shared" si="16"/>
        <v>4.8268440000000003E-3</v>
      </c>
      <c r="O114">
        <f t="shared" si="17"/>
        <v>137</v>
      </c>
      <c r="P114" t="str">
        <f t="shared" si="18"/>
        <v>Liberia</v>
      </c>
      <c r="Q114" s="11">
        <f t="shared" si="19"/>
        <v>1.8768974381054445E-3</v>
      </c>
      <c r="S114">
        <f t="shared" si="23"/>
        <v>112</v>
      </c>
      <c r="T114" t="str">
        <f t="shared" si="20"/>
        <v>Mozambique</v>
      </c>
      <c r="U114" s="11">
        <f t="shared" si="21"/>
        <v>6.8009689464937273E-3</v>
      </c>
    </row>
    <row r="115" spans="1:21" x14ac:dyDescent="0.25">
      <c r="A115">
        <f t="shared" si="14"/>
        <v>176</v>
      </c>
      <c r="B115" t="s">
        <v>261</v>
      </c>
      <c r="C115" s="9">
        <f>VLOOKUP($B115,'COMtrade - US goods exports'!$N:$AQ,30,FALSE)</f>
        <v>446260381</v>
      </c>
      <c r="D115" s="9">
        <f>VLOOKUP($B115,'COMtrade - US goods imports'!$N:$AQ,30,FALSE)</f>
        <v>1536174943</v>
      </c>
      <c r="E115" s="11">
        <f t="shared" si="13"/>
        <v>-1.0899145619999999</v>
      </c>
      <c r="G115">
        <f t="shared" si="22"/>
        <v>113</v>
      </c>
      <c r="H115" t="str">
        <f t="shared" si="15"/>
        <v>Pitcairn</v>
      </c>
      <c r="I115" s="11">
        <f t="shared" si="16"/>
        <v>4.0062989999999996E-3</v>
      </c>
      <c r="O115">
        <f t="shared" si="17"/>
        <v>77</v>
      </c>
      <c r="P115" t="str">
        <f t="shared" si="18"/>
        <v>Libya</v>
      </c>
      <c r="Q115" s="11">
        <f t="shared" si="19"/>
        <v>4.9874959234563546E-2</v>
      </c>
      <c r="S115">
        <f t="shared" si="23"/>
        <v>113</v>
      </c>
      <c r="T115" t="str">
        <f t="shared" si="20"/>
        <v>Lebanon</v>
      </c>
      <c r="U115" s="11">
        <f t="shared" si="21"/>
        <v>6.4281107924953947E-3</v>
      </c>
    </row>
    <row r="116" spans="1:21" x14ac:dyDescent="0.25">
      <c r="A116">
        <f t="shared" si="14"/>
        <v>31</v>
      </c>
      <c r="B116" t="s">
        <v>255</v>
      </c>
      <c r="C116" s="9">
        <f>VLOOKUP($B116,'COMtrade - US goods exports'!$N:$AQ,30,FALSE)</f>
        <v>2874680706</v>
      </c>
      <c r="D116" s="9">
        <f>VLOOKUP($B116,'COMtrade - US goods imports'!$N:$AQ,30,FALSE)</f>
        <v>2108811000</v>
      </c>
      <c r="E116" s="11">
        <f t="shared" si="13"/>
        <v>0.76586970600000004</v>
      </c>
      <c r="G116">
        <f t="shared" si="22"/>
        <v>114</v>
      </c>
      <c r="H116" t="str">
        <f t="shared" si="15"/>
        <v>Syria</v>
      </c>
      <c r="I116" s="11">
        <f t="shared" si="16"/>
        <v>3.0770659999999998E-3</v>
      </c>
      <c r="O116">
        <f t="shared" si="17"/>
        <v>69</v>
      </c>
      <c r="P116" t="str">
        <f t="shared" si="18"/>
        <v>Lithuania</v>
      </c>
      <c r="Q116" s="11">
        <f t="shared" si="19"/>
        <v>6.8466721930120156E-2</v>
      </c>
      <c r="S116">
        <f t="shared" si="23"/>
        <v>114</v>
      </c>
      <c r="T116" t="str">
        <f t="shared" si="20"/>
        <v>United Rep. of Tanzania</v>
      </c>
      <c r="U116" s="11">
        <f t="shared" si="21"/>
        <v>6.2480720448226858E-3</v>
      </c>
    </row>
    <row r="117" spans="1:21" x14ac:dyDescent="0.25">
      <c r="A117">
        <f t="shared" si="14"/>
        <v>23</v>
      </c>
      <c r="B117" t="s">
        <v>257</v>
      </c>
      <c r="C117" s="9">
        <f>VLOOKUP($B117,'COMtrade - US goods exports'!$N:$AQ,30,FALSE)</f>
        <v>2365373019</v>
      </c>
      <c r="D117" s="9">
        <f>VLOOKUP($B117,'COMtrade - US goods imports'!$N:$AQ,30,FALSE)</f>
        <v>690129448</v>
      </c>
      <c r="E117" s="11">
        <f t="shared" si="13"/>
        <v>1.675243571</v>
      </c>
      <c r="G117">
        <f t="shared" si="22"/>
        <v>115</v>
      </c>
      <c r="H117" t="str">
        <f t="shared" si="15"/>
        <v>Guinea-Bissau</v>
      </c>
      <c r="I117" s="11">
        <f t="shared" si="16"/>
        <v>2.875107E-3</v>
      </c>
      <c r="O117">
        <f t="shared" si="17"/>
        <v>92</v>
      </c>
      <c r="P117" t="str">
        <f t="shared" si="18"/>
        <v>Luxembourg</v>
      </c>
      <c r="Q117" s="11">
        <f t="shared" si="19"/>
        <v>2.2406418124717348E-2</v>
      </c>
      <c r="S117">
        <f t="shared" si="23"/>
        <v>115</v>
      </c>
      <c r="T117" t="str">
        <f t="shared" si="20"/>
        <v>Senegal</v>
      </c>
      <c r="U117" s="11">
        <f t="shared" si="21"/>
        <v>5.1550145827075223E-3</v>
      </c>
    </row>
    <row r="118" spans="1:21" x14ac:dyDescent="0.25">
      <c r="A118">
        <f t="shared" si="14"/>
        <v>47</v>
      </c>
      <c r="B118" t="s">
        <v>806</v>
      </c>
      <c r="C118" s="9">
        <f>VLOOKUP($B118,'COMtrade - US goods exports'!$N:$AQ,30,FALSE)</f>
        <v>526059474</v>
      </c>
      <c r="D118" s="9">
        <f>VLOOKUP($B118,'COMtrade - US goods imports'!$N:$AQ,30,FALSE)</f>
        <v>135137322</v>
      </c>
      <c r="E118" s="11">
        <f t="shared" si="13"/>
        <v>0.39092215200000002</v>
      </c>
      <c r="G118">
        <f t="shared" si="22"/>
        <v>116</v>
      </c>
      <c r="H118" t="str">
        <f t="shared" si="15"/>
        <v>Bhutan</v>
      </c>
      <c r="I118" s="11">
        <f t="shared" si="16"/>
        <v>2.7509029999999999E-3</v>
      </c>
      <c r="O118">
        <f t="shared" si="17"/>
        <v>118</v>
      </c>
      <c r="P118" t="str">
        <f t="shared" si="18"/>
        <v>China, Macao SAR</v>
      </c>
      <c r="Q118" s="11">
        <f t="shared" si="19"/>
        <v>4.3875005620489975E-3</v>
      </c>
      <c r="S118">
        <f t="shared" si="23"/>
        <v>116</v>
      </c>
      <c r="T118" t="str">
        <f t="shared" si="20"/>
        <v>Zambia</v>
      </c>
      <c r="U118" s="11">
        <f t="shared" si="21"/>
        <v>4.9781412031282921E-3</v>
      </c>
    </row>
    <row r="119" spans="1:21" x14ac:dyDescent="0.25">
      <c r="A119">
        <f t="shared" si="14"/>
        <v>169</v>
      </c>
      <c r="B119" t="s">
        <v>269</v>
      </c>
      <c r="C119" s="9">
        <f>VLOOKUP($B119,'COMtrade - US goods exports'!$N:$AQ,30,FALSE)</f>
        <v>61590480</v>
      </c>
      <c r="D119" s="9">
        <f>VLOOKUP($B119,'COMtrade - US goods imports'!$N:$AQ,30,FALSE)</f>
        <v>721950495</v>
      </c>
      <c r="E119" s="11">
        <f t="shared" si="13"/>
        <v>-0.66036001499999997</v>
      </c>
      <c r="G119">
        <f t="shared" si="22"/>
        <v>117</v>
      </c>
      <c r="H119" t="str">
        <f t="shared" si="15"/>
        <v>Br. Indian Ocean Terr.</v>
      </c>
      <c r="I119" s="11">
        <f t="shared" si="16"/>
        <v>2.7031170000000001E-3</v>
      </c>
      <c r="O119">
        <f t="shared" si="17"/>
        <v>91</v>
      </c>
      <c r="P119" t="str">
        <f t="shared" si="18"/>
        <v>Madagascar</v>
      </c>
      <c r="Q119" s="11">
        <f t="shared" si="19"/>
        <v>2.3439551381549888E-2</v>
      </c>
      <c r="S119">
        <f t="shared" si="23"/>
        <v>117</v>
      </c>
      <c r="T119" t="str">
        <f t="shared" si="20"/>
        <v>Bosnia Herzegovina</v>
      </c>
      <c r="U119" s="11">
        <f t="shared" si="21"/>
        <v>4.9392699504819211E-3</v>
      </c>
    </row>
    <row r="120" spans="1:21" x14ac:dyDescent="0.25">
      <c r="A120">
        <f t="shared" si="14"/>
        <v>138</v>
      </c>
      <c r="B120" t="s">
        <v>295</v>
      </c>
      <c r="C120" s="9">
        <f>VLOOKUP($B120,'COMtrade - US goods exports'!$N:$AQ,30,FALSE)</f>
        <v>18190495</v>
      </c>
      <c r="D120" s="9">
        <f>VLOOKUP($B120,'COMtrade - US goods imports'!$N:$AQ,30,FALSE)</f>
        <v>44608106</v>
      </c>
      <c r="E120" s="11">
        <f t="shared" si="13"/>
        <v>-2.6417611000000001E-2</v>
      </c>
      <c r="G120">
        <f t="shared" si="22"/>
        <v>118</v>
      </c>
      <c r="H120" t="str">
        <f t="shared" si="15"/>
        <v>Wallis and Futuna Isds</v>
      </c>
      <c r="I120" s="11">
        <f t="shared" si="16"/>
        <v>1.7807280000000001E-3</v>
      </c>
      <c r="O120">
        <f t="shared" si="17"/>
        <v>145</v>
      </c>
      <c r="P120" t="str">
        <f t="shared" si="18"/>
        <v>Malawi</v>
      </c>
      <c r="Q120" s="11">
        <f t="shared" si="19"/>
        <v>1.448290429693E-3</v>
      </c>
      <c r="S120">
        <f t="shared" si="23"/>
        <v>118</v>
      </c>
      <c r="T120" t="str">
        <f t="shared" si="20"/>
        <v>China, Macao SAR</v>
      </c>
      <c r="U120" s="11">
        <f t="shared" si="21"/>
        <v>4.3875005620489975E-3</v>
      </c>
    </row>
    <row r="121" spans="1:21" x14ac:dyDescent="0.25">
      <c r="A121">
        <f t="shared" si="14"/>
        <v>210</v>
      </c>
      <c r="B121" t="s">
        <v>299</v>
      </c>
      <c r="C121" s="9">
        <f>VLOOKUP($B121,'COMtrade - US goods exports'!$N:$AQ,30,FALSE)</f>
        <v>19439249564</v>
      </c>
      <c r="D121" s="9">
        <f>VLOOKUP($B121,'COMtrade - US goods imports'!$N:$AQ,30,FALSE)</f>
        <v>46146680265</v>
      </c>
      <c r="E121" s="11">
        <f t="shared" si="13"/>
        <v>-26.707430701</v>
      </c>
      <c r="G121">
        <f t="shared" si="22"/>
        <v>119</v>
      </c>
      <c r="H121" t="str">
        <f t="shared" si="15"/>
        <v>Rwanda</v>
      </c>
      <c r="I121" s="11">
        <f t="shared" si="16"/>
        <v>3.1337100000000001E-4</v>
      </c>
      <c r="O121">
        <f t="shared" si="17"/>
        <v>16</v>
      </c>
      <c r="P121" t="str">
        <f t="shared" si="18"/>
        <v>Malaysia</v>
      </c>
      <c r="Q121" s="11">
        <f t="shared" si="19"/>
        <v>1.498243287663958</v>
      </c>
      <c r="S121">
        <f t="shared" si="23"/>
        <v>119</v>
      </c>
      <c r="T121" t="str">
        <f t="shared" si="20"/>
        <v>Nepal</v>
      </c>
      <c r="U121" s="11">
        <f t="shared" si="21"/>
        <v>4.3687967901273632E-3</v>
      </c>
    </row>
    <row r="122" spans="1:21" x14ac:dyDescent="0.25">
      <c r="A122">
        <f t="shared" si="14"/>
        <v>81</v>
      </c>
      <c r="B122" t="s">
        <v>293</v>
      </c>
      <c r="C122" s="9">
        <f>VLOOKUP($B122,'COMtrade - US goods exports'!$N:$AQ,30,FALSE)</f>
        <v>68722240</v>
      </c>
      <c r="D122" s="9">
        <f>VLOOKUP($B122,'COMtrade - US goods imports'!$N:$AQ,30,FALSE)</f>
        <v>10515997</v>
      </c>
      <c r="E122" s="11">
        <f t="shared" si="13"/>
        <v>5.8206242999999998E-2</v>
      </c>
      <c r="G122">
        <f t="shared" si="22"/>
        <v>120</v>
      </c>
      <c r="H122" t="str">
        <f t="shared" si="15"/>
        <v>Nauru</v>
      </c>
      <c r="I122" s="11">
        <f t="shared" si="16"/>
        <v>1.06878E-4</v>
      </c>
      <c r="O122">
        <f t="shared" si="17"/>
        <v>172</v>
      </c>
      <c r="P122" t="str">
        <f t="shared" si="18"/>
        <v>Maldives</v>
      </c>
      <c r="Q122" s="11">
        <f t="shared" si="19"/>
        <v>3.4142265116076205E-4</v>
      </c>
      <c r="S122">
        <f t="shared" si="23"/>
        <v>120</v>
      </c>
      <c r="T122" t="str">
        <f t="shared" si="20"/>
        <v>Namibia</v>
      </c>
      <c r="U122" s="11">
        <f t="shared" si="21"/>
        <v>4.3065576567927035E-3</v>
      </c>
    </row>
    <row r="123" spans="1:21" x14ac:dyDescent="0.25">
      <c r="A123">
        <f t="shared" si="14"/>
        <v>73</v>
      </c>
      <c r="B123" t="s">
        <v>275</v>
      </c>
      <c r="C123" s="9">
        <f>VLOOKUP($B123,'COMtrade - US goods exports'!$N:$AQ,30,FALSE)</f>
        <v>100752362</v>
      </c>
      <c r="D123" s="9">
        <f>VLOOKUP($B123,'COMtrade - US goods imports'!$N:$AQ,30,FALSE)</f>
        <v>7740007</v>
      </c>
      <c r="E123" s="11">
        <f t="shared" si="13"/>
        <v>9.3012355000000005E-2</v>
      </c>
      <c r="G123">
        <f t="shared" si="22"/>
        <v>121</v>
      </c>
      <c r="H123" t="str">
        <f t="shared" si="15"/>
        <v>Saint Pierre and Miquelon</v>
      </c>
      <c r="I123" s="11">
        <f t="shared" si="16"/>
        <v>8.7517999999999998E-5</v>
      </c>
      <c r="O123">
        <f t="shared" si="17"/>
        <v>175</v>
      </c>
      <c r="P123" t="str">
        <f t="shared" si="18"/>
        <v>Mali</v>
      </c>
      <c r="Q123" s="11">
        <f t="shared" si="19"/>
        <v>2.5129464281350181E-4</v>
      </c>
      <c r="S123">
        <f t="shared" si="23"/>
        <v>121</v>
      </c>
      <c r="T123" t="str">
        <f t="shared" si="20"/>
        <v>Armenia</v>
      </c>
      <c r="U123" s="11">
        <f t="shared" si="21"/>
        <v>4.3030776836751128E-3</v>
      </c>
    </row>
    <row r="124" spans="1:21" x14ac:dyDescent="0.25">
      <c r="A124">
        <f t="shared" si="14"/>
        <v>56</v>
      </c>
      <c r="B124" t="s">
        <v>289</v>
      </c>
      <c r="C124" s="9">
        <f>VLOOKUP($B124,'COMtrade - US goods exports'!$N:$AQ,30,FALSE)</f>
        <v>423523217</v>
      </c>
      <c r="D124" s="9">
        <f>VLOOKUP($B124,'COMtrade - US goods imports'!$N:$AQ,30,FALSE)</f>
        <v>225492580</v>
      </c>
      <c r="E124" s="11">
        <f t="shared" si="13"/>
        <v>0.19803063700000001</v>
      </c>
      <c r="G124">
        <f t="shared" si="22"/>
        <v>122</v>
      </c>
      <c r="H124" t="str">
        <f t="shared" si="15"/>
        <v>Heard Island and McDonald Islands</v>
      </c>
      <c r="I124" s="11">
        <f t="shared" si="16"/>
        <v>-1.32867E-4</v>
      </c>
      <c r="O124">
        <f t="shared" si="17"/>
        <v>110</v>
      </c>
      <c r="P124" t="str">
        <f t="shared" si="18"/>
        <v>Malta</v>
      </c>
      <c r="Q124" s="11">
        <f t="shared" si="19"/>
        <v>7.3210628037151618E-3</v>
      </c>
      <c r="S124">
        <f t="shared" si="23"/>
        <v>122</v>
      </c>
      <c r="T124" t="str">
        <f t="shared" si="20"/>
        <v>Cameroon</v>
      </c>
      <c r="U124" s="11">
        <f t="shared" si="21"/>
        <v>4.1523664228435295E-3</v>
      </c>
    </row>
    <row r="125" spans="1:21" x14ac:dyDescent="0.25">
      <c r="A125">
        <f t="shared" si="14"/>
        <v>63</v>
      </c>
      <c r="B125" t="s">
        <v>285</v>
      </c>
      <c r="C125" s="9">
        <f>VLOOKUP($B125,'COMtrade - US goods exports'!$N:$AQ,30,FALSE)</f>
        <v>171867967</v>
      </c>
      <c r="D125" s="9">
        <f>VLOOKUP($B125,'COMtrade - US goods imports'!$N:$AQ,30,FALSE)</f>
        <v>13664976</v>
      </c>
      <c r="E125" s="11">
        <f t="shared" si="13"/>
        <v>0.15820299099999999</v>
      </c>
      <c r="G125">
        <f t="shared" si="22"/>
        <v>123</v>
      </c>
      <c r="H125" t="str">
        <f t="shared" si="15"/>
        <v>Tuvalu</v>
      </c>
      <c r="I125" s="11">
        <f t="shared" si="16"/>
        <v>-1.76539E-4</v>
      </c>
      <c r="O125">
        <f t="shared" si="17"/>
        <v>164</v>
      </c>
      <c r="P125" t="str">
        <f t="shared" si="18"/>
        <v>Mauritania</v>
      </c>
      <c r="Q125" s="11">
        <f t="shared" si="19"/>
        <v>4.4366048544595309E-4</v>
      </c>
      <c r="S125">
        <f t="shared" si="23"/>
        <v>123</v>
      </c>
      <c r="T125" t="str">
        <f t="shared" si="20"/>
        <v>Uganda</v>
      </c>
      <c r="U125" s="11">
        <f t="shared" si="21"/>
        <v>3.7548132029994624E-3</v>
      </c>
    </row>
    <row r="126" spans="1:21" x14ac:dyDescent="0.25">
      <c r="A126">
        <f t="shared" si="14"/>
        <v>153</v>
      </c>
      <c r="B126" t="s">
        <v>291</v>
      </c>
      <c r="C126" s="9">
        <f>VLOOKUP($B126,'COMtrade - US goods exports'!$N:$AQ,30,FALSE)</f>
        <v>91070141</v>
      </c>
      <c r="D126" s="9">
        <f>VLOOKUP($B126,'COMtrade - US goods imports'!$N:$AQ,30,FALSE)</f>
        <v>286920309</v>
      </c>
      <c r="E126" s="11">
        <f t="shared" si="13"/>
        <v>-0.19585016799999999</v>
      </c>
      <c r="G126">
        <f t="shared" si="22"/>
        <v>124</v>
      </c>
      <c r="H126" t="str">
        <f t="shared" si="15"/>
        <v>Sao Tome and Principe</v>
      </c>
      <c r="I126" s="11">
        <f t="shared" si="16"/>
        <v>-2.6108799999999998E-4</v>
      </c>
      <c r="O126">
        <f t="shared" si="17"/>
        <v>103</v>
      </c>
      <c r="P126" t="str">
        <f t="shared" si="18"/>
        <v>Mauritius</v>
      </c>
      <c r="Q126" s="11">
        <f t="shared" si="19"/>
        <v>9.3154355759748758E-3</v>
      </c>
      <c r="S126">
        <f t="shared" si="23"/>
        <v>124</v>
      </c>
      <c r="T126" t="str">
        <f t="shared" si="20"/>
        <v>Zimbabwe</v>
      </c>
      <c r="U126" s="11">
        <f t="shared" si="21"/>
        <v>3.7313994140032178E-3</v>
      </c>
    </row>
    <row r="127" spans="1:21" x14ac:dyDescent="0.25">
      <c r="A127">
        <f t="shared" si="14"/>
        <v>221</v>
      </c>
      <c r="B127" t="s">
        <v>297</v>
      </c>
      <c r="C127" s="9">
        <f>VLOOKUP($B127,'COMtrade - US goods exports'!$N:$AQ,30,FALSE)</f>
        <v>323227903905</v>
      </c>
      <c r="D127" s="9">
        <f>VLOOKUP($B127,'COMtrade - US goods imports'!$N:$AQ,30,FALSE)</f>
        <v>475576990072</v>
      </c>
      <c r="E127" s="11">
        <f t="shared" si="13"/>
        <v>-152.349086167</v>
      </c>
      <c r="G127">
        <f t="shared" si="22"/>
        <v>125</v>
      </c>
      <c r="H127" t="str">
        <f t="shared" si="15"/>
        <v>Norfolk Isds</v>
      </c>
      <c r="I127" s="11">
        <f t="shared" si="16"/>
        <v>-5.50852E-4</v>
      </c>
      <c r="O127">
        <f t="shared" si="17"/>
        <v>1</v>
      </c>
      <c r="P127" t="str">
        <f t="shared" si="18"/>
        <v>Mexico</v>
      </c>
      <c r="Q127" s="11">
        <f t="shared" si="19"/>
        <v>15.440548031863994</v>
      </c>
      <c r="S127">
        <f t="shared" si="23"/>
        <v>125</v>
      </c>
      <c r="T127" t="str">
        <f t="shared" si="20"/>
        <v>Georgia</v>
      </c>
      <c r="U127" s="11">
        <f t="shared" si="21"/>
        <v>3.6636832961548776E-3</v>
      </c>
    </row>
    <row r="128" spans="1:21" x14ac:dyDescent="0.25">
      <c r="A128">
        <f t="shared" si="14"/>
        <v>214</v>
      </c>
      <c r="B128" t="s">
        <v>942</v>
      </c>
      <c r="C128" s="9">
        <f>VLOOKUP($B128,'COMtrade - US goods exports'!$N:$AQ,30,FALSE)</f>
        <v>39773529721</v>
      </c>
      <c r="D128" s="9">
        <f>VLOOKUP($B128,'COMtrade - US goods imports'!$N:$AQ,30,FALSE)</f>
        <v>87751713457</v>
      </c>
      <c r="E128" s="11">
        <f t="shared" si="13"/>
        <v>-47.978183735999998</v>
      </c>
      <c r="G128">
        <f t="shared" si="22"/>
        <v>126</v>
      </c>
      <c r="H128" t="str">
        <f t="shared" si="15"/>
        <v>Holy See (Vatican City State)</v>
      </c>
      <c r="I128" s="11">
        <f t="shared" si="16"/>
        <v>-7.1042499999999999E-4</v>
      </c>
      <c r="O128">
        <f t="shared" si="17"/>
        <v>8</v>
      </c>
      <c r="P128" t="str">
        <f t="shared" si="18"/>
        <v>Other Asia</v>
      </c>
      <c r="Q128" s="11">
        <f t="shared" si="19"/>
        <v>2.8490330163072946</v>
      </c>
      <c r="S128">
        <f t="shared" si="23"/>
        <v>126</v>
      </c>
      <c r="T128" t="str">
        <f t="shared" si="20"/>
        <v>Rep. of Moldova</v>
      </c>
      <c r="U128" s="11">
        <f t="shared" si="21"/>
        <v>3.5366035154120751E-3</v>
      </c>
    </row>
    <row r="129" spans="1:21" x14ac:dyDescent="0.25">
      <c r="A129">
        <f t="shared" si="14"/>
        <v>66</v>
      </c>
      <c r="B129" t="s">
        <v>279</v>
      </c>
      <c r="C129" s="9">
        <f>VLOOKUP($B129,'COMtrade - US goods exports'!$N:$AQ,30,FALSE)</f>
        <v>168149139</v>
      </c>
      <c r="D129" s="9">
        <f>VLOOKUP($B129,'COMtrade - US goods imports'!$N:$AQ,30,FALSE)</f>
        <v>29923937</v>
      </c>
      <c r="E129" s="11">
        <f t="shared" si="13"/>
        <v>0.13822520199999999</v>
      </c>
      <c r="G129">
        <f t="shared" si="22"/>
        <v>127</v>
      </c>
      <c r="H129" t="str">
        <f t="shared" si="15"/>
        <v>Tokelau</v>
      </c>
      <c r="I129" s="11">
        <f t="shared" si="16"/>
        <v>-1.1509580000000001E-3</v>
      </c>
      <c r="O129">
        <f t="shared" si="17"/>
        <v>150</v>
      </c>
      <c r="P129" t="str">
        <f t="shared" si="18"/>
        <v>Mongolia</v>
      </c>
      <c r="Q129" s="11">
        <f t="shared" si="19"/>
        <v>9.7153982677131048E-4</v>
      </c>
      <c r="S129">
        <f t="shared" si="23"/>
        <v>127</v>
      </c>
      <c r="T129" t="str">
        <f t="shared" si="20"/>
        <v>Uzbekistan</v>
      </c>
      <c r="U129" s="11">
        <f t="shared" si="21"/>
        <v>3.0821100329015924E-3</v>
      </c>
    </row>
    <row r="130" spans="1:21" x14ac:dyDescent="0.25">
      <c r="A130">
        <f t="shared" si="14"/>
        <v>141</v>
      </c>
      <c r="B130" t="s">
        <v>816</v>
      </c>
      <c r="C130" s="9">
        <f>VLOOKUP($B130,'COMtrade - US goods exports'!$N:$AQ,30,FALSE)</f>
        <v>72023184</v>
      </c>
      <c r="D130" s="9">
        <f>VLOOKUP($B130,'COMtrade - US goods imports'!$N:$AQ,30,FALSE)</f>
        <v>108929246</v>
      </c>
      <c r="E130" s="11">
        <f t="shared" ref="E130:E193" si="24">(C130-D130)/1000000000</f>
        <v>-3.6906062000000003E-2</v>
      </c>
      <c r="G130">
        <f t="shared" si="22"/>
        <v>128</v>
      </c>
      <c r="H130" t="str">
        <f t="shared" si="15"/>
        <v>Cocos Isds</v>
      </c>
      <c r="I130" s="11">
        <f t="shared" si="16"/>
        <v>-1.6039330000000001E-3</v>
      </c>
      <c r="O130">
        <f t="shared" si="17"/>
        <v>126</v>
      </c>
      <c r="P130" t="str">
        <f t="shared" si="18"/>
        <v>Rep. of Moldova</v>
      </c>
      <c r="Q130" s="11">
        <f t="shared" si="19"/>
        <v>3.5366035154120751E-3</v>
      </c>
      <c r="S130">
        <f t="shared" si="23"/>
        <v>128</v>
      </c>
      <c r="T130" t="str">
        <f t="shared" si="20"/>
        <v>Sint Maarten</v>
      </c>
      <c r="U130" s="11">
        <f t="shared" si="21"/>
        <v>2.9166697375551756E-3</v>
      </c>
    </row>
    <row r="131" spans="1:21" x14ac:dyDescent="0.25">
      <c r="A131">
        <f t="shared" si="14"/>
        <v>99</v>
      </c>
      <c r="B131" t="s">
        <v>267</v>
      </c>
      <c r="C131" s="9">
        <f>VLOOKUP($B131,'COMtrade - US goods exports'!$N:$AQ,30,FALSE)</f>
        <v>45831463</v>
      </c>
      <c r="D131" s="9">
        <f>VLOOKUP($B131,'COMtrade - US goods imports'!$N:$AQ,30,FALSE)</f>
        <v>16983792</v>
      </c>
      <c r="E131" s="11">
        <f t="shared" si="24"/>
        <v>2.8847670999999998E-2</v>
      </c>
      <c r="G131">
        <f t="shared" si="22"/>
        <v>129</v>
      </c>
      <c r="H131" t="str">
        <f t="shared" si="15"/>
        <v>Burundi</v>
      </c>
      <c r="I131" s="11">
        <f t="shared" si="16"/>
        <v>-2.314834E-3</v>
      </c>
      <c r="O131">
        <f t="shared" si="17"/>
        <v>160</v>
      </c>
      <c r="P131" t="str">
        <f t="shared" si="18"/>
        <v>Montenegro</v>
      </c>
      <c r="Q131" s="11">
        <f t="shared" si="19"/>
        <v>5.5141241400153893E-4</v>
      </c>
      <c r="S131">
        <f t="shared" si="23"/>
        <v>129</v>
      </c>
      <c r="T131" t="str">
        <f t="shared" si="20"/>
        <v>Chad</v>
      </c>
      <c r="U131" s="11">
        <f t="shared" si="21"/>
        <v>2.7366830019824287E-3</v>
      </c>
    </row>
    <row r="132" spans="1:21" x14ac:dyDescent="0.25">
      <c r="A132">
        <f t="shared" ref="A132:A195" si="25">RANK(E132,$E$3:$E$224)</f>
        <v>106</v>
      </c>
      <c r="B132" t="s">
        <v>287</v>
      </c>
      <c r="C132" s="9">
        <f>VLOOKUP($B132,'COMtrade - US goods exports'!$N:$AQ,30,FALSE)</f>
        <v>15576855</v>
      </c>
      <c r="D132" s="9">
        <f>VLOOKUP($B132,'COMtrade - US goods imports'!$N:$AQ,30,FALSE)</f>
        <v>1449522</v>
      </c>
      <c r="E132" s="11">
        <f t="shared" si="24"/>
        <v>1.4127333000000001E-2</v>
      </c>
      <c r="G132">
        <f t="shared" si="22"/>
        <v>130</v>
      </c>
      <c r="H132" t="str">
        <f t="shared" ref="H132:H195" si="26">VLOOKUP($G132,$A$3:$E$224,2,FALSE)</f>
        <v>Comoros</v>
      </c>
      <c r="I132" s="11">
        <f t="shared" ref="I132:I195" si="27">VLOOKUP($G132,$A$3:$E$224,5,FALSE)</f>
        <v>-2.377564E-3</v>
      </c>
      <c r="O132">
        <f t="shared" ref="O132:O195" si="28">RANK(Q132,$Q$3:$Q$224)</f>
        <v>203</v>
      </c>
      <c r="P132" t="str">
        <f t="shared" ref="P132:P195" si="29">B132</f>
        <v>Montserrat</v>
      </c>
      <c r="Q132" s="11">
        <f t="shared" ref="Q132:Q195" si="30">100*(D132/$D$226)</f>
        <v>4.7061599975337589E-5</v>
      </c>
      <c r="S132">
        <f t="shared" si="23"/>
        <v>130</v>
      </c>
      <c r="T132" t="str">
        <f t="shared" ref="T132:T195" si="31">VLOOKUP($S132,$O$3:$Q$224,2,FALSE)</f>
        <v>Togo</v>
      </c>
      <c r="U132" s="11">
        <f t="shared" ref="U132:U195" si="32">VLOOKUP($S132,$O$3:$Q$224,3,FALSE)</f>
        <v>2.7091343484401758E-3</v>
      </c>
    </row>
    <row r="133" spans="1:21" x14ac:dyDescent="0.25">
      <c r="A133">
        <f t="shared" si="25"/>
        <v>20</v>
      </c>
      <c r="B133" t="s">
        <v>651</v>
      </c>
      <c r="C133" s="9">
        <f>VLOOKUP($B133,'COMtrade - US goods exports'!$N:$AQ,30,FALSE)</f>
        <v>3752347491</v>
      </c>
      <c r="D133" s="9">
        <f>VLOOKUP($B133,'COMtrade - US goods imports'!$N:$AQ,30,FALSE)</f>
        <v>1696997013</v>
      </c>
      <c r="E133" s="11">
        <f t="shared" si="24"/>
        <v>2.0553504779999998</v>
      </c>
      <c r="G133">
        <f t="shared" ref="G133:G196" si="33">+G132+1</f>
        <v>131</v>
      </c>
      <c r="H133" t="str">
        <f t="shared" si="26"/>
        <v>Fr. South Antarctic Terr.</v>
      </c>
      <c r="I133" s="11">
        <f t="shared" si="27"/>
        <v>-2.7612100000000001E-3</v>
      </c>
      <c r="O133">
        <f t="shared" si="28"/>
        <v>74</v>
      </c>
      <c r="P133" t="str">
        <f t="shared" si="29"/>
        <v>Morocco</v>
      </c>
      <c r="Q133" s="11">
        <f t="shared" si="30"/>
        <v>5.5096365964192859E-2</v>
      </c>
      <c r="S133">
        <f t="shared" ref="S133:S196" si="34">+S132+1</f>
        <v>131</v>
      </c>
      <c r="T133" t="str">
        <f t="shared" si="31"/>
        <v>Gabon</v>
      </c>
      <c r="U133" s="11">
        <f t="shared" si="32"/>
        <v>2.6056792621875946E-3</v>
      </c>
    </row>
    <row r="134" spans="1:21" x14ac:dyDescent="0.25">
      <c r="A134">
        <f t="shared" si="25"/>
        <v>135</v>
      </c>
      <c r="B134" t="s">
        <v>301</v>
      </c>
      <c r="C134" s="9">
        <f>VLOOKUP($B134,'COMtrade - US goods exports'!$N:$AQ,30,FALSE)</f>
        <v>192740530</v>
      </c>
      <c r="D134" s="9">
        <f>VLOOKUP($B134,'COMtrade - US goods imports'!$N:$AQ,30,FALSE)</f>
        <v>209473416</v>
      </c>
      <c r="E134" s="11">
        <f t="shared" si="24"/>
        <v>-1.6732885999999999E-2</v>
      </c>
      <c r="G134">
        <f t="shared" si="33"/>
        <v>132</v>
      </c>
      <c r="H134" t="str">
        <f t="shared" si="26"/>
        <v>State of Palestine</v>
      </c>
      <c r="I134" s="11">
        <f t="shared" si="27"/>
        <v>-2.9768720000000002E-3</v>
      </c>
      <c r="O134">
        <f t="shared" si="28"/>
        <v>112</v>
      </c>
      <c r="P134" t="str">
        <f t="shared" si="29"/>
        <v>Mozambique</v>
      </c>
      <c r="Q134" s="11">
        <f t="shared" si="30"/>
        <v>6.8009689464937273E-3</v>
      </c>
      <c r="S134">
        <f t="shared" si="34"/>
        <v>132</v>
      </c>
      <c r="T134" t="str">
        <f t="shared" si="31"/>
        <v>Papua New Guinea</v>
      </c>
      <c r="U134" s="11">
        <f t="shared" si="32"/>
        <v>2.5298844509502177E-3</v>
      </c>
    </row>
    <row r="135" spans="1:21" x14ac:dyDescent="0.25">
      <c r="A135">
        <f t="shared" si="25"/>
        <v>55</v>
      </c>
      <c r="B135" t="s">
        <v>327</v>
      </c>
      <c r="C135" s="9">
        <f>VLOOKUP($B135,'COMtrade - US goods exports'!$N:$AQ,30,FALSE)</f>
        <v>1862409322</v>
      </c>
      <c r="D135" s="9">
        <f>VLOOKUP($B135,'COMtrade - US goods imports'!$N:$AQ,30,FALSE)</f>
        <v>1650969607</v>
      </c>
      <c r="E135" s="11">
        <f t="shared" si="24"/>
        <v>0.211439715</v>
      </c>
      <c r="G135">
        <f t="shared" si="33"/>
        <v>133</v>
      </c>
      <c r="H135" t="str">
        <f t="shared" si="26"/>
        <v>Niue</v>
      </c>
      <c r="I135" s="11">
        <f t="shared" si="27"/>
        <v>-3.1876890000000001E-3</v>
      </c>
      <c r="O135">
        <f t="shared" si="28"/>
        <v>76</v>
      </c>
      <c r="P135" t="str">
        <f t="shared" si="29"/>
        <v>Oman</v>
      </c>
      <c r="Q135" s="11">
        <f t="shared" si="30"/>
        <v>5.3601995151556378E-2</v>
      </c>
      <c r="S135">
        <f t="shared" si="34"/>
        <v>133</v>
      </c>
      <c r="T135" t="str">
        <f t="shared" si="31"/>
        <v>Albania</v>
      </c>
      <c r="U135" s="11">
        <f t="shared" si="32"/>
        <v>2.5127921125850071E-3</v>
      </c>
    </row>
    <row r="136" spans="1:21" x14ac:dyDescent="0.25">
      <c r="A136">
        <f t="shared" si="25"/>
        <v>91</v>
      </c>
      <c r="B136" t="s">
        <v>303</v>
      </c>
      <c r="C136" s="9">
        <f>VLOOKUP($B136,'COMtrade - US goods exports'!$N:$AQ,30,FALSE)</f>
        <v>176504043</v>
      </c>
      <c r="D136" s="9">
        <f>VLOOKUP($B136,'COMtrade - US goods imports'!$N:$AQ,30,FALSE)</f>
        <v>132644238</v>
      </c>
      <c r="E136" s="11">
        <f t="shared" si="24"/>
        <v>4.3859805000000002E-2</v>
      </c>
      <c r="G136">
        <f t="shared" si="33"/>
        <v>134</v>
      </c>
      <c r="H136" t="str">
        <f t="shared" si="26"/>
        <v>Saint Helena</v>
      </c>
      <c r="I136" s="11">
        <f t="shared" si="27"/>
        <v>-6.6378069999999999E-3</v>
      </c>
      <c r="O136">
        <f t="shared" si="28"/>
        <v>120</v>
      </c>
      <c r="P136" t="str">
        <f t="shared" si="29"/>
        <v>Namibia</v>
      </c>
      <c r="Q136" s="11">
        <f t="shared" si="30"/>
        <v>4.3065576567927035E-3</v>
      </c>
      <c r="S136">
        <f t="shared" si="34"/>
        <v>134</v>
      </c>
      <c r="T136" t="str">
        <f t="shared" si="31"/>
        <v>Suriname</v>
      </c>
      <c r="U136" s="11">
        <f t="shared" si="32"/>
        <v>2.4760154021388988E-3</v>
      </c>
    </row>
    <row r="137" spans="1:21" x14ac:dyDescent="0.25">
      <c r="A137">
        <f t="shared" si="25"/>
        <v>120</v>
      </c>
      <c r="B137" t="s">
        <v>321</v>
      </c>
      <c r="C137" s="9">
        <f>VLOOKUP($B137,'COMtrade - US goods exports'!$N:$AQ,30,FALSE)</f>
        <v>1264768</v>
      </c>
      <c r="D137" s="9">
        <f>VLOOKUP($B137,'COMtrade - US goods imports'!$N:$AQ,30,FALSE)</f>
        <v>1157890</v>
      </c>
      <c r="E137" s="11">
        <f t="shared" si="24"/>
        <v>1.06878E-4</v>
      </c>
      <c r="G137">
        <f t="shared" si="33"/>
        <v>135</v>
      </c>
      <c r="H137" t="str">
        <f t="shared" si="26"/>
        <v>Mozambique</v>
      </c>
      <c r="I137" s="11">
        <f t="shared" si="27"/>
        <v>-1.6732885999999999E-2</v>
      </c>
      <c r="O137">
        <f t="shared" si="28"/>
        <v>206</v>
      </c>
      <c r="P137" t="str">
        <f t="shared" si="29"/>
        <v>Nauru</v>
      </c>
      <c r="Q137" s="11">
        <f t="shared" si="30"/>
        <v>3.7593190027777189E-5</v>
      </c>
      <c r="S137">
        <f t="shared" si="34"/>
        <v>135</v>
      </c>
      <c r="T137" t="str">
        <f t="shared" si="31"/>
        <v>Curaçao</v>
      </c>
      <c r="U137" s="11">
        <f t="shared" si="32"/>
        <v>2.2596130538577296E-3</v>
      </c>
    </row>
    <row r="138" spans="1:21" x14ac:dyDescent="0.25">
      <c r="A138">
        <f t="shared" si="25"/>
        <v>145</v>
      </c>
      <c r="B138" t="s">
        <v>319</v>
      </c>
      <c r="C138" s="9">
        <f>VLOOKUP($B138,'COMtrade - US goods exports'!$N:$AQ,30,FALSE)</f>
        <v>62796137</v>
      </c>
      <c r="D138" s="9">
        <f>VLOOKUP($B138,'COMtrade - US goods imports'!$N:$AQ,30,FALSE)</f>
        <v>134561236</v>
      </c>
      <c r="E138" s="11">
        <f t="shared" si="24"/>
        <v>-7.1765098999999999E-2</v>
      </c>
      <c r="G138">
        <f t="shared" si="33"/>
        <v>136</v>
      </c>
      <c r="H138" t="str">
        <f t="shared" si="26"/>
        <v>San Marino</v>
      </c>
      <c r="I138" s="11">
        <f t="shared" si="27"/>
        <v>-1.6780496999999998E-2</v>
      </c>
      <c r="O138">
        <f t="shared" si="28"/>
        <v>119</v>
      </c>
      <c r="P138" t="str">
        <f t="shared" si="29"/>
        <v>Nepal</v>
      </c>
      <c r="Q138" s="11">
        <f t="shared" si="30"/>
        <v>4.3687967901273632E-3</v>
      </c>
      <c r="S138">
        <f t="shared" si="34"/>
        <v>136</v>
      </c>
      <c r="T138" t="str">
        <f t="shared" si="31"/>
        <v>Azerbaijan</v>
      </c>
      <c r="U138" s="11">
        <f t="shared" si="32"/>
        <v>2.2512330344388902E-3</v>
      </c>
    </row>
    <row r="139" spans="1:21" x14ac:dyDescent="0.25">
      <c r="A139">
        <f t="shared" si="25"/>
        <v>1</v>
      </c>
      <c r="B139" t="s">
        <v>315</v>
      </c>
      <c r="C139" s="9">
        <f>VLOOKUP($B139,'COMtrade - US goods exports'!$N:$AQ,30,FALSE)</f>
        <v>82186249692</v>
      </c>
      <c r="D139" s="9">
        <f>VLOOKUP($B139,'COMtrade - US goods imports'!$N:$AQ,30,FALSE)</f>
        <v>38385624686</v>
      </c>
      <c r="E139" s="11">
        <f t="shared" si="24"/>
        <v>43.800625005999997</v>
      </c>
      <c r="G139">
        <f t="shared" si="33"/>
        <v>137</v>
      </c>
      <c r="H139" t="str">
        <f t="shared" si="26"/>
        <v>Greenland</v>
      </c>
      <c r="I139" s="11">
        <f t="shared" si="27"/>
        <v>-2.0386932E-2</v>
      </c>
      <c r="O139">
        <f t="shared" si="28"/>
        <v>19</v>
      </c>
      <c r="P139" t="str">
        <f t="shared" si="29"/>
        <v>Netherlands</v>
      </c>
      <c r="Q139" s="11">
        <f t="shared" si="30"/>
        <v>1.2462652610832921</v>
      </c>
      <c r="S139">
        <f t="shared" si="34"/>
        <v>137</v>
      </c>
      <c r="T139" t="str">
        <f t="shared" si="31"/>
        <v>Liberia</v>
      </c>
      <c r="U139" s="11">
        <f t="shared" si="32"/>
        <v>1.8768974381054445E-3</v>
      </c>
    </row>
    <row r="140" spans="1:21" x14ac:dyDescent="0.25">
      <c r="A140">
        <f t="shared" si="25"/>
        <v>44</v>
      </c>
      <c r="B140" t="s">
        <v>825</v>
      </c>
      <c r="C140" s="9">
        <f>VLOOKUP($B140,'COMtrade - US goods exports'!$N:$AQ,30,FALSE)</f>
        <v>500490832</v>
      </c>
      <c r="D140" s="9">
        <f>VLOOKUP($B140,'COMtrade - US goods imports'!$N:$AQ,30,FALSE)</f>
        <v>69597269</v>
      </c>
      <c r="E140" s="11">
        <f t="shared" si="24"/>
        <v>0.43089356299999998</v>
      </c>
      <c r="G140">
        <f t="shared" si="33"/>
        <v>138</v>
      </c>
      <c r="H140" t="str">
        <f t="shared" si="26"/>
        <v>Malawi</v>
      </c>
      <c r="I140" s="11">
        <f t="shared" si="27"/>
        <v>-2.6417611000000001E-2</v>
      </c>
      <c r="O140">
        <f t="shared" si="28"/>
        <v>135</v>
      </c>
      <c r="P140" t="str">
        <f t="shared" si="29"/>
        <v>Curaçao</v>
      </c>
      <c r="Q140" s="11">
        <f t="shared" si="30"/>
        <v>2.2596130538577296E-3</v>
      </c>
      <c r="S140">
        <f t="shared" si="34"/>
        <v>138</v>
      </c>
      <c r="T140" t="str">
        <f t="shared" si="31"/>
        <v>Belize</v>
      </c>
      <c r="U140" s="11">
        <f t="shared" si="32"/>
        <v>1.801212527591145E-3</v>
      </c>
    </row>
    <row r="141" spans="1:21" x14ac:dyDescent="0.25">
      <c r="A141">
        <f t="shared" si="25"/>
        <v>36</v>
      </c>
      <c r="B141" t="s">
        <v>29</v>
      </c>
      <c r="C141" s="9">
        <f>VLOOKUP($B141,'COMtrade - US goods exports'!$N:$AQ,30,FALSE)</f>
        <v>637586269</v>
      </c>
      <c r="D141" s="9">
        <f>VLOOKUP($B141,'COMtrade - US goods imports'!$N:$AQ,30,FALSE)</f>
        <v>15456237</v>
      </c>
      <c r="E141" s="11">
        <f t="shared" si="24"/>
        <v>0.62213003200000005</v>
      </c>
      <c r="G141">
        <f t="shared" si="33"/>
        <v>139</v>
      </c>
      <c r="H141" t="str">
        <f t="shared" si="26"/>
        <v>Falkland Isds (Malvinas)</v>
      </c>
      <c r="I141" s="11">
        <f t="shared" si="27"/>
        <v>-2.6452188000000001E-2</v>
      </c>
      <c r="O141">
        <f t="shared" si="28"/>
        <v>162</v>
      </c>
      <c r="P141" t="str">
        <f t="shared" si="29"/>
        <v>Aruba</v>
      </c>
      <c r="Q141" s="11">
        <f t="shared" si="30"/>
        <v>5.0181731827320445E-4</v>
      </c>
      <c r="S141">
        <f t="shared" si="34"/>
        <v>139</v>
      </c>
      <c r="T141" t="str">
        <f t="shared" si="31"/>
        <v>Andorra</v>
      </c>
      <c r="U141" s="11">
        <f t="shared" si="32"/>
        <v>1.7355980622114138E-3</v>
      </c>
    </row>
    <row r="142" spans="1:21" x14ac:dyDescent="0.25">
      <c r="A142">
        <f t="shared" si="25"/>
        <v>32</v>
      </c>
      <c r="B142" t="s">
        <v>397</v>
      </c>
      <c r="C142" s="9">
        <f>VLOOKUP($B142,'COMtrade - US goods exports'!$N:$AQ,30,FALSE)</f>
        <v>851128472</v>
      </c>
      <c r="D142" s="9">
        <f>VLOOKUP($B142,'COMtrade - US goods imports'!$N:$AQ,30,FALSE)</f>
        <v>89834960</v>
      </c>
      <c r="E142" s="11">
        <f t="shared" si="24"/>
        <v>0.76129351199999995</v>
      </c>
      <c r="G142">
        <f t="shared" si="33"/>
        <v>140</v>
      </c>
      <c r="H142" t="str">
        <f t="shared" si="26"/>
        <v>Belarus</v>
      </c>
      <c r="I142" s="11">
        <f t="shared" si="27"/>
        <v>-2.9658519000000001E-2</v>
      </c>
      <c r="O142">
        <f t="shared" si="28"/>
        <v>128</v>
      </c>
      <c r="P142" t="str">
        <f t="shared" si="29"/>
        <v>Sint Maarten</v>
      </c>
      <c r="Q142" s="11">
        <f t="shared" si="30"/>
        <v>2.9166697375551756E-3</v>
      </c>
      <c r="S142">
        <f t="shared" si="34"/>
        <v>140</v>
      </c>
      <c r="T142" t="str">
        <f t="shared" si="31"/>
        <v>Cyprus</v>
      </c>
      <c r="U142" s="11">
        <f t="shared" si="32"/>
        <v>1.7234310619239001E-3</v>
      </c>
    </row>
    <row r="143" spans="1:21" x14ac:dyDescent="0.25">
      <c r="A143">
        <f t="shared" si="25"/>
        <v>95</v>
      </c>
      <c r="B143" t="s">
        <v>305</v>
      </c>
      <c r="C143" s="9">
        <f>VLOOKUP($B143,'COMtrade - US goods exports'!$N:$AQ,30,FALSE)</f>
        <v>63374833</v>
      </c>
      <c r="D143" s="9">
        <f>VLOOKUP($B143,'COMtrade - US goods imports'!$N:$AQ,30,FALSE)</f>
        <v>23432651</v>
      </c>
      <c r="E143" s="11">
        <f t="shared" si="24"/>
        <v>3.9942182E-2</v>
      </c>
      <c r="G143">
        <f t="shared" si="33"/>
        <v>141</v>
      </c>
      <c r="H143" t="str">
        <f t="shared" si="26"/>
        <v>Rep. of Moldova</v>
      </c>
      <c r="I143" s="11">
        <f t="shared" si="27"/>
        <v>-3.6906062000000003E-2</v>
      </c>
      <c r="O143">
        <f t="shared" si="28"/>
        <v>154</v>
      </c>
      <c r="P143" t="str">
        <f t="shared" si="29"/>
        <v>New Caledonia</v>
      </c>
      <c r="Q143" s="11">
        <f t="shared" si="30"/>
        <v>7.6078738213265773E-4</v>
      </c>
      <c r="S143">
        <f t="shared" si="34"/>
        <v>141</v>
      </c>
      <c r="T143" t="str">
        <f t="shared" si="31"/>
        <v>Barbados</v>
      </c>
      <c r="U143" s="11">
        <f t="shared" si="32"/>
        <v>1.5556072357993441E-3</v>
      </c>
    </row>
    <row r="144" spans="1:21" x14ac:dyDescent="0.25">
      <c r="A144">
        <f t="shared" si="25"/>
        <v>110</v>
      </c>
      <c r="B144" t="s">
        <v>459</v>
      </c>
      <c r="C144" s="9">
        <f>VLOOKUP($B144,'COMtrade - US goods exports'!$N:$AQ,30,FALSE)</f>
        <v>13417739</v>
      </c>
      <c r="D144" s="9">
        <f>VLOOKUP($B144,'COMtrade - US goods imports'!$N:$AQ,30,FALSE)</f>
        <v>6110534</v>
      </c>
      <c r="E144" s="11">
        <f t="shared" si="24"/>
        <v>7.3072049999999998E-3</v>
      </c>
      <c r="G144">
        <f t="shared" si="33"/>
        <v>142</v>
      </c>
      <c r="H144" t="str">
        <f t="shared" si="26"/>
        <v>Andorra</v>
      </c>
      <c r="I144" s="11">
        <f t="shared" si="27"/>
        <v>-4.7244754E-2</v>
      </c>
      <c r="O144">
        <f t="shared" si="28"/>
        <v>180</v>
      </c>
      <c r="P144" t="str">
        <f t="shared" si="29"/>
        <v>Vanuatu</v>
      </c>
      <c r="Q144" s="11">
        <f t="shared" si="30"/>
        <v>1.9839057754466609E-4</v>
      </c>
      <c r="S144">
        <f t="shared" si="34"/>
        <v>142</v>
      </c>
      <c r="T144" t="str">
        <f t="shared" si="31"/>
        <v>Djibouti</v>
      </c>
      <c r="U144" s="11">
        <f t="shared" si="32"/>
        <v>1.545263548571594E-3</v>
      </c>
    </row>
    <row r="145" spans="1:21" x14ac:dyDescent="0.25">
      <c r="A145">
        <f t="shared" si="25"/>
        <v>179</v>
      </c>
      <c r="B145" t="s">
        <v>325</v>
      </c>
      <c r="C145" s="9">
        <f>VLOOKUP($B145,'COMtrade - US goods exports'!$N:$AQ,30,FALSE)</f>
        <v>4351765963</v>
      </c>
      <c r="D145" s="9">
        <f>VLOOKUP($B145,'COMtrade - US goods imports'!$N:$AQ,30,FALSE)</f>
        <v>5549419544</v>
      </c>
      <c r="E145" s="11">
        <f t="shared" si="24"/>
        <v>-1.197653581</v>
      </c>
      <c r="G145">
        <f t="shared" si="33"/>
        <v>143</v>
      </c>
      <c r="H145" t="str">
        <f t="shared" si="26"/>
        <v>Chad</v>
      </c>
      <c r="I145" s="11">
        <f t="shared" si="27"/>
        <v>-5.2737553E-2</v>
      </c>
      <c r="O145">
        <f t="shared" si="28"/>
        <v>52</v>
      </c>
      <c r="P145" t="str">
        <f t="shared" si="29"/>
        <v>New Zealand</v>
      </c>
      <c r="Q145" s="11">
        <f t="shared" si="30"/>
        <v>0.18017288642397172</v>
      </c>
      <c r="S145">
        <f t="shared" si="34"/>
        <v>143</v>
      </c>
      <c r="T145" t="str">
        <f t="shared" si="31"/>
        <v>Niger</v>
      </c>
      <c r="U145" s="11">
        <f t="shared" si="32"/>
        <v>1.5256120330731937E-3</v>
      </c>
    </row>
    <row r="146" spans="1:21" x14ac:dyDescent="0.25">
      <c r="A146">
        <f t="shared" si="25"/>
        <v>186</v>
      </c>
      <c r="B146" t="s">
        <v>313</v>
      </c>
      <c r="C146" s="9">
        <f>VLOOKUP($B146,'COMtrade - US goods exports'!$N:$AQ,30,FALSE)</f>
        <v>2370792167</v>
      </c>
      <c r="D146" s="9">
        <f>VLOOKUP($B146,'COMtrade - US goods imports'!$N:$AQ,30,FALSE)</f>
        <v>4744419458</v>
      </c>
      <c r="E146" s="11">
        <f t="shared" si="24"/>
        <v>-2.373627291</v>
      </c>
      <c r="G146">
        <f t="shared" si="33"/>
        <v>144</v>
      </c>
      <c r="H146" t="str">
        <f t="shared" si="26"/>
        <v>Zambia</v>
      </c>
      <c r="I146" s="11">
        <f t="shared" si="27"/>
        <v>-5.8843740999999998E-2</v>
      </c>
      <c r="O146">
        <f t="shared" si="28"/>
        <v>55</v>
      </c>
      <c r="P146" t="str">
        <f t="shared" si="29"/>
        <v>Nicaragua</v>
      </c>
      <c r="Q146" s="11">
        <f t="shared" si="30"/>
        <v>0.15403696573601777</v>
      </c>
      <c r="S146">
        <f t="shared" si="34"/>
        <v>144</v>
      </c>
      <c r="T146" t="str">
        <f t="shared" si="31"/>
        <v>Belarus</v>
      </c>
      <c r="U146" s="11">
        <f t="shared" si="32"/>
        <v>1.5244588059879034E-3</v>
      </c>
    </row>
    <row r="147" spans="1:21" x14ac:dyDescent="0.25">
      <c r="A147">
        <f t="shared" si="25"/>
        <v>97</v>
      </c>
      <c r="B147" t="s">
        <v>307</v>
      </c>
      <c r="C147" s="9">
        <f>VLOOKUP($B147,'COMtrade - US goods exports'!$N:$AQ,30,FALSE)</f>
        <v>78061430</v>
      </c>
      <c r="D147" s="9">
        <f>VLOOKUP($B147,'COMtrade - US goods imports'!$N:$AQ,30,FALSE)</f>
        <v>46989652</v>
      </c>
      <c r="E147" s="11">
        <f t="shared" si="24"/>
        <v>3.1071778000000001E-2</v>
      </c>
      <c r="G147">
        <f t="shared" si="33"/>
        <v>145</v>
      </c>
      <c r="H147" t="str">
        <f t="shared" si="26"/>
        <v>Nepal</v>
      </c>
      <c r="I147" s="11">
        <f t="shared" si="27"/>
        <v>-7.1765098999999999E-2</v>
      </c>
      <c r="O147">
        <f t="shared" si="28"/>
        <v>143</v>
      </c>
      <c r="P147" t="str">
        <f t="shared" si="29"/>
        <v>Niger</v>
      </c>
      <c r="Q147" s="11">
        <f t="shared" si="30"/>
        <v>1.5256120330731937E-3</v>
      </c>
      <c r="S147">
        <f t="shared" si="34"/>
        <v>145</v>
      </c>
      <c r="T147" t="str">
        <f t="shared" si="31"/>
        <v>Malawi</v>
      </c>
      <c r="U147" s="11">
        <f t="shared" si="32"/>
        <v>1.448290429693E-3</v>
      </c>
    </row>
    <row r="148" spans="1:21" x14ac:dyDescent="0.25">
      <c r="A148">
        <f t="shared" si="25"/>
        <v>191</v>
      </c>
      <c r="B148" t="s">
        <v>311</v>
      </c>
      <c r="C148" s="9">
        <f>VLOOKUP($B148,'COMtrade - US goods exports'!$N:$AQ,30,FALSE)</f>
        <v>2599318014</v>
      </c>
      <c r="D148" s="9">
        <f>VLOOKUP($B148,'COMtrade - US goods imports'!$N:$AQ,30,FALSE)</f>
        <v>5696147925</v>
      </c>
      <c r="E148" s="11">
        <f t="shared" si="24"/>
        <v>-3.0968299109999999</v>
      </c>
      <c r="G148">
        <f t="shared" si="33"/>
        <v>146</v>
      </c>
      <c r="H148" t="str">
        <f t="shared" si="26"/>
        <v>Zimbabwe</v>
      </c>
      <c r="I148" s="11">
        <f t="shared" si="27"/>
        <v>-7.7264722999999993E-2</v>
      </c>
      <c r="O148">
        <f t="shared" si="28"/>
        <v>50</v>
      </c>
      <c r="P148" t="str">
        <f t="shared" si="29"/>
        <v>Nigeria</v>
      </c>
      <c r="Q148" s="11">
        <f t="shared" si="30"/>
        <v>0.18493671365229314</v>
      </c>
      <c r="S148">
        <f t="shared" si="34"/>
        <v>146</v>
      </c>
      <c r="T148" t="str">
        <f t="shared" si="31"/>
        <v>French Polynesia</v>
      </c>
      <c r="U148" s="11">
        <f t="shared" si="32"/>
        <v>1.3521174919727407E-3</v>
      </c>
    </row>
    <row r="149" spans="1:21" x14ac:dyDescent="0.25">
      <c r="A149">
        <f t="shared" si="25"/>
        <v>133</v>
      </c>
      <c r="B149" t="s">
        <v>644</v>
      </c>
      <c r="C149" s="9">
        <f>VLOOKUP($B149,'COMtrade - US goods exports'!$N:$AQ,30,FALSE)</f>
        <v>10397</v>
      </c>
      <c r="D149" s="9">
        <f>VLOOKUP($B149,'COMtrade - US goods imports'!$N:$AQ,30,FALSE)</f>
        <v>3198086</v>
      </c>
      <c r="E149" s="11">
        <f t="shared" si="24"/>
        <v>-3.1876890000000001E-3</v>
      </c>
      <c r="G149">
        <f t="shared" si="33"/>
        <v>147</v>
      </c>
      <c r="H149" t="str">
        <f t="shared" si="26"/>
        <v>Brunei Darussalam</v>
      </c>
      <c r="I149" s="11">
        <f t="shared" si="27"/>
        <v>-8.0180636999999999E-2</v>
      </c>
      <c r="O149">
        <f t="shared" si="28"/>
        <v>190</v>
      </c>
      <c r="P149" t="str">
        <f t="shared" si="29"/>
        <v>Niue</v>
      </c>
      <c r="Q149" s="11">
        <f t="shared" si="30"/>
        <v>1.0383219021079189E-4</v>
      </c>
      <c r="S149">
        <f t="shared" si="34"/>
        <v>147</v>
      </c>
      <c r="T149" t="str">
        <f t="shared" si="31"/>
        <v>Rwanda</v>
      </c>
      <c r="U149" s="11">
        <f t="shared" si="32"/>
        <v>1.2249391414824455E-3</v>
      </c>
    </row>
    <row r="150" spans="1:21" x14ac:dyDescent="0.25">
      <c r="A150">
        <f t="shared" si="25"/>
        <v>125</v>
      </c>
      <c r="B150" t="s">
        <v>646</v>
      </c>
      <c r="C150" s="9">
        <f>VLOOKUP($B150,'COMtrade - US goods exports'!$N:$AQ,30,FALSE)</f>
        <v>127712</v>
      </c>
      <c r="D150" s="9">
        <f>VLOOKUP($B150,'COMtrade - US goods imports'!$N:$AQ,30,FALSE)</f>
        <v>678564</v>
      </c>
      <c r="E150" s="11">
        <f t="shared" si="24"/>
        <v>-5.50852E-4</v>
      </c>
      <c r="G150">
        <f t="shared" si="33"/>
        <v>148</v>
      </c>
      <c r="H150" t="str">
        <f t="shared" si="26"/>
        <v>Dem. Rep. of the Congo</v>
      </c>
      <c r="I150" s="11">
        <f t="shared" si="27"/>
        <v>-8.6131689999999997E-2</v>
      </c>
      <c r="O150">
        <f t="shared" si="28"/>
        <v>210</v>
      </c>
      <c r="P150" t="str">
        <f t="shared" si="29"/>
        <v>Norfolk Isds</v>
      </c>
      <c r="Q150" s="11">
        <f t="shared" si="30"/>
        <v>2.2030922970237758E-5</v>
      </c>
      <c r="S150">
        <f t="shared" si="34"/>
        <v>148</v>
      </c>
      <c r="T150" t="str">
        <f t="shared" si="31"/>
        <v>Eswatini</v>
      </c>
      <c r="U150" s="11">
        <f t="shared" si="32"/>
        <v>9.9340062277288488E-4</v>
      </c>
    </row>
    <row r="151" spans="1:21" x14ac:dyDescent="0.25">
      <c r="A151">
        <f t="shared" si="25"/>
        <v>178</v>
      </c>
      <c r="B151" t="s">
        <v>317</v>
      </c>
      <c r="C151" s="9">
        <f>VLOOKUP($B151,'COMtrade - US goods exports'!$N:$AQ,30,FALSE)</f>
        <v>5025604073</v>
      </c>
      <c r="D151" s="9">
        <f>VLOOKUP($B151,'COMtrade - US goods imports'!$N:$AQ,30,FALSE)</f>
        <v>6118097983</v>
      </c>
      <c r="E151" s="11">
        <f t="shared" si="24"/>
        <v>-1.09249391</v>
      </c>
      <c r="G151">
        <f t="shared" si="33"/>
        <v>149</v>
      </c>
      <c r="H151" t="str">
        <f t="shared" si="26"/>
        <v>Congo</v>
      </c>
      <c r="I151" s="11">
        <f t="shared" si="27"/>
        <v>-9.6974387999999995E-2</v>
      </c>
      <c r="O151">
        <f t="shared" si="28"/>
        <v>49</v>
      </c>
      <c r="P151" t="str">
        <f t="shared" si="29"/>
        <v>Norway</v>
      </c>
      <c r="Q151" s="11">
        <f t="shared" si="30"/>
        <v>0.19863615722001166</v>
      </c>
      <c r="S151">
        <f t="shared" si="34"/>
        <v>149</v>
      </c>
      <c r="T151" t="str">
        <f t="shared" si="31"/>
        <v>Cayman Isds</v>
      </c>
      <c r="U151" s="11">
        <f t="shared" si="32"/>
        <v>9.7458594365183108E-4</v>
      </c>
    </row>
    <row r="152" spans="1:21" x14ac:dyDescent="0.25">
      <c r="A152">
        <f t="shared" si="25"/>
        <v>88</v>
      </c>
      <c r="B152" t="s">
        <v>870</v>
      </c>
      <c r="C152" s="9">
        <f>VLOOKUP($B152,'COMtrade - US goods exports'!$N:$AQ,30,FALSE)</f>
        <v>52011077</v>
      </c>
      <c r="D152" s="9">
        <f>VLOOKUP($B152,'COMtrade - US goods imports'!$N:$AQ,30,FALSE)</f>
        <v>1873250</v>
      </c>
      <c r="E152" s="11">
        <f t="shared" si="24"/>
        <v>5.0137827000000003E-2</v>
      </c>
      <c r="G152">
        <f t="shared" si="33"/>
        <v>150</v>
      </c>
      <c r="H152" t="str">
        <f t="shared" si="26"/>
        <v>Bosnia Herzegovina</v>
      </c>
      <c r="I152" s="11">
        <f t="shared" si="27"/>
        <v>-0.126839703</v>
      </c>
      <c r="O152">
        <f t="shared" si="28"/>
        <v>197</v>
      </c>
      <c r="P152" t="str">
        <f t="shared" si="29"/>
        <v>FS Micronesia</v>
      </c>
      <c r="Q152" s="11">
        <f t="shared" si="30"/>
        <v>6.0818767948193365E-5</v>
      </c>
      <c r="S152">
        <f t="shared" si="34"/>
        <v>150</v>
      </c>
      <c r="T152" t="str">
        <f t="shared" si="31"/>
        <v>Mongolia</v>
      </c>
      <c r="U152" s="11">
        <f t="shared" si="32"/>
        <v>9.7153982677131048E-4</v>
      </c>
    </row>
    <row r="153" spans="1:21" x14ac:dyDescent="0.25">
      <c r="A153">
        <f t="shared" si="25"/>
        <v>94</v>
      </c>
      <c r="B153" t="s">
        <v>872</v>
      </c>
      <c r="C153" s="9">
        <f>VLOOKUP($B153,'COMtrade - US goods exports'!$N:$AQ,30,FALSE)</f>
        <v>58063730</v>
      </c>
      <c r="D153" s="9">
        <f>VLOOKUP($B153,'COMtrade - US goods imports'!$N:$AQ,30,FALSE)</f>
        <v>16820253</v>
      </c>
      <c r="E153" s="11">
        <f t="shared" si="24"/>
        <v>4.1243477000000001E-2</v>
      </c>
      <c r="G153">
        <f t="shared" si="33"/>
        <v>151</v>
      </c>
      <c r="H153" t="str">
        <f t="shared" si="26"/>
        <v>Fiji</v>
      </c>
      <c r="I153" s="11">
        <f t="shared" si="27"/>
        <v>-0.158656835</v>
      </c>
      <c r="O153">
        <f t="shared" si="28"/>
        <v>161</v>
      </c>
      <c r="P153" t="str">
        <f t="shared" si="29"/>
        <v>Marshall Isds</v>
      </c>
      <c r="Q153" s="11">
        <f t="shared" si="30"/>
        <v>5.4610279676332754E-4</v>
      </c>
      <c r="S153">
        <f t="shared" si="34"/>
        <v>151</v>
      </c>
      <c r="T153" t="str">
        <f t="shared" si="31"/>
        <v>Greenland</v>
      </c>
      <c r="U153" s="11">
        <f t="shared" si="32"/>
        <v>8.8580917849327278E-4</v>
      </c>
    </row>
    <row r="154" spans="1:21" x14ac:dyDescent="0.25">
      <c r="A154">
        <f t="shared" si="25"/>
        <v>102</v>
      </c>
      <c r="B154" t="s">
        <v>349</v>
      </c>
      <c r="C154" s="9">
        <f>VLOOKUP($B154,'COMtrade - US goods exports'!$N:$AQ,30,FALSE)</f>
        <v>20232442</v>
      </c>
      <c r="D154" s="9">
        <f>VLOOKUP($B154,'COMtrade - US goods imports'!$N:$AQ,30,FALSE)</f>
        <v>478578</v>
      </c>
      <c r="E154" s="11">
        <f t="shared" si="24"/>
        <v>1.9753863999999999E-2</v>
      </c>
      <c r="G154">
        <f t="shared" si="33"/>
        <v>152</v>
      </c>
      <c r="H154" t="str">
        <f t="shared" si="26"/>
        <v>Equatorial Guinea</v>
      </c>
      <c r="I154" s="11">
        <f t="shared" si="27"/>
        <v>-0.18571496900000001</v>
      </c>
      <c r="O154">
        <f t="shared" si="28"/>
        <v>214</v>
      </c>
      <c r="P154" t="str">
        <f t="shared" si="29"/>
        <v>Palau</v>
      </c>
      <c r="Q154" s="11">
        <f t="shared" si="30"/>
        <v>1.5537981757432525E-5</v>
      </c>
      <c r="S154">
        <f t="shared" si="34"/>
        <v>152</v>
      </c>
      <c r="T154" t="str">
        <f t="shared" si="31"/>
        <v>Falkland Isds (Malvinas)</v>
      </c>
      <c r="U154" s="11">
        <f t="shared" si="32"/>
        <v>8.7416259140818333E-4</v>
      </c>
    </row>
    <row r="155" spans="1:21" x14ac:dyDescent="0.25">
      <c r="A155">
        <f t="shared" si="25"/>
        <v>189</v>
      </c>
      <c r="B155" t="s">
        <v>339</v>
      </c>
      <c r="C155" s="9">
        <f>VLOOKUP($B155,'COMtrade - US goods exports'!$N:$AQ,30,FALSE)</f>
        <v>2075496757</v>
      </c>
      <c r="D155" s="9">
        <f>VLOOKUP($B155,'COMtrade - US goods imports'!$N:$AQ,30,FALSE)</f>
        <v>4887216093</v>
      </c>
      <c r="E155" s="11">
        <f t="shared" si="24"/>
        <v>-2.8117193359999999</v>
      </c>
      <c r="G155">
        <f t="shared" si="33"/>
        <v>153</v>
      </c>
      <c r="H155" t="str">
        <f t="shared" si="26"/>
        <v>Mauritius</v>
      </c>
      <c r="I155" s="11">
        <f t="shared" si="27"/>
        <v>-0.19585016799999999</v>
      </c>
      <c r="O155">
        <f t="shared" si="28"/>
        <v>53</v>
      </c>
      <c r="P155" t="str">
        <f t="shared" si="29"/>
        <v>Pakistan</v>
      </c>
      <c r="Q155" s="11">
        <f t="shared" si="30"/>
        <v>0.15867314105049682</v>
      </c>
      <c r="S155">
        <f t="shared" si="34"/>
        <v>153</v>
      </c>
      <c r="T155" t="str">
        <f t="shared" si="31"/>
        <v>Bermuda</v>
      </c>
      <c r="U155" s="11">
        <f t="shared" si="32"/>
        <v>8.1483340844515644E-4</v>
      </c>
    </row>
    <row r="156" spans="1:21" x14ac:dyDescent="0.25">
      <c r="A156">
        <f t="shared" si="25"/>
        <v>6</v>
      </c>
      <c r="B156" t="s">
        <v>329</v>
      </c>
      <c r="C156" s="9">
        <f>VLOOKUP($B156,'COMtrade - US goods exports'!$N:$AQ,30,FALSE)</f>
        <v>11203749267</v>
      </c>
      <c r="D156" s="9">
        <f>VLOOKUP($B156,'COMtrade - US goods imports'!$N:$AQ,30,FALSE)</f>
        <v>527130936</v>
      </c>
      <c r="E156" s="11">
        <f t="shared" si="24"/>
        <v>10.676618331</v>
      </c>
      <c r="G156">
        <f t="shared" si="33"/>
        <v>154</v>
      </c>
      <c r="H156" t="str">
        <f t="shared" si="26"/>
        <v>Lesotho</v>
      </c>
      <c r="I156" s="11">
        <f t="shared" si="27"/>
        <v>-0.22337528800000001</v>
      </c>
      <c r="O156">
        <f t="shared" si="28"/>
        <v>95</v>
      </c>
      <c r="P156" t="str">
        <f t="shared" si="29"/>
        <v>Panama</v>
      </c>
      <c r="Q156" s="11">
        <f t="shared" si="30"/>
        <v>1.7114348898917903E-2</v>
      </c>
      <c r="S156">
        <f t="shared" si="34"/>
        <v>154</v>
      </c>
      <c r="T156" t="str">
        <f t="shared" si="31"/>
        <v>New Caledonia</v>
      </c>
      <c r="U156" s="11">
        <f t="shared" si="32"/>
        <v>7.6078738213265773E-4</v>
      </c>
    </row>
    <row r="157" spans="1:21" x14ac:dyDescent="0.25">
      <c r="A157">
        <f t="shared" si="25"/>
        <v>87</v>
      </c>
      <c r="B157" t="s">
        <v>335</v>
      </c>
      <c r="C157" s="9">
        <f>VLOOKUP($B157,'COMtrade - US goods exports'!$N:$AQ,30,FALSE)</f>
        <v>129178708</v>
      </c>
      <c r="D157" s="9">
        <f>VLOOKUP($B157,'COMtrade - US goods imports'!$N:$AQ,30,FALSE)</f>
        <v>77921770</v>
      </c>
      <c r="E157" s="11">
        <f t="shared" si="24"/>
        <v>5.1256938000000002E-2</v>
      </c>
      <c r="G157">
        <f t="shared" si="33"/>
        <v>155</v>
      </c>
      <c r="H157" t="str">
        <f t="shared" si="26"/>
        <v>North Macedonia</v>
      </c>
      <c r="I157" s="11">
        <f t="shared" si="27"/>
        <v>-0.22976174399999999</v>
      </c>
      <c r="O157">
        <f t="shared" si="28"/>
        <v>132</v>
      </c>
      <c r="P157" t="str">
        <f t="shared" si="29"/>
        <v>Papua New Guinea</v>
      </c>
      <c r="Q157" s="11">
        <f t="shared" si="30"/>
        <v>2.5298844509502177E-3</v>
      </c>
      <c r="S157">
        <f t="shared" si="34"/>
        <v>155</v>
      </c>
      <c r="T157" t="str">
        <f t="shared" si="31"/>
        <v>Sierra Leone</v>
      </c>
      <c r="U157" s="11">
        <f t="shared" si="32"/>
        <v>7.2068900755735594E-4</v>
      </c>
    </row>
    <row r="158" spans="1:21" x14ac:dyDescent="0.25">
      <c r="A158">
        <f t="shared" si="25"/>
        <v>16</v>
      </c>
      <c r="B158" t="s">
        <v>351</v>
      </c>
      <c r="C158" s="9">
        <f>VLOOKUP($B158,'COMtrade - US goods exports'!$N:$AQ,30,FALSE)</f>
        <v>2765465933</v>
      </c>
      <c r="D158" s="9">
        <f>VLOOKUP($B158,'COMtrade - US goods imports'!$N:$AQ,30,FALSE)</f>
        <v>258869680</v>
      </c>
      <c r="E158" s="11">
        <f t="shared" si="24"/>
        <v>2.5065962530000001</v>
      </c>
      <c r="G158">
        <f t="shared" si="33"/>
        <v>156</v>
      </c>
      <c r="H158" t="str">
        <f t="shared" si="26"/>
        <v>Ukraine</v>
      </c>
      <c r="I158" s="11">
        <f t="shared" si="27"/>
        <v>-0.256172497</v>
      </c>
      <c r="O158">
        <f t="shared" si="28"/>
        <v>108</v>
      </c>
      <c r="P158" t="str">
        <f t="shared" si="29"/>
        <v>Paraguay</v>
      </c>
      <c r="Q158" s="11">
        <f t="shared" si="30"/>
        <v>8.4047164002365258E-3</v>
      </c>
      <c r="S158">
        <f t="shared" si="34"/>
        <v>156</v>
      </c>
      <c r="T158" t="str">
        <f t="shared" si="31"/>
        <v>Saint Kitts and Nevis</v>
      </c>
      <c r="U158" s="11">
        <f t="shared" si="32"/>
        <v>7.0124716380773929E-4</v>
      </c>
    </row>
    <row r="159" spans="1:21" x14ac:dyDescent="0.25">
      <c r="A159">
        <f t="shared" si="25"/>
        <v>13</v>
      </c>
      <c r="B159" t="s">
        <v>331</v>
      </c>
      <c r="C159" s="9">
        <f>VLOOKUP($B159,'COMtrade - US goods exports'!$N:$AQ,30,FALSE)</f>
        <v>12039068958</v>
      </c>
      <c r="D159" s="9">
        <f>VLOOKUP($B159,'COMtrade - US goods imports'!$N:$AQ,30,FALSE)</f>
        <v>8734824529</v>
      </c>
      <c r="E159" s="11">
        <f t="shared" si="24"/>
        <v>3.3042444290000001</v>
      </c>
      <c r="G159">
        <f t="shared" si="33"/>
        <v>157</v>
      </c>
      <c r="H159" t="str">
        <f t="shared" si="26"/>
        <v>Lao People's Dem. Rep.</v>
      </c>
      <c r="I159" s="11">
        <f t="shared" si="27"/>
        <v>-0.25882751900000001</v>
      </c>
      <c r="O159">
        <f t="shared" si="28"/>
        <v>38</v>
      </c>
      <c r="P159" t="str">
        <f t="shared" si="29"/>
        <v>Peru</v>
      </c>
      <c r="Q159" s="11">
        <f t="shared" si="30"/>
        <v>0.28359336239019795</v>
      </c>
      <c r="S159">
        <f t="shared" si="34"/>
        <v>157</v>
      </c>
      <c r="T159" t="str">
        <f t="shared" si="31"/>
        <v>Afghanistan</v>
      </c>
      <c r="U159" s="11">
        <f t="shared" si="32"/>
        <v>6.4757921546281395E-4</v>
      </c>
    </row>
    <row r="160" spans="1:21" x14ac:dyDescent="0.25">
      <c r="A160">
        <f t="shared" si="25"/>
        <v>194</v>
      </c>
      <c r="B160" t="s">
        <v>337</v>
      </c>
      <c r="C160" s="9">
        <f>VLOOKUP($B160,'COMtrade - US goods exports'!$N:$AQ,30,FALSE)</f>
        <v>9287844821</v>
      </c>
      <c r="D160" s="9">
        <f>VLOOKUP($B160,'COMtrade - US goods imports'!$N:$AQ,30,FALSE)</f>
        <v>13268776398</v>
      </c>
      <c r="E160" s="11">
        <f t="shared" si="24"/>
        <v>-3.9809315770000002</v>
      </c>
      <c r="G160">
        <f t="shared" si="33"/>
        <v>158</v>
      </c>
      <c r="H160" t="str">
        <f t="shared" si="26"/>
        <v>Faeroe Isds</v>
      </c>
      <c r="I160" s="11">
        <f t="shared" si="27"/>
        <v>-0.27082615799999998</v>
      </c>
      <c r="O160">
        <f t="shared" si="28"/>
        <v>32</v>
      </c>
      <c r="P160" t="str">
        <f t="shared" si="29"/>
        <v>Philippines</v>
      </c>
      <c r="Q160" s="11">
        <f t="shared" si="30"/>
        <v>0.43079708138605471</v>
      </c>
      <c r="S160">
        <f t="shared" si="34"/>
        <v>158</v>
      </c>
      <c r="T160" t="str">
        <f t="shared" si="31"/>
        <v>Br. Virgin Isds</v>
      </c>
      <c r="U160" s="11">
        <f t="shared" si="32"/>
        <v>6.311844950700594E-4</v>
      </c>
    </row>
    <row r="161" spans="1:21" x14ac:dyDescent="0.25">
      <c r="A161">
        <f t="shared" si="25"/>
        <v>113</v>
      </c>
      <c r="B161" t="s">
        <v>343</v>
      </c>
      <c r="C161" s="9">
        <f>VLOOKUP($B161,'COMtrade - US goods exports'!$N:$AQ,30,FALSE)</f>
        <v>4021665</v>
      </c>
      <c r="D161" s="9">
        <f>VLOOKUP($B161,'COMtrade - US goods imports'!$N:$AQ,30,FALSE)</f>
        <v>15366</v>
      </c>
      <c r="E161" s="11">
        <f t="shared" si="24"/>
        <v>4.0062989999999996E-3</v>
      </c>
      <c r="G161">
        <f t="shared" si="33"/>
        <v>159</v>
      </c>
      <c r="H161" t="str">
        <f t="shared" si="26"/>
        <v>Greece</v>
      </c>
      <c r="I161" s="11">
        <f t="shared" si="27"/>
        <v>-0.273269981</v>
      </c>
      <c r="O161">
        <f t="shared" si="28"/>
        <v>222</v>
      </c>
      <c r="P161" t="str">
        <f t="shared" si="29"/>
        <v>Pitcairn</v>
      </c>
      <c r="Q161" s="11">
        <f t="shared" si="30"/>
        <v>4.9888759551151166E-7</v>
      </c>
      <c r="S161">
        <f t="shared" si="34"/>
        <v>159</v>
      </c>
      <c r="T161" t="str">
        <f t="shared" si="31"/>
        <v>San Marino</v>
      </c>
      <c r="U161" s="11">
        <f t="shared" si="32"/>
        <v>6.0456478672387412E-4</v>
      </c>
    </row>
    <row r="162" spans="1:21" x14ac:dyDescent="0.25">
      <c r="A162">
        <f t="shared" si="25"/>
        <v>185</v>
      </c>
      <c r="B162" t="s">
        <v>341</v>
      </c>
      <c r="C162" s="9">
        <f>VLOOKUP($B162,'COMtrade - US goods exports'!$N:$AQ,30,FALSE)</f>
        <v>10989843619</v>
      </c>
      <c r="D162" s="9">
        <f>VLOOKUP($B162,'COMtrade - US goods imports'!$N:$AQ,30,FALSE)</f>
        <v>13171625786</v>
      </c>
      <c r="E162" s="11">
        <f t="shared" si="24"/>
        <v>-2.1817821670000002</v>
      </c>
      <c r="G162">
        <f t="shared" si="33"/>
        <v>160</v>
      </c>
      <c r="H162" t="str">
        <f t="shared" si="26"/>
        <v>Tunisia</v>
      </c>
      <c r="I162" s="11">
        <f t="shared" si="27"/>
        <v>-0.301347947</v>
      </c>
      <c r="O162">
        <f t="shared" si="28"/>
        <v>33</v>
      </c>
      <c r="P162" t="str">
        <f t="shared" si="29"/>
        <v>Poland</v>
      </c>
      <c r="Q162" s="11">
        <f t="shared" si="30"/>
        <v>0.42764289453045451</v>
      </c>
      <c r="S162">
        <f t="shared" si="34"/>
        <v>160</v>
      </c>
      <c r="T162" t="str">
        <f t="shared" si="31"/>
        <v>Montenegro</v>
      </c>
      <c r="U162" s="11">
        <f t="shared" si="32"/>
        <v>5.5141241400153893E-4</v>
      </c>
    </row>
    <row r="163" spans="1:21" x14ac:dyDescent="0.25">
      <c r="A163">
        <f t="shared" si="25"/>
        <v>195</v>
      </c>
      <c r="B163" t="s">
        <v>347</v>
      </c>
      <c r="C163" s="9">
        <f>VLOOKUP($B163,'COMtrade - US goods exports'!$N:$AQ,30,FALSE)</f>
        <v>2281543455</v>
      </c>
      <c r="D163" s="9">
        <f>VLOOKUP($B163,'COMtrade - US goods imports'!$N:$AQ,30,FALSE)</f>
        <v>6507360999</v>
      </c>
      <c r="E163" s="11">
        <f t="shared" si="24"/>
        <v>-4.2258175439999999</v>
      </c>
      <c r="G163">
        <f t="shared" si="33"/>
        <v>161</v>
      </c>
      <c r="H163" t="str">
        <f t="shared" si="26"/>
        <v>Iceland</v>
      </c>
      <c r="I163" s="11">
        <f t="shared" si="27"/>
        <v>-0.34618295199999999</v>
      </c>
      <c r="O163">
        <f t="shared" si="28"/>
        <v>47</v>
      </c>
      <c r="P163" t="str">
        <f t="shared" si="29"/>
        <v>Portugal</v>
      </c>
      <c r="Q163" s="11">
        <f t="shared" si="30"/>
        <v>0.21127435128963284</v>
      </c>
      <c r="S163">
        <f t="shared" si="34"/>
        <v>161</v>
      </c>
      <c r="T163" t="str">
        <f t="shared" si="31"/>
        <v>Marshall Isds</v>
      </c>
      <c r="U163" s="11">
        <f t="shared" si="32"/>
        <v>5.4610279676332754E-4</v>
      </c>
    </row>
    <row r="164" spans="1:21" x14ac:dyDescent="0.25">
      <c r="A164">
        <f t="shared" si="25"/>
        <v>115</v>
      </c>
      <c r="B164" t="s">
        <v>884</v>
      </c>
      <c r="C164" s="9">
        <f>VLOOKUP($B164,'COMtrade - US goods exports'!$N:$AQ,30,FALSE)</f>
        <v>3482349</v>
      </c>
      <c r="D164" s="9">
        <f>VLOOKUP($B164,'COMtrade - US goods imports'!$N:$AQ,30,FALSE)</f>
        <v>607242</v>
      </c>
      <c r="E164" s="11">
        <f t="shared" si="24"/>
        <v>2.875107E-3</v>
      </c>
      <c r="G164">
        <f t="shared" si="33"/>
        <v>162</v>
      </c>
      <c r="H164" t="str">
        <f t="shared" si="26"/>
        <v>Kenya</v>
      </c>
      <c r="I164" s="11">
        <f t="shared" si="27"/>
        <v>-0.40160675400000001</v>
      </c>
      <c r="O164">
        <f t="shared" si="28"/>
        <v>211</v>
      </c>
      <c r="P164" t="str">
        <f t="shared" si="29"/>
        <v>Guinea-Bissau</v>
      </c>
      <c r="Q164" s="11">
        <f t="shared" si="30"/>
        <v>1.9715313111649181E-5</v>
      </c>
      <c r="S164">
        <f t="shared" si="34"/>
        <v>162</v>
      </c>
      <c r="T164" t="str">
        <f t="shared" si="31"/>
        <v>Aruba</v>
      </c>
      <c r="U164" s="11">
        <f t="shared" si="32"/>
        <v>5.0181731827320445E-4</v>
      </c>
    </row>
    <row r="165" spans="1:21" x14ac:dyDescent="0.25">
      <c r="A165">
        <f t="shared" si="25"/>
        <v>103</v>
      </c>
      <c r="B165" t="s">
        <v>886</v>
      </c>
      <c r="C165" s="9">
        <f>VLOOKUP($B165,'COMtrade - US goods exports'!$N:$AQ,30,FALSE)</f>
        <v>21363379</v>
      </c>
      <c r="D165" s="9">
        <f>VLOOKUP($B165,'COMtrade - US goods imports'!$N:$AQ,30,FALSE)</f>
        <v>4940272</v>
      </c>
      <c r="E165" s="11">
        <f t="shared" si="24"/>
        <v>1.6423106999999999E-2</v>
      </c>
      <c r="G165">
        <f t="shared" si="33"/>
        <v>163</v>
      </c>
      <c r="H165" t="str">
        <f t="shared" si="26"/>
        <v>Côte d'Ivoire</v>
      </c>
      <c r="I165" s="11">
        <f t="shared" si="27"/>
        <v>-0.40286137300000002</v>
      </c>
      <c r="O165">
        <f t="shared" si="28"/>
        <v>184</v>
      </c>
      <c r="P165" t="str">
        <f t="shared" si="29"/>
        <v>Timor-Leste</v>
      </c>
      <c r="Q165" s="11">
        <f t="shared" si="30"/>
        <v>1.6039570605576249E-4</v>
      </c>
      <c r="S165">
        <f t="shared" si="34"/>
        <v>163</v>
      </c>
      <c r="T165" t="str">
        <f t="shared" si="31"/>
        <v>Grenada</v>
      </c>
      <c r="U165" s="11">
        <f t="shared" si="32"/>
        <v>4.911454223572449E-4</v>
      </c>
    </row>
    <row r="166" spans="1:21" x14ac:dyDescent="0.25">
      <c r="A166">
        <f t="shared" si="25"/>
        <v>15</v>
      </c>
      <c r="B166" t="s">
        <v>353</v>
      </c>
      <c r="C166" s="9">
        <f>VLOOKUP($B166,'COMtrade - US goods exports'!$N:$AQ,30,FALSE)</f>
        <v>4658192456</v>
      </c>
      <c r="D166" s="9">
        <f>VLOOKUP($B166,'COMtrade - US goods imports'!$N:$AQ,30,FALSE)</f>
        <v>2047567845</v>
      </c>
      <c r="E166" s="11">
        <f t="shared" si="24"/>
        <v>2.610624611</v>
      </c>
      <c r="G166">
        <f t="shared" si="33"/>
        <v>164</v>
      </c>
      <c r="H166" t="str">
        <f t="shared" si="26"/>
        <v>Estonia</v>
      </c>
      <c r="I166" s="11">
        <f t="shared" si="27"/>
        <v>-0.41569276300000002</v>
      </c>
      <c r="O166">
        <f t="shared" si="28"/>
        <v>71</v>
      </c>
      <c r="P166" t="str">
        <f t="shared" si="29"/>
        <v>Qatar</v>
      </c>
      <c r="Q166" s="11">
        <f t="shared" si="30"/>
        <v>6.6478341717996714E-2</v>
      </c>
      <c r="S166">
        <f t="shared" si="34"/>
        <v>164</v>
      </c>
      <c r="T166" t="str">
        <f t="shared" si="31"/>
        <v>Mauritania</v>
      </c>
      <c r="U166" s="11">
        <f t="shared" si="32"/>
        <v>4.4366048544595309E-4</v>
      </c>
    </row>
    <row r="167" spans="1:21" x14ac:dyDescent="0.25">
      <c r="A167">
        <f t="shared" si="25"/>
        <v>188</v>
      </c>
      <c r="B167" t="s">
        <v>355</v>
      </c>
      <c r="C167" s="9">
        <f>VLOOKUP($B167,'COMtrade - US goods exports'!$N:$AQ,30,FALSE)</f>
        <v>1304268392</v>
      </c>
      <c r="D167" s="9">
        <f>VLOOKUP($B167,'COMtrade - US goods imports'!$N:$AQ,30,FALSE)</f>
        <v>3998880943</v>
      </c>
      <c r="E167" s="11">
        <f t="shared" si="24"/>
        <v>-2.6946125510000001</v>
      </c>
      <c r="G167">
        <f t="shared" si="33"/>
        <v>165</v>
      </c>
      <c r="H167" t="str">
        <f t="shared" si="26"/>
        <v>Botswana</v>
      </c>
      <c r="I167" s="11">
        <f t="shared" si="27"/>
        <v>-0.42211341699999999</v>
      </c>
      <c r="O167">
        <f t="shared" si="28"/>
        <v>58</v>
      </c>
      <c r="P167" t="str">
        <f t="shared" si="29"/>
        <v>Romania</v>
      </c>
      <c r="Q167" s="11">
        <f t="shared" si="30"/>
        <v>0.12983158261031344</v>
      </c>
      <c r="S167">
        <f t="shared" si="34"/>
        <v>165</v>
      </c>
      <c r="T167" t="str">
        <f t="shared" si="31"/>
        <v>Guinea</v>
      </c>
      <c r="U167" s="11">
        <f t="shared" si="32"/>
        <v>4.3094803991539652E-4</v>
      </c>
    </row>
    <row r="168" spans="1:21" x14ac:dyDescent="0.25">
      <c r="A168">
        <f t="shared" si="25"/>
        <v>193</v>
      </c>
      <c r="B168" t="s">
        <v>890</v>
      </c>
      <c r="C168" s="9">
        <f>VLOOKUP($B168,'COMtrade - US goods exports'!$N:$AQ,30,FALSE)</f>
        <v>597274158</v>
      </c>
      <c r="D168" s="9">
        <f>VLOOKUP($B168,'COMtrade - US goods imports'!$N:$AQ,30,FALSE)</f>
        <v>4565765099</v>
      </c>
      <c r="E168" s="11">
        <f t="shared" si="24"/>
        <v>-3.9684909410000002</v>
      </c>
      <c r="G168">
        <f t="shared" si="33"/>
        <v>166</v>
      </c>
      <c r="H168" t="str">
        <f t="shared" si="26"/>
        <v>Serbia</v>
      </c>
      <c r="I168" s="11">
        <f t="shared" si="27"/>
        <v>-0.54454747199999998</v>
      </c>
      <c r="O168">
        <f t="shared" si="28"/>
        <v>56</v>
      </c>
      <c r="P168" t="str">
        <f t="shared" si="29"/>
        <v>Russian Federation</v>
      </c>
      <c r="Q168" s="11">
        <f t="shared" si="30"/>
        <v>0.14823659845831635</v>
      </c>
      <c r="S168">
        <f t="shared" si="34"/>
        <v>166</v>
      </c>
      <c r="T168" t="str">
        <f t="shared" si="31"/>
        <v>Antigua and Barbuda</v>
      </c>
      <c r="U168" s="11">
        <f t="shared" si="32"/>
        <v>4.2114931092600771E-4</v>
      </c>
    </row>
    <row r="169" spans="1:21" x14ac:dyDescent="0.25">
      <c r="A169">
        <f t="shared" si="25"/>
        <v>119</v>
      </c>
      <c r="B169" t="s">
        <v>361</v>
      </c>
      <c r="C169" s="9">
        <f>VLOOKUP($B169,'COMtrade - US goods exports'!$N:$AQ,30,FALSE)</f>
        <v>38042140</v>
      </c>
      <c r="D169" s="9">
        <f>VLOOKUP($B169,'COMtrade - US goods imports'!$N:$AQ,30,FALSE)</f>
        <v>37728769</v>
      </c>
      <c r="E169" s="11">
        <f t="shared" si="24"/>
        <v>3.1337100000000001E-4</v>
      </c>
      <c r="G169">
        <f t="shared" si="33"/>
        <v>167</v>
      </c>
      <c r="H169" t="str">
        <f t="shared" si="26"/>
        <v>Angola</v>
      </c>
      <c r="I169" s="11">
        <f t="shared" si="27"/>
        <v>-0.57516320499999996</v>
      </c>
      <c r="O169">
        <f t="shared" si="28"/>
        <v>147</v>
      </c>
      <c r="P169" t="str">
        <f t="shared" si="29"/>
        <v>Rwanda</v>
      </c>
      <c r="Q169" s="11">
        <f t="shared" si="30"/>
        <v>1.2249391414824455E-3</v>
      </c>
      <c r="S169">
        <f t="shared" si="34"/>
        <v>167</v>
      </c>
      <c r="T169" t="str">
        <f t="shared" si="31"/>
        <v>Kyrgyzstan</v>
      </c>
      <c r="U169" s="11">
        <f t="shared" si="32"/>
        <v>4.1215154230244409E-4</v>
      </c>
    </row>
    <row r="170" spans="1:21" x14ac:dyDescent="0.25">
      <c r="A170">
        <f t="shared" si="25"/>
        <v>134</v>
      </c>
      <c r="B170" t="s">
        <v>893</v>
      </c>
      <c r="C170" s="9">
        <f>VLOOKUP($B170,'COMtrade - US goods exports'!$N:$AQ,30,FALSE)</f>
        <v>233739</v>
      </c>
      <c r="D170" s="9">
        <f>VLOOKUP($B170,'COMtrade - US goods imports'!$N:$AQ,30,FALSE)</f>
        <v>6871546</v>
      </c>
      <c r="E170" s="11">
        <f t="shared" si="24"/>
        <v>-6.6378069999999999E-3</v>
      </c>
      <c r="G170">
        <f t="shared" si="33"/>
        <v>168</v>
      </c>
      <c r="H170" t="str">
        <f t="shared" si="26"/>
        <v>Ecuador</v>
      </c>
      <c r="I170" s="11">
        <f t="shared" si="27"/>
        <v>-0.65267213099999999</v>
      </c>
      <c r="O170">
        <f t="shared" si="28"/>
        <v>176</v>
      </c>
      <c r="P170" t="str">
        <f t="shared" si="29"/>
        <v>Saint Helena</v>
      </c>
      <c r="Q170" s="11">
        <f t="shared" si="30"/>
        <v>2.2309833797909317E-4</v>
      </c>
      <c r="S170">
        <f t="shared" si="34"/>
        <v>168</v>
      </c>
      <c r="T170" t="str">
        <f t="shared" si="31"/>
        <v>Turks and Caicos Isds</v>
      </c>
      <c r="U170" s="11">
        <f t="shared" si="32"/>
        <v>4.0520955030651251E-4</v>
      </c>
    </row>
    <row r="171" spans="1:21" x14ac:dyDescent="0.25">
      <c r="A171">
        <f t="shared" si="25"/>
        <v>64</v>
      </c>
      <c r="B171" t="s">
        <v>895</v>
      </c>
      <c r="C171" s="9">
        <f>VLOOKUP($B171,'COMtrade - US goods exports'!$N:$AQ,30,FALSE)</f>
        <v>178685276</v>
      </c>
      <c r="D171" s="9">
        <f>VLOOKUP($B171,'COMtrade - US goods imports'!$N:$AQ,30,FALSE)</f>
        <v>21598781</v>
      </c>
      <c r="E171" s="11">
        <f t="shared" si="24"/>
        <v>0.15708649499999999</v>
      </c>
      <c r="G171">
        <f t="shared" si="33"/>
        <v>169</v>
      </c>
      <c r="H171" t="str">
        <f t="shared" si="26"/>
        <v>Madagascar</v>
      </c>
      <c r="I171" s="11">
        <f t="shared" si="27"/>
        <v>-0.66036001499999997</v>
      </c>
      <c r="O171">
        <f t="shared" si="28"/>
        <v>156</v>
      </c>
      <c r="P171" t="str">
        <f t="shared" si="29"/>
        <v>Saint Kitts and Nevis</v>
      </c>
      <c r="Q171" s="11">
        <f t="shared" si="30"/>
        <v>7.0124716380773929E-4</v>
      </c>
      <c r="S171">
        <f t="shared" si="34"/>
        <v>169</v>
      </c>
      <c r="T171" t="str">
        <f t="shared" si="31"/>
        <v>Benin</v>
      </c>
      <c r="U171" s="11">
        <f t="shared" si="32"/>
        <v>4.0425385231995277E-4</v>
      </c>
    </row>
    <row r="172" spans="1:21" x14ac:dyDescent="0.25">
      <c r="A172">
        <f t="shared" si="25"/>
        <v>78</v>
      </c>
      <c r="B172" t="s">
        <v>11</v>
      </c>
      <c r="C172" s="9">
        <f>VLOOKUP($B172,'COMtrade - US goods exports'!$N:$AQ,30,FALSE)</f>
        <v>70197355</v>
      </c>
      <c r="D172" s="9">
        <f>VLOOKUP($B172,'COMtrade - US goods imports'!$N:$AQ,30,FALSE)</f>
        <v>1162212</v>
      </c>
      <c r="E172" s="11">
        <f t="shared" si="24"/>
        <v>6.9035142999999993E-2</v>
      </c>
      <c r="G172">
        <f t="shared" si="33"/>
        <v>170</v>
      </c>
      <c r="H172" t="str">
        <f t="shared" si="26"/>
        <v>Myanmar</v>
      </c>
      <c r="I172" s="11">
        <f t="shared" si="27"/>
        <v>-0.69110352500000005</v>
      </c>
      <c r="O172">
        <f t="shared" si="28"/>
        <v>205</v>
      </c>
      <c r="P172" t="str">
        <f t="shared" si="29"/>
        <v>Anguilla</v>
      </c>
      <c r="Q172" s="11">
        <f t="shared" si="30"/>
        <v>3.7733512309945652E-5</v>
      </c>
      <c r="S172">
        <f t="shared" si="34"/>
        <v>170</v>
      </c>
      <c r="T172" t="str">
        <f t="shared" si="31"/>
        <v>Sudan</v>
      </c>
      <c r="U172" s="11">
        <f t="shared" si="32"/>
        <v>3.9015425512219402E-4</v>
      </c>
    </row>
    <row r="173" spans="1:21" x14ac:dyDescent="0.25">
      <c r="A173">
        <f t="shared" si="25"/>
        <v>35</v>
      </c>
      <c r="B173" t="s">
        <v>749</v>
      </c>
      <c r="C173" s="9">
        <f>VLOOKUP($B173,'COMtrade - US goods exports'!$N:$AQ,30,FALSE)</f>
        <v>657854599</v>
      </c>
      <c r="D173" s="9">
        <f>VLOOKUP($B173,'COMtrade - US goods imports'!$N:$AQ,30,FALSE)</f>
        <v>10381309</v>
      </c>
      <c r="E173" s="11">
        <f t="shared" si="24"/>
        <v>0.64747328999999998</v>
      </c>
      <c r="G173">
        <f t="shared" si="33"/>
        <v>171</v>
      </c>
      <c r="H173" t="str">
        <f t="shared" si="26"/>
        <v>Türkiye</v>
      </c>
      <c r="I173" s="11">
        <f t="shared" si="27"/>
        <v>-0.80356609800000001</v>
      </c>
      <c r="O173">
        <f t="shared" si="28"/>
        <v>173</v>
      </c>
      <c r="P173" t="str">
        <f t="shared" si="29"/>
        <v>Saint Lucia</v>
      </c>
      <c r="Q173" s="11">
        <f t="shared" si="30"/>
        <v>3.3704973872654008E-4</v>
      </c>
      <c r="S173">
        <f t="shared" si="34"/>
        <v>171</v>
      </c>
      <c r="T173" t="str">
        <f t="shared" si="31"/>
        <v>Syria</v>
      </c>
      <c r="U173" s="11">
        <f t="shared" si="32"/>
        <v>3.5678479176127088E-4</v>
      </c>
    </row>
    <row r="174" spans="1:21" x14ac:dyDescent="0.25">
      <c r="A174">
        <f t="shared" si="25"/>
        <v>121</v>
      </c>
      <c r="B174" t="s">
        <v>751</v>
      </c>
      <c r="C174" s="9">
        <f>VLOOKUP($B174,'COMtrade - US goods exports'!$N:$AQ,30,FALSE)</f>
        <v>139877</v>
      </c>
      <c r="D174" s="9">
        <f>VLOOKUP($B174,'COMtrade - US goods imports'!$N:$AQ,30,FALSE)</f>
        <v>52359</v>
      </c>
      <c r="E174" s="11">
        <f t="shared" si="24"/>
        <v>8.7517999999999998E-5</v>
      </c>
      <c r="G174">
        <f t="shared" si="33"/>
        <v>172</v>
      </c>
      <c r="H174" t="str">
        <f t="shared" si="26"/>
        <v>Ghana</v>
      </c>
      <c r="I174" s="11">
        <f t="shared" si="27"/>
        <v>-0.821221117</v>
      </c>
      <c r="O174">
        <f t="shared" si="28"/>
        <v>221</v>
      </c>
      <c r="P174" t="str">
        <f t="shared" si="29"/>
        <v>Saint Pierre and Miquelon</v>
      </c>
      <c r="Q174" s="11">
        <f t="shared" si="30"/>
        <v>1.6999385405041803E-6</v>
      </c>
      <c r="S174">
        <f t="shared" si="34"/>
        <v>172</v>
      </c>
      <c r="T174" t="str">
        <f t="shared" si="31"/>
        <v>Maldives</v>
      </c>
      <c r="U174" s="11">
        <f t="shared" si="32"/>
        <v>3.4142265116076205E-4</v>
      </c>
    </row>
    <row r="175" spans="1:21" x14ac:dyDescent="0.25">
      <c r="A175">
        <f t="shared" si="25"/>
        <v>62</v>
      </c>
      <c r="B175" t="s">
        <v>753</v>
      </c>
      <c r="C175" s="9">
        <f>VLOOKUP($B175,'COMtrade - US goods exports'!$N:$AQ,30,FALSE)</f>
        <v>174981755</v>
      </c>
      <c r="D175" s="9">
        <f>VLOOKUP($B175,'COMtrade - US goods imports'!$N:$AQ,30,FALSE)</f>
        <v>5345537</v>
      </c>
      <c r="E175" s="11">
        <f t="shared" si="24"/>
        <v>0.16963621800000001</v>
      </c>
      <c r="G175">
        <f t="shared" si="33"/>
        <v>173</v>
      </c>
      <c r="H175" t="str">
        <f t="shared" si="26"/>
        <v>Trinidad and Tobago</v>
      </c>
      <c r="I175" s="11">
        <f t="shared" si="27"/>
        <v>-0.90860409399999997</v>
      </c>
      <c r="O175">
        <f t="shared" si="28"/>
        <v>182</v>
      </c>
      <c r="P175" t="str">
        <f t="shared" si="29"/>
        <v>Saint Vincent and the Grenadines</v>
      </c>
      <c r="Q175" s="11">
        <f t="shared" si="30"/>
        <v>1.7355343619991016E-4</v>
      </c>
      <c r="S175">
        <f t="shared" si="34"/>
        <v>173</v>
      </c>
      <c r="T175" t="str">
        <f t="shared" si="31"/>
        <v>Saint Lucia</v>
      </c>
      <c r="U175" s="11">
        <f t="shared" si="32"/>
        <v>3.3704973872654008E-4</v>
      </c>
    </row>
    <row r="176" spans="1:21" x14ac:dyDescent="0.25">
      <c r="A176">
        <f t="shared" si="25"/>
        <v>136</v>
      </c>
      <c r="B176" t="s">
        <v>383</v>
      </c>
      <c r="C176" s="9">
        <f>VLOOKUP($B176,'COMtrade - US goods exports'!$N:$AQ,30,FALSE)</f>
        <v>1840416</v>
      </c>
      <c r="D176" s="9">
        <f>VLOOKUP($B176,'COMtrade - US goods imports'!$N:$AQ,30,FALSE)</f>
        <v>18620913</v>
      </c>
      <c r="E176" s="11">
        <f t="shared" si="24"/>
        <v>-1.6780496999999998E-2</v>
      </c>
      <c r="G176">
        <f t="shared" si="33"/>
        <v>174</v>
      </c>
      <c r="H176" t="str">
        <f t="shared" si="26"/>
        <v>Bulgaria</v>
      </c>
      <c r="I176" s="11">
        <f t="shared" si="27"/>
        <v>-1.004714396</v>
      </c>
      <c r="O176">
        <f t="shared" si="28"/>
        <v>159</v>
      </c>
      <c r="P176" t="str">
        <f t="shared" si="29"/>
        <v>San Marino</v>
      </c>
      <c r="Q176" s="11">
        <f t="shared" si="30"/>
        <v>6.0456478672387412E-4</v>
      </c>
      <c r="S176">
        <f t="shared" si="34"/>
        <v>174</v>
      </c>
      <c r="T176" t="str">
        <f t="shared" si="31"/>
        <v>Seychelles</v>
      </c>
      <c r="U176" s="11">
        <f t="shared" si="32"/>
        <v>3.3141895813450857E-4</v>
      </c>
    </row>
    <row r="177" spans="1:21" x14ac:dyDescent="0.25">
      <c r="A177">
        <f t="shared" si="25"/>
        <v>124</v>
      </c>
      <c r="B177" t="s">
        <v>668</v>
      </c>
      <c r="C177" s="9">
        <f>VLOOKUP($B177,'COMtrade - US goods exports'!$N:$AQ,30,FALSE)</f>
        <v>1492511</v>
      </c>
      <c r="D177" s="9">
        <f>VLOOKUP($B177,'COMtrade - US goods imports'!$N:$AQ,30,FALSE)</f>
        <v>1753599</v>
      </c>
      <c r="E177" s="11">
        <f t="shared" si="24"/>
        <v>-2.6108799999999998E-4</v>
      </c>
      <c r="G177">
        <f t="shared" si="33"/>
        <v>175</v>
      </c>
      <c r="H177" t="str">
        <f t="shared" si="26"/>
        <v>Kazakhstan</v>
      </c>
      <c r="I177" s="11">
        <f t="shared" si="27"/>
        <v>-1.0729865300000001</v>
      </c>
      <c r="O177">
        <f t="shared" si="28"/>
        <v>198</v>
      </c>
      <c r="P177" t="str">
        <f t="shared" si="29"/>
        <v>Sao Tome and Principe</v>
      </c>
      <c r="Q177" s="11">
        <f t="shared" si="30"/>
        <v>5.6934061473473339E-5</v>
      </c>
      <c r="S177">
        <f t="shared" si="34"/>
        <v>175</v>
      </c>
      <c r="T177" t="str">
        <f t="shared" si="31"/>
        <v>Mali</v>
      </c>
      <c r="U177" s="11">
        <f t="shared" si="32"/>
        <v>2.5129464281350181E-4</v>
      </c>
    </row>
    <row r="178" spans="1:21" x14ac:dyDescent="0.25">
      <c r="A178">
        <f t="shared" si="25"/>
        <v>184</v>
      </c>
      <c r="B178" t="s">
        <v>363</v>
      </c>
      <c r="C178" s="9">
        <f>VLOOKUP($B178,'COMtrade - US goods exports'!$N:$AQ,30,FALSE)</f>
        <v>13872813911</v>
      </c>
      <c r="D178" s="9">
        <f>VLOOKUP($B178,'COMtrade - US goods imports'!$N:$AQ,30,FALSE)</f>
        <v>15876873098</v>
      </c>
      <c r="E178" s="11">
        <f t="shared" si="24"/>
        <v>-2.0040591870000002</v>
      </c>
      <c r="G178">
        <f t="shared" si="33"/>
        <v>176</v>
      </c>
      <c r="H178" t="str">
        <f t="shared" si="26"/>
        <v>Libya</v>
      </c>
      <c r="I178" s="11">
        <f t="shared" si="27"/>
        <v>-1.0899145619999999</v>
      </c>
      <c r="O178">
        <f t="shared" si="28"/>
        <v>27</v>
      </c>
      <c r="P178" t="str">
        <f t="shared" si="29"/>
        <v>Saudi Arabia</v>
      </c>
      <c r="Q178" s="11">
        <f t="shared" si="30"/>
        <v>0.51547410152952133</v>
      </c>
      <c r="S178">
        <f t="shared" si="34"/>
        <v>176</v>
      </c>
      <c r="T178" t="str">
        <f t="shared" si="31"/>
        <v>Saint Helena</v>
      </c>
      <c r="U178" s="11">
        <f t="shared" si="32"/>
        <v>2.2309833797909317E-4</v>
      </c>
    </row>
    <row r="179" spans="1:21" x14ac:dyDescent="0.25">
      <c r="A179">
        <f t="shared" si="25"/>
        <v>59</v>
      </c>
      <c r="B179" t="s">
        <v>385</v>
      </c>
      <c r="C179" s="9">
        <f>VLOOKUP($B179,'COMtrade - US goods exports'!$N:$AQ,30,FALSE)</f>
        <v>344788321</v>
      </c>
      <c r="D179" s="9">
        <f>VLOOKUP($B179,'COMtrade - US goods imports'!$N:$AQ,30,FALSE)</f>
        <v>158777157</v>
      </c>
      <c r="E179" s="11">
        <f t="shared" si="24"/>
        <v>0.18601116400000001</v>
      </c>
      <c r="G179">
        <f t="shared" si="33"/>
        <v>177</v>
      </c>
      <c r="H179" t="str">
        <f t="shared" si="26"/>
        <v>Venezuela</v>
      </c>
      <c r="I179" s="11">
        <f t="shared" si="27"/>
        <v>-1.092290344</v>
      </c>
      <c r="O179">
        <f t="shared" si="28"/>
        <v>115</v>
      </c>
      <c r="P179" t="str">
        <f t="shared" si="29"/>
        <v>Senegal</v>
      </c>
      <c r="Q179" s="11">
        <f t="shared" si="30"/>
        <v>5.1550145827075223E-3</v>
      </c>
      <c r="S179">
        <f t="shared" si="34"/>
        <v>177</v>
      </c>
      <c r="T179" t="str">
        <f t="shared" si="31"/>
        <v>Yemen</v>
      </c>
      <c r="U179" s="11">
        <f t="shared" si="32"/>
        <v>2.1820997979019591E-4</v>
      </c>
    </row>
    <row r="180" spans="1:21" x14ac:dyDescent="0.25">
      <c r="A180">
        <f t="shared" si="25"/>
        <v>166</v>
      </c>
      <c r="B180" t="s">
        <v>357</v>
      </c>
      <c r="C180" s="9">
        <f>VLOOKUP($B180,'COMtrade - US goods exports'!$N:$AQ,30,FALSE)</f>
        <v>289420890</v>
      </c>
      <c r="D180" s="9">
        <f>VLOOKUP($B180,'COMtrade - US goods imports'!$N:$AQ,30,FALSE)</f>
        <v>833968362</v>
      </c>
      <c r="E180" s="11">
        <f t="shared" si="24"/>
        <v>-0.54454747199999998</v>
      </c>
      <c r="G180">
        <f t="shared" si="33"/>
        <v>178</v>
      </c>
      <c r="H180" t="str">
        <f t="shared" si="26"/>
        <v>Norway</v>
      </c>
      <c r="I180" s="11">
        <f t="shared" si="27"/>
        <v>-1.09249391</v>
      </c>
      <c r="O180">
        <f t="shared" si="28"/>
        <v>88</v>
      </c>
      <c r="P180" t="str">
        <f t="shared" si="29"/>
        <v>Serbia</v>
      </c>
      <c r="Q180" s="11">
        <f t="shared" si="30"/>
        <v>2.7076433089343613E-2</v>
      </c>
      <c r="S180">
        <f t="shared" si="34"/>
        <v>178</v>
      </c>
      <c r="T180" t="str">
        <f t="shared" si="31"/>
        <v>Burundi</v>
      </c>
      <c r="U180" s="11">
        <f t="shared" si="32"/>
        <v>2.0661446326268417E-4</v>
      </c>
    </row>
    <row r="181" spans="1:21" x14ac:dyDescent="0.25">
      <c r="A181">
        <f t="shared" si="25"/>
        <v>101</v>
      </c>
      <c r="B181" t="s">
        <v>367</v>
      </c>
      <c r="C181" s="9">
        <f>VLOOKUP($B181,'COMtrade - US goods exports'!$N:$AQ,30,FALSE)</f>
        <v>31401138</v>
      </c>
      <c r="D181" s="9">
        <f>VLOOKUP($B181,'COMtrade - US goods imports'!$N:$AQ,30,FALSE)</f>
        <v>10207878</v>
      </c>
      <c r="E181" s="11">
        <f t="shared" si="24"/>
        <v>2.1193259999999998E-2</v>
      </c>
      <c r="G181">
        <f t="shared" si="33"/>
        <v>179</v>
      </c>
      <c r="H181" t="str">
        <f t="shared" si="26"/>
        <v>New Zealand</v>
      </c>
      <c r="I181" s="11">
        <f t="shared" si="27"/>
        <v>-1.197653581</v>
      </c>
      <c r="O181">
        <f t="shared" si="28"/>
        <v>174</v>
      </c>
      <c r="P181" t="str">
        <f t="shared" si="29"/>
        <v>Seychelles</v>
      </c>
      <c r="Q181" s="11">
        <f t="shared" si="30"/>
        <v>3.3141895813450857E-4</v>
      </c>
      <c r="S181">
        <f t="shared" si="34"/>
        <v>179</v>
      </c>
      <c r="T181" t="str">
        <f t="shared" si="31"/>
        <v>Samoa</v>
      </c>
      <c r="U181" s="11">
        <f t="shared" si="32"/>
        <v>2.0010769111693035E-4</v>
      </c>
    </row>
    <row r="182" spans="1:21" x14ac:dyDescent="0.25">
      <c r="A182">
        <f t="shared" si="25"/>
        <v>76</v>
      </c>
      <c r="B182" t="s">
        <v>381</v>
      </c>
      <c r="C182" s="9">
        <f>VLOOKUP($B182,'COMtrade - US goods exports'!$N:$AQ,30,FALSE)</f>
        <v>103858676</v>
      </c>
      <c r="D182" s="9">
        <f>VLOOKUP($B182,'COMtrade - US goods imports'!$N:$AQ,30,FALSE)</f>
        <v>22197600</v>
      </c>
      <c r="E182" s="11">
        <f t="shared" si="24"/>
        <v>8.1661075999999999E-2</v>
      </c>
      <c r="G182">
        <f t="shared" si="33"/>
        <v>180</v>
      </c>
      <c r="H182" t="str">
        <f t="shared" si="26"/>
        <v>Costa Rica</v>
      </c>
      <c r="I182" s="11">
        <f t="shared" si="27"/>
        <v>-1.3148180380000001</v>
      </c>
      <c r="O182">
        <f t="shared" si="28"/>
        <v>155</v>
      </c>
      <c r="P182" t="str">
        <f t="shared" si="29"/>
        <v>Sierra Leone</v>
      </c>
      <c r="Q182" s="11">
        <f t="shared" si="30"/>
        <v>7.2068900755735594E-4</v>
      </c>
      <c r="S182">
        <f t="shared" si="34"/>
        <v>180</v>
      </c>
      <c r="T182" t="str">
        <f t="shared" si="31"/>
        <v>Vanuatu</v>
      </c>
      <c r="U182" s="11">
        <f t="shared" si="32"/>
        <v>1.9839057754466609E-4</v>
      </c>
    </row>
    <row r="183" spans="1:21" x14ac:dyDescent="0.25">
      <c r="A183">
        <f t="shared" si="25"/>
        <v>212</v>
      </c>
      <c r="B183" t="s">
        <v>199</v>
      </c>
      <c r="C183" s="9">
        <f>VLOOKUP($B183,'COMtrade - US goods exports'!$N:$AQ,30,FALSE)</f>
        <v>40116453423</v>
      </c>
      <c r="D183" s="9">
        <f>VLOOKUP($B183,'COMtrade - US goods imports'!$N:$AQ,30,FALSE)</f>
        <v>83762065111</v>
      </c>
      <c r="E183" s="11">
        <f t="shared" si="24"/>
        <v>-43.645611688000002</v>
      </c>
      <c r="G183">
        <f t="shared" si="33"/>
        <v>181</v>
      </c>
      <c r="H183" t="str">
        <f t="shared" si="26"/>
        <v>Jordan</v>
      </c>
      <c r="I183" s="11">
        <f t="shared" si="27"/>
        <v>-1.382276963</v>
      </c>
      <c r="O183">
        <f t="shared" si="28"/>
        <v>9</v>
      </c>
      <c r="P183" t="str">
        <f t="shared" si="29"/>
        <v>India</v>
      </c>
      <c r="Q183" s="11">
        <f t="shared" si="30"/>
        <v>2.719501188227611</v>
      </c>
      <c r="S183">
        <f t="shared" si="34"/>
        <v>181</v>
      </c>
      <c r="T183" t="str">
        <f t="shared" si="31"/>
        <v>Cabo Verde</v>
      </c>
      <c r="U183" s="11">
        <f t="shared" si="32"/>
        <v>1.9624460765005954E-4</v>
      </c>
    </row>
    <row r="184" spans="1:21" x14ac:dyDescent="0.25">
      <c r="A184">
        <f t="shared" si="25"/>
        <v>19</v>
      </c>
      <c r="B184" t="s">
        <v>373</v>
      </c>
      <c r="C184" s="9">
        <f>VLOOKUP($B184,'COMtrade - US goods exports'!$N:$AQ,30,FALSE)</f>
        <v>42433068231</v>
      </c>
      <c r="D184" s="9">
        <f>VLOOKUP($B184,'COMtrade - US goods imports'!$N:$AQ,30,FALSE)</f>
        <v>40338209960</v>
      </c>
      <c r="E184" s="11">
        <f t="shared" si="24"/>
        <v>2.0948582710000001</v>
      </c>
      <c r="G184">
        <f t="shared" si="33"/>
        <v>182</v>
      </c>
      <c r="H184" t="str">
        <f t="shared" si="26"/>
        <v>Algeria</v>
      </c>
      <c r="I184" s="11">
        <f t="shared" si="27"/>
        <v>-1.8289999880000001</v>
      </c>
      <c r="O184">
        <f t="shared" si="28"/>
        <v>17</v>
      </c>
      <c r="P184" t="str">
        <f t="shared" si="29"/>
        <v>Singapore</v>
      </c>
      <c r="Q184" s="11">
        <f t="shared" si="30"/>
        <v>1.3096598056867701</v>
      </c>
      <c r="S184">
        <f t="shared" si="34"/>
        <v>182</v>
      </c>
      <c r="T184" t="str">
        <f t="shared" si="31"/>
        <v>Saint Vincent and the Grenadines</v>
      </c>
      <c r="U184" s="11">
        <f t="shared" si="32"/>
        <v>1.7355343619991016E-4</v>
      </c>
    </row>
    <row r="185" spans="1:21" x14ac:dyDescent="0.25">
      <c r="A185">
        <f t="shared" si="25"/>
        <v>203</v>
      </c>
      <c r="B185" t="s">
        <v>379</v>
      </c>
      <c r="C185" s="9">
        <f>VLOOKUP($B185,'COMtrade - US goods exports'!$N:$AQ,30,FALSE)</f>
        <v>426818613</v>
      </c>
      <c r="D185" s="9">
        <f>VLOOKUP($B185,'COMtrade - US goods imports'!$N:$AQ,30,FALSE)</f>
        <v>8312141962</v>
      </c>
      <c r="E185" s="11">
        <f t="shared" si="24"/>
        <v>-7.8853233490000001</v>
      </c>
      <c r="G185">
        <f t="shared" si="33"/>
        <v>183</v>
      </c>
      <c r="H185" t="str">
        <f t="shared" si="26"/>
        <v>Guyana</v>
      </c>
      <c r="I185" s="11">
        <f t="shared" si="27"/>
        <v>-1.9038525479999999</v>
      </c>
      <c r="O185">
        <f t="shared" si="28"/>
        <v>41</v>
      </c>
      <c r="P185" t="str">
        <f t="shared" si="29"/>
        <v>Slovakia</v>
      </c>
      <c r="Q185" s="11">
        <f t="shared" si="30"/>
        <v>0.2698701364683404</v>
      </c>
      <c r="S185">
        <f t="shared" si="34"/>
        <v>183</v>
      </c>
      <c r="T185" t="str">
        <f t="shared" si="31"/>
        <v>State of Palestine</v>
      </c>
      <c r="U185" s="11">
        <f t="shared" si="32"/>
        <v>1.6236729580748919E-4</v>
      </c>
    </row>
    <row r="186" spans="1:21" x14ac:dyDescent="0.25">
      <c r="A186">
        <f t="shared" si="25"/>
        <v>220</v>
      </c>
      <c r="B186" t="s">
        <v>457</v>
      </c>
      <c r="C186" s="9">
        <f>VLOOKUP($B186,'COMtrade - US goods exports'!$N:$AQ,30,FALSE)</f>
        <v>9811558938</v>
      </c>
      <c r="D186" s="9">
        <f>VLOOKUP($B186,'COMtrade - US goods imports'!$N:$AQ,30,FALSE)</f>
        <v>114437812637</v>
      </c>
      <c r="E186" s="11">
        <f t="shared" si="24"/>
        <v>-104.626253699</v>
      </c>
      <c r="G186">
        <f t="shared" si="33"/>
        <v>184</v>
      </c>
      <c r="H186" t="str">
        <f t="shared" si="26"/>
        <v>Saudi Arabia</v>
      </c>
      <c r="I186" s="11">
        <f t="shared" si="27"/>
        <v>-2.0040591870000002</v>
      </c>
      <c r="O186">
        <f t="shared" si="28"/>
        <v>7</v>
      </c>
      <c r="P186" t="str">
        <f t="shared" si="29"/>
        <v>Vietnam</v>
      </c>
      <c r="Q186" s="11">
        <f t="shared" si="30"/>
        <v>3.7154500313724985</v>
      </c>
      <c r="S186">
        <f t="shared" si="34"/>
        <v>184</v>
      </c>
      <c r="T186" t="str">
        <f t="shared" si="31"/>
        <v>Timor-Leste</v>
      </c>
      <c r="U186" s="11">
        <f t="shared" si="32"/>
        <v>1.6039570605576249E-4</v>
      </c>
    </row>
    <row r="187" spans="1:21" x14ac:dyDescent="0.25">
      <c r="A187">
        <f t="shared" si="25"/>
        <v>192</v>
      </c>
      <c r="B187" t="s">
        <v>377</v>
      </c>
      <c r="C187" s="9">
        <f>VLOOKUP($B187,'COMtrade - US goods exports'!$N:$AQ,30,FALSE)</f>
        <v>368801819</v>
      </c>
      <c r="D187" s="9">
        <f>VLOOKUP($B187,'COMtrade - US goods imports'!$N:$AQ,30,FALSE)</f>
        <v>3909285260</v>
      </c>
      <c r="E187" s="11">
        <f t="shared" si="24"/>
        <v>-3.5404834410000001</v>
      </c>
      <c r="G187">
        <f t="shared" si="33"/>
        <v>185</v>
      </c>
      <c r="H187" t="str">
        <f t="shared" si="26"/>
        <v>Poland</v>
      </c>
      <c r="I187" s="11">
        <f t="shared" si="27"/>
        <v>-2.1817821670000002</v>
      </c>
      <c r="O187">
        <f t="shared" si="28"/>
        <v>59</v>
      </c>
      <c r="P187" t="str">
        <f t="shared" si="29"/>
        <v>Slovenia</v>
      </c>
      <c r="Q187" s="11">
        <f t="shared" si="30"/>
        <v>0.12692268147403324</v>
      </c>
      <c r="S187">
        <f t="shared" si="34"/>
        <v>185</v>
      </c>
      <c r="T187" t="str">
        <f t="shared" si="31"/>
        <v>Fr. South Antarctic Terr.</v>
      </c>
      <c r="U187" s="11">
        <f t="shared" si="32"/>
        <v>1.4785160181003784E-4</v>
      </c>
    </row>
    <row r="188" spans="1:21" x14ac:dyDescent="0.25">
      <c r="A188">
        <f t="shared" si="25"/>
        <v>89</v>
      </c>
      <c r="B188" t="s">
        <v>387</v>
      </c>
      <c r="C188" s="9">
        <f>VLOOKUP($B188,'COMtrade - US goods exports'!$N:$AQ,30,FALSE)</f>
        <v>53068405</v>
      </c>
      <c r="D188" s="9">
        <f>VLOOKUP($B188,'COMtrade - US goods imports'!$N:$AQ,30,FALSE)</f>
        <v>3168064</v>
      </c>
      <c r="E188" s="11">
        <f t="shared" si="24"/>
        <v>4.9900341000000001E-2</v>
      </c>
      <c r="G188">
        <f t="shared" si="33"/>
        <v>186</v>
      </c>
      <c r="H188" t="str">
        <f t="shared" si="26"/>
        <v>Nicaragua</v>
      </c>
      <c r="I188" s="11">
        <f t="shared" si="27"/>
        <v>-2.373627291</v>
      </c>
      <c r="O188">
        <f t="shared" si="28"/>
        <v>191</v>
      </c>
      <c r="P188" t="str">
        <f t="shared" si="29"/>
        <v>Somalia</v>
      </c>
      <c r="Q188" s="11">
        <f t="shared" si="30"/>
        <v>1.0285746657468318E-4</v>
      </c>
      <c r="S188">
        <f t="shared" si="34"/>
        <v>186</v>
      </c>
      <c r="T188" t="str">
        <f t="shared" si="31"/>
        <v>Christmas Isds</v>
      </c>
      <c r="U188" s="11">
        <f t="shared" si="32"/>
        <v>1.4170683647737485E-4</v>
      </c>
    </row>
    <row r="189" spans="1:21" x14ac:dyDescent="0.25">
      <c r="A189">
        <f t="shared" si="25"/>
        <v>200</v>
      </c>
      <c r="B189" t="s">
        <v>469</v>
      </c>
      <c r="C189" s="9">
        <f>VLOOKUP($B189,'COMtrade - US goods exports'!$N:$AQ,30,FALSE)</f>
        <v>7155082196</v>
      </c>
      <c r="D189" s="9">
        <f>VLOOKUP($B189,'COMtrade - US goods imports'!$N:$AQ,30,FALSE)</f>
        <v>13869600578</v>
      </c>
      <c r="E189" s="11">
        <f t="shared" si="24"/>
        <v>-6.7145183819999996</v>
      </c>
      <c r="G189">
        <f t="shared" si="33"/>
        <v>187</v>
      </c>
      <c r="H189" t="str">
        <f t="shared" si="26"/>
        <v>Sri Lanka</v>
      </c>
      <c r="I189" s="11">
        <f t="shared" si="27"/>
        <v>-2.4768330779999999</v>
      </c>
      <c r="O189">
        <f t="shared" si="28"/>
        <v>31</v>
      </c>
      <c r="P189" t="str">
        <f t="shared" si="29"/>
        <v>South Africa</v>
      </c>
      <c r="Q189" s="11">
        <f t="shared" si="30"/>
        <v>0.45030402727212632</v>
      </c>
      <c r="S189">
        <f t="shared" si="34"/>
        <v>187</v>
      </c>
      <c r="T189" t="str">
        <f t="shared" si="31"/>
        <v>Burkina Faso</v>
      </c>
      <c r="U189" s="11">
        <f t="shared" si="32"/>
        <v>1.3394787789509311E-4</v>
      </c>
    </row>
    <row r="190" spans="1:21" x14ac:dyDescent="0.25">
      <c r="A190">
        <f t="shared" si="25"/>
        <v>146</v>
      </c>
      <c r="B190" t="s">
        <v>473</v>
      </c>
      <c r="C190" s="9">
        <f>VLOOKUP($B190,'COMtrade - US goods exports'!$N:$AQ,30,FALSE)</f>
        <v>37664339</v>
      </c>
      <c r="D190" s="9">
        <f>VLOOKUP($B190,'COMtrade - US goods imports'!$N:$AQ,30,FALSE)</f>
        <v>114929062</v>
      </c>
      <c r="E190" s="11">
        <f t="shared" si="24"/>
        <v>-7.7264722999999993E-2</v>
      </c>
      <c r="G190">
        <f t="shared" si="33"/>
        <v>188</v>
      </c>
      <c r="H190" t="str">
        <f t="shared" si="26"/>
        <v>Romania</v>
      </c>
      <c r="I190" s="11">
        <f t="shared" si="27"/>
        <v>-2.6946125510000001</v>
      </c>
      <c r="O190">
        <f t="shared" si="28"/>
        <v>124</v>
      </c>
      <c r="P190" t="str">
        <f t="shared" si="29"/>
        <v>Zimbabwe</v>
      </c>
      <c r="Q190" s="11">
        <f t="shared" si="30"/>
        <v>3.7313994140032178E-3</v>
      </c>
      <c r="S190">
        <f t="shared" si="34"/>
        <v>188</v>
      </c>
      <c r="T190" t="str">
        <f t="shared" si="31"/>
        <v>Cuba</v>
      </c>
      <c r="U190" s="11">
        <f t="shared" si="32"/>
        <v>1.3261669929926027E-4</v>
      </c>
    </row>
    <row r="191" spans="1:21" x14ac:dyDescent="0.25">
      <c r="A191">
        <f t="shared" si="25"/>
        <v>21</v>
      </c>
      <c r="B191" t="s">
        <v>131</v>
      </c>
      <c r="C191" s="9">
        <f>VLOOKUP($B191,'COMtrade - US goods exports'!$N:$AQ,30,FALSE)</f>
        <v>25000478724</v>
      </c>
      <c r="D191" s="9">
        <f>VLOOKUP($B191,'COMtrade - US goods imports'!$N:$AQ,30,FALSE)</f>
        <v>23113016395</v>
      </c>
      <c r="E191" s="11">
        <f t="shared" si="24"/>
        <v>1.8874623290000001</v>
      </c>
      <c r="G191">
        <f t="shared" si="33"/>
        <v>189</v>
      </c>
      <c r="H191" t="str">
        <f t="shared" si="26"/>
        <v>Pakistan</v>
      </c>
      <c r="I191" s="11">
        <f t="shared" si="27"/>
        <v>-2.8117193359999999</v>
      </c>
      <c r="O191">
        <f t="shared" si="28"/>
        <v>21</v>
      </c>
      <c r="P191" t="str">
        <f t="shared" si="29"/>
        <v>Spain</v>
      </c>
      <c r="Q191" s="11">
        <f t="shared" si="30"/>
        <v>0.75040981220354652</v>
      </c>
      <c r="S191">
        <f t="shared" si="34"/>
        <v>189</v>
      </c>
      <c r="T191" t="str">
        <f t="shared" si="31"/>
        <v>Comoros</v>
      </c>
      <c r="U191" s="11">
        <f t="shared" si="32"/>
        <v>1.0831341248613232E-4</v>
      </c>
    </row>
    <row r="192" spans="1:21" x14ac:dyDescent="0.25">
      <c r="A192">
        <f t="shared" si="25"/>
        <v>86</v>
      </c>
      <c r="B192" t="s">
        <v>391</v>
      </c>
      <c r="C192" s="9">
        <f>VLOOKUP($B192,'COMtrade - US goods exports'!$N:$AQ,30,FALSE)</f>
        <v>52057320</v>
      </c>
      <c r="D192" s="9">
        <f>VLOOKUP($B192,'COMtrade - US goods imports'!$N:$AQ,30,FALSE)</f>
        <v>308642</v>
      </c>
      <c r="E192" s="11">
        <f t="shared" si="24"/>
        <v>5.1748677999999999E-2</v>
      </c>
      <c r="G192">
        <f t="shared" si="33"/>
        <v>190</v>
      </c>
      <c r="H192" t="str">
        <f t="shared" si="26"/>
        <v>Czechia</v>
      </c>
      <c r="I192" s="11">
        <f t="shared" si="27"/>
        <v>-2.9606262810000001</v>
      </c>
      <c r="O192">
        <f t="shared" si="28"/>
        <v>218</v>
      </c>
      <c r="P192" t="str">
        <f t="shared" si="29"/>
        <v>South Sudan</v>
      </c>
      <c r="Q192" s="11">
        <f t="shared" si="30"/>
        <v>1.0020673256141089E-5</v>
      </c>
      <c r="S192">
        <f t="shared" si="34"/>
        <v>190</v>
      </c>
      <c r="T192" t="str">
        <f t="shared" si="31"/>
        <v>Niue</v>
      </c>
      <c r="U192" s="11">
        <f t="shared" si="32"/>
        <v>1.0383219021079189E-4</v>
      </c>
    </row>
    <row r="193" spans="1:21" x14ac:dyDescent="0.25">
      <c r="A193">
        <f t="shared" si="25"/>
        <v>92</v>
      </c>
      <c r="B193" t="s">
        <v>369</v>
      </c>
      <c r="C193" s="9">
        <f>VLOOKUP($B193,'COMtrade - US goods exports'!$N:$AQ,30,FALSE)</f>
        <v>54535592</v>
      </c>
      <c r="D193" s="9">
        <f>VLOOKUP($B193,'COMtrade - US goods imports'!$N:$AQ,30,FALSE)</f>
        <v>12016956</v>
      </c>
      <c r="E193" s="11">
        <f t="shared" si="24"/>
        <v>4.2518635999999999E-2</v>
      </c>
      <c r="G193">
        <f t="shared" si="33"/>
        <v>191</v>
      </c>
      <c r="H193" t="str">
        <f t="shared" si="26"/>
        <v>Nigeria</v>
      </c>
      <c r="I193" s="11">
        <f t="shared" si="27"/>
        <v>-3.0968299109999999</v>
      </c>
      <c r="O193">
        <f t="shared" si="28"/>
        <v>170</v>
      </c>
      <c r="P193" t="str">
        <f t="shared" si="29"/>
        <v>Sudan</v>
      </c>
      <c r="Q193" s="11">
        <f t="shared" si="30"/>
        <v>3.9015425512219402E-4</v>
      </c>
      <c r="S193">
        <f t="shared" si="34"/>
        <v>191</v>
      </c>
      <c r="T193" t="str">
        <f t="shared" si="31"/>
        <v>Somalia</v>
      </c>
      <c r="U193" s="11">
        <f t="shared" si="32"/>
        <v>1.0285746657468318E-4</v>
      </c>
    </row>
    <row r="194" spans="1:21" x14ac:dyDescent="0.25">
      <c r="A194">
        <f t="shared" si="25"/>
        <v>45</v>
      </c>
      <c r="B194" t="s">
        <v>389</v>
      </c>
      <c r="C194" s="9">
        <f>VLOOKUP($B194,'COMtrade - US goods exports'!$N:$AQ,30,FALSE)</f>
        <v>482648637</v>
      </c>
      <c r="D194" s="9">
        <f>VLOOKUP($B194,'COMtrade - US goods imports'!$N:$AQ,30,FALSE)</f>
        <v>76262575</v>
      </c>
      <c r="E194" s="11">
        <f t="shared" ref="E194:E224" si="35">(C194-D194)/1000000000</f>
        <v>0.40638606199999999</v>
      </c>
      <c r="G194">
        <f t="shared" si="33"/>
        <v>192</v>
      </c>
      <c r="H194" t="str">
        <f t="shared" si="26"/>
        <v>Slovenia</v>
      </c>
      <c r="I194" s="11">
        <f t="shared" si="27"/>
        <v>-3.5404834410000001</v>
      </c>
      <c r="O194">
        <f t="shared" si="28"/>
        <v>134</v>
      </c>
      <c r="P194" t="str">
        <f t="shared" si="29"/>
        <v>Suriname</v>
      </c>
      <c r="Q194" s="11">
        <f t="shared" si="30"/>
        <v>2.4760154021388988E-3</v>
      </c>
      <c r="S194">
        <f t="shared" si="34"/>
        <v>192</v>
      </c>
      <c r="T194" t="str">
        <f t="shared" si="31"/>
        <v>Tonga</v>
      </c>
      <c r="U194" s="11">
        <f t="shared" si="32"/>
        <v>8.1374683606724529E-5</v>
      </c>
    </row>
    <row r="195" spans="1:21" x14ac:dyDescent="0.25">
      <c r="A195">
        <f t="shared" si="25"/>
        <v>109</v>
      </c>
      <c r="B195" t="s">
        <v>401</v>
      </c>
      <c r="C195" s="9">
        <f>VLOOKUP($B195,'COMtrade - US goods exports'!$N:$AQ,30,FALSE)</f>
        <v>38121430</v>
      </c>
      <c r="D195" s="9">
        <f>VLOOKUP($B195,'COMtrade - US goods imports'!$N:$AQ,30,FALSE)</f>
        <v>30597261</v>
      </c>
      <c r="E195" s="11">
        <f t="shared" si="35"/>
        <v>7.5241689999999998E-3</v>
      </c>
      <c r="G195">
        <f t="shared" si="33"/>
        <v>193</v>
      </c>
      <c r="H195" t="str">
        <f t="shared" si="26"/>
        <v>Russian Federation</v>
      </c>
      <c r="I195" s="11">
        <f t="shared" si="27"/>
        <v>-3.9684909410000002</v>
      </c>
      <c r="O195">
        <f t="shared" si="28"/>
        <v>148</v>
      </c>
      <c r="P195" t="str">
        <f t="shared" si="29"/>
        <v>Eswatini</v>
      </c>
      <c r="Q195" s="11">
        <f t="shared" si="30"/>
        <v>9.9340062277288488E-4</v>
      </c>
      <c r="S195">
        <f t="shared" si="34"/>
        <v>193</v>
      </c>
      <c r="T195" t="str">
        <f t="shared" si="31"/>
        <v>Iran</v>
      </c>
      <c r="U195" s="11">
        <f t="shared" si="32"/>
        <v>7.2354480300842913E-5</v>
      </c>
    </row>
    <row r="196" spans="1:21" x14ac:dyDescent="0.25">
      <c r="A196">
        <f t="shared" ref="A196:A224" si="36">RANK(E196,$E$3:$E$224)</f>
        <v>204</v>
      </c>
      <c r="B196" t="s">
        <v>371</v>
      </c>
      <c r="C196" s="9">
        <f>VLOOKUP($B196,'COMtrade - US goods exports'!$N:$AQ,30,FALSE)</f>
        <v>8615037541</v>
      </c>
      <c r="D196" s="9">
        <f>VLOOKUP($B196,'COMtrade - US goods imports'!$N:$AQ,30,FALSE)</f>
        <v>18403144807</v>
      </c>
      <c r="E196" s="11">
        <f t="shared" si="35"/>
        <v>-9.7881072660000008</v>
      </c>
      <c r="G196">
        <f t="shared" si="33"/>
        <v>194</v>
      </c>
      <c r="H196" t="str">
        <f t="shared" ref="H196:H224" si="37">VLOOKUP($G196,$A$3:$E$224,2,FALSE)</f>
        <v>Philippines</v>
      </c>
      <c r="I196" s="11">
        <f t="shared" ref="I196:I224" si="38">VLOOKUP($G196,$A$3:$E$224,5,FALSE)</f>
        <v>-3.9809315770000002</v>
      </c>
      <c r="O196">
        <f t="shared" ref="O196:O224" si="39">RANK(Q196,$Q$3:$Q$224)</f>
        <v>25</v>
      </c>
      <c r="P196" t="str">
        <f t="shared" ref="P196:P224" si="40">B196</f>
        <v>Sweden</v>
      </c>
      <c r="Q196" s="11">
        <f t="shared" ref="Q196:Q224" si="41">100*(D196/$D$226)</f>
        <v>0.5974945114287642</v>
      </c>
      <c r="S196">
        <f t="shared" si="34"/>
        <v>194</v>
      </c>
      <c r="T196" t="str">
        <f t="shared" ref="T196:T224" si="42">VLOOKUP($S196,$O$3:$Q$224,2,FALSE)</f>
        <v>Dominica</v>
      </c>
      <c r="U196" s="11">
        <f t="shared" ref="U196:U224" si="43">VLOOKUP($S196,$O$3:$Q$224,3,FALSE)</f>
        <v>7.1540825346325554E-5</v>
      </c>
    </row>
    <row r="197" spans="1:21" x14ac:dyDescent="0.25">
      <c r="A197">
        <f t="shared" si="36"/>
        <v>209</v>
      </c>
      <c r="B197" t="s">
        <v>83</v>
      </c>
      <c r="C197" s="9">
        <f>VLOOKUP($B197,'COMtrade - US goods exports'!$N:$AQ,30,FALSE)</f>
        <v>27872814191</v>
      </c>
      <c r="D197" s="9">
        <f>VLOOKUP($B197,'COMtrade - US goods imports'!$N:$AQ,30,FALSE)</f>
        <v>52358815064</v>
      </c>
      <c r="E197" s="11">
        <f t="shared" si="35"/>
        <v>-24.486000872999998</v>
      </c>
      <c r="G197">
        <f t="shared" ref="G197:G224" si="44">+G196+1</f>
        <v>195</v>
      </c>
      <c r="H197" t="str">
        <f t="shared" si="37"/>
        <v>Portugal</v>
      </c>
      <c r="I197" s="11">
        <f t="shared" si="38"/>
        <v>-4.2258175439999999</v>
      </c>
      <c r="O197">
        <f t="shared" si="39"/>
        <v>15</v>
      </c>
      <c r="P197" t="str">
        <f t="shared" si="40"/>
        <v>Switzerland</v>
      </c>
      <c r="Q197" s="11">
        <f t="shared" si="41"/>
        <v>1.699932536190998</v>
      </c>
      <c r="S197">
        <f t="shared" ref="S197:S224" si="45">+S196+1</f>
        <v>195</v>
      </c>
      <c r="T197" t="str">
        <f t="shared" si="42"/>
        <v>Central African Rep.</v>
      </c>
      <c r="U197" s="11">
        <f t="shared" si="43"/>
        <v>6.7785727050785667E-5</v>
      </c>
    </row>
    <row r="198" spans="1:21" x14ac:dyDescent="0.25">
      <c r="A198">
        <f t="shared" si="36"/>
        <v>114</v>
      </c>
      <c r="B198" t="s">
        <v>399</v>
      </c>
      <c r="C198" s="9">
        <f>VLOOKUP($B198,'COMtrade - US goods exports'!$N:$AQ,30,FALSE)</f>
        <v>14066225</v>
      </c>
      <c r="D198" s="9">
        <f>VLOOKUP($B198,'COMtrade - US goods imports'!$N:$AQ,30,FALSE)</f>
        <v>10989159</v>
      </c>
      <c r="E198" s="11">
        <f t="shared" si="35"/>
        <v>3.0770659999999998E-3</v>
      </c>
      <c r="G198">
        <f t="shared" si="44"/>
        <v>196</v>
      </c>
      <c r="H198" t="str">
        <f t="shared" si="37"/>
        <v>Finland</v>
      </c>
      <c r="I198" s="11">
        <f t="shared" si="38"/>
        <v>-4.466899229</v>
      </c>
      <c r="O198">
        <f t="shared" si="39"/>
        <v>171</v>
      </c>
      <c r="P198" t="str">
        <f t="shared" si="40"/>
        <v>Syria</v>
      </c>
      <c r="Q198" s="11">
        <f t="shared" si="41"/>
        <v>3.5678479176127088E-4</v>
      </c>
      <c r="S198">
        <f t="shared" si="45"/>
        <v>196</v>
      </c>
      <c r="T198" t="str">
        <f t="shared" si="42"/>
        <v>Cocos Isds</v>
      </c>
      <c r="U198" s="11">
        <f t="shared" si="43"/>
        <v>6.6800451646582368E-5</v>
      </c>
    </row>
    <row r="199" spans="1:21" x14ac:dyDescent="0.25">
      <c r="A199">
        <f t="shared" si="36"/>
        <v>71</v>
      </c>
      <c r="B199" t="s">
        <v>413</v>
      </c>
      <c r="C199" s="9">
        <f>VLOOKUP($B199,'COMtrade - US goods exports'!$N:$AQ,30,FALSE)</f>
        <v>117875463</v>
      </c>
      <c r="D199" s="9">
        <f>VLOOKUP($B199,'COMtrade - US goods imports'!$N:$AQ,30,FALSE)</f>
        <v>1013400</v>
      </c>
      <c r="E199" s="11">
        <f t="shared" si="35"/>
        <v>0.116862063</v>
      </c>
      <c r="G199">
        <f t="shared" si="44"/>
        <v>197</v>
      </c>
      <c r="H199" t="str">
        <f t="shared" si="37"/>
        <v>Bangladesh</v>
      </c>
      <c r="I199" s="11">
        <f t="shared" si="38"/>
        <v>-6.0295315250000003</v>
      </c>
      <c r="O199">
        <f t="shared" si="39"/>
        <v>208</v>
      </c>
      <c r="P199" t="str">
        <f t="shared" si="40"/>
        <v>Tajikistan</v>
      </c>
      <c r="Q199" s="11">
        <f t="shared" si="41"/>
        <v>3.2902036267822849E-5</v>
      </c>
      <c r="S199">
        <f t="shared" si="45"/>
        <v>197</v>
      </c>
      <c r="T199" t="str">
        <f t="shared" si="42"/>
        <v>FS Micronesia</v>
      </c>
      <c r="U199" s="11">
        <f t="shared" si="43"/>
        <v>6.0818767948193365E-5</v>
      </c>
    </row>
    <row r="200" spans="1:21" x14ac:dyDescent="0.25">
      <c r="A200">
        <f t="shared" si="36"/>
        <v>211</v>
      </c>
      <c r="B200" t="s">
        <v>411</v>
      </c>
      <c r="C200" s="9">
        <f>VLOOKUP($B200,'COMtrade - US goods exports'!$N:$AQ,30,FALSE)</f>
        <v>15653217465</v>
      </c>
      <c r="D200" s="9">
        <f>VLOOKUP($B200,'COMtrade - US goods imports'!$N:$AQ,30,FALSE)</f>
        <v>56373807613</v>
      </c>
      <c r="E200" s="11">
        <f t="shared" si="35"/>
        <v>-40.720590147999999</v>
      </c>
      <c r="G200">
        <f t="shared" si="44"/>
        <v>198</v>
      </c>
      <c r="H200" t="str">
        <f t="shared" si="37"/>
        <v>Iraq</v>
      </c>
      <c r="I200" s="11">
        <f t="shared" si="38"/>
        <v>-6.2368313789999998</v>
      </c>
      <c r="O200">
        <f t="shared" si="39"/>
        <v>14</v>
      </c>
      <c r="P200" t="str">
        <f t="shared" si="40"/>
        <v>Thailand</v>
      </c>
      <c r="Q200" s="11">
        <f t="shared" si="41"/>
        <v>1.8302872139709829</v>
      </c>
      <c r="S200">
        <f t="shared" si="45"/>
        <v>198</v>
      </c>
      <c r="T200" t="str">
        <f t="shared" si="42"/>
        <v>Sao Tome and Principe</v>
      </c>
      <c r="U200" s="11">
        <f t="shared" si="43"/>
        <v>5.6934061473473339E-5</v>
      </c>
    </row>
    <row r="201" spans="1:21" x14ac:dyDescent="0.25">
      <c r="A201">
        <f t="shared" si="36"/>
        <v>50</v>
      </c>
      <c r="B201" t="s">
        <v>409</v>
      </c>
      <c r="C201" s="9">
        <f>VLOOKUP($B201,'COMtrade - US goods exports'!$N:$AQ,30,FALSE)</f>
        <v>382842035</v>
      </c>
      <c r="D201" s="9">
        <f>VLOOKUP($B201,'COMtrade - US goods imports'!$N:$AQ,30,FALSE)</f>
        <v>83442761</v>
      </c>
      <c r="E201" s="11">
        <f t="shared" si="35"/>
        <v>0.29939927399999999</v>
      </c>
      <c r="G201">
        <f t="shared" si="44"/>
        <v>199</v>
      </c>
      <c r="H201" t="str">
        <f t="shared" si="37"/>
        <v>Denmark</v>
      </c>
      <c r="I201" s="11">
        <f t="shared" si="38"/>
        <v>-6.3792832769999999</v>
      </c>
      <c r="O201">
        <f t="shared" si="39"/>
        <v>130</v>
      </c>
      <c r="P201" t="str">
        <f t="shared" si="40"/>
        <v>Togo</v>
      </c>
      <c r="Q201" s="11">
        <f t="shared" si="41"/>
        <v>2.7091343484401758E-3</v>
      </c>
      <c r="S201">
        <f t="shared" si="45"/>
        <v>199</v>
      </c>
      <c r="T201" t="str">
        <f t="shared" si="42"/>
        <v>Turkmenistan</v>
      </c>
      <c r="U201" s="11">
        <f t="shared" si="43"/>
        <v>5.5222824424363278E-5</v>
      </c>
    </row>
    <row r="202" spans="1:21" x14ac:dyDescent="0.25">
      <c r="A202">
        <f t="shared" si="36"/>
        <v>127</v>
      </c>
      <c r="B202" t="s">
        <v>856</v>
      </c>
      <c r="C202" s="9">
        <f>VLOOKUP($B202,'COMtrade - US goods exports'!$N:$AQ,30,FALSE)</f>
        <v>297767</v>
      </c>
      <c r="D202" s="9">
        <f>VLOOKUP($B202,'COMtrade - US goods imports'!$N:$AQ,30,FALSE)</f>
        <v>1448725</v>
      </c>
      <c r="E202" s="11">
        <f t="shared" si="35"/>
        <v>-1.1509580000000001E-3</v>
      </c>
      <c r="G202">
        <f t="shared" si="44"/>
        <v>200</v>
      </c>
      <c r="H202" t="str">
        <f t="shared" si="37"/>
        <v>South Africa</v>
      </c>
      <c r="I202" s="11">
        <f t="shared" si="38"/>
        <v>-6.7145183819999996</v>
      </c>
      <c r="O202">
        <f t="shared" si="39"/>
        <v>204</v>
      </c>
      <c r="P202" t="str">
        <f t="shared" si="40"/>
        <v>Tokelau</v>
      </c>
      <c r="Q202" s="11">
        <f t="shared" si="41"/>
        <v>4.7035723793271811E-5</v>
      </c>
      <c r="S202">
        <f t="shared" si="45"/>
        <v>200</v>
      </c>
      <c r="T202" t="str">
        <f t="shared" si="42"/>
        <v>Gambia</v>
      </c>
      <c r="U202" s="11">
        <f t="shared" si="43"/>
        <v>5.3538567434596565E-5</v>
      </c>
    </row>
    <row r="203" spans="1:21" x14ac:dyDescent="0.25">
      <c r="A203">
        <f t="shared" si="36"/>
        <v>105</v>
      </c>
      <c r="B203" t="s">
        <v>423</v>
      </c>
      <c r="C203" s="9">
        <f>VLOOKUP($B203,'COMtrade - US goods exports'!$N:$AQ,30,FALSE)</f>
        <v>17101715</v>
      </c>
      <c r="D203" s="9">
        <f>VLOOKUP($B203,'COMtrade - US goods imports'!$N:$AQ,30,FALSE)</f>
        <v>2506383</v>
      </c>
      <c r="E203" s="11">
        <f t="shared" si="35"/>
        <v>1.4595332000000001E-2</v>
      </c>
      <c r="G203">
        <f t="shared" si="44"/>
        <v>201</v>
      </c>
      <c r="H203" t="str">
        <f t="shared" si="37"/>
        <v>Israel</v>
      </c>
      <c r="I203" s="11">
        <f t="shared" si="38"/>
        <v>-6.7862646910000004</v>
      </c>
      <c r="O203">
        <f t="shared" si="39"/>
        <v>192</v>
      </c>
      <c r="P203" t="str">
        <f t="shared" si="40"/>
        <v>Tonga</v>
      </c>
      <c r="Q203" s="11">
        <f t="shared" si="41"/>
        <v>8.1374683606724529E-5</v>
      </c>
      <c r="S203">
        <f t="shared" si="45"/>
        <v>201</v>
      </c>
      <c r="T203" t="str">
        <f t="shared" si="42"/>
        <v>Holy See (Vatican City State)</v>
      </c>
      <c r="U203" s="11">
        <f t="shared" si="43"/>
        <v>5.2252517939229754E-5</v>
      </c>
    </row>
    <row r="204" spans="1:21" x14ac:dyDescent="0.25">
      <c r="A204">
        <f t="shared" si="36"/>
        <v>173</v>
      </c>
      <c r="B204" t="s">
        <v>859</v>
      </c>
      <c r="C204" s="9">
        <f>VLOOKUP($B204,'COMtrade - US goods exports'!$N:$AQ,30,FALSE)</f>
        <v>2249984790</v>
      </c>
      <c r="D204" s="9">
        <f>VLOOKUP($B204,'COMtrade - US goods imports'!$N:$AQ,30,FALSE)</f>
        <v>3158588884</v>
      </c>
      <c r="E204" s="11">
        <f t="shared" si="35"/>
        <v>-0.90860409399999997</v>
      </c>
      <c r="G204">
        <f t="shared" si="44"/>
        <v>202</v>
      </c>
      <c r="H204" t="str">
        <f t="shared" si="37"/>
        <v>Hungary</v>
      </c>
      <c r="I204" s="11">
        <f t="shared" si="38"/>
        <v>-7.712229089</v>
      </c>
      <c r="O204">
        <f t="shared" si="39"/>
        <v>62</v>
      </c>
      <c r="P204" t="str">
        <f t="shared" si="40"/>
        <v>Trinidad and Tobago</v>
      </c>
      <c r="Q204" s="11">
        <f t="shared" si="41"/>
        <v>0.10254983818483332</v>
      </c>
      <c r="S204">
        <f t="shared" si="45"/>
        <v>202</v>
      </c>
      <c r="T204" t="str">
        <f t="shared" si="42"/>
        <v>Bhutan</v>
      </c>
      <c r="U204" s="11">
        <f t="shared" si="43"/>
        <v>5.0077230362809647E-5</v>
      </c>
    </row>
    <row r="205" spans="1:21" x14ac:dyDescent="0.25">
      <c r="A205">
        <f t="shared" si="36"/>
        <v>4</v>
      </c>
      <c r="B205" t="s">
        <v>5</v>
      </c>
      <c r="C205" s="9">
        <f>VLOOKUP($B205,'COMtrade - US goods exports'!$N:$AQ,30,FALSE)</f>
        <v>24857035171</v>
      </c>
      <c r="D205" s="9">
        <f>VLOOKUP($B205,'COMtrade - US goods imports'!$N:$AQ,30,FALSE)</f>
        <v>6576571988</v>
      </c>
      <c r="E205" s="11">
        <f t="shared" si="35"/>
        <v>18.280463182999998</v>
      </c>
      <c r="G205">
        <f t="shared" si="44"/>
        <v>203</v>
      </c>
      <c r="H205" t="str">
        <f t="shared" si="37"/>
        <v>Slovakia</v>
      </c>
      <c r="I205" s="11">
        <f t="shared" si="38"/>
        <v>-7.8853233490000001</v>
      </c>
      <c r="O205">
        <f t="shared" si="39"/>
        <v>46</v>
      </c>
      <c r="P205" t="str">
        <f t="shared" si="40"/>
        <v>United Arab Emirates</v>
      </c>
      <c r="Q205" s="11">
        <f t="shared" si="41"/>
        <v>0.21352142299893803</v>
      </c>
      <c r="S205">
        <f t="shared" si="45"/>
        <v>203</v>
      </c>
      <c r="T205" t="str">
        <f t="shared" si="42"/>
        <v>Montserrat</v>
      </c>
      <c r="U205" s="11">
        <f t="shared" si="43"/>
        <v>4.7061599975337589E-5</v>
      </c>
    </row>
    <row r="206" spans="1:21" x14ac:dyDescent="0.25">
      <c r="A206">
        <f t="shared" si="36"/>
        <v>160</v>
      </c>
      <c r="B206" t="s">
        <v>421</v>
      </c>
      <c r="C206" s="9">
        <f>VLOOKUP($B206,'COMtrade - US goods exports'!$N:$AQ,30,FALSE)</f>
        <v>559366643</v>
      </c>
      <c r="D206" s="9">
        <f>VLOOKUP($B206,'COMtrade - US goods imports'!$N:$AQ,30,FALSE)</f>
        <v>860714590</v>
      </c>
      <c r="E206" s="11">
        <f t="shared" si="35"/>
        <v>-0.301347947</v>
      </c>
      <c r="G206">
        <f t="shared" si="44"/>
        <v>204</v>
      </c>
      <c r="H206" t="str">
        <f t="shared" si="37"/>
        <v>Sweden</v>
      </c>
      <c r="I206" s="11">
        <f t="shared" si="38"/>
        <v>-9.7881072660000008</v>
      </c>
      <c r="O206">
        <f t="shared" si="39"/>
        <v>87</v>
      </c>
      <c r="P206" t="str">
        <f t="shared" si="40"/>
        <v>Tunisia</v>
      </c>
      <c r="Q206" s="11">
        <f t="shared" si="41"/>
        <v>2.7944802305530172E-2</v>
      </c>
      <c r="S206">
        <f t="shared" si="45"/>
        <v>204</v>
      </c>
      <c r="T206" t="str">
        <f t="shared" si="42"/>
        <v>Tokelau</v>
      </c>
      <c r="U206" s="11">
        <f t="shared" si="43"/>
        <v>4.7035723793271811E-5</v>
      </c>
    </row>
    <row r="207" spans="1:21" x14ac:dyDescent="0.25">
      <c r="A207">
        <f t="shared" si="36"/>
        <v>171</v>
      </c>
      <c r="B207" t="s">
        <v>898</v>
      </c>
      <c r="C207" s="9">
        <f>VLOOKUP($B207,'COMtrade - US goods exports'!$N:$AQ,30,FALSE)</f>
        <v>14693841812</v>
      </c>
      <c r="D207" s="9">
        <f>VLOOKUP($B207,'COMtrade - US goods imports'!$N:$AQ,30,FALSE)</f>
        <v>15497407910</v>
      </c>
      <c r="E207" s="11">
        <f t="shared" si="35"/>
        <v>-0.80356609800000001</v>
      </c>
      <c r="G207">
        <f t="shared" si="44"/>
        <v>205</v>
      </c>
      <c r="H207" t="str">
        <f t="shared" si="37"/>
        <v>Cambodia</v>
      </c>
      <c r="I207" s="11">
        <f t="shared" si="38"/>
        <v>-11.272246681</v>
      </c>
      <c r="O207">
        <f t="shared" si="39"/>
        <v>29</v>
      </c>
      <c r="P207" t="str">
        <f t="shared" si="40"/>
        <v>Türkiye</v>
      </c>
      <c r="Q207" s="11">
        <f t="shared" si="41"/>
        <v>0.50315401333339715</v>
      </c>
      <c r="S207">
        <f t="shared" si="45"/>
        <v>205</v>
      </c>
      <c r="T207" t="str">
        <f t="shared" si="42"/>
        <v>Anguilla</v>
      </c>
      <c r="U207" s="11">
        <f t="shared" si="43"/>
        <v>3.7733512309945652E-5</v>
      </c>
    </row>
    <row r="208" spans="1:21" x14ac:dyDescent="0.25">
      <c r="A208">
        <f t="shared" si="36"/>
        <v>85</v>
      </c>
      <c r="B208" t="s">
        <v>419</v>
      </c>
      <c r="C208" s="9">
        <f>VLOOKUP($B208,'COMtrade - US goods exports'!$N:$AQ,30,FALSE)</f>
        <v>56861711</v>
      </c>
      <c r="D208" s="9">
        <f>VLOOKUP($B208,'COMtrade - US goods imports'!$N:$AQ,30,FALSE)</f>
        <v>1700892</v>
      </c>
      <c r="E208" s="11">
        <f t="shared" si="35"/>
        <v>5.5160819E-2</v>
      </c>
      <c r="G208">
        <f t="shared" si="44"/>
        <v>206</v>
      </c>
      <c r="H208" t="str">
        <f t="shared" si="37"/>
        <v>France</v>
      </c>
      <c r="I208" s="11">
        <f t="shared" si="38"/>
        <v>-12.503626452000001</v>
      </c>
      <c r="O208">
        <f t="shared" si="39"/>
        <v>199</v>
      </c>
      <c r="P208" t="str">
        <f t="shared" si="40"/>
        <v>Turkmenistan</v>
      </c>
      <c r="Q208" s="11">
        <f t="shared" si="41"/>
        <v>5.5222824424363278E-5</v>
      </c>
      <c r="S208">
        <f t="shared" si="45"/>
        <v>206</v>
      </c>
      <c r="T208" t="str">
        <f t="shared" si="42"/>
        <v>Nauru</v>
      </c>
      <c r="U208" s="11">
        <f t="shared" si="43"/>
        <v>3.7593190027777189E-5</v>
      </c>
    </row>
    <row r="209" spans="1:21" x14ac:dyDescent="0.25">
      <c r="A209">
        <f t="shared" si="36"/>
        <v>38</v>
      </c>
      <c r="B209" t="s">
        <v>901</v>
      </c>
      <c r="C209" s="9">
        <f>VLOOKUP($B209,'COMtrade - US goods exports'!$N:$AQ,30,FALSE)</f>
        <v>596053892</v>
      </c>
      <c r="D209" s="9">
        <f>VLOOKUP($B209,'COMtrade - US goods imports'!$N:$AQ,30,FALSE)</f>
        <v>12480667</v>
      </c>
      <c r="E209" s="11">
        <f t="shared" si="35"/>
        <v>0.58357322499999997</v>
      </c>
      <c r="G209">
        <f t="shared" si="44"/>
        <v>207</v>
      </c>
      <c r="H209" t="str">
        <f t="shared" si="37"/>
        <v>Austria</v>
      </c>
      <c r="I209" s="11">
        <f t="shared" si="38"/>
        <v>-13.490907955000001</v>
      </c>
      <c r="O209">
        <f t="shared" si="39"/>
        <v>168</v>
      </c>
      <c r="P209" t="str">
        <f t="shared" si="40"/>
        <v>Turks and Caicos Isds</v>
      </c>
      <c r="Q209" s="11">
        <f t="shared" si="41"/>
        <v>4.0520955030651251E-4</v>
      </c>
      <c r="S209">
        <f t="shared" si="45"/>
        <v>207</v>
      </c>
      <c r="T209" t="str">
        <f t="shared" si="42"/>
        <v>Solomon Isds</v>
      </c>
      <c r="U209" s="11">
        <f t="shared" si="43"/>
        <v>3.5433259332307037E-5</v>
      </c>
    </row>
    <row r="210" spans="1:21" x14ac:dyDescent="0.25">
      <c r="A210">
        <f t="shared" si="36"/>
        <v>123</v>
      </c>
      <c r="B210" t="s">
        <v>429</v>
      </c>
      <c r="C210" s="9">
        <f>VLOOKUP($B210,'COMtrade - US goods exports'!$N:$AQ,30,FALSE)</f>
        <v>319973</v>
      </c>
      <c r="D210" s="9">
        <f>VLOOKUP($B210,'COMtrade - US goods imports'!$N:$AQ,30,FALSE)</f>
        <v>496512</v>
      </c>
      <c r="E210" s="11">
        <f t="shared" si="35"/>
        <v>-1.76539E-4</v>
      </c>
      <c r="G210">
        <f t="shared" si="44"/>
        <v>208</v>
      </c>
      <c r="H210" t="str">
        <f t="shared" si="37"/>
        <v>Indonesia</v>
      </c>
      <c r="I210" s="11">
        <f t="shared" si="38"/>
        <v>-16.863323592</v>
      </c>
      <c r="O210">
        <f t="shared" si="39"/>
        <v>213</v>
      </c>
      <c r="P210" t="str">
        <f t="shared" si="40"/>
        <v>Tuvalu</v>
      </c>
      <c r="Q210" s="11">
        <f t="shared" si="41"/>
        <v>1.6120244554380559E-5</v>
      </c>
      <c r="S210">
        <f t="shared" si="45"/>
        <v>208</v>
      </c>
      <c r="T210" t="str">
        <f t="shared" si="42"/>
        <v>Tajikistan</v>
      </c>
      <c r="U210" s="11">
        <f t="shared" si="43"/>
        <v>3.2902036267822849E-5</v>
      </c>
    </row>
    <row r="211" spans="1:21" x14ac:dyDescent="0.25">
      <c r="A211">
        <f t="shared" si="36"/>
        <v>111</v>
      </c>
      <c r="B211" t="s">
        <v>437</v>
      </c>
      <c r="C211" s="9">
        <f>VLOOKUP($B211,'COMtrade - US goods exports'!$N:$AQ,30,FALSE)</f>
        <v>122372908</v>
      </c>
      <c r="D211" s="9">
        <f>VLOOKUP($B211,'COMtrade - US goods imports'!$N:$AQ,30,FALSE)</f>
        <v>115650219</v>
      </c>
      <c r="E211" s="11">
        <f t="shared" si="35"/>
        <v>6.7226889999999996E-3</v>
      </c>
      <c r="G211">
        <f t="shared" si="44"/>
        <v>209</v>
      </c>
      <c r="H211" t="str">
        <f t="shared" si="37"/>
        <v>Switzerland</v>
      </c>
      <c r="I211" s="11">
        <f t="shared" si="38"/>
        <v>-24.486000872999998</v>
      </c>
      <c r="O211">
        <f t="shared" si="39"/>
        <v>123</v>
      </c>
      <c r="P211" t="str">
        <f t="shared" si="40"/>
        <v>Uganda</v>
      </c>
      <c r="Q211" s="11">
        <f t="shared" si="41"/>
        <v>3.7548132029994624E-3</v>
      </c>
      <c r="S211">
        <f t="shared" si="45"/>
        <v>209</v>
      </c>
      <c r="T211" t="str">
        <f t="shared" si="42"/>
        <v>Gibraltar</v>
      </c>
      <c r="U211" s="11">
        <f t="shared" si="43"/>
        <v>3.0231529864490272E-5</v>
      </c>
    </row>
    <row r="212" spans="1:21" x14ac:dyDescent="0.25">
      <c r="A212">
        <f t="shared" si="36"/>
        <v>156</v>
      </c>
      <c r="B212" t="s">
        <v>435</v>
      </c>
      <c r="C212" s="9">
        <f>VLOOKUP($B212,'COMtrade - US goods exports'!$N:$AQ,30,FALSE)</f>
        <v>1048496703</v>
      </c>
      <c r="D212" s="9">
        <f>VLOOKUP($B212,'COMtrade - US goods imports'!$N:$AQ,30,FALSE)</f>
        <v>1304669200</v>
      </c>
      <c r="E212" s="11">
        <f t="shared" si="35"/>
        <v>-0.256172497</v>
      </c>
      <c r="G212">
        <f t="shared" si="44"/>
        <v>210</v>
      </c>
      <c r="H212" t="str">
        <f t="shared" si="37"/>
        <v>Malaysia</v>
      </c>
      <c r="I212" s="11">
        <f t="shared" si="38"/>
        <v>-26.707430701</v>
      </c>
      <c r="O212">
        <f t="shared" si="39"/>
        <v>79</v>
      </c>
      <c r="P212" t="str">
        <f t="shared" si="40"/>
        <v>Ukraine</v>
      </c>
      <c r="Q212" s="11">
        <f t="shared" si="41"/>
        <v>4.2358667195491827E-2</v>
      </c>
      <c r="S212">
        <f t="shared" si="45"/>
        <v>210</v>
      </c>
      <c r="T212" t="str">
        <f t="shared" si="42"/>
        <v>Norfolk Isds</v>
      </c>
      <c r="U212" s="11">
        <f t="shared" si="43"/>
        <v>2.2030922970237758E-5</v>
      </c>
    </row>
    <row r="213" spans="1:21" x14ac:dyDescent="0.25">
      <c r="A213">
        <f t="shared" si="36"/>
        <v>155</v>
      </c>
      <c r="B213" t="s">
        <v>273</v>
      </c>
      <c r="C213" s="9">
        <f>VLOOKUP($B213,'COMtrade - US goods exports'!$N:$AQ,30,FALSE)</f>
        <v>57214089</v>
      </c>
      <c r="D213" s="9">
        <f>VLOOKUP($B213,'COMtrade - US goods imports'!$N:$AQ,30,FALSE)</f>
        <v>286975833</v>
      </c>
      <c r="E213" s="11">
        <f t="shared" si="35"/>
        <v>-0.22976174399999999</v>
      </c>
      <c r="G213">
        <f t="shared" si="44"/>
        <v>211</v>
      </c>
      <c r="H213" t="str">
        <f t="shared" si="37"/>
        <v>Thailand</v>
      </c>
      <c r="I213" s="11">
        <f t="shared" si="38"/>
        <v>-40.720590147999999</v>
      </c>
      <c r="O213">
        <f t="shared" si="39"/>
        <v>102</v>
      </c>
      <c r="P213" t="str">
        <f t="shared" si="40"/>
        <v>North Macedonia</v>
      </c>
      <c r="Q213" s="11">
        <f t="shared" si="41"/>
        <v>9.3172382725031314E-3</v>
      </c>
      <c r="S213">
        <f t="shared" si="45"/>
        <v>211</v>
      </c>
      <c r="T213" t="str">
        <f t="shared" si="42"/>
        <v>Guinea-Bissau</v>
      </c>
      <c r="U213" s="11">
        <f t="shared" si="43"/>
        <v>1.9715313111649181E-5</v>
      </c>
    </row>
    <row r="214" spans="1:21" x14ac:dyDescent="0.25">
      <c r="A214">
        <f t="shared" si="36"/>
        <v>18</v>
      </c>
      <c r="B214" t="s">
        <v>127</v>
      </c>
      <c r="C214" s="9">
        <f>VLOOKUP($B214,'COMtrade - US goods exports'!$N:$AQ,30,FALSE)</f>
        <v>4486971384</v>
      </c>
      <c r="D214" s="9">
        <f>VLOOKUP($B214,'COMtrade - US goods imports'!$N:$AQ,30,FALSE)</f>
        <v>2390730906</v>
      </c>
      <c r="E214" s="11">
        <f t="shared" si="35"/>
        <v>2.0962404779999999</v>
      </c>
      <c r="G214">
        <f t="shared" si="44"/>
        <v>212</v>
      </c>
      <c r="H214" t="str">
        <f t="shared" si="37"/>
        <v>India</v>
      </c>
      <c r="I214" s="11">
        <f t="shared" si="38"/>
        <v>-43.645611688000002</v>
      </c>
      <c r="O214">
        <f t="shared" si="39"/>
        <v>67</v>
      </c>
      <c r="P214" t="str">
        <f t="shared" si="40"/>
        <v>Egypt</v>
      </c>
      <c r="Q214" s="11">
        <f t="shared" si="41"/>
        <v>7.7619809528139905E-2</v>
      </c>
      <c r="S214">
        <f t="shared" si="45"/>
        <v>212</v>
      </c>
      <c r="T214" t="str">
        <f t="shared" si="42"/>
        <v>Cook Isds</v>
      </c>
      <c r="U214" s="11">
        <f t="shared" si="43"/>
        <v>1.7439962306713756E-5</v>
      </c>
    </row>
    <row r="215" spans="1:21" x14ac:dyDescent="0.25">
      <c r="A215">
        <f t="shared" si="36"/>
        <v>7</v>
      </c>
      <c r="B215" t="s">
        <v>906</v>
      </c>
      <c r="C215" s="9">
        <f>VLOOKUP($B215,'COMtrade - US goods exports'!$N:$AQ,30,FALSE)</f>
        <v>74054013691</v>
      </c>
      <c r="D215" s="9">
        <f>VLOOKUP($B215,'COMtrade - US goods imports'!$N:$AQ,30,FALSE)</f>
        <v>63576137456</v>
      </c>
      <c r="E215" s="11">
        <f t="shared" si="35"/>
        <v>10.477876235</v>
      </c>
      <c r="G215">
        <f t="shared" si="44"/>
        <v>213</v>
      </c>
      <c r="H215" t="str">
        <f t="shared" si="37"/>
        <v>Italy</v>
      </c>
      <c r="I215" s="11">
        <f t="shared" si="38"/>
        <v>-44.010525495000003</v>
      </c>
      <c r="O215">
        <f t="shared" si="39"/>
        <v>12</v>
      </c>
      <c r="P215" t="str">
        <f t="shared" si="40"/>
        <v>United Kingdom</v>
      </c>
      <c r="Q215" s="11">
        <f t="shared" si="41"/>
        <v>2.0641251039524402</v>
      </c>
      <c r="S215">
        <f t="shared" si="45"/>
        <v>213</v>
      </c>
      <c r="T215" t="str">
        <f t="shared" si="42"/>
        <v>Tuvalu</v>
      </c>
      <c r="U215" s="11">
        <f t="shared" si="43"/>
        <v>1.6120244554380559E-5</v>
      </c>
    </row>
    <row r="216" spans="1:21" x14ac:dyDescent="0.25">
      <c r="A216">
        <f t="shared" si="36"/>
        <v>53</v>
      </c>
      <c r="B216" t="s">
        <v>908</v>
      </c>
      <c r="C216" s="9">
        <f>VLOOKUP($B216,'COMtrade - US goods exports'!$N:$AQ,30,FALSE)</f>
        <v>424880288</v>
      </c>
      <c r="D216" s="9">
        <f>VLOOKUP($B216,'COMtrade - US goods imports'!$N:$AQ,30,FALSE)</f>
        <v>192443901</v>
      </c>
      <c r="E216" s="11">
        <f t="shared" si="35"/>
        <v>0.23243638699999999</v>
      </c>
      <c r="G216">
        <f t="shared" si="44"/>
        <v>214</v>
      </c>
      <c r="H216" t="str">
        <f t="shared" si="37"/>
        <v>Other Asia</v>
      </c>
      <c r="I216" s="11">
        <f t="shared" si="38"/>
        <v>-47.978183735999998</v>
      </c>
      <c r="O216">
        <f t="shared" si="39"/>
        <v>114</v>
      </c>
      <c r="P216" t="str">
        <f t="shared" si="40"/>
        <v>United Rep. of Tanzania</v>
      </c>
      <c r="Q216" s="11">
        <f t="shared" si="41"/>
        <v>6.2480720448226858E-3</v>
      </c>
      <c r="S216">
        <f t="shared" si="45"/>
        <v>214</v>
      </c>
      <c r="T216" t="str">
        <f t="shared" si="42"/>
        <v>Palau</v>
      </c>
      <c r="U216" s="11">
        <f t="shared" si="43"/>
        <v>1.5537981757432525E-5</v>
      </c>
    </row>
    <row r="217" spans="1:21" x14ac:dyDescent="0.25">
      <c r="A217">
        <f t="shared" si="36"/>
        <v>93</v>
      </c>
      <c r="B217" t="s">
        <v>41</v>
      </c>
      <c r="C217" s="9">
        <f>VLOOKUP($B217,'COMtrade - US goods exports'!$N:$AQ,30,FALSE)</f>
        <v>46222394</v>
      </c>
      <c r="D217" s="9">
        <f>VLOOKUP($B217,'COMtrade - US goods imports'!$N:$AQ,30,FALSE)</f>
        <v>4125665</v>
      </c>
      <c r="E217" s="11">
        <f t="shared" si="35"/>
        <v>4.2096728999999999E-2</v>
      </c>
      <c r="G217">
        <f t="shared" si="44"/>
        <v>215</v>
      </c>
      <c r="H217" t="str">
        <f t="shared" si="37"/>
        <v>Rep. of Korea</v>
      </c>
      <c r="I217" s="11">
        <f t="shared" si="38"/>
        <v>-51.390315123000001</v>
      </c>
      <c r="O217">
        <f t="shared" si="39"/>
        <v>187</v>
      </c>
      <c r="P217" t="str">
        <f t="shared" si="40"/>
        <v>Burkina Faso</v>
      </c>
      <c r="Q217" s="11">
        <f t="shared" si="41"/>
        <v>1.3394787789509311E-4</v>
      </c>
      <c r="S217">
        <f t="shared" si="45"/>
        <v>215</v>
      </c>
      <c r="T217" t="str">
        <f t="shared" si="42"/>
        <v>Eritrea</v>
      </c>
      <c r="U217" s="11">
        <f t="shared" si="43"/>
        <v>1.3513763033147989E-5</v>
      </c>
    </row>
    <row r="218" spans="1:21" x14ac:dyDescent="0.25">
      <c r="A218">
        <f t="shared" si="36"/>
        <v>29</v>
      </c>
      <c r="B218" t="s">
        <v>443</v>
      </c>
      <c r="C218" s="9">
        <f>VLOOKUP($B218,'COMtrade - US goods exports'!$N:$AQ,30,FALSE)</f>
        <v>1878741511</v>
      </c>
      <c r="D218" s="9">
        <f>VLOOKUP($B218,'COMtrade - US goods imports'!$N:$AQ,30,FALSE)</f>
        <v>874434280</v>
      </c>
      <c r="E218" s="11">
        <f t="shared" si="35"/>
        <v>1.0043072310000001</v>
      </c>
      <c r="G218">
        <f t="shared" si="44"/>
        <v>216</v>
      </c>
      <c r="H218" t="str">
        <f t="shared" si="37"/>
        <v>Ireland</v>
      </c>
      <c r="I218" s="11">
        <f t="shared" si="38"/>
        <v>-65.347905609999998</v>
      </c>
      <c r="O218">
        <f t="shared" si="39"/>
        <v>85</v>
      </c>
      <c r="P218" t="str">
        <f t="shared" si="40"/>
        <v>Uruguay</v>
      </c>
      <c r="Q218" s="11">
        <f t="shared" si="41"/>
        <v>2.8390239189251588E-2</v>
      </c>
      <c r="S218">
        <f t="shared" si="45"/>
        <v>216</v>
      </c>
      <c r="T218" t="str">
        <f t="shared" si="42"/>
        <v>Kiribati</v>
      </c>
      <c r="U218" s="11">
        <f t="shared" si="43"/>
        <v>1.3305487364450452E-5</v>
      </c>
    </row>
    <row r="219" spans="1:21" x14ac:dyDescent="0.25">
      <c r="A219">
        <f t="shared" si="36"/>
        <v>51</v>
      </c>
      <c r="B219" t="s">
        <v>445</v>
      </c>
      <c r="C219" s="9">
        <f>VLOOKUP($B219,'COMtrade - US goods exports'!$N:$AQ,30,FALSE)</f>
        <v>367843251</v>
      </c>
      <c r="D219" s="9">
        <f>VLOOKUP($B219,'COMtrade - US goods imports'!$N:$AQ,30,FALSE)</f>
        <v>94930608</v>
      </c>
      <c r="E219" s="11">
        <f t="shared" si="35"/>
        <v>0.27291264300000001</v>
      </c>
      <c r="G219">
        <f t="shared" si="44"/>
        <v>217</v>
      </c>
      <c r="H219" t="str">
        <f t="shared" si="37"/>
        <v>Canada</v>
      </c>
      <c r="I219" s="11">
        <f t="shared" si="38"/>
        <v>-66.746180590999998</v>
      </c>
      <c r="O219">
        <f t="shared" si="39"/>
        <v>127</v>
      </c>
      <c r="P219" t="str">
        <f t="shared" si="40"/>
        <v>Uzbekistan</v>
      </c>
      <c r="Q219" s="11">
        <f t="shared" si="41"/>
        <v>3.0821100329015924E-3</v>
      </c>
      <c r="S219">
        <f t="shared" si="45"/>
        <v>217</v>
      </c>
      <c r="T219" t="str">
        <f t="shared" si="42"/>
        <v>Br. Indian Ocean Terr.</v>
      </c>
      <c r="U219" s="11">
        <f t="shared" si="43"/>
        <v>1.0402290124398431E-5</v>
      </c>
    </row>
    <row r="220" spans="1:21" x14ac:dyDescent="0.25">
      <c r="A220">
        <f t="shared" si="36"/>
        <v>177</v>
      </c>
      <c r="B220" t="s">
        <v>451</v>
      </c>
      <c r="C220" s="9">
        <f>VLOOKUP($B220,'COMtrade - US goods exports'!$N:$AQ,30,FALSE)</f>
        <v>2501338460</v>
      </c>
      <c r="D220" s="9">
        <f>VLOOKUP($B220,'COMtrade - US goods imports'!$N:$AQ,30,FALSE)</f>
        <v>3593628804</v>
      </c>
      <c r="E220" s="11">
        <f t="shared" si="35"/>
        <v>-1.092290344</v>
      </c>
      <c r="G220">
        <f t="shared" si="44"/>
        <v>218</v>
      </c>
      <c r="H220" t="str">
        <f t="shared" si="37"/>
        <v>Japan</v>
      </c>
      <c r="I220" s="11">
        <f t="shared" si="38"/>
        <v>-71.186272009999996</v>
      </c>
      <c r="O220">
        <f t="shared" si="39"/>
        <v>60</v>
      </c>
      <c r="P220" t="str">
        <f t="shared" si="40"/>
        <v>Venezuela</v>
      </c>
      <c r="Q220" s="11">
        <f t="shared" si="41"/>
        <v>0.11667427002397954</v>
      </c>
      <c r="S220">
        <f t="shared" si="45"/>
        <v>218</v>
      </c>
      <c r="T220" t="str">
        <f t="shared" si="42"/>
        <v>South Sudan</v>
      </c>
      <c r="U220" s="11">
        <f t="shared" si="43"/>
        <v>1.0020673256141089E-5</v>
      </c>
    </row>
    <row r="221" spans="1:21" x14ac:dyDescent="0.25">
      <c r="A221">
        <f t="shared" si="36"/>
        <v>118</v>
      </c>
      <c r="B221" t="s">
        <v>913</v>
      </c>
      <c r="C221" s="9">
        <f>VLOOKUP($B221,'COMtrade - US goods exports'!$N:$AQ,30,FALSE)</f>
        <v>1838440</v>
      </c>
      <c r="D221" s="9">
        <f>VLOOKUP($B221,'COMtrade - US goods imports'!$N:$AQ,30,FALSE)</f>
        <v>57712</v>
      </c>
      <c r="E221" s="11">
        <f t="shared" si="35"/>
        <v>1.7807280000000001E-3</v>
      </c>
      <c r="G221">
        <f t="shared" si="44"/>
        <v>219</v>
      </c>
      <c r="H221" t="str">
        <f t="shared" si="37"/>
        <v>Germany</v>
      </c>
      <c r="I221" s="11">
        <f t="shared" si="38"/>
        <v>-83.126796928000005</v>
      </c>
      <c r="O221">
        <f t="shared" si="39"/>
        <v>220</v>
      </c>
      <c r="P221" t="str">
        <f t="shared" si="40"/>
        <v>Wallis and Futuna Isds</v>
      </c>
      <c r="Q221" s="11">
        <f t="shared" si="41"/>
        <v>1.8737342777665209E-6</v>
      </c>
      <c r="S221">
        <f t="shared" si="45"/>
        <v>219</v>
      </c>
      <c r="T221" t="str">
        <f t="shared" si="42"/>
        <v>Heard Island and McDonald Islands</v>
      </c>
      <c r="U221" s="11">
        <f t="shared" si="43"/>
        <v>7.7860685095401003E-6</v>
      </c>
    </row>
    <row r="222" spans="1:21" x14ac:dyDescent="0.25">
      <c r="A222">
        <f t="shared" si="36"/>
        <v>100</v>
      </c>
      <c r="B222" t="s">
        <v>463</v>
      </c>
      <c r="C222" s="9">
        <f>VLOOKUP($B222,'COMtrade - US goods exports'!$N:$AQ,30,FALSE)</f>
        <v>32701413</v>
      </c>
      <c r="D222" s="9">
        <f>VLOOKUP($B222,'COMtrade - US goods imports'!$N:$AQ,30,FALSE)</f>
        <v>6163422</v>
      </c>
      <c r="E222" s="11">
        <f t="shared" si="35"/>
        <v>2.6537991E-2</v>
      </c>
      <c r="G222">
        <f t="shared" si="44"/>
        <v>220</v>
      </c>
      <c r="H222" t="str">
        <f t="shared" si="37"/>
        <v>Vietnam</v>
      </c>
      <c r="I222" s="11">
        <f t="shared" si="38"/>
        <v>-104.626253699</v>
      </c>
      <c r="O222">
        <f t="shared" si="39"/>
        <v>179</v>
      </c>
      <c r="P222" t="str">
        <f t="shared" si="40"/>
        <v>Samoa</v>
      </c>
      <c r="Q222" s="11">
        <f t="shared" si="41"/>
        <v>2.0010769111693035E-4</v>
      </c>
      <c r="S222">
        <f t="shared" si="45"/>
        <v>220</v>
      </c>
      <c r="T222" t="str">
        <f t="shared" si="42"/>
        <v>Wallis and Futuna Isds</v>
      </c>
      <c r="U222" s="11">
        <f t="shared" si="43"/>
        <v>1.8737342777665209E-6</v>
      </c>
    </row>
    <row r="223" spans="1:21" x14ac:dyDescent="0.25">
      <c r="A223">
        <f t="shared" si="36"/>
        <v>60</v>
      </c>
      <c r="B223" t="s">
        <v>467</v>
      </c>
      <c r="C223" s="9">
        <f>VLOOKUP($B223,'COMtrade - US goods exports'!$N:$AQ,30,FALSE)</f>
        <v>178790382</v>
      </c>
      <c r="D223" s="9">
        <f>VLOOKUP($B223,'COMtrade - US goods imports'!$N:$AQ,30,FALSE)</f>
        <v>6720982</v>
      </c>
      <c r="E223" s="11">
        <f t="shared" si="35"/>
        <v>0.17206940000000001</v>
      </c>
      <c r="G223">
        <f t="shared" si="44"/>
        <v>221</v>
      </c>
      <c r="H223" t="str">
        <f t="shared" si="37"/>
        <v>Mexico</v>
      </c>
      <c r="I223" s="11">
        <f t="shared" si="38"/>
        <v>-152.349086167</v>
      </c>
      <c r="O223">
        <f t="shared" si="39"/>
        <v>177</v>
      </c>
      <c r="P223" t="str">
        <f t="shared" si="40"/>
        <v>Yemen</v>
      </c>
      <c r="Q223" s="11">
        <f t="shared" si="41"/>
        <v>2.1820997979019591E-4</v>
      </c>
      <c r="S223">
        <f t="shared" si="45"/>
        <v>221</v>
      </c>
      <c r="T223" t="str">
        <f t="shared" si="42"/>
        <v>Saint Pierre and Miquelon</v>
      </c>
      <c r="U223" s="11">
        <f t="shared" si="43"/>
        <v>1.6999385405041803E-6</v>
      </c>
    </row>
    <row r="224" spans="1:21" s="13" customFormat="1" x14ac:dyDescent="0.25">
      <c r="A224">
        <f t="shared" si="36"/>
        <v>144</v>
      </c>
      <c r="B224" s="13" t="s">
        <v>471</v>
      </c>
      <c r="C224" s="14">
        <f>VLOOKUP($B224,'COMtrade - US goods exports'!$N:$AQ,30,FALSE)</f>
        <v>94485623</v>
      </c>
      <c r="D224" s="14">
        <f>VLOOKUP($B224,'COMtrade - US goods imports'!$N:$AQ,30,FALSE)</f>
        <v>153329364</v>
      </c>
      <c r="E224" s="15">
        <f t="shared" si="35"/>
        <v>-5.8843740999999998E-2</v>
      </c>
      <c r="G224">
        <f t="shared" si="44"/>
        <v>222</v>
      </c>
      <c r="H224" t="str">
        <f t="shared" si="37"/>
        <v>China</v>
      </c>
      <c r="I224" s="11">
        <f t="shared" si="38"/>
        <v>-279.40554563900002</v>
      </c>
      <c r="O224">
        <f t="shared" si="39"/>
        <v>116</v>
      </c>
      <c r="P224" t="str">
        <f t="shared" si="40"/>
        <v>Zambia</v>
      </c>
      <c r="Q224" s="11">
        <f t="shared" si="41"/>
        <v>4.9781412031282921E-3</v>
      </c>
      <c r="S224">
        <f t="shared" si="45"/>
        <v>222</v>
      </c>
      <c r="T224" t="str">
        <f t="shared" si="42"/>
        <v>Pitcairn</v>
      </c>
      <c r="U224" s="11">
        <f t="shared" si="43"/>
        <v>4.9888759551151166E-7</v>
      </c>
    </row>
    <row r="226" spans="2:16" x14ac:dyDescent="0.25">
      <c r="B226" s="7" t="s">
        <v>633</v>
      </c>
      <c r="C226" s="10">
        <f>VLOOKUP($B226,'COMtrade - US goods exports'!$N:$AQ,30,FALSE)</f>
        <v>2018542583771</v>
      </c>
      <c r="D226" s="10">
        <f>VLOOKUP($B226,'COMtrade - US goods imports'!$N:$AQ,30,FALSE)</f>
        <v>3080052528515</v>
      </c>
      <c r="E226" s="12">
        <f>(C226-D226)/1000000000</f>
        <v>-1061.509944744</v>
      </c>
      <c r="P226" s="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867D2-60C5-42F0-A99F-710801E8243C}">
  <dimension ref="A1:Q358"/>
  <sheetViews>
    <sheetView workbookViewId="0">
      <pane xSplit="3" ySplit="6" topLeftCell="D193" activePane="bottomRight" state="frozen"/>
      <selection pane="topRight" activeCell="C1" sqref="C1"/>
      <selection pane="bottomLeft" activeCell="A7" sqref="A7"/>
      <selection pane="bottomRight" activeCell="Q204" sqref="Q204"/>
    </sheetView>
  </sheetViews>
  <sheetFormatPr defaultColWidth="9.140625" defaultRowHeight="15" x14ac:dyDescent="0.25"/>
  <cols>
    <col min="1" max="1" width="5" style="49" bestFit="1" customWidth="1"/>
    <col min="2" max="2" width="5" style="49" customWidth="1"/>
    <col min="3" max="3" width="9.140625" style="49"/>
    <col min="4" max="17" width="17.5703125" style="49" bestFit="1" customWidth="1"/>
    <col min="18" max="16384" width="9.140625" style="49"/>
  </cols>
  <sheetData>
    <row r="1" spans="1:17" x14ac:dyDescent="0.25">
      <c r="D1" s="50" t="s">
        <v>2311</v>
      </c>
      <c r="E1" s="49" t="str">
        <f t="shared" ref="E1:J1" si="0">$D$1</f>
        <v>Nov24_1.db</v>
      </c>
      <c r="F1" s="49" t="str">
        <f t="shared" si="0"/>
        <v>Nov24_1.db</v>
      </c>
      <c r="G1" s="49" t="str">
        <f t="shared" si="0"/>
        <v>Nov24_1.db</v>
      </c>
      <c r="H1" s="49" t="str">
        <f t="shared" si="0"/>
        <v>Nov24_1.db</v>
      </c>
      <c r="I1" s="49" t="str">
        <f t="shared" si="0"/>
        <v>Nov24_1.db</v>
      </c>
      <c r="J1" s="49" t="str">
        <f t="shared" si="0"/>
        <v>Nov24_1.db</v>
      </c>
      <c r="K1" s="49" t="s">
        <v>2346</v>
      </c>
      <c r="L1" s="49" t="str">
        <f>$K$1</f>
        <v>GSS_Fullblown_Trump_Presidency_Nov24_1.db</v>
      </c>
      <c r="M1" s="49" t="str">
        <f t="shared" ref="M1:Q1" si="1">$K$1</f>
        <v>GSS_Fullblown_Trump_Presidency_Nov24_1.db</v>
      </c>
      <c r="N1" s="49" t="str">
        <f t="shared" si="1"/>
        <v>GSS_Fullblown_Trump_Presidency_Nov24_1.db</v>
      </c>
      <c r="O1" s="49" t="str">
        <f t="shared" si="1"/>
        <v>GSS_Fullblown_Trump_Presidency_Nov24_1.db</v>
      </c>
      <c r="P1" s="49" t="str">
        <f t="shared" si="1"/>
        <v>GSS_Fullblown_Trump_Presidency_Nov24_1.db</v>
      </c>
      <c r="Q1" s="49" t="str">
        <f t="shared" si="1"/>
        <v>GSS_Fullblown_Trump_Presidency_Nov24_1.db</v>
      </c>
    </row>
    <row r="2" spans="1:17" x14ac:dyDescent="0.25">
      <c r="D2" s="49" t="s">
        <v>2347</v>
      </c>
      <c r="E2" s="49" t="s">
        <v>2347</v>
      </c>
      <c r="F2" s="49" t="s">
        <v>2347</v>
      </c>
      <c r="G2" s="49" t="s">
        <v>2347</v>
      </c>
      <c r="H2" s="49" t="s">
        <v>633</v>
      </c>
      <c r="I2" s="49" t="s">
        <v>633</v>
      </c>
      <c r="J2" s="49" t="s">
        <v>2347</v>
      </c>
      <c r="K2" s="49" t="s">
        <v>2347</v>
      </c>
      <c r="L2" s="49" t="s">
        <v>2347</v>
      </c>
      <c r="M2" s="49" t="s">
        <v>2347</v>
      </c>
      <c r="N2" s="49" t="s">
        <v>2347</v>
      </c>
      <c r="O2" s="49" t="s">
        <v>633</v>
      </c>
      <c r="P2" s="49" t="s">
        <v>633</v>
      </c>
      <c r="Q2" s="49" t="s">
        <v>2347</v>
      </c>
    </row>
    <row r="3" spans="1:17" x14ac:dyDescent="0.25">
      <c r="D3" s="49" t="s">
        <v>937</v>
      </c>
      <c r="E3" s="49" t="s">
        <v>2337</v>
      </c>
      <c r="F3" s="49" t="s">
        <v>628</v>
      </c>
      <c r="G3" s="49" t="s">
        <v>917</v>
      </c>
      <c r="H3" s="49" t="s">
        <v>937</v>
      </c>
      <c r="I3" s="50" t="s">
        <v>2337</v>
      </c>
      <c r="J3" s="50" t="s">
        <v>2387</v>
      </c>
      <c r="K3" s="49" t="s">
        <v>937</v>
      </c>
      <c r="L3" s="49" t="s">
        <v>2337</v>
      </c>
      <c r="M3" s="49" t="s">
        <v>628</v>
      </c>
      <c r="N3" s="49" t="s">
        <v>917</v>
      </c>
      <c r="O3" s="49" t="s">
        <v>937</v>
      </c>
      <c r="P3" s="50" t="s">
        <v>2337</v>
      </c>
      <c r="Q3" s="50" t="s">
        <v>2387</v>
      </c>
    </row>
    <row r="4" spans="1:17" x14ac:dyDescent="0.25">
      <c r="D4" s="49" t="s">
        <v>905</v>
      </c>
      <c r="E4" s="49" t="s">
        <v>905</v>
      </c>
      <c r="F4" s="49" t="s">
        <v>905</v>
      </c>
      <c r="G4" s="49" t="s">
        <v>905</v>
      </c>
      <c r="H4" s="49" t="s">
        <v>2322</v>
      </c>
      <c r="I4" s="49" t="s">
        <v>2322</v>
      </c>
      <c r="J4" s="49" t="s">
        <v>905</v>
      </c>
      <c r="K4" s="49" t="s">
        <v>905</v>
      </c>
      <c r="L4" s="49" t="s">
        <v>905</v>
      </c>
      <c r="M4" s="49" t="s">
        <v>905</v>
      </c>
      <c r="N4" s="49" t="s">
        <v>905</v>
      </c>
      <c r="O4" s="49" t="s">
        <v>2322</v>
      </c>
      <c r="P4" s="49" t="s">
        <v>2322</v>
      </c>
      <c r="Q4" s="49" t="s">
        <v>905</v>
      </c>
    </row>
    <row r="5" spans="1:17" x14ac:dyDescent="0.25">
      <c r="D5" s="49" t="s">
        <v>2348</v>
      </c>
      <c r="E5" s="49" t="s">
        <v>2348</v>
      </c>
      <c r="F5" s="49" t="s">
        <v>2348</v>
      </c>
      <c r="G5" s="49" t="s">
        <v>2348</v>
      </c>
      <c r="H5" s="49" t="s">
        <v>2348</v>
      </c>
      <c r="I5" s="49" t="s">
        <v>2348</v>
      </c>
      <c r="J5" s="49" t="s">
        <v>2348</v>
      </c>
      <c r="K5" s="49" t="s">
        <v>2348</v>
      </c>
      <c r="L5" s="49" t="s">
        <v>2348</v>
      </c>
      <c r="M5" s="49" t="s">
        <v>2348</v>
      </c>
      <c r="N5" s="49" t="s">
        <v>2348</v>
      </c>
      <c r="O5" s="49" t="s">
        <v>2348</v>
      </c>
      <c r="P5" s="49" t="s">
        <v>2348</v>
      </c>
      <c r="Q5" s="49" t="s">
        <v>2348</v>
      </c>
    </row>
    <row r="6" spans="1:17" x14ac:dyDescent="0.25">
      <c r="C6" s="49">
        <f>C358+5</f>
        <v>2329</v>
      </c>
      <c r="D6" s="51" t="str" cm="1">
        <f t="array" ref="D6">_xlfn.CONCAT(INDEX(GMW!$A$2:$NE$60,MATCH(1,(GMW!$NE$2:$NE$60=D$3)*(GMW!$ND$2:$ND$60=D$4)*(GMW!$NF$2:$NF$60=D$1),0),$C6-1966),"0",(INDEX(GMW!$A$2:$NE$60,MATCH(1,(GMW!$NE$2:$NE$60=D$3)*(GMW!$ND$2:$ND$60=D$4)*(GMW!$NF$2:$NF$60=D$1),0),$C6-1965)))</f>
        <v>202402</v>
      </c>
      <c r="E6" s="51" t="str" cm="1">
        <f t="array" ref="E6">_xlfn.CONCAT(INDEX(GMW!$A$2:$NE$60,MATCH(1,(GMW!$NE$2:$NE$60=E$3)*(GMW!$ND$2:$ND$60=E$4)*(GMW!$NF$2:$NF$60=E$1),0),$C6-1966),"0",(INDEX(GMW!$A$2:$NE$60,MATCH(1,(GMW!$NE$2:$NE$60=E$3)*(GMW!$ND$2:$ND$60=E$4)*(GMW!$NF$2:$NF$60=E$1),0),$C6-1965)))</f>
        <v>202403</v>
      </c>
      <c r="F6" s="51" t="str" cm="1">
        <f t="array" ref="F6">_xlfn.CONCAT(INDEX(GMW!$A$2:$NE$60,MATCH(1,(GMW!$NE$2:$NE$60=F$3)*(GMW!$ND$2:$ND$60=F$4)*(GMW!$NF$2:$NF$60=F$1),0),$C6-1966),"0",(INDEX(GMW!$A$2:$NE$60,MATCH(1,(GMW!$NE$2:$NE$60=F$3)*(GMW!$ND$2:$ND$60=F$4)*(GMW!$NF$2:$NF$60=F$1),0),$C6-1965)))</f>
        <v>202402</v>
      </c>
      <c r="G6" s="51" t="str" cm="1">
        <f t="array" ref="G6">_xlfn.CONCAT(INDEX(GMW!$A$2:$NE$60,MATCH(1,(GMW!$NE$2:$NE$60=G$3)*(GMW!$ND$2:$ND$60=G$4)*(GMW!$NF$2:$NF$60=G$1),0),$C6-1966),"0",(INDEX(GMW!$A$2:$NE$60,MATCH(1,(GMW!$NE$2:$NE$60=G$3)*(GMW!$ND$2:$ND$60=G$4)*(GMW!$NF$2:$NF$60=G$1),0),$C6-1965)))</f>
        <v>202402</v>
      </c>
      <c r="H6" s="51" t="str" cm="1">
        <f t="array" ref="H6">_xlfn.CONCAT(INDEX(GMW!$A$2:$NE$60,MATCH(1,(GMW!$NE$2:$NE$60=H$3)*(GMW!$ND$2:$ND$60=H$4)*(GMW!$NF$2:$NF$60=H$1),0),$C6-1966),"0",(INDEX(GMW!$A$2:$NE$60,MATCH(1,(GMW!$NE$2:$NE$60=H$3)*(GMW!$ND$2:$ND$60=H$4)*(GMW!$NF$2:$NF$60=H$1),0),$C6-1965)))</f>
        <v>NA0NA</v>
      </c>
      <c r="I6" s="51" t="str" cm="1">
        <f t="array" ref="I6">_xlfn.CONCAT(INDEX(GMW!$A$2:$NE$60,MATCH(1,(GMW!$NE$2:$NE$60=I$3)*(GMW!$ND$2:$ND$60=I$4)*(GMW!$NF$2:$NF$60=I$1),0),$C6-1966),"0",(INDEX(GMW!$A$2:$NE$60,MATCH(1,(GMW!$NE$2:$NE$60=I$3)*(GMW!$ND$2:$ND$60=I$4)*(GMW!$NF$2:$NF$60=I$1),0),$C6-1965)))</f>
        <v>199404</v>
      </c>
      <c r="J6" s="51" t="str" cm="1">
        <f t="array" ref="J6">_xlfn.CONCAT(INDEX(GMW!$A$2:$NE$60,MATCH(1,(GMW!$NE$2:$NE$60=J$3)*(GMW!$ND$2:$ND$60=J$4)*(GMW!$NF$2:$NF$60=J$1),0),$C6-1966),"0",(INDEX(GMW!$A$2:$NE$60,MATCH(1,(GMW!$NE$2:$NE$60=J$3)*(GMW!$ND$2:$ND$60=J$4)*(GMW!$NF$2:$NF$60=J$1),0),$C6-1965)))</f>
        <v>202403</v>
      </c>
      <c r="K6" s="51" t="str" cm="1">
        <f t="array" ref="K6">_xlfn.CONCAT(INDEX(GMW!$A$2:$NE$60,MATCH(1,(GMW!$NE$2:$NE$60=K$3)*(GMW!$ND$2:$ND$60=K$4)*(GMW!$NF$2:$NF$60=K$1),0),$C6-1966),"0",(INDEX(GMW!$A$2:$NE$60,MATCH(1,(GMW!$NE$2:$NE$60=K$3)*(GMW!$ND$2:$ND$60=K$4)*(GMW!$NF$2:$NF$60=K$1),0),$C6-1965)))</f>
        <v>202402</v>
      </c>
      <c r="L6" s="51" t="str" cm="1">
        <f t="array" ref="L6">_xlfn.CONCAT(INDEX(GMW!$A$2:$NE$60,MATCH(1,(GMW!$NE$2:$NE$60=L$3)*(GMW!$ND$2:$ND$60=L$4)*(GMW!$NF$2:$NF$60=L$1),0),$C6-1966),"0",(INDEX(GMW!$A$2:$NE$60,MATCH(1,(GMW!$NE$2:$NE$60=L$3)*(GMW!$ND$2:$ND$60=L$4)*(GMW!$NF$2:$NF$60=L$1),0),$C6-1965)))</f>
        <v>202403</v>
      </c>
      <c r="M6" s="51" t="str" cm="1">
        <f t="array" ref="M6">_xlfn.CONCAT(INDEX(GMW!$A$2:$NE$60,MATCH(1,(GMW!$NE$2:$NE$60=M$3)*(GMW!$ND$2:$ND$60=M$4)*(GMW!$NF$2:$NF$60=M$1),0),$C6-1966),"0",(INDEX(GMW!$A$2:$NE$60,MATCH(1,(GMW!$NE$2:$NE$60=M$3)*(GMW!$ND$2:$ND$60=M$4)*(GMW!$NF$2:$NF$60=M$1),0),$C6-1965)))</f>
        <v>202402</v>
      </c>
      <c r="N6" s="51" t="str" cm="1">
        <f t="array" ref="N6">_xlfn.CONCAT(INDEX(GMW!$A$2:$NE$60,MATCH(1,(GMW!$NE$2:$NE$60=N$3)*(GMW!$ND$2:$ND$60=N$4)*(GMW!$NF$2:$NF$60=N$1),0),$C6-1966),"0",(INDEX(GMW!$A$2:$NE$60,MATCH(1,(GMW!$NE$2:$NE$60=N$3)*(GMW!$ND$2:$ND$60=N$4)*(GMW!$NF$2:$NF$60=N$1),0),$C6-1965)))</f>
        <v>202402</v>
      </c>
      <c r="O6" s="51" t="str" cm="1">
        <f t="array" ref="O6">_xlfn.CONCAT(INDEX(GMW!$A$2:$NE$60,MATCH(1,(GMW!$NE$2:$NE$60=O$3)*(GMW!$ND$2:$ND$60=O$4)*(GMW!$NF$2:$NF$60=O$1),0),$C6-1966),"0",(INDEX(GMW!$A$2:$NE$60,MATCH(1,(GMW!$NE$2:$NE$60=O$3)*(GMW!$ND$2:$ND$60=O$4)*(GMW!$NF$2:$NF$60=O$1),0),$C6-1965)))</f>
        <v>NA0NA</v>
      </c>
      <c r="P6" s="51" t="str" cm="1">
        <f t="array" ref="P6">_xlfn.CONCAT(INDEX(GMW!$A$2:$NE$60,MATCH(1,(GMW!$NE$2:$NE$60=P$3)*(GMW!$ND$2:$ND$60=P$4)*(GMW!$NF$2:$NF$60=P$1),0),$C6-1966),"0",(INDEX(GMW!$A$2:$NE$60,MATCH(1,(GMW!$NE$2:$NE$60=P$3)*(GMW!$ND$2:$ND$60=P$4)*(GMW!$NF$2:$NF$60=P$1),0),$C6-1965)))</f>
        <v>199404</v>
      </c>
      <c r="Q6" s="51" t="str" cm="1">
        <f t="array" ref="Q6">_xlfn.CONCAT(INDEX(GMW!$A$2:$NE$60,MATCH(1,(GMW!$NE$2:$NE$60=Q$3)*(GMW!$ND$2:$ND$60=Q$4)*(GMW!$NF$2:$NF$60=Q$1),0),$C6-1966),"0",(INDEX(GMW!$A$2:$NE$60,MATCH(1,(GMW!$NE$2:$NE$60=Q$3)*(GMW!$ND$2:$ND$60=Q$4)*(GMW!$NF$2:$NF$60=Q$1),0),$C6-1965)))</f>
        <v>202403</v>
      </c>
    </row>
    <row r="7" spans="1:17" x14ac:dyDescent="0.25">
      <c r="A7" s="49">
        <v>1973</v>
      </c>
      <c r="B7" s="49">
        <v>1973</v>
      </c>
      <c r="C7" s="49">
        <v>1973</v>
      </c>
      <c r="D7" s="49" cm="1">
        <f t="array" ref="D7">INDEX(GMW!$A$2:$NF$60,MATCH(1,(GMW!$NE$2:$NE$60=D$3)*(GMW!$ND$2:$ND$60=D$4)*(GMW!$NF$2:$NF$60=D$1),0),$C7-1966)</f>
        <v>0</v>
      </c>
      <c r="E7" s="49" cm="1">
        <f t="array" ref="E7">INDEX(GMW!$A$2:$NF$60,MATCH(1,(GMW!$NE$2:$NE$60=E$3)*(GMW!$ND$2:$ND$60=E$4)*(GMW!$NF$2:$NF$60=E$1),0),$C7-1966)</f>
        <v>0</v>
      </c>
      <c r="F7" s="49" cm="1">
        <f t="array" ref="F7">INDEX(GMW!$A$2:$NF$60,MATCH(1,(GMW!$NE$2:$NE$60=F$3)*(GMW!$ND$2:$ND$60=F$4)*(GMW!$NF$2:$NF$60=F$1),0),$C7-1966)</f>
        <v>0</v>
      </c>
      <c r="G7" s="49" cm="1">
        <f t="array" ref="G7">INDEX(GMW!$A$2:$NF$60,MATCH(1,(GMW!$NE$2:$NE$60=G$3)*(GMW!$ND$2:$ND$60=G$4)*(GMW!$NF$2:$NF$60=G$1),0),$C7-1966)</f>
        <v>0</v>
      </c>
      <c r="H7" s="49" cm="1">
        <f t="array" ref="H7">INDEX(GMW!$A$2:$NF$60,MATCH(1,(GMW!$NE$2:$NE$60=H$3)*(GMW!$ND$2:$ND$60=H$4)*(GMW!$NF$2:$NF$60=H$1),0),$C7-1966)</f>
        <v>0</v>
      </c>
      <c r="I7" s="49" cm="1">
        <f t="array" ref="I7">INDEX(GMW!$A$2:$NF$60,MATCH(1,(GMW!$NE$2:$NE$60=I$3)*(GMW!$ND$2:$ND$60=I$4)*(GMW!$NF$2:$NF$60=I$1),0),$C7-1966)</f>
        <v>0</v>
      </c>
      <c r="J7" s="49" cm="1">
        <f t="array" ref="J7">INDEX(GMW!$A$2:$NF$60,MATCH(1,(GMW!$NE$2:$NE$60=J$3)*(GMW!$ND$2:$ND$60=J$4)*(GMW!$NF$2:$NF$60=J$1),0),$C7-1966)</f>
        <v>0</v>
      </c>
      <c r="K7" s="49" cm="1">
        <f t="array" ref="K7">INDEX(GMW!$A$2:$NF$60,MATCH(1,(GMW!$NE$2:$NE$60=K$3)*(GMW!$ND$2:$ND$60=K$4)*(GMW!$NF$2:$NF$60=K$1),0),$C7-1966)</f>
        <v>0</v>
      </c>
      <c r="L7" s="49" cm="1">
        <f t="array" ref="L7">INDEX(GMW!$A$2:$NF$60,MATCH(1,(GMW!$NE$2:$NE$60=L$3)*(GMW!$ND$2:$ND$60=L$4)*(GMW!$NF$2:$NF$60=L$1),0),$C7-1966)</f>
        <v>0</v>
      </c>
      <c r="M7" s="49" cm="1">
        <f t="array" ref="M7">INDEX(GMW!$A$2:$NF$60,MATCH(1,(GMW!$NE$2:$NE$60=M$3)*(GMW!$ND$2:$ND$60=M$4)*(GMW!$NF$2:$NF$60=M$1),0),$C7-1966)</f>
        <v>0</v>
      </c>
      <c r="N7" s="49" cm="1">
        <f t="array" ref="N7">INDEX(GMW!$A$2:$NF$60,MATCH(1,(GMW!$NE$2:$NE$60=N$3)*(GMW!$ND$2:$ND$60=N$4)*(GMW!$NF$2:$NF$60=N$1),0),$C7-1966)</f>
        <v>0</v>
      </c>
      <c r="O7" s="49" cm="1">
        <f t="array" ref="O7">INDEX(GMW!$A$2:$NF$60,MATCH(1,(GMW!$NE$2:$NE$60=O$3)*(GMW!$ND$2:$ND$60=O$4)*(GMW!$NF$2:$NF$60=O$1),0),$C7-1966)</f>
        <v>0</v>
      </c>
      <c r="P7" s="49" cm="1">
        <f t="array" ref="P7">INDEX(GMW!$A$2:$NF$60,MATCH(1,(GMW!$NE$2:$NE$60=P$3)*(GMW!$ND$2:$ND$60=P$4)*(GMW!$NF$2:$NF$60=P$1),0),$C7-1966)</f>
        <v>0</v>
      </c>
      <c r="Q7" s="49" cm="1">
        <f t="array" ref="Q7">INDEX(GMW!$A$2:$NF$60,MATCH(1,(GMW!$NE$2:$NE$60=Q$3)*(GMW!$ND$2:$ND$60=Q$4)*(GMW!$NF$2:$NF$60=Q$1),0),$C7-1966)</f>
        <v>0</v>
      </c>
    </row>
    <row r="8" spans="1:17" x14ac:dyDescent="0.25">
      <c r="B8" s="49">
        <v>1973</v>
      </c>
      <c r="C8" s="49">
        <f>+C7+1</f>
        <v>1974</v>
      </c>
      <c r="D8" s="49" cm="1">
        <f t="array" ref="D8">INDEX(GMW!$A$2:$NF$60,MATCH(1,(GMW!$NE$2:$NE$60=D$3)*(GMW!$ND$2:$ND$60=D$4)*(GMW!$NF$2:$NF$60=D$1),0),$C8-1966)</f>
        <v>0</v>
      </c>
      <c r="E8" s="49" cm="1">
        <f t="array" ref="E8">INDEX(GMW!$A$2:$NF$60,MATCH(1,(GMW!$NE$2:$NE$60=E$3)*(GMW!$ND$2:$ND$60=E$4)*(GMW!$NF$2:$NF$60=E$1),0),$C8-1966)</f>
        <v>0</v>
      </c>
      <c r="F8" s="49" cm="1">
        <f t="array" ref="F8">INDEX(GMW!$A$2:$NF$60,MATCH(1,(GMW!$NE$2:$NE$60=F$3)*(GMW!$ND$2:$ND$60=F$4)*(GMW!$NF$2:$NF$60=F$1),0),$C8-1966)</f>
        <v>0</v>
      </c>
      <c r="G8" s="49" cm="1">
        <f t="array" ref="G8">INDEX(GMW!$A$2:$NF$60,MATCH(1,(GMW!$NE$2:$NE$60=G$3)*(GMW!$ND$2:$ND$60=G$4)*(GMW!$NF$2:$NF$60=G$1),0),$C8-1966)</f>
        <v>0</v>
      </c>
      <c r="H8" s="49" cm="1">
        <f t="array" ref="H8">INDEX(GMW!$A$2:$NF$60,MATCH(1,(GMW!$NE$2:$NE$60=H$3)*(GMW!$ND$2:$ND$60=H$4)*(GMW!$NF$2:$NF$60=H$1),0),$C8-1966)</f>
        <v>0</v>
      </c>
      <c r="I8" s="49" cm="1">
        <f t="array" ref="I8">INDEX(GMW!$A$2:$NF$60,MATCH(1,(GMW!$NE$2:$NE$60=I$3)*(GMW!$ND$2:$ND$60=I$4)*(GMW!$NF$2:$NF$60=I$1),0),$C8-1966)</f>
        <v>0</v>
      </c>
      <c r="J8" s="49" cm="1">
        <f t="array" ref="J8">INDEX(GMW!$A$2:$NF$60,MATCH(1,(GMW!$NE$2:$NE$60=J$3)*(GMW!$ND$2:$ND$60=J$4)*(GMW!$NF$2:$NF$60=J$1),0),$C8-1966)</f>
        <v>0</v>
      </c>
      <c r="K8" s="49" cm="1">
        <f t="array" ref="K8">INDEX(GMW!$A$2:$NF$60,MATCH(1,(GMW!$NE$2:$NE$60=K$3)*(GMW!$ND$2:$ND$60=K$4)*(GMW!$NF$2:$NF$60=K$1),0),$C8-1966)</f>
        <v>0</v>
      </c>
      <c r="L8" s="49" cm="1">
        <f t="array" ref="L8">INDEX(GMW!$A$2:$NF$60,MATCH(1,(GMW!$NE$2:$NE$60=L$3)*(GMW!$ND$2:$ND$60=L$4)*(GMW!$NF$2:$NF$60=L$1),0),$C8-1966)</f>
        <v>0</v>
      </c>
      <c r="M8" s="49" cm="1">
        <f t="array" ref="M8">INDEX(GMW!$A$2:$NF$60,MATCH(1,(GMW!$NE$2:$NE$60=M$3)*(GMW!$ND$2:$ND$60=M$4)*(GMW!$NF$2:$NF$60=M$1),0),$C8-1966)</f>
        <v>0</v>
      </c>
      <c r="N8" s="49" cm="1">
        <f t="array" ref="N8">INDEX(GMW!$A$2:$NF$60,MATCH(1,(GMW!$NE$2:$NE$60=N$3)*(GMW!$ND$2:$ND$60=N$4)*(GMW!$NF$2:$NF$60=N$1),0),$C8-1966)</f>
        <v>0</v>
      </c>
      <c r="O8" s="49" cm="1">
        <f t="array" ref="O8">INDEX(GMW!$A$2:$NF$60,MATCH(1,(GMW!$NE$2:$NE$60=O$3)*(GMW!$ND$2:$ND$60=O$4)*(GMW!$NF$2:$NF$60=O$1),0),$C8-1966)</f>
        <v>0</v>
      </c>
      <c r="P8" s="49" cm="1">
        <f t="array" ref="P8">INDEX(GMW!$A$2:$NF$60,MATCH(1,(GMW!$NE$2:$NE$60=P$3)*(GMW!$ND$2:$ND$60=P$4)*(GMW!$NF$2:$NF$60=P$1),0),$C8-1966)</f>
        <v>0</v>
      </c>
      <c r="Q8" s="49" cm="1">
        <f t="array" ref="Q8">INDEX(GMW!$A$2:$NF$60,MATCH(1,(GMW!$NE$2:$NE$60=Q$3)*(GMW!$ND$2:$ND$60=Q$4)*(GMW!$NF$2:$NF$60=Q$1),0),$C8-1966)</f>
        <v>0</v>
      </c>
    </row>
    <row r="9" spans="1:17" x14ac:dyDescent="0.25">
      <c r="B9" s="49">
        <v>1973</v>
      </c>
      <c r="C9" s="49">
        <f t="shared" ref="C9:C47" si="2">+C8+1</f>
        <v>1975</v>
      </c>
      <c r="D9" s="49" cm="1">
        <f t="array" ref="D9">INDEX(GMW!$A$2:$NF$60,MATCH(1,(GMW!$NE$2:$NE$60=D$3)*(GMW!$ND$2:$ND$60=D$4)*(GMW!$NF$2:$NF$60=D$1),0),$C9-1966)</f>
        <v>0</v>
      </c>
      <c r="E9" s="49" cm="1">
        <f t="array" ref="E9">INDEX(GMW!$A$2:$NF$60,MATCH(1,(GMW!$NE$2:$NE$60=E$3)*(GMW!$ND$2:$ND$60=E$4)*(GMW!$NF$2:$NF$60=E$1),0),$C9-1966)</f>
        <v>0</v>
      </c>
      <c r="F9" s="49" cm="1">
        <f t="array" ref="F9">INDEX(GMW!$A$2:$NF$60,MATCH(1,(GMW!$NE$2:$NE$60=F$3)*(GMW!$ND$2:$ND$60=F$4)*(GMW!$NF$2:$NF$60=F$1),0),$C9-1966)</f>
        <v>0</v>
      </c>
      <c r="G9" s="49" cm="1">
        <f t="array" ref="G9">INDEX(GMW!$A$2:$NF$60,MATCH(1,(GMW!$NE$2:$NE$60=G$3)*(GMW!$ND$2:$ND$60=G$4)*(GMW!$NF$2:$NF$60=G$1),0),$C9-1966)</f>
        <v>0</v>
      </c>
      <c r="H9" s="49" cm="1">
        <f t="array" ref="H9">INDEX(GMW!$A$2:$NF$60,MATCH(1,(GMW!$NE$2:$NE$60=H$3)*(GMW!$ND$2:$ND$60=H$4)*(GMW!$NF$2:$NF$60=H$1),0),$C9-1966)</f>
        <v>0</v>
      </c>
      <c r="I9" s="49" cm="1">
        <f t="array" ref="I9">INDEX(GMW!$A$2:$NF$60,MATCH(1,(GMW!$NE$2:$NE$60=I$3)*(GMW!$ND$2:$ND$60=I$4)*(GMW!$NF$2:$NF$60=I$1),0),$C9-1966)</f>
        <v>0</v>
      </c>
      <c r="J9" s="49" cm="1">
        <f t="array" ref="J9">INDEX(GMW!$A$2:$NF$60,MATCH(1,(GMW!$NE$2:$NE$60=J$3)*(GMW!$ND$2:$ND$60=J$4)*(GMW!$NF$2:$NF$60=J$1),0),$C9-1966)</f>
        <v>0</v>
      </c>
      <c r="K9" s="49" cm="1">
        <f t="array" ref="K9">INDEX(GMW!$A$2:$NF$60,MATCH(1,(GMW!$NE$2:$NE$60=K$3)*(GMW!$ND$2:$ND$60=K$4)*(GMW!$NF$2:$NF$60=K$1),0),$C9-1966)</f>
        <v>0</v>
      </c>
      <c r="L9" s="49" cm="1">
        <f t="array" ref="L9">INDEX(GMW!$A$2:$NF$60,MATCH(1,(GMW!$NE$2:$NE$60=L$3)*(GMW!$ND$2:$ND$60=L$4)*(GMW!$NF$2:$NF$60=L$1),0),$C9-1966)</f>
        <v>0</v>
      </c>
      <c r="M9" s="49" cm="1">
        <f t="array" ref="M9">INDEX(GMW!$A$2:$NF$60,MATCH(1,(GMW!$NE$2:$NE$60=M$3)*(GMW!$ND$2:$ND$60=M$4)*(GMW!$NF$2:$NF$60=M$1),0),$C9-1966)</f>
        <v>0</v>
      </c>
      <c r="N9" s="49" cm="1">
        <f t="array" ref="N9">INDEX(GMW!$A$2:$NF$60,MATCH(1,(GMW!$NE$2:$NE$60=N$3)*(GMW!$ND$2:$ND$60=N$4)*(GMW!$NF$2:$NF$60=N$1),0),$C9-1966)</f>
        <v>0</v>
      </c>
      <c r="O9" s="49" cm="1">
        <f t="array" ref="O9">INDEX(GMW!$A$2:$NF$60,MATCH(1,(GMW!$NE$2:$NE$60=O$3)*(GMW!$ND$2:$ND$60=O$4)*(GMW!$NF$2:$NF$60=O$1),0),$C9-1966)</f>
        <v>0</v>
      </c>
      <c r="P9" s="49" cm="1">
        <f t="array" ref="P9">INDEX(GMW!$A$2:$NF$60,MATCH(1,(GMW!$NE$2:$NE$60=P$3)*(GMW!$ND$2:$ND$60=P$4)*(GMW!$NF$2:$NF$60=P$1),0),$C9-1966)</f>
        <v>0</v>
      </c>
      <c r="Q9" s="49" cm="1">
        <f t="array" ref="Q9">INDEX(GMW!$A$2:$NF$60,MATCH(1,(GMW!$NE$2:$NE$60=Q$3)*(GMW!$ND$2:$ND$60=Q$4)*(GMW!$NF$2:$NF$60=Q$1),0),$C9-1966)</f>
        <v>0</v>
      </c>
    </row>
    <row r="10" spans="1:17" x14ac:dyDescent="0.25">
      <c r="B10" s="49">
        <v>1973</v>
      </c>
      <c r="C10" s="49">
        <f t="shared" si="2"/>
        <v>1976</v>
      </c>
      <c r="D10" s="49" cm="1">
        <f t="array" ref="D10">INDEX(GMW!$A$2:$NF$60,MATCH(1,(GMW!$NE$2:$NE$60=D$3)*(GMW!$ND$2:$ND$60=D$4)*(GMW!$NF$2:$NF$60=D$1),0),$C10-1966)</f>
        <v>0</v>
      </c>
      <c r="E10" s="49" cm="1">
        <f t="array" ref="E10">INDEX(GMW!$A$2:$NF$60,MATCH(1,(GMW!$NE$2:$NE$60=E$3)*(GMW!$ND$2:$ND$60=E$4)*(GMW!$NF$2:$NF$60=E$1),0),$C10-1966)</f>
        <v>0</v>
      </c>
      <c r="F10" s="49" cm="1">
        <f t="array" ref="F10">INDEX(GMW!$A$2:$NF$60,MATCH(1,(GMW!$NE$2:$NE$60=F$3)*(GMW!$ND$2:$ND$60=F$4)*(GMW!$NF$2:$NF$60=F$1),0),$C10-1966)</f>
        <v>0</v>
      </c>
      <c r="G10" s="49" cm="1">
        <f t="array" ref="G10">INDEX(GMW!$A$2:$NF$60,MATCH(1,(GMW!$NE$2:$NE$60=G$3)*(GMW!$ND$2:$ND$60=G$4)*(GMW!$NF$2:$NF$60=G$1),0),$C10-1966)</f>
        <v>0</v>
      </c>
      <c r="H10" s="49" cm="1">
        <f t="array" ref="H10">INDEX(GMW!$A$2:$NF$60,MATCH(1,(GMW!$NE$2:$NE$60=H$3)*(GMW!$ND$2:$ND$60=H$4)*(GMW!$NF$2:$NF$60=H$1),0),$C10-1966)</f>
        <v>0</v>
      </c>
      <c r="I10" s="49" cm="1">
        <f t="array" ref="I10">INDEX(GMW!$A$2:$NF$60,MATCH(1,(GMW!$NE$2:$NE$60=I$3)*(GMW!$ND$2:$ND$60=I$4)*(GMW!$NF$2:$NF$60=I$1),0),$C10-1966)</f>
        <v>0</v>
      </c>
      <c r="J10" s="49" cm="1">
        <f t="array" ref="J10">INDEX(GMW!$A$2:$NF$60,MATCH(1,(GMW!$NE$2:$NE$60=J$3)*(GMW!$ND$2:$ND$60=J$4)*(GMW!$NF$2:$NF$60=J$1),0),$C10-1966)</f>
        <v>0</v>
      </c>
      <c r="K10" s="49" cm="1">
        <f t="array" ref="K10">INDEX(GMW!$A$2:$NF$60,MATCH(1,(GMW!$NE$2:$NE$60=K$3)*(GMW!$ND$2:$ND$60=K$4)*(GMW!$NF$2:$NF$60=K$1),0),$C10-1966)</f>
        <v>0</v>
      </c>
      <c r="L10" s="49" cm="1">
        <f t="array" ref="L10">INDEX(GMW!$A$2:$NF$60,MATCH(1,(GMW!$NE$2:$NE$60=L$3)*(GMW!$ND$2:$ND$60=L$4)*(GMW!$NF$2:$NF$60=L$1),0),$C10-1966)</f>
        <v>0</v>
      </c>
      <c r="M10" s="49" cm="1">
        <f t="array" ref="M10">INDEX(GMW!$A$2:$NF$60,MATCH(1,(GMW!$NE$2:$NE$60=M$3)*(GMW!$ND$2:$ND$60=M$4)*(GMW!$NF$2:$NF$60=M$1),0),$C10-1966)</f>
        <v>0</v>
      </c>
      <c r="N10" s="49" cm="1">
        <f t="array" ref="N10">INDEX(GMW!$A$2:$NF$60,MATCH(1,(GMW!$NE$2:$NE$60=N$3)*(GMW!$ND$2:$ND$60=N$4)*(GMW!$NF$2:$NF$60=N$1),0),$C10-1966)</f>
        <v>0</v>
      </c>
      <c r="O10" s="49" cm="1">
        <f t="array" ref="O10">INDEX(GMW!$A$2:$NF$60,MATCH(1,(GMW!$NE$2:$NE$60=O$3)*(GMW!$ND$2:$ND$60=O$4)*(GMW!$NF$2:$NF$60=O$1),0),$C10-1966)</f>
        <v>0</v>
      </c>
      <c r="P10" s="49" cm="1">
        <f t="array" ref="P10">INDEX(GMW!$A$2:$NF$60,MATCH(1,(GMW!$NE$2:$NE$60=P$3)*(GMW!$ND$2:$ND$60=P$4)*(GMW!$NF$2:$NF$60=P$1),0),$C10-1966)</f>
        <v>0</v>
      </c>
      <c r="Q10" s="49" cm="1">
        <f t="array" ref="Q10">INDEX(GMW!$A$2:$NF$60,MATCH(1,(GMW!$NE$2:$NE$60=Q$3)*(GMW!$ND$2:$ND$60=Q$4)*(GMW!$NF$2:$NF$60=Q$1),0),$C10-1966)</f>
        <v>0</v>
      </c>
    </row>
    <row r="11" spans="1:17" x14ac:dyDescent="0.25">
      <c r="A11" s="49">
        <v>1974</v>
      </c>
      <c r="B11" s="49">
        <f>+B7+1</f>
        <v>1974</v>
      </c>
      <c r="C11" s="49">
        <f t="shared" si="2"/>
        <v>1977</v>
      </c>
      <c r="D11" s="49" cm="1">
        <f t="array" ref="D11">INDEX(GMW!$A$2:$NF$60,MATCH(1,(GMW!$NE$2:$NE$60=D$3)*(GMW!$ND$2:$ND$60=D$4)*(GMW!$NF$2:$NF$60=D$1),0),$C11-1966)</f>
        <v>0</v>
      </c>
      <c r="E11" s="49" cm="1">
        <f t="array" ref="E11">INDEX(GMW!$A$2:$NF$60,MATCH(1,(GMW!$NE$2:$NE$60=E$3)*(GMW!$ND$2:$ND$60=E$4)*(GMW!$NF$2:$NF$60=E$1),0),$C11-1966)</f>
        <v>0</v>
      </c>
      <c r="F11" s="49" cm="1">
        <f t="array" ref="F11">INDEX(GMW!$A$2:$NF$60,MATCH(1,(GMW!$NE$2:$NE$60=F$3)*(GMW!$ND$2:$ND$60=F$4)*(GMW!$NF$2:$NF$60=F$1),0),$C11-1966)</f>
        <v>0</v>
      </c>
      <c r="G11" s="49" cm="1">
        <f t="array" ref="G11">INDEX(GMW!$A$2:$NF$60,MATCH(1,(GMW!$NE$2:$NE$60=G$3)*(GMW!$ND$2:$ND$60=G$4)*(GMW!$NF$2:$NF$60=G$1),0),$C11-1966)</f>
        <v>0</v>
      </c>
      <c r="H11" s="49" cm="1">
        <f t="array" ref="H11">INDEX(GMW!$A$2:$NF$60,MATCH(1,(GMW!$NE$2:$NE$60=H$3)*(GMW!$ND$2:$ND$60=H$4)*(GMW!$NF$2:$NF$60=H$1),0),$C11-1966)</f>
        <v>0</v>
      </c>
      <c r="I11" s="49" cm="1">
        <f t="array" ref="I11">INDEX(GMW!$A$2:$NF$60,MATCH(1,(GMW!$NE$2:$NE$60=I$3)*(GMW!$ND$2:$ND$60=I$4)*(GMW!$NF$2:$NF$60=I$1),0),$C11-1966)</f>
        <v>0</v>
      </c>
      <c r="J11" s="49" cm="1">
        <f t="array" ref="J11">INDEX(GMW!$A$2:$NF$60,MATCH(1,(GMW!$NE$2:$NE$60=J$3)*(GMW!$ND$2:$ND$60=J$4)*(GMW!$NF$2:$NF$60=J$1),0),$C11-1966)</f>
        <v>0</v>
      </c>
      <c r="K11" s="49" cm="1">
        <f t="array" ref="K11">INDEX(GMW!$A$2:$NF$60,MATCH(1,(GMW!$NE$2:$NE$60=K$3)*(GMW!$ND$2:$ND$60=K$4)*(GMW!$NF$2:$NF$60=K$1),0),$C11-1966)</f>
        <v>0</v>
      </c>
      <c r="L11" s="49" cm="1">
        <f t="array" ref="L11">INDEX(GMW!$A$2:$NF$60,MATCH(1,(GMW!$NE$2:$NE$60=L$3)*(GMW!$ND$2:$ND$60=L$4)*(GMW!$NF$2:$NF$60=L$1),0),$C11-1966)</f>
        <v>0</v>
      </c>
      <c r="M11" s="49" cm="1">
        <f t="array" ref="M11">INDEX(GMW!$A$2:$NF$60,MATCH(1,(GMW!$NE$2:$NE$60=M$3)*(GMW!$ND$2:$ND$60=M$4)*(GMW!$NF$2:$NF$60=M$1),0),$C11-1966)</f>
        <v>0</v>
      </c>
      <c r="N11" s="49" cm="1">
        <f t="array" ref="N11">INDEX(GMW!$A$2:$NF$60,MATCH(1,(GMW!$NE$2:$NE$60=N$3)*(GMW!$ND$2:$ND$60=N$4)*(GMW!$NF$2:$NF$60=N$1),0),$C11-1966)</f>
        <v>0</v>
      </c>
      <c r="O11" s="49" cm="1">
        <f t="array" ref="O11">INDEX(GMW!$A$2:$NF$60,MATCH(1,(GMW!$NE$2:$NE$60=O$3)*(GMW!$ND$2:$ND$60=O$4)*(GMW!$NF$2:$NF$60=O$1),0),$C11-1966)</f>
        <v>0</v>
      </c>
      <c r="P11" s="49" cm="1">
        <f t="array" ref="P11">INDEX(GMW!$A$2:$NF$60,MATCH(1,(GMW!$NE$2:$NE$60=P$3)*(GMW!$ND$2:$ND$60=P$4)*(GMW!$NF$2:$NF$60=P$1),0),$C11-1966)</f>
        <v>0</v>
      </c>
      <c r="Q11" s="49" cm="1">
        <f t="array" ref="Q11">INDEX(GMW!$A$2:$NF$60,MATCH(1,(GMW!$NE$2:$NE$60=Q$3)*(GMW!$ND$2:$ND$60=Q$4)*(GMW!$NF$2:$NF$60=Q$1),0),$C11-1966)</f>
        <v>0</v>
      </c>
    </row>
    <row r="12" spans="1:17" x14ac:dyDescent="0.25">
      <c r="B12" s="49">
        <f t="shared" ref="B12:B75" si="3">+B8+1</f>
        <v>1974</v>
      </c>
      <c r="C12" s="49">
        <f t="shared" si="2"/>
        <v>1978</v>
      </c>
      <c r="D12" s="49" cm="1">
        <f t="array" ref="D12">INDEX(GMW!$A$2:$NF$60,MATCH(1,(GMW!$NE$2:$NE$60=D$3)*(GMW!$ND$2:$ND$60=D$4)*(GMW!$NF$2:$NF$60=D$1),0),$C12-1966)</f>
        <v>0</v>
      </c>
      <c r="E12" s="49" cm="1">
        <f t="array" ref="E12">INDEX(GMW!$A$2:$NF$60,MATCH(1,(GMW!$NE$2:$NE$60=E$3)*(GMW!$ND$2:$ND$60=E$4)*(GMW!$NF$2:$NF$60=E$1),0),$C12-1966)</f>
        <v>0</v>
      </c>
      <c r="F12" s="49" cm="1">
        <f t="array" ref="F12">INDEX(GMW!$A$2:$NF$60,MATCH(1,(GMW!$NE$2:$NE$60=F$3)*(GMW!$ND$2:$ND$60=F$4)*(GMW!$NF$2:$NF$60=F$1),0),$C12-1966)</f>
        <v>0</v>
      </c>
      <c r="G12" s="49" cm="1">
        <f t="array" ref="G12">INDEX(GMW!$A$2:$NF$60,MATCH(1,(GMW!$NE$2:$NE$60=G$3)*(GMW!$ND$2:$ND$60=G$4)*(GMW!$NF$2:$NF$60=G$1),0),$C12-1966)</f>
        <v>0</v>
      </c>
      <c r="H12" s="49" cm="1">
        <f t="array" ref="H12">INDEX(GMW!$A$2:$NF$60,MATCH(1,(GMW!$NE$2:$NE$60=H$3)*(GMW!$ND$2:$ND$60=H$4)*(GMW!$NF$2:$NF$60=H$1),0),$C12-1966)</f>
        <v>0</v>
      </c>
      <c r="I12" s="49" cm="1">
        <f t="array" ref="I12">INDEX(GMW!$A$2:$NF$60,MATCH(1,(GMW!$NE$2:$NE$60=I$3)*(GMW!$ND$2:$ND$60=I$4)*(GMW!$NF$2:$NF$60=I$1),0),$C12-1966)</f>
        <v>0</v>
      </c>
      <c r="J12" s="49" cm="1">
        <f t="array" ref="J12">INDEX(GMW!$A$2:$NF$60,MATCH(1,(GMW!$NE$2:$NE$60=J$3)*(GMW!$ND$2:$ND$60=J$4)*(GMW!$NF$2:$NF$60=J$1),0),$C12-1966)</f>
        <v>0</v>
      </c>
      <c r="K12" s="49" cm="1">
        <f t="array" ref="K12">INDEX(GMW!$A$2:$NF$60,MATCH(1,(GMW!$NE$2:$NE$60=K$3)*(GMW!$ND$2:$ND$60=K$4)*(GMW!$NF$2:$NF$60=K$1),0),$C12-1966)</f>
        <v>0</v>
      </c>
      <c r="L12" s="49" cm="1">
        <f t="array" ref="L12">INDEX(GMW!$A$2:$NF$60,MATCH(1,(GMW!$NE$2:$NE$60=L$3)*(GMW!$ND$2:$ND$60=L$4)*(GMW!$NF$2:$NF$60=L$1),0),$C12-1966)</f>
        <v>0</v>
      </c>
      <c r="M12" s="49" cm="1">
        <f t="array" ref="M12">INDEX(GMW!$A$2:$NF$60,MATCH(1,(GMW!$NE$2:$NE$60=M$3)*(GMW!$ND$2:$ND$60=M$4)*(GMW!$NF$2:$NF$60=M$1),0),$C12-1966)</f>
        <v>0</v>
      </c>
      <c r="N12" s="49" cm="1">
        <f t="array" ref="N12">INDEX(GMW!$A$2:$NF$60,MATCH(1,(GMW!$NE$2:$NE$60=N$3)*(GMW!$ND$2:$ND$60=N$4)*(GMW!$NF$2:$NF$60=N$1),0),$C12-1966)</f>
        <v>0</v>
      </c>
      <c r="O12" s="49" cm="1">
        <f t="array" ref="O12">INDEX(GMW!$A$2:$NF$60,MATCH(1,(GMW!$NE$2:$NE$60=O$3)*(GMW!$ND$2:$ND$60=O$4)*(GMW!$NF$2:$NF$60=O$1),0),$C12-1966)</f>
        <v>0</v>
      </c>
      <c r="P12" s="49" cm="1">
        <f t="array" ref="P12">INDEX(GMW!$A$2:$NF$60,MATCH(1,(GMW!$NE$2:$NE$60=P$3)*(GMW!$ND$2:$ND$60=P$4)*(GMW!$NF$2:$NF$60=P$1),0),$C12-1966)</f>
        <v>0</v>
      </c>
      <c r="Q12" s="49" cm="1">
        <f t="array" ref="Q12">INDEX(GMW!$A$2:$NF$60,MATCH(1,(GMW!$NE$2:$NE$60=Q$3)*(GMW!$ND$2:$ND$60=Q$4)*(GMW!$NF$2:$NF$60=Q$1),0),$C12-1966)</f>
        <v>0</v>
      </c>
    </row>
    <row r="13" spans="1:17" x14ac:dyDescent="0.25">
      <c r="B13" s="49">
        <f t="shared" si="3"/>
        <v>1974</v>
      </c>
      <c r="C13" s="49">
        <f t="shared" si="2"/>
        <v>1979</v>
      </c>
      <c r="D13" s="49" cm="1">
        <f t="array" ref="D13">INDEX(GMW!$A$2:$NF$60,MATCH(1,(GMW!$NE$2:$NE$60=D$3)*(GMW!$ND$2:$ND$60=D$4)*(GMW!$NF$2:$NF$60=D$1),0),$C13-1966)</f>
        <v>0</v>
      </c>
      <c r="E13" s="49" cm="1">
        <f t="array" ref="E13">INDEX(GMW!$A$2:$NF$60,MATCH(1,(GMW!$NE$2:$NE$60=E$3)*(GMW!$ND$2:$ND$60=E$4)*(GMW!$NF$2:$NF$60=E$1),0),$C13-1966)</f>
        <v>0</v>
      </c>
      <c r="F13" s="49" cm="1">
        <f t="array" ref="F13">INDEX(GMW!$A$2:$NF$60,MATCH(1,(GMW!$NE$2:$NE$60=F$3)*(GMW!$ND$2:$ND$60=F$4)*(GMW!$NF$2:$NF$60=F$1),0),$C13-1966)</f>
        <v>0</v>
      </c>
      <c r="G13" s="49" cm="1">
        <f t="array" ref="G13">INDEX(GMW!$A$2:$NF$60,MATCH(1,(GMW!$NE$2:$NE$60=G$3)*(GMW!$ND$2:$ND$60=G$4)*(GMW!$NF$2:$NF$60=G$1),0),$C13-1966)</f>
        <v>0</v>
      </c>
      <c r="H13" s="49" cm="1">
        <f t="array" ref="H13">INDEX(GMW!$A$2:$NF$60,MATCH(1,(GMW!$NE$2:$NE$60=H$3)*(GMW!$ND$2:$ND$60=H$4)*(GMW!$NF$2:$NF$60=H$1),0),$C13-1966)</f>
        <v>0</v>
      </c>
      <c r="I13" s="49" cm="1">
        <f t="array" ref="I13">INDEX(GMW!$A$2:$NF$60,MATCH(1,(GMW!$NE$2:$NE$60=I$3)*(GMW!$ND$2:$ND$60=I$4)*(GMW!$NF$2:$NF$60=I$1),0),$C13-1966)</f>
        <v>0</v>
      </c>
      <c r="J13" s="49" cm="1">
        <f t="array" ref="J13">INDEX(GMW!$A$2:$NF$60,MATCH(1,(GMW!$NE$2:$NE$60=J$3)*(GMW!$ND$2:$ND$60=J$4)*(GMW!$NF$2:$NF$60=J$1),0),$C13-1966)</f>
        <v>0</v>
      </c>
      <c r="K13" s="49" cm="1">
        <f t="array" ref="K13">INDEX(GMW!$A$2:$NF$60,MATCH(1,(GMW!$NE$2:$NE$60=K$3)*(GMW!$ND$2:$ND$60=K$4)*(GMW!$NF$2:$NF$60=K$1),0),$C13-1966)</f>
        <v>0</v>
      </c>
      <c r="L13" s="49" cm="1">
        <f t="array" ref="L13">INDEX(GMW!$A$2:$NF$60,MATCH(1,(GMW!$NE$2:$NE$60=L$3)*(GMW!$ND$2:$ND$60=L$4)*(GMW!$NF$2:$NF$60=L$1),0),$C13-1966)</f>
        <v>0</v>
      </c>
      <c r="M13" s="49" cm="1">
        <f t="array" ref="M13">INDEX(GMW!$A$2:$NF$60,MATCH(1,(GMW!$NE$2:$NE$60=M$3)*(GMW!$ND$2:$ND$60=M$4)*(GMW!$NF$2:$NF$60=M$1),0),$C13-1966)</f>
        <v>0</v>
      </c>
      <c r="N13" s="49" cm="1">
        <f t="array" ref="N13">INDEX(GMW!$A$2:$NF$60,MATCH(1,(GMW!$NE$2:$NE$60=N$3)*(GMW!$ND$2:$ND$60=N$4)*(GMW!$NF$2:$NF$60=N$1),0),$C13-1966)</f>
        <v>0</v>
      </c>
      <c r="O13" s="49" cm="1">
        <f t="array" ref="O13">INDEX(GMW!$A$2:$NF$60,MATCH(1,(GMW!$NE$2:$NE$60=O$3)*(GMW!$ND$2:$ND$60=O$4)*(GMW!$NF$2:$NF$60=O$1),0),$C13-1966)</f>
        <v>0</v>
      </c>
      <c r="P13" s="49" cm="1">
        <f t="array" ref="P13">INDEX(GMW!$A$2:$NF$60,MATCH(1,(GMW!$NE$2:$NE$60=P$3)*(GMW!$ND$2:$ND$60=P$4)*(GMW!$NF$2:$NF$60=P$1),0),$C13-1966)</f>
        <v>0</v>
      </c>
      <c r="Q13" s="49" cm="1">
        <f t="array" ref="Q13">INDEX(GMW!$A$2:$NF$60,MATCH(1,(GMW!$NE$2:$NE$60=Q$3)*(GMW!$ND$2:$ND$60=Q$4)*(GMW!$NF$2:$NF$60=Q$1),0),$C13-1966)</f>
        <v>0</v>
      </c>
    </row>
    <row r="14" spans="1:17" x14ac:dyDescent="0.25">
      <c r="B14" s="49">
        <f t="shared" si="3"/>
        <v>1974</v>
      </c>
      <c r="C14" s="49">
        <f t="shared" si="2"/>
        <v>1980</v>
      </c>
      <c r="D14" s="49" cm="1">
        <f t="array" ref="D14">INDEX(GMW!$A$2:$NF$60,MATCH(1,(GMW!$NE$2:$NE$60=D$3)*(GMW!$ND$2:$ND$60=D$4)*(GMW!$NF$2:$NF$60=D$1),0),$C14-1966)</f>
        <v>0</v>
      </c>
      <c r="E14" s="49" cm="1">
        <f t="array" ref="E14">INDEX(GMW!$A$2:$NF$60,MATCH(1,(GMW!$NE$2:$NE$60=E$3)*(GMW!$ND$2:$ND$60=E$4)*(GMW!$NF$2:$NF$60=E$1),0),$C14-1966)</f>
        <v>0</v>
      </c>
      <c r="F14" s="49" cm="1">
        <f t="array" ref="F14">INDEX(GMW!$A$2:$NF$60,MATCH(1,(GMW!$NE$2:$NE$60=F$3)*(GMW!$ND$2:$ND$60=F$4)*(GMW!$NF$2:$NF$60=F$1),0),$C14-1966)</f>
        <v>0</v>
      </c>
      <c r="G14" s="49" cm="1">
        <f t="array" ref="G14">INDEX(GMW!$A$2:$NF$60,MATCH(1,(GMW!$NE$2:$NE$60=G$3)*(GMW!$ND$2:$ND$60=G$4)*(GMW!$NF$2:$NF$60=G$1),0),$C14-1966)</f>
        <v>0</v>
      </c>
      <c r="H14" s="49" cm="1">
        <f t="array" ref="H14">INDEX(GMW!$A$2:$NF$60,MATCH(1,(GMW!$NE$2:$NE$60=H$3)*(GMW!$ND$2:$ND$60=H$4)*(GMW!$NF$2:$NF$60=H$1),0),$C14-1966)</f>
        <v>0</v>
      </c>
      <c r="I14" s="49" cm="1">
        <f t="array" ref="I14">INDEX(GMW!$A$2:$NF$60,MATCH(1,(GMW!$NE$2:$NE$60=I$3)*(GMW!$ND$2:$ND$60=I$4)*(GMW!$NF$2:$NF$60=I$1),0),$C14-1966)</f>
        <v>0</v>
      </c>
      <c r="J14" s="49" cm="1">
        <f t="array" ref="J14">INDEX(GMW!$A$2:$NF$60,MATCH(1,(GMW!$NE$2:$NE$60=J$3)*(GMW!$ND$2:$ND$60=J$4)*(GMW!$NF$2:$NF$60=J$1),0),$C14-1966)</f>
        <v>0</v>
      </c>
      <c r="K14" s="49" cm="1">
        <f t="array" ref="K14">INDEX(GMW!$A$2:$NF$60,MATCH(1,(GMW!$NE$2:$NE$60=K$3)*(GMW!$ND$2:$ND$60=K$4)*(GMW!$NF$2:$NF$60=K$1),0),$C14-1966)</f>
        <v>0</v>
      </c>
      <c r="L14" s="49" cm="1">
        <f t="array" ref="L14">INDEX(GMW!$A$2:$NF$60,MATCH(1,(GMW!$NE$2:$NE$60=L$3)*(GMW!$ND$2:$ND$60=L$4)*(GMW!$NF$2:$NF$60=L$1),0),$C14-1966)</f>
        <v>0</v>
      </c>
      <c r="M14" s="49" cm="1">
        <f t="array" ref="M14">INDEX(GMW!$A$2:$NF$60,MATCH(1,(GMW!$NE$2:$NE$60=M$3)*(GMW!$ND$2:$ND$60=M$4)*(GMW!$NF$2:$NF$60=M$1),0),$C14-1966)</f>
        <v>0</v>
      </c>
      <c r="N14" s="49" cm="1">
        <f t="array" ref="N14">INDEX(GMW!$A$2:$NF$60,MATCH(1,(GMW!$NE$2:$NE$60=N$3)*(GMW!$ND$2:$ND$60=N$4)*(GMW!$NF$2:$NF$60=N$1),0),$C14-1966)</f>
        <v>0</v>
      </c>
      <c r="O14" s="49" cm="1">
        <f t="array" ref="O14">INDEX(GMW!$A$2:$NF$60,MATCH(1,(GMW!$NE$2:$NE$60=O$3)*(GMW!$ND$2:$ND$60=O$4)*(GMW!$NF$2:$NF$60=O$1),0),$C14-1966)</f>
        <v>0</v>
      </c>
      <c r="P14" s="49" cm="1">
        <f t="array" ref="P14">INDEX(GMW!$A$2:$NF$60,MATCH(1,(GMW!$NE$2:$NE$60=P$3)*(GMW!$ND$2:$ND$60=P$4)*(GMW!$NF$2:$NF$60=P$1),0),$C14-1966)</f>
        <v>0</v>
      </c>
      <c r="Q14" s="49" cm="1">
        <f t="array" ref="Q14">INDEX(GMW!$A$2:$NF$60,MATCH(1,(GMW!$NE$2:$NE$60=Q$3)*(GMW!$ND$2:$ND$60=Q$4)*(GMW!$NF$2:$NF$60=Q$1),0),$C14-1966)</f>
        <v>0</v>
      </c>
    </row>
    <row r="15" spans="1:17" x14ac:dyDescent="0.25">
      <c r="A15" s="49">
        <v>1975</v>
      </c>
      <c r="B15" s="49">
        <f t="shared" si="3"/>
        <v>1975</v>
      </c>
      <c r="C15" s="49">
        <f t="shared" si="2"/>
        <v>1981</v>
      </c>
      <c r="D15" s="49" cm="1">
        <f t="array" ref="D15">INDEX(GMW!$A$2:$NF$60,MATCH(1,(GMW!$NE$2:$NE$60=D$3)*(GMW!$ND$2:$ND$60=D$4)*(GMW!$NF$2:$NF$60=D$1),0),$C15-1966)</f>
        <v>0</v>
      </c>
      <c r="E15" s="49" cm="1">
        <f t="array" ref="E15">INDEX(GMW!$A$2:$NF$60,MATCH(1,(GMW!$NE$2:$NE$60=E$3)*(GMW!$ND$2:$ND$60=E$4)*(GMW!$NF$2:$NF$60=E$1),0),$C15-1966)</f>
        <v>0</v>
      </c>
      <c r="F15" s="49" cm="1">
        <f t="array" ref="F15">INDEX(GMW!$A$2:$NF$60,MATCH(1,(GMW!$NE$2:$NE$60=F$3)*(GMW!$ND$2:$ND$60=F$4)*(GMW!$NF$2:$NF$60=F$1),0),$C15-1966)</f>
        <v>0</v>
      </c>
      <c r="G15" s="49" cm="1">
        <f t="array" ref="G15">INDEX(GMW!$A$2:$NF$60,MATCH(1,(GMW!$NE$2:$NE$60=G$3)*(GMW!$ND$2:$ND$60=G$4)*(GMW!$NF$2:$NF$60=G$1),0),$C15-1966)</f>
        <v>0</v>
      </c>
      <c r="H15" s="49" cm="1">
        <f t="array" ref="H15">INDEX(GMW!$A$2:$NF$60,MATCH(1,(GMW!$NE$2:$NE$60=H$3)*(GMW!$ND$2:$ND$60=H$4)*(GMW!$NF$2:$NF$60=H$1),0),$C15-1966)</f>
        <v>0</v>
      </c>
      <c r="I15" s="49" cm="1">
        <f t="array" ref="I15">INDEX(GMW!$A$2:$NF$60,MATCH(1,(GMW!$NE$2:$NE$60=I$3)*(GMW!$ND$2:$ND$60=I$4)*(GMW!$NF$2:$NF$60=I$1),0),$C15-1966)</f>
        <v>0</v>
      </c>
      <c r="J15" s="49" cm="1">
        <f t="array" ref="J15">INDEX(GMW!$A$2:$NF$60,MATCH(1,(GMW!$NE$2:$NE$60=J$3)*(GMW!$ND$2:$ND$60=J$4)*(GMW!$NF$2:$NF$60=J$1),0),$C15-1966)</f>
        <v>0</v>
      </c>
      <c r="K15" s="49" cm="1">
        <f t="array" ref="K15">INDEX(GMW!$A$2:$NF$60,MATCH(1,(GMW!$NE$2:$NE$60=K$3)*(GMW!$ND$2:$ND$60=K$4)*(GMW!$NF$2:$NF$60=K$1),0),$C15-1966)</f>
        <v>0</v>
      </c>
      <c r="L15" s="49" cm="1">
        <f t="array" ref="L15">INDEX(GMW!$A$2:$NF$60,MATCH(1,(GMW!$NE$2:$NE$60=L$3)*(GMW!$ND$2:$ND$60=L$4)*(GMW!$NF$2:$NF$60=L$1),0),$C15-1966)</f>
        <v>0</v>
      </c>
      <c r="M15" s="49" cm="1">
        <f t="array" ref="M15">INDEX(GMW!$A$2:$NF$60,MATCH(1,(GMW!$NE$2:$NE$60=M$3)*(GMW!$ND$2:$ND$60=M$4)*(GMW!$NF$2:$NF$60=M$1),0),$C15-1966)</f>
        <v>0</v>
      </c>
      <c r="N15" s="49" cm="1">
        <f t="array" ref="N15">INDEX(GMW!$A$2:$NF$60,MATCH(1,(GMW!$NE$2:$NE$60=N$3)*(GMW!$ND$2:$ND$60=N$4)*(GMW!$NF$2:$NF$60=N$1),0),$C15-1966)</f>
        <v>0</v>
      </c>
      <c r="O15" s="49" cm="1">
        <f t="array" ref="O15">INDEX(GMW!$A$2:$NF$60,MATCH(1,(GMW!$NE$2:$NE$60=O$3)*(GMW!$ND$2:$ND$60=O$4)*(GMW!$NF$2:$NF$60=O$1),0),$C15-1966)</f>
        <v>0</v>
      </c>
      <c r="P15" s="49" cm="1">
        <f t="array" ref="P15">INDEX(GMW!$A$2:$NF$60,MATCH(1,(GMW!$NE$2:$NE$60=P$3)*(GMW!$ND$2:$ND$60=P$4)*(GMW!$NF$2:$NF$60=P$1),0),$C15-1966)</f>
        <v>0</v>
      </c>
      <c r="Q15" s="49" cm="1">
        <f t="array" ref="Q15">INDEX(GMW!$A$2:$NF$60,MATCH(1,(GMW!$NE$2:$NE$60=Q$3)*(GMW!$ND$2:$ND$60=Q$4)*(GMW!$NF$2:$NF$60=Q$1),0),$C15-1966)</f>
        <v>0</v>
      </c>
    </row>
    <row r="16" spans="1:17" x14ac:dyDescent="0.25">
      <c r="B16" s="49">
        <f t="shared" si="3"/>
        <v>1975</v>
      </c>
      <c r="C16" s="49">
        <f t="shared" si="2"/>
        <v>1982</v>
      </c>
      <c r="D16" s="49" cm="1">
        <f t="array" ref="D16">INDEX(GMW!$A$2:$NF$60,MATCH(1,(GMW!$NE$2:$NE$60=D$3)*(GMW!$ND$2:$ND$60=D$4)*(GMW!$NF$2:$NF$60=D$1),0),$C16-1966)</f>
        <v>0</v>
      </c>
      <c r="E16" s="49" cm="1">
        <f t="array" ref="E16">INDEX(GMW!$A$2:$NF$60,MATCH(1,(GMW!$NE$2:$NE$60=E$3)*(GMW!$ND$2:$ND$60=E$4)*(GMW!$NF$2:$NF$60=E$1),0),$C16-1966)</f>
        <v>0</v>
      </c>
      <c r="F16" s="49" cm="1">
        <f t="array" ref="F16">INDEX(GMW!$A$2:$NF$60,MATCH(1,(GMW!$NE$2:$NE$60=F$3)*(GMW!$ND$2:$ND$60=F$4)*(GMW!$NF$2:$NF$60=F$1),0),$C16-1966)</f>
        <v>0</v>
      </c>
      <c r="G16" s="49" cm="1">
        <f t="array" ref="G16">INDEX(GMW!$A$2:$NF$60,MATCH(1,(GMW!$NE$2:$NE$60=G$3)*(GMW!$ND$2:$ND$60=G$4)*(GMW!$NF$2:$NF$60=G$1),0),$C16-1966)</f>
        <v>0</v>
      </c>
      <c r="H16" s="49" cm="1">
        <f t="array" ref="H16">INDEX(GMW!$A$2:$NF$60,MATCH(1,(GMW!$NE$2:$NE$60=H$3)*(GMW!$ND$2:$ND$60=H$4)*(GMW!$NF$2:$NF$60=H$1),0),$C16-1966)</f>
        <v>0</v>
      </c>
      <c r="I16" s="49" cm="1">
        <f t="array" ref="I16">INDEX(GMW!$A$2:$NF$60,MATCH(1,(GMW!$NE$2:$NE$60=I$3)*(GMW!$ND$2:$ND$60=I$4)*(GMW!$NF$2:$NF$60=I$1),0),$C16-1966)</f>
        <v>0</v>
      </c>
      <c r="J16" s="49" cm="1">
        <f t="array" ref="J16">INDEX(GMW!$A$2:$NF$60,MATCH(1,(GMW!$NE$2:$NE$60=J$3)*(GMW!$ND$2:$ND$60=J$4)*(GMW!$NF$2:$NF$60=J$1),0),$C16-1966)</f>
        <v>0</v>
      </c>
      <c r="K16" s="49" cm="1">
        <f t="array" ref="K16">INDEX(GMW!$A$2:$NF$60,MATCH(1,(GMW!$NE$2:$NE$60=K$3)*(GMW!$ND$2:$ND$60=K$4)*(GMW!$NF$2:$NF$60=K$1),0),$C16-1966)</f>
        <v>0</v>
      </c>
      <c r="L16" s="49" cm="1">
        <f t="array" ref="L16">INDEX(GMW!$A$2:$NF$60,MATCH(1,(GMW!$NE$2:$NE$60=L$3)*(GMW!$ND$2:$ND$60=L$4)*(GMW!$NF$2:$NF$60=L$1),0),$C16-1966)</f>
        <v>0</v>
      </c>
      <c r="M16" s="49" cm="1">
        <f t="array" ref="M16">INDEX(GMW!$A$2:$NF$60,MATCH(1,(GMW!$NE$2:$NE$60=M$3)*(GMW!$ND$2:$ND$60=M$4)*(GMW!$NF$2:$NF$60=M$1),0),$C16-1966)</f>
        <v>0</v>
      </c>
      <c r="N16" s="49" cm="1">
        <f t="array" ref="N16">INDEX(GMW!$A$2:$NF$60,MATCH(1,(GMW!$NE$2:$NE$60=N$3)*(GMW!$ND$2:$ND$60=N$4)*(GMW!$NF$2:$NF$60=N$1),0),$C16-1966)</f>
        <v>0</v>
      </c>
      <c r="O16" s="49" cm="1">
        <f t="array" ref="O16">INDEX(GMW!$A$2:$NF$60,MATCH(1,(GMW!$NE$2:$NE$60=O$3)*(GMW!$ND$2:$ND$60=O$4)*(GMW!$NF$2:$NF$60=O$1),0),$C16-1966)</f>
        <v>0</v>
      </c>
      <c r="P16" s="49" cm="1">
        <f t="array" ref="P16">INDEX(GMW!$A$2:$NF$60,MATCH(1,(GMW!$NE$2:$NE$60=P$3)*(GMW!$ND$2:$ND$60=P$4)*(GMW!$NF$2:$NF$60=P$1),0),$C16-1966)</f>
        <v>0</v>
      </c>
      <c r="Q16" s="49" cm="1">
        <f t="array" ref="Q16">INDEX(GMW!$A$2:$NF$60,MATCH(1,(GMW!$NE$2:$NE$60=Q$3)*(GMW!$ND$2:$ND$60=Q$4)*(GMW!$NF$2:$NF$60=Q$1),0),$C16-1966)</f>
        <v>0</v>
      </c>
    </row>
    <row r="17" spans="1:17" x14ac:dyDescent="0.25">
      <c r="B17" s="49">
        <f t="shared" si="3"/>
        <v>1975</v>
      </c>
      <c r="C17" s="49">
        <f t="shared" si="2"/>
        <v>1983</v>
      </c>
      <c r="D17" s="49" cm="1">
        <f t="array" ref="D17">INDEX(GMW!$A$2:$NF$60,MATCH(1,(GMW!$NE$2:$NE$60=D$3)*(GMW!$ND$2:$ND$60=D$4)*(GMW!$NF$2:$NF$60=D$1),0),$C17-1966)</f>
        <v>0</v>
      </c>
      <c r="E17" s="49" cm="1">
        <f t="array" ref="E17">INDEX(GMW!$A$2:$NF$60,MATCH(1,(GMW!$NE$2:$NE$60=E$3)*(GMW!$ND$2:$ND$60=E$4)*(GMW!$NF$2:$NF$60=E$1),0),$C17-1966)</f>
        <v>0</v>
      </c>
      <c r="F17" s="49" cm="1">
        <f t="array" ref="F17">INDEX(GMW!$A$2:$NF$60,MATCH(1,(GMW!$NE$2:$NE$60=F$3)*(GMW!$ND$2:$ND$60=F$4)*(GMW!$NF$2:$NF$60=F$1),0),$C17-1966)</f>
        <v>0</v>
      </c>
      <c r="G17" s="49" cm="1">
        <f t="array" ref="G17">INDEX(GMW!$A$2:$NF$60,MATCH(1,(GMW!$NE$2:$NE$60=G$3)*(GMW!$ND$2:$ND$60=G$4)*(GMW!$NF$2:$NF$60=G$1),0),$C17-1966)</f>
        <v>0</v>
      </c>
      <c r="H17" s="49" cm="1">
        <f t="array" ref="H17">INDEX(GMW!$A$2:$NF$60,MATCH(1,(GMW!$NE$2:$NE$60=H$3)*(GMW!$ND$2:$ND$60=H$4)*(GMW!$NF$2:$NF$60=H$1),0),$C17-1966)</f>
        <v>0</v>
      </c>
      <c r="I17" s="49" cm="1">
        <f t="array" ref="I17">INDEX(GMW!$A$2:$NF$60,MATCH(1,(GMW!$NE$2:$NE$60=I$3)*(GMW!$ND$2:$ND$60=I$4)*(GMW!$NF$2:$NF$60=I$1),0),$C17-1966)</f>
        <v>0</v>
      </c>
      <c r="J17" s="49" cm="1">
        <f t="array" ref="J17">INDEX(GMW!$A$2:$NF$60,MATCH(1,(GMW!$NE$2:$NE$60=J$3)*(GMW!$ND$2:$ND$60=J$4)*(GMW!$NF$2:$NF$60=J$1),0),$C17-1966)</f>
        <v>0</v>
      </c>
      <c r="K17" s="49" cm="1">
        <f t="array" ref="K17">INDEX(GMW!$A$2:$NF$60,MATCH(1,(GMW!$NE$2:$NE$60=K$3)*(GMW!$ND$2:$ND$60=K$4)*(GMW!$NF$2:$NF$60=K$1),0),$C17-1966)</f>
        <v>0</v>
      </c>
      <c r="L17" s="49" cm="1">
        <f t="array" ref="L17">INDEX(GMW!$A$2:$NF$60,MATCH(1,(GMW!$NE$2:$NE$60=L$3)*(GMW!$ND$2:$ND$60=L$4)*(GMW!$NF$2:$NF$60=L$1),0),$C17-1966)</f>
        <v>0</v>
      </c>
      <c r="M17" s="49" cm="1">
        <f t="array" ref="M17">INDEX(GMW!$A$2:$NF$60,MATCH(1,(GMW!$NE$2:$NE$60=M$3)*(GMW!$ND$2:$ND$60=M$4)*(GMW!$NF$2:$NF$60=M$1),0),$C17-1966)</f>
        <v>0</v>
      </c>
      <c r="N17" s="49" cm="1">
        <f t="array" ref="N17">INDEX(GMW!$A$2:$NF$60,MATCH(1,(GMW!$NE$2:$NE$60=N$3)*(GMW!$ND$2:$ND$60=N$4)*(GMW!$NF$2:$NF$60=N$1),0),$C17-1966)</f>
        <v>0</v>
      </c>
      <c r="O17" s="49" cm="1">
        <f t="array" ref="O17">INDEX(GMW!$A$2:$NF$60,MATCH(1,(GMW!$NE$2:$NE$60=O$3)*(GMW!$ND$2:$ND$60=O$4)*(GMW!$NF$2:$NF$60=O$1),0),$C17-1966)</f>
        <v>0</v>
      </c>
      <c r="P17" s="49" cm="1">
        <f t="array" ref="P17">INDEX(GMW!$A$2:$NF$60,MATCH(1,(GMW!$NE$2:$NE$60=P$3)*(GMW!$ND$2:$ND$60=P$4)*(GMW!$NF$2:$NF$60=P$1),0),$C17-1966)</f>
        <v>0</v>
      </c>
      <c r="Q17" s="49" cm="1">
        <f t="array" ref="Q17">INDEX(GMW!$A$2:$NF$60,MATCH(1,(GMW!$NE$2:$NE$60=Q$3)*(GMW!$ND$2:$ND$60=Q$4)*(GMW!$NF$2:$NF$60=Q$1),0),$C17-1966)</f>
        <v>0</v>
      </c>
    </row>
    <row r="18" spans="1:17" x14ac:dyDescent="0.25">
      <c r="B18" s="49">
        <f t="shared" si="3"/>
        <v>1975</v>
      </c>
      <c r="C18" s="49">
        <f t="shared" si="2"/>
        <v>1984</v>
      </c>
      <c r="D18" s="49" cm="1">
        <f t="array" ref="D18">INDEX(GMW!$A$2:$NF$60,MATCH(1,(GMW!$NE$2:$NE$60=D$3)*(GMW!$ND$2:$ND$60=D$4)*(GMW!$NF$2:$NF$60=D$1),0),$C18-1966)</f>
        <v>0</v>
      </c>
      <c r="E18" s="49" cm="1">
        <f t="array" ref="E18">INDEX(GMW!$A$2:$NF$60,MATCH(1,(GMW!$NE$2:$NE$60=E$3)*(GMW!$ND$2:$ND$60=E$4)*(GMW!$NF$2:$NF$60=E$1),0),$C18-1966)</f>
        <v>0</v>
      </c>
      <c r="F18" s="49" cm="1">
        <f t="array" ref="F18">INDEX(GMW!$A$2:$NF$60,MATCH(1,(GMW!$NE$2:$NE$60=F$3)*(GMW!$ND$2:$ND$60=F$4)*(GMW!$NF$2:$NF$60=F$1),0),$C18-1966)</f>
        <v>0</v>
      </c>
      <c r="G18" s="49" cm="1">
        <f t="array" ref="G18">INDEX(GMW!$A$2:$NF$60,MATCH(1,(GMW!$NE$2:$NE$60=G$3)*(GMW!$ND$2:$ND$60=G$4)*(GMW!$NF$2:$NF$60=G$1),0),$C18-1966)</f>
        <v>0</v>
      </c>
      <c r="H18" s="49" cm="1">
        <f t="array" ref="H18">INDEX(GMW!$A$2:$NF$60,MATCH(1,(GMW!$NE$2:$NE$60=H$3)*(GMW!$ND$2:$ND$60=H$4)*(GMW!$NF$2:$NF$60=H$1),0),$C18-1966)</f>
        <v>0</v>
      </c>
      <c r="I18" s="49" cm="1">
        <f t="array" ref="I18">INDEX(GMW!$A$2:$NF$60,MATCH(1,(GMW!$NE$2:$NE$60=I$3)*(GMW!$ND$2:$ND$60=I$4)*(GMW!$NF$2:$NF$60=I$1),0),$C18-1966)</f>
        <v>0</v>
      </c>
      <c r="J18" s="49" cm="1">
        <f t="array" ref="J18">INDEX(GMW!$A$2:$NF$60,MATCH(1,(GMW!$NE$2:$NE$60=J$3)*(GMW!$ND$2:$ND$60=J$4)*(GMW!$NF$2:$NF$60=J$1),0),$C18-1966)</f>
        <v>0</v>
      </c>
      <c r="K18" s="49" cm="1">
        <f t="array" ref="K18">INDEX(GMW!$A$2:$NF$60,MATCH(1,(GMW!$NE$2:$NE$60=K$3)*(GMW!$ND$2:$ND$60=K$4)*(GMW!$NF$2:$NF$60=K$1),0),$C18-1966)</f>
        <v>0</v>
      </c>
      <c r="L18" s="49" cm="1">
        <f t="array" ref="L18">INDEX(GMW!$A$2:$NF$60,MATCH(1,(GMW!$NE$2:$NE$60=L$3)*(GMW!$ND$2:$ND$60=L$4)*(GMW!$NF$2:$NF$60=L$1),0),$C18-1966)</f>
        <v>0</v>
      </c>
      <c r="M18" s="49" cm="1">
        <f t="array" ref="M18">INDEX(GMW!$A$2:$NF$60,MATCH(1,(GMW!$NE$2:$NE$60=M$3)*(GMW!$ND$2:$ND$60=M$4)*(GMW!$NF$2:$NF$60=M$1),0),$C18-1966)</f>
        <v>0</v>
      </c>
      <c r="N18" s="49" cm="1">
        <f t="array" ref="N18">INDEX(GMW!$A$2:$NF$60,MATCH(1,(GMW!$NE$2:$NE$60=N$3)*(GMW!$ND$2:$ND$60=N$4)*(GMW!$NF$2:$NF$60=N$1),0),$C18-1966)</f>
        <v>0</v>
      </c>
      <c r="O18" s="49" cm="1">
        <f t="array" ref="O18">INDEX(GMW!$A$2:$NF$60,MATCH(1,(GMW!$NE$2:$NE$60=O$3)*(GMW!$ND$2:$ND$60=O$4)*(GMW!$NF$2:$NF$60=O$1),0),$C18-1966)</f>
        <v>0</v>
      </c>
      <c r="P18" s="49" cm="1">
        <f t="array" ref="P18">INDEX(GMW!$A$2:$NF$60,MATCH(1,(GMW!$NE$2:$NE$60=P$3)*(GMW!$ND$2:$ND$60=P$4)*(GMW!$NF$2:$NF$60=P$1),0),$C18-1966)</f>
        <v>0</v>
      </c>
      <c r="Q18" s="49" cm="1">
        <f t="array" ref="Q18">INDEX(GMW!$A$2:$NF$60,MATCH(1,(GMW!$NE$2:$NE$60=Q$3)*(GMW!$ND$2:$ND$60=Q$4)*(GMW!$NF$2:$NF$60=Q$1),0),$C18-1966)</f>
        <v>0</v>
      </c>
    </row>
    <row r="19" spans="1:17" x14ac:dyDescent="0.25">
      <c r="A19" s="49">
        <v>1976</v>
      </c>
      <c r="B19" s="49">
        <f t="shared" si="3"/>
        <v>1976</v>
      </c>
      <c r="C19" s="49">
        <f t="shared" si="2"/>
        <v>1985</v>
      </c>
      <c r="D19" s="49" cm="1">
        <f t="array" ref="D19">INDEX(GMW!$A$2:$NF$60,MATCH(1,(GMW!$NE$2:$NE$60=D$3)*(GMW!$ND$2:$ND$60=D$4)*(GMW!$NF$2:$NF$60=D$1),0),$C19-1966)</f>
        <v>0</v>
      </c>
      <c r="E19" s="49" cm="1">
        <f t="array" ref="E19">INDEX(GMW!$A$2:$NF$60,MATCH(1,(GMW!$NE$2:$NE$60=E$3)*(GMW!$ND$2:$ND$60=E$4)*(GMW!$NF$2:$NF$60=E$1),0),$C19-1966)</f>
        <v>0</v>
      </c>
      <c r="F19" s="49" cm="1">
        <f t="array" ref="F19">INDEX(GMW!$A$2:$NF$60,MATCH(1,(GMW!$NE$2:$NE$60=F$3)*(GMW!$ND$2:$ND$60=F$4)*(GMW!$NF$2:$NF$60=F$1),0),$C19-1966)</f>
        <v>0</v>
      </c>
      <c r="G19" s="49" cm="1">
        <f t="array" ref="G19">INDEX(GMW!$A$2:$NF$60,MATCH(1,(GMW!$NE$2:$NE$60=G$3)*(GMW!$ND$2:$ND$60=G$4)*(GMW!$NF$2:$NF$60=G$1),0),$C19-1966)</f>
        <v>0</v>
      </c>
      <c r="H19" s="49" cm="1">
        <f t="array" ref="H19">INDEX(GMW!$A$2:$NF$60,MATCH(1,(GMW!$NE$2:$NE$60=H$3)*(GMW!$ND$2:$ND$60=H$4)*(GMW!$NF$2:$NF$60=H$1),0),$C19-1966)</f>
        <v>0</v>
      </c>
      <c r="I19" s="49" cm="1">
        <f t="array" ref="I19">INDEX(GMW!$A$2:$NF$60,MATCH(1,(GMW!$NE$2:$NE$60=I$3)*(GMW!$ND$2:$ND$60=I$4)*(GMW!$NF$2:$NF$60=I$1),0),$C19-1966)</f>
        <v>0</v>
      </c>
      <c r="J19" s="49" cm="1">
        <f t="array" ref="J19">INDEX(GMW!$A$2:$NF$60,MATCH(1,(GMW!$NE$2:$NE$60=J$3)*(GMW!$ND$2:$ND$60=J$4)*(GMW!$NF$2:$NF$60=J$1),0),$C19-1966)</f>
        <v>0</v>
      </c>
      <c r="K19" s="49" cm="1">
        <f t="array" ref="K19">INDEX(GMW!$A$2:$NF$60,MATCH(1,(GMW!$NE$2:$NE$60=K$3)*(GMW!$ND$2:$ND$60=K$4)*(GMW!$NF$2:$NF$60=K$1),0),$C19-1966)</f>
        <v>0</v>
      </c>
      <c r="L19" s="49" cm="1">
        <f t="array" ref="L19">INDEX(GMW!$A$2:$NF$60,MATCH(1,(GMW!$NE$2:$NE$60=L$3)*(GMW!$ND$2:$ND$60=L$4)*(GMW!$NF$2:$NF$60=L$1),0),$C19-1966)</f>
        <v>0</v>
      </c>
      <c r="M19" s="49" cm="1">
        <f t="array" ref="M19">INDEX(GMW!$A$2:$NF$60,MATCH(1,(GMW!$NE$2:$NE$60=M$3)*(GMW!$ND$2:$ND$60=M$4)*(GMW!$NF$2:$NF$60=M$1),0),$C19-1966)</f>
        <v>0</v>
      </c>
      <c r="N19" s="49" cm="1">
        <f t="array" ref="N19">INDEX(GMW!$A$2:$NF$60,MATCH(1,(GMW!$NE$2:$NE$60=N$3)*(GMW!$ND$2:$ND$60=N$4)*(GMW!$NF$2:$NF$60=N$1),0),$C19-1966)</f>
        <v>0</v>
      </c>
      <c r="O19" s="49" cm="1">
        <f t="array" ref="O19">INDEX(GMW!$A$2:$NF$60,MATCH(1,(GMW!$NE$2:$NE$60=O$3)*(GMW!$ND$2:$ND$60=O$4)*(GMW!$NF$2:$NF$60=O$1),0),$C19-1966)</f>
        <v>0</v>
      </c>
      <c r="P19" s="49" cm="1">
        <f t="array" ref="P19">INDEX(GMW!$A$2:$NF$60,MATCH(1,(GMW!$NE$2:$NE$60=P$3)*(GMW!$ND$2:$ND$60=P$4)*(GMW!$NF$2:$NF$60=P$1),0),$C19-1966)</f>
        <v>0</v>
      </c>
      <c r="Q19" s="49" cm="1">
        <f t="array" ref="Q19">INDEX(GMW!$A$2:$NF$60,MATCH(1,(GMW!$NE$2:$NE$60=Q$3)*(GMW!$ND$2:$ND$60=Q$4)*(GMW!$NF$2:$NF$60=Q$1),0),$C19-1966)</f>
        <v>0</v>
      </c>
    </row>
    <row r="20" spans="1:17" x14ac:dyDescent="0.25">
      <c r="B20" s="49">
        <f t="shared" si="3"/>
        <v>1976</v>
      </c>
      <c r="C20" s="49">
        <f t="shared" si="2"/>
        <v>1986</v>
      </c>
      <c r="D20" s="49" cm="1">
        <f t="array" ref="D20">INDEX(GMW!$A$2:$NF$60,MATCH(1,(GMW!$NE$2:$NE$60=D$3)*(GMW!$ND$2:$ND$60=D$4)*(GMW!$NF$2:$NF$60=D$1),0),$C20-1966)</f>
        <v>0</v>
      </c>
      <c r="E20" s="49" cm="1">
        <f t="array" ref="E20">INDEX(GMW!$A$2:$NF$60,MATCH(1,(GMW!$NE$2:$NE$60=E$3)*(GMW!$ND$2:$ND$60=E$4)*(GMW!$NF$2:$NF$60=E$1),0),$C20-1966)</f>
        <v>0</v>
      </c>
      <c r="F20" s="49" cm="1">
        <f t="array" ref="F20">INDEX(GMW!$A$2:$NF$60,MATCH(1,(GMW!$NE$2:$NE$60=F$3)*(GMW!$ND$2:$ND$60=F$4)*(GMW!$NF$2:$NF$60=F$1),0),$C20-1966)</f>
        <v>0</v>
      </c>
      <c r="G20" s="49" cm="1">
        <f t="array" ref="G20">INDEX(GMW!$A$2:$NF$60,MATCH(1,(GMW!$NE$2:$NE$60=G$3)*(GMW!$ND$2:$ND$60=G$4)*(GMW!$NF$2:$NF$60=G$1),0),$C20-1966)</f>
        <v>0</v>
      </c>
      <c r="H20" s="49" cm="1">
        <f t="array" ref="H20">INDEX(GMW!$A$2:$NF$60,MATCH(1,(GMW!$NE$2:$NE$60=H$3)*(GMW!$ND$2:$ND$60=H$4)*(GMW!$NF$2:$NF$60=H$1),0),$C20-1966)</f>
        <v>0</v>
      </c>
      <c r="I20" s="49" cm="1">
        <f t="array" ref="I20">INDEX(GMW!$A$2:$NF$60,MATCH(1,(GMW!$NE$2:$NE$60=I$3)*(GMW!$ND$2:$ND$60=I$4)*(GMW!$NF$2:$NF$60=I$1),0),$C20-1966)</f>
        <v>0</v>
      </c>
      <c r="J20" s="49" cm="1">
        <f t="array" ref="J20">INDEX(GMW!$A$2:$NF$60,MATCH(1,(GMW!$NE$2:$NE$60=J$3)*(GMW!$ND$2:$ND$60=J$4)*(GMW!$NF$2:$NF$60=J$1),0),$C20-1966)</f>
        <v>0</v>
      </c>
      <c r="K20" s="49" cm="1">
        <f t="array" ref="K20">INDEX(GMW!$A$2:$NF$60,MATCH(1,(GMW!$NE$2:$NE$60=K$3)*(GMW!$ND$2:$ND$60=K$4)*(GMW!$NF$2:$NF$60=K$1),0),$C20-1966)</f>
        <v>0</v>
      </c>
      <c r="L20" s="49" cm="1">
        <f t="array" ref="L20">INDEX(GMW!$A$2:$NF$60,MATCH(1,(GMW!$NE$2:$NE$60=L$3)*(GMW!$ND$2:$ND$60=L$4)*(GMW!$NF$2:$NF$60=L$1),0),$C20-1966)</f>
        <v>0</v>
      </c>
      <c r="M20" s="49" cm="1">
        <f t="array" ref="M20">INDEX(GMW!$A$2:$NF$60,MATCH(1,(GMW!$NE$2:$NE$60=M$3)*(GMW!$ND$2:$ND$60=M$4)*(GMW!$NF$2:$NF$60=M$1),0),$C20-1966)</f>
        <v>0</v>
      </c>
      <c r="N20" s="49" cm="1">
        <f t="array" ref="N20">INDEX(GMW!$A$2:$NF$60,MATCH(1,(GMW!$NE$2:$NE$60=N$3)*(GMW!$ND$2:$ND$60=N$4)*(GMW!$NF$2:$NF$60=N$1),0),$C20-1966)</f>
        <v>0</v>
      </c>
      <c r="O20" s="49" cm="1">
        <f t="array" ref="O20">INDEX(GMW!$A$2:$NF$60,MATCH(1,(GMW!$NE$2:$NE$60=O$3)*(GMW!$ND$2:$ND$60=O$4)*(GMW!$NF$2:$NF$60=O$1),0),$C20-1966)</f>
        <v>0</v>
      </c>
      <c r="P20" s="49" cm="1">
        <f t="array" ref="P20">INDEX(GMW!$A$2:$NF$60,MATCH(1,(GMW!$NE$2:$NE$60=P$3)*(GMW!$ND$2:$ND$60=P$4)*(GMW!$NF$2:$NF$60=P$1),0),$C20-1966)</f>
        <v>0</v>
      </c>
      <c r="Q20" s="49" cm="1">
        <f t="array" ref="Q20">INDEX(GMW!$A$2:$NF$60,MATCH(1,(GMW!$NE$2:$NE$60=Q$3)*(GMW!$ND$2:$ND$60=Q$4)*(GMW!$NF$2:$NF$60=Q$1),0),$C20-1966)</f>
        <v>0</v>
      </c>
    </row>
    <row r="21" spans="1:17" x14ac:dyDescent="0.25">
      <c r="B21" s="49">
        <f t="shared" si="3"/>
        <v>1976</v>
      </c>
      <c r="C21" s="49">
        <f t="shared" si="2"/>
        <v>1987</v>
      </c>
      <c r="D21" s="49" cm="1">
        <f t="array" ref="D21">INDEX(GMW!$A$2:$NF$60,MATCH(1,(GMW!$NE$2:$NE$60=D$3)*(GMW!$ND$2:$ND$60=D$4)*(GMW!$NF$2:$NF$60=D$1),0),$C21-1966)</f>
        <v>0</v>
      </c>
      <c r="E21" s="49" cm="1">
        <f t="array" ref="E21">INDEX(GMW!$A$2:$NF$60,MATCH(1,(GMW!$NE$2:$NE$60=E$3)*(GMW!$ND$2:$ND$60=E$4)*(GMW!$NF$2:$NF$60=E$1),0),$C21-1966)</f>
        <v>0</v>
      </c>
      <c r="F21" s="49" cm="1">
        <f t="array" ref="F21">INDEX(GMW!$A$2:$NF$60,MATCH(1,(GMW!$NE$2:$NE$60=F$3)*(GMW!$ND$2:$ND$60=F$4)*(GMW!$NF$2:$NF$60=F$1),0),$C21-1966)</f>
        <v>0</v>
      </c>
      <c r="G21" s="49" cm="1">
        <f t="array" ref="G21">INDEX(GMW!$A$2:$NF$60,MATCH(1,(GMW!$NE$2:$NE$60=G$3)*(GMW!$ND$2:$ND$60=G$4)*(GMW!$NF$2:$NF$60=G$1),0),$C21-1966)</f>
        <v>0</v>
      </c>
      <c r="H21" s="49" cm="1">
        <f t="array" ref="H21">INDEX(GMW!$A$2:$NF$60,MATCH(1,(GMW!$NE$2:$NE$60=H$3)*(GMW!$ND$2:$ND$60=H$4)*(GMW!$NF$2:$NF$60=H$1),0),$C21-1966)</f>
        <v>0</v>
      </c>
      <c r="I21" s="49" cm="1">
        <f t="array" ref="I21">INDEX(GMW!$A$2:$NF$60,MATCH(1,(GMW!$NE$2:$NE$60=I$3)*(GMW!$ND$2:$ND$60=I$4)*(GMW!$NF$2:$NF$60=I$1),0),$C21-1966)</f>
        <v>0</v>
      </c>
      <c r="J21" s="49" cm="1">
        <f t="array" ref="J21">INDEX(GMW!$A$2:$NF$60,MATCH(1,(GMW!$NE$2:$NE$60=J$3)*(GMW!$ND$2:$ND$60=J$4)*(GMW!$NF$2:$NF$60=J$1),0),$C21-1966)</f>
        <v>0</v>
      </c>
      <c r="K21" s="49" cm="1">
        <f t="array" ref="K21">INDEX(GMW!$A$2:$NF$60,MATCH(1,(GMW!$NE$2:$NE$60=K$3)*(GMW!$ND$2:$ND$60=K$4)*(GMW!$NF$2:$NF$60=K$1),0),$C21-1966)</f>
        <v>0</v>
      </c>
      <c r="L21" s="49" cm="1">
        <f t="array" ref="L21">INDEX(GMW!$A$2:$NF$60,MATCH(1,(GMW!$NE$2:$NE$60=L$3)*(GMW!$ND$2:$ND$60=L$4)*(GMW!$NF$2:$NF$60=L$1),0),$C21-1966)</f>
        <v>0</v>
      </c>
      <c r="M21" s="49" cm="1">
        <f t="array" ref="M21">INDEX(GMW!$A$2:$NF$60,MATCH(1,(GMW!$NE$2:$NE$60=M$3)*(GMW!$ND$2:$ND$60=M$4)*(GMW!$NF$2:$NF$60=M$1),0),$C21-1966)</f>
        <v>0</v>
      </c>
      <c r="N21" s="49" cm="1">
        <f t="array" ref="N21">INDEX(GMW!$A$2:$NF$60,MATCH(1,(GMW!$NE$2:$NE$60=N$3)*(GMW!$ND$2:$ND$60=N$4)*(GMW!$NF$2:$NF$60=N$1),0),$C21-1966)</f>
        <v>0</v>
      </c>
      <c r="O21" s="49" cm="1">
        <f t="array" ref="O21">INDEX(GMW!$A$2:$NF$60,MATCH(1,(GMW!$NE$2:$NE$60=O$3)*(GMW!$ND$2:$ND$60=O$4)*(GMW!$NF$2:$NF$60=O$1),0),$C21-1966)</f>
        <v>0</v>
      </c>
      <c r="P21" s="49" cm="1">
        <f t="array" ref="P21">INDEX(GMW!$A$2:$NF$60,MATCH(1,(GMW!$NE$2:$NE$60=P$3)*(GMW!$ND$2:$ND$60=P$4)*(GMW!$NF$2:$NF$60=P$1),0),$C21-1966)</f>
        <v>0</v>
      </c>
      <c r="Q21" s="49" cm="1">
        <f t="array" ref="Q21">INDEX(GMW!$A$2:$NF$60,MATCH(1,(GMW!$NE$2:$NE$60=Q$3)*(GMW!$ND$2:$ND$60=Q$4)*(GMW!$NF$2:$NF$60=Q$1),0),$C21-1966)</f>
        <v>0</v>
      </c>
    </row>
    <row r="22" spans="1:17" x14ac:dyDescent="0.25">
      <c r="B22" s="49">
        <f t="shared" si="3"/>
        <v>1976</v>
      </c>
      <c r="C22" s="49">
        <f t="shared" si="2"/>
        <v>1988</v>
      </c>
      <c r="D22" s="49" cm="1">
        <f t="array" ref="D22">INDEX(GMW!$A$2:$NF$60,MATCH(1,(GMW!$NE$2:$NE$60=D$3)*(GMW!$ND$2:$ND$60=D$4)*(GMW!$NF$2:$NF$60=D$1),0),$C22-1966)</f>
        <v>0</v>
      </c>
      <c r="E22" s="49" cm="1">
        <f t="array" ref="E22">INDEX(GMW!$A$2:$NF$60,MATCH(1,(GMW!$NE$2:$NE$60=E$3)*(GMW!$ND$2:$ND$60=E$4)*(GMW!$NF$2:$NF$60=E$1),0),$C22-1966)</f>
        <v>0</v>
      </c>
      <c r="F22" s="49" cm="1">
        <f t="array" ref="F22">INDEX(GMW!$A$2:$NF$60,MATCH(1,(GMW!$NE$2:$NE$60=F$3)*(GMW!$ND$2:$ND$60=F$4)*(GMW!$NF$2:$NF$60=F$1),0),$C22-1966)</f>
        <v>0</v>
      </c>
      <c r="G22" s="49" cm="1">
        <f t="array" ref="G22">INDEX(GMW!$A$2:$NF$60,MATCH(1,(GMW!$NE$2:$NE$60=G$3)*(GMW!$ND$2:$ND$60=G$4)*(GMW!$NF$2:$NF$60=G$1),0),$C22-1966)</f>
        <v>0</v>
      </c>
      <c r="H22" s="49" cm="1">
        <f t="array" ref="H22">INDEX(GMW!$A$2:$NF$60,MATCH(1,(GMW!$NE$2:$NE$60=H$3)*(GMW!$ND$2:$ND$60=H$4)*(GMW!$NF$2:$NF$60=H$1),0),$C22-1966)</f>
        <v>0</v>
      </c>
      <c r="I22" s="49" cm="1">
        <f t="array" ref="I22">INDEX(GMW!$A$2:$NF$60,MATCH(1,(GMW!$NE$2:$NE$60=I$3)*(GMW!$ND$2:$ND$60=I$4)*(GMW!$NF$2:$NF$60=I$1),0),$C22-1966)</f>
        <v>0</v>
      </c>
      <c r="J22" s="49" cm="1">
        <f t="array" ref="J22">INDEX(GMW!$A$2:$NF$60,MATCH(1,(GMW!$NE$2:$NE$60=J$3)*(GMW!$ND$2:$ND$60=J$4)*(GMW!$NF$2:$NF$60=J$1),0),$C22-1966)</f>
        <v>0</v>
      </c>
      <c r="K22" s="49" cm="1">
        <f t="array" ref="K22">INDEX(GMW!$A$2:$NF$60,MATCH(1,(GMW!$NE$2:$NE$60=K$3)*(GMW!$ND$2:$ND$60=K$4)*(GMW!$NF$2:$NF$60=K$1),0),$C22-1966)</f>
        <v>0</v>
      </c>
      <c r="L22" s="49" cm="1">
        <f t="array" ref="L22">INDEX(GMW!$A$2:$NF$60,MATCH(1,(GMW!$NE$2:$NE$60=L$3)*(GMW!$ND$2:$ND$60=L$4)*(GMW!$NF$2:$NF$60=L$1),0),$C22-1966)</f>
        <v>0</v>
      </c>
      <c r="M22" s="49" cm="1">
        <f t="array" ref="M22">INDEX(GMW!$A$2:$NF$60,MATCH(1,(GMW!$NE$2:$NE$60=M$3)*(GMW!$ND$2:$ND$60=M$4)*(GMW!$NF$2:$NF$60=M$1),0),$C22-1966)</f>
        <v>0</v>
      </c>
      <c r="N22" s="49" cm="1">
        <f t="array" ref="N22">INDEX(GMW!$A$2:$NF$60,MATCH(1,(GMW!$NE$2:$NE$60=N$3)*(GMW!$ND$2:$ND$60=N$4)*(GMW!$NF$2:$NF$60=N$1),0),$C22-1966)</f>
        <v>0</v>
      </c>
      <c r="O22" s="49" cm="1">
        <f t="array" ref="O22">INDEX(GMW!$A$2:$NF$60,MATCH(1,(GMW!$NE$2:$NE$60=O$3)*(GMW!$ND$2:$ND$60=O$4)*(GMW!$NF$2:$NF$60=O$1),0),$C22-1966)</f>
        <v>0</v>
      </c>
      <c r="P22" s="49" cm="1">
        <f t="array" ref="P22">INDEX(GMW!$A$2:$NF$60,MATCH(1,(GMW!$NE$2:$NE$60=P$3)*(GMW!$ND$2:$ND$60=P$4)*(GMW!$NF$2:$NF$60=P$1),0),$C22-1966)</f>
        <v>0</v>
      </c>
      <c r="Q22" s="49" cm="1">
        <f t="array" ref="Q22">INDEX(GMW!$A$2:$NF$60,MATCH(1,(GMW!$NE$2:$NE$60=Q$3)*(GMW!$ND$2:$ND$60=Q$4)*(GMW!$NF$2:$NF$60=Q$1),0),$C22-1966)</f>
        <v>0</v>
      </c>
    </row>
    <row r="23" spans="1:17" x14ac:dyDescent="0.25">
      <c r="A23" s="49">
        <v>1977</v>
      </c>
      <c r="B23" s="49">
        <f t="shared" si="3"/>
        <v>1977</v>
      </c>
      <c r="C23" s="49">
        <f t="shared" si="2"/>
        <v>1989</v>
      </c>
      <c r="D23" s="49" cm="1">
        <f t="array" ref="D23">INDEX(GMW!$A$2:$NF$60,MATCH(1,(GMW!$NE$2:$NE$60=D$3)*(GMW!$ND$2:$ND$60=D$4)*(GMW!$NF$2:$NF$60=D$1),0),$C23-1966)</f>
        <v>0</v>
      </c>
      <c r="E23" s="49" cm="1">
        <f t="array" ref="E23">INDEX(GMW!$A$2:$NF$60,MATCH(1,(GMW!$NE$2:$NE$60=E$3)*(GMW!$ND$2:$ND$60=E$4)*(GMW!$NF$2:$NF$60=E$1),0),$C23-1966)</f>
        <v>0</v>
      </c>
      <c r="F23" s="49" cm="1">
        <f t="array" ref="F23">INDEX(GMW!$A$2:$NF$60,MATCH(1,(GMW!$NE$2:$NE$60=F$3)*(GMW!$ND$2:$ND$60=F$4)*(GMW!$NF$2:$NF$60=F$1),0),$C23-1966)</f>
        <v>0</v>
      </c>
      <c r="G23" s="49" cm="1">
        <f t="array" ref="G23">INDEX(GMW!$A$2:$NF$60,MATCH(1,(GMW!$NE$2:$NE$60=G$3)*(GMW!$ND$2:$ND$60=G$4)*(GMW!$NF$2:$NF$60=G$1),0),$C23-1966)</f>
        <v>0</v>
      </c>
      <c r="H23" s="49" cm="1">
        <f t="array" ref="H23">INDEX(GMW!$A$2:$NF$60,MATCH(1,(GMW!$NE$2:$NE$60=H$3)*(GMW!$ND$2:$ND$60=H$4)*(GMW!$NF$2:$NF$60=H$1),0),$C23-1966)</f>
        <v>0</v>
      </c>
      <c r="I23" s="49" cm="1">
        <f t="array" ref="I23">INDEX(GMW!$A$2:$NF$60,MATCH(1,(GMW!$NE$2:$NE$60=I$3)*(GMW!$ND$2:$ND$60=I$4)*(GMW!$NF$2:$NF$60=I$1),0),$C23-1966)</f>
        <v>0</v>
      </c>
      <c r="J23" s="49" cm="1">
        <f t="array" ref="J23">INDEX(GMW!$A$2:$NF$60,MATCH(1,(GMW!$NE$2:$NE$60=J$3)*(GMW!$ND$2:$ND$60=J$4)*(GMW!$NF$2:$NF$60=J$1),0),$C23-1966)</f>
        <v>0</v>
      </c>
      <c r="K23" s="49" cm="1">
        <f t="array" ref="K23">INDEX(GMW!$A$2:$NF$60,MATCH(1,(GMW!$NE$2:$NE$60=K$3)*(GMW!$ND$2:$ND$60=K$4)*(GMW!$NF$2:$NF$60=K$1),0),$C23-1966)</f>
        <v>0</v>
      </c>
      <c r="L23" s="49" cm="1">
        <f t="array" ref="L23">INDEX(GMW!$A$2:$NF$60,MATCH(1,(GMW!$NE$2:$NE$60=L$3)*(GMW!$ND$2:$ND$60=L$4)*(GMW!$NF$2:$NF$60=L$1),0),$C23-1966)</f>
        <v>0</v>
      </c>
      <c r="M23" s="49" cm="1">
        <f t="array" ref="M23">INDEX(GMW!$A$2:$NF$60,MATCH(1,(GMW!$NE$2:$NE$60=M$3)*(GMW!$ND$2:$ND$60=M$4)*(GMW!$NF$2:$NF$60=M$1),0),$C23-1966)</f>
        <v>0</v>
      </c>
      <c r="N23" s="49" cm="1">
        <f t="array" ref="N23">INDEX(GMW!$A$2:$NF$60,MATCH(1,(GMW!$NE$2:$NE$60=N$3)*(GMW!$ND$2:$ND$60=N$4)*(GMW!$NF$2:$NF$60=N$1),0),$C23-1966)</f>
        <v>0</v>
      </c>
      <c r="O23" s="49" cm="1">
        <f t="array" ref="O23">INDEX(GMW!$A$2:$NF$60,MATCH(1,(GMW!$NE$2:$NE$60=O$3)*(GMW!$ND$2:$ND$60=O$4)*(GMW!$NF$2:$NF$60=O$1),0),$C23-1966)</f>
        <v>0</v>
      </c>
      <c r="P23" s="49" cm="1">
        <f t="array" ref="P23">INDEX(GMW!$A$2:$NF$60,MATCH(1,(GMW!$NE$2:$NE$60=P$3)*(GMW!$ND$2:$ND$60=P$4)*(GMW!$NF$2:$NF$60=P$1),0),$C23-1966)</f>
        <v>0</v>
      </c>
      <c r="Q23" s="49" cm="1">
        <f t="array" ref="Q23">INDEX(GMW!$A$2:$NF$60,MATCH(1,(GMW!$NE$2:$NE$60=Q$3)*(GMW!$ND$2:$ND$60=Q$4)*(GMW!$NF$2:$NF$60=Q$1),0),$C23-1966)</f>
        <v>0</v>
      </c>
    </row>
    <row r="24" spans="1:17" x14ac:dyDescent="0.25">
      <c r="B24" s="49">
        <f t="shared" si="3"/>
        <v>1977</v>
      </c>
      <c r="C24" s="49">
        <f t="shared" si="2"/>
        <v>1990</v>
      </c>
      <c r="D24" s="49" cm="1">
        <f t="array" ref="D24">INDEX(GMW!$A$2:$NF$60,MATCH(1,(GMW!$NE$2:$NE$60=D$3)*(GMW!$ND$2:$ND$60=D$4)*(GMW!$NF$2:$NF$60=D$1),0),$C24-1966)</f>
        <v>0</v>
      </c>
      <c r="E24" s="49" cm="1">
        <f t="array" ref="E24">INDEX(GMW!$A$2:$NF$60,MATCH(1,(GMW!$NE$2:$NE$60=E$3)*(GMW!$ND$2:$ND$60=E$4)*(GMW!$NF$2:$NF$60=E$1),0),$C24-1966)</f>
        <v>0</v>
      </c>
      <c r="F24" s="49" cm="1">
        <f t="array" ref="F24">INDEX(GMW!$A$2:$NF$60,MATCH(1,(GMW!$NE$2:$NE$60=F$3)*(GMW!$ND$2:$ND$60=F$4)*(GMW!$NF$2:$NF$60=F$1),0),$C24-1966)</f>
        <v>0</v>
      </c>
      <c r="G24" s="49" cm="1">
        <f t="array" ref="G24">INDEX(GMW!$A$2:$NF$60,MATCH(1,(GMW!$NE$2:$NE$60=G$3)*(GMW!$ND$2:$ND$60=G$4)*(GMW!$NF$2:$NF$60=G$1),0),$C24-1966)</f>
        <v>0</v>
      </c>
      <c r="H24" s="49" cm="1">
        <f t="array" ref="H24">INDEX(GMW!$A$2:$NF$60,MATCH(1,(GMW!$NE$2:$NE$60=H$3)*(GMW!$ND$2:$ND$60=H$4)*(GMW!$NF$2:$NF$60=H$1),0),$C24-1966)</f>
        <v>0</v>
      </c>
      <c r="I24" s="49" cm="1">
        <f t="array" ref="I24">INDEX(GMW!$A$2:$NF$60,MATCH(1,(GMW!$NE$2:$NE$60=I$3)*(GMW!$ND$2:$ND$60=I$4)*(GMW!$NF$2:$NF$60=I$1),0),$C24-1966)</f>
        <v>0</v>
      </c>
      <c r="J24" s="49" cm="1">
        <f t="array" ref="J24">INDEX(GMW!$A$2:$NF$60,MATCH(1,(GMW!$NE$2:$NE$60=J$3)*(GMW!$ND$2:$ND$60=J$4)*(GMW!$NF$2:$NF$60=J$1),0),$C24-1966)</f>
        <v>0</v>
      </c>
      <c r="K24" s="49" cm="1">
        <f t="array" ref="K24">INDEX(GMW!$A$2:$NF$60,MATCH(1,(GMW!$NE$2:$NE$60=K$3)*(GMW!$ND$2:$ND$60=K$4)*(GMW!$NF$2:$NF$60=K$1),0),$C24-1966)</f>
        <v>0</v>
      </c>
      <c r="L24" s="49" cm="1">
        <f t="array" ref="L24">INDEX(GMW!$A$2:$NF$60,MATCH(1,(GMW!$NE$2:$NE$60=L$3)*(GMW!$ND$2:$ND$60=L$4)*(GMW!$NF$2:$NF$60=L$1),0),$C24-1966)</f>
        <v>0</v>
      </c>
      <c r="M24" s="49" cm="1">
        <f t="array" ref="M24">INDEX(GMW!$A$2:$NF$60,MATCH(1,(GMW!$NE$2:$NE$60=M$3)*(GMW!$ND$2:$ND$60=M$4)*(GMW!$NF$2:$NF$60=M$1),0),$C24-1966)</f>
        <v>0</v>
      </c>
      <c r="N24" s="49" cm="1">
        <f t="array" ref="N24">INDEX(GMW!$A$2:$NF$60,MATCH(1,(GMW!$NE$2:$NE$60=N$3)*(GMW!$ND$2:$ND$60=N$4)*(GMW!$NF$2:$NF$60=N$1),0),$C24-1966)</f>
        <v>0</v>
      </c>
      <c r="O24" s="49" cm="1">
        <f t="array" ref="O24">INDEX(GMW!$A$2:$NF$60,MATCH(1,(GMW!$NE$2:$NE$60=O$3)*(GMW!$ND$2:$ND$60=O$4)*(GMW!$NF$2:$NF$60=O$1),0),$C24-1966)</f>
        <v>0</v>
      </c>
      <c r="P24" s="49" cm="1">
        <f t="array" ref="P24">INDEX(GMW!$A$2:$NF$60,MATCH(1,(GMW!$NE$2:$NE$60=P$3)*(GMW!$ND$2:$ND$60=P$4)*(GMW!$NF$2:$NF$60=P$1),0),$C24-1966)</f>
        <v>0</v>
      </c>
      <c r="Q24" s="49" cm="1">
        <f t="array" ref="Q24">INDEX(GMW!$A$2:$NF$60,MATCH(1,(GMW!$NE$2:$NE$60=Q$3)*(GMW!$ND$2:$ND$60=Q$4)*(GMW!$NF$2:$NF$60=Q$1),0),$C24-1966)</f>
        <v>0</v>
      </c>
    </row>
    <row r="25" spans="1:17" x14ac:dyDescent="0.25">
      <c r="B25" s="49">
        <f t="shared" si="3"/>
        <v>1977</v>
      </c>
      <c r="C25" s="49">
        <f t="shared" si="2"/>
        <v>1991</v>
      </c>
      <c r="D25" s="49" cm="1">
        <f t="array" ref="D25">INDEX(GMW!$A$2:$NF$60,MATCH(1,(GMW!$NE$2:$NE$60=D$3)*(GMW!$ND$2:$ND$60=D$4)*(GMW!$NF$2:$NF$60=D$1),0),$C25-1966)</f>
        <v>0</v>
      </c>
      <c r="E25" s="49" cm="1">
        <f t="array" ref="E25">INDEX(GMW!$A$2:$NF$60,MATCH(1,(GMW!$NE$2:$NE$60=E$3)*(GMW!$ND$2:$ND$60=E$4)*(GMW!$NF$2:$NF$60=E$1),0),$C25-1966)</f>
        <v>0</v>
      </c>
      <c r="F25" s="49" cm="1">
        <f t="array" ref="F25">INDEX(GMW!$A$2:$NF$60,MATCH(1,(GMW!$NE$2:$NE$60=F$3)*(GMW!$ND$2:$ND$60=F$4)*(GMW!$NF$2:$NF$60=F$1),0),$C25-1966)</f>
        <v>0</v>
      </c>
      <c r="G25" s="49" cm="1">
        <f t="array" ref="G25">INDEX(GMW!$A$2:$NF$60,MATCH(1,(GMW!$NE$2:$NE$60=G$3)*(GMW!$ND$2:$ND$60=G$4)*(GMW!$NF$2:$NF$60=G$1),0),$C25-1966)</f>
        <v>0</v>
      </c>
      <c r="H25" s="49" cm="1">
        <f t="array" ref="H25">INDEX(GMW!$A$2:$NF$60,MATCH(1,(GMW!$NE$2:$NE$60=H$3)*(GMW!$ND$2:$ND$60=H$4)*(GMW!$NF$2:$NF$60=H$1),0),$C25-1966)</f>
        <v>0</v>
      </c>
      <c r="I25" s="49" cm="1">
        <f t="array" ref="I25">INDEX(GMW!$A$2:$NF$60,MATCH(1,(GMW!$NE$2:$NE$60=I$3)*(GMW!$ND$2:$ND$60=I$4)*(GMW!$NF$2:$NF$60=I$1),0),$C25-1966)</f>
        <v>0</v>
      </c>
      <c r="J25" s="49" cm="1">
        <f t="array" ref="J25">INDEX(GMW!$A$2:$NF$60,MATCH(1,(GMW!$NE$2:$NE$60=J$3)*(GMW!$ND$2:$ND$60=J$4)*(GMW!$NF$2:$NF$60=J$1),0),$C25-1966)</f>
        <v>0</v>
      </c>
      <c r="K25" s="49" cm="1">
        <f t="array" ref="K25">INDEX(GMW!$A$2:$NF$60,MATCH(1,(GMW!$NE$2:$NE$60=K$3)*(GMW!$ND$2:$ND$60=K$4)*(GMW!$NF$2:$NF$60=K$1),0),$C25-1966)</f>
        <v>0</v>
      </c>
      <c r="L25" s="49" cm="1">
        <f t="array" ref="L25">INDEX(GMW!$A$2:$NF$60,MATCH(1,(GMW!$NE$2:$NE$60=L$3)*(GMW!$ND$2:$ND$60=L$4)*(GMW!$NF$2:$NF$60=L$1),0),$C25-1966)</f>
        <v>0</v>
      </c>
      <c r="M25" s="49" cm="1">
        <f t="array" ref="M25">INDEX(GMW!$A$2:$NF$60,MATCH(1,(GMW!$NE$2:$NE$60=M$3)*(GMW!$ND$2:$ND$60=M$4)*(GMW!$NF$2:$NF$60=M$1),0),$C25-1966)</f>
        <v>0</v>
      </c>
      <c r="N25" s="49" cm="1">
        <f t="array" ref="N25">INDEX(GMW!$A$2:$NF$60,MATCH(1,(GMW!$NE$2:$NE$60=N$3)*(GMW!$ND$2:$ND$60=N$4)*(GMW!$NF$2:$NF$60=N$1),0),$C25-1966)</f>
        <v>0</v>
      </c>
      <c r="O25" s="49" cm="1">
        <f t="array" ref="O25">INDEX(GMW!$A$2:$NF$60,MATCH(1,(GMW!$NE$2:$NE$60=O$3)*(GMW!$ND$2:$ND$60=O$4)*(GMW!$NF$2:$NF$60=O$1),0),$C25-1966)</f>
        <v>0</v>
      </c>
      <c r="P25" s="49" cm="1">
        <f t="array" ref="P25">INDEX(GMW!$A$2:$NF$60,MATCH(1,(GMW!$NE$2:$NE$60=P$3)*(GMW!$ND$2:$ND$60=P$4)*(GMW!$NF$2:$NF$60=P$1),0),$C25-1966)</f>
        <v>0</v>
      </c>
      <c r="Q25" s="49" cm="1">
        <f t="array" ref="Q25">INDEX(GMW!$A$2:$NF$60,MATCH(1,(GMW!$NE$2:$NE$60=Q$3)*(GMW!$ND$2:$ND$60=Q$4)*(GMW!$NF$2:$NF$60=Q$1),0),$C25-1966)</f>
        <v>0</v>
      </c>
    </row>
    <row r="26" spans="1:17" x14ac:dyDescent="0.25">
      <c r="B26" s="49">
        <f t="shared" si="3"/>
        <v>1977</v>
      </c>
      <c r="C26" s="49">
        <f t="shared" si="2"/>
        <v>1992</v>
      </c>
      <c r="D26" s="49" cm="1">
        <f t="array" ref="D26">INDEX(GMW!$A$2:$NF$60,MATCH(1,(GMW!$NE$2:$NE$60=D$3)*(GMW!$ND$2:$ND$60=D$4)*(GMW!$NF$2:$NF$60=D$1),0),$C26-1966)</f>
        <v>0</v>
      </c>
      <c r="E26" s="49" cm="1">
        <f t="array" ref="E26">INDEX(GMW!$A$2:$NF$60,MATCH(1,(GMW!$NE$2:$NE$60=E$3)*(GMW!$ND$2:$ND$60=E$4)*(GMW!$NF$2:$NF$60=E$1),0),$C26-1966)</f>
        <v>0</v>
      </c>
      <c r="F26" s="49" cm="1">
        <f t="array" ref="F26">INDEX(GMW!$A$2:$NF$60,MATCH(1,(GMW!$NE$2:$NE$60=F$3)*(GMW!$ND$2:$ND$60=F$4)*(GMW!$NF$2:$NF$60=F$1),0),$C26-1966)</f>
        <v>0</v>
      </c>
      <c r="G26" s="49" cm="1">
        <f t="array" ref="G26">INDEX(GMW!$A$2:$NF$60,MATCH(1,(GMW!$NE$2:$NE$60=G$3)*(GMW!$ND$2:$ND$60=G$4)*(GMW!$NF$2:$NF$60=G$1),0),$C26-1966)</f>
        <v>0</v>
      </c>
      <c r="H26" s="49" cm="1">
        <f t="array" ref="H26">INDEX(GMW!$A$2:$NF$60,MATCH(1,(GMW!$NE$2:$NE$60=H$3)*(GMW!$ND$2:$ND$60=H$4)*(GMW!$NF$2:$NF$60=H$1),0),$C26-1966)</f>
        <v>0</v>
      </c>
      <c r="I26" s="49" cm="1">
        <f t="array" ref="I26">INDEX(GMW!$A$2:$NF$60,MATCH(1,(GMW!$NE$2:$NE$60=I$3)*(GMW!$ND$2:$ND$60=I$4)*(GMW!$NF$2:$NF$60=I$1),0),$C26-1966)</f>
        <v>0</v>
      </c>
      <c r="J26" s="49" cm="1">
        <f t="array" ref="J26">INDEX(GMW!$A$2:$NF$60,MATCH(1,(GMW!$NE$2:$NE$60=J$3)*(GMW!$ND$2:$ND$60=J$4)*(GMW!$NF$2:$NF$60=J$1),0),$C26-1966)</f>
        <v>0</v>
      </c>
      <c r="K26" s="49" cm="1">
        <f t="array" ref="K26">INDEX(GMW!$A$2:$NF$60,MATCH(1,(GMW!$NE$2:$NE$60=K$3)*(GMW!$ND$2:$ND$60=K$4)*(GMW!$NF$2:$NF$60=K$1),0),$C26-1966)</f>
        <v>0</v>
      </c>
      <c r="L26" s="49" cm="1">
        <f t="array" ref="L26">INDEX(GMW!$A$2:$NF$60,MATCH(1,(GMW!$NE$2:$NE$60=L$3)*(GMW!$ND$2:$ND$60=L$4)*(GMW!$NF$2:$NF$60=L$1),0),$C26-1966)</f>
        <v>0</v>
      </c>
      <c r="M26" s="49" cm="1">
        <f t="array" ref="M26">INDEX(GMW!$A$2:$NF$60,MATCH(1,(GMW!$NE$2:$NE$60=M$3)*(GMW!$ND$2:$ND$60=M$4)*(GMW!$NF$2:$NF$60=M$1),0),$C26-1966)</f>
        <v>0</v>
      </c>
      <c r="N26" s="49" cm="1">
        <f t="array" ref="N26">INDEX(GMW!$A$2:$NF$60,MATCH(1,(GMW!$NE$2:$NE$60=N$3)*(GMW!$ND$2:$ND$60=N$4)*(GMW!$NF$2:$NF$60=N$1),0),$C26-1966)</f>
        <v>0</v>
      </c>
      <c r="O26" s="49" cm="1">
        <f t="array" ref="O26">INDEX(GMW!$A$2:$NF$60,MATCH(1,(GMW!$NE$2:$NE$60=O$3)*(GMW!$ND$2:$ND$60=O$4)*(GMW!$NF$2:$NF$60=O$1),0),$C26-1966)</f>
        <v>0</v>
      </c>
      <c r="P26" s="49" cm="1">
        <f t="array" ref="P26">INDEX(GMW!$A$2:$NF$60,MATCH(1,(GMW!$NE$2:$NE$60=P$3)*(GMW!$ND$2:$ND$60=P$4)*(GMW!$NF$2:$NF$60=P$1),0),$C26-1966)</f>
        <v>0</v>
      </c>
      <c r="Q26" s="49" cm="1">
        <f t="array" ref="Q26">INDEX(GMW!$A$2:$NF$60,MATCH(1,(GMW!$NE$2:$NE$60=Q$3)*(GMW!$ND$2:$ND$60=Q$4)*(GMW!$NF$2:$NF$60=Q$1),0),$C26-1966)</f>
        <v>0</v>
      </c>
    </row>
    <row r="27" spans="1:17" x14ac:dyDescent="0.25">
      <c r="A27" s="49">
        <v>1978</v>
      </c>
      <c r="B27" s="49">
        <f t="shared" si="3"/>
        <v>1978</v>
      </c>
      <c r="C27" s="49">
        <f t="shared" si="2"/>
        <v>1993</v>
      </c>
      <c r="D27" s="49" cm="1">
        <f t="array" ref="D27">INDEX(GMW!$A$2:$NF$60,MATCH(1,(GMW!$NE$2:$NE$60=D$3)*(GMW!$ND$2:$ND$60=D$4)*(GMW!$NF$2:$NF$60=D$1),0),$C27-1966)</f>
        <v>0</v>
      </c>
      <c r="E27" s="49" cm="1">
        <f t="array" ref="E27">INDEX(GMW!$A$2:$NF$60,MATCH(1,(GMW!$NE$2:$NE$60=E$3)*(GMW!$ND$2:$ND$60=E$4)*(GMW!$NF$2:$NF$60=E$1),0),$C27-1966)</f>
        <v>0</v>
      </c>
      <c r="F27" s="49" cm="1">
        <f t="array" ref="F27">INDEX(GMW!$A$2:$NF$60,MATCH(1,(GMW!$NE$2:$NE$60=F$3)*(GMW!$ND$2:$ND$60=F$4)*(GMW!$NF$2:$NF$60=F$1),0),$C27-1966)</f>
        <v>0</v>
      </c>
      <c r="G27" s="49" cm="1">
        <f t="array" ref="G27">INDEX(GMW!$A$2:$NF$60,MATCH(1,(GMW!$NE$2:$NE$60=G$3)*(GMW!$ND$2:$ND$60=G$4)*(GMW!$NF$2:$NF$60=G$1),0),$C27-1966)</f>
        <v>0</v>
      </c>
      <c r="H27" s="49" cm="1">
        <f t="array" ref="H27">INDEX(GMW!$A$2:$NF$60,MATCH(1,(GMW!$NE$2:$NE$60=H$3)*(GMW!$ND$2:$ND$60=H$4)*(GMW!$NF$2:$NF$60=H$1),0),$C27-1966)</f>
        <v>0</v>
      </c>
      <c r="I27" s="49" cm="1">
        <f t="array" ref="I27">INDEX(GMW!$A$2:$NF$60,MATCH(1,(GMW!$NE$2:$NE$60=I$3)*(GMW!$ND$2:$ND$60=I$4)*(GMW!$NF$2:$NF$60=I$1),0),$C27-1966)</f>
        <v>0</v>
      </c>
      <c r="J27" s="49" cm="1">
        <f t="array" ref="J27">INDEX(GMW!$A$2:$NF$60,MATCH(1,(GMW!$NE$2:$NE$60=J$3)*(GMW!$ND$2:$ND$60=J$4)*(GMW!$NF$2:$NF$60=J$1),0),$C27-1966)</f>
        <v>0</v>
      </c>
      <c r="K27" s="49" cm="1">
        <f t="array" ref="K27">INDEX(GMW!$A$2:$NF$60,MATCH(1,(GMW!$NE$2:$NE$60=K$3)*(GMW!$ND$2:$ND$60=K$4)*(GMW!$NF$2:$NF$60=K$1),0),$C27-1966)</f>
        <v>0</v>
      </c>
      <c r="L27" s="49" cm="1">
        <f t="array" ref="L27">INDEX(GMW!$A$2:$NF$60,MATCH(1,(GMW!$NE$2:$NE$60=L$3)*(GMW!$ND$2:$ND$60=L$4)*(GMW!$NF$2:$NF$60=L$1),0),$C27-1966)</f>
        <v>0</v>
      </c>
      <c r="M27" s="49" cm="1">
        <f t="array" ref="M27">INDEX(GMW!$A$2:$NF$60,MATCH(1,(GMW!$NE$2:$NE$60=M$3)*(GMW!$ND$2:$ND$60=M$4)*(GMW!$NF$2:$NF$60=M$1),0),$C27-1966)</f>
        <v>0</v>
      </c>
      <c r="N27" s="49" cm="1">
        <f t="array" ref="N27">INDEX(GMW!$A$2:$NF$60,MATCH(1,(GMW!$NE$2:$NE$60=N$3)*(GMW!$ND$2:$ND$60=N$4)*(GMW!$NF$2:$NF$60=N$1),0),$C27-1966)</f>
        <v>0</v>
      </c>
      <c r="O27" s="49" cm="1">
        <f t="array" ref="O27">INDEX(GMW!$A$2:$NF$60,MATCH(1,(GMW!$NE$2:$NE$60=O$3)*(GMW!$ND$2:$ND$60=O$4)*(GMW!$NF$2:$NF$60=O$1),0),$C27-1966)</f>
        <v>0</v>
      </c>
      <c r="P27" s="49" cm="1">
        <f t="array" ref="P27">INDEX(GMW!$A$2:$NF$60,MATCH(1,(GMW!$NE$2:$NE$60=P$3)*(GMW!$ND$2:$ND$60=P$4)*(GMW!$NF$2:$NF$60=P$1),0),$C27-1966)</f>
        <v>0</v>
      </c>
      <c r="Q27" s="49" cm="1">
        <f t="array" ref="Q27">INDEX(GMW!$A$2:$NF$60,MATCH(1,(GMW!$NE$2:$NE$60=Q$3)*(GMW!$ND$2:$ND$60=Q$4)*(GMW!$NF$2:$NF$60=Q$1),0),$C27-1966)</f>
        <v>0</v>
      </c>
    </row>
    <row r="28" spans="1:17" x14ac:dyDescent="0.25">
      <c r="B28" s="49">
        <f t="shared" si="3"/>
        <v>1978</v>
      </c>
      <c r="C28" s="49">
        <f t="shared" si="2"/>
        <v>1994</v>
      </c>
      <c r="D28" s="49" cm="1">
        <f t="array" ref="D28">INDEX(GMW!$A$2:$NF$60,MATCH(1,(GMW!$NE$2:$NE$60=D$3)*(GMW!$ND$2:$ND$60=D$4)*(GMW!$NF$2:$NF$60=D$1),0),$C28-1966)</f>
        <v>0</v>
      </c>
      <c r="E28" s="49" cm="1">
        <f t="array" ref="E28">INDEX(GMW!$A$2:$NF$60,MATCH(1,(GMW!$NE$2:$NE$60=E$3)*(GMW!$ND$2:$ND$60=E$4)*(GMW!$NF$2:$NF$60=E$1),0),$C28-1966)</f>
        <v>0</v>
      </c>
      <c r="F28" s="49" cm="1">
        <f t="array" ref="F28">INDEX(GMW!$A$2:$NF$60,MATCH(1,(GMW!$NE$2:$NE$60=F$3)*(GMW!$ND$2:$ND$60=F$4)*(GMW!$NF$2:$NF$60=F$1),0),$C28-1966)</f>
        <v>0</v>
      </c>
      <c r="G28" s="49" cm="1">
        <f t="array" ref="G28">INDEX(GMW!$A$2:$NF$60,MATCH(1,(GMW!$NE$2:$NE$60=G$3)*(GMW!$ND$2:$ND$60=G$4)*(GMW!$NF$2:$NF$60=G$1),0),$C28-1966)</f>
        <v>0</v>
      </c>
      <c r="H28" s="49" cm="1">
        <f t="array" ref="H28">INDEX(GMW!$A$2:$NF$60,MATCH(1,(GMW!$NE$2:$NE$60=H$3)*(GMW!$ND$2:$ND$60=H$4)*(GMW!$NF$2:$NF$60=H$1),0),$C28-1966)</f>
        <v>0</v>
      </c>
      <c r="I28" s="49" cm="1">
        <f t="array" ref="I28">INDEX(GMW!$A$2:$NF$60,MATCH(1,(GMW!$NE$2:$NE$60=I$3)*(GMW!$ND$2:$ND$60=I$4)*(GMW!$NF$2:$NF$60=I$1),0),$C28-1966)</f>
        <v>0</v>
      </c>
      <c r="J28" s="49" cm="1">
        <f t="array" ref="J28">INDEX(GMW!$A$2:$NF$60,MATCH(1,(GMW!$NE$2:$NE$60=J$3)*(GMW!$ND$2:$ND$60=J$4)*(GMW!$NF$2:$NF$60=J$1),0),$C28-1966)</f>
        <v>0</v>
      </c>
      <c r="K28" s="49" cm="1">
        <f t="array" ref="K28">INDEX(GMW!$A$2:$NF$60,MATCH(1,(GMW!$NE$2:$NE$60=K$3)*(GMW!$ND$2:$ND$60=K$4)*(GMW!$NF$2:$NF$60=K$1),0),$C28-1966)</f>
        <v>0</v>
      </c>
      <c r="L28" s="49" cm="1">
        <f t="array" ref="L28">INDEX(GMW!$A$2:$NF$60,MATCH(1,(GMW!$NE$2:$NE$60=L$3)*(GMW!$ND$2:$ND$60=L$4)*(GMW!$NF$2:$NF$60=L$1),0),$C28-1966)</f>
        <v>0</v>
      </c>
      <c r="M28" s="49" cm="1">
        <f t="array" ref="M28">INDEX(GMW!$A$2:$NF$60,MATCH(1,(GMW!$NE$2:$NE$60=M$3)*(GMW!$ND$2:$ND$60=M$4)*(GMW!$NF$2:$NF$60=M$1),0),$C28-1966)</f>
        <v>0</v>
      </c>
      <c r="N28" s="49" cm="1">
        <f t="array" ref="N28">INDEX(GMW!$A$2:$NF$60,MATCH(1,(GMW!$NE$2:$NE$60=N$3)*(GMW!$ND$2:$ND$60=N$4)*(GMW!$NF$2:$NF$60=N$1),0),$C28-1966)</f>
        <v>0</v>
      </c>
      <c r="O28" s="49" cm="1">
        <f t="array" ref="O28">INDEX(GMW!$A$2:$NF$60,MATCH(1,(GMW!$NE$2:$NE$60=O$3)*(GMW!$ND$2:$ND$60=O$4)*(GMW!$NF$2:$NF$60=O$1),0),$C28-1966)</f>
        <v>0</v>
      </c>
      <c r="P28" s="49" cm="1">
        <f t="array" ref="P28">INDEX(GMW!$A$2:$NF$60,MATCH(1,(GMW!$NE$2:$NE$60=P$3)*(GMW!$ND$2:$ND$60=P$4)*(GMW!$NF$2:$NF$60=P$1),0),$C28-1966)</f>
        <v>0</v>
      </c>
      <c r="Q28" s="49" cm="1">
        <f t="array" ref="Q28">INDEX(GMW!$A$2:$NF$60,MATCH(1,(GMW!$NE$2:$NE$60=Q$3)*(GMW!$ND$2:$ND$60=Q$4)*(GMW!$NF$2:$NF$60=Q$1),0),$C28-1966)</f>
        <v>0</v>
      </c>
    </row>
    <row r="29" spans="1:17" x14ac:dyDescent="0.25">
      <c r="B29" s="49">
        <f t="shared" si="3"/>
        <v>1978</v>
      </c>
      <c r="C29" s="49">
        <f t="shared" si="2"/>
        <v>1995</v>
      </c>
      <c r="D29" s="49" cm="1">
        <f t="array" ref="D29">INDEX(GMW!$A$2:$NF$60,MATCH(1,(GMW!$NE$2:$NE$60=D$3)*(GMW!$ND$2:$ND$60=D$4)*(GMW!$NF$2:$NF$60=D$1),0),$C29-1966)</f>
        <v>0</v>
      </c>
      <c r="E29" s="49" cm="1">
        <f t="array" ref="E29">INDEX(GMW!$A$2:$NF$60,MATCH(1,(GMW!$NE$2:$NE$60=E$3)*(GMW!$ND$2:$ND$60=E$4)*(GMW!$NF$2:$NF$60=E$1),0),$C29-1966)</f>
        <v>0</v>
      </c>
      <c r="F29" s="49" cm="1">
        <f t="array" ref="F29">INDEX(GMW!$A$2:$NF$60,MATCH(1,(GMW!$NE$2:$NE$60=F$3)*(GMW!$ND$2:$ND$60=F$4)*(GMW!$NF$2:$NF$60=F$1),0),$C29-1966)</f>
        <v>0</v>
      </c>
      <c r="G29" s="49" cm="1">
        <f t="array" ref="G29">INDEX(GMW!$A$2:$NF$60,MATCH(1,(GMW!$NE$2:$NE$60=G$3)*(GMW!$ND$2:$ND$60=G$4)*(GMW!$NF$2:$NF$60=G$1),0),$C29-1966)</f>
        <v>0</v>
      </c>
      <c r="H29" s="49" cm="1">
        <f t="array" ref="H29">INDEX(GMW!$A$2:$NF$60,MATCH(1,(GMW!$NE$2:$NE$60=H$3)*(GMW!$ND$2:$ND$60=H$4)*(GMW!$NF$2:$NF$60=H$1),0),$C29-1966)</f>
        <v>0</v>
      </c>
      <c r="I29" s="49" cm="1">
        <f t="array" ref="I29">INDEX(GMW!$A$2:$NF$60,MATCH(1,(GMW!$NE$2:$NE$60=I$3)*(GMW!$ND$2:$ND$60=I$4)*(GMW!$NF$2:$NF$60=I$1),0),$C29-1966)</f>
        <v>0</v>
      </c>
      <c r="J29" s="49" cm="1">
        <f t="array" ref="J29">INDEX(GMW!$A$2:$NF$60,MATCH(1,(GMW!$NE$2:$NE$60=J$3)*(GMW!$ND$2:$ND$60=J$4)*(GMW!$NF$2:$NF$60=J$1),0),$C29-1966)</f>
        <v>0</v>
      </c>
      <c r="K29" s="49" cm="1">
        <f t="array" ref="K29">INDEX(GMW!$A$2:$NF$60,MATCH(1,(GMW!$NE$2:$NE$60=K$3)*(GMW!$ND$2:$ND$60=K$4)*(GMW!$NF$2:$NF$60=K$1),0),$C29-1966)</f>
        <v>0</v>
      </c>
      <c r="L29" s="49" cm="1">
        <f t="array" ref="L29">INDEX(GMW!$A$2:$NF$60,MATCH(1,(GMW!$NE$2:$NE$60=L$3)*(GMW!$ND$2:$ND$60=L$4)*(GMW!$NF$2:$NF$60=L$1),0),$C29-1966)</f>
        <v>0</v>
      </c>
      <c r="M29" s="49" cm="1">
        <f t="array" ref="M29">INDEX(GMW!$A$2:$NF$60,MATCH(1,(GMW!$NE$2:$NE$60=M$3)*(GMW!$ND$2:$ND$60=M$4)*(GMW!$NF$2:$NF$60=M$1),0),$C29-1966)</f>
        <v>0</v>
      </c>
      <c r="N29" s="49" cm="1">
        <f t="array" ref="N29">INDEX(GMW!$A$2:$NF$60,MATCH(1,(GMW!$NE$2:$NE$60=N$3)*(GMW!$ND$2:$ND$60=N$4)*(GMW!$NF$2:$NF$60=N$1),0),$C29-1966)</f>
        <v>0</v>
      </c>
      <c r="O29" s="49" cm="1">
        <f t="array" ref="O29">INDEX(GMW!$A$2:$NF$60,MATCH(1,(GMW!$NE$2:$NE$60=O$3)*(GMW!$ND$2:$ND$60=O$4)*(GMW!$NF$2:$NF$60=O$1),0),$C29-1966)</f>
        <v>0</v>
      </c>
      <c r="P29" s="49" cm="1">
        <f t="array" ref="P29">INDEX(GMW!$A$2:$NF$60,MATCH(1,(GMW!$NE$2:$NE$60=P$3)*(GMW!$ND$2:$ND$60=P$4)*(GMW!$NF$2:$NF$60=P$1),0),$C29-1966)</f>
        <v>0</v>
      </c>
      <c r="Q29" s="49" cm="1">
        <f t="array" ref="Q29">INDEX(GMW!$A$2:$NF$60,MATCH(1,(GMW!$NE$2:$NE$60=Q$3)*(GMW!$ND$2:$ND$60=Q$4)*(GMW!$NF$2:$NF$60=Q$1),0),$C29-1966)</f>
        <v>0</v>
      </c>
    </row>
    <row r="30" spans="1:17" x14ac:dyDescent="0.25">
      <c r="B30" s="49">
        <f t="shared" si="3"/>
        <v>1978</v>
      </c>
      <c r="C30" s="49">
        <f t="shared" si="2"/>
        <v>1996</v>
      </c>
      <c r="D30" s="49" cm="1">
        <f t="array" ref="D30">INDEX(GMW!$A$2:$NF$60,MATCH(1,(GMW!$NE$2:$NE$60=D$3)*(GMW!$ND$2:$ND$60=D$4)*(GMW!$NF$2:$NF$60=D$1),0),$C30-1966)</f>
        <v>0</v>
      </c>
      <c r="E30" s="49" cm="1">
        <f t="array" ref="E30">INDEX(GMW!$A$2:$NF$60,MATCH(1,(GMW!$NE$2:$NE$60=E$3)*(GMW!$ND$2:$ND$60=E$4)*(GMW!$NF$2:$NF$60=E$1),0),$C30-1966)</f>
        <v>0</v>
      </c>
      <c r="F30" s="49" cm="1">
        <f t="array" ref="F30">INDEX(GMW!$A$2:$NF$60,MATCH(1,(GMW!$NE$2:$NE$60=F$3)*(GMW!$ND$2:$ND$60=F$4)*(GMW!$NF$2:$NF$60=F$1),0),$C30-1966)</f>
        <v>0</v>
      </c>
      <c r="G30" s="49" cm="1">
        <f t="array" ref="G30">INDEX(GMW!$A$2:$NF$60,MATCH(1,(GMW!$NE$2:$NE$60=G$3)*(GMW!$ND$2:$ND$60=G$4)*(GMW!$NF$2:$NF$60=G$1),0),$C30-1966)</f>
        <v>0</v>
      </c>
      <c r="H30" s="49" cm="1">
        <f t="array" ref="H30">INDEX(GMW!$A$2:$NF$60,MATCH(1,(GMW!$NE$2:$NE$60=H$3)*(GMW!$ND$2:$ND$60=H$4)*(GMW!$NF$2:$NF$60=H$1),0),$C30-1966)</f>
        <v>0</v>
      </c>
      <c r="I30" s="49" cm="1">
        <f t="array" ref="I30">INDEX(GMW!$A$2:$NF$60,MATCH(1,(GMW!$NE$2:$NE$60=I$3)*(GMW!$ND$2:$ND$60=I$4)*(GMW!$NF$2:$NF$60=I$1),0),$C30-1966)</f>
        <v>0</v>
      </c>
      <c r="J30" s="49" cm="1">
        <f t="array" ref="J30">INDEX(GMW!$A$2:$NF$60,MATCH(1,(GMW!$NE$2:$NE$60=J$3)*(GMW!$ND$2:$ND$60=J$4)*(GMW!$NF$2:$NF$60=J$1),0),$C30-1966)</f>
        <v>0</v>
      </c>
      <c r="K30" s="49" cm="1">
        <f t="array" ref="K30">INDEX(GMW!$A$2:$NF$60,MATCH(1,(GMW!$NE$2:$NE$60=K$3)*(GMW!$ND$2:$ND$60=K$4)*(GMW!$NF$2:$NF$60=K$1),0),$C30-1966)</f>
        <v>0</v>
      </c>
      <c r="L30" s="49" cm="1">
        <f t="array" ref="L30">INDEX(GMW!$A$2:$NF$60,MATCH(1,(GMW!$NE$2:$NE$60=L$3)*(GMW!$ND$2:$ND$60=L$4)*(GMW!$NF$2:$NF$60=L$1),0),$C30-1966)</f>
        <v>0</v>
      </c>
      <c r="M30" s="49" cm="1">
        <f t="array" ref="M30">INDEX(GMW!$A$2:$NF$60,MATCH(1,(GMW!$NE$2:$NE$60=M$3)*(GMW!$ND$2:$ND$60=M$4)*(GMW!$NF$2:$NF$60=M$1),0),$C30-1966)</f>
        <v>0</v>
      </c>
      <c r="N30" s="49" cm="1">
        <f t="array" ref="N30">INDEX(GMW!$A$2:$NF$60,MATCH(1,(GMW!$NE$2:$NE$60=N$3)*(GMW!$ND$2:$ND$60=N$4)*(GMW!$NF$2:$NF$60=N$1),0),$C30-1966)</f>
        <v>0</v>
      </c>
      <c r="O30" s="49" cm="1">
        <f t="array" ref="O30">INDEX(GMW!$A$2:$NF$60,MATCH(1,(GMW!$NE$2:$NE$60=O$3)*(GMW!$ND$2:$ND$60=O$4)*(GMW!$NF$2:$NF$60=O$1),0),$C30-1966)</f>
        <v>0</v>
      </c>
      <c r="P30" s="49" cm="1">
        <f t="array" ref="P30">INDEX(GMW!$A$2:$NF$60,MATCH(1,(GMW!$NE$2:$NE$60=P$3)*(GMW!$ND$2:$ND$60=P$4)*(GMW!$NF$2:$NF$60=P$1),0),$C30-1966)</f>
        <v>0</v>
      </c>
      <c r="Q30" s="49" cm="1">
        <f t="array" ref="Q30">INDEX(GMW!$A$2:$NF$60,MATCH(1,(GMW!$NE$2:$NE$60=Q$3)*(GMW!$ND$2:$ND$60=Q$4)*(GMW!$NF$2:$NF$60=Q$1),0),$C30-1966)</f>
        <v>0</v>
      </c>
    </row>
    <row r="31" spans="1:17" x14ac:dyDescent="0.25">
      <c r="A31" s="49">
        <v>1979</v>
      </c>
      <c r="B31" s="49">
        <f t="shared" si="3"/>
        <v>1979</v>
      </c>
      <c r="C31" s="49">
        <f t="shared" si="2"/>
        <v>1997</v>
      </c>
      <c r="D31" s="49" cm="1">
        <f t="array" ref="D31">INDEX(GMW!$A$2:$NF$60,MATCH(1,(GMW!$NE$2:$NE$60=D$3)*(GMW!$ND$2:$ND$60=D$4)*(GMW!$NF$2:$NF$60=D$1),0),$C31-1966)</f>
        <v>0</v>
      </c>
      <c r="E31" s="49" cm="1">
        <f t="array" ref="E31">INDEX(GMW!$A$2:$NF$60,MATCH(1,(GMW!$NE$2:$NE$60=E$3)*(GMW!$ND$2:$ND$60=E$4)*(GMW!$NF$2:$NF$60=E$1),0),$C31-1966)</f>
        <v>0</v>
      </c>
      <c r="F31" s="49" cm="1">
        <f t="array" ref="F31">INDEX(GMW!$A$2:$NF$60,MATCH(1,(GMW!$NE$2:$NE$60=F$3)*(GMW!$ND$2:$ND$60=F$4)*(GMW!$NF$2:$NF$60=F$1),0),$C31-1966)</f>
        <v>0</v>
      </c>
      <c r="G31" s="49" cm="1">
        <f t="array" ref="G31">INDEX(GMW!$A$2:$NF$60,MATCH(1,(GMW!$NE$2:$NE$60=G$3)*(GMW!$ND$2:$ND$60=G$4)*(GMW!$NF$2:$NF$60=G$1),0),$C31-1966)</f>
        <v>0</v>
      </c>
      <c r="H31" s="49" cm="1">
        <f t="array" ref="H31">INDEX(GMW!$A$2:$NF$60,MATCH(1,(GMW!$NE$2:$NE$60=H$3)*(GMW!$ND$2:$ND$60=H$4)*(GMW!$NF$2:$NF$60=H$1),0),$C31-1966)</f>
        <v>0</v>
      </c>
      <c r="I31" s="49" cm="1">
        <f t="array" ref="I31">INDEX(GMW!$A$2:$NF$60,MATCH(1,(GMW!$NE$2:$NE$60=I$3)*(GMW!$ND$2:$ND$60=I$4)*(GMW!$NF$2:$NF$60=I$1),0),$C31-1966)</f>
        <v>0</v>
      </c>
      <c r="J31" s="49" cm="1">
        <f t="array" ref="J31">INDEX(GMW!$A$2:$NF$60,MATCH(1,(GMW!$NE$2:$NE$60=J$3)*(GMW!$ND$2:$ND$60=J$4)*(GMW!$NF$2:$NF$60=J$1),0),$C31-1966)</f>
        <v>0</v>
      </c>
      <c r="K31" s="49" cm="1">
        <f t="array" ref="K31">INDEX(GMW!$A$2:$NF$60,MATCH(1,(GMW!$NE$2:$NE$60=K$3)*(GMW!$ND$2:$ND$60=K$4)*(GMW!$NF$2:$NF$60=K$1),0),$C31-1966)</f>
        <v>0</v>
      </c>
      <c r="L31" s="49" cm="1">
        <f t="array" ref="L31">INDEX(GMW!$A$2:$NF$60,MATCH(1,(GMW!$NE$2:$NE$60=L$3)*(GMW!$ND$2:$ND$60=L$4)*(GMW!$NF$2:$NF$60=L$1),0),$C31-1966)</f>
        <v>0</v>
      </c>
      <c r="M31" s="49" cm="1">
        <f t="array" ref="M31">INDEX(GMW!$A$2:$NF$60,MATCH(1,(GMW!$NE$2:$NE$60=M$3)*(GMW!$ND$2:$ND$60=M$4)*(GMW!$NF$2:$NF$60=M$1),0),$C31-1966)</f>
        <v>0</v>
      </c>
      <c r="N31" s="49" cm="1">
        <f t="array" ref="N31">INDEX(GMW!$A$2:$NF$60,MATCH(1,(GMW!$NE$2:$NE$60=N$3)*(GMW!$ND$2:$ND$60=N$4)*(GMW!$NF$2:$NF$60=N$1),0),$C31-1966)</f>
        <v>0</v>
      </c>
      <c r="O31" s="49" cm="1">
        <f t="array" ref="O31">INDEX(GMW!$A$2:$NF$60,MATCH(1,(GMW!$NE$2:$NE$60=O$3)*(GMW!$ND$2:$ND$60=O$4)*(GMW!$NF$2:$NF$60=O$1),0),$C31-1966)</f>
        <v>0</v>
      </c>
      <c r="P31" s="49" cm="1">
        <f t="array" ref="P31">INDEX(GMW!$A$2:$NF$60,MATCH(1,(GMW!$NE$2:$NE$60=P$3)*(GMW!$ND$2:$ND$60=P$4)*(GMW!$NF$2:$NF$60=P$1),0),$C31-1966)</f>
        <v>0</v>
      </c>
      <c r="Q31" s="49" cm="1">
        <f t="array" ref="Q31">INDEX(GMW!$A$2:$NF$60,MATCH(1,(GMW!$NE$2:$NE$60=Q$3)*(GMW!$ND$2:$ND$60=Q$4)*(GMW!$NF$2:$NF$60=Q$1),0),$C31-1966)</f>
        <v>0</v>
      </c>
    </row>
    <row r="32" spans="1:17" x14ac:dyDescent="0.25">
      <c r="B32" s="49">
        <f t="shared" si="3"/>
        <v>1979</v>
      </c>
      <c r="C32" s="49">
        <f t="shared" si="2"/>
        <v>1998</v>
      </c>
      <c r="D32" s="49" cm="1">
        <f t="array" ref="D32">INDEX(GMW!$A$2:$NF$60,MATCH(1,(GMW!$NE$2:$NE$60=D$3)*(GMW!$ND$2:$ND$60=D$4)*(GMW!$NF$2:$NF$60=D$1),0),$C32-1966)</f>
        <v>0</v>
      </c>
      <c r="E32" s="49" cm="1">
        <f t="array" ref="E32">INDEX(GMW!$A$2:$NF$60,MATCH(1,(GMW!$NE$2:$NE$60=E$3)*(GMW!$ND$2:$ND$60=E$4)*(GMW!$NF$2:$NF$60=E$1),0),$C32-1966)</f>
        <v>0</v>
      </c>
      <c r="F32" s="49" cm="1">
        <f t="array" ref="F32">INDEX(GMW!$A$2:$NF$60,MATCH(1,(GMW!$NE$2:$NE$60=F$3)*(GMW!$ND$2:$ND$60=F$4)*(GMW!$NF$2:$NF$60=F$1),0),$C32-1966)</f>
        <v>0</v>
      </c>
      <c r="G32" s="49" cm="1">
        <f t="array" ref="G32">INDEX(GMW!$A$2:$NF$60,MATCH(1,(GMW!$NE$2:$NE$60=G$3)*(GMW!$ND$2:$ND$60=G$4)*(GMW!$NF$2:$NF$60=G$1),0),$C32-1966)</f>
        <v>0</v>
      </c>
      <c r="H32" s="49" cm="1">
        <f t="array" ref="H32">INDEX(GMW!$A$2:$NF$60,MATCH(1,(GMW!$NE$2:$NE$60=H$3)*(GMW!$ND$2:$ND$60=H$4)*(GMW!$NF$2:$NF$60=H$1),0),$C32-1966)</f>
        <v>0</v>
      </c>
      <c r="I32" s="49" cm="1">
        <f t="array" ref="I32">INDEX(GMW!$A$2:$NF$60,MATCH(1,(GMW!$NE$2:$NE$60=I$3)*(GMW!$ND$2:$ND$60=I$4)*(GMW!$NF$2:$NF$60=I$1),0),$C32-1966)</f>
        <v>0</v>
      </c>
      <c r="J32" s="49" cm="1">
        <f t="array" ref="J32">INDEX(GMW!$A$2:$NF$60,MATCH(1,(GMW!$NE$2:$NE$60=J$3)*(GMW!$ND$2:$ND$60=J$4)*(GMW!$NF$2:$NF$60=J$1),0),$C32-1966)</f>
        <v>0</v>
      </c>
      <c r="K32" s="49" cm="1">
        <f t="array" ref="K32">INDEX(GMW!$A$2:$NF$60,MATCH(1,(GMW!$NE$2:$NE$60=K$3)*(GMW!$ND$2:$ND$60=K$4)*(GMW!$NF$2:$NF$60=K$1),0),$C32-1966)</f>
        <v>0</v>
      </c>
      <c r="L32" s="49" cm="1">
        <f t="array" ref="L32">INDEX(GMW!$A$2:$NF$60,MATCH(1,(GMW!$NE$2:$NE$60=L$3)*(GMW!$ND$2:$ND$60=L$4)*(GMW!$NF$2:$NF$60=L$1),0),$C32-1966)</f>
        <v>0</v>
      </c>
      <c r="M32" s="49" cm="1">
        <f t="array" ref="M32">INDEX(GMW!$A$2:$NF$60,MATCH(1,(GMW!$NE$2:$NE$60=M$3)*(GMW!$ND$2:$ND$60=M$4)*(GMW!$NF$2:$NF$60=M$1),0),$C32-1966)</f>
        <v>0</v>
      </c>
      <c r="N32" s="49" cm="1">
        <f t="array" ref="N32">INDEX(GMW!$A$2:$NF$60,MATCH(1,(GMW!$NE$2:$NE$60=N$3)*(GMW!$ND$2:$ND$60=N$4)*(GMW!$NF$2:$NF$60=N$1),0),$C32-1966)</f>
        <v>0</v>
      </c>
      <c r="O32" s="49" cm="1">
        <f t="array" ref="O32">INDEX(GMW!$A$2:$NF$60,MATCH(1,(GMW!$NE$2:$NE$60=O$3)*(GMW!$ND$2:$ND$60=O$4)*(GMW!$NF$2:$NF$60=O$1),0),$C32-1966)</f>
        <v>0</v>
      </c>
      <c r="P32" s="49" cm="1">
        <f t="array" ref="P32">INDEX(GMW!$A$2:$NF$60,MATCH(1,(GMW!$NE$2:$NE$60=P$3)*(GMW!$ND$2:$ND$60=P$4)*(GMW!$NF$2:$NF$60=P$1),0),$C32-1966)</f>
        <v>0</v>
      </c>
      <c r="Q32" s="49" cm="1">
        <f t="array" ref="Q32">INDEX(GMW!$A$2:$NF$60,MATCH(1,(GMW!$NE$2:$NE$60=Q$3)*(GMW!$ND$2:$ND$60=Q$4)*(GMW!$NF$2:$NF$60=Q$1),0),$C32-1966)</f>
        <v>0</v>
      </c>
    </row>
    <row r="33" spans="1:17" x14ac:dyDescent="0.25">
      <c r="B33" s="49">
        <f t="shared" si="3"/>
        <v>1979</v>
      </c>
      <c r="C33" s="49">
        <f t="shared" si="2"/>
        <v>1999</v>
      </c>
      <c r="D33" s="49" cm="1">
        <f t="array" ref="D33">INDEX(GMW!$A$2:$NF$60,MATCH(1,(GMW!$NE$2:$NE$60=D$3)*(GMW!$ND$2:$ND$60=D$4)*(GMW!$NF$2:$NF$60=D$1),0),$C33-1966)</f>
        <v>0</v>
      </c>
      <c r="E33" s="49" cm="1">
        <f t="array" ref="E33">INDEX(GMW!$A$2:$NF$60,MATCH(1,(GMW!$NE$2:$NE$60=E$3)*(GMW!$ND$2:$ND$60=E$4)*(GMW!$NF$2:$NF$60=E$1),0),$C33-1966)</f>
        <v>0</v>
      </c>
      <c r="F33" s="49" cm="1">
        <f t="array" ref="F33">INDEX(GMW!$A$2:$NF$60,MATCH(1,(GMW!$NE$2:$NE$60=F$3)*(GMW!$ND$2:$ND$60=F$4)*(GMW!$NF$2:$NF$60=F$1),0),$C33-1966)</f>
        <v>0</v>
      </c>
      <c r="G33" s="49" cm="1">
        <f t="array" ref="G33">INDEX(GMW!$A$2:$NF$60,MATCH(1,(GMW!$NE$2:$NE$60=G$3)*(GMW!$ND$2:$ND$60=G$4)*(GMW!$NF$2:$NF$60=G$1),0),$C33-1966)</f>
        <v>0</v>
      </c>
      <c r="H33" s="49" cm="1">
        <f t="array" ref="H33">INDEX(GMW!$A$2:$NF$60,MATCH(1,(GMW!$NE$2:$NE$60=H$3)*(GMW!$ND$2:$ND$60=H$4)*(GMW!$NF$2:$NF$60=H$1),0),$C33-1966)</f>
        <v>0</v>
      </c>
      <c r="I33" s="49" cm="1">
        <f t="array" ref="I33">INDEX(GMW!$A$2:$NF$60,MATCH(1,(GMW!$NE$2:$NE$60=I$3)*(GMW!$ND$2:$ND$60=I$4)*(GMW!$NF$2:$NF$60=I$1),0),$C33-1966)</f>
        <v>0</v>
      </c>
      <c r="J33" s="49" cm="1">
        <f t="array" ref="J33">INDEX(GMW!$A$2:$NF$60,MATCH(1,(GMW!$NE$2:$NE$60=J$3)*(GMW!$ND$2:$ND$60=J$4)*(GMW!$NF$2:$NF$60=J$1),0),$C33-1966)</f>
        <v>0</v>
      </c>
      <c r="K33" s="49" cm="1">
        <f t="array" ref="K33">INDEX(GMW!$A$2:$NF$60,MATCH(1,(GMW!$NE$2:$NE$60=K$3)*(GMW!$ND$2:$ND$60=K$4)*(GMW!$NF$2:$NF$60=K$1),0),$C33-1966)</f>
        <v>0</v>
      </c>
      <c r="L33" s="49" cm="1">
        <f t="array" ref="L33">INDEX(GMW!$A$2:$NF$60,MATCH(1,(GMW!$NE$2:$NE$60=L$3)*(GMW!$ND$2:$ND$60=L$4)*(GMW!$NF$2:$NF$60=L$1),0),$C33-1966)</f>
        <v>0</v>
      </c>
      <c r="M33" s="49" cm="1">
        <f t="array" ref="M33">INDEX(GMW!$A$2:$NF$60,MATCH(1,(GMW!$NE$2:$NE$60=M$3)*(GMW!$ND$2:$ND$60=M$4)*(GMW!$NF$2:$NF$60=M$1),0),$C33-1966)</f>
        <v>0</v>
      </c>
      <c r="N33" s="49" cm="1">
        <f t="array" ref="N33">INDEX(GMW!$A$2:$NF$60,MATCH(1,(GMW!$NE$2:$NE$60=N$3)*(GMW!$ND$2:$ND$60=N$4)*(GMW!$NF$2:$NF$60=N$1),0),$C33-1966)</f>
        <v>0</v>
      </c>
      <c r="O33" s="49" cm="1">
        <f t="array" ref="O33">INDEX(GMW!$A$2:$NF$60,MATCH(1,(GMW!$NE$2:$NE$60=O$3)*(GMW!$ND$2:$ND$60=O$4)*(GMW!$NF$2:$NF$60=O$1),0),$C33-1966)</f>
        <v>0</v>
      </c>
      <c r="P33" s="49" cm="1">
        <f t="array" ref="P33">INDEX(GMW!$A$2:$NF$60,MATCH(1,(GMW!$NE$2:$NE$60=P$3)*(GMW!$ND$2:$ND$60=P$4)*(GMW!$NF$2:$NF$60=P$1),0),$C33-1966)</f>
        <v>0</v>
      </c>
      <c r="Q33" s="49" cm="1">
        <f t="array" ref="Q33">INDEX(GMW!$A$2:$NF$60,MATCH(1,(GMW!$NE$2:$NE$60=Q$3)*(GMW!$ND$2:$ND$60=Q$4)*(GMW!$NF$2:$NF$60=Q$1),0),$C33-1966)</f>
        <v>0</v>
      </c>
    </row>
    <row r="34" spans="1:17" x14ac:dyDescent="0.25">
      <c r="B34" s="49">
        <f t="shared" si="3"/>
        <v>1979</v>
      </c>
      <c r="C34" s="49">
        <f t="shared" si="2"/>
        <v>2000</v>
      </c>
      <c r="D34" s="49" cm="1">
        <f t="array" ref="D34">INDEX(GMW!$A$2:$NF$60,MATCH(1,(GMW!$NE$2:$NE$60=D$3)*(GMW!$ND$2:$ND$60=D$4)*(GMW!$NF$2:$NF$60=D$1),0),$C34-1966)</f>
        <v>0</v>
      </c>
      <c r="E34" s="49" cm="1">
        <f t="array" ref="E34">INDEX(GMW!$A$2:$NF$60,MATCH(1,(GMW!$NE$2:$NE$60=E$3)*(GMW!$ND$2:$ND$60=E$4)*(GMW!$NF$2:$NF$60=E$1),0),$C34-1966)</f>
        <v>0</v>
      </c>
      <c r="F34" s="49" cm="1">
        <f t="array" ref="F34">INDEX(GMW!$A$2:$NF$60,MATCH(1,(GMW!$NE$2:$NE$60=F$3)*(GMW!$ND$2:$ND$60=F$4)*(GMW!$NF$2:$NF$60=F$1),0),$C34-1966)</f>
        <v>0</v>
      </c>
      <c r="G34" s="49" cm="1">
        <f t="array" ref="G34">INDEX(GMW!$A$2:$NF$60,MATCH(1,(GMW!$NE$2:$NE$60=G$3)*(GMW!$ND$2:$ND$60=G$4)*(GMW!$NF$2:$NF$60=G$1),0),$C34-1966)</f>
        <v>0</v>
      </c>
      <c r="H34" s="49" cm="1">
        <f t="array" ref="H34">INDEX(GMW!$A$2:$NF$60,MATCH(1,(GMW!$NE$2:$NE$60=H$3)*(GMW!$ND$2:$ND$60=H$4)*(GMW!$NF$2:$NF$60=H$1),0),$C34-1966)</f>
        <v>0</v>
      </c>
      <c r="I34" s="49" cm="1">
        <f t="array" ref="I34">INDEX(GMW!$A$2:$NF$60,MATCH(1,(GMW!$NE$2:$NE$60=I$3)*(GMW!$ND$2:$ND$60=I$4)*(GMW!$NF$2:$NF$60=I$1),0),$C34-1966)</f>
        <v>0</v>
      </c>
      <c r="J34" s="49" cm="1">
        <f t="array" ref="J34">INDEX(GMW!$A$2:$NF$60,MATCH(1,(GMW!$NE$2:$NE$60=J$3)*(GMW!$ND$2:$ND$60=J$4)*(GMW!$NF$2:$NF$60=J$1),0),$C34-1966)</f>
        <v>0</v>
      </c>
      <c r="K34" s="49" cm="1">
        <f t="array" ref="K34">INDEX(GMW!$A$2:$NF$60,MATCH(1,(GMW!$NE$2:$NE$60=K$3)*(GMW!$ND$2:$ND$60=K$4)*(GMW!$NF$2:$NF$60=K$1),0),$C34-1966)</f>
        <v>0</v>
      </c>
      <c r="L34" s="49" cm="1">
        <f t="array" ref="L34">INDEX(GMW!$A$2:$NF$60,MATCH(1,(GMW!$NE$2:$NE$60=L$3)*(GMW!$ND$2:$ND$60=L$4)*(GMW!$NF$2:$NF$60=L$1),0),$C34-1966)</f>
        <v>0</v>
      </c>
      <c r="M34" s="49" cm="1">
        <f t="array" ref="M34">INDEX(GMW!$A$2:$NF$60,MATCH(1,(GMW!$NE$2:$NE$60=M$3)*(GMW!$ND$2:$ND$60=M$4)*(GMW!$NF$2:$NF$60=M$1),0),$C34-1966)</f>
        <v>0</v>
      </c>
      <c r="N34" s="49" cm="1">
        <f t="array" ref="N34">INDEX(GMW!$A$2:$NF$60,MATCH(1,(GMW!$NE$2:$NE$60=N$3)*(GMW!$ND$2:$ND$60=N$4)*(GMW!$NF$2:$NF$60=N$1),0),$C34-1966)</f>
        <v>0</v>
      </c>
      <c r="O34" s="49" cm="1">
        <f t="array" ref="O34">INDEX(GMW!$A$2:$NF$60,MATCH(1,(GMW!$NE$2:$NE$60=O$3)*(GMW!$ND$2:$ND$60=O$4)*(GMW!$NF$2:$NF$60=O$1),0),$C34-1966)</f>
        <v>0</v>
      </c>
      <c r="P34" s="49" cm="1">
        <f t="array" ref="P34">INDEX(GMW!$A$2:$NF$60,MATCH(1,(GMW!$NE$2:$NE$60=P$3)*(GMW!$ND$2:$ND$60=P$4)*(GMW!$NF$2:$NF$60=P$1),0),$C34-1966)</f>
        <v>0</v>
      </c>
      <c r="Q34" s="49" cm="1">
        <f t="array" ref="Q34">INDEX(GMW!$A$2:$NF$60,MATCH(1,(GMW!$NE$2:$NE$60=Q$3)*(GMW!$ND$2:$ND$60=Q$4)*(GMW!$NF$2:$NF$60=Q$1),0),$C34-1966)</f>
        <v>0</v>
      </c>
    </row>
    <row r="35" spans="1:17" x14ac:dyDescent="0.25">
      <c r="A35" s="49">
        <v>1980</v>
      </c>
      <c r="B35" s="49">
        <f t="shared" si="3"/>
        <v>1980</v>
      </c>
      <c r="C35" s="49">
        <f t="shared" si="2"/>
        <v>2001</v>
      </c>
      <c r="D35" s="49" cm="1">
        <f t="array" ref="D35">INDEX(GMW!$A$2:$NF$60,MATCH(1,(GMW!$NE$2:$NE$60=D$3)*(GMW!$ND$2:$ND$60=D$4)*(GMW!$NF$2:$NF$60=D$1),0),$C35-1966)</f>
        <v>269776</v>
      </c>
      <c r="E35" s="49" cm="1">
        <f t="array" ref="E35">INDEX(GMW!$A$2:$NF$60,MATCH(1,(GMW!$NE$2:$NE$60=E$3)*(GMW!$ND$2:$ND$60=E$4)*(GMW!$NF$2:$NF$60=E$1),0),$C35-1966)</f>
        <v>30.605080000000001</v>
      </c>
      <c r="F35" s="49" cm="1">
        <f t="array" ref="F35">INDEX(GMW!$A$2:$NF$60,MATCH(1,(GMW!$NE$2:$NE$60=F$3)*(GMW!$ND$2:$ND$60=F$4)*(GMW!$NF$2:$NF$60=F$1),0),$C35-1966)</f>
        <v>49049</v>
      </c>
      <c r="G35" s="49" cm="1">
        <f t="array" ref="G35">INDEX(GMW!$A$2:$NF$60,MATCH(1,(GMW!$NE$2:$NE$60=G$3)*(GMW!$ND$2:$ND$60=G$4)*(GMW!$NF$2:$NF$60=G$1),0),$C35-1966)</f>
        <v>41769</v>
      </c>
      <c r="H35" s="49" cm="1">
        <f t="array" ref="H35">INDEX(GMW!$A$2:$NF$60,MATCH(1,(GMW!$NE$2:$NE$60=H$3)*(GMW!$ND$2:$ND$60=H$4)*(GMW!$NF$2:$NF$60=H$1),0),$C35-1966)</f>
        <v>6628036</v>
      </c>
      <c r="I35" s="49" cm="1">
        <f t="array" ref="I35">INDEX(GMW!$A$2:$NF$60,MATCH(1,(GMW!$NE$2:$NE$60=I$3)*(GMW!$ND$2:$ND$60=I$4)*(GMW!$NF$2:$NF$60=I$1),0),$C35-1966)</f>
        <v>3.6074310000000001</v>
      </c>
      <c r="J35" s="49" cm="1">
        <f t="array" ref="J35">INDEX(GMW!$A$2:$NF$60,MATCH(1,(GMW!$NE$2:$NE$60=J$3)*(GMW!$ND$2:$ND$60=J$4)*(GMW!$NF$2:$NF$60=J$1),0),$C35-1966)</f>
        <v>2.2539669999999998</v>
      </c>
      <c r="K35" s="49" cm="1">
        <f t="array" ref="K35">INDEX(GMW!$A$2:$NF$60,MATCH(1,(GMW!$NE$2:$NE$60=K$3)*(GMW!$ND$2:$ND$60=K$4)*(GMW!$NF$2:$NF$60=K$1),0),$C35-1966)</f>
        <v>269776</v>
      </c>
      <c r="L35" s="49" cm="1">
        <f t="array" ref="L35">INDEX(GMW!$A$2:$NF$60,MATCH(1,(GMW!$NE$2:$NE$60=L$3)*(GMW!$ND$2:$ND$60=L$4)*(GMW!$NF$2:$NF$60=L$1),0),$C35-1966)</f>
        <v>30.605080000000001</v>
      </c>
      <c r="M35" s="49" cm="1">
        <f t="array" ref="M35">INDEX(GMW!$A$2:$NF$60,MATCH(1,(GMW!$NE$2:$NE$60=M$3)*(GMW!$ND$2:$ND$60=M$4)*(GMW!$NF$2:$NF$60=M$1),0),$C35-1966)</f>
        <v>49049</v>
      </c>
      <c r="N35" s="49" cm="1">
        <f t="array" ref="N35">INDEX(GMW!$A$2:$NF$60,MATCH(1,(GMW!$NE$2:$NE$60=N$3)*(GMW!$ND$2:$ND$60=N$4)*(GMW!$NF$2:$NF$60=N$1),0),$C35-1966)</f>
        <v>41769</v>
      </c>
      <c r="O35" s="49" cm="1">
        <f t="array" ref="O35">INDEX(GMW!$A$2:$NF$60,MATCH(1,(GMW!$NE$2:$NE$60=O$3)*(GMW!$ND$2:$ND$60=O$4)*(GMW!$NF$2:$NF$60=O$1),0),$C35-1966)</f>
        <v>6628036</v>
      </c>
      <c r="P35" s="49" cm="1">
        <f t="array" ref="P35">INDEX(GMW!$A$2:$NF$60,MATCH(1,(GMW!$NE$2:$NE$60=P$3)*(GMW!$ND$2:$ND$60=P$4)*(GMW!$NF$2:$NF$60=P$1),0),$C35-1966)</f>
        <v>3.6074310000000001</v>
      </c>
      <c r="Q35" s="49" cm="1">
        <f t="array" ref="Q35">INDEX(GMW!$A$2:$NF$60,MATCH(1,(GMW!$NE$2:$NE$60=Q$3)*(GMW!$ND$2:$ND$60=Q$4)*(GMW!$NF$2:$NF$60=Q$1),0),$C35-1966)</f>
        <v>2.2539669999999998</v>
      </c>
    </row>
    <row r="36" spans="1:17" x14ac:dyDescent="0.25">
      <c r="B36" s="49">
        <f t="shared" si="3"/>
        <v>1980</v>
      </c>
      <c r="C36" s="49">
        <f t="shared" si="2"/>
        <v>2002</v>
      </c>
      <c r="D36" s="49" cm="1">
        <f t="array" ref="D36">INDEX(GMW!$A$2:$NF$60,MATCH(1,(GMW!$NE$2:$NE$60=D$3)*(GMW!$ND$2:$ND$60=D$4)*(GMW!$NF$2:$NF$60=D$1),0),$C36-1966)</f>
        <v>264448</v>
      </c>
      <c r="E36" s="49" cm="1">
        <f t="array" ref="E36">INDEX(GMW!$A$2:$NF$60,MATCH(1,(GMW!$NE$2:$NE$60=E$3)*(GMW!$ND$2:$ND$60=E$4)*(GMW!$NF$2:$NF$60=E$1),0),$C36-1966)</f>
        <v>32.247430000000001</v>
      </c>
      <c r="F36" s="49" cm="1">
        <f t="array" ref="F36">INDEX(GMW!$A$2:$NF$60,MATCH(1,(GMW!$NE$2:$NE$60=F$3)*(GMW!$ND$2:$ND$60=F$4)*(GMW!$NF$2:$NF$60=F$1),0),$C36-1966)</f>
        <v>47032</v>
      </c>
      <c r="G36" s="49" cm="1">
        <f t="array" ref="G36">INDEX(GMW!$A$2:$NF$60,MATCH(1,(GMW!$NE$2:$NE$60=G$3)*(GMW!$ND$2:$ND$60=G$4)*(GMW!$NF$2:$NF$60=G$1),0),$C36-1966)</f>
        <v>40270</v>
      </c>
      <c r="H36" s="49" cm="1">
        <f t="array" ref="H36">INDEX(GMW!$A$2:$NF$60,MATCH(1,(GMW!$NE$2:$NE$60=H$3)*(GMW!$ND$2:$ND$60=H$4)*(GMW!$NF$2:$NF$60=H$1),0),$C36-1966)</f>
        <v>6590622</v>
      </c>
      <c r="I36" s="49" cm="1">
        <f t="array" ref="I36">INDEX(GMW!$A$2:$NF$60,MATCH(1,(GMW!$NE$2:$NE$60=I$3)*(GMW!$ND$2:$ND$60=I$4)*(GMW!$NF$2:$NF$60=I$1),0),$C36-1966)</f>
        <v>3.7680280000000002</v>
      </c>
      <c r="J36" s="49" cm="1">
        <f t="array" ref="J36">INDEX(GMW!$A$2:$NF$60,MATCH(1,(GMW!$NE$2:$NE$60=J$3)*(GMW!$ND$2:$ND$60=J$4)*(GMW!$NF$2:$NF$60=J$1),0),$C36-1966)</f>
        <v>2.2853669999999999</v>
      </c>
      <c r="K36" s="49" cm="1">
        <f t="array" ref="K36">INDEX(GMW!$A$2:$NF$60,MATCH(1,(GMW!$NE$2:$NE$60=K$3)*(GMW!$ND$2:$ND$60=K$4)*(GMW!$NF$2:$NF$60=K$1),0),$C36-1966)</f>
        <v>264448</v>
      </c>
      <c r="L36" s="49" cm="1">
        <f t="array" ref="L36">INDEX(GMW!$A$2:$NF$60,MATCH(1,(GMW!$NE$2:$NE$60=L$3)*(GMW!$ND$2:$ND$60=L$4)*(GMW!$NF$2:$NF$60=L$1),0),$C36-1966)</f>
        <v>32.247430000000001</v>
      </c>
      <c r="M36" s="49" cm="1">
        <f t="array" ref="M36">INDEX(GMW!$A$2:$NF$60,MATCH(1,(GMW!$NE$2:$NE$60=M$3)*(GMW!$ND$2:$ND$60=M$4)*(GMW!$NF$2:$NF$60=M$1),0),$C36-1966)</f>
        <v>47032</v>
      </c>
      <c r="N36" s="49" cm="1">
        <f t="array" ref="N36">INDEX(GMW!$A$2:$NF$60,MATCH(1,(GMW!$NE$2:$NE$60=N$3)*(GMW!$ND$2:$ND$60=N$4)*(GMW!$NF$2:$NF$60=N$1),0),$C36-1966)</f>
        <v>40270</v>
      </c>
      <c r="O36" s="49" cm="1">
        <f t="array" ref="O36">INDEX(GMW!$A$2:$NF$60,MATCH(1,(GMW!$NE$2:$NE$60=O$3)*(GMW!$ND$2:$ND$60=O$4)*(GMW!$NF$2:$NF$60=O$1),0),$C36-1966)</f>
        <v>6590622</v>
      </c>
      <c r="P36" s="49" cm="1">
        <f t="array" ref="P36">INDEX(GMW!$A$2:$NF$60,MATCH(1,(GMW!$NE$2:$NE$60=P$3)*(GMW!$ND$2:$ND$60=P$4)*(GMW!$NF$2:$NF$60=P$1),0),$C36-1966)</f>
        <v>3.7680280000000002</v>
      </c>
      <c r="Q36" s="49" cm="1">
        <f t="array" ref="Q36">INDEX(GMW!$A$2:$NF$60,MATCH(1,(GMW!$NE$2:$NE$60=Q$3)*(GMW!$ND$2:$ND$60=Q$4)*(GMW!$NF$2:$NF$60=Q$1),0),$C36-1966)</f>
        <v>2.2853669999999999</v>
      </c>
    </row>
    <row r="37" spans="1:17" x14ac:dyDescent="0.25">
      <c r="B37" s="49">
        <f t="shared" si="3"/>
        <v>1980</v>
      </c>
      <c r="C37" s="49">
        <f t="shared" si="2"/>
        <v>2003</v>
      </c>
      <c r="D37" s="49" cm="1">
        <f t="array" ref="D37">INDEX(GMW!$A$2:$NF$60,MATCH(1,(GMW!$NE$2:$NE$60=D$3)*(GMW!$ND$2:$ND$60=D$4)*(GMW!$NF$2:$NF$60=D$1),0),$C37-1966)</f>
        <v>264139</v>
      </c>
      <c r="E37" s="49" cm="1">
        <f t="array" ref="E37">INDEX(GMW!$A$2:$NF$60,MATCH(1,(GMW!$NE$2:$NE$60=E$3)*(GMW!$ND$2:$ND$60=E$4)*(GMW!$NF$2:$NF$60=E$1),0),$C37-1966)</f>
        <v>32.951300000000003</v>
      </c>
      <c r="F37" s="49" cm="1">
        <f t="array" ref="F37">INDEX(GMW!$A$2:$NF$60,MATCH(1,(GMW!$NE$2:$NE$60=F$3)*(GMW!$ND$2:$ND$60=F$4)*(GMW!$NF$2:$NF$60=F$1),0),$C37-1966)</f>
        <v>45832</v>
      </c>
      <c r="G37" s="49" cm="1">
        <f t="array" ref="G37">INDEX(GMW!$A$2:$NF$60,MATCH(1,(GMW!$NE$2:$NE$60=G$3)*(GMW!$ND$2:$ND$60=G$4)*(GMW!$NF$2:$NF$60=G$1),0),$C37-1966)</f>
        <v>36904</v>
      </c>
      <c r="H37" s="49" cm="1">
        <f t="array" ref="H37">INDEX(GMW!$A$2:$NF$60,MATCH(1,(GMW!$NE$2:$NE$60=H$3)*(GMW!$ND$2:$ND$60=H$4)*(GMW!$NF$2:$NF$60=H$1),0),$C37-1966)</f>
        <v>6611737</v>
      </c>
      <c r="I37" s="49" cm="1">
        <f t="array" ref="I37">INDEX(GMW!$A$2:$NF$60,MATCH(1,(GMW!$NE$2:$NE$60=I$3)*(GMW!$ND$2:$ND$60=I$4)*(GMW!$NF$2:$NF$60=I$1),0),$C37-1966)</f>
        <v>3.897354</v>
      </c>
      <c r="J37" s="49" cm="1">
        <f t="array" ref="J37">INDEX(GMW!$A$2:$NF$60,MATCH(1,(GMW!$NE$2:$NE$60=J$3)*(GMW!$ND$2:$ND$60=J$4)*(GMW!$NF$2:$NF$60=J$1),0),$C37-1966)</f>
        <v>2.3817330000000001</v>
      </c>
      <c r="K37" s="49" cm="1">
        <f t="array" ref="K37">INDEX(GMW!$A$2:$NF$60,MATCH(1,(GMW!$NE$2:$NE$60=K$3)*(GMW!$ND$2:$ND$60=K$4)*(GMW!$NF$2:$NF$60=K$1),0),$C37-1966)</f>
        <v>264139</v>
      </c>
      <c r="L37" s="49" cm="1">
        <f t="array" ref="L37">INDEX(GMW!$A$2:$NF$60,MATCH(1,(GMW!$NE$2:$NE$60=L$3)*(GMW!$ND$2:$ND$60=L$4)*(GMW!$NF$2:$NF$60=L$1),0),$C37-1966)</f>
        <v>32.951300000000003</v>
      </c>
      <c r="M37" s="49" cm="1">
        <f t="array" ref="M37">INDEX(GMW!$A$2:$NF$60,MATCH(1,(GMW!$NE$2:$NE$60=M$3)*(GMW!$ND$2:$ND$60=M$4)*(GMW!$NF$2:$NF$60=M$1),0),$C37-1966)</f>
        <v>45832</v>
      </c>
      <c r="N37" s="49" cm="1">
        <f t="array" ref="N37">INDEX(GMW!$A$2:$NF$60,MATCH(1,(GMW!$NE$2:$NE$60=N$3)*(GMW!$ND$2:$ND$60=N$4)*(GMW!$NF$2:$NF$60=N$1),0),$C37-1966)</f>
        <v>36904</v>
      </c>
      <c r="O37" s="49" cm="1">
        <f t="array" ref="O37">INDEX(GMW!$A$2:$NF$60,MATCH(1,(GMW!$NE$2:$NE$60=O$3)*(GMW!$ND$2:$ND$60=O$4)*(GMW!$NF$2:$NF$60=O$1),0),$C37-1966)</f>
        <v>6611737</v>
      </c>
      <c r="P37" s="49" cm="1">
        <f t="array" ref="P37">INDEX(GMW!$A$2:$NF$60,MATCH(1,(GMW!$NE$2:$NE$60=P$3)*(GMW!$ND$2:$ND$60=P$4)*(GMW!$NF$2:$NF$60=P$1),0),$C37-1966)</f>
        <v>3.897354</v>
      </c>
      <c r="Q37" s="49" cm="1">
        <f t="array" ref="Q37">INDEX(GMW!$A$2:$NF$60,MATCH(1,(GMW!$NE$2:$NE$60=Q$3)*(GMW!$ND$2:$ND$60=Q$4)*(GMW!$NF$2:$NF$60=Q$1),0),$C37-1966)</f>
        <v>2.3817330000000001</v>
      </c>
    </row>
    <row r="38" spans="1:17" x14ac:dyDescent="0.25">
      <c r="B38" s="49">
        <f t="shared" si="3"/>
        <v>1980</v>
      </c>
      <c r="C38" s="49">
        <f t="shared" si="2"/>
        <v>2004</v>
      </c>
      <c r="D38" s="49" cm="1">
        <f t="array" ref="D38">INDEX(GMW!$A$2:$NF$60,MATCH(1,(GMW!$NE$2:$NE$60=D$3)*(GMW!$ND$2:$ND$60=D$4)*(GMW!$NF$2:$NF$60=D$1),0),$C38-1966)</f>
        <v>261297</v>
      </c>
      <c r="E38" s="49" cm="1">
        <f t="array" ref="E38">INDEX(GMW!$A$2:$NF$60,MATCH(1,(GMW!$NE$2:$NE$60=E$3)*(GMW!$ND$2:$ND$60=E$4)*(GMW!$NF$2:$NF$60=E$1),0),$C38-1966)</f>
        <v>33.550879999999999</v>
      </c>
      <c r="F38" s="49" cm="1">
        <f t="array" ref="F38">INDEX(GMW!$A$2:$NF$60,MATCH(1,(GMW!$NE$2:$NE$60=F$3)*(GMW!$ND$2:$ND$60=F$4)*(GMW!$NF$2:$NF$60=F$1),0),$C38-1966)</f>
        <v>45526</v>
      </c>
      <c r="G38" s="49" cm="1">
        <f t="array" ref="G38">INDEX(GMW!$A$2:$NF$60,MATCH(1,(GMW!$NE$2:$NE$60=G$3)*(GMW!$ND$2:$ND$60=G$4)*(GMW!$NF$2:$NF$60=G$1),0),$C38-1966)</f>
        <v>36054</v>
      </c>
      <c r="H38" s="49" cm="1">
        <f t="array" ref="H38">INDEX(GMW!$A$2:$NF$60,MATCH(1,(GMW!$NE$2:$NE$60=H$3)*(GMW!$ND$2:$ND$60=H$4)*(GMW!$NF$2:$NF$60=H$1),0),$C38-1966)</f>
        <v>6666613</v>
      </c>
      <c r="I38" s="49" cm="1">
        <f t="array" ref="I38">INDEX(GMW!$A$2:$NF$60,MATCH(1,(GMW!$NE$2:$NE$60=I$3)*(GMW!$ND$2:$ND$60=I$4)*(GMW!$NF$2:$NF$60=I$1),0),$C38-1966)</f>
        <v>4.0746719999999996</v>
      </c>
      <c r="J38" s="49" cm="1">
        <f t="array" ref="J38">INDEX(GMW!$A$2:$NF$60,MATCH(1,(GMW!$NE$2:$NE$60=J$3)*(GMW!$ND$2:$ND$60=J$4)*(GMW!$NF$2:$NF$60=J$1),0),$C38-1966)</f>
        <v>2.3863669999999999</v>
      </c>
      <c r="K38" s="49" cm="1">
        <f t="array" ref="K38">INDEX(GMW!$A$2:$NF$60,MATCH(1,(GMW!$NE$2:$NE$60=K$3)*(GMW!$ND$2:$ND$60=K$4)*(GMW!$NF$2:$NF$60=K$1),0),$C38-1966)</f>
        <v>261297</v>
      </c>
      <c r="L38" s="49" cm="1">
        <f t="array" ref="L38">INDEX(GMW!$A$2:$NF$60,MATCH(1,(GMW!$NE$2:$NE$60=L$3)*(GMW!$ND$2:$ND$60=L$4)*(GMW!$NF$2:$NF$60=L$1),0),$C38-1966)</f>
        <v>33.550879999999999</v>
      </c>
      <c r="M38" s="49" cm="1">
        <f t="array" ref="M38">INDEX(GMW!$A$2:$NF$60,MATCH(1,(GMW!$NE$2:$NE$60=M$3)*(GMW!$ND$2:$ND$60=M$4)*(GMW!$NF$2:$NF$60=M$1),0),$C38-1966)</f>
        <v>45526</v>
      </c>
      <c r="N38" s="49" cm="1">
        <f t="array" ref="N38">INDEX(GMW!$A$2:$NF$60,MATCH(1,(GMW!$NE$2:$NE$60=N$3)*(GMW!$ND$2:$ND$60=N$4)*(GMW!$NF$2:$NF$60=N$1),0),$C38-1966)</f>
        <v>36054</v>
      </c>
      <c r="O38" s="49" cm="1">
        <f t="array" ref="O38">INDEX(GMW!$A$2:$NF$60,MATCH(1,(GMW!$NE$2:$NE$60=O$3)*(GMW!$ND$2:$ND$60=O$4)*(GMW!$NF$2:$NF$60=O$1),0),$C38-1966)</f>
        <v>6666613</v>
      </c>
      <c r="P38" s="49" cm="1">
        <f t="array" ref="P38">INDEX(GMW!$A$2:$NF$60,MATCH(1,(GMW!$NE$2:$NE$60=P$3)*(GMW!$ND$2:$ND$60=P$4)*(GMW!$NF$2:$NF$60=P$1),0),$C38-1966)</f>
        <v>4.0746719999999996</v>
      </c>
      <c r="Q38" s="49" cm="1">
        <f t="array" ref="Q38">INDEX(GMW!$A$2:$NF$60,MATCH(1,(GMW!$NE$2:$NE$60=Q$3)*(GMW!$ND$2:$ND$60=Q$4)*(GMW!$NF$2:$NF$60=Q$1),0),$C38-1966)</f>
        <v>2.3863669999999999</v>
      </c>
    </row>
    <row r="39" spans="1:17" x14ac:dyDescent="0.25">
      <c r="A39" s="49">
        <v>1981</v>
      </c>
      <c r="B39" s="49">
        <f t="shared" si="3"/>
        <v>1981</v>
      </c>
      <c r="C39" s="49">
        <f t="shared" si="2"/>
        <v>2005</v>
      </c>
      <c r="D39" s="49" cm="1">
        <f t="array" ref="D39">INDEX(GMW!$A$2:$NF$60,MATCH(1,(GMW!$NE$2:$NE$60=D$3)*(GMW!$ND$2:$ND$60=D$4)*(GMW!$NF$2:$NF$60=D$1),0),$C39-1966)</f>
        <v>261131</v>
      </c>
      <c r="E39" s="49" cm="1">
        <f t="array" ref="E39">INDEX(GMW!$A$2:$NF$60,MATCH(1,(GMW!$NE$2:$NE$60=E$3)*(GMW!$ND$2:$ND$60=E$4)*(GMW!$NF$2:$NF$60=E$1),0),$C39-1966)</f>
        <v>34.385100000000001</v>
      </c>
      <c r="F39" s="49" cm="1">
        <f t="array" ref="F39">INDEX(GMW!$A$2:$NF$60,MATCH(1,(GMW!$NE$2:$NE$60=F$3)*(GMW!$ND$2:$ND$60=F$4)*(GMW!$NF$2:$NF$60=F$1),0),$C39-1966)</f>
        <v>45162</v>
      </c>
      <c r="G39" s="49" cm="1">
        <f t="array" ref="G39">INDEX(GMW!$A$2:$NF$60,MATCH(1,(GMW!$NE$2:$NE$60=G$3)*(GMW!$ND$2:$ND$60=G$4)*(GMW!$NF$2:$NF$60=G$1),0),$C39-1966)</f>
        <v>34504</v>
      </c>
      <c r="H39" s="49" cm="1">
        <f t="array" ref="H39">INDEX(GMW!$A$2:$NF$60,MATCH(1,(GMW!$NE$2:$NE$60=H$3)*(GMW!$ND$2:$ND$60=H$4)*(GMW!$NF$2:$NF$60=H$1),0),$C39-1966)</f>
        <v>6715545</v>
      </c>
      <c r="I39" s="49" cm="1">
        <f t="array" ref="I39">INDEX(GMW!$A$2:$NF$60,MATCH(1,(GMW!$NE$2:$NE$60=I$3)*(GMW!$ND$2:$ND$60=I$4)*(GMW!$NF$2:$NF$60=I$1),0),$C39-1966)</f>
        <v>4.2207949999999999</v>
      </c>
      <c r="J39" s="49" cm="1">
        <f t="array" ref="J39">INDEX(GMW!$A$2:$NF$60,MATCH(1,(GMW!$NE$2:$NE$60=J$3)*(GMW!$ND$2:$ND$60=J$4)*(GMW!$NF$2:$NF$60=J$1),0),$C39-1966)</f>
        <v>2.310467</v>
      </c>
      <c r="K39" s="49" cm="1">
        <f t="array" ref="K39">INDEX(GMW!$A$2:$NF$60,MATCH(1,(GMW!$NE$2:$NE$60=K$3)*(GMW!$ND$2:$ND$60=K$4)*(GMW!$NF$2:$NF$60=K$1),0),$C39-1966)</f>
        <v>261131</v>
      </c>
      <c r="L39" s="49" cm="1">
        <f t="array" ref="L39">INDEX(GMW!$A$2:$NF$60,MATCH(1,(GMW!$NE$2:$NE$60=L$3)*(GMW!$ND$2:$ND$60=L$4)*(GMW!$NF$2:$NF$60=L$1),0),$C39-1966)</f>
        <v>34.385100000000001</v>
      </c>
      <c r="M39" s="49" cm="1">
        <f t="array" ref="M39">INDEX(GMW!$A$2:$NF$60,MATCH(1,(GMW!$NE$2:$NE$60=M$3)*(GMW!$ND$2:$ND$60=M$4)*(GMW!$NF$2:$NF$60=M$1),0),$C39-1966)</f>
        <v>45162</v>
      </c>
      <c r="N39" s="49" cm="1">
        <f t="array" ref="N39">INDEX(GMW!$A$2:$NF$60,MATCH(1,(GMW!$NE$2:$NE$60=N$3)*(GMW!$ND$2:$ND$60=N$4)*(GMW!$NF$2:$NF$60=N$1),0),$C39-1966)</f>
        <v>34504</v>
      </c>
      <c r="O39" s="49" cm="1">
        <f t="array" ref="O39">INDEX(GMW!$A$2:$NF$60,MATCH(1,(GMW!$NE$2:$NE$60=O$3)*(GMW!$ND$2:$ND$60=O$4)*(GMW!$NF$2:$NF$60=O$1),0),$C39-1966)</f>
        <v>6715545</v>
      </c>
      <c r="P39" s="49" cm="1">
        <f t="array" ref="P39">INDEX(GMW!$A$2:$NF$60,MATCH(1,(GMW!$NE$2:$NE$60=P$3)*(GMW!$ND$2:$ND$60=P$4)*(GMW!$NF$2:$NF$60=P$1),0),$C39-1966)</f>
        <v>4.2207949999999999</v>
      </c>
      <c r="Q39" s="49" cm="1">
        <f t="array" ref="Q39">INDEX(GMW!$A$2:$NF$60,MATCH(1,(GMW!$NE$2:$NE$60=Q$3)*(GMW!$ND$2:$ND$60=Q$4)*(GMW!$NF$2:$NF$60=Q$1),0),$C39-1966)</f>
        <v>2.310467</v>
      </c>
    </row>
    <row r="40" spans="1:17" x14ac:dyDescent="0.25">
      <c r="B40" s="49">
        <f t="shared" si="3"/>
        <v>1981</v>
      </c>
      <c r="C40" s="49">
        <f t="shared" si="2"/>
        <v>2006</v>
      </c>
      <c r="D40" s="49" cm="1">
        <f t="array" ref="D40">INDEX(GMW!$A$2:$NF$60,MATCH(1,(GMW!$NE$2:$NE$60=D$3)*(GMW!$ND$2:$ND$60=D$4)*(GMW!$NF$2:$NF$60=D$1),0),$C40-1966)</f>
        <v>261739</v>
      </c>
      <c r="E40" s="49" cm="1">
        <f t="array" ref="E40">INDEX(GMW!$A$2:$NF$60,MATCH(1,(GMW!$NE$2:$NE$60=E$3)*(GMW!$ND$2:$ND$60=E$4)*(GMW!$NF$2:$NF$60=E$1),0),$C40-1966)</f>
        <v>36.079590000000003</v>
      </c>
      <c r="F40" s="49" cm="1">
        <f t="array" ref="F40">INDEX(GMW!$A$2:$NF$60,MATCH(1,(GMW!$NE$2:$NE$60=F$3)*(GMW!$ND$2:$ND$60=F$4)*(GMW!$NF$2:$NF$60=F$1),0),$C40-1966)</f>
        <v>45719</v>
      </c>
      <c r="G40" s="49" cm="1">
        <f t="array" ref="G40">INDEX(GMW!$A$2:$NF$60,MATCH(1,(GMW!$NE$2:$NE$60=G$3)*(GMW!$ND$2:$ND$60=G$4)*(GMW!$NF$2:$NF$60=G$1),0),$C40-1966)</f>
        <v>36432</v>
      </c>
      <c r="H40" s="49" cm="1">
        <f t="array" ref="H40">INDEX(GMW!$A$2:$NF$60,MATCH(1,(GMW!$NE$2:$NE$60=H$3)*(GMW!$ND$2:$ND$60=H$4)*(GMW!$NF$2:$NF$60=H$1),0),$C40-1966)</f>
        <v>6726999</v>
      </c>
      <c r="I40" s="49" cm="1">
        <f t="array" ref="I40">INDEX(GMW!$A$2:$NF$60,MATCH(1,(GMW!$NE$2:$NE$60=I$3)*(GMW!$ND$2:$ND$60=I$4)*(GMW!$NF$2:$NF$60=I$1),0),$C40-1966)</f>
        <v>4.3813259999999996</v>
      </c>
      <c r="J40" s="49" cm="1">
        <f t="array" ref="J40">INDEX(GMW!$A$2:$NF$60,MATCH(1,(GMW!$NE$2:$NE$60=J$3)*(GMW!$ND$2:$ND$60=J$4)*(GMW!$NF$2:$NF$60=J$1),0),$C40-1966)</f>
        <v>2.0807669999999998</v>
      </c>
      <c r="K40" s="49" cm="1">
        <f t="array" ref="K40">INDEX(GMW!$A$2:$NF$60,MATCH(1,(GMW!$NE$2:$NE$60=K$3)*(GMW!$ND$2:$ND$60=K$4)*(GMW!$NF$2:$NF$60=K$1),0),$C40-1966)</f>
        <v>261739</v>
      </c>
      <c r="L40" s="49" cm="1">
        <f t="array" ref="L40">INDEX(GMW!$A$2:$NF$60,MATCH(1,(GMW!$NE$2:$NE$60=L$3)*(GMW!$ND$2:$ND$60=L$4)*(GMW!$NF$2:$NF$60=L$1),0),$C40-1966)</f>
        <v>36.079590000000003</v>
      </c>
      <c r="M40" s="49" cm="1">
        <f t="array" ref="M40">INDEX(GMW!$A$2:$NF$60,MATCH(1,(GMW!$NE$2:$NE$60=M$3)*(GMW!$ND$2:$ND$60=M$4)*(GMW!$NF$2:$NF$60=M$1),0),$C40-1966)</f>
        <v>45719</v>
      </c>
      <c r="N40" s="49" cm="1">
        <f t="array" ref="N40">INDEX(GMW!$A$2:$NF$60,MATCH(1,(GMW!$NE$2:$NE$60=N$3)*(GMW!$ND$2:$ND$60=N$4)*(GMW!$NF$2:$NF$60=N$1),0),$C40-1966)</f>
        <v>36432</v>
      </c>
      <c r="O40" s="49" cm="1">
        <f t="array" ref="O40">INDEX(GMW!$A$2:$NF$60,MATCH(1,(GMW!$NE$2:$NE$60=O$3)*(GMW!$ND$2:$ND$60=O$4)*(GMW!$NF$2:$NF$60=O$1),0),$C40-1966)</f>
        <v>6726999</v>
      </c>
      <c r="P40" s="49" cm="1">
        <f t="array" ref="P40">INDEX(GMW!$A$2:$NF$60,MATCH(1,(GMW!$NE$2:$NE$60=P$3)*(GMW!$ND$2:$ND$60=P$4)*(GMW!$NF$2:$NF$60=P$1),0),$C40-1966)</f>
        <v>4.3813259999999996</v>
      </c>
      <c r="Q40" s="49" cm="1">
        <f t="array" ref="Q40">INDEX(GMW!$A$2:$NF$60,MATCH(1,(GMW!$NE$2:$NE$60=Q$3)*(GMW!$ND$2:$ND$60=Q$4)*(GMW!$NF$2:$NF$60=Q$1),0),$C40-1966)</f>
        <v>2.0807669999999998</v>
      </c>
    </row>
    <row r="41" spans="1:17" x14ac:dyDescent="0.25">
      <c r="B41" s="49">
        <f t="shared" si="3"/>
        <v>1981</v>
      </c>
      <c r="C41" s="49">
        <f t="shared" si="2"/>
        <v>2007</v>
      </c>
      <c r="D41" s="49" cm="1">
        <f t="array" ref="D41">INDEX(GMW!$A$2:$NF$60,MATCH(1,(GMW!$NE$2:$NE$60=D$3)*(GMW!$ND$2:$ND$60=D$4)*(GMW!$NF$2:$NF$60=D$1),0),$C41-1966)</f>
        <v>264602</v>
      </c>
      <c r="E41" s="49" cm="1">
        <f t="array" ref="E41">INDEX(GMW!$A$2:$NF$60,MATCH(1,(GMW!$NE$2:$NE$60=E$3)*(GMW!$ND$2:$ND$60=E$4)*(GMW!$NF$2:$NF$60=E$1),0),$C41-1966)</f>
        <v>36.731310000000001</v>
      </c>
      <c r="F41" s="49" cm="1">
        <f t="array" ref="F41">INDEX(GMW!$A$2:$NF$60,MATCH(1,(GMW!$NE$2:$NE$60=F$3)*(GMW!$ND$2:$ND$60=F$4)*(GMW!$NF$2:$NF$60=F$1),0),$C41-1966)</f>
        <v>47827</v>
      </c>
      <c r="G41" s="49" cm="1">
        <f t="array" ref="G41">INDEX(GMW!$A$2:$NF$60,MATCH(1,(GMW!$NE$2:$NE$60=G$3)*(GMW!$ND$2:$ND$60=G$4)*(GMW!$NF$2:$NF$60=G$1),0),$C41-1966)</f>
        <v>40446</v>
      </c>
      <c r="H41" s="49" cm="1">
        <f t="array" ref="H41">INDEX(GMW!$A$2:$NF$60,MATCH(1,(GMW!$NE$2:$NE$60=H$3)*(GMW!$ND$2:$ND$60=H$4)*(GMW!$NF$2:$NF$60=H$1),0),$C41-1966)</f>
        <v>6769686</v>
      </c>
      <c r="I41" s="49" cm="1">
        <f t="array" ref="I41">INDEX(GMW!$A$2:$NF$60,MATCH(1,(GMW!$NE$2:$NE$60=I$3)*(GMW!$ND$2:$ND$60=I$4)*(GMW!$NF$2:$NF$60=I$1),0),$C41-1966)</f>
        <v>4.5378259999999999</v>
      </c>
      <c r="J41" s="49" cm="1">
        <f t="array" ref="J41">INDEX(GMW!$A$2:$NF$60,MATCH(1,(GMW!$NE$2:$NE$60=J$3)*(GMW!$ND$2:$ND$60=J$4)*(GMW!$NF$2:$NF$60=J$1),0),$C41-1966)</f>
        <v>1.838133</v>
      </c>
      <c r="K41" s="49" cm="1">
        <f t="array" ref="K41">INDEX(GMW!$A$2:$NF$60,MATCH(1,(GMW!$NE$2:$NE$60=K$3)*(GMW!$ND$2:$ND$60=K$4)*(GMW!$NF$2:$NF$60=K$1),0),$C41-1966)</f>
        <v>264602</v>
      </c>
      <c r="L41" s="49" cm="1">
        <f t="array" ref="L41">INDEX(GMW!$A$2:$NF$60,MATCH(1,(GMW!$NE$2:$NE$60=L$3)*(GMW!$ND$2:$ND$60=L$4)*(GMW!$NF$2:$NF$60=L$1),0),$C41-1966)</f>
        <v>36.731310000000001</v>
      </c>
      <c r="M41" s="49" cm="1">
        <f t="array" ref="M41">INDEX(GMW!$A$2:$NF$60,MATCH(1,(GMW!$NE$2:$NE$60=M$3)*(GMW!$ND$2:$ND$60=M$4)*(GMW!$NF$2:$NF$60=M$1),0),$C41-1966)</f>
        <v>47827</v>
      </c>
      <c r="N41" s="49" cm="1">
        <f t="array" ref="N41">INDEX(GMW!$A$2:$NF$60,MATCH(1,(GMW!$NE$2:$NE$60=N$3)*(GMW!$ND$2:$ND$60=N$4)*(GMW!$NF$2:$NF$60=N$1),0),$C41-1966)</f>
        <v>40446</v>
      </c>
      <c r="O41" s="49" cm="1">
        <f t="array" ref="O41">INDEX(GMW!$A$2:$NF$60,MATCH(1,(GMW!$NE$2:$NE$60=O$3)*(GMW!$ND$2:$ND$60=O$4)*(GMW!$NF$2:$NF$60=O$1),0),$C41-1966)</f>
        <v>6769686</v>
      </c>
      <c r="P41" s="49" cm="1">
        <f t="array" ref="P41">INDEX(GMW!$A$2:$NF$60,MATCH(1,(GMW!$NE$2:$NE$60=P$3)*(GMW!$ND$2:$ND$60=P$4)*(GMW!$NF$2:$NF$60=P$1),0),$C41-1966)</f>
        <v>4.5378259999999999</v>
      </c>
      <c r="Q41" s="49" cm="1">
        <f t="array" ref="Q41">INDEX(GMW!$A$2:$NF$60,MATCH(1,(GMW!$NE$2:$NE$60=Q$3)*(GMW!$ND$2:$ND$60=Q$4)*(GMW!$NF$2:$NF$60=Q$1),0),$C41-1966)</f>
        <v>1.838133</v>
      </c>
    </row>
    <row r="42" spans="1:17" x14ac:dyDescent="0.25">
      <c r="B42" s="49">
        <f t="shared" si="3"/>
        <v>1981</v>
      </c>
      <c r="C42" s="49">
        <f t="shared" si="2"/>
        <v>2008</v>
      </c>
      <c r="D42" s="49" cm="1">
        <f t="array" ref="D42">INDEX(GMW!$A$2:$NF$60,MATCH(1,(GMW!$NE$2:$NE$60=D$3)*(GMW!$ND$2:$ND$60=D$4)*(GMW!$NF$2:$NF$60=D$1),0),$C42-1966)</f>
        <v>264902</v>
      </c>
      <c r="E42" s="49" cm="1">
        <f t="array" ref="E42">INDEX(GMW!$A$2:$NF$60,MATCH(1,(GMW!$NE$2:$NE$60=E$3)*(GMW!$ND$2:$ND$60=E$4)*(GMW!$NF$2:$NF$60=E$1),0),$C42-1966)</f>
        <v>37.435180000000003</v>
      </c>
      <c r="F42" s="49" cm="1">
        <f t="array" ref="F42">INDEX(GMW!$A$2:$NF$60,MATCH(1,(GMW!$NE$2:$NE$60=F$3)*(GMW!$ND$2:$ND$60=F$4)*(GMW!$NF$2:$NF$60=F$1),0),$C42-1966)</f>
        <v>47597</v>
      </c>
      <c r="G42" s="49" cm="1">
        <f t="array" ref="G42">INDEX(GMW!$A$2:$NF$60,MATCH(1,(GMW!$NE$2:$NE$60=G$3)*(GMW!$ND$2:$ND$60=G$4)*(GMW!$NF$2:$NF$60=G$1),0),$C42-1966)</f>
        <v>39200</v>
      </c>
      <c r="H42" s="49" cm="1">
        <f t="array" ref="H42">INDEX(GMW!$A$2:$NF$60,MATCH(1,(GMW!$NE$2:$NE$60=H$3)*(GMW!$ND$2:$ND$60=H$4)*(GMW!$NF$2:$NF$60=H$1),0),$C42-1966)</f>
        <v>6768595</v>
      </c>
      <c r="I42" s="49" cm="1">
        <f t="array" ref="I42">INDEX(GMW!$A$2:$NF$60,MATCH(1,(GMW!$NE$2:$NE$60=I$3)*(GMW!$ND$2:$ND$60=I$4)*(GMW!$NF$2:$NF$60=I$1),0),$C42-1966)</f>
        <v>4.7116829999999998</v>
      </c>
      <c r="J42" s="49" cm="1">
        <f t="array" ref="J42">INDEX(GMW!$A$2:$NF$60,MATCH(1,(GMW!$NE$2:$NE$60=J$3)*(GMW!$ND$2:$ND$60=J$4)*(GMW!$NF$2:$NF$60=J$1),0),$C42-1966)</f>
        <v>1.8838999999999999</v>
      </c>
      <c r="K42" s="49" cm="1">
        <f t="array" ref="K42">INDEX(GMW!$A$2:$NF$60,MATCH(1,(GMW!$NE$2:$NE$60=K$3)*(GMW!$ND$2:$ND$60=K$4)*(GMW!$NF$2:$NF$60=K$1),0),$C42-1966)</f>
        <v>264902</v>
      </c>
      <c r="L42" s="49" cm="1">
        <f t="array" ref="L42">INDEX(GMW!$A$2:$NF$60,MATCH(1,(GMW!$NE$2:$NE$60=L$3)*(GMW!$ND$2:$ND$60=L$4)*(GMW!$NF$2:$NF$60=L$1),0),$C42-1966)</f>
        <v>37.435180000000003</v>
      </c>
      <c r="M42" s="49" cm="1">
        <f t="array" ref="M42">INDEX(GMW!$A$2:$NF$60,MATCH(1,(GMW!$NE$2:$NE$60=M$3)*(GMW!$ND$2:$ND$60=M$4)*(GMW!$NF$2:$NF$60=M$1),0),$C42-1966)</f>
        <v>47597</v>
      </c>
      <c r="N42" s="49" cm="1">
        <f t="array" ref="N42">INDEX(GMW!$A$2:$NF$60,MATCH(1,(GMW!$NE$2:$NE$60=N$3)*(GMW!$ND$2:$ND$60=N$4)*(GMW!$NF$2:$NF$60=N$1),0),$C42-1966)</f>
        <v>39200</v>
      </c>
      <c r="O42" s="49" cm="1">
        <f t="array" ref="O42">INDEX(GMW!$A$2:$NF$60,MATCH(1,(GMW!$NE$2:$NE$60=O$3)*(GMW!$ND$2:$ND$60=O$4)*(GMW!$NF$2:$NF$60=O$1),0),$C42-1966)</f>
        <v>6768595</v>
      </c>
      <c r="P42" s="49" cm="1">
        <f t="array" ref="P42">INDEX(GMW!$A$2:$NF$60,MATCH(1,(GMW!$NE$2:$NE$60=P$3)*(GMW!$ND$2:$ND$60=P$4)*(GMW!$NF$2:$NF$60=P$1),0),$C42-1966)</f>
        <v>4.7116829999999998</v>
      </c>
      <c r="Q42" s="49" cm="1">
        <f t="array" ref="Q42">INDEX(GMW!$A$2:$NF$60,MATCH(1,(GMW!$NE$2:$NE$60=Q$3)*(GMW!$ND$2:$ND$60=Q$4)*(GMW!$NF$2:$NF$60=Q$1),0),$C42-1966)</f>
        <v>1.8838999999999999</v>
      </c>
    </row>
    <row r="43" spans="1:17" x14ac:dyDescent="0.25">
      <c r="A43" s="49">
        <v>1982</v>
      </c>
      <c r="B43" s="49">
        <f t="shared" si="3"/>
        <v>1982</v>
      </c>
      <c r="C43" s="49">
        <f t="shared" si="2"/>
        <v>2009</v>
      </c>
      <c r="D43" s="49" cm="1">
        <f t="array" ref="D43">INDEX(GMW!$A$2:$NF$60,MATCH(1,(GMW!$NE$2:$NE$60=D$3)*(GMW!$ND$2:$ND$60=D$4)*(GMW!$NF$2:$NF$60=D$1),0),$C43-1966)</f>
        <v>265408</v>
      </c>
      <c r="E43" s="49" cm="1">
        <f t="array" ref="E43">INDEX(GMW!$A$2:$NF$60,MATCH(1,(GMW!$NE$2:$NE$60=E$3)*(GMW!$ND$2:$ND$60=E$4)*(GMW!$NF$2:$NF$60=E$1),0),$C43-1966)</f>
        <v>37.878349999999998</v>
      </c>
      <c r="F43" s="49" cm="1">
        <f t="array" ref="F43">INDEX(GMW!$A$2:$NF$60,MATCH(1,(GMW!$NE$2:$NE$60=F$3)*(GMW!$ND$2:$ND$60=F$4)*(GMW!$NF$2:$NF$60=F$1),0),$C43-1966)</f>
        <v>46524</v>
      </c>
      <c r="G43" s="49" cm="1">
        <f t="array" ref="G43">INDEX(GMW!$A$2:$NF$60,MATCH(1,(GMW!$NE$2:$NE$60=G$3)*(GMW!$ND$2:$ND$60=G$4)*(GMW!$NF$2:$NF$60=G$1),0),$C43-1966)</f>
        <v>38853</v>
      </c>
      <c r="H43" s="49" cm="1">
        <f t="array" ref="H43">INDEX(GMW!$A$2:$NF$60,MATCH(1,(GMW!$NE$2:$NE$60=H$3)*(GMW!$ND$2:$ND$60=H$4)*(GMW!$NF$2:$NF$60=H$1),0),$C43-1966)</f>
        <v>6757899</v>
      </c>
      <c r="I43" s="49" cm="1">
        <f t="array" ref="I43">INDEX(GMW!$A$2:$NF$60,MATCH(1,(GMW!$NE$2:$NE$60=I$3)*(GMW!$ND$2:$ND$60=I$4)*(GMW!$NF$2:$NF$60=I$1),0),$C43-1966)</f>
        <v>4.8651850000000003</v>
      </c>
      <c r="J43" s="49" cm="1">
        <f t="array" ref="J43">INDEX(GMW!$A$2:$NF$60,MATCH(1,(GMW!$NE$2:$NE$60=J$3)*(GMW!$ND$2:$ND$60=J$4)*(GMW!$NF$2:$NF$60=J$1),0),$C43-1966)</f>
        <v>1.847167</v>
      </c>
      <c r="K43" s="49" cm="1">
        <f t="array" ref="K43">INDEX(GMW!$A$2:$NF$60,MATCH(1,(GMW!$NE$2:$NE$60=K$3)*(GMW!$ND$2:$ND$60=K$4)*(GMW!$NF$2:$NF$60=K$1),0),$C43-1966)</f>
        <v>265408</v>
      </c>
      <c r="L43" s="49" cm="1">
        <f t="array" ref="L43">INDEX(GMW!$A$2:$NF$60,MATCH(1,(GMW!$NE$2:$NE$60=L$3)*(GMW!$ND$2:$ND$60=L$4)*(GMW!$NF$2:$NF$60=L$1),0),$C43-1966)</f>
        <v>37.878349999999998</v>
      </c>
      <c r="M43" s="49" cm="1">
        <f t="array" ref="M43">INDEX(GMW!$A$2:$NF$60,MATCH(1,(GMW!$NE$2:$NE$60=M$3)*(GMW!$ND$2:$ND$60=M$4)*(GMW!$NF$2:$NF$60=M$1),0),$C43-1966)</f>
        <v>46524</v>
      </c>
      <c r="N43" s="49" cm="1">
        <f t="array" ref="N43">INDEX(GMW!$A$2:$NF$60,MATCH(1,(GMW!$NE$2:$NE$60=N$3)*(GMW!$ND$2:$ND$60=N$4)*(GMW!$NF$2:$NF$60=N$1),0),$C43-1966)</f>
        <v>38853</v>
      </c>
      <c r="O43" s="49" cm="1">
        <f t="array" ref="O43">INDEX(GMW!$A$2:$NF$60,MATCH(1,(GMW!$NE$2:$NE$60=O$3)*(GMW!$ND$2:$ND$60=O$4)*(GMW!$NF$2:$NF$60=O$1),0),$C43-1966)</f>
        <v>6757899</v>
      </c>
      <c r="P43" s="49" cm="1">
        <f t="array" ref="P43">INDEX(GMW!$A$2:$NF$60,MATCH(1,(GMW!$NE$2:$NE$60=P$3)*(GMW!$ND$2:$ND$60=P$4)*(GMW!$NF$2:$NF$60=P$1),0),$C43-1966)</f>
        <v>4.8651850000000003</v>
      </c>
      <c r="Q43" s="49" cm="1">
        <f t="array" ref="Q43">INDEX(GMW!$A$2:$NF$60,MATCH(1,(GMW!$NE$2:$NE$60=Q$3)*(GMW!$ND$2:$ND$60=Q$4)*(GMW!$NF$2:$NF$60=Q$1),0),$C43-1966)</f>
        <v>1.847167</v>
      </c>
    </row>
    <row r="44" spans="1:17" x14ac:dyDescent="0.25">
      <c r="B44" s="49">
        <f t="shared" si="3"/>
        <v>1982</v>
      </c>
      <c r="C44" s="49">
        <f t="shared" si="2"/>
        <v>2010</v>
      </c>
      <c r="D44" s="49" cm="1">
        <f t="array" ref="D44">INDEX(GMW!$A$2:$NF$60,MATCH(1,(GMW!$NE$2:$NE$60=D$3)*(GMW!$ND$2:$ND$60=D$4)*(GMW!$NF$2:$NF$60=D$1),0),$C44-1966)</f>
        <v>268196</v>
      </c>
      <c r="E44" s="49" cm="1">
        <f t="array" ref="E44">INDEX(GMW!$A$2:$NF$60,MATCH(1,(GMW!$NE$2:$NE$60=E$3)*(GMW!$ND$2:$ND$60=E$4)*(GMW!$NF$2:$NF$60=E$1),0),$C44-1966)</f>
        <v>39.181800000000003</v>
      </c>
      <c r="F44" s="49" cm="1">
        <f t="array" ref="F44">INDEX(GMW!$A$2:$NF$60,MATCH(1,(GMW!$NE$2:$NE$60=F$3)*(GMW!$ND$2:$ND$60=F$4)*(GMW!$NF$2:$NF$60=F$1),0),$C44-1966)</f>
        <v>47505</v>
      </c>
      <c r="G44" s="49" cm="1">
        <f t="array" ref="G44">INDEX(GMW!$A$2:$NF$60,MATCH(1,(GMW!$NE$2:$NE$60=G$3)*(GMW!$ND$2:$ND$60=G$4)*(GMW!$NF$2:$NF$60=G$1),0),$C44-1966)</f>
        <v>40506</v>
      </c>
      <c r="H44" s="49" cm="1">
        <f t="array" ref="H44">INDEX(GMW!$A$2:$NF$60,MATCH(1,(GMW!$NE$2:$NE$60=H$3)*(GMW!$ND$2:$ND$60=H$4)*(GMW!$NF$2:$NF$60=H$1),0),$C44-1966)</f>
        <v>6774122</v>
      </c>
      <c r="I44" s="49" cm="1">
        <f t="array" ref="I44">INDEX(GMW!$A$2:$NF$60,MATCH(1,(GMW!$NE$2:$NE$60=I$3)*(GMW!$ND$2:$ND$60=I$4)*(GMW!$NF$2:$NF$60=I$1),0),$C44-1966)</f>
        <v>5.0465879999999999</v>
      </c>
      <c r="J44" s="49" cm="1">
        <f t="array" ref="J44">INDEX(GMW!$A$2:$NF$60,MATCH(1,(GMW!$NE$2:$NE$60=J$3)*(GMW!$ND$2:$ND$60=J$4)*(GMW!$NF$2:$NF$60=J$1),0),$C44-1966)</f>
        <v>1.780467</v>
      </c>
      <c r="K44" s="49" cm="1">
        <f t="array" ref="K44">INDEX(GMW!$A$2:$NF$60,MATCH(1,(GMW!$NE$2:$NE$60=K$3)*(GMW!$ND$2:$ND$60=K$4)*(GMW!$NF$2:$NF$60=K$1),0),$C44-1966)</f>
        <v>268196</v>
      </c>
      <c r="L44" s="49" cm="1">
        <f t="array" ref="L44">INDEX(GMW!$A$2:$NF$60,MATCH(1,(GMW!$NE$2:$NE$60=L$3)*(GMW!$ND$2:$ND$60=L$4)*(GMW!$NF$2:$NF$60=L$1),0),$C44-1966)</f>
        <v>39.181800000000003</v>
      </c>
      <c r="M44" s="49" cm="1">
        <f t="array" ref="M44">INDEX(GMW!$A$2:$NF$60,MATCH(1,(GMW!$NE$2:$NE$60=M$3)*(GMW!$ND$2:$ND$60=M$4)*(GMW!$NF$2:$NF$60=M$1),0),$C44-1966)</f>
        <v>47505</v>
      </c>
      <c r="N44" s="49" cm="1">
        <f t="array" ref="N44">INDEX(GMW!$A$2:$NF$60,MATCH(1,(GMW!$NE$2:$NE$60=N$3)*(GMW!$ND$2:$ND$60=N$4)*(GMW!$NF$2:$NF$60=N$1),0),$C44-1966)</f>
        <v>40506</v>
      </c>
      <c r="O44" s="49" cm="1">
        <f t="array" ref="O44">INDEX(GMW!$A$2:$NF$60,MATCH(1,(GMW!$NE$2:$NE$60=O$3)*(GMW!$ND$2:$ND$60=O$4)*(GMW!$NF$2:$NF$60=O$1),0),$C44-1966)</f>
        <v>6774122</v>
      </c>
      <c r="P44" s="49" cm="1">
        <f t="array" ref="P44">INDEX(GMW!$A$2:$NF$60,MATCH(1,(GMW!$NE$2:$NE$60=P$3)*(GMW!$ND$2:$ND$60=P$4)*(GMW!$NF$2:$NF$60=P$1),0),$C44-1966)</f>
        <v>5.0465879999999999</v>
      </c>
      <c r="Q44" s="49" cm="1">
        <f t="array" ref="Q44">INDEX(GMW!$A$2:$NF$60,MATCH(1,(GMW!$NE$2:$NE$60=Q$3)*(GMW!$ND$2:$ND$60=Q$4)*(GMW!$NF$2:$NF$60=Q$1),0),$C44-1966)</f>
        <v>1.780467</v>
      </c>
    </row>
    <row r="45" spans="1:17" x14ac:dyDescent="0.25">
      <c r="B45" s="49">
        <f t="shared" si="3"/>
        <v>1982</v>
      </c>
      <c r="C45" s="49">
        <f t="shared" si="2"/>
        <v>2011</v>
      </c>
      <c r="D45" s="49" cm="1">
        <f t="array" ref="D45">INDEX(GMW!$A$2:$NF$60,MATCH(1,(GMW!$NE$2:$NE$60=D$3)*(GMW!$ND$2:$ND$60=D$4)*(GMW!$NF$2:$NF$60=D$1),0),$C45-1966)</f>
        <v>268798</v>
      </c>
      <c r="E45" s="49" cm="1">
        <f t="array" ref="E45">INDEX(GMW!$A$2:$NF$60,MATCH(1,(GMW!$NE$2:$NE$60=E$3)*(GMW!$ND$2:$ND$60=E$4)*(GMW!$NF$2:$NF$60=E$1),0),$C45-1966)</f>
        <v>39.416420000000002</v>
      </c>
      <c r="F45" s="49" cm="1">
        <f t="array" ref="F45">INDEX(GMW!$A$2:$NF$60,MATCH(1,(GMW!$NE$2:$NE$60=F$3)*(GMW!$ND$2:$ND$60=F$4)*(GMW!$NF$2:$NF$60=F$1),0),$C45-1966)</f>
        <v>46534</v>
      </c>
      <c r="G45" s="49" cm="1">
        <f t="array" ref="G45">INDEX(GMW!$A$2:$NF$60,MATCH(1,(GMW!$NE$2:$NE$60=G$3)*(GMW!$ND$2:$ND$60=G$4)*(GMW!$NF$2:$NF$60=G$1),0),$C45-1966)</f>
        <v>39271</v>
      </c>
      <c r="H45" s="49" cm="1">
        <f t="array" ref="H45">INDEX(GMW!$A$2:$NF$60,MATCH(1,(GMW!$NE$2:$NE$60=H$3)*(GMW!$ND$2:$ND$60=H$4)*(GMW!$NF$2:$NF$60=H$1),0),$C45-1966)</f>
        <v>6772910</v>
      </c>
      <c r="I45" s="49" cm="1">
        <f t="array" ref="I45">INDEX(GMW!$A$2:$NF$60,MATCH(1,(GMW!$NE$2:$NE$60=I$3)*(GMW!$ND$2:$ND$60=I$4)*(GMW!$NF$2:$NF$60=I$1),0),$C45-1966)</f>
        <v>5.2335060000000002</v>
      </c>
      <c r="J45" s="49" cm="1">
        <f t="array" ref="J45">INDEX(GMW!$A$2:$NF$60,MATCH(1,(GMW!$NE$2:$NE$60=J$3)*(GMW!$ND$2:$ND$60=J$4)*(GMW!$NF$2:$NF$60=J$1),0),$C45-1966)</f>
        <v>1.7252000000000001</v>
      </c>
      <c r="K45" s="49" cm="1">
        <f t="array" ref="K45">INDEX(GMW!$A$2:$NF$60,MATCH(1,(GMW!$NE$2:$NE$60=K$3)*(GMW!$ND$2:$ND$60=K$4)*(GMW!$NF$2:$NF$60=K$1),0),$C45-1966)</f>
        <v>268798</v>
      </c>
      <c r="L45" s="49" cm="1">
        <f t="array" ref="L45">INDEX(GMW!$A$2:$NF$60,MATCH(1,(GMW!$NE$2:$NE$60=L$3)*(GMW!$ND$2:$ND$60=L$4)*(GMW!$NF$2:$NF$60=L$1),0),$C45-1966)</f>
        <v>39.416420000000002</v>
      </c>
      <c r="M45" s="49" cm="1">
        <f t="array" ref="M45">INDEX(GMW!$A$2:$NF$60,MATCH(1,(GMW!$NE$2:$NE$60=M$3)*(GMW!$ND$2:$ND$60=M$4)*(GMW!$NF$2:$NF$60=M$1),0),$C45-1966)</f>
        <v>46534</v>
      </c>
      <c r="N45" s="49" cm="1">
        <f t="array" ref="N45">INDEX(GMW!$A$2:$NF$60,MATCH(1,(GMW!$NE$2:$NE$60=N$3)*(GMW!$ND$2:$ND$60=N$4)*(GMW!$NF$2:$NF$60=N$1),0),$C45-1966)</f>
        <v>39271</v>
      </c>
      <c r="O45" s="49" cm="1">
        <f t="array" ref="O45">INDEX(GMW!$A$2:$NF$60,MATCH(1,(GMW!$NE$2:$NE$60=O$3)*(GMW!$ND$2:$ND$60=O$4)*(GMW!$NF$2:$NF$60=O$1),0),$C45-1966)</f>
        <v>6772910</v>
      </c>
      <c r="P45" s="49" cm="1">
        <f t="array" ref="P45">INDEX(GMW!$A$2:$NF$60,MATCH(1,(GMW!$NE$2:$NE$60=P$3)*(GMW!$ND$2:$ND$60=P$4)*(GMW!$NF$2:$NF$60=P$1),0),$C45-1966)</f>
        <v>5.2335060000000002</v>
      </c>
      <c r="Q45" s="49" cm="1">
        <f t="array" ref="Q45">INDEX(GMW!$A$2:$NF$60,MATCH(1,(GMW!$NE$2:$NE$60=Q$3)*(GMW!$ND$2:$ND$60=Q$4)*(GMW!$NF$2:$NF$60=Q$1),0),$C45-1966)</f>
        <v>1.7252000000000001</v>
      </c>
    </row>
    <row r="46" spans="1:17" x14ac:dyDescent="0.25">
      <c r="B46" s="49">
        <f t="shared" si="3"/>
        <v>1982</v>
      </c>
      <c r="C46" s="49">
        <f t="shared" si="2"/>
        <v>2012</v>
      </c>
      <c r="D46" s="49" cm="1">
        <f t="array" ref="D46">INDEX(GMW!$A$2:$NF$60,MATCH(1,(GMW!$NE$2:$NE$60=D$3)*(GMW!$ND$2:$ND$60=D$4)*(GMW!$NF$2:$NF$60=D$1),0),$C46-1966)</f>
        <v>270653</v>
      </c>
      <c r="E46" s="49" cm="1">
        <f t="array" ref="E46">INDEX(GMW!$A$2:$NF$60,MATCH(1,(GMW!$NE$2:$NE$60=E$3)*(GMW!$ND$2:$ND$60=E$4)*(GMW!$NF$2:$NF$60=E$1),0),$C46-1966)</f>
        <v>39.885669999999998</v>
      </c>
      <c r="F46" s="49" cm="1">
        <f t="array" ref="F46">INDEX(GMW!$A$2:$NF$60,MATCH(1,(GMW!$NE$2:$NE$60=F$3)*(GMW!$ND$2:$ND$60=F$4)*(GMW!$NF$2:$NF$60=F$1),0),$C46-1966)</f>
        <v>47361</v>
      </c>
      <c r="G46" s="49" cm="1">
        <f t="array" ref="G46">INDEX(GMW!$A$2:$NF$60,MATCH(1,(GMW!$NE$2:$NE$60=G$3)*(GMW!$ND$2:$ND$60=G$4)*(GMW!$NF$2:$NF$60=G$1),0),$C46-1966)</f>
        <v>38776</v>
      </c>
      <c r="H46" s="49" cm="1">
        <f t="array" ref="H46">INDEX(GMW!$A$2:$NF$60,MATCH(1,(GMW!$NE$2:$NE$60=H$3)*(GMW!$ND$2:$ND$60=H$4)*(GMW!$NF$2:$NF$60=H$1),0),$C46-1966)</f>
        <v>6791978</v>
      </c>
      <c r="I46" s="49" cm="1">
        <f t="array" ref="I46">INDEX(GMW!$A$2:$NF$60,MATCH(1,(GMW!$NE$2:$NE$60=I$3)*(GMW!$ND$2:$ND$60=I$4)*(GMW!$NF$2:$NF$60=I$1),0),$C46-1966)</f>
        <v>5.4238020000000002</v>
      </c>
      <c r="J46" s="49" cm="1">
        <f t="array" ref="J46">INDEX(GMW!$A$2:$NF$60,MATCH(1,(GMW!$NE$2:$NE$60=J$3)*(GMW!$ND$2:$ND$60=J$4)*(GMW!$NF$2:$NF$60=J$1),0),$C46-1966)</f>
        <v>1.649767</v>
      </c>
      <c r="K46" s="49" cm="1">
        <f t="array" ref="K46">INDEX(GMW!$A$2:$NF$60,MATCH(1,(GMW!$NE$2:$NE$60=K$3)*(GMW!$ND$2:$ND$60=K$4)*(GMW!$NF$2:$NF$60=K$1),0),$C46-1966)</f>
        <v>270653</v>
      </c>
      <c r="L46" s="49" cm="1">
        <f t="array" ref="L46">INDEX(GMW!$A$2:$NF$60,MATCH(1,(GMW!$NE$2:$NE$60=L$3)*(GMW!$ND$2:$ND$60=L$4)*(GMW!$NF$2:$NF$60=L$1),0),$C46-1966)</f>
        <v>39.885669999999998</v>
      </c>
      <c r="M46" s="49" cm="1">
        <f t="array" ref="M46">INDEX(GMW!$A$2:$NF$60,MATCH(1,(GMW!$NE$2:$NE$60=M$3)*(GMW!$ND$2:$ND$60=M$4)*(GMW!$NF$2:$NF$60=M$1),0),$C46-1966)</f>
        <v>47361</v>
      </c>
      <c r="N46" s="49" cm="1">
        <f t="array" ref="N46">INDEX(GMW!$A$2:$NF$60,MATCH(1,(GMW!$NE$2:$NE$60=N$3)*(GMW!$ND$2:$ND$60=N$4)*(GMW!$NF$2:$NF$60=N$1),0),$C46-1966)</f>
        <v>38776</v>
      </c>
      <c r="O46" s="49" cm="1">
        <f t="array" ref="O46">INDEX(GMW!$A$2:$NF$60,MATCH(1,(GMW!$NE$2:$NE$60=O$3)*(GMW!$ND$2:$ND$60=O$4)*(GMW!$NF$2:$NF$60=O$1),0),$C46-1966)</f>
        <v>6791978</v>
      </c>
      <c r="P46" s="49" cm="1">
        <f t="array" ref="P46">INDEX(GMW!$A$2:$NF$60,MATCH(1,(GMW!$NE$2:$NE$60=P$3)*(GMW!$ND$2:$ND$60=P$4)*(GMW!$NF$2:$NF$60=P$1),0),$C46-1966)</f>
        <v>5.4238020000000002</v>
      </c>
      <c r="Q46" s="49" cm="1">
        <f t="array" ref="Q46">INDEX(GMW!$A$2:$NF$60,MATCH(1,(GMW!$NE$2:$NE$60=Q$3)*(GMW!$ND$2:$ND$60=Q$4)*(GMW!$NF$2:$NF$60=Q$1),0),$C46-1966)</f>
        <v>1.649767</v>
      </c>
    </row>
    <row r="47" spans="1:17" x14ac:dyDescent="0.25">
      <c r="A47" s="49">
        <v>1983</v>
      </c>
      <c r="B47" s="49">
        <f t="shared" si="3"/>
        <v>1983</v>
      </c>
      <c r="C47" s="49">
        <f t="shared" si="2"/>
        <v>2013</v>
      </c>
      <c r="D47" s="49" cm="1">
        <f t="array" ref="D47">INDEX(GMW!$A$2:$NF$60,MATCH(1,(GMW!$NE$2:$NE$60=D$3)*(GMW!$ND$2:$ND$60=D$4)*(GMW!$NF$2:$NF$60=D$1),0),$C47-1966)</f>
        <v>275877</v>
      </c>
      <c r="E47" s="49" cm="1">
        <f t="array" ref="E47">INDEX(GMW!$A$2:$NF$60,MATCH(1,(GMW!$NE$2:$NE$60=E$3)*(GMW!$ND$2:$ND$60=E$4)*(GMW!$NF$2:$NF$60=E$1),0),$C47-1966)</f>
        <v>40.172429999999999</v>
      </c>
      <c r="F47" s="49" cm="1">
        <f t="array" ref="F47">INDEX(GMW!$A$2:$NF$60,MATCH(1,(GMW!$NE$2:$NE$60=F$3)*(GMW!$ND$2:$ND$60=F$4)*(GMW!$NF$2:$NF$60=F$1),0),$C47-1966)</f>
        <v>47208</v>
      </c>
      <c r="G47" s="49" cm="1">
        <f t="array" ref="G47">INDEX(GMW!$A$2:$NF$60,MATCH(1,(GMW!$NE$2:$NE$60=G$3)*(GMW!$ND$2:$ND$60=G$4)*(GMW!$NF$2:$NF$60=G$1),0),$C47-1966)</f>
        <v>40491</v>
      </c>
      <c r="H47" s="49" cm="1">
        <f t="array" ref="H47">INDEX(GMW!$A$2:$NF$60,MATCH(1,(GMW!$NE$2:$NE$60=H$3)*(GMW!$ND$2:$ND$60=H$4)*(GMW!$NF$2:$NF$60=H$1),0),$C47-1966)</f>
        <v>6843575</v>
      </c>
      <c r="I47" s="49" cm="1">
        <f t="array" ref="I47">INDEX(GMW!$A$2:$NF$60,MATCH(1,(GMW!$NE$2:$NE$60=I$3)*(GMW!$ND$2:$ND$60=I$4)*(GMW!$NF$2:$NF$60=I$1),0),$C47-1966)</f>
        <v>5.5852000000000004</v>
      </c>
      <c r="J47" s="49" cm="1">
        <f t="array" ref="J47">INDEX(GMW!$A$2:$NF$60,MATCH(1,(GMW!$NE$2:$NE$60=J$3)*(GMW!$ND$2:$ND$60=J$4)*(GMW!$NF$2:$NF$60=J$1),0),$C47-1966)</f>
        <v>1.532233</v>
      </c>
      <c r="K47" s="49" cm="1">
        <f t="array" ref="K47">INDEX(GMW!$A$2:$NF$60,MATCH(1,(GMW!$NE$2:$NE$60=K$3)*(GMW!$ND$2:$ND$60=K$4)*(GMW!$NF$2:$NF$60=K$1),0),$C47-1966)</f>
        <v>275877</v>
      </c>
      <c r="L47" s="49" cm="1">
        <f t="array" ref="L47">INDEX(GMW!$A$2:$NF$60,MATCH(1,(GMW!$NE$2:$NE$60=L$3)*(GMW!$ND$2:$ND$60=L$4)*(GMW!$NF$2:$NF$60=L$1),0),$C47-1966)</f>
        <v>40.172429999999999</v>
      </c>
      <c r="M47" s="49" cm="1">
        <f t="array" ref="M47">INDEX(GMW!$A$2:$NF$60,MATCH(1,(GMW!$NE$2:$NE$60=M$3)*(GMW!$ND$2:$ND$60=M$4)*(GMW!$NF$2:$NF$60=M$1),0),$C47-1966)</f>
        <v>47208</v>
      </c>
      <c r="N47" s="49" cm="1">
        <f t="array" ref="N47">INDEX(GMW!$A$2:$NF$60,MATCH(1,(GMW!$NE$2:$NE$60=N$3)*(GMW!$ND$2:$ND$60=N$4)*(GMW!$NF$2:$NF$60=N$1),0),$C47-1966)</f>
        <v>40491</v>
      </c>
      <c r="O47" s="49" cm="1">
        <f t="array" ref="O47">INDEX(GMW!$A$2:$NF$60,MATCH(1,(GMW!$NE$2:$NE$60=O$3)*(GMW!$ND$2:$ND$60=O$4)*(GMW!$NF$2:$NF$60=O$1),0),$C47-1966)</f>
        <v>6843575</v>
      </c>
      <c r="P47" s="49" cm="1">
        <f t="array" ref="P47">INDEX(GMW!$A$2:$NF$60,MATCH(1,(GMW!$NE$2:$NE$60=P$3)*(GMW!$ND$2:$ND$60=P$4)*(GMW!$NF$2:$NF$60=P$1),0),$C47-1966)</f>
        <v>5.5852000000000004</v>
      </c>
      <c r="Q47" s="49" cm="1">
        <f t="array" ref="Q47">INDEX(GMW!$A$2:$NF$60,MATCH(1,(GMW!$NE$2:$NE$60=Q$3)*(GMW!$ND$2:$ND$60=Q$4)*(GMW!$NF$2:$NF$60=Q$1),0),$C47-1966)</f>
        <v>1.532233</v>
      </c>
    </row>
    <row r="48" spans="1:17" x14ac:dyDescent="0.25">
      <c r="B48" s="49">
        <f t="shared" si="3"/>
        <v>1983</v>
      </c>
      <c r="C48" s="49">
        <f>+C47+1</f>
        <v>2014</v>
      </c>
      <c r="D48" s="49" cm="1">
        <f t="array" ref="D48">INDEX(GMW!$A$2:$NF$60,MATCH(1,(GMW!$NE$2:$NE$60=D$3)*(GMW!$ND$2:$ND$60=D$4)*(GMW!$NF$2:$NF$60=D$1),0),$C48-1966)</f>
        <v>277790</v>
      </c>
      <c r="E48" s="49" cm="1">
        <f t="array" ref="E48">INDEX(GMW!$A$2:$NF$60,MATCH(1,(GMW!$NE$2:$NE$60=E$3)*(GMW!$ND$2:$ND$60=E$4)*(GMW!$NF$2:$NF$60=E$1),0),$C48-1966)</f>
        <v>40.85022</v>
      </c>
      <c r="F48" s="49" cm="1">
        <f t="array" ref="F48">INDEX(GMW!$A$2:$NF$60,MATCH(1,(GMW!$NE$2:$NE$60=F$3)*(GMW!$ND$2:$ND$60=F$4)*(GMW!$NF$2:$NF$60=F$1),0),$C48-1966)</f>
        <v>47152</v>
      </c>
      <c r="G48" s="49" cm="1">
        <f t="array" ref="G48">INDEX(GMW!$A$2:$NF$60,MATCH(1,(GMW!$NE$2:$NE$60=G$3)*(GMW!$ND$2:$ND$60=G$4)*(GMW!$NF$2:$NF$60=G$1),0),$C48-1966)</f>
        <v>41549</v>
      </c>
      <c r="H48" s="49" cm="1">
        <f t="array" ref="H48">INDEX(GMW!$A$2:$NF$60,MATCH(1,(GMW!$NE$2:$NE$60=H$3)*(GMW!$ND$2:$ND$60=H$4)*(GMW!$NF$2:$NF$60=H$1),0),$C48-1966)</f>
        <v>6916104</v>
      </c>
      <c r="I48" s="49" cm="1">
        <f t="array" ref="I48">INDEX(GMW!$A$2:$NF$60,MATCH(1,(GMW!$NE$2:$NE$60=I$3)*(GMW!$ND$2:$ND$60=I$4)*(GMW!$NF$2:$NF$60=I$1),0),$C48-1966)</f>
        <v>5.782896</v>
      </c>
      <c r="J48" s="49" cm="1">
        <f t="array" ref="J48">INDEX(GMW!$A$2:$NF$60,MATCH(1,(GMW!$NE$2:$NE$60=J$3)*(GMW!$ND$2:$ND$60=J$4)*(GMW!$NF$2:$NF$60=J$1),0),$C48-1966)</f>
        <v>1.5545</v>
      </c>
      <c r="K48" s="49" cm="1">
        <f t="array" ref="K48">INDEX(GMW!$A$2:$NF$60,MATCH(1,(GMW!$NE$2:$NE$60=K$3)*(GMW!$ND$2:$ND$60=K$4)*(GMW!$NF$2:$NF$60=K$1),0),$C48-1966)</f>
        <v>277790</v>
      </c>
      <c r="L48" s="49" cm="1">
        <f t="array" ref="L48">INDEX(GMW!$A$2:$NF$60,MATCH(1,(GMW!$NE$2:$NE$60=L$3)*(GMW!$ND$2:$ND$60=L$4)*(GMW!$NF$2:$NF$60=L$1),0),$C48-1966)</f>
        <v>40.85022</v>
      </c>
      <c r="M48" s="49" cm="1">
        <f t="array" ref="M48">INDEX(GMW!$A$2:$NF$60,MATCH(1,(GMW!$NE$2:$NE$60=M$3)*(GMW!$ND$2:$ND$60=M$4)*(GMW!$NF$2:$NF$60=M$1),0),$C48-1966)</f>
        <v>47152</v>
      </c>
      <c r="N48" s="49" cm="1">
        <f t="array" ref="N48">INDEX(GMW!$A$2:$NF$60,MATCH(1,(GMW!$NE$2:$NE$60=N$3)*(GMW!$ND$2:$ND$60=N$4)*(GMW!$NF$2:$NF$60=N$1),0),$C48-1966)</f>
        <v>41549</v>
      </c>
      <c r="O48" s="49" cm="1">
        <f t="array" ref="O48">INDEX(GMW!$A$2:$NF$60,MATCH(1,(GMW!$NE$2:$NE$60=O$3)*(GMW!$ND$2:$ND$60=O$4)*(GMW!$NF$2:$NF$60=O$1),0),$C48-1966)</f>
        <v>6916104</v>
      </c>
      <c r="P48" s="49" cm="1">
        <f t="array" ref="P48">INDEX(GMW!$A$2:$NF$60,MATCH(1,(GMW!$NE$2:$NE$60=P$3)*(GMW!$ND$2:$ND$60=P$4)*(GMW!$NF$2:$NF$60=P$1),0),$C48-1966)</f>
        <v>5.782896</v>
      </c>
      <c r="Q48" s="49" cm="1">
        <f t="array" ref="Q48">INDEX(GMW!$A$2:$NF$60,MATCH(1,(GMW!$NE$2:$NE$60=Q$3)*(GMW!$ND$2:$ND$60=Q$4)*(GMW!$NF$2:$NF$60=Q$1),0),$C48-1966)</f>
        <v>1.5545</v>
      </c>
    </row>
    <row r="49" spans="1:17" x14ac:dyDescent="0.25">
      <c r="B49" s="49">
        <f t="shared" si="3"/>
        <v>1983</v>
      </c>
      <c r="C49" s="49">
        <f t="shared" ref="C49:C112" si="4">+C48+1</f>
        <v>2015</v>
      </c>
      <c r="D49" s="49" cm="1">
        <f t="array" ref="D49">INDEX(GMW!$A$2:$NF$60,MATCH(1,(GMW!$NE$2:$NE$60=D$3)*(GMW!$ND$2:$ND$60=D$4)*(GMW!$NF$2:$NF$60=D$1),0),$C49-1966)</f>
        <v>280996</v>
      </c>
      <c r="E49" s="49" cm="1">
        <f t="array" ref="E49">INDEX(GMW!$A$2:$NF$60,MATCH(1,(GMW!$NE$2:$NE$60=E$3)*(GMW!$ND$2:$ND$60=E$4)*(GMW!$NF$2:$NF$60=E$1),0),$C49-1966)</f>
        <v>41.293399999999998</v>
      </c>
      <c r="F49" s="49" cm="1">
        <f t="array" ref="F49">INDEX(GMW!$A$2:$NF$60,MATCH(1,(GMW!$NE$2:$NE$60=F$3)*(GMW!$ND$2:$ND$60=F$4)*(GMW!$NF$2:$NF$60=F$1),0),$C49-1966)</f>
        <v>48076</v>
      </c>
      <c r="G49" s="49" cm="1">
        <f t="array" ref="G49">INDEX(GMW!$A$2:$NF$60,MATCH(1,(GMW!$NE$2:$NE$60=G$3)*(GMW!$ND$2:$ND$60=G$4)*(GMW!$NF$2:$NF$60=G$1),0),$C49-1966)</f>
        <v>41802</v>
      </c>
      <c r="H49" s="49" cm="1">
        <f t="array" ref="H49">INDEX(GMW!$A$2:$NF$60,MATCH(1,(GMW!$NE$2:$NE$60=H$3)*(GMW!$ND$2:$ND$60=H$4)*(GMW!$NF$2:$NF$60=H$1),0),$C49-1966)</f>
        <v>6995417</v>
      </c>
      <c r="I49" s="49" cm="1">
        <f t="array" ref="I49">INDEX(GMW!$A$2:$NF$60,MATCH(1,(GMW!$NE$2:$NE$60=I$3)*(GMW!$ND$2:$ND$60=I$4)*(GMW!$NF$2:$NF$60=I$1),0),$C49-1966)</f>
        <v>5.972391</v>
      </c>
      <c r="J49" s="49" cm="1">
        <f t="array" ref="J49">INDEX(GMW!$A$2:$NF$60,MATCH(1,(GMW!$NE$2:$NE$60=J$3)*(GMW!$ND$2:$ND$60=J$4)*(GMW!$NF$2:$NF$60=J$1),0),$C49-1966)</f>
        <v>1.5094669999999999</v>
      </c>
      <c r="K49" s="49" cm="1">
        <f t="array" ref="K49">INDEX(GMW!$A$2:$NF$60,MATCH(1,(GMW!$NE$2:$NE$60=K$3)*(GMW!$ND$2:$ND$60=K$4)*(GMW!$NF$2:$NF$60=K$1),0),$C49-1966)</f>
        <v>280996</v>
      </c>
      <c r="L49" s="49" cm="1">
        <f t="array" ref="L49">INDEX(GMW!$A$2:$NF$60,MATCH(1,(GMW!$NE$2:$NE$60=L$3)*(GMW!$ND$2:$ND$60=L$4)*(GMW!$NF$2:$NF$60=L$1),0),$C49-1966)</f>
        <v>41.293399999999998</v>
      </c>
      <c r="M49" s="49" cm="1">
        <f t="array" ref="M49">INDEX(GMW!$A$2:$NF$60,MATCH(1,(GMW!$NE$2:$NE$60=M$3)*(GMW!$ND$2:$ND$60=M$4)*(GMW!$NF$2:$NF$60=M$1),0),$C49-1966)</f>
        <v>48076</v>
      </c>
      <c r="N49" s="49" cm="1">
        <f t="array" ref="N49">INDEX(GMW!$A$2:$NF$60,MATCH(1,(GMW!$NE$2:$NE$60=N$3)*(GMW!$ND$2:$ND$60=N$4)*(GMW!$NF$2:$NF$60=N$1),0),$C49-1966)</f>
        <v>41802</v>
      </c>
      <c r="O49" s="49" cm="1">
        <f t="array" ref="O49">INDEX(GMW!$A$2:$NF$60,MATCH(1,(GMW!$NE$2:$NE$60=O$3)*(GMW!$ND$2:$ND$60=O$4)*(GMW!$NF$2:$NF$60=O$1),0),$C49-1966)</f>
        <v>6995417</v>
      </c>
      <c r="P49" s="49" cm="1">
        <f t="array" ref="P49">INDEX(GMW!$A$2:$NF$60,MATCH(1,(GMW!$NE$2:$NE$60=P$3)*(GMW!$ND$2:$ND$60=P$4)*(GMW!$NF$2:$NF$60=P$1),0),$C49-1966)</f>
        <v>5.972391</v>
      </c>
      <c r="Q49" s="49" cm="1">
        <f t="array" ref="Q49">INDEX(GMW!$A$2:$NF$60,MATCH(1,(GMW!$NE$2:$NE$60=Q$3)*(GMW!$ND$2:$ND$60=Q$4)*(GMW!$NF$2:$NF$60=Q$1),0),$C49-1966)</f>
        <v>1.5094669999999999</v>
      </c>
    </row>
    <row r="50" spans="1:17" x14ac:dyDescent="0.25">
      <c r="B50" s="49">
        <f t="shared" si="3"/>
        <v>1983</v>
      </c>
      <c r="C50" s="49">
        <f t="shared" si="4"/>
        <v>2016</v>
      </c>
      <c r="D50" s="49" cm="1">
        <f t="array" ref="D50">INDEX(GMW!$A$2:$NF$60,MATCH(1,(GMW!$NE$2:$NE$60=D$3)*(GMW!$ND$2:$ND$60=D$4)*(GMW!$NF$2:$NF$60=D$1),0),$C50-1966)</f>
        <v>283096</v>
      </c>
      <c r="E50" s="49" cm="1">
        <f t="array" ref="E50">INDEX(GMW!$A$2:$NF$60,MATCH(1,(GMW!$NE$2:$NE$60=E$3)*(GMW!$ND$2:$ND$60=E$4)*(GMW!$NF$2:$NF$60=E$1),0),$C50-1966)</f>
        <v>41.762639999999998</v>
      </c>
      <c r="F50" s="49" cm="1">
        <f t="array" ref="F50">INDEX(GMW!$A$2:$NF$60,MATCH(1,(GMW!$NE$2:$NE$60=F$3)*(GMW!$ND$2:$ND$60=F$4)*(GMW!$NF$2:$NF$60=F$1),0),$C50-1966)</f>
        <v>48814</v>
      </c>
      <c r="G50" s="49" cm="1">
        <f t="array" ref="G50">INDEX(GMW!$A$2:$NF$60,MATCH(1,(GMW!$NE$2:$NE$60=G$3)*(GMW!$ND$2:$ND$60=G$4)*(GMW!$NF$2:$NF$60=G$1),0),$C50-1966)</f>
        <v>43271</v>
      </c>
      <c r="H50" s="49" cm="1">
        <f t="array" ref="H50">INDEX(GMW!$A$2:$NF$60,MATCH(1,(GMW!$NE$2:$NE$60=H$3)*(GMW!$ND$2:$ND$60=H$4)*(GMW!$NF$2:$NF$60=H$1),0),$C50-1966)</f>
        <v>7088376</v>
      </c>
      <c r="I50" s="49" cm="1">
        <f t="array" ref="I50">INDEX(GMW!$A$2:$NF$60,MATCH(1,(GMW!$NE$2:$NE$60=I$3)*(GMW!$ND$2:$ND$60=I$4)*(GMW!$NF$2:$NF$60=I$1),0),$C50-1966)</f>
        <v>6.2170040000000002</v>
      </c>
      <c r="J50" s="49" cm="1">
        <f t="array" ref="J50">INDEX(GMW!$A$2:$NF$60,MATCH(1,(GMW!$NE$2:$NE$60=J$3)*(GMW!$ND$2:$ND$60=J$4)*(GMW!$NF$2:$NF$60=J$1),0),$C50-1966)</f>
        <v>1.470167</v>
      </c>
      <c r="K50" s="49" cm="1">
        <f t="array" ref="K50">INDEX(GMW!$A$2:$NF$60,MATCH(1,(GMW!$NE$2:$NE$60=K$3)*(GMW!$ND$2:$ND$60=K$4)*(GMW!$NF$2:$NF$60=K$1),0),$C50-1966)</f>
        <v>283096</v>
      </c>
      <c r="L50" s="49" cm="1">
        <f t="array" ref="L50">INDEX(GMW!$A$2:$NF$60,MATCH(1,(GMW!$NE$2:$NE$60=L$3)*(GMW!$ND$2:$ND$60=L$4)*(GMW!$NF$2:$NF$60=L$1),0),$C50-1966)</f>
        <v>41.762639999999998</v>
      </c>
      <c r="M50" s="49" cm="1">
        <f t="array" ref="M50">INDEX(GMW!$A$2:$NF$60,MATCH(1,(GMW!$NE$2:$NE$60=M$3)*(GMW!$ND$2:$ND$60=M$4)*(GMW!$NF$2:$NF$60=M$1),0),$C50-1966)</f>
        <v>48814</v>
      </c>
      <c r="N50" s="49" cm="1">
        <f t="array" ref="N50">INDEX(GMW!$A$2:$NF$60,MATCH(1,(GMW!$NE$2:$NE$60=N$3)*(GMW!$ND$2:$ND$60=N$4)*(GMW!$NF$2:$NF$60=N$1),0),$C50-1966)</f>
        <v>43271</v>
      </c>
      <c r="O50" s="49" cm="1">
        <f t="array" ref="O50">INDEX(GMW!$A$2:$NF$60,MATCH(1,(GMW!$NE$2:$NE$60=O$3)*(GMW!$ND$2:$ND$60=O$4)*(GMW!$NF$2:$NF$60=O$1),0),$C50-1966)</f>
        <v>7088376</v>
      </c>
      <c r="P50" s="49" cm="1">
        <f t="array" ref="P50">INDEX(GMW!$A$2:$NF$60,MATCH(1,(GMW!$NE$2:$NE$60=P$3)*(GMW!$ND$2:$ND$60=P$4)*(GMW!$NF$2:$NF$60=P$1),0),$C50-1966)</f>
        <v>6.2170040000000002</v>
      </c>
      <c r="Q50" s="49" cm="1">
        <f t="array" ref="Q50">INDEX(GMW!$A$2:$NF$60,MATCH(1,(GMW!$NE$2:$NE$60=Q$3)*(GMW!$ND$2:$ND$60=Q$4)*(GMW!$NF$2:$NF$60=Q$1),0),$C50-1966)</f>
        <v>1.470167</v>
      </c>
    </row>
    <row r="51" spans="1:17" x14ac:dyDescent="0.25">
      <c r="A51" s="49">
        <v>1984</v>
      </c>
      <c r="B51" s="49">
        <f t="shared" si="3"/>
        <v>1984</v>
      </c>
      <c r="C51" s="49">
        <f t="shared" si="4"/>
        <v>2017</v>
      </c>
      <c r="D51" s="49" cm="1">
        <f t="array" ref="D51">INDEX(GMW!$A$2:$NF$60,MATCH(1,(GMW!$NE$2:$NE$60=D$3)*(GMW!$ND$2:$ND$60=D$4)*(GMW!$NF$2:$NF$60=D$1),0),$C51-1966)</f>
        <v>285469</v>
      </c>
      <c r="E51" s="49" cm="1">
        <f t="array" ref="E51">INDEX(GMW!$A$2:$NF$60,MATCH(1,(GMW!$NE$2:$NE$60=E$3)*(GMW!$ND$2:$ND$60=E$4)*(GMW!$NF$2:$NF$60=E$1),0),$C51-1966)</f>
        <v>41.86692</v>
      </c>
      <c r="F51" s="49" cm="1">
        <f t="array" ref="F51">INDEX(GMW!$A$2:$NF$60,MATCH(1,(GMW!$NE$2:$NE$60=F$3)*(GMW!$ND$2:$ND$60=F$4)*(GMW!$NF$2:$NF$60=F$1),0),$C51-1966)</f>
        <v>49935</v>
      </c>
      <c r="G51" s="49" cm="1">
        <f t="array" ref="G51">INDEX(GMW!$A$2:$NF$60,MATCH(1,(GMW!$NE$2:$NE$60=G$3)*(GMW!$ND$2:$ND$60=G$4)*(GMW!$NF$2:$NF$60=G$1),0),$C51-1966)</f>
        <v>43672</v>
      </c>
      <c r="H51" s="49" cm="1">
        <f t="array" ref="H51">INDEX(GMW!$A$2:$NF$60,MATCH(1,(GMW!$NE$2:$NE$60=H$3)*(GMW!$ND$2:$ND$60=H$4)*(GMW!$NF$2:$NF$60=H$1),0),$C51-1966)</f>
        <v>7193666</v>
      </c>
      <c r="I51" s="49" cm="1">
        <f t="array" ref="I51">INDEX(GMW!$A$2:$NF$60,MATCH(1,(GMW!$NE$2:$NE$60=I$3)*(GMW!$ND$2:$ND$60=I$4)*(GMW!$NF$2:$NF$60=I$1),0),$C51-1966)</f>
        <v>6.4087779999999999</v>
      </c>
      <c r="J51" s="49" cm="1">
        <f t="array" ref="J51">INDEX(GMW!$A$2:$NF$60,MATCH(1,(GMW!$NE$2:$NE$60=J$3)*(GMW!$ND$2:$ND$60=J$4)*(GMW!$NF$2:$NF$60=J$1),0),$C51-1966)</f>
        <v>1.4350000000000001</v>
      </c>
      <c r="K51" s="49" cm="1">
        <f t="array" ref="K51">INDEX(GMW!$A$2:$NF$60,MATCH(1,(GMW!$NE$2:$NE$60=K$3)*(GMW!$ND$2:$ND$60=K$4)*(GMW!$NF$2:$NF$60=K$1),0),$C51-1966)</f>
        <v>285469</v>
      </c>
      <c r="L51" s="49" cm="1">
        <f t="array" ref="L51">INDEX(GMW!$A$2:$NF$60,MATCH(1,(GMW!$NE$2:$NE$60=L$3)*(GMW!$ND$2:$ND$60=L$4)*(GMW!$NF$2:$NF$60=L$1),0),$C51-1966)</f>
        <v>41.86692</v>
      </c>
      <c r="M51" s="49" cm="1">
        <f t="array" ref="M51">INDEX(GMW!$A$2:$NF$60,MATCH(1,(GMW!$NE$2:$NE$60=M$3)*(GMW!$ND$2:$ND$60=M$4)*(GMW!$NF$2:$NF$60=M$1),0),$C51-1966)</f>
        <v>49935</v>
      </c>
      <c r="N51" s="49" cm="1">
        <f t="array" ref="N51">INDEX(GMW!$A$2:$NF$60,MATCH(1,(GMW!$NE$2:$NE$60=N$3)*(GMW!$ND$2:$ND$60=N$4)*(GMW!$NF$2:$NF$60=N$1),0),$C51-1966)</f>
        <v>43672</v>
      </c>
      <c r="O51" s="49" cm="1">
        <f t="array" ref="O51">INDEX(GMW!$A$2:$NF$60,MATCH(1,(GMW!$NE$2:$NE$60=O$3)*(GMW!$ND$2:$ND$60=O$4)*(GMW!$NF$2:$NF$60=O$1),0),$C51-1966)</f>
        <v>7193666</v>
      </c>
      <c r="P51" s="49" cm="1">
        <f t="array" ref="P51">INDEX(GMW!$A$2:$NF$60,MATCH(1,(GMW!$NE$2:$NE$60=P$3)*(GMW!$ND$2:$ND$60=P$4)*(GMW!$NF$2:$NF$60=P$1),0),$C51-1966)</f>
        <v>6.4087779999999999</v>
      </c>
      <c r="Q51" s="49" cm="1">
        <f t="array" ref="Q51">INDEX(GMW!$A$2:$NF$60,MATCH(1,(GMW!$NE$2:$NE$60=Q$3)*(GMW!$ND$2:$ND$60=Q$4)*(GMW!$NF$2:$NF$60=Q$1),0),$C51-1966)</f>
        <v>1.4350000000000001</v>
      </c>
    </row>
    <row r="52" spans="1:17" x14ac:dyDescent="0.25">
      <c r="B52" s="49">
        <f t="shared" si="3"/>
        <v>1984</v>
      </c>
      <c r="C52" s="49">
        <f t="shared" si="4"/>
        <v>2018</v>
      </c>
      <c r="D52" s="49" cm="1">
        <f t="array" ref="D52">INDEX(GMW!$A$2:$NF$60,MATCH(1,(GMW!$NE$2:$NE$60=D$3)*(GMW!$ND$2:$ND$60=D$4)*(GMW!$NF$2:$NF$60=D$1),0),$C52-1966)</f>
        <v>282605</v>
      </c>
      <c r="E52" s="49" cm="1">
        <f t="array" ref="E52">INDEX(GMW!$A$2:$NF$60,MATCH(1,(GMW!$NE$2:$NE$60=E$3)*(GMW!$ND$2:$ND$60=E$4)*(GMW!$NF$2:$NF$60=E$1),0),$C52-1966)</f>
        <v>42.779339999999998</v>
      </c>
      <c r="F52" s="49" cm="1">
        <f t="array" ref="F52">INDEX(GMW!$A$2:$NF$60,MATCH(1,(GMW!$NE$2:$NE$60=F$3)*(GMW!$ND$2:$ND$60=F$4)*(GMW!$NF$2:$NF$60=F$1),0),$C52-1966)</f>
        <v>49818</v>
      </c>
      <c r="G52" s="49" cm="1">
        <f t="array" ref="G52">INDEX(GMW!$A$2:$NF$60,MATCH(1,(GMW!$NE$2:$NE$60=G$3)*(GMW!$ND$2:$ND$60=G$4)*(GMW!$NF$2:$NF$60=G$1),0),$C52-1966)</f>
        <v>45571</v>
      </c>
      <c r="H52" s="49" cm="1">
        <f t="array" ref="H52">INDEX(GMW!$A$2:$NF$60,MATCH(1,(GMW!$NE$2:$NE$60=H$3)*(GMW!$ND$2:$ND$60=H$4)*(GMW!$NF$2:$NF$60=H$1),0),$C52-1966)</f>
        <v>7250768</v>
      </c>
      <c r="I52" s="49" cm="1">
        <f t="array" ref="I52">INDEX(GMW!$A$2:$NF$60,MATCH(1,(GMW!$NE$2:$NE$60=I$3)*(GMW!$ND$2:$ND$60=I$4)*(GMW!$NF$2:$NF$60=I$1),0),$C52-1966)</f>
        <v>6.6362249999999996</v>
      </c>
      <c r="J52" s="49" cm="1">
        <f t="array" ref="J52">INDEX(GMW!$A$2:$NF$60,MATCH(1,(GMW!$NE$2:$NE$60=J$3)*(GMW!$ND$2:$ND$60=J$4)*(GMW!$NF$2:$NF$60=J$1),0),$C52-1966)</f>
        <v>1.396833</v>
      </c>
      <c r="K52" s="49" cm="1">
        <f t="array" ref="K52">INDEX(GMW!$A$2:$NF$60,MATCH(1,(GMW!$NE$2:$NE$60=K$3)*(GMW!$ND$2:$ND$60=K$4)*(GMW!$NF$2:$NF$60=K$1),0),$C52-1966)</f>
        <v>282605</v>
      </c>
      <c r="L52" s="49" cm="1">
        <f t="array" ref="L52">INDEX(GMW!$A$2:$NF$60,MATCH(1,(GMW!$NE$2:$NE$60=L$3)*(GMW!$ND$2:$ND$60=L$4)*(GMW!$NF$2:$NF$60=L$1),0),$C52-1966)</f>
        <v>42.779339999999998</v>
      </c>
      <c r="M52" s="49" cm="1">
        <f t="array" ref="M52">INDEX(GMW!$A$2:$NF$60,MATCH(1,(GMW!$NE$2:$NE$60=M$3)*(GMW!$ND$2:$ND$60=M$4)*(GMW!$NF$2:$NF$60=M$1),0),$C52-1966)</f>
        <v>49818</v>
      </c>
      <c r="N52" s="49" cm="1">
        <f t="array" ref="N52">INDEX(GMW!$A$2:$NF$60,MATCH(1,(GMW!$NE$2:$NE$60=N$3)*(GMW!$ND$2:$ND$60=N$4)*(GMW!$NF$2:$NF$60=N$1),0),$C52-1966)</f>
        <v>45571</v>
      </c>
      <c r="O52" s="49" cm="1">
        <f t="array" ref="O52">INDEX(GMW!$A$2:$NF$60,MATCH(1,(GMW!$NE$2:$NE$60=O$3)*(GMW!$ND$2:$ND$60=O$4)*(GMW!$NF$2:$NF$60=O$1),0),$C52-1966)</f>
        <v>7250768</v>
      </c>
      <c r="P52" s="49" cm="1">
        <f t="array" ref="P52">INDEX(GMW!$A$2:$NF$60,MATCH(1,(GMW!$NE$2:$NE$60=P$3)*(GMW!$ND$2:$ND$60=P$4)*(GMW!$NF$2:$NF$60=P$1),0),$C52-1966)</f>
        <v>6.6362249999999996</v>
      </c>
      <c r="Q52" s="49" cm="1">
        <f t="array" ref="Q52">INDEX(GMW!$A$2:$NF$60,MATCH(1,(GMW!$NE$2:$NE$60=Q$3)*(GMW!$ND$2:$ND$60=Q$4)*(GMW!$NF$2:$NF$60=Q$1),0),$C52-1966)</f>
        <v>1.396833</v>
      </c>
    </row>
    <row r="53" spans="1:17" x14ac:dyDescent="0.25">
      <c r="B53" s="49">
        <f t="shared" si="3"/>
        <v>1984</v>
      </c>
      <c r="C53" s="49">
        <f t="shared" si="4"/>
        <v>2019</v>
      </c>
      <c r="D53" s="49" cm="1">
        <f t="array" ref="D53">INDEX(GMW!$A$2:$NF$60,MATCH(1,(GMW!$NE$2:$NE$60=D$3)*(GMW!$ND$2:$ND$60=D$4)*(GMW!$NF$2:$NF$60=D$1),0),$C53-1966)</f>
        <v>284676</v>
      </c>
      <c r="E53" s="49" cm="1">
        <f t="array" ref="E53">INDEX(GMW!$A$2:$NF$60,MATCH(1,(GMW!$NE$2:$NE$60=E$3)*(GMW!$ND$2:$ND$60=E$4)*(GMW!$NF$2:$NF$60=E$1),0),$C53-1966)</f>
        <v>42.98789</v>
      </c>
      <c r="F53" s="49" cm="1">
        <f t="array" ref="F53">INDEX(GMW!$A$2:$NF$60,MATCH(1,(GMW!$NE$2:$NE$60=F$3)*(GMW!$ND$2:$ND$60=F$4)*(GMW!$NF$2:$NF$60=F$1),0),$C53-1966)</f>
        <v>51338</v>
      </c>
      <c r="G53" s="49" cm="1">
        <f t="array" ref="G53">INDEX(GMW!$A$2:$NF$60,MATCH(1,(GMW!$NE$2:$NE$60=G$3)*(GMW!$ND$2:$ND$60=G$4)*(GMW!$NF$2:$NF$60=G$1),0),$C53-1966)</f>
        <v>45901</v>
      </c>
      <c r="H53" s="49" cm="1">
        <f t="array" ref="H53">INDEX(GMW!$A$2:$NF$60,MATCH(1,(GMW!$NE$2:$NE$60=H$3)*(GMW!$ND$2:$ND$60=H$4)*(GMW!$NF$2:$NF$60=H$1),0),$C53-1966)</f>
        <v>7321842</v>
      </c>
      <c r="I53" s="49" cm="1">
        <f t="array" ref="I53">INDEX(GMW!$A$2:$NF$60,MATCH(1,(GMW!$NE$2:$NE$60=I$3)*(GMW!$ND$2:$ND$60=I$4)*(GMW!$NF$2:$NF$60=I$1),0),$C53-1966)</f>
        <v>6.8364929999999999</v>
      </c>
      <c r="J53" s="49" cm="1">
        <f t="array" ref="J53">INDEX(GMW!$A$2:$NF$60,MATCH(1,(GMW!$NE$2:$NE$60=J$3)*(GMW!$ND$2:$ND$60=J$4)*(GMW!$NF$2:$NF$60=J$1),0),$C53-1966)</f>
        <v>1.298033</v>
      </c>
      <c r="K53" s="49" cm="1">
        <f t="array" ref="K53">INDEX(GMW!$A$2:$NF$60,MATCH(1,(GMW!$NE$2:$NE$60=K$3)*(GMW!$ND$2:$ND$60=K$4)*(GMW!$NF$2:$NF$60=K$1),0),$C53-1966)</f>
        <v>284676</v>
      </c>
      <c r="L53" s="49" cm="1">
        <f t="array" ref="L53">INDEX(GMW!$A$2:$NF$60,MATCH(1,(GMW!$NE$2:$NE$60=L$3)*(GMW!$ND$2:$ND$60=L$4)*(GMW!$NF$2:$NF$60=L$1),0),$C53-1966)</f>
        <v>42.98789</v>
      </c>
      <c r="M53" s="49" cm="1">
        <f t="array" ref="M53">INDEX(GMW!$A$2:$NF$60,MATCH(1,(GMW!$NE$2:$NE$60=M$3)*(GMW!$ND$2:$ND$60=M$4)*(GMW!$NF$2:$NF$60=M$1),0),$C53-1966)</f>
        <v>51338</v>
      </c>
      <c r="N53" s="49" cm="1">
        <f t="array" ref="N53">INDEX(GMW!$A$2:$NF$60,MATCH(1,(GMW!$NE$2:$NE$60=N$3)*(GMW!$ND$2:$ND$60=N$4)*(GMW!$NF$2:$NF$60=N$1),0),$C53-1966)</f>
        <v>45901</v>
      </c>
      <c r="O53" s="49" cm="1">
        <f t="array" ref="O53">INDEX(GMW!$A$2:$NF$60,MATCH(1,(GMW!$NE$2:$NE$60=O$3)*(GMW!$ND$2:$ND$60=O$4)*(GMW!$NF$2:$NF$60=O$1),0),$C53-1966)</f>
        <v>7321842</v>
      </c>
      <c r="P53" s="49" cm="1">
        <f t="array" ref="P53">INDEX(GMW!$A$2:$NF$60,MATCH(1,(GMW!$NE$2:$NE$60=P$3)*(GMW!$ND$2:$ND$60=P$4)*(GMW!$NF$2:$NF$60=P$1),0),$C53-1966)</f>
        <v>6.8364929999999999</v>
      </c>
      <c r="Q53" s="49" cm="1">
        <f t="array" ref="Q53">INDEX(GMW!$A$2:$NF$60,MATCH(1,(GMW!$NE$2:$NE$60=Q$3)*(GMW!$ND$2:$ND$60=Q$4)*(GMW!$NF$2:$NF$60=Q$1),0),$C53-1966)</f>
        <v>1.298033</v>
      </c>
    </row>
    <row r="54" spans="1:17" x14ac:dyDescent="0.25">
      <c r="B54" s="49">
        <f t="shared" si="3"/>
        <v>1984</v>
      </c>
      <c r="C54" s="49">
        <f t="shared" si="4"/>
        <v>2020</v>
      </c>
      <c r="D54" s="49" cm="1">
        <f t="array" ref="D54">INDEX(GMW!$A$2:$NF$60,MATCH(1,(GMW!$NE$2:$NE$60=D$3)*(GMW!$ND$2:$ND$60=D$4)*(GMW!$NF$2:$NF$60=D$1),0),$C54-1966)</f>
        <v>289829</v>
      </c>
      <c r="E54" s="49" cm="1">
        <f t="array" ref="E54">INDEX(GMW!$A$2:$NF$60,MATCH(1,(GMW!$NE$2:$NE$60=E$3)*(GMW!$ND$2:$ND$60=E$4)*(GMW!$NF$2:$NF$60=E$1),0),$C54-1966)</f>
        <v>43.431060000000002</v>
      </c>
      <c r="F54" s="49" cm="1">
        <f t="array" ref="F54">INDEX(GMW!$A$2:$NF$60,MATCH(1,(GMW!$NE$2:$NE$60=F$3)*(GMW!$ND$2:$ND$60=F$4)*(GMW!$NF$2:$NF$60=F$1),0),$C54-1966)</f>
        <v>52470</v>
      </c>
      <c r="G54" s="49" cm="1">
        <f t="array" ref="G54">INDEX(GMW!$A$2:$NF$60,MATCH(1,(GMW!$NE$2:$NE$60=G$3)*(GMW!$ND$2:$ND$60=G$4)*(GMW!$NF$2:$NF$60=G$1),0),$C54-1966)</f>
        <v>47773</v>
      </c>
      <c r="H54" s="49" cm="1">
        <f t="array" ref="H54">INDEX(GMW!$A$2:$NF$60,MATCH(1,(GMW!$NE$2:$NE$60=H$3)*(GMW!$ND$2:$ND$60=H$4)*(GMW!$NF$2:$NF$60=H$1),0),$C54-1966)</f>
        <v>7370955</v>
      </c>
      <c r="I54" s="49" cm="1">
        <f t="array" ref="I54">INDEX(GMW!$A$2:$NF$60,MATCH(1,(GMW!$NE$2:$NE$60=I$3)*(GMW!$ND$2:$ND$60=I$4)*(GMW!$NF$2:$NF$60=I$1),0),$C54-1966)</f>
        <v>7.1009209999999996</v>
      </c>
      <c r="J54" s="49" cm="1">
        <f t="array" ref="J54">INDEX(GMW!$A$2:$NF$60,MATCH(1,(GMW!$NE$2:$NE$60=J$3)*(GMW!$ND$2:$ND$60=J$4)*(GMW!$NF$2:$NF$60=J$1),0),$C54-1966)</f>
        <v>1.216367</v>
      </c>
      <c r="K54" s="49" cm="1">
        <f t="array" ref="K54">INDEX(GMW!$A$2:$NF$60,MATCH(1,(GMW!$NE$2:$NE$60=K$3)*(GMW!$ND$2:$ND$60=K$4)*(GMW!$NF$2:$NF$60=K$1),0),$C54-1966)</f>
        <v>289829</v>
      </c>
      <c r="L54" s="49" cm="1">
        <f t="array" ref="L54">INDEX(GMW!$A$2:$NF$60,MATCH(1,(GMW!$NE$2:$NE$60=L$3)*(GMW!$ND$2:$ND$60=L$4)*(GMW!$NF$2:$NF$60=L$1),0),$C54-1966)</f>
        <v>43.431060000000002</v>
      </c>
      <c r="M54" s="49" cm="1">
        <f t="array" ref="M54">INDEX(GMW!$A$2:$NF$60,MATCH(1,(GMW!$NE$2:$NE$60=M$3)*(GMW!$ND$2:$ND$60=M$4)*(GMW!$NF$2:$NF$60=M$1),0),$C54-1966)</f>
        <v>52470</v>
      </c>
      <c r="N54" s="49" cm="1">
        <f t="array" ref="N54">INDEX(GMW!$A$2:$NF$60,MATCH(1,(GMW!$NE$2:$NE$60=N$3)*(GMW!$ND$2:$ND$60=N$4)*(GMW!$NF$2:$NF$60=N$1),0),$C54-1966)</f>
        <v>47773</v>
      </c>
      <c r="O54" s="49" cm="1">
        <f t="array" ref="O54">INDEX(GMW!$A$2:$NF$60,MATCH(1,(GMW!$NE$2:$NE$60=O$3)*(GMW!$ND$2:$ND$60=O$4)*(GMW!$NF$2:$NF$60=O$1),0),$C54-1966)</f>
        <v>7370955</v>
      </c>
      <c r="P54" s="49" cm="1">
        <f t="array" ref="P54">INDEX(GMW!$A$2:$NF$60,MATCH(1,(GMW!$NE$2:$NE$60=P$3)*(GMW!$ND$2:$ND$60=P$4)*(GMW!$NF$2:$NF$60=P$1),0),$C54-1966)</f>
        <v>7.1009209999999996</v>
      </c>
      <c r="Q54" s="49" cm="1">
        <f t="array" ref="Q54">INDEX(GMW!$A$2:$NF$60,MATCH(1,(GMW!$NE$2:$NE$60=Q$3)*(GMW!$ND$2:$ND$60=Q$4)*(GMW!$NF$2:$NF$60=Q$1),0),$C54-1966)</f>
        <v>1.216367</v>
      </c>
    </row>
    <row r="55" spans="1:17" x14ac:dyDescent="0.25">
      <c r="A55" s="49">
        <v>1985</v>
      </c>
      <c r="B55" s="49">
        <f t="shared" si="3"/>
        <v>1985</v>
      </c>
      <c r="C55" s="49">
        <f t="shared" si="4"/>
        <v>2021</v>
      </c>
      <c r="D55" s="49" cm="1">
        <f t="array" ref="D55">INDEX(GMW!$A$2:$NF$60,MATCH(1,(GMW!$NE$2:$NE$60=D$3)*(GMW!$ND$2:$ND$60=D$4)*(GMW!$NF$2:$NF$60=D$1),0),$C55-1966)</f>
        <v>292612</v>
      </c>
      <c r="E55" s="49" cm="1">
        <f t="array" ref="E55">INDEX(GMW!$A$2:$NF$60,MATCH(1,(GMW!$NE$2:$NE$60=E$3)*(GMW!$ND$2:$ND$60=E$4)*(GMW!$NF$2:$NF$60=E$1),0),$C55-1966)</f>
        <v>43.874229999999997</v>
      </c>
      <c r="F55" s="49" cm="1">
        <f t="array" ref="F55">INDEX(GMW!$A$2:$NF$60,MATCH(1,(GMW!$NE$2:$NE$60=F$3)*(GMW!$ND$2:$ND$60=F$4)*(GMW!$NF$2:$NF$60=F$1),0),$C55-1966)</f>
        <v>52943</v>
      </c>
      <c r="G55" s="49" cm="1">
        <f t="array" ref="G55">INDEX(GMW!$A$2:$NF$60,MATCH(1,(GMW!$NE$2:$NE$60=G$3)*(GMW!$ND$2:$ND$60=G$4)*(GMW!$NF$2:$NF$60=G$1),0),$C55-1966)</f>
        <v>47820</v>
      </c>
      <c r="H55" s="49" cm="1">
        <f t="array" ref="H55">INDEX(GMW!$A$2:$NF$60,MATCH(1,(GMW!$NE$2:$NE$60=H$3)*(GMW!$ND$2:$ND$60=H$4)*(GMW!$NF$2:$NF$60=H$1),0),$C55-1966)</f>
        <v>7440089</v>
      </c>
      <c r="I55" s="49" cm="1">
        <f t="array" ref="I55">INDEX(GMW!$A$2:$NF$60,MATCH(1,(GMW!$NE$2:$NE$60=I$3)*(GMW!$ND$2:$ND$60=I$4)*(GMW!$NF$2:$NF$60=I$1),0),$C55-1966)</f>
        <v>7.3385319999999998</v>
      </c>
      <c r="J55" s="49" cm="1">
        <f t="array" ref="J55">INDEX(GMW!$A$2:$NF$60,MATCH(1,(GMW!$NE$2:$NE$60=J$3)*(GMW!$ND$2:$ND$60=J$4)*(GMW!$NF$2:$NF$60=J$1),0),$C55-1966)</f>
        <v>1.114933</v>
      </c>
      <c r="K55" s="49" cm="1">
        <f t="array" ref="K55">INDEX(GMW!$A$2:$NF$60,MATCH(1,(GMW!$NE$2:$NE$60=K$3)*(GMW!$ND$2:$ND$60=K$4)*(GMW!$NF$2:$NF$60=K$1),0),$C55-1966)</f>
        <v>292612</v>
      </c>
      <c r="L55" s="49" cm="1">
        <f t="array" ref="L55">INDEX(GMW!$A$2:$NF$60,MATCH(1,(GMW!$NE$2:$NE$60=L$3)*(GMW!$ND$2:$ND$60=L$4)*(GMW!$NF$2:$NF$60=L$1),0),$C55-1966)</f>
        <v>43.874229999999997</v>
      </c>
      <c r="M55" s="49" cm="1">
        <f t="array" ref="M55">INDEX(GMW!$A$2:$NF$60,MATCH(1,(GMW!$NE$2:$NE$60=M$3)*(GMW!$ND$2:$ND$60=M$4)*(GMW!$NF$2:$NF$60=M$1),0),$C55-1966)</f>
        <v>52943</v>
      </c>
      <c r="N55" s="49" cm="1">
        <f t="array" ref="N55">INDEX(GMW!$A$2:$NF$60,MATCH(1,(GMW!$NE$2:$NE$60=N$3)*(GMW!$ND$2:$ND$60=N$4)*(GMW!$NF$2:$NF$60=N$1),0),$C55-1966)</f>
        <v>47820</v>
      </c>
      <c r="O55" s="49" cm="1">
        <f t="array" ref="O55">INDEX(GMW!$A$2:$NF$60,MATCH(1,(GMW!$NE$2:$NE$60=O$3)*(GMW!$ND$2:$ND$60=O$4)*(GMW!$NF$2:$NF$60=O$1),0),$C55-1966)</f>
        <v>7440089</v>
      </c>
      <c r="P55" s="49" cm="1">
        <f t="array" ref="P55">INDEX(GMW!$A$2:$NF$60,MATCH(1,(GMW!$NE$2:$NE$60=P$3)*(GMW!$ND$2:$ND$60=P$4)*(GMW!$NF$2:$NF$60=P$1),0),$C55-1966)</f>
        <v>7.3385319999999998</v>
      </c>
      <c r="Q55" s="49" cm="1">
        <f t="array" ref="Q55">INDEX(GMW!$A$2:$NF$60,MATCH(1,(GMW!$NE$2:$NE$60=Q$3)*(GMW!$ND$2:$ND$60=Q$4)*(GMW!$NF$2:$NF$60=Q$1),0),$C55-1966)</f>
        <v>1.114933</v>
      </c>
    </row>
    <row r="56" spans="1:17" x14ac:dyDescent="0.25">
      <c r="B56" s="49">
        <f t="shared" si="3"/>
        <v>1985</v>
      </c>
      <c r="C56" s="49">
        <f t="shared" si="4"/>
        <v>2022</v>
      </c>
      <c r="D56" s="49" cm="1">
        <f t="array" ref="D56">INDEX(GMW!$A$2:$NF$60,MATCH(1,(GMW!$NE$2:$NE$60=D$3)*(GMW!$ND$2:$ND$60=D$4)*(GMW!$NF$2:$NF$60=D$1),0),$C56-1966)</f>
        <v>298873</v>
      </c>
      <c r="E56" s="49" cm="1">
        <f t="array" ref="E56">INDEX(GMW!$A$2:$NF$60,MATCH(1,(GMW!$NE$2:$NE$60=E$3)*(GMW!$ND$2:$ND$60=E$4)*(GMW!$NF$2:$NF$60=E$1),0),$C56-1966)</f>
        <v>44.995199999999997</v>
      </c>
      <c r="F56" s="49" cm="1">
        <f t="array" ref="F56">INDEX(GMW!$A$2:$NF$60,MATCH(1,(GMW!$NE$2:$NE$60=F$3)*(GMW!$ND$2:$ND$60=F$4)*(GMW!$NF$2:$NF$60=F$1),0),$C56-1966)</f>
        <v>54969</v>
      </c>
      <c r="G56" s="49" cm="1">
        <f t="array" ref="G56">INDEX(GMW!$A$2:$NF$60,MATCH(1,(GMW!$NE$2:$NE$60=G$3)*(GMW!$ND$2:$ND$60=G$4)*(GMW!$NF$2:$NF$60=G$1),0),$C56-1966)</f>
        <v>46572</v>
      </c>
      <c r="H56" s="49" cm="1">
        <f t="array" ref="H56">INDEX(GMW!$A$2:$NF$60,MATCH(1,(GMW!$NE$2:$NE$60=H$3)*(GMW!$ND$2:$ND$60=H$4)*(GMW!$NF$2:$NF$60=H$1),0),$C56-1966)</f>
        <v>7510289</v>
      </c>
      <c r="I56" s="49" cm="1">
        <f t="array" ref="I56">INDEX(GMW!$A$2:$NF$60,MATCH(1,(GMW!$NE$2:$NE$60=I$3)*(GMW!$ND$2:$ND$60=I$4)*(GMW!$NF$2:$NF$60=I$1),0),$C56-1966)</f>
        <v>7.5761469999999997</v>
      </c>
      <c r="J56" s="49" cm="1">
        <f t="array" ref="J56">INDEX(GMW!$A$2:$NF$60,MATCH(1,(GMW!$NE$2:$NE$60=J$3)*(GMW!$ND$2:$ND$60=J$4)*(GMW!$NF$2:$NF$60=J$1),0),$C56-1966)</f>
        <v>1.2578670000000001</v>
      </c>
      <c r="K56" s="49" cm="1">
        <f t="array" ref="K56">INDEX(GMW!$A$2:$NF$60,MATCH(1,(GMW!$NE$2:$NE$60=K$3)*(GMW!$ND$2:$ND$60=K$4)*(GMW!$NF$2:$NF$60=K$1),0),$C56-1966)</f>
        <v>298873</v>
      </c>
      <c r="L56" s="49" cm="1">
        <f t="array" ref="L56">INDEX(GMW!$A$2:$NF$60,MATCH(1,(GMW!$NE$2:$NE$60=L$3)*(GMW!$ND$2:$ND$60=L$4)*(GMW!$NF$2:$NF$60=L$1),0),$C56-1966)</f>
        <v>44.995199999999997</v>
      </c>
      <c r="M56" s="49" cm="1">
        <f t="array" ref="M56">INDEX(GMW!$A$2:$NF$60,MATCH(1,(GMW!$NE$2:$NE$60=M$3)*(GMW!$ND$2:$ND$60=M$4)*(GMW!$NF$2:$NF$60=M$1),0),$C56-1966)</f>
        <v>54969</v>
      </c>
      <c r="N56" s="49" cm="1">
        <f t="array" ref="N56">INDEX(GMW!$A$2:$NF$60,MATCH(1,(GMW!$NE$2:$NE$60=N$3)*(GMW!$ND$2:$ND$60=N$4)*(GMW!$NF$2:$NF$60=N$1),0),$C56-1966)</f>
        <v>46572</v>
      </c>
      <c r="O56" s="49" cm="1">
        <f t="array" ref="O56">INDEX(GMW!$A$2:$NF$60,MATCH(1,(GMW!$NE$2:$NE$60=O$3)*(GMW!$ND$2:$ND$60=O$4)*(GMW!$NF$2:$NF$60=O$1),0),$C56-1966)</f>
        <v>7510289</v>
      </c>
      <c r="P56" s="49" cm="1">
        <f t="array" ref="P56">INDEX(GMW!$A$2:$NF$60,MATCH(1,(GMW!$NE$2:$NE$60=P$3)*(GMW!$ND$2:$ND$60=P$4)*(GMW!$NF$2:$NF$60=P$1),0),$C56-1966)</f>
        <v>7.5761469999999997</v>
      </c>
      <c r="Q56" s="49" cm="1">
        <f t="array" ref="Q56">INDEX(GMW!$A$2:$NF$60,MATCH(1,(GMW!$NE$2:$NE$60=Q$3)*(GMW!$ND$2:$ND$60=Q$4)*(GMW!$NF$2:$NF$60=Q$1),0),$C56-1966)</f>
        <v>1.2578670000000001</v>
      </c>
    </row>
    <row r="57" spans="1:17" x14ac:dyDescent="0.25">
      <c r="B57" s="49">
        <f t="shared" si="3"/>
        <v>1985</v>
      </c>
      <c r="C57" s="49">
        <f t="shared" si="4"/>
        <v>2023</v>
      </c>
      <c r="D57" s="49" cm="1">
        <f t="array" ref="D57">INDEX(GMW!$A$2:$NF$60,MATCH(1,(GMW!$NE$2:$NE$60=D$3)*(GMW!$ND$2:$ND$60=D$4)*(GMW!$NF$2:$NF$60=D$1),0),$C57-1966)</f>
        <v>298814</v>
      </c>
      <c r="E57" s="49" cm="1">
        <f t="array" ref="E57">INDEX(GMW!$A$2:$NF$60,MATCH(1,(GMW!$NE$2:$NE$60=E$3)*(GMW!$ND$2:$ND$60=E$4)*(GMW!$NF$2:$NF$60=E$1),0),$C57-1966)</f>
        <v>45.125549999999997</v>
      </c>
      <c r="F57" s="49" cm="1">
        <f t="array" ref="F57">INDEX(GMW!$A$2:$NF$60,MATCH(1,(GMW!$NE$2:$NE$60=F$3)*(GMW!$ND$2:$ND$60=F$4)*(GMW!$NF$2:$NF$60=F$1),0),$C57-1966)</f>
        <v>53412</v>
      </c>
      <c r="G57" s="49" cm="1">
        <f t="array" ref="G57">INDEX(GMW!$A$2:$NF$60,MATCH(1,(GMW!$NE$2:$NE$60=G$3)*(GMW!$ND$2:$ND$60=G$4)*(GMW!$NF$2:$NF$60=G$1),0),$C57-1966)</f>
        <v>45666</v>
      </c>
      <c r="H57" s="49" cm="1">
        <f t="array" ref="H57">INDEX(GMW!$A$2:$NF$60,MATCH(1,(GMW!$NE$2:$NE$60=H$3)*(GMW!$ND$2:$ND$60=H$4)*(GMW!$NF$2:$NF$60=H$1),0),$C57-1966)</f>
        <v>7589786</v>
      </c>
      <c r="I57" s="49" cm="1">
        <f t="array" ref="I57">INDEX(GMW!$A$2:$NF$60,MATCH(1,(GMW!$NE$2:$NE$60=I$3)*(GMW!$ND$2:$ND$60=I$4)*(GMW!$NF$2:$NF$60=I$1),0),$C57-1966)</f>
        <v>7.7965799999999996</v>
      </c>
      <c r="J57" s="49" cm="1">
        <f t="array" ref="J57">INDEX(GMW!$A$2:$NF$60,MATCH(1,(GMW!$NE$2:$NE$60=J$3)*(GMW!$ND$2:$ND$60=J$4)*(GMW!$NF$2:$NF$60=J$1),0),$C57-1966)</f>
        <v>1.3756999999999999</v>
      </c>
      <c r="K57" s="49" cm="1">
        <f t="array" ref="K57">INDEX(GMW!$A$2:$NF$60,MATCH(1,(GMW!$NE$2:$NE$60=K$3)*(GMW!$ND$2:$ND$60=K$4)*(GMW!$NF$2:$NF$60=K$1),0),$C57-1966)</f>
        <v>298814</v>
      </c>
      <c r="L57" s="49" cm="1">
        <f t="array" ref="L57">INDEX(GMW!$A$2:$NF$60,MATCH(1,(GMW!$NE$2:$NE$60=L$3)*(GMW!$ND$2:$ND$60=L$4)*(GMW!$NF$2:$NF$60=L$1),0),$C57-1966)</f>
        <v>45.125549999999997</v>
      </c>
      <c r="M57" s="49" cm="1">
        <f t="array" ref="M57">INDEX(GMW!$A$2:$NF$60,MATCH(1,(GMW!$NE$2:$NE$60=M$3)*(GMW!$ND$2:$ND$60=M$4)*(GMW!$NF$2:$NF$60=M$1),0),$C57-1966)</f>
        <v>53412</v>
      </c>
      <c r="N57" s="49" cm="1">
        <f t="array" ref="N57">INDEX(GMW!$A$2:$NF$60,MATCH(1,(GMW!$NE$2:$NE$60=N$3)*(GMW!$ND$2:$ND$60=N$4)*(GMW!$NF$2:$NF$60=N$1),0),$C57-1966)</f>
        <v>45666</v>
      </c>
      <c r="O57" s="49" cm="1">
        <f t="array" ref="O57">INDEX(GMW!$A$2:$NF$60,MATCH(1,(GMW!$NE$2:$NE$60=O$3)*(GMW!$ND$2:$ND$60=O$4)*(GMW!$NF$2:$NF$60=O$1),0),$C57-1966)</f>
        <v>7589786</v>
      </c>
      <c r="P57" s="49" cm="1">
        <f t="array" ref="P57">INDEX(GMW!$A$2:$NF$60,MATCH(1,(GMW!$NE$2:$NE$60=P$3)*(GMW!$ND$2:$ND$60=P$4)*(GMW!$NF$2:$NF$60=P$1),0),$C57-1966)</f>
        <v>7.7965799999999996</v>
      </c>
      <c r="Q57" s="49" cm="1">
        <f t="array" ref="Q57">INDEX(GMW!$A$2:$NF$60,MATCH(1,(GMW!$NE$2:$NE$60=Q$3)*(GMW!$ND$2:$ND$60=Q$4)*(GMW!$NF$2:$NF$60=Q$1),0),$C57-1966)</f>
        <v>1.3756999999999999</v>
      </c>
    </row>
    <row r="58" spans="1:17" x14ac:dyDescent="0.25">
      <c r="B58" s="49">
        <f t="shared" si="3"/>
        <v>1985</v>
      </c>
      <c r="C58" s="49">
        <f t="shared" si="4"/>
        <v>2024</v>
      </c>
      <c r="D58" s="49" cm="1">
        <f t="array" ref="D58">INDEX(GMW!$A$2:$NF$60,MATCH(1,(GMW!$NE$2:$NE$60=D$3)*(GMW!$ND$2:$ND$60=D$4)*(GMW!$NF$2:$NF$60=D$1),0),$C58-1966)</f>
        <v>298979</v>
      </c>
      <c r="E58" s="49" cm="1">
        <f t="array" ref="E58">INDEX(GMW!$A$2:$NF$60,MATCH(1,(GMW!$NE$2:$NE$60=E$3)*(GMW!$ND$2:$ND$60=E$4)*(GMW!$NF$2:$NF$60=E$1),0),$C58-1966)</f>
        <v>45.490519999999997</v>
      </c>
      <c r="F58" s="49" cm="1">
        <f t="array" ref="F58">INDEX(GMW!$A$2:$NF$60,MATCH(1,(GMW!$NE$2:$NE$60=F$3)*(GMW!$ND$2:$ND$60=F$4)*(GMW!$NF$2:$NF$60=F$1),0),$C58-1966)</f>
        <v>53746</v>
      </c>
      <c r="G58" s="49" cm="1">
        <f t="array" ref="G58">INDEX(GMW!$A$2:$NF$60,MATCH(1,(GMW!$NE$2:$NE$60=G$3)*(GMW!$ND$2:$ND$60=G$4)*(GMW!$NF$2:$NF$60=G$1),0),$C58-1966)</f>
        <v>47146</v>
      </c>
      <c r="H58" s="49" cm="1">
        <f t="array" ref="H58">INDEX(GMW!$A$2:$NF$60,MATCH(1,(GMW!$NE$2:$NE$60=H$3)*(GMW!$ND$2:$ND$60=H$4)*(GMW!$NF$2:$NF$60=H$1),0),$C58-1966)</f>
        <v>7656903</v>
      </c>
      <c r="I58" s="49" cm="1">
        <f t="array" ref="I58">INDEX(GMW!$A$2:$NF$60,MATCH(1,(GMW!$NE$2:$NE$60=I$3)*(GMW!$ND$2:$ND$60=I$4)*(GMW!$NF$2:$NF$60=I$1),0),$C58-1966)</f>
        <v>8.1138180000000002</v>
      </c>
      <c r="J58" s="49" cm="1">
        <f t="array" ref="J58">INDEX(GMW!$A$2:$NF$60,MATCH(1,(GMW!$NE$2:$NE$60=J$3)*(GMW!$ND$2:$ND$60=J$4)*(GMW!$NF$2:$NF$60=J$1),0),$C58-1966)</f>
        <v>1.4362330000000001</v>
      </c>
      <c r="K58" s="49" cm="1">
        <f t="array" ref="K58">INDEX(GMW!$A$2:$NF$60,MATCH(1,(GMW!$NE$2:$NE$60=K$3)*(GMW!$ND$2:$ND$60=K$4)*(GMW!$NF$2:$NF$60=K$1),0),$C58-1966)</f>
        <v>298979</v>
      </c>
      <c r="L58" s="49" cm="1">
        <f t="array" ref="L58">INDEX(GMW!$A$2:$NF$60,MATCH(1,(GMW!$NE$2:$NE$60=L$3)*(GMW!$ND$2:$ND$60=L$4)*(GMW!$NF$2:$NF$60=L$1),0),$C58-1966)</f>
        <v>45.490519999999997</v>
      </c>
      <c r="M58" s="49" cm="1">
        <f t="array" ref="M58">INDEX(GMW!$A$2:$NF$60,MATCH(1,(GMW!$NE$2:$NE$60=M$3)*(GMW!$ND$2:$ND$60=M$4)*(GMW!$NF$2:$NF$60=M$1),0),$C58-1966)</f>
        <v>53746</v>
      </c>
      <c r="N58" s="49" cm="1">
        <f t="array" ref="N58">INDEX(GMW!$A$2:$NF$60,MATCH(1,(GMW!$NE$2:$NE$60=N$3)*(GMW!$ND$2:$ND$60=N$4)*(GMW!$NF$2:$NF$60=N$1),0),$C58-1966)</f>
        <v>47146</v>
      </c>
      <c r="O58" s="49" cm="1">
        <f t="array" ref="O58">INDEX(GMW!$A$2:$NF$60,MATCH(1,(GMW!$NE$2:$NE$60=O$3)*(GMW!$ND$2:$ND$60=O$4)*(GMW!$NF$2:$NF$60=O$1),0),$C58-1966)</f>
        <v>7656903</v>
      </c>
      <c r="P58" s="49" cm="1">
        <f t="array" ref="P58">INDEX(GMW!$A$2:$NF$60,MATCH(1,(GMW!$NE$2:$NE$60=P$3)*(GMW!$ND$2:$ND$60=P$4)*(GMW!$NF$2:$NF$60=P$1),0),$C58-1966)</f>
        <v>8.1138180000000002</v>
      </c>
      <c r="Q58" s="49" cm="1">
        <f t="array" ref="Q58">INDEX(GMW!$A$2:$NF$60,MATCH(1,(GMW!$NE$2:$NE$60=Q$3)*(GMW!$ND$2:$ND$60=Q$4)*(GMW!$NF$2:$NF$60=Q$1),0),$C58-1966)</f>
        <v>1.4362330000000001</v>
      </c>
    </row>
    <row r="59" spans="1:17" x14ac:dyDescent="0.25">
      <c r="A59" s="49">
        <v>1986</v>
      </c>
      <c r="B59" s="49">
        <f t="shared" si="3"/>
        <v>1986</v>
      </c>
      <c r="C59" s="49">
        <f t="shared" si="4"/>
        <v>2025</v>
      </c>
      <c r="D59" s="49" cm="1">
        <f t="array" ref="D59">INDEX(GMW!$A$2:$NF$60,MATCH(1,(GMW!$NE$2:$NE$60=D$3)*(GMW!$ND$2:$ND$60=D$4)*(GMW!$NF$2:$NF$60=D$1),0),$C59-1966)</f>
        <v>302117</v>
      </c>
      <c r="E59" s="49" cm="1">
        <f t="array" ref="E59">INDEX(GMW!$A$2:$NF$60,MATCH(1,(GMW!$NE$2:$NE$60=E$3)*(GMW!$ND$2:$ND$60=E$4)*(GMW!$NF$2:$NF$60=E$1),0),$C59-1966)</f>
        <v>45.646929999999998</v>
      </c>
      <c r="F59" s="49" cm="1">
        <f t="array" ref="F59">INDEX(GMW!$A$2:$NF$60,MATCH(1,(GMW!$NE$2:$NE$60=F$3)*(GMW!$ND$2:$ND$60=F$4)*(GMW!$NF$2:$NF$60=F$1),0),$C59-1966)</f>
        <v>54907</v>
      </c>
      <c r="G59" s="49" cm="1">
        <f t="array" ref="G59">INDEX(GMW!$A$2:$NF$60,MATCH(1,(GMW!$NE$2:$NE$60=G$3)*(GMW!$ND$2:$ND$60=G$4)*(GMW!$NF$2:$NF$60=G$1),0),$C59-1966)</f>
        <v>48298</v>
      </c>
      <c r="H59" s="49" cm="1">
        <f t="array" ref="H59">INDEX(GMW!$A$2:$NF$60,MATCH(1,(GMW!$NE$2:$NE$60=H$3)*(GMW!$ND$2:$ND$60=H$4)*(GMW!$NF$2:$NF$60=H$1),0),$C59-1966)</f>
        <v>7702058</v>
      </c>
      <c r="I59" s="49" cm="1">
        <f t="array" ref="I59">INDEX(GMW!$A$2:$NF$60,MATCH(1,(GMW!$NE$2:$NE$60=I$3)*(GMW!$ND$2:$ND$60=I$4)*(GMW!$NF$2:$NF$60=I$1),0),$C59-1966)</f>
        <v>8.3530619999999995</v>
      </c>
      <c r="J59" s="49" cm="1">
        <f t="array" ref="J59">INDEX(GMW!$A$2:$NF$60,MATCH(1,(GMW!$NE$2:$NE$60=J$3)*(GMW!$ND$2:$ND$60=J$4)*(GMW!$NF$2:$NF$60=J$1),0),$C59-1966)</f>
        <v>1.440067</v>
      </c>
      <c r="K59" s="49" cm="1">
        <f t="array" ref="K59">INDEX(GMW!$A$2:$NF$60,MATCH(1,(GMW!$NE$2:$NE$60=K$3)*(GMW!$ND$2:$ND$60=K$4)*(GMW!$NF$2:$NF$60=K$1),0),$C59-1966)</f>
        <v>302117</v>
      </c>
      <c r="L59" s="49" cm="1">
        <f t="array" ref="L59">INDEX(GMW!$A$2:$NF$60,MATCH(1,(GMW!$NE$2:$NE$60=L$3)*(GMW!$ND$2:$ND$60=L$4)*(GMW!$NF$2:$NF$60=L$1),0),$C59-1966)</f>
        <v>45.646929999999998</v>
      </c>
      <c r="M59" s="49" cm="1">
        <f t="array" ref="M59">INDEX(GMW!$A$2:$NF$60,MATCH(1,(GMW!$NE$2:$NE$60=M$3)*(GMW!$ND$2:$ND$60=M$4)*(GMW!$NF$2:$NF$60=M$1),0),$C59-1966)</f>
        <v>54907</v>
      </c>
      <c r="N59" s="49" cm="1">
        <f t="array" ref="N59">INDEX(GMW!$A$2:$NF$60,MATCH(1,(GMW!$NE$2:$NE$60=N$3)*(GMW!$ND$2:$ND$60=N$4)*(GMW!$NF$2:$NF$60=N$1),0),$C59-1966)</f>
        <v>48298</v>
      </c>
      <c r="O59" s="49" cm="1">
        <f t="array" ref="O59">INDEX(GMW!$A$2:$NF$60,MATCH(1,(GMW!$NE$2:$NE$60=O$3)*(GMW!$ND$2:$ND$60=O$4)*(GMW!$NF$2:$NF$60=O$1),0),$C59-1966)</f>
        <v>7702058</v>
      </c>
      <c r="P59" s="49" cm="1">
        <f t="array" ref="P59">INDEX(GMW!$A$2:$NF$60,MATCH(1,(GMW!$NE$2:$NE$60=P$3)*(GMW!$ND$2:$ND$60=P$4)*(GMW!$NF$2:$NF$60=P$1),0),$C59-1966)</f>
        <v>8.3530619999999995</v>
      </c>
      <c r="Q59" s="49" cm="1">
        <f t="array" ref="Q59">INDEX(GMW!$A$2:$NF$60,MATCH(1,(GMW!$NE$2:$NE$60=Q$3)*(GMW!$ND$2:$ND$60=Q$4)*(GMW!$NF$2:$NF$60=Q$1),0),$C59-1966)</f>
        <v>1.440067</v>
      </c>
    </row>
    <row r="60" spans="1:17" x14ac:dyDescent="0.25">
      <c r="B60" s="49">
        <f t="shared" si="3"/>
        <v>1986</v>
      </c>
      <c r="C60" s="49">
        <f t="shared" si="4"/>
        <v>2026</v>
      </c>
      <c r="D60" s="49" cm="1">
        <f t="array" ref="D60">INDEX(GMW!$A$2:$NF$60,MATCH(1,(GMW!$NE$2:$NE$60=D$3)*(GMW!$ND$2:$ND$60=D$4)*(GMW!$NF$2:$NF$60=D$1),0),$C60-1966)</f>
        <v>304797</v>
      </c>
      <c r="E60" s="49" cm="1">
        <f t="array" ref="E60">INDEX(GMW!$A$2:$NF$60,MATCH(1,(GMW!$NE$2:$NE$60=E$3)*(GMW!$ND$2:$ND$60=E$4)*(GMW!$NF$2:$NF$60=E$1),0),$C60-1966)</f>
        <v>46.3508</v>
      </c>
      <c r="F60" s="49" cm="1">
        <f t="array" ref="F60">INDEX(GMW!$A$2:$NF$60,MATCH(1,(GMW!$NE$2:$NE$60=F$3)*(GMW!$ND$2:$ND$60=F$4)*(GMW!$NF$2:$NF$60=F$1),0),$C60-1966)</f>
        <v>55692</v>
      </c>
      <c r="G60" s="49" cm="1">
        <f t="array" ref="G60">INDEX(GMW!$A$2:$NF$60,MATCH(1,(GMW!$NE$2:$NE$60=G$3)*(GMW!$ND$2:$ND$60=G$4)*(GMW!$NF$2:$NF$60=G$1),0),$C60-1966)</f>
        <v>49988</v>
      </c>
      <c r="H60" s="49" cm="1">
        <f t="array" ref="H60">INDEX(GMW!$A$2:$NF$60,MATCH(1,(GMW!$NE$2:$NE$60=H$3)*(GMW!$ND$2:$ND$60=H$4)*(GMW!$NF$2:$NF$60=H$1),0),$C60-1966)</f>
        <v>7759274</v>
      </c>
      <c r="I60" s="49" cm="1">
        <f t="array" ref="I60">INDEX(GMW!$A$2:$NF$60,MATCH(1,(GMW!$NE$2:$NE$60=I$3)*(GMW!$ND$2:$ND$60=I$4)*(GMW!$NF$2:$NF$60=I$1),0),$C60-1966)</f>
        <v>8.4981519999999993</v>
      </c>
      <c r="J60" s="49" cm="1">
        <f t="array" ref="J60">INDEX(GMW!$A$2:$NF$60,MATCH(1,(GMW!$NE$2:$NE$60=J$3)*(GMW!$ND$2:$ND$60=J$4)*(GMW!$NF$2:$NF$60=J$1),0),$C60-1966)</f>
        <v>1.5093669999999999</v>
      </c>
      <c r="K60" s="49" cm="1">
        <f t="array" ref="K60">INDEX(GMW!$A$2:$NF$60,MATCH(1,(GMW!$NE$2:$NE$60=K$3)*(GMW!$ND$2:$ND$60=K$4)*(GMW!$NF$2:$NF$60=K$1),0),$C60-1966)</f>
        <v>304797</v>
      </c>
      <c r="L60" s="49" cm="1">
        <f t="array" ref="L60">INDEX(GMW!$A$2:$NF$60,MATCH(1,(GMW!$NE$2:$NE$60=L$3)*(GMW!$ND$2:$ND$60=L$4)*(GMW!$NF$2:$NF$60=L$1),0),$C60-1966)</f>
        <v>46.3508</v>
      </c>
      <c r="M60" s="49" cm="1">
        <f t="array" ref="M60">INDEX(GMW!$A$2:$NF$60,MATCH(1,(GMW!$NE$2:$NE$60=M$3)*(GMW!$ND$2:$ND$60=M$4)*(GMW!$NF$2:$NF$60=M$1),0),$C60-1966)</f>
        <v>55692</v>
      </c>
      <c r="N60" s="49" cm="1">
        <f t="array" ref="N60">INDEX(GMW!$A$2:$NF$60,MATCH(1,(GMW!$NE$2:$NE$60=N$3)*(GMW!$ND$2:$ND$60=N$4)*(GMW!$NF$2:$NF$60=N$1),0),$C60-1966)</f>
        <v>49988</v>
      </c>
      <c r="O60" s="49" cm="1">
        <f t="array" ref="O60">INDEX(GMW!$A$2:$NF$60,MATCH(1,(GMW!$NE$2:$NE$60=O$3)*(GMW!$ND$2:$ND$60=O$4)*(GMW!$NF$2:$NF$60=O$1),0),$C60-1966)</f>
        <v>7759274</v>
      </c>
      <c r="P60" s="49" cm="1">
        <f t="array" ref="P60">INDEX(GMW!$A$2:$NF$60,MATCH(1,(GMW!$NE$2:$NE$60=P$3)*(GMW!$ND$2:$ND$60=P$4)*(GMW!$NF$2:$NF$60=P$1),0),$C60-1966)</f>
        <v>8.4981519999999993</v>
      </c>
      <c r="Q60" s="49" cm="1">
        <f t="array" ref="Q60">INDEX(GMW!$A$2:$NF$60,MATCH(1,(GMW!$NE$2:$NE$60=Q$3)*(GMW!$ND$2:$ND$60=Q$4)*(GMW!$NF$2:$NF$60=Q$1),0),$C60-1966)</f>
        <v>1.5093669999999999</v>
      </c>
    </row>
    <row r="61" spans="1:17" x14ac:dyDescent="0.25">
      <c r="B61" s="49">
        <f t="shared" si="3"/>
        <v>1986</v>
      </c>
      <c r="C61" s="49">
        <f t="shared" si="4"/>
        <v>2027</v>
      </c>
      <c r="D61" s="49" cm="1">
        <f t="array" ref="D61">INDEX(GMW!$A$2:$NF$60,MATCH(1,(GMW!$NE$2:$NE$60=D$3)*(GMW!$ND$2:$ND$60=D$4)*(GMW!$NF$2:$NF$60=D$1),0),$C61-1966)</f>
        <v>306708</v>
      </c>
      <c r="E61" s="49" cm="1">
        <f t="array" ref="E61">INDEX(GMW!$A$2:$NF$60,MATCH(1,(GMW!$NE$2:$NE$60=E$3)*(GMW!$ND$2:$ND$60=E$4)*(GMW!$NF$2:$NF$60=E$1),0),$C61-1966)</f>
        <v>46.533279999999998</v>
      </c>
      <c r="F61" s="49" cm="1">
        <f t="array" ref="F61">INDEX(GMW!$A$2:$NF$60,MATCH(1,(GMW!$NE$2:$NE$60=F$3)*(GMW!$ND$2:$ND$60=F$4)*(GMW!$NF$2:$NF$60=F$1),0),$C61-1966)</f>
        <v>55751</v>
      </c>
      <c r="G61" s="49" cm="1">
        <f t="array" ref="G61">INDEX(GMW!$A$2:$NF$60,MATCH(1,(GMW!$NE$2:$NE$60=G$3)*(GMW!$ND$2:$ND$60=G$4)*(GMW!$NF$2:$NF$60=G$1),0),$C61-1966)</f>
        <v>50344</v>
      </c>
      <c r="H61" s="49" cm="1">
        <f t="array" ref="H61">INDEX(GMW!$A$2:$NF$60,MATCH(1,(GMW!$NE$2:$NE$60=H$3)*(GMW!$ND$2:$ND$60=H$4)*(GMW!$NF$2:$NF$60=H$1),0),$C61-1966)</f>
        <v>7820161</v>
      </c>
      <c r="I61" s="49" cm="1">
        <f t="array" ref="I61">INDEX(GMW!$A$2:$NF$60,MATCH(1,(GMW!$NE$2:$NE$60=I$3)*(GMW!$ND$2:$ND$60=I$4)*(GMW!$NF$2:$NF$60=I$1),0),$C61-1966)</f>
        <v>8.6673539999999996</v>
      </c>
      <c r="J61" s="49" cm="1">
        <f t="array" ref="J61">INDEX(GMW!$A$2:$NF$60,MATCH(1,(GMW!$NE$2:$NE$60=J$3)*(GMW!$ND$2:$ND$60=J$4)*(GMW!$NF$2:$NF$60=J$1),0),$C61-1966)</f>
        <v>1.488767</v>
      </c>
      <c r="K61" s="49" cm="1">
        <f t="array" ref="K61">INDEX(GMW!$A$2:$NF$60,MATCH(1,(GMW!$NE$2:$NE$60=K$3)*(GMW!$ND$2:$ND$60=K$4)*(GMW!$NF$2:$NF$60=K$1),0),$C61-1966)</f>
        <v>306708</v>
      </c>
      <c r="L61" s="49" cm="1">
        <f t="array" ref="L61">INDEX(GMW!$A$2:$NF$60,MATCH(1,(GMW!$NE$2:$NE$60=L$3)*(GMW!$ND$2:$ND$60=L$4)*(GMW!$NF$2:$NF$60=L$1),0),$C61-1966)</f>
        <v>46.533279999999998</v>
      </c>
      <c r="M61" s="49" cm="1">
        <f t="array" ref="M61">INDEX(GMW!$A$2:$NF$60,MATCH(1,(GMW!$NE$2:$NE$60=M$3)*(GMW!$ND$2:$ND$60=M$4)*(GMW!$NF$2:$NF$60=M$1),0),$C61-1966)</f>
        <v>55751</v>
      </c>
      <c r="N61" s="49" cm="1">
        <f t="array" ref="N61">INDEX(GMW!$A$2:$NF$60,MATCH(1,(GMW!$NE$2:$NE$60=N$3)*(GMW!$ND$2:$ND$60=N$4)*(GMW!$NF$2:$NF$60=N$1),0),$C61-1966)</f>
        <v>50344</v>
      </c>
      <c r="O61" s="49" cm="1">
        <f t="array" ref="O61">INDEX(GMW!$A$2:$NF$60,MATCH(1,(GMW!$NE$2:$NE$60=O$3)*(GMW!$ND$2:$ND$60=O$4)*(GMW!$NF$2:$NF$60=O$1),0),$C61-1966)</f>
        <v>7820161</v>
      </c>
      <c r="P61" s="49" cm="1">
        <f t="array" ref="P61">INDEX(GMW!$A$2:$NF$60,MATCH(1,(GMW!$NE$2:$NE$60=P$3)*(GMW!$ND$2:$ND$60=P$4)*(GMW!$NF$2:$NF$60=P$1),0),$C61-1966)</f>
        <v>8.6673539999999996</v>
      </c>
      <c r="Q61" s="49" cm="1">
        <f t="array" ref="Q61">INDEX(GMW!$A$2:$NF$60,MATCH(1,(GMW!$NE$2:$NE$60=Q$3)*(GMW!$ND$2:$ND$60=Q$4)*(GMW!$NF$2:$NF$60=Q$1),0),$C61-1966)</f>
        <v>1.488767</v>
      </c>
    </row>
    <row r="62" spans="1:17" x14ac:dyDescent="0.25">
      <c r="B62" s="49">
        <f t="shared" si="3"/>
        <v>1986</v>
      </c>
      <c r="C62" s="49">
        <f t="shared" si="4"/>
        <v>2028</v>
      </c>
      <c r="D62" s="49" cm="1">
        <f t="array" ref="D62">INDEX(GMW!$A$2:$NF$60,MATCH(1,(GMW!$NE$2:$NE$60=D$3)*(GMW!$ND$2:$ND$60=D$4)*(GMW!$NF$2:$NF$60=D$1),0),$C62-1966)</f>
        <v>312615</v>
      </c>
      <c r="E62" s="49" cm="1">
        <f t="array" ref="E62">INDEX(GMW!$A$2:$NF$60,MATCH(1,(GMW!$NE$2:$NE$60=E$3)*(GMW!$ND$2:$ND$60=E$4)*(GMW!$NF$2:$NF$60=E$1),0),$C62-1966)</f>
        <v>46.924320000000002</v>
      </c>
      <c r="F62" s="49" cm="1">
        <f t="array" ref="F62">INDEX(GMW!$A$2:$NF$60,MATCH(1,(GMW!$NE$2:$NE$60=F$3)*(GMW!$ND$2:$ND$60=F$4)*(GMW!$NF$2:$NF$60=F$1),0),$C62-1966)</f>
        <v>57267</v>
      </c>
      <c r="G62" s="49" cm="1">
        <f t="array" ref="G62">INDEX(GMW!$A$2:$NF$60,MATCH(1,(GMW!$NE$2:$NE$60=G$3)*(GMW!$ND$2:$ND$60=G$4)*(GMW!$NF$2:$NF$60=G$1),0),$C62-1966)</f>
        <v>51050</v>
      </c>
      <c r="H62" s="49" cm="1">
        <f t="array" ref="H62">INDEX(GMW!$A$2:$NF$60,MATCH(1,(GMW!$NE$2:$NE$60=H$3)*(GMW!$ND$2:$ND$60=H$4)*(GMW!$NF$2:$NF$60=H$1),0),$C62-1966)</f>
        <v>7873414</v>
      </c>
      <c r="I62" s="49" cm="1">
        <f t="array" ref="I62">INDEX(GMW!$A$2:$NF$60,MATCH(1,(GMW!$NE$2:$NE$60=I$3)*(GMW!$ND$2:$ND$60=I$4)*(GMW!$NF$2:$NF$60=I$1),0),$C62-1966)</f>
        <v>8.9317460000000004</v>
      </c>
      <c r="J62" s="49" cm="1">
        <f t="array" ref="J62">INDEX(GMW!$A$2:$NF$60,MATCH(1,(GMW!$NE$2:$NE$60=J$3)*(GMW!$ND$2:$ND$60=J$4)*(GMW!$NF$2:$NF$60=J$1),0),$C62-1966)</f>
        <v>1.4303999999999999</v>
      </c>
      <c r="K62" s="49" cm="1">
        <f t="array" ref="K62">INDEX(GMW!$A$2:$NF$60,MATCH(1,(GMW!$NE$2:$NE$60=K$3)*(GMW!$ND$2:$ND$60=K$4)*(GMW!$NF$2:$NF$60=K$1),0),$C62-1966)</f>
        <v>312615</v>
      </c>
      <c r="L62" s="49" cm="1">
        <f t="array" ref="L62">INDEX(GMW!$A$2:$NF$60,MATCH(1,(GMW!$NE$2:$NE$60=L$3)*(GMW!$ND$2:$ND$60=L$4)*(GMW!$NF$2:$NF$60=L$1),0),$C62-1966)</f>
        <v>46.924320000000002</v>
      </c>
      <c r="M62" s="49" cm="1">
        <f t="array" ref="M62">INDEX(GMW!$A$2:$NF$60,MATCH(1,(GMW!$NE$2:$NE$60=M$3)*(GMW!$ND$2:$ND$60=M$4)*(GMW!$NF$2:$NF$60=M$1),0),$C62-1966)</f>
        <v>57267</v>
      </c>
      <c r="N62" s="49" cm="1">
        <f t="array" ref="N62">INDEX(GMW!$A$2:$NF$60,MATCH(1,(GMW!$NE$2:$NE$60=N$3)*(GMW!$ND$2:$ND$60=N$4)*(GMW!$NF$2:$NF$60=N$1),0),$C62-1966)</f>
        <v>51050</v>
      </c>
      <c r="O62" s="49" cm="1">
        <f t="array" ref="O62">INDEX(GMW!$A$2:$NF$60,MATCH(1,(GMW!$NE$2:$NE$60=O$3)*(GMW!$ND$2:$ND$60=O$4)*(GMW!$NF$2:$NF$60=O$1),0),$C62-1966)</f>
        <v>7873414</v>
      </c>
      <c r="P62" s="49" cm="1">
        <f t="array" ref="P62">INDEX(GMW!$A$2:$NF$60,MATCH(1,(GMW!$NE$2:$NE$60=P$3)*(GMW!$ND$2:$ND$60=P$4)*(GMW!$NF$2:$NF$60=P$1),0),$C62-1966)</f>
        <v>8.9317460000000004</v>
      </c>
      <c r="Q62" s="49" cm="1">
        <f t="array" ref="Q62">INDEX(GMW!$A$2:$NF$60,MATCH(1,(GMW!$NE$2:$NE$60=Q$3)*(GMW!$ND$2:$ND$60=Q$4)*(GMW!$NF$2:$NF$60=Q$1),0),$C62-1966)</f>
        <v>1.4303999999999999</v>
      </c>
    </row>
    <row r="63" spans="1:17" x14ac:dyDescent="0.25">
      <c r="A63" s="49">
        <v>1987</v>
      </c>
      <c r="B63" s="49">
        <f t="shared" si="3"/>
        <v>1987</v>
      </c>
      <c r="C63" s="49">
        <f t="shared" si="4"/>
        <v>2029</v>
      </c>
      <c r="D63" s="49" cm="1">
        <f t="array" ref="D63">INDEX(GMW!$A$2:$NF$60,MATCH(1,(GMW!$NE$2:$NE$60=D$3)*(GMW!$ND$2:$ND$60=D$4)*(GMW!$NF$2:$NF$60=D$1),0),$C63-1966)</f>
        <v>314804</v>
      </c>
      <c r="E63" s="49" cm="1">
        <f t="array" ref="E63">INDEX(GMW!$A$2:$NF$60,MATCH(1,(GMW!$NE$2:$NE$60=E$3)*(GMW!$ND$2:$ND$60=E$4)*(GMW!$NF$2:$NF$60=E$1),0),$C63-1966)</f>
        <v>47.237139999999997</v>
      </c>
      <c r="F63" s="49" cm="1">
        <f t="array" ref="F63">INDEX(GMW!$A$2:$NF$60,MATCH(1,(GMW!$NE$2:$NE$60=F$3)*(GMW!$ND$2:$ND$60=F$4)*(GMW!$NF$2:$NF$60=F$1),0),$C63-1966)</f>
        <v>58816</v>
      </c>
      <c r="G63" s="49" cm="1">
        <f t="array" ref="G63">INDEX(GMW!$A$2:$NF$60,MATCH(1,(GMW!$NE$2:$NE$60=G$3)*(GMW!$ND$2:$ND$60=G$4)*(GMW!$NF$2:$NF$60=G$1),0),$C63-1966)</f>
        <v>50423</v>
      </c>
      <c r="H63" s="49" cm="1">
        <f t="array" ref="H63">INDEX(GMW!$A$2:$NF$60,MATCH(1,(GMW!$NE$2:$NE$60=H$3)*(GMW!$ND$2:$ND$60=H$4)*(GMW!$NF$2:$NF$60=H$1),0),$C63-1966)</f>
        <v>7919739</v>
      </c>
      <c r="I63" s="49" cm="1">
        <f t="array" ref="I63">INDEX(GMW!$A$2:$NF$60,MATCH(1,(GMW!$NE$2:$NE$60=I$3)*(GMW!$ND$2:$ND$60=I$4)*(GMW!$NF$2:$NF$60=I$1),0),$C63-1966)</f>
        <v>9.230518</v>
      </c>
      <c r="J63" s="49" cm="1">
        <f t="array" ref="J63">INDEX(GMW!$A$2:$NF$60,MATCH(1,(GMW!$NE$2:$NE$60=J$3)*(GMW!$ND$2:$ND$60=J$4)*(GMW!$NF$2:$NF$60=J$1),0),$C63-1966)</f>
        <v>1.542033</v>
      </c>
      <c r="K63" s="49" cm="1">
        <f t="array" ref="K63">INDEX(GMW!$A$2:$NF$60,MATCH(1,(GMW!$NE$2:$NE$60=K$3)*(GMW!$ND$2:$ND$60=K$4)*(GMW!$NF$2:$NF$60=K$1),0),$C63-1966)</f>
        <v>314804</v>
      </c>
      <c r="L63" s="49" cm="1">
        <f t="array" ref="L63">INDEX(GMW!$A$2:$NF$60,MATCH(1,(GMW!$NE$2:$NE$60=L$3)*(GMW!$ND$2:$ND$60=L$4)*(GMW!$NF$2:$NF$60=L$1),0),$C63-1966)</f>
        <v>47.237139999999997</v>
      </c>
      <c r="M63" s="49" cm="1">
        <f t="array" ref="M63">INDEX(GMW!$A$2:$NF$60,MATCH(1,(GMW!$NE$2:$NE$60=M$3)*(GMW!$ND$2:$ND$60=M$4)*(GMW!$NF$2:$NF$60=M$1),0),$C63-1966)</f>
        <v>58816</v>
      </c>
      <c r="N63" s="49" cm="1">
        <f t="array" ref="N63">INDEX(GMW!$A$2:$NF$60,MATCH(1,(GMW!$NE$2:$NE$60=N$3)*(GMW!$ND$2:$ND$60=N$4)*(GMW!$NF$2:$NF$60=N$1),0),$C63-1966)</f>
        <v>50423</v>
      </c>
      <c r="O63" s="49" cm="1">
        <f t="array" ref="O63">INDEX(GMW!$A$2:$NF$60,MATCH(1,(GMW!$NE$2:$NE$60=O$3)*(GMW!$ND$2:$ND$60=O$4)*(GMW!$NF$2:$NF$60=O$1),0),$C63-1966)</f>
        <v>7919739</v>
      </c>
      <c r="P63" s="49" cm="1">
        <f t="array" ref="P63">INDEX(GMW!$A$2:$NF$60,MATCH(1,(GMW!$NE$2:$NE$60=P$3)*(GMW!$ND$2:$ND$60=P$4)*(GMW!$NF$2:$NF$60=P$1),0),$C63-1966)</f>
        <v>9.230518</v>
      </c>
      <c r="Q63" s="49" cm="1">
        <f t="array" ref="Q63">INDEX(GMW!$A$2:$NF$60,MATCH(1,(GMW!$NE$2:$NE$60=Q$3)*(GMW!$ND$2:$ND$60=Q$4)*(GMW!$NF$2:$NF$60=Q$1),0),$C63-1966)</f>
        <v>1.542033</v>
      </c>
    </row>
    <row r="64" spans="1:17" x14ac:dyDescent="0.25">
      <c r="B64" s="49">
        <f t="shared" si="3"/>
        <v>1987</v>
      </c>
      <c r="C64" s="49">
        <f t="shared" si="4"/>
        <v>2030</v>
      </c>
      <c r="D64" s="49" cm="1">
        <f t="array" ref="D64">INDEX(GMW!$A$2:$NF$60,MATCH(1,(GMW!$NE$2:$NE$60=D$3)*(GMW!$ND$2:$ND$60=D$4)*(GMW!$NF$2:$NF$60=D$1),0),$C64-1966)</f>
        <v>319478</v>
      </c>
      <c r="E64" s="49" cm="1">
        <f t="array" ref="E64">INDEX(GMW!$A$2:$NF$60,MATCH(1,(GMW!$NE$2:$NE$60=E$3)*(GMW!$ND$2:$ND$60=E$4)*(GMW!$NF$2:$NF$60=E$1),0),$C64-1966)</f>
        <v>47.836730000000003</v>
      </c>
      <c r="F64" s="49" cm="1">
        <f t="array" ref="F64">INDEX(GMW!$A$2:$NF$60,MATCH(1,(GMW!$NE$2:$NE$60=F$3)*(GMW!$ND$2:$ND$60=F$4)*(GMW!$NF$2:$NF$60=F$1),0),$C64-1966)</f>
        <v>58324</v>
      </c>
      <c r="G64" s="49" cm="1">
        <f t="array" ref="G64">INDEX(GMW!$A$2:$NF$60,MATCH(1,(GMW!$NE$2:$NE$60=G$3)*(GMW!$ND$2:$ND$60=G$4)*(GMW!$NF$2:$NF$60=G$1),0),$C64-1966)</f>
        <v>52940</v>
      </c>
      <c r="H64" s="49" cm="1">
        <f t="array" ref="H64">INDEX(GMW!$A$2:$NF$60,MATCH(1,(GMW!$NE$2:$NE$60=H$3)*(GMW!$ND$2:$ND$60=H$4)*(GMW!$NF$2:$NF$60=H$1),0),$C64-1966)</f>
        <v>8027385</v>
      </c>
      <c r="I64" s="49" cm="1">
        <f t="array" ref="I64">INDEX(GMW!$A$2:$NF$60,MATCH(1,(GMW!$NE$2:$NE$60=I$3)*(GMW!$ND$2:$ND$60=I$4)*(GMW!$NF$2:$NF$60=I$1),0),$C64-1966)</f>
        <v>9.6661619999999999</v>
      </c>
      <c r="J64" s="49" cm="1">
        <f t="array" ref="J64">INDEX(GMW!$A$2:$NF$60,MATCH(1,(GMW!$NE$2:$NE$60=J$3)*(GMW!$ND$2:$ND$60=J$4)*(GMW!$NF$2:$NF$60=J$1),0),$C64-1966)</f>
        <v>1.641767</v>
      </c>
      <c r="K64" s="49" cm="1">
        <f t="array" ref="K64">INDEX(GMW!$A$2:$NF$60,MATCH(1,(GMW!$NE$2:$NE$60=K$3)*(GMW!$ND$2:$ND$60=K$4)*(GMW!$NF$2:$NF$60=K$1),0),$C64-1966)</f>
        <v>319478</v>
      </c>
      <c r="L64" s="49" cm="1">
        <f t="array" ref="L64">INDEX(GMW!$A$2:$NF$60,MATCH(1,(GMW!$NE$2:$NE$60=L$3)*(GMW!$ND$2:$ND$60=L$4)*(GMW!$NF$2:$NF$60=L$1),0),$C64-1966)</f>
        <v>47.836730000000003</v>
      </c>
      <c r="M64" s="49" cm="1">
        <f t="array" ref="M64">INDEX(GMW!$A$2:$NF$60,MATCH(1,(GMW!$NE$2:$NE$60=M$3)*(GMW!$ND$2:$ND$60=M$4)*(GMW!$NF$2:$NF$60=M$1),0),$C64-1966)</f>
        <v>58324</v>
      </c>
      <c r="N64" s="49" cm="1">
        <f t="array" ref="N64">INDEX(GMW!$A$2:$NF$60,MATCH(1,(GMW!$NE$2:$NE$60=N$3)*(GMW!$ND$2:$ND$60=N$4)*(GMW!$NF$2:$NF$60=N$1),0),$C64-1966)</f>
        <v>52940</v>
      </c>
      <c r="O64" s="49" cm="1">
        <f t="array" ref="O64">INDEX(GMW!$A$2:$NF$60,MATCH(1,(GMW!$NE$2:$NE$60=O$3)*(GMW!$ND$2:$ND$60=O$4)*(GMW!$NF$2:$NF$60=O$1),0),$C64-1966)</f>
        <v>8027385</v>
      </c>
      <c r="P64" s="49" cm="1">
        <f t="array" ref="P64">INDEX(GMW!$A$2:$NF$60,MATCH(1,(GMW!$NE$2:$NE$60=P$3)*(GMW!$ND$2:$ND$60=P$4)*(GMW!$NF$2:$NF$60=P$1),0),$C64-1966)</f>
        <v>9.6661619999999999</v>
      </c>
      <c r="Q64" s="49" cm="1">
        <f t="array" ref="Q64">INDEX(GMW!$A$2:$NF$60,MATCH(1,(GMW!$NE$2:$NE$60=Q$3)*(GMW!$ND$2:$ND$60=Q$4)*(GMW!$NF$2:$NF$60=Q$1),0),$C64-1966)</f>
        <v>1.641767</v>
      </c>
    </row>
    <row r="65" spans="1:17" x14ac:dyDescent="0.25">
      <c r="B65" s="49">
        <f t="shared" si="3"/>
        <v>1987</v>
      </c>
      <c r="C65" s="49">
        <f t="shared" si="4"/>
        <v>2031</v>
      </c>
      <c r="D65" s="49" cm="1">
        <f t="array" ref="D65">INDEX(GMW!$A$2:$NF$60,MATCH(1,(GMW!$NE$2:$NE$60=D$3)*(GMW!$ND$2:$ND$60=D$4)*(GMW!$NF$2:$NF$60=D$1),0),$C65-1966)</f>
        <v>327346</v>
      </c>
      <c r="E65" s="49" cm="1">
        <f t="array" ref="E65">INDEX(GMW!$A$2:$NF$60,MATCH(1,(GMW!$NE$2:$NE$60=E$3)*(GMW!$ND$2:$ND$60=E$4)*(GMW!$NF$2:$NF$60=E$1),0),$C65-1966)</f>
        <v>47.888869999999997</v>
      </c>
      <c r="F65" s="49" cm="1">
        <f t="array" ref="F65">INDEX(GMW!$A$2:$NF$60,MATCH(1,(GMW!$NE$2:$NE$60=F$3)*(GMW!$ND$2:$ND$60=F$4)*(GMW!$NF$2:$NF$60=F$1),0),$C65-1966)</f>
        <v>60470</v>
      </c>
      <c r="G65" s="49" cm="1">
        <f t="array" ref="G65">INDEX(GMW!$A$2:$NF$60,MATCH(1,(GMW!$NE$2:$NE$60=G$3)*(GMW!$ND$2:$ND$60=G$4)*(GMW!$NF$2:$NF$60=G$1),0),$C65-1966)</f>
        <v>55384</v>
      </c>
      <c r="H65" s="49" cm="1">
        <f t="array" ref="H65">INDEX(GMW!$A$2:$NF$60,MATCH(1,(GMW!$NE$2:$NE$60=H$3)*(GMW!$ND$2:$ND$60=H$4)*(GMW!$NF$2:$NF$60=H$1),0),$C65-1966)</f>
        <v>8108687</v>
      </c>
      <c r="I65" s="49" cm="1">
        <f t="array" ref="I65">INDEX(GMW!$A$2:$NF$60,MATCH(1,(GMW!$NE$2:$NE$60=I$3)*(GMW!$ND$2:$ND$60=I$4)*(GMW!$NF$2:$NF$60=I$1),0),$C65-1966)</f>
        <v>10.012689999999999</v>
      </c>
      <c r="J65" s="49" cm="1">
        <f t="array" ref="J65">INDEX(GMW!$A$2:$NF$60,MATCH(1,(GMW!$NE$2:$NE$60=J$3)*(GMW!$ND$2:$ND$60=J$4)*(GMW!$NF$2:$NF$60=J$1),0),$C65-1966)</f>
        <v>1.6178669999999999</v>
      </c>
      <c r="K65" s="49" cm="1">
        <f t="array" ref="K65">INDEX(GMW!$A$2:$NF$60,MATCH(1,(GMW!$NE$2:$NE$60=K$3)*(GMW!$ND$2:$ND$60=K$4)*(GMW!$NF$2:$NF$60=K$1),0),$C65-1966)</f>
        <v>327346</v>
      </c>
      <c r="L65" s="49" cm="1">
        <f t="array" ref="L65">INDEX(GMW!$A$2:$NF$60,MATCH(1,(GMW!$NE$2:$NE$60=L$3)*(GMW!$ND$2:$ND$60=L$4)*(GMW!$NF$2:$NF$60=L$1),0),$C65-1966)</f>
        <v>47.888869999999997</v>
      </c>
      <c r="M65" s="49" cm="1">
        <f t="array" ref="M65">INDEX(GMW!$A$2:$NF$60,MATCH(1,(GMW!$NE$2:$NE$60=M$3)*(GMW!$ND$2:$ND$60=M$4)*(GMW!$NF$2:$NF$60=M$1),0),$C65-1966)</f>
        <v>60470</v>
      </c>
      <c r="N65" s="49" cm="1">
        <f t="array" ref="N65">INDEX(GMW!$A$2:$NF$60,MATCH(1,(GMW!$NE$2:$NE$60=N$3)*(GMW!$ND$2:$ND$60=N$4)*(GMW!$NF$2:$NF$60=N$1),0),$C65-1966)</f>
        <v>55384</v>
      </c>
      <c r="O65" s="49" cm="1">
        <f t="array" ref="O65">INDEX(GMW!$A$2:$NF$60,MATCH(1,(GMW!$NE$2:$NE$60=O$3)*(GMW!$ND$2:$ND$60=O$4)*(GMW!$NF$2:$NF$60=O$1),0),$C65-1966)</f>
        <v>8108687</v>
      </c>
      <c r="P65" s="49" cm="1">
        <f t="array" ref="P65">INDEX(GMW!$A$2:$NF$60,MATCH(1,(GMW!$NE$2:$NE$60=P$3)*(GMW!$ND$2:$ND$60=P$4)*(GMW!$NF$2:$NF$60=P$1),0),$C65-1966)</f>
        <v>10.012689999999999</v>
      </c>
      <c r="Q65" s="49" cm="1">
        <f t="array" ref="Q65">INDEX(GMW!$A$2:$NF$60,MATCH(1,(GMW!$NE$2:$NE$60=Q$3)*(GMW!$ND$2:$ND$60=Q$4)*(GMW!$NF$2:$NF$60=Q$1),0),$C65-1966)</f>
        <v>1.6178669999999999</v>
      </c>
    </row>
    <row r="66" spans="1:17" x14ac:dyDescent="0.25">
      <c r="B66" s="49">
        <f t="shared" si="3"/>
        <v>1987</v>
      </c>
      <c r="C66" s="49">
        <f t="shared" si="4"/>
        <v>2032</v>
      </c>
      <c r="D66" s="49" cm="1">
        <f t="array" ref="D66">INDEX(GMW!$A$2:$NF$60,MATCH(1,(GMW!$NE$2:$NE$60=D$3)*(GMW!$ND$2:$ND$60=D$4)*(GMW!$NF$2:$NF$60=D$1),0),$C66-1966)</f>
        <v>331075</v>
      </c>
      <c r="E66" s="49" cm="1">
        <f t="array" ref="E66">INDEX(GMW!$A$2:$NF$60,MATCH(1,(GMW!$NE$2:$NE$60=E$3)*(GMW!$ND$2:$ND$60=E$4)*(GMW!$NF$2:$NF$60=E$1),0),$C66-1966)</f>
        <v>48.436320000000002</v>
      </c>
      <c r="F66" s="49" cm="1">
        <f t="array" ref="F66">INDEX(GMW!$A$2:$NF$60,MATCH(1,(GMW!$NE$2:$NE$60=F$3)*(GMW!$ND$2:$ND$60=F$4)*(GMW!$NF$2:$NF$60=F$1),0),$C66-1966)</f>
        <v>60226</v>
      </c>
      <c r="G66" s="49" cm="1">
        <f t="array" ref="G66">INDEX(GMW!$A$2:$NF$60,MATCH(1,(GMW!$NE$2:$NE$60=G$3)*(GMW!$ND$2:$ND$60=G$4)*(GMW!$NF$2:$NF$60=G$1),0),$C66-1966)</f>
        <v>56457</v>
      </c>
      <c r="H66" s="49" cm="1">
        <f t="array" ref="H66">INDEX(GMW!$A$2:$NF$60,MATCH(1,(GMW!$NE$2:$NE$60=H$3)*(GMW!$ND$2:$ND$60=H$4)*(GMW!$NF$2:$NF$60=H$1),0),$C66-1966)</f>
        <v>8222465</v>
      </c>
      <c r="I66" s="49" cm="1">
        <f t="array" ref="I66">INDEX(GMW!$A$2:$NF$60,MATCH(1,(GMW!$NE$2:$NE$60=I$3)*(GMW!$ND$2:$ND$60=I$4)*(GMW!$NF$2:$NF$60=I$1),0),$C66-1966)</f>
        <v>10.444559999999999</v>
      </c>
      <c r="J66" s="49" cm="1">
        <f t="array" ref="J66">INDEX(GMW!$A$2:$NF$60,MATCH(1,(GMW!$NE$2:$NE$60=J$3)*(GMW!$ND$2:$ND$60=J$4)*(GMW!$NF$2:$NF$60=J$1),0),$C66-1966)</f>
        <v>1.7549330000000001</v>
      </c>
      <c r="K66" s="49" cm="1">
        <f t="array" ref="K66">INDEX(GMW!$A$2:$NF$60,MATCH(1,(GMW!$NE$2:$NE$60=K$3)*(GMW!$ND$2:$ND$60=K$4)*(GMW!$NF$2:$NF$60=K$1),0),$C66-1966)</f>
        <v>331075</v>
      </c>
      <c r="L66" s="49" cm="1">
        <f t="array" ref="L66">INDEX(GMW!$A$2:$NF$60,MATCH(1,(GMW!$NE$2:$NE$60=L$3)*(GMW!$ND$2:$ND$60=L$4)*(GMW!$NF$2:$NF$60=L$1),0),$C66-1966)</f>
        <v>48.436320000000002</v>
      </c>
      <c r="M66" s="49" cm="1">
        <f t="array" ref="M66">INDEX(GMW!$A$2:$NF$60,MATCH(1,(GMW!$NE$2:$NE$60=M$3)*(GMW!$ND$2:$ND$60=M$4)*(GMW!$NF$2:$NF$60=M$1),0),$C66-1966)</f>
        <v>60226</v>
      </c>
      <c r="N66" s="49" cm="1">
        <f t="array" ref="N66">INDEX(GMW!$A$2:$NF$60,MATCH(1,(GMW!$NE$2:$NE$60=N$3)*(GMW!$ND$2:$ND$60=N$4)*(GMW!$NF$2:$NF$60=N$1),0),$C66-1966)</f>
        <v>56457</v>
      </c>
      <c r="O66" s="49" cm="1">
        <f t="array" ref="O66">INDEX(GMW!$A$2:$NF$60,MATCH(1,(GMW!$NE$2:$NE$60=O$3)*(GMW!$ND$2:$ND$60=O$4)*(GMW!$NF$2:$NF$60=O$1),0),$C66-1966)</f>
        <v>8222465</v>
      </c>
      <c r="P66" s="49" cm="1">
        <f t="array" ref="P66">INDEX(GMW!$A$2:$NF$60,MATCH(1,(GMW!$NE$2:$NE$60=P$3)*(GMW!$ND$2:$ND$60=P$4)*(GMW!$NF$2:$NF$60=P$1),0),$C66-1966)</f>
        <v>10.444559999999999</v>
      </c>
      <c r="Q66" s="49" cm="1">
        <f t="array" ref="Q66">INDEX(GMW!$A$2:$NF$60,MATCH(1,(GMW!$NE$2:$NE$60=Q$3)*(GMW!$ND$2:$ND$60=Q$4)*(GMW!$NF$2:$NF$60=Q$1),0),$C66-1966)</f>
        <v>1.7549330000000001</v>
      </c>
    </row>
    <row r="67" spans="1:17" x14ac:dyDescent="0.25">
      <c r="A67" s="49">
        <v>1988</v>
      </c>
      <c r="B67" s="49">
        <f t="shared" si="3"/>
        <v>1988</v>
      </c>
      <c r="C67" s="49">
        <f t="shared" si="4"/>
        <v>2033</v>
      </c>
      <c r="D67" s="49" cm="1">
        <f t="array" ref="D67">INDEX(GMW!$A$2:$NF$60,MATCH(1,(GMW!$NE$2:$NE$60=D$3)*(GMW!$ND$2:$ND$60=D$4)*(GMW!$NF$2:$NF$60=D$1),0),$C67-1966)</f>
        <v>336442</v>
      </c>
      <c r="E67" s="49" cm="1">
        <f t="array" ref="E67">INDEX(GMW!$A$2:$NF$60,MATCH(1,(GMW!$NE$2:$NE$60=E$3)*(GMW!$ND$2:$ND$60=E$4)*(GMW!$NF$2:$NF$60=E$1),0),$C67-1966)</f>
        <v>48.566670000000002</v>
      </c>
      <c r="F67" s="49" cm="1">
        <f t="array" ref="F67">INDEX(GMW!$A$2:$NF$60,MATCH(1,(GMW!$NE$2:$NE$60=F$3)*(GMW!$ND$2:$ND$60=F$4)*(GMW!$NF$2:$NF$60=F$1),0),$C67-1966)</f>
        <v>59215</v>
      </c>
      <c r="G67" s="49" cm="1">
        <f t="array" ref="G67">INDEX(GMW!$A$2:$NF$60,MATCH(1,(GMW!$NE$2:$NE$60=G$3)*(GMW!$ND$2:$ND$60=G$4)*(GMW!$NF$2:$NF$60=G$1),0),$C67-1966)</f>
        <v>57025</v>
      </c>
      <c r="H67" s="49" cm="1">
        <f t="array" ref="H67">INDEX(GMW!$A$2:$NF$60,MATCH(1,(GMW!$NE$2:$NE$60=H$3)*(GMW!$ND$2:$ND$60=H$4)*(GMW!$NF$2:$NF$60=H$1),0),$C67-1966)</f>
        <v>8252325</v>
      </c>
      <c r="I67" s="49" cm="1">
        <f t="array" ref="I67">INDEX(GMW!$A$2:$NF$60,MATCH(1,(GMW!$NE$2:$NE$60=I$3)*(GMW!$ND$2:$ND$60=I$4)*(GMW!$NF$2:$NF$60=I$1),0),$C67-1966)</f>
        <v>11.01301</v>
      </c>
      <c r="J67" s="49" cm="1">
        <f t="array" ref="J67">INDEX(GMW!$A$2:$NF$60,MATCH(1,(GMW!$NE$2:$NE$60=J$3)*(GMW!$ND$2:$ND$60=J$4)*(GMW!$NF$2:$NF$60=J$1),0),$C67-1966)</f>
        <v>1.7961</v>
      </c>
      <c r="K67" s="49" cm="1">
        <f t="array" ref="K67">INDEX(GMW!$A$2:$NF$60,MATCH(1,(GMW!$NE$2:$NE$60=K$3)*(GMW!$ND$2:$ND$60=K$4)*(GMW!$NF$2:$NF$60=K$1),0),$C67-1966)</f>
        <v>336442</v>
      </c>
      <c r="L67" s="49" cm="1">
        <f t="array" ref="L67">INDEX(GMW!$A$2:$NF$60,MATCH(1,(GMW!$NE$2:$NE$60=L$3)*(GMW!$ND$2:$ND$60=L$4)*(GMW!$NF$2:$NF$60=L$1),0),$C67-1966)</f>
        <v>48.566670000000002</v>
      </c>
      <c r="M67" s="49" cm="1">
        <f t="array" ref="M67">INDEX(GMW!$A$2:$NF$60,MATCH(1,(GMW!$NE$2:$NE$60=M$3)*(GMW!$ND$2:$ND$60=M$4)*(GMW!$NF$2:$NF$60=M$1),0),$C67-1966)</f>
        <v>59215</v>
      </c>
      <c r="N67" s="49" cm="1">
        <f t="array" ref="N67">INDEX(GMW!$A$2:$NF$60,MATCH(1,(GMW!$NE$2:$NE$60=N$3)*(GMW!$ND$2:$ND$60=N$4)*(GMW!$NF$2:$NF$60=N$1),0),$C67-1966)</f>
        <v>57025</v>
      </c>
      <c r="O67" s="49" cm="1">
        <f t="array" ref="O67">INDEX(GMW!$A$2:$NF$60,MATCH(1,(GMW!$NE$2:$NE$60=O$3)*(GMW!$ND$2:$ND$60=O$4)*(GMW!$NF$2:$NF$60=O$1),0),$C67-1966)</f>
        <v>8252325</v>
      </c>
      <c r="P67" s="49" cm="1">
        <f t="array" ref="P67">INDEX(GMW!$A$2:$NF$60,MATCH(1,(GMW!$NE$2:$NE$60=P$3)*(GMW!$ND$2:$ND$60=P$4)*(GMW!$NF$2:$NF$60=P$1),0),$C67-1966)</f>
        <v>11.01301</v>
      </c>
      <c r="Q67" s="49" cm="1">
        <f t="array" ref="Q67">INDEX(GMW!$A$2:$NF$60,MATCH(1,(GMW!$NE$2:$NE$60=Q$3)*(GMW!$ND$2:$ND$60=Q$4)*(GMW!$NF$2:$NF$60=Q$1),0),$C67-1966)</f>
        <v>1.7961</v>
      </c>
    </row>
    <row r="68" spans="1:17" x14ac:dyDescent="0.25">
      <c r="B68" s="49">
        <f t="shared" si="3"/>
        <v>1988</v>
      </c>
      <c r="C68" s="49">
        <f t="shared" si="4"/>
        <v>2034</v>
      </c>
      <c r="D68" s="49" cm="1">
        <f t="array" ref="D68">INDEX(GMW!$A$2:$NF$60,MATCH(1,(GMW!$NE$2:$NE$60=D$3)*(GMW!$ND$2:$ND$60=D$4)*(GMW!$NF$2:$NF$60=D$1),0),$C68-1966)</f>
        <v>338186</v>
      </c>
      <c r="E68" s="49" cm="1">
        <f t="array" ref="E68">INDEX(GMW!$A$2:$NF$60,MATCH(1,(GMW!$NE$2:$NE$60=E$3)*(GMW!$ND$2:$ND$60=E$4)*(GMW!$NF$2:$NF$60=E$1),0),$C68-1966)</f>
        <v>49.5</v>
      </c>
      <c r="F68" s="49" cm="1">
        <f t="array" ref="F68">INDEX(GMW!$A$2:$NF$60,MATCH(1,(GMW!$NE$2:$NE$60=F$3)*(GMW!$ND$2:$ND$60=F$4)*(GMW!$NF$2:$NF$60=F$1),0),$C68-1966)</f>
        <v>60427</v>
      </c>
      <c r="G68" s="49" cm="1">
        <f t="array" ref="G68">INDEX(GMW!$A$2:$NF$60,MATCH(1,(GMW!$NE$2:$NE$60=G$3)*(GMW!$ND$2:$ND$60=G$4)*(GMW!$NF$2:$NF$60=G$1),0),$C68-1966)</f>
        <v>59388</v>
      </c>
      <c r="H68" s="49" cm="1">
        <f t="array" ref="H68">INDEX(GMW!$A$2:$NF$60,MATCH(1,(GMW!$NE$2:$NE$60=H$3)*(GMW!$ND$2:$ND$60=H$4)*(GMW!$NF$2:$NF$60=H$1),0),$C68-1966)</f>
        <v>8336019</v>
      </c>
      <c r="I68" s="49" cm="1">
        <f t="array" ref="I68">INDEX(GMW!$A$2:$NF$60,MATCH(1,(GMW!$NE$2:$NE$60=I$3)*(GMW!$ND$2:$ND$60=I$4)*(GMW!$NF$2:$NF$60=I$1),0),$C68-1966)</f>
        <v>11.2683</v>
      </c>
      <c r="J68" s="49" cm="1">
        <f t="array" ref="J68">INDEX(GMW!$A$2:$NF$60,MATCH(1,(GMW!$NE$2:$NE$60=J$3)*(GMW!$ND$2:$ND$60=J$4)*(GMW!$NF$2:$NF$60=J$1),0),$C68-1966)</f>
        <v>1.8416330000000001</v>
      </c>
      <c r="K68" s="49" cm="1">
        <f t="array" ref="K68">INDEX(GMW!$A$2:$NF$60,MATCH(1,(GMW!$NE$2:$NE$60=K$3)*(GMW!$ND$2:$ND$60=K$4)*(GMW!$NF$2:$NF$60=K$1),0),$C68-1966)</f>
        <v>338186</v>
      </c>
      <c r="L68" s="49" cm="1">
        <f t="array" ref="L68">INDEX(GMW!$A$2:$NF$60,MATCH(1,(GMW!$NE$2:$NE$60=L$3)*(GMW!$ND$2:$ND$60=L$4)*(GMW!$NF$2:$NF$60=L$1),0),$C68-1966)</f>
        <v>49.5</v>
      </c>
      <c r="M68" s="49" cm="1">
        <f t="array" ref="M68">INDEX(GMW!$A$2:$NF$60,MATCH(1,(GMW!$NE$2:$NE$60=M$3)*(GMW!$ND$2:$ND$60=M$4)*(GMW!$NF$2:$NF$60=M$1),0),$C68-1966)</f>
        <v>60427</v>
      </c>
      <c r="N68" s="49" cm="1">
        <f t="array" ref="N68">INDEX(GMW!$A$2:$NF$60,MATCH(1,(GMW!$NE$2:$NE$60=N$3)*(GMW!$ND$2:$ND$60=N$4)*(GMW!$NF$2:$NF$60=N$1),0),$C68-1966)</f>
        <v>59388</v>
      </c>
      <c r="O68" s="49" cm="1">
        <f t="array" ref="O68">INDEX(GMW!$A$2:$NF$60,MATCH(1,(GMW!$NE$2:$NE$60=O$3)*(GMW!$ND$2:$ND$60=O$4)*(GMW!$NF$2:$NF$60=O$1),0),$C68-1966)</f>
        <v>8336019</v>
      </c>
      <c r="P68" s="49" cm="1">
        <f t="array" ref="P68">INDEX(GMW!$A$2:$NF$60,MATCH(1,(GMW!$NE$2:$NE$60=P$3)*(GMW!$ND$2:$ND$60=P$4)*(GMW!$NF$2:$NF$60=P$1),0),$C68-1966)</f>
        <v>11.2683</v>
      </c>
      <c r="Q68" s="49" cm="1">
        <f t="array" ref="Q68">INDEX(GMW!$A$2:$NF$60,MATCH(1,(GMW!$NE$2:$NE$60=Q$3)*(GMW!$ND$2:$ND$60=Q$4)*(GMW!$NF$2:$NF$60=Q$1),0),$C68-1966)</f>
        <v>1.8416330000000001</v>
      </c>
    </row>
    <row r="69" spans="1:17" x14ac:dyDescent="0.25">
      <c r="B69" s="49">
        <f t="shared" si="3"/>
        <v>1988</v>
      </c>
      <c r="C69" s="49">
        <f t="shared" si="4"/>
        <v>2035</v>
      </c>
      <c r="D69" s="49" cm="1">
        <f t="array" ref="D69">INDEX(GMW!$A$2:$NF$60,MATCH(1,(GMW!$NE$2:$NE$60=D$3)*(GMW!$ND$2:$ND$60=D$4)*(GMW!$NF$2:$NF$60=D$1),0),$C69-1966)</f>
        <v>342414</v>
      </c>
      <c r="E69" s="49" cm="1">
        <f t="array" ref="E69">INDEX(GMW!$A$2:$NF$60,MATCH(1,(GMW!$NE$2:$NE$60=E$3)*(GMW!$ND$2:$ND$60=E$4)*(GMW!$NF$2:$NF$60=E$1),0),$C69-1966)</f>
        <v>49.9</v>
      </c>
      <c r="F69" s="49" cm="1">
        <f t="array" ref="F69">INDEX(GMW!$A$2:$NF$60,MATCH(1,(GMW!$NE$2:$NE$60=F$3)*(GMW!$ND$2:$ND$60=F$4)*(GMW!$NF$2:$NF$60=F$1),0),$C69-1966)</f>
        <v>60771</v>
      </c>
      <c r="G69" s="49" cm="1">
        <f t="array" ref="G69">INDEX(GMW!$A$2:$NF$60,MATCH(1,(GMW!$NE$2:$NE$60=G$3)*(GMW!$ND$2:$ND$60=G$4)*(GMW!$NF$2:$NF$60=G$1),0),$C69-1966)</f>
        <v>60945</v>
      </c>
      <c r="H69" s="49" cm="1">
        <f t="array" ref="H69">INDEX(GMW!$A$2:$NF$60,MATCH(1,(GMW!$NE$2:$NE$60=H$3)*(GMW!$ND$2:$ND$60=H$4)*(GMW!$NF$2:$NF$60=H$1),0),$C69-1966)</f>
        <v>8411593</v>
      </c>
      <c r="I69" s="49" cm="1">
        <f t="array" ref="I69">INDEX(GMW!$A$2:$NF$60,MATCH(1,(GMW!$NE$2:$NE$60=I$3)*(GMW!$ND$2:$ND$60=I$4)*(GMW!$NF$2:$NF$60=I$1),0),$C69-1966)</f>
        <v>11.476190000000001</v>
      </c>
      <c r="J69" s="49" cm="1">
        <f t="array" ref="J69">INDEX(GMW!$A$2:$NF$60,MATCH(1,(GMW!$NE$2:$NE$60=J$3)*(GMW!$ND$2:$ND$60=J$4)*(GMW!$NF$2:$NF$60=J$1),0),$C69-1966)</f>
        <v>1.6952670000000001</v>
      </c>
      <c r="K69" s="49" cm="1">
        <f t="array" ref="K69">INDEX(GMW!$A$2:$NF$60,MATCH(1,(GMW!$NE$2:$NE$60=K$3)*(GMW!$ND$2:$ND$60=K$4)*(GMW!$NF$2:$NF$60=K$1),0),$C69-1966)</f>
        <v>342414</v>
      </c>
      <c r="L69" s="49" cm="1">
        <f t="array" ref="L69">INDEX(GMW!$A$2:$NF$60,MATCH(1,(GMW!$NE$2:$NE$60=L$3)*(GMW!$ND$2:$ND$60=L$4)*(GMW!$NF$2:$NF$60=L$1),0),$C69-1966)</f>
        <v>49.9</v>
      </c>
      <c r="M69" s="49" cm="1">
        <f t="array" ref="M69">INDEX(GMW!$A$2:$NF$60,MATCH(1,(GMW!$NE$2:$NE$60=M$3)*(GMW!$ND$2:$ND$60=M$4)*(GMW!$NF$2:$NF$60=M$1),0),$C69-1966)</f>
        <v>60771</v>
      </c>
      <c r="N69" s="49" cm="1">
        <f t="array" ref="N69">INDEX(GMW!$A$2:$NF$60,MATCH(1,(GMW!$NE$2:$NE$60=N$3)*(GMW!$ND$2:$ND$60=N$4)*(GMW!$NF$2:$NF$60=N$1),0),$C69-1966)</f>
        <v>60945</v>
      </c>
      <c r="O69" s="49" cm="1">
        <f t="array" ref="O69">INDEX(GMW!$A$2:$NF$60,MATCH(1,(GMW!$NE$2:$NE$60=O$3)*(GMW!$ND$2:$ND$60=O$4)*(GMW!$NF$2:$NF$60=O$1),0),$C69-1966)</f>
        <v>8411593</v>
      </c>
      <c r="P69" s="49" cm="1">
        <f t="array" ref="P69">INDEX(GMW!$A$2:$NF$60,MATCH(1,(GMW!$NE$2:$NE$60=P$3)*(GMW!$ND$2:$ND$60=P$4)*(GMW!$NF$2:$NF$60=P$1),0),$C69-1966)</f>
        <v>11.476190000000001</v>
      </c>
      <c r="Q69" s="49" cm="1">
        <f t="array" ref="Q69">INDEX(GMW!$A$2:$NF$60,MATCH(1,(GMW!$NE$2:$NE$60=Q$3)*(GMW!$ND$2:$ND$60=Q$4)*(GMW!$NF$2:$NF$60=Q$1),0),$C69-1966)</f>
        <v>1.6952670000000001</v>
      </c>
    </row>
    <row r="70" spans="1:17" x14ac:dyDescent="0.25">
      <c r="B70" s="49">
        <f t="shared" si="3"/>
        <v>1988</v>
      </c>
      <c r="C70" s="49">
        <f t="shared" si="4"/>
        <v>2036</v>
      </c>
      <c r="D70" s="49" cm="1">
        <f t="array" ref="D70">INDEX(GMW!$A$2:$NF$60,MATCH(1,(GMW!$NE$2:$NE$60=D$3)*(GMW!$ND$2:$ND$60=D$4)*(GMW!$NF$2:$NF$60=D$1),0),$C70-1966)</f>
        <v>345162</v>
      </c>
      <c r="E70" s="49" cm="1">
        <f t="array" ref="E70">INDEX(GMW!$A$2:$NF$60,MATCH(1,(GMW!$NE$2:$NE$60=E$3)*(GMW!$ND$2:$ND$60=E$4)*(GMW!$NF$2:$NF$60=E$1),0),$C70-1966)</f>
        <v>50.466670000000001</v>
      </c>
      <c r="F70" s="49" cm="1">
        <f t="array" ref="F70">INDEX(GMW!$A$2:$NF$60,MATCH(1,(GMW!$NE$2:$NE$60=F$3)*(GMW!$ND$2:$ND$60=F$4)*(GMW!$NF$2:$NF$60=F$1),0),$C70-1966)</f>
        <v>59544</v>
      </c>
      <c r="G70" s="49" cm="1">
        <f t="array" ref="G70">INDEX(GMW!$A$2:$NF$60,MATCH(1,(GMW!$NE$2:$NE$60=G$3)*(GMW!$ND$2:$ND$60=G$4)*(GMW!$NF$2:$NF$60=G$1),0),$C70-1966)</f>
        <v>64442</v>
      </c>
      <c r="H70" s="49" cm="1">
        <f t="array" ref="H70">INDEX(GMW!$A$2:$NF$60,MATCH(1,(GMW!$NE$2:$NE$60=H$3)*(GMW!$ND$2:$ND$60=H$4)*(GMW!$NF$2:$NF$60=H$1),0),$C70-1966)</f>
        <v>8499554</v>
      </c>
      <c r="I70" s="49" cm="1">
        <f t="array" ref="I70">INDEX(GMW!$A$2:$NF$60,MATCH(1,(GMW!$NE$2:$NE$60=I$3)*(GMW!$ND$2:$ND$60=I$4)*(GMW!$NF$2:$NF$60=I$1),0),$C70-1966)</f>
        <v>11.76102</v>
      </c>
      <c r="J70" s="49" cm="1">
        <f t="array" ref="J70">INDEX(GMW!$A$2:$NF$60,MATCH(1,(GMW!$NE$2:$NE$60=J$3)*(GMW!$ND$2:$ND$60=J$4)*(GMW!$NF$2:$NF$60=J$1),0),$C70-1966)</f>
        <v>1.7918000000000001</v>
      </c>
      <c r="K70" s="49" cm="1">
        <f t="array" ref="K70">INDEX(GMW!$A$2:$NF$60,MATCH(1,(GMW!$NE$2:$NE$60=K$3)*(GMW!$ND$2:$ND$60=K$4)*(GMW!$NF$2:$NF$60=K$1),0),$C70-1966)</f>
        <v>345162</v>
      </c>
      <c r="L70" s="49" cm="1">
        <f t="array" ref="L70">INDEX(GMW!$A$2:$NF$60,MATCH(1,(GMW!$NE$2:$NE$60=L$3)*(GMW!$ND$2:$ND$60=L$4)*(GMW!$NF$2:$NF$60=L$1),0),$C70-1966)</f>
        <v>50.466670000000001</v>
      </c>
      <c r="M70" s="49" cm="1">
        <f t="array" ref="M70">INDEX(GMW!$A$2:$NF$60,MATCH(1,(GMW!$NE$2:$NE$60=M$3)*(GMW!$ND$2:$ND$60=M$4)*(GMW!$NF$2:$NF$60=M$1),0),$C70-1966)</f>
        <v>59544</v>
      </c>
      <c r="N70" s="49" cm="1">
        <f t="array" ref="N70">INDEX(GMW!$A$2:$NF$60,MATCH(1,(GMW!$NE$2:$NE$60=N$3)*(GMW!$ND$2:$ND$60=N$4)*(GMW!$NF$2:$NF$60=N$1),0),$C70-1966)</f>
        <v>64442</v>
      </c>
      <c r="O70" s="49" cm="1">
        <f t="array" ref="O70">INDEX(GMW!$A$2:$NF$60,MATCH(1,(GMW!$NE$2:$NE$60=O$3)*(GMW!$ND$2:$ND$60=O$4)*(GMW!$NF$2:$NF$60=O$1),0),$C70-1966)</f>
        <v>8499554</v>
      </c>
      <c r="P70" s="49" cm="1">
        <f t="array" ref="P70">INDEX(GMW!$A$2:$NF$60,MATCH(1,(GMW!$NE$2:$NE$60=P$3)*(GMW!$ND$2:$ND$60=P$4)*(GMW!$NF$2:$NF$60=P$1),0),$C70-1966)</f>
        <v>11.76102</v>
      </c>
      <c r="Q70" s="49" cm="1">
        <f t="array" ref="Q70">INDEX(GMW!$A$2:$NF$60,MATCH(1,(GMW!$NE$2:$NE$60=Q$3)*(GMW!$ND$2:$ND$60=Q$4)*(GMW!$NF$2:$NF$60=Q$1),0),$C70-1966)</f>
        <v>1.7918000000000001</v>
      </c>
    </row>
    <row r="71" spans="1:17" x14ac:dyDescent="0.25">
      <c r="A71" s="49">
        <v>1989</v>
      </c>
      <c r="B71" s="49">
        <f t="shared" si="3"/>
        <v>1989</v>
      </c>
      <c r="C71" s="49">
        <f t="shared" si="4"/>
        <v>2037</v>
      </c>
      <c r="D71" s="49" cm="1">
        <f t="array" ref="D71">INDEX(GMW!$A$2:$NF$60,MATCH(1,(GMW!$NE$2:$NE$60=D$3)*(GMW!$ND$2:$ND$60=D$4)*(GMW!$NF$2:$NF$60=D$1),0),$C71-1966)</f>
        <v>346836</v>
      </c>
      <c r="E71" s="49" cm="1">
        <f t="array" ref="E71">INDEX(GMW!$A$2:$NF$60,MATCH(1,(GMW!$NE$2:$NE$60=E$3)*(GMW!$ND$2:$ND$60=E$4)*(GMW!$NF$2:$NF$60=E$1),0),$C71-1966)</f>
        <v>51</v>
      </c>
      <c r="F71" s="49" cm="1">
        <f t="array" ref="F71">INDEX(GMW!$A$2:$NF$60,MATCH(1,(GMW!$NE$2:$NE$60=F$3)*(GMW!$ND$2:$ND$60=F$4)*(GMW!$NF$2:$NF$60=F$1),0),$C71-1966)</f>
        <v>62278</v>
      </c>
      <c r="G71" s="49" cm="1">
        <f t="array" ref="G71">INDEX(GMW!$A$2:$NF$60,MATCH(1,(GMW!$NE$2:$NE$60=G$3)*(GMW!$ND$2:$ND$60=G$4)*(GMW!$NF$2:$NF$60=G$1),0),$C71-1966)</f>
        <v>65266</v>
      </c>
      <c r="H71" s="49" cm="1">
        <f t="array" ref="H71">INDEX(GMW!$A$2:$NF$60,MATCH(1,(GMW!$NE$2:$NE$60=H$3)*(GMW!$ND$2:$ND$60=H$4)*(GMW!$NF$2:$NF$60=H$1),0),$C71-1966)</f>
        <v>8556037</v>
      </c>
      <c r="I71" s="49" cm="1">
        <f t="array" ref="I71">INDEX(GMW!$A$2:$NF$60,MATCH(1,(GMW!$NE$2:$NE$60=I$3)*(GMW!$ND$2:$ND$60=I$4)*(GMW!$NF$2:$NF$60=I$1),0),$C71-1966)</f>
        <v>11.91778</v>
      </c>
      <c r="J71" s="49" cm="1">
        <f t="array" ref="J71">INDEX(GMW!$A$2:$NF$60,MATCH(1,(GMW!$NE$2:$NE$60=J$3)*(GMW!$ND$2:$ND$60=J$4)*(GMW!$NF$2:$NF$60=J$1),0),$C71-1966)</f>
        <v>1.747833</v>
      </c>
      <c r="K71" s="49" cm="1">
        <f t="array" ref="K71">INDEX(GMW!$A$2:$NF$60,MATCH(1,(GMW!$NE$2:$NE$60=K$3)*(GMW!$ND$2:$ND$60=K$4)*(GMW!$NF$2:$NF$60=K$1),0),$C71-1966)</f>
        <v>346836</v>
      </c>
      <c r="L71" s="49" cm="1">
        <f t="array" ref="L71">INDEX(GMW!$A$2:$NF$60,MATCH(1,(GMW!$NE$2:$NE$60=L$3)*(GMW!$ND$2:$ND$60=L$4)*(GMW!$NF$2:$NF$60=L$1),0),$C71-1966)</f>
        <v>51</v>
      </c>
      <c r="M71" s="49" cm="1">
        <f t="array" ref="M71">INDEX(GMW!$A$2:$NF$60,MATCH(1,(GMW!$NE$2:$NE$60=M$3)*(GMW!$ND$2:$ND$60=M$4)*(GMW!$NF$2:$NF$60=M$1),0),$C71-1966)</f>
        <v>62278</v>
      </c>
      <c r="N71" s="49" cm="1">
        <f t="array" ref="N71">INDEX(GMW!$A$2:$NF$60,MATCH(1,(GMW!$NE$2:$NE$60=N$3)*(GMW!$ND$2:$ND$60=N$4)*(GMW!$NF$2:$NF$60=N$1),0),$C71-1966)</f>
        <v>65266</v>
      </c>
      <c r="O71" s="49" cm="1">
        <f t="array" ref="O71">INDEX(GMW!$A$2:$NF$60,MATCH(1,(GMW!$NE$2:$NE$60=O$3)*(GMW!$ND$2:$ND$60=O$4)*(GMW!$NF$2:$NF$60=O$1),0),$C71-1966)</f>
        <v>8556037</v>
      </c>
      <c r="P71" s="49" cm="1">
        <f t="array" ref="P71">INDEX(GMW!$A$2:$NF$60,MATCH(1,(GMW!$NE$2:$NE$60=P$3)*(GMW!$ND$2:$ND$60=P$4)*(GMW!$NF$2:$NF$60=P$1),0),$C71-1966)</f>
        <v>11.91778</v>
      </c>
      <c r="Q71" s="49" cm="1">
        <f t="array" ref="Q71">INDEX(GMW!$A$2:$NF$60,MATCH(1,(GMW!$NE$2:$NE$60=Q$3)*(GMW!$ND$2:$ND$60=Q$4)*(GMW!$NF$2:$NF$60=Q$1),0),$C71-1966)</f>
        <v>1.747833</v>
      </c>
    </row>
    <row r="72" spans="1:17" x14ac:dyDescent="0.25">
      <c r="B72" s="49">
        <f t="shared" si="3"/>
        <v>1989</v>
      </c>
      <c r="C72" s="49">
        <f t="shared" si="4"/>
        <v>2038</v>
      </c>
      <c r="D72" s="49" cm="1">
        <f t="array" ref="D72">INDEX(GMW!$A$2:$NF$60,MATCH(1,(GMW!$NE$2:$NE$60=D$3)*(GMW!$ND$2:$ND$60=D$4)*(GMW!$NF$2:$NF$60=D$1),0),$C72-1966)</f>
        <v>348997</v>
      </c>
      <c r="E72" s="49" cm="1">
        <f t="array" ref="E72">INDEX(GMW!$A$2:$NF$60,MATCH(1,(GMW!$NE$2:$NE$60=E$3)*(GMW!$ND$2:$ND$60=E$4)*(GMW!$NF$2:$NF$60=E$1),0),$C72-1966)</f>
        <v>52.133339999999997</v>
      </c>
      <c r="F72" s="49" cm="1">
        <f t="array" ref="F72">INDEX(GMW!$A$2:$NF$60,MATCH(1,(GMW!$NE$2:$NE$60=F$3)*(GMW!$ND$2:$ND$60=F$4)*(GMW!$NF$2:$NF$60=F$1),0),$C72-1966)</f>
        <v>61292</v>
      </c>
      <c r="G72" s="49" cm="1">
        <f t="array" ref="G72">INDEX(GMW!$A$2:$NF$60,MATCH(1,(GMW!$NE$2:$NE$60=G$3)*(GMW!$ND$2:$ND$60=G$4)*(GMW!$NF$2:$NF$60=G$1),0),$C72-1966)</f>
        <v>63935</v>
      </c>
      <c r="H72" s="49" cm="1">
        <f t="array" ref="H72">INDEX(GMW!$A$2:$NF$60,MATCH(1,(GMW!$NE$2:$NE$60=H$3)*(GMW!$ND$2:$ND$60=H$4)*(GMW!$NF$2:$NF$60=H$1),0),$C72-1966)</f>
        <v>8605575</v>
      </c>
      <c r="I72" s="49" cm="1">
        <f t="array" ref="I72">INDEX(GMW!$A$2:$NF$60,MATCH(1,(GMW!$NE$2:$NE$60=I$3)*(GMW!$ND$2:$ND$60=I$4)*(GMW!$NF$2:$NF$60=I$1),0),$C72-1966)</f>
        <v>12.29861</v>
      </c>
      <c r="J72" s="49" cm="1">
        <f t="array" ref="J72">INDEX(GMW!$A$2:$NF$60,MATCH(1,(GMW!$NE$2:$NE$60=J$3)*(GMW!$ND$2:$ND$60=J$4)*(GMW!$NF$2:$NF$60=J$1),0),$C72-1966)</f>
        <v>1.6283000000000001</v>
      </c>
      <c r="K72" s="49" cm="1">
        <f t="array" ref="K72">INDEX(GMW!$A$2:$NF$60,MATCH(1,(GMW!$NE$2:$NE$60=K$3)*(GMW!$ND$2:$ND$60=K$4)*(GMW!$NF$2:$NF$60=K$1),0),$C72-1966)</f>
        <v>348997</v>
      </c>
      <c r="L72" s="49" cm="1">
        <f t="array" ref="L72">INDEX(GMW!$A$2:$NF$60,MATCH(1,(GMW!$NE$2:$NE$60=L$3)*(GMW!$ND$2:$ND$60=L$4)*(GMW!$NF$2:$NF$60=L$1),0),$C72-1966)</f>
        <v>52.133339999999997</v>
      </c>
      <c r="M72" s="49" cm="1">
        <f t="array" ref="M72">INDEX(GMW!$A$2:$NF$60,MATCH(1,(GMW!$NE$2:$NE$60=M$3)*(GMW!$ND$2:$ND$60=M$4)*(GMW!$NF$2:$NF$60=M$1),0),$C72-1966)</f>
        <v>61292</v>
      </c>
      <c r="N72" s="49" cm="1">
        <f t="array" ref="N72">INDEX(GMW!$A$2:$NF$60,MATCH(1,(GMW!$NE$2:$NE$60=N$3)*(GMW!$ND$2:$ND$60=N$4)*(GMW!$NF$2:$NF$60=N$1),0),$C72-1966)</f>
        <v>63935</v>
      </c>
      <c r="O72" s="49" cm="1">
        <f t="array" ref="O72">INDEX(GMW!$A$2:$NF$60,MATCH(1,(GMW!$NE$2:$NE$60=O$3)*(GMW!$ND$2:$ND$60=O$4)*(GMW!$NF$2:$NF$60=O$1),0),$C72-1966)</f>
        <v>8605575</v>
      </c>
      <c r="P72" s="49" cm="1">
        <f t="array" ref="P72">INDEX(GMW!$A$2:$NF$60,MATCH(1,(GMW!$NE$2:$NE$60=P$3)*(GMW!$ND$2:$ND$60=P$4)*(GMW!$NF$2:$NF$60=P$1),0),$C72-1966)</f>
        <v>12.29861</v>
      </c>
      <c r="Q72" s="49" cm="1">
        <f t="array" ref="Q72">INDEX(GMW!$A$2:$NF$60,MATCH(1,(GMW!$NE$2:$NE$60=Q$3)*(GMW!$ND$2:$ND$60=Q$4)*(GMW!$NF$2:$NF$60=Q$1),0),$C72-1966)</f>
        <v>1.6283000000000001</v>
      </c>
    </row>
    <row r="73" spans="1:17" x14ac:dyDescent="0.25">
      <c r="B73" s="49">
        <f t="shared" si="3"/>
        <v>1989</v>
      </c>
      <c r="C73" s="49">
        <f t="shared" si="4"/>
        <v>2039</v>
      </c>
      <c r="D73" s="49" cm="1">
        <f t="array" ref="D73">INDEX(GMW!$A$2:$NF$60,MATCH(1,(GMW!$NE$2:$NE$60=D$3)*(GMW!$ND$2:$ND$60=D$4)*(GMW!$NF$2:$NF$60=D$1),0),$C73-1966)</f>
        <v>349572</v>
      </c>
      <c r="E73" s="49" cm="1">
        <f t="array" ref="E73">INDEX(GMW!$A$2:$NF$60,MATCH(1,(GMW!$NE$2:$NE$60=E$3)*(GMW!$ND$2:$ND$60=E$4)*(GMW!$NF$2:$NF$60=E$1),0),$C73-1966)</f>
        <v>52.466670000000001</v>
      </c>
      <c r="F73" s="49" cm="1">
        <f t="array" ref="F73">INDEX(GMW!$A$2:$NF$60,MATCH(1,(GMW!$NE$2:$NE$60=F$3)*(GMW!$ND$2:$ND$60=F$4)*(GMW!$NF$2:$NF$60=F$1),0),$C73-1966)</f>
        <v>62836</v>
      </c>
      <c r="G73" s="49" cm="1">
        <f t="array" ref="G73">INDEX(GMW!$A$2:$NF$60,MATCH(1,(GMW!$NE$2:$NE$60=G$3)*(GMW!$ND$2:$ND$60=G$4)*(GMW!$NF$2:$NF$60=G$1),0),$C73-1966)</f>
        <v>65429</v>
      </c>
      <c r="H73" s="49" cm="1">
        <f t="array" ref="H73">INDEX(GMW!$A$2:$NF$60,MATCH(1,(GMW!$NE$2:$NE$60=H$3)*(GMW!$ND$2:$ND$60=H$4)*(GMW!$NF$2:$NF$60=H$1),0),$C73-1966)</f>
        <v>8658190</v>
      </c>
      <c r="I73" s="49" cm="1">
        <f t="array" ref="I73">INDEX(GMW!$A$2:$NF$60,MATCH(1,(GMW!$NE$2:$NE$60=I$3)*(GMW!$ND$2:$ND$60=I$4)*(GMW!$NF$2:$NF$60=I$1),0),$C73-1966)</f>
        <v>12.876060000000001</v>
      </c>
      <c r="J73" s="49" cm="1">
        <f t="array" ref="J73">INDEX(GMW!$A$2:$NF$60,MATCH(1,(GMW!$NE$2:$NE$60=J$3)*(GMW!$ND$2:$ND$60=J$4)*(GMW!$NF$2:$NF$60=J$1),0),$C73-1966)</f>
        <v>1.5971329999999999</v>
      </c>
      <c r="K73" s="49" cm="1">
        <f t="array" ref="K73">INDEX(GMW!$A$2:$NF$60,MATCH(1,(GMW!$NE$2:$NE$60=K$3)*(GMW!$ND$2:$ND$60=K$4)*(GMW!$NF$2:$NF$60=K$1),0),$C73-1966)</f>
        <v>349572</v>
      </c>
      <c r="L73" s="49" cm="1">
        <f t="array" ref="L73">INDEX(GMW!$A$2:$NF$60,MATCH(1,(GMW!$NE$2:$NE$60=L$3)*(GMW!$ND$2:$ND$60=L$4)*(GMW!$NF$2:$NF$60=L$1),0),$C73-1966)</f>
        <v>52.466670000000001</v>
      </c>
      <c r="M73" s="49" cm="1">
        <f t="array" ref="M73">INDEX(GMW!$A$2:$NF$60,MATCH(1,(GMW!$NE$2:$NE$60=M$3)*(GMW!$ND$2:$ND$60=M$4)*(GMW!$NF$2:$NF$60=M$1),0),$C73-1966)</f>
        <v>62836</v>
      </c>
      <c r="N73" s="49" cm="1">
        <f t="array" ref="N73">INDEX(GMW!$A$2:$NF$60,MATCH(1,(GMW!$NE$2:$NE$60=N$3)*(GMW!$ND$2:$ND$60=N$4)*(GMW!$NF$2:$NF$60=N$1),0),$C73-1966)</f>
        <v>65429</v>
      </c>
      <c r="O73" s="49" cm="1">
        <f t="array" ref="O73">INDEX(GMW!$A$2:$NF$60,MATCH(1,(GMW!$NE$2:$NE$60=O$3)*(GMW!$ND$2:$ND$60=O$4)*(GMW!$NF$2:$NF$60=O$1),0),$C73-1966)</f>
        <v>8658190</v>
      </c>
      <c r="P73" s="49" cm="1">
        <f t="array" ref="P73">INDEX(GMW!$A$2:$NF$60,MATCH(1,(GMW!$NE$2:$NE$60=P$3)*(GMW!$ND$2:$ND$60=P$4)*(GMW!$NF$2:$NF$60=P$1),0),$C73-1966)</f>
        <v>12.876060000000001</v>
      </c>
      <c r="Q73" s="49" cm="1">
        <f t="array" ref="Q73">INDEX(GMW!$A$2:$NF$60,MATCH(1,(GMW!$NE$2:$NE$60=Q$3)*(GMW!$ND$2:$ND$60=Q$4)*(GMW!$NF$2:$NF$60=Q$1),0),$C73-1966)</f>
        <v>1.5971329999999999</v>
      </c>
    </row>
    <row r="74" spans="1:17" x14ac:dyDescent="0.25">
      <c r="B74" s="49">
        <f t="shared" si="3"/>
        <v>1989</v>
      </c>
      <c r="C74" s="49">
        <f t="shared" si="4"/>
        <v>2040</v>
      </c>
      <c r="D74" s="49" cm="1">
        <f t="array" ref="D74">INDEX(GMW!$A$2:$NF$60,MATCH(1,(GMW!$NE$2:$NE$60=D$3)*(GMW!$ND$2:$ND$60=D$4)*(GMW!$NF$2:$NF$60=D$1),0),$C74-1966)</f>
        <v>349523</v>
      </c>
      <c r="E74" s="49" cm="1">
        <f t="array" ref="E74">INDEX(GMW!$A$2:$NF$60,MATCH(1,(GMW!$NE$2:$NE$60=E$3)*(GMW!$ND$2:$ND$60=E$4)*(GMW!$NF$2:$NF$60=E$1),0),$C74-1966)</f>
        <v>53.266669999999998</v>
      </c>
      <c r="F74" s="49" cm="1">
        <f t="array" ref="F74">INDEX(GMW!$A$2:$NF$60,MATCH(1,(GMW!$NE$2:$NE$60=F$3)*(GMW!$ND$2:$ND$60=F$4)*(GMW!$NF$2:$NF$60=F$1),0),$C74-1966)</f>
        <v>64551</v>
      </c>
      <c r="G74" s="49" cm="1">
        <f t="array" ref="G74">INDEX(GMW!$A$2:$NF$60,MATCH(1,(GMW!$NE$2:$NE$60=G$3)*(GMW!$ND$2:$ND$60=G$4)*(GMW!$NF$2:$NF$60=G$1),0),$C74-1966)</f>
        <v>64379</v>
      </c>
      <c r="H74" s="49" cm="1">
        <f t="array" ref="H74">INDEX(GMW!$A$2:$NF$60,MATCH(1,(GMW!$NE$2:$NE$60=H$3)*(GMW!$ND$2:$ND$60=H$4)*(GMW!$NF$2:$NF$60=H$1),0),$C74-1966)</f>
        <v>8750633</v>
      </c>
      <c r="I74" s="49" cm="1">
        <f t="array" ref="I74">INDEX(GMW!$A$2:$NF$60,MATCH(1,(GMW!$NE$2:$NE$60=I$3)*(GMW!$ND$2:$ND$60=I$4)*(GMW!$NF$2:$NF$60=I$1),0),$C74-1966)</f>
        <v>13.819699999999999</v>
      </c>
      <c r="J74" s="49" cm="1">
        <f t="array" ref="J74">INDEX(GMW!$A$2:$NF$60,MATCH(1,(GMW!$NE$2:$NE$60=J$3)*(GMW!$ND$2:$ND$60=J$4)*(GMW!$NF$2:$NF$60=J$1),0),$C74-1966)</f>
        <v>1.5854330000000001</v>
      </c>
      <c r="K74" s="49" cm="1">
        <f t="array" ref="K74">INDEX(GMW!$A$2:$NF$60,MATCH(1,(GMW!$NE$2:$NE$60=K$3)*(GMW!$ND$2:$ND$60=K$4)*(GMW!$NF$2:$NF$60=K$1),0),$C74-1966)</f>
        <v>349523</v>
      </c>
      <c r="L74" s="49" cm="1">
        <f t="array" ref="L74">INDEX(GMW!$A$2:$NF$60,MATCH(1,(GMW!$NE$2:$NE$60=L$3)*(GMW!$ND$2:$ND$60=L$4)*(GMW!$NF$2:$NF$60=L$1),0),$C74-1966)</f>
        <v>53.266669999999998</v>
      </c>
      <c r="M74" s="49" cm="1">
        <f t="array" ref="M74">INDEX(GMW!$A$2:$NF$60,MATCH(1,(GMW!$NE$2:$NE$60=M$3)*(GMW!$ND$2:$ND$60=M$4)*(GMW!$NF$2:$NF$60=M$1),0),$C74-1966)</f>
        <v>64551</v>
      </c>
      <c r="N74" s="49" cm="1">
        <f t="array" ref="N74">INDEX(GMW!$A$2:$NF$60,MATCH(1,(GMW!$NE$2:$NE$60=N$3)*(GMW!$ND$2:$ND$60=N$4)*(GMW!$NF$2:$NF$60=N$1),0),$C74-1966)</f>
        <v>64379</v>
      </c>
      <c r="O74" s="49" cm="1">
        <f t="array" ref="O74">INDEX(GMW!$A$2:$NF$60,MATCH(1,(GMW!$NE$2:$NE$60=O$3)*(GMW!$ND$2:$ND$60=O$4)*(GMW!$NF$2:$NF$60=O$1),0),$C74-1966)</f>
        <v>8750633</v>
      </c>
      <c r="P74" s="49" cm="1">
        <f t="array" ref="P74">INDEX(GMW!$A$2:$NF$60,MATCH(1,(GMW!$NE$2:$NE$60=P$3)*(GMW!$ND$2:$ND$60=P$4)*(GMW!$NF$2:$NF$60=P$1),0),$C74-1966)</f>
        <v>13.819699999999999</v>
      </c>
      <c r="Q74" s="49" cm="1">
        <f t="array" ref="Q74">INDEX(GMW!$A$2:$NF$60,MATCH(1,(GMW!$NE$2:$NE$60=Q$3)*(GMW!$ND$2:$ND$60=Q$4)*(GMW!$NF$2:$NF$60=Q$1),0),$C74-1966)</f>
        <v>1.5854330000000001</v>
      </c>
    </row>
    <row r="75" spans="1:17" x14ac:dyDescent="0.25">
      <c r="A75" s="49">
        <v>1990</v>
      </c>
      <c r="B75" s="49">
        <f t="shared" si="3"/>
        <v>1990</v>
      </c>
      <c r="C75" s="49">
        <f t="shared" si="4"/>
        <v>2041</v>
      </c>
      <c r="D75" s="49" cm="1">
        <f t="array" ref="D75">INDEX(GMW!$A$2:$NF$60,MATCH(1,(GMW!$NE$2:$NE$60=D$3)*(GMW!$ND$2:$ND$60=D$4)*(GMW!$NF$2:$NF$60=D$1),0),$C75-1966)</f>
        <v>351299</v>
      </c>
      <c r="E75" s="49" cm="1">
        <f t="array" ref="E75">INDEX(GMW!$A$2:$NF$60,MATCH(1,(GMW!$NE$2:$NE$60=E$3)*(GMW!$ND$2:$ND$60=E$4)*(GMW!$NF$2:$NF$60=E$1),0),$C75-1966)</f>
        <v>53.933329999999998</v>
      </c>
      <c r="F75" s="49" cm="1">
        <f t="array" ref="F75">INDEX(GMW!$A$2:$NF$60,MATCH(1,(GMW!$NE$2:$NE$60=F$3)*(GMW!$ND$2:$ND$60=F$4)*(GMW!$NF$2:$NF$60=F$1),0),$C75-1966)</f>
        <v>65996</v>
      </c>
      <c r="G75" s="49" cm="1">
        <f t="array" ref="G75">INDEX(GMW!$A$2:$NF$60,MATCH(1,(GMW!$NE$2:$NE$60=G$3)*(GMW!$ND$2:$ND$60=G$4)*(GMW!$NF$2:$NF$60=G$1),0),$C75-1966)</f>
        <v>65982</v>
      </c>
      <c r="H75" s="49" cm="1">
        <f t="array" ref="H75">INDEX(GMW!$A$2:$NF$60,MATCH(1,(GMW!$NE$2:$NE$60=H$3)*(GMW!$ND$2:$ND$60=H$4)*(GMW!$NF$2:$NF$60=H$1),0),$C75-1966)</f>
        <v>8892965</v>
      </c>
      <c r="I75" s="49" cm="1">
        <f t="array" ref="I75">INDEX(GMW!$A$2:$NF$60,MATCH(1,(GMW!$NE$2:$NE$60=I$3)*(GMW!$ND$2:$ND$60=I$4)*(GMW!$NF$2:$NF$60=I$1),0),$C75-1966)</f>
        <v>14.9648</v>
      </c>
      <c r="J75" s="49" cm="1">
        <f t="array" ref="J75">INDEX(GMW!$A$2:$NF$60,MATCH(1,(GMW!$NE$2:$NE$60=J$3)*(GMW!$ND$2:$ND$60=J$4)*(GMW!$NF$2:$NF$60=J$1),0),$C75-1966)</f>
        <v>1.6577</v>
      </c>
      <c r="K75" s="49" cm="1">
        <f t="array" ref="K75">INDEX(GMW!$A$2:$NF$60,MATCH(1,(GMW!$NE$2:$NE$60=K$3)*(GMW!$ND$2:$ND$60=K$4)*(GMW!$NF$2:$NF$60=K$1),0),$C75-1966)</f>
        <v>351299</v>
      </c>
      <c r="L75" s="49" cm="1">
        <f t="array" ref="L75">INDEX(GMW!$A$2:$NF$60,MATCH(1,(GMW!$NE$2:$NE$60=L$3)*(GMW!$ND$2:$ND$60=L$4)*(GMW!$NF$2:$NF$60=L$1),0),$C75-1966)</f>
        <v>53.933329999999998</v>
      </c>
      <c r="M75" s="49" cm="1">
        <f t="array" ref="M75">INDEX(GMW!$A$2:$NF$60,MATCH(1,(GMW!$NE$2:$NE$60=M$3)*(GMW!$ND$2:$ND$60=M$4)*(GMW!$NF$2:$NF$60=M$1),0),$C75-1966)</f>
        <v>65996</v>
      </c>
      <c r="N75" s="49" cm="1">
        <f t="array" ref="N75">INDEX(GMW!$A$2:$NF$60,MATCH(1,(GMW!$NE$2:$NE$60=N$3)*(GMW!$ND$2:$ND$60=N$4)*(GMW!$NF$2:$NF$60=N$1),0),$C75-1966)</f>
        <v>65982</v>
      </c>
      <c r="O75" s="49" cm="1">
        <f t="array" ref="O75">INDEX(GMW!$A$2:$NF$60,MATCH(1,(GMW!$NE$2:$NE$60=O$3)*(GMW!$ND$2:$ND$60=O$4)*(GMW!$NF$2:$NF$60=O$1),0),$C75-1966)</f>
        <v>8892965</v>
      </c>
      <c r="P75" s="49" cm="1">
        <f t="array" ref="P75">INDEX(GMW!$A$2:$NF$60,MATCH(1,(GMW!$NE$2:$NE$60=P$3)*(GMW!$ND$2:$ND$60=P$4)*(GMW!$NF$2:$NF$60=P$1),0),$C75-1966)</f>
        <v>14.9648</v>
      </c>
      <c r="Q75" s="49" cm="1">
        <f t="array" ref="Q75">INDEX(GMW!$A$2:$NF$60,MATCH(1,(GMW!$NE$2:$NE$60=Q$3)*(GMW!$ND$2:$ND$60=Q$4)*(GMW!$NF$2:$NF$60=Q$1),0),$C75-1966)</f>
        <v>1.6577</v>
      </c>
    </row>
    <row r="76" spans="1:17" x14ac:dyDescent="0.25">
      <c r="B76" s="49">
        <f t="shared" ref="B76:B139" si="5">+B72+1</f>
        <v>1990</v>
      </c>
      <c r="C76" s="49">
        <f t="shared" si="4"/>
        <v>2042</v>
      </c>
      <c r="D76" s="49" cm="1">
        <f t="array" ref="D76">INDEX(GMW!$A$2:$NF$60,MATCH(1,(GMW!$NE$2:$NE$60=D$3)*(GMW!$ND$2:$ND$60=D$4)*(GMW!$NF$2:$NF$60=D$1),0),$C76-1966)</f>
        <v>353663</v>
      </c>
      <c r="E76" s="49" cm="1">
        <f t="array" ref="E76">INDEX(GMW!$A$2:$NF$60,MATCH(1,(GMW!$NE$2:$NE$60=E$3)*(GMW!$ND$2:$ND$60=E$4)*(GMW!$NF$2:$NF$60=E$1),0),$C76-1966)</f>
        <v>55.6</v>
      </c>
      <c r="F76" s="49" cm="1">
        <f t="array" ref="F76">INDEX(GMW!$A$2:$NF$60,MATCH(1,(GMW!$NE$2:$NE$60=F$3)*(GMW!$ND$2:$ND$60=F$4)*(GMW!$NF$2:$NF$60=F$1),0),$C76-1966)</f>
        <v>65850</v>
      </c>
      <c r="G76" s="49" cm="1">
        <f t="array" ref="G76">INDEX(GMW!$A$2:$NF$60,MATCH(1,(GMW!$NE$2:$NE$60=G$3)*(GMW!$ND$2:$ND$60=G$4)*(GMW!$NF$2:$NF$60=G$1),0),$C76-1966)</f>
        <v>65805</v>
      </c>
      <c r="H76" s="49" cm="1">
        <f t="array" ref="H76">INDEX(GMW!$A$2:$NF$60,MATCH(1,(GMW!$NE$2:$NE$60=H$3)*(GMW!$ND$2:$ND$60=H$4)*(GMW!$NF$2:$NF$60=H$1),0),$C76-1966)</f>
        <v>8949743</v>
      </c>
      <c r="I76" s="49" cm="1">
        <f t="array" ref="I76">INDEX(GMW!$A$2:$NF$60,MATCH(1,(GMW!$NE$2:$NE$60=I$3)*(GMW!$ND$2:$ND$60=I$4)*(GMW!$NF$2:$NF$60=I$1),0),$C76-1966)</f>
        <v>15.84853</v>
      </c>
      <c r="J76" s="49" cm="1">
        <f t="array" ref="J76">INDEX(GMW!$A$2:$NF$60,MATCH(1,(GMW!$NE$2:$NE$60=J$3)*(GMW!$ND$2:$ND$60=J$4)*(GMW!$NF$2:$NF$60=J$1),0),$C76-1966)</f>
        <v>1.6748670000000001</v>
      </c>
      <c r="K76" s="49" cm="1">
        <f t="array" ref="K76">INDEX(GMW!$A$2:$NF$60,MATCH(1,(GMW!$NE$2:$NE$60=K$3)*(GMW!$ND$2:$ND$60=K$4)*(GMW!$NF$2:$NF$60=K$1),0),$C76-1966)</f>
        <v>353663</v>
      </c>
      <c r="L76" s="49" cm="1">
        <f t="array" ref="L76">INDEX(GMW!$A$2:$NF$60,MATCH(1,(GMW!$NE$2:$NE$60=L$3)*(GMW!$ND$2:$ND$60=L$4)*(GMW!$NF$2:$NF$60=L$1),0),$C76-1966)</f>
        <v>55.6</v>
      </c>
      <c r="M76" s="49" cm="1">
        <f t="array" ref="M76">INDEX(GMW!$A$2:$NF$60,MATCH(1,(GMW!$NE$2:$NE$60=M$3)*(GMW!$ND$2:$ND$60=M$4)*(GMW!$NF$2:$NF$60=M$1),0),$C76-1966)</f>
        <v>65850</v>
      </c>
      <c r="N76" s="49" cm="1">
        <f t="array" ref="N76">INDEX(GMW!$A$2:$NF$60,MATCH(1,(GMW!$NE$2:$NE$60=N$3)*(GMW!$ND$2:$ND$60=N$4)*(GMW!$NF$2:$NF$60=N$1),0),$C76-1966)</f>
        <v>65805</v>
      </c>
      <c r="O76" s="49" cm="1">
        <f t="array" ref="O76">INDEX(GMW!$A$2:$NF$60,MATCH(1,(GMW!$NE$2:$NE$60=O$3)*(GMW!$ND$2:$ND$60=O$4)*(GMW!$NF$2:$NF$60=O$1),0),$C76-1966)</f>
        <v>8949743</v>
      </c>
      <c r="P76" s="49" cm="1">
        <f t="array" ref="P76">INDEX(GMW!$A$2:$NF$60,MATCH(1,(GMW!$NE$2:$NE$60=P$3)*(GMW!$ND$2:$ND$60=P$4)*(GMW!$NF$2:$NF$60=P$1),0),$C76-1966)</f>
        <v>15.84853</v>
      </c>
      <c r="Q76" s="49" cm="1">
        <f t="array" ref="Q76">INDEX(GMW!$A$2:$NF$60,MATCH(1,(GMW!$NE$2:$NE$60=Q$3)*(GMW!$ND$2:$ND$60=Q$4)*(GMW!$NF$2:$NF$60=Q$1),0),$C76-1966)</f>
        <v>1.6748670000000001</v>
      </c>
    </row>
    <row r="77" spans="1:17" x14ac:dyDescent="0.25">
      <c r="B77" s="49">
        <f t="shared" si="5"/>
        <v>1990</v>
      </c>
      <c r="C77" s="49">
        <f t="shared" si="4"/>
        <v>2043</v>
      </c>
      <c r="D77" s="49" cm="1">
        <f t="array" ref="D77">INDEX(GMW!$A$2:$NF$60,MATCH(1,(GMW!$NE$2:$NE$60=D$3)*(GMW!$ND$2:$ND$60=D$4)*(GMW!$NF$2:$NF$60=D$1),0),$C77-1966)</f>
        <v>349780</v>
      </c>
      <c r="E77" s="49" cm="1">
        <f t="array" ref="E77">INDEX(GMW!$A$2:$NF$60,MATCH(1,(GMW!$NE$2:$NE$60=E$3)*(GMW!$ND$2:$ND$60=E$4)*(GMW!$NF$2:$NF$60=E$1),0),$C77-1966)</f>
        <v>56.4</v>
      </c>
      <c r="F77" s="49" cm="1">
        <f t="array" ref="F77">INDEX(GMW!$A$2:$NF$60,MATCH(1,(GMW!$NE$2:$NE$60=F$3)*(GMW!$ND$2:$ND$60=F$4)*(GMW!$NF$2:$NF$60=F$1),0),$C77-1966)</f>
        <v>65770</v>
      </c>
      <c r="G77" s="49" cm="1">
        <f t="array" ref="G77">INDEX(GMW!$A$2:$NF$60,MATCH(1,(GMW!$NE$2:$NE$60=G$3)*(GMW!$ND$2:$ND$60=G$4)*(GMW!$NF$2:$NF$60=G$1),0),$C77-1966)</f>
        <v>64692</v>
      </c>
      <c r="H77" s="49" cm="1">
        <f t="array" ref="H77">INDEX(GMW!$A$2:$NF$60,MATCH(1,(GMW!$NE$2:$NE$60=H$3)*(GMW!$ND$2:$ND$60=H$4)*(GMW!$NF$2:$NF$60=H$1),0),$C77-1966)</f>
        <v>9003628</v>
      </c>
      <c r="I77" s="49" cm="1">
        <f t="array" ref="I77">INDEX(GMW!$A$2:$NF$60,MATCH(1,(GMW!$NE$2:$NE$60=I$3)*(GMW!$ND$2:$ND$60=I$4)*(GMW!$NF$2:$NF$60=I$1),0),$C77-1966)</f>
        <v>16.473189999999999</v>
      </c>
      <c r="J77" s="49" cm="1">
        <f t="array" ref="J77">INDEX(GMW!$A$2:$NF$60,MATCH(1,(GMW!$NE$2:$NE$60=J$3)*(GMW!$ND$2:$ND$60=J$4)*(GMW!$NF$2:$NF$60=J$1),0),$C77-1966)</f>
        <v>1.8621669999999999</v>
      </c>
      <c r="K77" s="49" cm="1">
        <f t="array" ref="K77">INDEX(GMW!$A$2:$NF$60,MATCH(1,(GMW!$NE$2:$NE$60=K$3)*(GMW!$ND$2:$ND$60=K$4)*(GMW!$NF$2:$NF$60=K$1),0),$C77-1966)</f>
        <v>349780</v>
      </c>
      <c r="L77" s="49" cm="1">
        <f t="array" ref="L77">INDEX(GMW!$A$2:$NF$60,MATCH(1,(GMW!$NE$2:$NE$60=L$3)*(GMW!$ND$2:$ND$60=L$4)*(GMW!$NF$2:$NF$60=L$1),0),$C77-1966)</f>
        <v>56.4</v>
      </c>
      <c r="M77" s="49" cm="1">
        <f t="array" ref="M77">INDEX(GMW!$A$2:$NF$60,MATCH(1,(GMW!$NE$2:$NE$60=M$3)*(GMW!$ND$2:$ND$60=M$4)*(GMW!$NF$2:$NF$60=M$1),0),$C77-1966)</f>
        <v>65770</v>
      </c>
      <c r="N77" s="49" cm="1">
        <f t="array" ref="N77">INDEX(GMW!$A$2:$NF$60,MATCH(1,(GMW!$NE$2:$NE$60=N$3)*(GMW!$ND$2:$ND$60=N$4)*(GMW!$NF$2:$NF$60=N$1),0),$C77-1966)</f>
        <v>64692</v>
      </c>
      <c r="O77" s="49" cm="1">
        <f t="array" ref="O77">INDEX(GMW!$A$2:$NF$60,MATCH(1,(GMW!$NE$2:$NE$60=O$3)*(GMW!$ND$2:$ND$60=O$4)*(GMW!$NF$2:$NF$60=O$1),0),$C77-1966)</f>
        <v>9003628</v>
      </c>
      <c r="P77" s="49" cm="1">
        <f t="array" ref="P77">INDEX(GMW!$A$2:$NF$60,MATCH(1,(GMW!$NE$2:$NE$60=P$3)*(GMW!$ND$2:$ND$60=P$4)*(GMW!$NF$2:$NF$60=P$1),0),$C77-1966)</f>
        <v>16.473189999999999</v>
      </c>
      <c r="Q77" s="49" cm="1">
        <f t="array" ref="Q77">INDEX(GMW!$A$2:$NF$60,MATCH(1,(GMW!$NE$2:$NE$60=Q$3)*(GMW!$ND$2:$ND$60=Q$4)*(GMW!$NF$2:$NF$60=Q$1),0),$C77-1966)</f>
        <v>1.8621669999999999</v>
      </c>
    </row>
    <row r="78" spans="1:17" x14ac:dyDescent="0.25">
      <c r="B78" s="49">
        <f t="shared" si="5"/>
        <v>1990</v>
      </c>
      <c r="C78" s="49">
        <f t="shared" si="4"/>
        <v>2044</v>
      </c>
      <c r="D78" s="49" cm="1">
        <f t="array" ref="D78">INDEX(GMW!$A$2:$NF$60,MATCH(1,(GMW!$NE$2:$NE$60=D$3)*(GMW!$ND$2:$ND$60=D$4)*(GMW!$NF$2:$NF$60=D$1),0),$C78-1966)</f>
        <v>348006</v>
      </c>
      <c r="E78" s="49" cm="1">
        <f t="array" ref="E78">INDEX(GMW!$A$2:$NF$60,MATCH(1,(GMW!$NE$2:$NE$60=E$3)*(GMW!$ND$2:$ND$60=E$4)*(GMW!$NF$2:$NF$60=E$1),0),$C78-1966)</f>
        <v>57.466670000000001</v>
      </c>
      <c r="F78" s="49" cm="1">
        <f t="array" ref="F78">INDEX(GMW!$A$2:$NF$60,MATCH(1,(GMW!$NE$2:$NE$60=F$3)*(GMW!$ND$2:$ND$60=F$4)*(GMW!$NF$2:$NF$60=F$1),0),$C78-1966)</f>
        <v>66306</v>
      </c>
      <c r="G78" s="49" cm="1">
        <f t="array" ref="G78">INDEX(GMW!$A$2:$NF$60,MATCH(1,(GMW!$NE$2:$NE$60=G$3)*(GMW!$ND$2:$ND$60=G$4)*(GMW!$NF$2:$NF$60=G$1),0),$C78-1966)</f>
        <v>63581</v>
      </c>
      <c r="H78" s="49" cm="1">
        <f t="array" ref="H78">INDEX(GMW!$A$2:$NF$60,MATCH(1,(GMW!$NE$2:$NE$60=H$3)*(GMW!$ND$2:$ND$60=H$4)*(GMW!$NF$2:$NF$60=H$1),0),$C78-1966)</f>
        <v>9014857</v>
      </c>
      <c r="I78" s="49" cm="1">
        <f t="array" ref="I78">INDEX(GMW!$A$2:$NF$60,MATCH(1,(GMW!$NE$2:$NE$60=I$3)*(GMW!$ND$2:$ND$60=I$4)*(GMW!$NF$2:$NF$60=I$1),0),$C78-1966)</f>
        <v>17.320530000000002</v>
      </c>
      <c r="J78" s="49" cm="1">
        <f t="array" ref="J78">INDEX(GMW!$A$2:$NF$60,MATCH(1,(GMW!$NE$2:$NE$60=J$3)*(GMW!$ND$2:$ND$60=J$4)*(GMW!$NF$2:$NF$60=J$1),0),$C78-1966)</f>
        <v>1.9452670000000001</v>
      </c>
      <c r="K78" s="49" cm="1">
        <f t="array" ref="K78">INDEX(GMW!$A$2:$NF$60,MATCH(1,(GMW!$NE$2:$NE$60=K$3)*(GMW!$ND$2:$ND$60=K$4)*(GMW!$NF$2:$NF$60=K$1),0),$C78-1966)</f>
        <v>348006</v>
      </c>
      <c r="L78" s="49" cm="1">
        <f t="array" ref="L78">INDEX(GMW!$A$2:$NF$60,MATCH(1,(GMW!$NE$2:$NE$60=L$3)*(GMW!$ND$2:$ND$60=L$4)*(GMW!$NF$2:$NF$60=L$1),0),$C78-1966)</f>
        <v>57.466670000000001</v>
      </c>
      <c r="M78" s="49" cm="1">
        <f t="array" ref="M78">INDEX(GMW!$A$2:$NF$60,MATCH(1,(GMW!$NE$2:$NE$60=M$3)*(GMW!$ND$2:$ND$60=M$4)*(GMW!$NF$2:$NF$60=M$1),0),$C78-1966)</f>
        <v>66306</v>
      </c>
      <c r="N78" s="49" cm="1">
        <f t="array" ref="N78">INDEX(GMW!$A$2:$NF$60,MATCH(1,(GMW!$NE$2:$NE$60=N$3)*(GMW!$ND$2:$ND$60=N$4)*(GMW!$NF$2:$NF$60=N$1),0),$C78-1966)</f>
        <v>63581</v>
      </c>
      <c r="O78" s="49" cm="1">
        <f t="array" ref="O78">INDEX(GMW!$A$2:$NF$60,MATCH(1,(GMW!$NE$2:$NE$60=O$3)*(GMW!$ND$2:$ND$60=O$4)*(GMW!$NF$2:$NF$60=O$1),0),$C78-1966)</f>
        <v>9014857</v>
      </c>
      <c r="P78" s="49" cm="1">
        <f t="array" ref="P78">INDEX(GMW!$A$2:$NF$60,MATCH(1,(GMW!$NE$2:$NE$60=P$3)*(GMW!$ND$2:$ND$60=P$4)*(GMW!$NF$2:$NF$60=P$1),0),$C78-1966)</f>
        <v>17.320530000000002</v>
      </c>
      <c r="Q78" s="49" cm="1">
        <f t="array" ref="Q78">INDEX(GMW!$A$2:$NF$60,MATCH(1,(GMW!$NE$2:$NE$60=Q$3)*(GMW!$ND$2:$ND$60=Q$4)*(GMW!$NF$2:$NF$60=Q$1),0),$C78-1966)</f>
        <v>1.9452670000000001</v>
      </c>
    </row>
    <row r="79" spans="1:17" x14ac:dyDescent="0.25">
      <c r="A79" s="49">
        <v>1991</v>
      </c>
      <c r="B79" s="49">
        <f t="shared" si="5"/>
        <v>1991</v>
      </c>
      <c r="C79" s="49">
        <f t="shared" si="4"/>
        <v>2045</v>
      </c>
      <c r="D79" s="49" cm="1">
        <f t="array" ref="D79">INDEX(GMW!$A$2:$NF$60,MATCH(1,(GMW!$NE$2:$NE$60=D$3)*(GMW!$ND$2:$ND$60=D$4)*(GMW!$NF$2:$NF$60=D$1),0),$C79-1966)</f>
        <v>346292</v>
      </c>
      <c r="E79" s="49" cm="1">
        <f t="array" ref="E79">INDEX(GMW!$A$2:$NF$60,MATCH(1,(GMW!$NE$2:$NE$60=E$3)*(GMW!$ND$2:$ND$60=E$4)*(GMW!$NF$2:$NF$60=E$1),0),$C79-1966)</f>
        <v>57.666670000000003</v>
      </c>
      <c r="F79" s="49" cm="1">
        <f t="array" ref="F79">INDEX(GMW!$A$2:$NF$60,MATCH(1,(GMW!$NE$2:$NE$60=F$3)*(GMW!$ND$2:$ND$60=F$4)*(GMW!$NF$2:$NF$60=F$1),0),$C79-1966)</f>
        <v>63795</v>
      </c>
      <c r="G79" s="49" cm="1">
        <f t="array" ref="G79">INDEX(GMW!$A$2:$NF$60,MATCH(1,(GMW!$NE$2:$NE$60=G$3)*(GMW!$ND$2:$ND$60=G$4)*(GMW!$NF$2:$NF$60=G$1),0),$C79-1966)</f>
        <v>61468</v>
      </c>
      <c r="H79" s="49" cm="1">
        <f t="array" ref="H79">INDEX(GMW!$A$2:$NF$60,MATCH(1,(GMW!$NE$2:$NE$60=H$3)*(GMW!$ND$2:$ND$60=H$4)*(GMW!$NF$2:$NF$60=H$1),0),$C79-1966)</f>
        <v>9002150</v>
      </c>
      <c r="I79" s="49" cm="1">
        <f t="array" ref="I79">INDEX(GMW!$A$2:$NF$60,MATCH(1,(GMW!$NE$2:$NE$60=I$3)*(GMW!$ND$2:$ND$60=I$4)*(GMW!$NF$2:$NF$60=I$1),0),$C79-1966)</f>
        <v>18.00996</v>
      </c>
      <c r="J79" s="49" cm="1">
        <f t="array" ref="J79">INDEX(GMW!$A$2:$NF$60,MATCH(1,(GMW!$NE$2:$NE$60=J$3)*(GMW!$ND$2:$ND$60=J$4)*(GMW!$NF$2:$NF$60=J$1),0),$C79-1966)</f>
        <v>1.908933</v>
      </c>
      <c r="K79" s="49" cm="1">
        <f t="array" ref="K79">INDEX(GMW!$A$2:$NF$60,MATCH(1,(GMW!$NE$2:$NE$60=K$3)*(GMW!$ND$2:$ND$60=K$4)*(GMW!$NF$2:$NF$60=K$1),0),$C79-1966)</f>
        <v>346292</v>
      </c>
      <c r="L79" s="49" cm="1">
        <f t="array" ref="L79">INDEX(GMW!$A$2:$NF$60,MATCH(1,(GMW!$NE$2:$NE$60=L$3)*(GMW!$ND$2:$ND$60=L$4)*(GMW!$NF$2:$NF$60=L$1),0),$C79-1966)</f>
        <v>57.666670000000003</v>
      </c>
      <c r="M79" s="49" cm="1">
        <f t="array" ref="M79">INDEX(GMW!$A$2:$NF$60,MATCH(1,(GMW!$NE$2:$NE$60=M$3)*(GMW!$ND$2:$ND$60=M$4)*(GMW!$NF$2:$NF$60=M$1),0),$C79-1966)</f>
        <v>63795</v>
      </c>
      <c r="N79" s="49" cm="1">
        <f t="array" ref="N79">INDEX(GMW!$A$2:$NF$60,MATCH(1,(GMW!$NE$2:$NE$60=N$3)*(GMW!$ND$2:$ND$60=N$4)*(GMW!$NF$2:$NF$60=N$1),0),$C79-1966)</f>
        <v>61468</v>
      </c>
      <c r="O79" s="49" cm="1">
        <f t="array" ref="O79">INDEX(GMW!$A$2:$NF$60,MATCH(1,(GMW!$NE$2:$NE$60=O$3)*(GMW!$ND$2:$ND$60=O$4)*(GMW!$NF$2:$NF$60=O$1),0),$C79-1966)</f>
        <v>9002150</v>
      </c>
      <c r="P79" s="49" cm="1">
        <f t="array" ref="P79">INDEX(GMW!$A$2:$NF$60,MATCH(1,(GMW!$NE$2:$NE$60=P$3)*(GMW!$ND$2:$ND$60=P$4)*(GMW!$NF$2:$NF$60=P$1),0),$C79-1966)</f>
        <v>18.00996</v>
      </c>
      <c r="Q79" s="49" cm="1">
        <f t="array" ref="Q79">INDEX(GMW!$A$2:$NF$60,MATCH(1,(GMW!$NE$2:$NE$60=Q$3)*(GMW!$ND$2:$ND$60=Q$4)*(GMW!$NF$2:$NF$60=Q$1),0),$C79-1966)</f>
        <v>1.908933</v>
      </c>
    </row>
    <row r="80" spans="1:17" x14ac:dyDescent="0.25">
      <c r="B80" s="49">
        <f t="shared" si="5"/>
        <v>1991</v>
      </c>
      <c r="C80" s="49">
        <f t="shared" si="4"/>
        <v>2046</v>
      </c>
      <c r="D80" s="49" cm="1">
        <f t="array" ref="D80">INDEX(GMW!$A$2:$NF$60,MATCH(1,(GMW!$NE$2:$NE$60=D$3)*(GMW!$ND$2:$ND$60=D$4)*(GMW!$NF$2:$NF$60=D$1),0),$C80-1966)</f>
        <v>345892</v>
      </c>
      <c r="E80" s="49" cm="1">
        <f t="array" ref="E80">INDEX(GMW!$A$2:$NF$60,MATCH(1,(GMW!$NE$2:$NE$60=E$3)*(GMW!$ND$2:$ND$60=E$4)*(GMW!$NF$2:$NF$60=E$1),0),$C80-1966)</f>
        <v>60.266669999999998</v>
      </c>
      <c r="F80" s="49" cm="1">
        <f t="array" ref="F80">INDEX(GMW!$A$2:$NF$60,MATCH(1,(GMW!$NE$2:$NE$60=F$3)*(GMW!$ND$2:$ND$60=F$4)*(GMW!$NF$2:$NF$60=F$1),0),$C80-1966)</f>
        <v>65908</v>
      </c>
      <c r="G80" s="49" cm="1">
        <f t="array" ref="G80">INDEX(GMW!$A$2:$NF$60,MATCH(1,(GMW!$NE$2:$NE$60=G$3)*(GMW!$ND$2:$ND$60=G$4)*(GMW!$NF$2:$NF$60=G$1),0),$C80-1966)</f>
        <v>61739</v>
      </c>
      <c r="H80" s="49" cm="1">
        <f t="array" ref="H80">INDEX(GMW!$A$2:$NF$60,MATCH(1,(GMW!$NE$2:$NE$60=H$3)*(GMW!$ND$2:$ND$60=H$4)*(GMW!$NF$2:$NF$60=H$1),0),$C80-1966)</f>
        <v>9057748</v>
      </c>
      <c r="I80" s="49" cm="1">
        <f t="array" ref="I80">INDEX(GMW!$A$2:$NF$60,MATCH(1,(GMW!$NE$2:$NE$60=I$3)*(GMW!$ND$2:$ND$60=I$4)*(GMW!$NF$2:$NF$60=I$1),0),$C80-1966)</f>
        <v>18.61</v>
      </c>
      <c r="J80" s="49" cm="1">
        <f t="array" ref="J80">INDEX(GMW!$A$2:$NF$60,MATCH(1,(GMW!$NE$2:$NE$60=J$3)*(GMW!$ND$2:$ND$60=J$4)*(GMW!$NF$2:$NF$60=J$1),0),$C80-1966)</f>
        <v>1.7084330000000001</v>
      </c>
      <c r="K80" s="49" cm="1">
        <f t="array" ref="K80">INDEX(GMW!$A$2:$NF$60,MATCH(1,(GMW!$NE$2:$NE$60=K$3)*(GMW!$ND$2:$ND$60=K$4)*(GMW!$NF$2:$NF$60=K$1),0),$C80-1966)</f>
        <v>345892</v>
      </c>
      <c r="L80" s="49" cm="1">
        <f t="array" ref="L80">INDEX(GMW!$A$2:$NF$60,MATCH(1,(GMW!$NE$2:$NE$60=L$3)*(GMW!$ND$2:$ND$60=L$4)*(GMW!$NF$2:$NF$60=L$1),0),$C80-1966)</f>
        <v>60.266669999999998</v>
      </c>
      <c r="M80" s="49" cm="1">
        <f t="array" ref="M80">INDEX(GMW!$A$2:$NF$60,MATCH(1,(GMW!$NE$2:$NE$60=M$3)*(GMW!$ND$2:$ND$60=M$4)*(GMW!$NF$2:$NF$60=M$1),0),$C80-1966)</f>
        <v>65908</v>
      </c>
      <c r="N80" s="49" cm="1">
        <f t="array" ref="N80">INDEX(GMW!$A$2:$NF$60,MATCH(1,(GMW!$NE$2:$NE$60=N$3)*(GMW!$ND$2:$ND$60=N$4)*(GMW!$NF$2:$NF$60=N$1),0),$C80-1966)</f>
        <v>61739</v>
      </c>
      <c r="O80" s="49" cm="1">
        <f t="array" ref="O80">INDEX(GMW!$A$2:$NF$60,MATCH(1,(GMW!$NE$2:$NE$60=O$3)*(GMW!$ND$2:$ND$60=O$4)*(GMW!$NF$2:$NF$60=O$1),0),$C80-1966)</f>
        <v>9057748</v>
      </c>
      <c r="P80" s="49" cm="1">
        <f t="array" ref="P80">INDEX(GMW!$A$2:$NF$60,MATCH(1,(GMW!$NE$2:$NE$60=P$3)*(GMW!$ND$2:$ND$60=P$4)*(GMW!$NF$2:$NF$60=P$1),0),$C80-1966)</f>
        <v>18.61</v>
      </c>
      <c r="Q80" s="49" cm="1">
        <f t="array" ref="Q80">INDEX(GMW!$A$2:$NF$60,MATCH(1,(GMW!$NE$2:$NE$60=Q$3)*(GMW!$ND$2:$ND$60=Q$4)*(GMW!$NF$2:$NF$60=Q$1),0),$C80-1966)</f>
        <v>1.7084330000000001</v>
      </c>
    </row>
    <row r="81" spans="1:17" x14ac:dyDescent="0.25">
      <c r="B81" s="49">
        <f t="shared" si="5"/>
        <v>1991</v>
      </c>
      <c r="C81" s="49">
        <f t="shared" si="4"/>
        <v>2047</v>
      </c>
      <c r="D81" s="49" cm="1">
        <f t="array" ref="D81">INDEX(GMW!$A$2:$NF$60,MATCH(1,(GMW!$NE$2:$NE$60=D$3)*(GMW!$ND$2:$ND$60=D$4)*(GMW!$NF$2:$NF$60=D$1),0),$C81-1966)</f>
        <v>345216</v>
      </c>
      <c r="E81" s="49" cm="1">
        <f t="array" ref="E81">INDEX(GMW!$A$2:$NF$60,MATCH(1,(GMW!$NE$2:$NE$60=E$3)*(GMW!$ND$2:$ND$60=E$4)*(GMW!$NF$2:$NF$60=E$1),0),$C81-1966)</f>
        <v>60.833329999999997</v>
      </c>
      <c r="F81" s="49" cm="1">
        <f t="array" ref="F81">INDEX(GMW!$A$2:$NF$60,MATCH(1,(GMW!$NE$2:$NE$60=F$3)*(GMW!$ND$2:$ND$60=F$4)*(GMW!$NF$2:$NF$60=F$1),0),$C81-1966)</f>
        <v>66928</v>
      </c>
      <c r="G81" s="49" cm="1">
        <f t="array" ref="G81">INDEX(GMW!$A$2:$NF$60,MATCH(1,(GMW!$NE$2:$NE$60=G$3)*(GMW!$ND$2:$ND$60=G$4)*(GMW!$NF$2:$NF$60=G$1),0),$C81-1966)</f>
        <v>62111</v>
      </c>
      <c r="H81" s="49" cm="1">
        <f t="array" ref="H81">INDEX(GMW!$A$2:$NF$60,MATCH(1,(GMW!$NE$2:$NE$60=H$3)*(GMW!$ND$2:$ND$60=H$4)*(GMW!$NF$2:$NF$60=H$1),0),$C81-1966)</f>
        <v>9096547</v>
      </c>
      <c r="I81" s="49" cm="1">
        <f t="array" ref="I81">INDEX(GMW!$A$2:$NF$60,MATCH(1,(GMW!$NE$2:$NE$60=I$3)*(GMW!$ND$2:$ND$60=I$4)*(GMW!$NF$2:$NF$60=I$1),0),$C81-1966)</f>
        <v>19.194759999999999</v>
      </c>
      <c r="J81" s="49" cm="1">
        <f t="array" ref="J81">INDEX(GMW!$A$2:$NF$60,MATCH(1,(GMW!$NE$2:$NE$60=J$3)*(GMW!$ND$2:$ND$60=J$4)*(GMW!$NF$2:$NF$60=J$1),0),$C81-1966)</f>
        <v>1.6864330000000001</v>
      </c>
      <c r="K81" s="49" cm="1">
        <f t="array" ref="K81">INDEX(GMW!$A$2:$NF$60,MATCH(1,(GMW!$NE$2:$NE$60=K$3)*(GMW!$ND$2:$ND$60=K$4)*(GMW!$NF$2:$NF$60=K$1),0),$C81-1966)</f>
        <v>345216</v>
      </c>
      <c r="L81" s="49" cm="1">
        <f t="array" ref="L81">INDEX(GMW!$A$2:$NF$60,MATCH(1,(GMW!$NE$2:$NE$60=L$3)*(GMW!$ND$2:$ND$60=L$4)*(GMW!$NF$2:$NF$60=L$1),0),$C81-1966)</f>
        <v>60.833329999999997</v>
      </c>
      <c r="M81" s="49" cm="1">
        <f t="array" ref="M81">INDEX(GMW!$A$2:$NF$60,MATCH(1,(GMW!$NE$2:$NE$60=M$3)*(GMW!$ND$2:$ND$60=M$4)*(GMW!$NF$2:$NF$60=M$1),0),$C81-1966)</f>
        <v>66928</v>
      </c>
      <c r="N81" s="49" cm="1">
        <f t="array" ref="N81">INDEX(GMW!$A$2:$NF$60,MATCH(1,(GMW!$NE$2:$NE$60=N$3)*(GMW!$ND$2:$ND$60=N$4)*(GMW!$NF$2:$NF$60=N$1),0),$C81-1966)</f>
        <v>62111</v>
      </c>
      <c r="O81" s="49" cm="1">
        <f t="array" ref="O81">INDEX(GMW!$A$2:$NF$60,MATCH(1,(GMW!$NE$2:$NE$60=O$3)*(GMW!$ND$2:$ND$60=O$4)*(GMW!$NF$2:$NF$60=O$1),0),$C81-1966)</f>
        <v>9096547</v>
      </c>
      <c r="P81" s="49" cm="1">
        <f t="array" ref="P81">INDEX(GMW!$A$2:$NF$60,MATCH(1,(GMW!$NE$2:$NE$60=P$3)*(GMW!$ND$2:$ND$60=P$4)*(GMW!$NF$2:$NF$60=P$1),0),$C81-1966)</f>
        <v>19.194759999999999</v>
      </c>
      <c r="Q81" s="49" cm="1">
        <f t="array" ref="Q81">INDEX(GMW!$A$2:$NF$60,MATCH(1,(GMW!$NE$2:$NE$60=Q$3)*(GMW!$ND$2:$ND$60=Q$4)*(GMW!$NF$2:$NF$60=Q$1),0),$C81-1966)</f>
        <v>1.6864330000000001</v>
      </c>
    </row>
    <row r="82" spans="1:17" x14ac:dyDescent="0.25">
      <c r="B82" s="49">
        <f t="shared" si="5"/>
        <v>1991</v>
      </c>
      <c r="C82" s="49">
        <f t="shared" si="4"/>
        <v>2048</v>
      </c>
      <c r="D82" s="49" cm="1">
        <f t="array" ref="D82">INDEX(GMW!$A$2:$NF$60,MATCH(1,(GMW!$NE$2:$NE$60=D$3)*(GMW!$ND$2:$ND$60=D$4)*(GMW!$NF$2:$NF$60=D$1),0),$C82-1966)</f>
        <v>345643</v>
      </c>
      <c r="E82" s="49" cm="1">
        <f t="array" ref="E82">INDEX(GMW!$A$2:$NF$60,MATCH(1,(GMW!$NE$2:$NE$60=E$3)*(GMW!$ND$2:$ND$60=E$4)*(GMW!$NF$2:$NF$60=E$1),0),$C82-1966)</f>
        <v>61.466670000000001</v>
      </c>
      <c r="F82" s="49" cm="1">
        <f t="array" ref="F82">INDEX(GMW!$A$2:$NF$60,MATCH(1,(GMW!$NE$2:$NE$60=F$3)*(GMW!$ND$2:$ND$60=F$4)*(GMW!$NF$2:$NF$60=F$1),0),$C82-1966)</f>
        <v>66730</v>
      </c>
      <c r="G82" s="49" cm="1">
        <f t="array" ref="G82">INDEX(GMW!$A$2:$NF$60,MATCH(1,(GMW!$NE$2:$NE$60=G$3)*(GMW!$ND$2:$ND$60=G$4)*(GMW!$NF$2:$NF$60=G$1),0),$C82-1966)</f>
        <v>63016</v>
      </c>
      <c r="H82" s="49" cm="1">
        <f t="array" ref="H82">INDEX(GMW!$A$2:$NF$60,MATCH(1,(GMW!$NE$2:$NE$60=H$3)*(GMW!$ND$2:$ND$60=H$4)*(GMW!$NF$2:$NF$60=H$1),0),$C82-1966)</f>
        <v>9139886</v>
      </c>
      <c r="I82" s="49" cm="1">
        <f t="array" ref="I82">INDEX(GMW!$A$2:$NF$60,MATCH(1,(GMW!$NE$2:$NE$60=I$3)*(GMW!$ND$2:$ND$60=I$4)*(GMW!$NF$2:$NF$60=I$1),0),$C82-1966)</f>
        <v>20.119530000000001</v>
      </c>
      <c r="J82" s="49" cm="1">
        <f t="array" ref="J82">INDEX(GMW!$A$2:$NF$60,MATCH(1,(GMW!$NE$2:$NE$60=J$3)*(GMW!$ND$2:$ND$60=J$4)*(GMW!$NF$2:$NF$60=J$1),0),$C82-1966)</f>
        <v>1.7757000000000001</v>
      </c>
      <c r="K82" s="49" cm="1">
        <f t="array" ref="K82">INDEX(GMW!$A$2:$NF$60,MATCH(1,(GMW!$NE$2:$NE$60=K$3)*(GMW!$ND$2:$ND$60=K$4)*(GMW!$NF$2:$NF$60=K$1),0),$C82-1966)</f>
        <v>345643</v>
      </c>
      <c r="L82" s="49" cm="1">
        <f t="array" ref="L82">INDEX(GMW!$A$2:$NF$60,MATCH(1,(GMW!$NE$2:$NE$60=L$3)*(GMW!$ND$2:$ND$60=L$4)*(GMW!$NF$2:$NF$60=L$1),0),$C82-1966)</f>
        <v>61.466670000000001</v>
      </c>
      <c r="M82" s="49" cm="1">
        <f t="array" ref="M82">INDEX(GMW!$A$2:$NF$60,MATCH(1,(GMW!$NE$2:$NE$60=M$3)*(GMW!$ND$2:$ND$60=M$4)*(GMW!$NF$2:$NF$60=M$1),0),$C82-1966)</f>
        <v>66730</v>
      </c>
      <c r="N82" s="49" cm="1">
        <f t="array" ref="N82">INDEX(GMW!$A$2:$NF$60,MATCH(1,(GMW!$NE$2:$NE$60=N$3)*(GMW!$ND$2:$ND$60=N$4)*(GMW!$NF$2:$NF$60=N$1),0),$C82-1966)</f>
        <v>63016</v>
      </c>
      <c r="O82" s="49" cm="1">
        <f t="array" ref="O82">INDEX(GMW!$A$2:$NF$60,MATCH(1,(GMW!$NE$2:$NE$60=O$3)*(GMW!$ND$2:$ND$60=O$4)*(GMW!$NF$2:$NF$60=O$1),0),$C82-1966)</f>
        <v>9139886</v>
      </c>
      <c r="P82" s="49" cm="1">
        <f t="array" ref="P82">INDEX(GMW!$A$2:$NF$60,MATCH(1,(GMW!$NE$2:$NE$60=P$3)*(GMW!$ND$2:$ND$60=P$4)*(GMW!$NF$2:$NF$60=P$1),0),$C82-1966)</f>
        <v>20.119530000000001</v>
      </c>
      <c r="Q82" s="49" cm="1">
        <f t="array" ref="Q82">INDEX(GMW!$A$2:$NF$60,MATCH(1,(GMW!$NE$2:$NE$60=Q$3)*(GMW!$ND$2:$ND$60=Q$4)*(GMW!$NF$2:$NF$60=Q$1),0),$C82-1966)</f>
        <v>1.7757000000000001</v>
      </c>
    </row>
    <row r="83" spans="1:17" x14ac:dyDescent="0.25">
      <c r="A83" s="49">
        <v>1992</v>
      </c>
      <c r="B83" s="49">
        <f t="shared" si="5"/>
        <v>1992</v>
      </c>
      <c r="C83" s="49">
        <f t="shared" si="4"/>
        <v>2049</v>
      </c>
      <c r="D83" s="49" cm="1">
        <f t="array" ref="D83">INDEX(GMW!$A$2:$NF$60,MATCH(1,(GMW!$NE$2:$NE$60=D$3)*(GMW!$ND$2:$ND$60=D$4)*(GMW!$NF$2:$NF$60=D$1),0),$C83-1966)</f>
        <v>345523</v>
      </c>
      <c r="E83" s="49" cm="1">
        <f t="array" ref="E83">INDEX(GMW!$A$2:$NF$60,MATCH(1,(GMW!$NE$2:$NE$60=E$3)*(GMW!$ND$2:$ND$60=E$4)*(GMW!$NF$2:$NF$60=E$1),0),$C83-1966)</f>
        <v>61.7</v>
      </c>
      <c r="F83" s="49" cm="1">
        <f t="array" ref="F83">INDEX(GMW!$A$2:$NF$60,MATCH(1,(GMW!$NE$2:$NE$60=F$3)*(GMW!$ND$2:$ND$60=F$4)*(GMW!$NF$2:$NF$60=F$1),0),$C83-1966)</f>
        <v>67452</v>
      </c>
      <c r="G83" s="49" cm="1">
        <f t="array" ref="G83">INDEX(GMW!$A$2:$NF$60,MATCH(1,(GMW!$NE$2:$NE$60=G$3)*(GMW!$ND$2:$ND$60=G$4)*(GMW!$NF$2:$NF$60=G$1),0),$C83-1966)</f>
        <v>64113</v>
      </c>
      <c r="H83" s="49" cm="1">
        <f t="array" ref="H83">INDEX(GMW!$A$2:$NF$60,MATCH(1,(GMW!$NE$2:$NE$60=H$3)*(GMW!$ND$2:$ND$60=H$4)*(GMW!$NF$2:$NF$60=H$1),0),$C83-1966)</f>
        <v>9200302</v>
      </c>
      <c r="I83" s="49" cm="1">
        <f t="array" ref="I83">INDEX(GMW!$A$2:$NF$60,MATCH(1,(GMW!$NE$2:$NE$60=I$3)*(GMW!$ND$2:$ND$60=I$4)*(GMW!$NF$2:$NF$60=I$1),0),$C83-1966)</f>
        <v>20.920839999999998</v>
      </c>
      <c r="J83" s="49" cm="1">
        <f t="array" ref="J83">INDEX(GMW!$A$2:$NF$60,MATCH(1,(GMW!$NE$2:$NE$60=J$3)*(GMW!$ND$2:$ND$60=J$4)*(GMW!$NF$2:$NF$60=J$1),0),$C83-1966)</f>
        <v>1.771533</v>
      </c>
      <c r="K83" s="49" cm="1">
        <f t="array" ref="K83">INDEX(GMW!$A$2:$NF$60,MATCH(1,(GMW!$NE$2:$NE$60=K$3)*(GMW!$ND$2:$ND$60=K$4)*(GMW!$NF$2:$NF$60=K$1),0),$C83-1966)</f>
        <v>345523</v>
      </c>
      <c r="L83" s="49" cm="1">
        <f t="array" ref="L83">INDEX(GMW!$A$2:$NF$60,MATCH(1,(GMW!$NE$2:$NE$60=L$3)*(GMW!$ND$2:$ND$60=L$4)*(GMW!$NF$2:$NF$60=L$1),0),$C83-1966)</f>
        <v>61.7</v>
      </c>
      <c r="M83" s="49" cm="1">
        <f t="array" ref="M83">INDEX(GMW!$A$2:$NF$60,MATCH(1,(GMW!$NE$2:$NE$60=M$3)*(GMW!$ND$2:$ND$60=M$4)*(GMW!$NF$2:$NF$60=M$1),0),$C83-1966)</f>
        <v>67452</v>
      </c>
      <c r="N83" s="49" cm="1">
        <f t="array" ref="N83">INDEX(GMW!$A$2:$NF$60,MATCH(1,(GMW!$NE$2:$NE$60=N$3)*(GMW!$ND$2:$ND$60=N$4)*(GMW!$NF$2:$NF$60=N$1),0),$C83-1966)</f>
        <v>64113</v>
      </c>
      <c r="O83" s="49" cm="1">
        <f t="array" ref="O83">INDEX(GMW!$A$2:$NF$60,MATCH(1,(GMW!$NE$2:$NE$60=O$3)*(GMW!$ND$2:$ND$60=O$4)*(GMW!$NF$2:$NF$60=O$1),0),$C83-1966)</f>
        <v>9200302</v>
      </c>
      <c r="P83" s="49" cm="1">
        <f t="array" ref="P83">INDEX(GMW!$A$2:$NF$60,MATCH(1,(GMW!$NE$2:$NE$60=P$3)*(GMW!$ND$2:$ND$60=P$4)*(GMW!$NF$2:$NF$60=P$1),0),$C83-1966)</f>
        <v>20.920839999999998</v>
      </c>
      <c r="Q83" s="49" cm="1">
        <f t="array" ref="Q83">INDEX(GMW!$A$2:$NF$60,MATCH(1,(GMW!$NE$2:$NE$60=Q$3)*(GMW!$ND$2:$ND$60=Q$4)*(GMW!$NF$2:$NF$60=Q$1),0),$C83-1966)</f>
        <v>1.771533</v>
      </c>
    </row>
    <row r="84" spans="1:17" x14ac:dyDescent="0.25">
      <c r="B84" s="49">
        <f t="shared" si="5"/>
        <v>1992</v>
      </c>
      <c r="C84" s="49">
        <f t="shared" si="4"/>
        <v>2050</v>
      </c>
      <c r="D84" s="49" cm="1">
        <f t="array" ref="D84">INDEX(GMW!$A$2:$NF$60,MATCH(1,(GMW!$NE$2:$NE$60=D$3)*(GMW!$ND$2:$ND$60=D$4)*(GMW!$NF$2:$NF$60=D$1),0),$C84-1966)</f>
        <v>344987</v>
      </c>
      <c r="E84" s="49" cm="1">
        <f t="array" ref="E84">INDEX(GMW!$A$2:$NF$60,MATCH(1,(GMW!$NE$2:$NE$60=E$3)*(GMW!$ND$2:$ND$60=E$4)*(GMW!$NF$2:$NF$60=E$1),0),$C84-1966)</f>
        <v>62.833329999999997</v>
      </c>
      <c r="F84" s="49" cm="1">
        <f t="array" ref="F84">INDEX(GMW!$A$2:$NF$60,MATCH(1,(GMW!$NE$2:$NE$60=F$3)*(GMW!$ND$2:$ND$60=F$4)*(GMW!$NF$2:$NF$60=F$1),0),$C84-1966)</f>
        <v>69112</v>
      </c>
      <c r="G84" s="49" cm="1">
        <f t="array" ref="G84">INDEX(GMW!$A$2:$NF$60,MATCH(1,(GMW!$NE$2:$NE$60=G$3)*(GMW!$ND$2:$ND$60=G$4)*(GMW!$NF$2:$NF$60=G$1),0),$C84-1966)</f>
        <v>67044</v>
      </c>
      <c r="H84" s="49" cm="1">
        <f t="array" ref="H84">INDEX(GMW!$A$2:$NF$60,MATCH(1,(GMW!$NE$2:$NE$60=H$3)*(GMW!$ND$2:$ND$60=H$4)*(GMW!$NF$2:$NF$60=H$1),0),$C84-1966)</f>
        <v>9230123</v>
      </c>
      <c r="I84" s="49" cm="1">
        <f t="array" ref="I84">INDEX(GMW!$A$2:$NF$60,MATCH(1,(GMW!$NE$2:$NE$60=I$3)*(GMW!$ND$2:$ND$60=I$4)*(GMW!$NF$2:$NF$60=I$1),0),$C84-1966)</f>
        <v>21.78716</v>
      </c>
      <c r="J84" s="49" cm="1">
        <f t="array" ref="J84">INDEX(GMW!$A$2:$NF$60,MATCH(1,(GMW!$NE$2:$NE$60=J$3)*(GMW!$ND$2:$ND$60=J$4)*(GMW!$NF$2:$NF$60=J$1),0),$C84-1966)</f>
        <v>1.808033</v>
      </c>
      <c r="K84" s="49" cm="1">
        <f t="array" ref="K84">INDEX(GMW!$A$2:$NF$60,MATCH(1,(GMW!$NE$2:$NE$60=K$3)*(GMW!$ND$2:$ND$60=K$4)*(GMW!$NF$2:$NF$60=K$1),0),$C84-1966)</f>
        <v>344987</v>
      </c>
      <c r="L84" s="49" cm="1">
        <f t="array" ref="L84">INDEX(GMW!$A$2:$NF$60,MATCH(1,(GMW!$NE$2:$NE$60=L$3)*(GMW!$ND$2:$ND$60=L$4)*(GMW!$NF$2:$NF$60=L$1),0),$C84-1966)</f>
        <v>62.833329999999997</v>
      </c>
      <c r="M84" s="49" cm="1">
        <f t="array" ref="M84">INDEX(GMW!$A$2:$NF$60,MATCH(1,(GMW!$NE$2:$NE$60=M$3)*(GMW!$ND$2:$ND$60=M$4)*(GMW!$NF$2:$NF$60=M$1),0),$C84-1966)</f>
        <v>69112</v>
      </c>
      <c r="N84" s="49" cm="1">
        <f t="array" ref="N84">INDEX(GMW!$A$2:$NF$60,MATCH(1,(GMW!$NE$2:$NE$60=N$3)*(GMW!$ND$2:$ND$60=N$4)*(GMW!$NF$2:$NF$60=N$1),0),$C84-1966)</f>
        <v>67044</v>
      </c>
      <c r="O84" s="49" cm="1">
        <f t="array" ref="O84">INDEX(GMW!$A$2:$NF$60,MATCH(1,(GMW!$NE$2:$NE$60=O$3)*(GMW!$ND$2:$ND$60=O$4)*(GMW!$NF$2:$NF$60=O$1),0),$C84-1966)</f>
        <v>9230123</v>
      </c>
      <c r="P84" s="49" cm="1">
        <f t="array" ref="P84">INDEX(GMW!$A$2:$NF$60,MATCH(1,(GMW!$NE$2:$NE$60=P$3)*(GMW!$ND$2:$ND$60=P$4)*(GMW!$NF$2:$NF$60=P$1),0),$C84-1966)</f>
        <v>21.78716</v>
      </c>
      <c r="Q84" s="49" cm="1">
        <f t="array" ref="Q84">INDEX(GMW!$A$2:$NF$60,MATCH(1,(GMW!$NE$2:$NE$60=Q$3)*(GMW!$ND$2:$ND$60=Q$4)*(GMW!$NF$2:$NF$60=Q$1),0),$C84-1966)</f>
        <v>1.808033</v>
      </c>
    </row>
    <row r="85" spans="1:17" x14ac:dyDescent="0.25">
      <c r="B85" s="49">
        <f t="shared" si="5"/>
        <v>1992</v>
      </c>
      <c r="C85" s="49">
        <f t="shared" si="4"/>
        <v>2051</v>
      </c>
      <c r="D85" s="49" cm="1">
        <f t="array" ref="D85">INDEX(GMW!$A$2:$NF$60,MATCH(1,(GMW!$NE$2:$NE$60=D$3)*(GMW!$ND$2:$ND$60=D$4)*(GMW!$NF$2:$NF$60=D$1),0),$C85-1966)</f>
        <v>346628</v>
      </c>
      <c r="E85" s="49" cm="1">
        <f t="array" ref="E85">INDEX(GMW!$A$2:$NF$60,MATCH(1,(GMW!$NE$2:$NE$60=E$3)*(GMW!$ND$2:$ND$60=E$4)*(GMW!$NF$2:$NF$60=E$1),0),$C85-1966)</f>
        <v>62.733330000000002</v>
      </c>
      <c r="F85" s="49" cm="1">
        <f t="array" ref="F85">INDEX(GMW!$A$2:$NF$60,MATCH(1,(GMW!$NE$2:$NE$60=F$3)*(GMW!$ND$2:$ND$60=F$4)*(GMW!$NF$2:$NF$60=F$1),0),$C85-1966)</f>
        <v>67730</v>
      </c>
      <c r="G85" s="49" cm="1">
        <f t="array" ref="G85">INDEX(GMW!$A$2:$NF$60,MATCH(1,(GMW!$NE$2:$NE$60=G$3)*(GMW!$ND$2:$ND$60=G$4)*(GMW!$NF$2:$NF$60=G$1),0),$C85-1966)</f>
        <v>66329</v>
      </c>
      <c r="H85" s="49" cm="1">
        <f t="array" ref="H85">INDEX(GMW!$A$2:$NF$60,MATCH(1,(GMW!$NE$2:$NE$60=H$3)*(GMW!$ND$2:$ND$60=H$4)*(GMW!$NF$2:$NF$60=H$1),0),$C85-1966)</f>
        <v>9275058</v>
      </c>
      <c r="I85" s="49" cm="1">
        <f t="array" ref="I85">INDEX(GMW!$A$2:$NF$60,MATCH(1,(GMW!$NE$2:$NE$60=I$3)*(GMW!$ND$2:$ND$60=I$4)*(GMW!$NF$2:$NF$60=I$1),0),$C85-1966)</f>
        <v>22.580030000000001</v>
      </c>
      <c r="J85" s="49" cm="1">
        <f t="array" ref="J85">INDEX(GMW!$A$2:$NF$60,MATCH(1,(GMW!$NE$2:$NE$60=J$3)*(GMW!$ND$2:$ND$60=J$4)*(GMW!$NF$2:$NF$60=J$1),0),$C85-1966)</f>
        <v>1.905233</v>
      </c>
      <c r="K85" s="49" cm="1">
        <f t="array" ref="K85">INDEX(GMW!$A$2:$NF$60,MATCH(1,(GMW!$NE$2:$NE$60=K$3)*(GMW!$ND$2:$ND$60=K$4)*(GMW!$NF$2:$NF$60=K$1),0),$C85-1966)</f>
        <v>346628</v>
      </c>
      <c r="L85" s="49" cm="1">
        <f t="array" ref="L85">INDEX(GMW!$A$2:$NF$60,MATCH(1,(GMW!$NE$2:$NE$60=L$3)*(GMW!$ND$2:$ND$60=L$4)*(GMW!$NF$2:$NF$60=L$1),0),$C85-1966)</f>
        <v>62.733330000000002</v>
      </c>
      <c r="M85" s="49" cm="1">
        <f t="array" ref="M85">INDEX(GMW!$A$2:$NF$60,MATCH(1,(GMW!$NE$2:$NE$60=M$3)*(GMW!$ND$2:$ND$60=M$4)*(GMW!$NF$2:$NF$60=M$1),0),$C85-1966)</f>
        <v>67730</v>
      </c>
      <c r="N85" s="49" cm="1">
        <f t="array" ref="N85">INDEX(GMW!$A$2:$NF$60,MATCH(1,(GMW!$NE$2:$NE$60=N$3)*(GMW!$ND$2:$ND$60=N$4)*(GMW!$NF$2:$NF$60=N$1),0),$C85-1966)</f>
        <v>66329</v>
      </c>
      <c r="O85" s="49" cm="1">
        <f t="array" ref="O85">INDEX(GMW!$A$2:$NF$60,MATCH(1,(GMW!$NE$2:$NE$60=O$3)*(GMW!$ND$2:$ND$60=O$4)*(GMW!$NF$2:$NF$60=O$1),0),$C85-1966)</f>
        <v>9275058</v>
      </c>
      <c r="P85" s="49" cm="1">
        <f t="array" ref="P85">INDEX(GMW!$A$2:$NF$60,MATCH(1,(GMW!$NE$2:$NE$60=P$3)*(GMW!$ND$2:$ND$60=P$4)*(GMW!$NF$2:$NF$60=P$1),0),$C85-1966)</f>
        <v>22.580030000000001</v>
      </c>
      <c r="Q85" s="49" cm="1">
        <f t="array" ref="Q85">INDEX(GMW!$A$2:$NF$60,MATCH(1,(GMW!$NE$2:$NE$60=Q$3)*(GMW!$ND$2:$ND$60=Q$4)*(GMW!$NF$2:$NF$60=Q$1),0),$C85-1966)</f>
        <v>1.905233</v>
      </c>
    </row>
    <row r="86" spans="1:17" x14ac:dyDescent="0.25">
      <c r="B86" s="49">
        <f t="shared" si="5"/>
        <v>1992</v>
      </c>
      <c r="C86" s="49">
        <f t="shared" si="4"/>
        <v>2052</v>
      </c>
      <c r="D86" s="49" cm="1">
        <f t="array" ref="D86">INDEX(GMW!$A$2:$NF$60,MATCH(1,(GMW!$NE$2:$NE$60=D$3)*(GMW!$ND$2:$ND$60=D$4)*(GMW!$NF$2:$NF$60=D$1),0),$C86-1966)</f>
        <v>349299</v>
      </c>
      <c r="E86" s="49" cm="1">
        <f t="array" ref="E86">INDEX(GMW!$A$2:$NF$60,MATCH(1,(GMW!$NE$2:$NE$60=E$3)*(GMW!$ND$2:$ND$60=E$4)*(GMW!$NF$2:$NF$60=E$1),0),$C86-1966)</f>
        <v>63.133339999999997</v>
      </c>
      <c r="F86" s="49" cm="1">
        <f t="array" ref="F86">INDEX(GMW!$A$2:$NF$60,MATCH(1,(GMW!$NE$2:$NE$60=F$3)*(GMW!$ND$2:$ND$60=F$4)*(GMW!$NF$2:$NF$60=F$1),0),$C86-1966)</f>
        <v>70437</v>
      </c>
      <c r="G86" s="49" cm="1">
        <f t="array" ref="G86">INDEX(GMW!$A$2:$NF$60,MATCH(1,(GMW!$NE$2:$NE$60=G$3)*(GMW!$ND$2:$ND$60=G$4)*(GMW!$NF$2:$NF$60=G$1),0),$C86-1966)</f>
        <v>67108</v>
      </c>
      <c r="H86" s="49" cm="1">
        <f t="array" ref="H86">INDEX(GMW!$A$2:$NF$60,MATCH(1,(GMW!$NE$2:$NE$60=H$3)*(GMW!$ND$2:$ND$60=H$4)*(GMW!$NF$2:$NF$60=H$1),0),$C86-1966)</f>
        <v>9311295</v>
      </c>
      <c r="I86" s="49" cm="1">
        <f t="array" ref="I86">INDEX(GMW!$A$2:$NF$60,MATCH(1,(GMW!$NE$2:$NE$60=I$3)*(GMW!$ND$2:$ND$60=I$4)*(GMW!$NF$2:$NF$60=I$1),0),$C86-1966)</f>
        <v>23.66581</v>
      </c>
      <c r="J86" s="49" cm="1">
        <f t="array" ref="J86">INDEX(GMW!$A$2:$NF$60,MATCH(1,(GMW!$NE$2:$NE$60=J$3)*(GMW!$ND$2:$ND$60=J$4)*(GMW!$NF$2:$NF$60=J$1),0),$C86-1966)</f>
        <v>1.5795999999999999</v>
      </c>
      <c r="K86" s="49" cm="1">
        <f t="array" ref="K86">INDEX(GMW!$A$2:$NF$60,MATCH(1,(GMW!$NE$2:$NE$60=K$3)*(GMW!$ND$2:$ND$60=K$4)*(GMW!$NF$2:$NF$60=K$1),0),$C86-1966)</f>
        <v>349299</v>
      </c>
      <c r="L86" s="49" cm="1">
        <f t="array" ref="L86">INDEX(GMW!$A$2:$NF$60,MATCH(1,(GMW!$NE$2:$NE$60=L$3)*(GMW!$ND$2:$ND$60=L$4)*(GMW!$NF$2:$NF$60=L$1),0),$C86-1966)</f>
        <v>63.133339999999997</v>
      </c>
      <c r="M86" s="49" cm="1">
        <f t="array" ref="M86">INDEX(GMW!$A$2:$NF$60,MATCH(1,(GMW!$NE$2:$NE$60=M$3)*(GMW!$ND$2:$ND$60=M$4)*(GMW!$NF$2:$NF$60=M$1),0),$C86-1966)</f>
        <v>70437</v>
      </c>
      <c r="N86" s="49" cm="1">
        <f t="array" ref="N86">INDEX(GMW!$A$2:$NF$60,MATCH(1,(GMW!$NE$2:$NE$60=N$3)*(GMW!$ND$2:$ND$60=N$4)*(GMW!$NF$2:$NF$60=N$1),0),$C86-1966)</f>
        <v>67108</v>
      </c>
      <c r="O86" s="49" cm="1">
        <f t="array" ref="O86">INDEX(GMW!$A$2:$NF$60,MATCH(1,(GMW!$NE$2:$NE$60=O$3)*(GMW!$ND$2:$ND$60=O$4)*(GMW!$NF$2:$NF$60=O$1),0),$C86-1966)</f>
        <v>9311295</v>
      </c>
      <c r="P86" s="49" cm="1">
        <f t="array" ref="P86">INDEX(GMW!$A$2:$NF$60,MATCH(1,(GMW!$NE$2:$NE$60=P$3)*(GMW!$ND$2:$ND$60=P$4)*(GMW!$NF$2:$NF$60=P$1),0),$C86-1966)</f>
        <v>23.66581</v>
      </c>
      <c r="Q86" s="49" cm="1">
        <f t="array" ref="Q86">INDEX(GMW!$A$2:$NF$60,MATCH(1,(GMW!$NE$2:$NE$60=Q$3)*(GMW!$ND$2:$ND$60=Q$4)*(GMW!$NF$2:$NF$60=Q$1),0),$C86-1966)</f>
        <v>1.5795999999999999</v>
      </c>
    </row>
    <row r="87" spans="1:17" x14ac:dyDescent="0.25">
      <c r="A87" s="49">
        <v>1993</v>
      </c>
      <c r="B87" s="49">
        <f t="shared" si="5"/>
        <v>1993</v>
      </c>
      <c r="C87" s="49">
        <f t="shared" si="4"/>
        <v>2053</v>
      </c>
      <c r="D87" s="49" cm="1">
        <f t="array" ref="D87">INDEX(GMW!$A$2:$NF$60,MATCH(1,(GMW!$NE$2:$NE$60=D$3)*(GMW!$ND$2:$ND$60=D$4)*(GMW!$NF$2:$NF$60=D$1),0),$C87-1966)</f>
        <v>351046</v>
      </c>
      <c r="E87" s="49" cm="1">
        <f t="array" ref="E87">INDEX(GMW!$A$2:$NF$60,MATCH(1,(GMW!$NE$2:$NE$60=E$3)*(GMW!$ND$2:$ND$60=E$4)*(GMW!$NF$2:$NF$60=E$1),0),$C87-1966)</f>
        <v>63.2</v>
      </c>
      <c r="F87" s="49" cm="1">
        <f t="array" ref="F87">INDEX(GMW!$A$2:$NF$60,MATCH(1,(GMW!$NE$2:$NE$60=F$3)*(GMW!$ND$2:$ND$60=F$4)*(GMW!$NF$2:$NF$60=F$1),0),$C87-1966)</f>
        <v>71260</v>
      </c>
      <c r="G87" s="49" cm="1">
        <f t="array" ref="G87">INDEX(GMW!$A$2:$NF$60,MATCH(1,(GMW!$NE$2:$NE$60=G$3)*(GMW!$ND$2:$ND$60=G$4)*(GMW!$NF$2:$NF$60=G$1),0),$C87-1966)</f>
        <v>67657</v>
      </c>
      <c r="H87" s="49" cm="1">
        <f t="array" ref="H87">INDEX(GMW!$A$2:$NF$60,MATCH(1,(GMW!$NE$2:$NE$60=H$3)*(GMW!$ND$2:$ND$60=H$4)*(GMW!$NF$2:$NF$60=H$1),0),$C87-1966)</f>
        <v>9356693</v>
      </c>
      <c r="I87" s="49" cm="1">
        <f t="array" ref="I87">INDEX(GMW!$A$2:$NF$60,MATCH(1,(GMW!$NE$2:$NE$60=I$3)*(GMW!$ND$2:$ND$60=I$4)*(GMW!$NF$2:$NF$60=I$1),0),$C87-1966)</f>
        <v>24.44163</v>
      </c>
      <c r="J87" s="49" cm="1">
        <f t="array" ref="J87">INDEX(GMW!$A$2:$NF$60,MATCH(1,(GMW!$NE$2:$NE$60=J$3)*(GMW!$ND$2:$ND$60=J$4)*(GMW!$NF$2:$NF$60=J$1),0),$C87-1966)</f>
        <v>1.477867</v>
      </c>
      <c r="K87" s="49" cm="1">
        <f t="array" ref="K87">INDEX(GMW!$A$2:$NF$60,MATCH(1,(GMW!$NE$2:$NE$60=K$3)*(GMW!$ND$2:$ND$60=K$4)*(GMW!$NF$2:$NF$60=K$1),0),$C87-1966)</f>
        <v>351046</v>
      </c>
      <c r="L87" s="49" cm="1">
        <f t="array" ref="L87">INDEX(GMW!$A$2:$NF$60,MATCH(1,(GMW!$NE$2:$NE$60=L$3)*(GMW!$ND$2:$ND$60=L$4)*(GMW!$NF$2:$NF$60=L$1),0),$C87-1966)</f>
        <v>63.2</v>
      </c>
      <c r="M87" s="49" cm="1">
        <f t="array" ref="M87">INDEX(GMW!$A$2:$NF$60,MATCH(1,(GMW!$NE$2:$NE$60=M$3)*(GMW!$ND$2:$ND$60=M$4)*(GMW!$NF$2:$NF$60=M$1),0),$C87-1966)</f>
        <v>71260</v>
      </c>
      <c r="N87" s="49" cm="1">
        <f t="array" ref="N87">INDEX(GMW!$A$2:$NF$60,MATCH(1,(GMW!$NE$2:$NE$60=N$3)*(GMW!$ND$2:$ND$60=N$4)*(GMW!$NF$2:$NF$60=N$1),0),$C87-1966)</f>
        <v>67657</v>
      </c>
      <c r="O87" s="49" cm="1">
        <f t="array" ref="O87">INDEX(GMW!$A$2:$NF$60,MATCH(1,(GMW!$NE$2:$NE$60=O$3)*(GMW!$ND$2:$ND$60=O$4)*(GMW!$NF$2:$NF$60=O$1),0),$C87-1966)</f>
        <v>9356693</v>
      </c>
      <c r="P87" s="49" cm="1">
        <f t="array" ref="P87">INDEX(GMW!$A$2:$NF$60,MATCH(1,(GMW!$NE$2:$NE$60=P$3)*(GMW!$ND$2:$ND$60=P$4)*(GMW!$NF$2:$NF$60=P$1),0),$C87-1966)</f>
        <v>24.44163</v>
      </c>
      <c r="Q87" s="49" cm="1">
        <f t="array" ref="Q87">INDEX(GMW!$A$2:$NF$60,MATCH(1,(GMW!$NE$2:$NE$60=Q$3)*(GMW!$ND$2:$ND$60=Q$4)*(GMW!$NF$2:$NF$60=Q$1),0),$C87-1966)</f>
        <v>1.477867</v>
      </c>
    </row>
    <row r="88" spans="1:17" x14ac:dyDescent="0.25">
      <c r="B88" s="49">
        <f t="shared" si="5"/>
        <v>1993</v>
      </c>
      <c r="C88" s="49">
        <f t="shared" si="4"/>
        <v>2054</v>
      </c>
      <c r="D88" s="49" cm="1">
        <f t="array" ref="D88">INDEX(GMW!$A$2:$NF$60,MATCH(1,(GMW!$NE$2:$NE$60=D$3)*(GMW!$ND$2:$ND$60=D$4)*(GMW!$NF$2:$NF$60=D$1),0),$C88-1966)</f>
        <v>352612</v>
      </c>
      <c r="E88" s="49" cm="1">
        <f t="array" ref="E88">INDEX(GMW!$A$2:$NF$60,MATCH(1,(GMW!$NE$2:$NE$60=E$3)*(GMW!$ND$2:$ND$60=E$4)*(GMW!$NF$2:$NF$60=E$1),0),$C88-1966)</f>
        <v>64.433329999999998</v>
      </c>
      <c r="F88" s="49" cm="1">
        <f t="array" ref="F88">INDEX(GMW!$A$2:$NF$60,MATCH(1,(GMW!$NE$2:$NE$60=F$3)*(GMW!$ND$2:$ND$60=F$4)*(GMW!$NF$2:$NF$60=F$1),0),$C88-1966)</f>
        <v>70281</v>
      </c>
      <c r="G88" s="49" cm="1">
        <f t="array" ref="G88">INDEX(GMW!$A$2:$NF$60,MATCH(1,(GMW!$NE$2:$NE$60=G$3)*(GMW!$ND$2:$ND$60=G$4)*(GMW!$NF$2:$NF$60=G$1),0),$C88-1966)</f>
        <v>67128</v>
      </c>
      <c r="H88" s="49" cm="1">
        <f t="array" ref="H88">INDEX(GMW!$A$2:$NF$60,MATCH(1,(GMW!$NE$2:$NE$60=H$3)*(GMW!$ND$2:$ND$60=H$4)*(GMW!$NF$2:$NF$60=H$1),0),$C88-1966)</f>
        <v>9398571</v>
      </c>
      <c r="I88" s="49" cm="1">
        <f t="array" ref="I88">INDEX(GMW!$A$2:$NF$60,MATCH(1,(GMW!$NE$2:$NE$60=I$3)*(GMW!$ND$2:$ND$60=I$4)*(GMW!$NF$2:$NF$60=I$1),0),$C88-1966)</f>
        <v>25.411989999999999</v>
      </c>
      <c r="J88" s="49" cm="1">
        <f t="array" ref="J88">INDEX(GMW!$A$2:$NF$60,MATCH(1,(GMW!$NE$2:$NE$60=J$3)*(GMW!$ND$2:$ND$60=J$4)*(GMW!$NF$2:$NF$60=J$1),0),$C88-1966)</f>
        <v>1.535067</v>
      </c>
      <c r="K88" s="49" cm="1">
        <f t="array" ref="K88">INDEX(GMW!$A$2:$NF$60,MATCH(1,(GMW!$NE$2:$NE$60=K$3)*(GMW!$ND$2:$ND$60=K$4)*(GMW!$NF$2:$NF$60=K$1),0),$C88-1966)</f>
        <v>352612</v>
      </c>
      <c r="L88" s="49" cm="1">
        <f t="array" ref="L88">INDEX(GMW!$A$2:$NF$60,MATCH(1,(GMW!$NE$2:$NE$60=L$3)*(GMW!$ND$2:$ND$60=L$4)*(GMW!$NF$2:$NF$60=L$1),0),$C88-1966)</f>
        <v>64.433329999999998</v>
      </c>
      <c r="M88" s="49" cm="1">
        <f t="array" ref="M88">INDEX(GMW!$A$2:$NF$60,MATCH(1,(GMW!$NE$2:$NE$60=M$3)*(GMW!$ND$2:$ND$60=M$4)*(GMW!$NF$2:$NF$60=M$1),0),$C88-1966)</f>
        <v>70281</v>
      </c>
      <c r="N88" s="49" cm="1">
        <f t="array" ref="N88">INDEX(GMW!$A$2:$NF$60,MATCH(1,(GMW!$NE$2:$NE$60=N$3)*(GMW!$ND$2:$ND$60=N$4)*(GMW!$NF$2:$NF$60=N$1),0),$C88-1966)</f>
        <v>67128</v>
      </c>
      <c r="O88" s="49" cm="1">
        <f t="array" ref="O88">INDEX(GMW!$A$2:$NF$60,MATCH(1,(GMW!$NE$2:$NE$60=O$3)*(GMW!$ND$2:$ND$60=O$4)*(GMW!$NF$2:$NF$60=O$1),0),$C88-1966)</f>
        <v>9398571</v>
      </c>
      <c r="P88" s="49" cm="1">
        <f t="array" ref="P88">INDEX(GMW!$A$2:$NF$60,MATCH(1,(GMW!$NE$2:$NE$60=P$3)*(GMW!$ND$2:$ND$60=P$4)*(GMW!$NF$2:$NF$60=P$1),0),$C88-1966)</f>
        <v>25.411989999999999</v>
      </c>
      <c r="Q88" s="49" cm="1">
        <f t="array" ref="Q88">INDEX(GMW!$A$2:$NF$60,MATCH(1,(GMW!$NE$2:$NE$60=Q$3)*(GMW!$ND$2:$ND$60=Q$4)*(GMW!$NF$2:$NF$60=Q$1),0),$C88-1966)</f>
        <v>1.535067</v>
      </c>
    </row>
    <row r="89" spans="1:17" x14ac:dyDescent="0.25">
      <c r="B89" s="49">
        <f t="shared" si="5"/>
        <v>1993</v>
      </c>
      <c r="C89" s="49">
        <f t="shared" si="4"/>
        <v>2055</v>
      </c>
      <c r="D89" s="49" cm="1">
        <f t="array" ref="D89">INDEX(GMW!$A$2:$NF$60,MATCH(1,(GMW!$NE$2:$NE$60=D$3)*(GMW!$ND$2:$ND$60=D$4)*(GMW!$NF$2:$NF$60=D$1),0),$C89-1966)</f>
        <v>355841</v>
      </c>
      <c r="E89" s="49" cm="1">
        <f t="array" ref="E89">INDEX(GMW!$A$2:$NF$60,MATCH(1,(GMW!$NE$2:$NE$60=E$3)*(GMW!$ND$2:$ND$60=E$4)*(GMW!$NF$2:$NF$60=E$1),0),$C89-1966)</f>
        <v>64.5</v>
      </c>
      <c r="F89" s="49" cm="1">
        <f t="array" ref="F89">INDEX(GMW!$A$2:$NF$60,MATCH(1,(GMW!$NE$2:$NE$60=F$3)*(GMW!$ND$2:$ND$60=F$4)*(GMW!$NF$2:$NF$60=F$1),0),$C89-1966)</f>
        <v>71508</v>
      </c>
      <c r="G89" s="49" cm="1">
        <f t="array" ref="G89">INDEX(GMW!$A$2:$NF$60,MATCH(1,(GMW!$NE$2:$NE$60=G$3)*(GMW!$ND$2:$ND$60=G$4)*(GMW!$NF$2:$NF$60=G$1),0),$C89-1966)</f>
        <v>68591</v>
      </c>
      <c r="H89" s="49" cm="1">
        <f t="array" ref="H89">INDEX(GMW!$A$2:$NF$60,MATCH(1,(GMW!$NE$2:$NE$60=H$3)*(GMW!$ND$2:$ND$60=H$4)*(GMW!$NF$2:$NF$60=H$1),0),$C89-1966)</f>
        <v>9441006</v>
      </c>
      <c r="I89" s="49" cm="1">
        <f t="array" ref="I89">INDEX(GMW!$A$2:$NF$60,MATCH(1,(GMW!$NE$2:$NE$60=I$3)*(GMW!$ND$2:$ND$60=I$4)*(GMW!$NF$2:$NF$60=I$1),0),$C89-1966)</f>
        <v>26.93309</v>
      </c>
      <c r="J89" s="49" cm="1">
        <f t="array" ref="J89">INDEX(GMW!$A$2:$NF$60,MATCH(1,(GMW!$NE$2:$NE$60=J$3)*(GMW!$ND$2:$ND$60=J$4)*(GMW!$NF$2:$NF$60=J$1),0),$C89-1966)</f>
        <v>1.5044999999999999</v>
      </c>
      <c r="K89" s="49" cm="1">
        <f t="array" ref="K89">INDEX(GMW!$A$2:$NF$60,MATCH(1,(GMW!$NE$2:$NE$60=K$3)*(GMW!$ND$2:$ND$60=K$4)*(GMW!$NF$2:$NF$60=K$1),0),$C89-1966)</f>
        <v>355841</v>
      </c>
      <c r="L89" s="49" cm="1">
        <f t="array" ref="L89">INDEX(GMW!$A$2:$NF$60,MATCH(1,(GMW!$NE$2:$NE$60=L$3)*(GMW!$ND$2:$ND$60=L$4)*(GMW!$NF$2:$NF$60=L$1),0),$C89-1966)</f>
        <v>64.5</v>
      </c>
      <c r="M89" s="49" cm="1">
        <f t="array" ref="M89">INDEX(GMW!$A$2:$NF$60,MATCH(1,(GMW!$NE$2:$NE$60=M$3)*(GMW!$ND$2:$ND$60=M$4)*(GMW!$NF$2:$NF$60=M$1),0),$C89-1966)</f>
        <v>71508</v>
      </c>
      <c r="N89" s="49" cm="1">
        <f t="array" ref="N89">INDEX(GMW!$A$2:$NF$60,MATCH(1,(GMW!$NE$2:$NE$60=N$3)*(GMW!$ND$2:$ND$60=N$4)*(GMW!$NF$2:$NF$60=N$1),0),$C89-1966)</f>
        <v>68591</v>
      </c>
      <c r="O89" s="49" cm="1">
        <f t="array" ref="O89">INDEX(GMW!$A$2:$NF$60,MATCH(1,(GMW!$NE$2:$NE$60=O$3)*(GMW!$ND$2:$ND$60=O$4)*(GMW!$NF$2:$NF$60=O$1),0),$C89-1966)</f>
        <v>9441006</v>
      </c>
      <c r="P89" s="49" cm="1">
        <f t="array" ref="P89">INDEX(GMW!$A$2:$NF$60,MATCH(1,(GMW!$NE$2:$NE$60=P$3)*(GMW!$ND$2:$ND$60=P$4)*(GMW!$NF$2:$NF$60=P$1),0),$C89-1966)</f>
        <v>26.93309</v>
      </c>
      <c r="Q89" s="49" cm="1">
        <f t="array" ref="Q89">INDEX(GMW!$A$2:$NF$60,MATCH(1,(GMW!$NE$2:$NE$60=Q$3)*(GMW!$ND$2:$ND$60=Q$4)*(GMW!$NF$2:$NF$60=Q$1),0),$C89-1966)</f>
        <v>1.5044999999999999</v>
      </c>
    </row>
    <row r="90" spans="1:17" x14ac:dyDescent="0.25">
      <c r="B90" s="49">
        <f t="shared" si="5"/>
        <v>1993</v>
      </c>
      <c r="C90" s="49">
        <f t="shared" si="4"/>
        <v>2056</v>
      </c>
      <c r="D90" s="49" cm="1">
        <f t="array" ref="D90">INDEX(GMW!$A$2:$NF$60,MATCH(1,(GMW!$NE$2:$NE$60=D$3)*(GMW!$ND$2:$ND$60=D$4)*(GMW!$NF$2:$NF$60=D$1),0),$C90-1966)</f>
        <v>358264</v>
      </c>
      <c r="E90" s="49" cm="1">
        <f t="array" ref="E90">INDEX(GMW!$A$2:$NF$60,MATCH(1,(GMW!$NE$2:$NE$60=E$3)*(GMW!$ND$2:$ND$60=E$4)*(GMW!$NF$2:$NF$60=E$1),0),$C90-1966)</f>
        <v>64.666659999999993</v>
      </c>
      <c r="F90" s="49" cm="1">
        <f t="array" ref="F90">INDEX(GMW!$A$2:$NF$60,MATCH(1,(GMW!$NE$2:$NE$60=F$3)*(GMW!$ND$2:$ND$60=F$4)*(GMW!$NF$2:$NF$60=F$1),0),$C90-1966)</f>
        <v>73485</v>
      </c>
      <c r="G90" s="49" cm="1">
        <f t="array" ref="G90">INDEX(GMW!$A$2:$NF$60,MATCH(1,(GMW!$NE$2:$NE$60=G$3)*(GMW!$ND$2:$ND$60=G$4)*(GMW!$NF$2:$NF$60=G$1),0),$C90-1966)</f>
        <v>69458</v>
      </c>
      <c r="H90" s="49" cm="1">
        <f t="array" ref="H90">INDEX(GMW!$A$2:$NF$60,MATCH(1,(GMW!$NE$2:$NE$60=H$3)*(GMW!$ND$2:$ND$60=H$4)*(GMW!$NF$2:$NF$60=H$1),0),$C90-1966)</f>
        <v>9519878</v>
      </c>
      <c r="I90" s="49" cm="1">
        <f t="array" ref="I90">INDEX(GMW!$A$2:$NF$60,MATCH(1,(GMW!$NE$2:$NE$60=I$3)*(GMW!$ND$2:$ND$60=I$4)*(GMW!$NF$2:$NF$60=I$1),0),$C90-1966)</f>
        <v>29.079509999999999</v>
      </c>
      <c r="J90" s="49" cm="1">
        <f t="array" ref="J90">INDEX(GMW!$A$2:$NF$60,MATCH(1,(GMW!$NE$2:$NE$60=J$3)*(GMW!$ND$2:$ND$60=J$4)*(GMW!$NF$2:$NF$60=J$1),0),$C90-1966)</f>
        <v>1.4915670000000001</v>
      </c>
      <c r="K90" s="49" cm="1">
        <f t="array" ref="K90">INDEX(GMW!$A$2:$NF$60,MATCH(1,(GMW!$NE$2:$NE$60=K$3)*(GMW!$ND$2:$ND$60=K$4)*(GMW!$NF$2:$NF$60=K$1),0),$C90-1966)</f>
        <v>358264</v>
      </c>
      <c r="L90" s="49" cm="1">
        <f t="array" ref="L90">INDEX(GMW!$A$2:$NF$60,MATCH(1,(GMW!$NE$2:$NE$60=L$3)*(GMW!$ND$2:$ND$60=L$4)*(GMW!$NF$2:$NF$60=L$1),0),$C90-1966)</f>
        <v>64.666659999999993</v>
      </c>
      <c r="M90" s="49" cm="1">
        <f t="array" ref="M90">INDEX(GMW!$A$2:$NF$60,MATCH(1,(GMW!$NE$2:$NE$60=M$3)*(GMW!$ND$2:$ND$60=M$4)*(GMW!$NF$2:$NF$60=M$1),0),$C90-1966)</f>
        <v>73485</v>
      </c>
      <c r="N90" s="49" cm="1">
        <f t="array" ref="N90">INDEX(GMW!$A$2:$NF$60,MATCH(1,(GMW!$NE$2:$NE$60=N$3)*(GMW!$ND$2:$ND$60=N$4)*(GMW!$NF$2:$NF$60=N$1),0),$C90-1966)</f>
        <v>69458</v>
      </c>
      <c r="O90" s="49" cm="1">
        <f t="array" ref="O90">INDEX(GMW!$A$2:$NF$60,MATCH(1,(GMW!$NE$2:$NE$60=O$3)*(GMW!$ND$2:$ND$60=O$4)*(GMW!$NF$2:$NF$60=O$1),0),$C90-1966)</f>
        <v>9519878</v>
      </c>
      <c r="P90" s="49" cm="1">
        <f t="array" ref="P90">INDEX(GMW!$A$2:$NF$60,MATCH(1,(GMW!$NE$2:$NE$60=P$3)*(GMW!$ND$2:$ND$60=P$4)*(GMW!$NF$2:$NF$60=P$1),0),$C90-1966)</f>
        <v>29.079509999999999</v>
      </c>
      <c r="Q90" s="49" cm="1">
        <f t="array" ref="Q90">INDEX(GMW!$A$2:$NF$60,MATCH(1,(GMW!$NE$2:$NE$60=Q$3)*(GMW!$ND$2:$ND$60=Q$4)*(GMW!$NF$2:$NF$60=Q$1),0),$C90-1966)</f>
        <v>1.4915670000000001</v>
      </c>
    </row>
    <row r="91" spans="1:17" x14ac:dyDescent="0.25">
      <c r="A91" s="49">
        <v>1994</v>
      </c>
      <c r="B91" s="49">
        <f t="shared" si="5"/>
        <v>1994</v>
      </c>
      <c r="C91" s="49">
        <f t="shared" si="4"/>
        <v>2057</v>
      </c>
      <c r="D91" s="49" cm="1">
        <f t="array" ref="D91">INDEX(GMW!$A$2:$NF$60,MATCH(1,(GMW!$NE$2:$NE$60=D$3)*(GMW!$ND$2:$ND$60=D$4)*(GMW!$NF$2:$NF$60=D$1),0),$C91-1966)</f>
        <v>361793</v>
      </c>
      <c r="E91" s="49" cm="1">
        <f t="array" ref="E91">INDEX(GMW!$A$2:$NF$60,MATCH(1,(GMW!$NE$2:$NE$60=E$3)*(GMW!$ND$2:$ND$60=E$4)*(GMW!$NF$2:$NF$60=E$1),0),$C91-1966)</f>
        <v>64.766670000000005</v>
      </c>
      <c r="F91" s="49" cm="1">
        <f t="array" ref="F91">INDEX(GMW!$A$2:$NF$60,MATCH(1,(GMW!$NE$2:$NE$60=F$3)*(GMW!$ND$2:$ND$60=F$4)*(GMW!$NF$2:$NF$60=F$1),0),$C91-1966)</f>
        <v>76223</v>
      </c>
      <c r="G91" s="49" cm="1">
        <f t="array" ref="G91">INDEX(GMW!$A$2:$NF$60,MATCH(1,(GMW!$NE$2:$NE$60=G$3)*(GMW!$ND$2:$ND$60=G$4)*(GMW!$NF$2:$NF$60=G$1),0),$C91-1966)</f>
        <v>71093</v>
      </c>
      <c r="H91" s="49" cm="1">
        <f t="array" ref="H91">INDEX(GMW!$A$2:$NF$60,MATCH(1,(GMW!$NE$2:$NE$60=H$3)*(GMW!$ND$2:$ND$60=H$4)*(GMW!$NF$2:$NF$60=H$1),0),$C91-1966)</f>
        <v>9607568</v>
      </c>
      <c r="I91" s="49" cm="1">
        <f t="array" ref="I91">INDEX(GMW!$A$2:$NF$60,MATCH(1,(GMW!$NE$2:$NE$60=I$3)*(GMW!$ND$2:$ND$60=I$4)*(GMW!$NF$2:$NF$60=I$1),0),$C91-1966)</f>
        <v>31.041789999999999</v>
      </c>
      <c r="J91" s="49" cm="1">
        <f t="array" ref="J91">INDEX(GMW!$A$2:$NF$60,MATCH(1,(GMW!$NE$2:$NE$60=J$3)*(GMW!$ND$2:$ND$60=J$4)*(GMW!$NF$2:$NF$60=J$1),0),$C91-1966)</f>
        <v>1.4884999999999999</v>
      </c>
      <c r="K91" s="49" cm="1">
        <f t="array" ref="K91">INDEX(GMW!$A$2:$NF$60,MATCH(1,(GMW!$NE$2:$NE$60=K$3)*(GMW!$ND$2:$ND$60=K$4)*(GMW!$NF$2:$NF$60=K$1),0),$C91-1966)</f>
        <v>361793</v>
      </c>
      <c r="L91" s="49" cm="1">
        <f t="array" ref="L91">INDEX(GMW!$A$2:$NF$60,MATCH(1,(GMW!$NE$2:$NE$60=L$3)*(GMW!$ND$2:$ND$60=L$4)*(GMW!$NF$2:$NF$60=L$1),0),$C91-1966)</f>
        <v>64.766670000000005</v>
      </c>
      <c r="M91" s="49" cm="1">
        <f t="array" ref="M91">INDEX(GMW!$A$2:$NF$60,MATCH(1,(GMW!$NE$2:$NE$60=M$3)*(GMW!$ND$2:$ND$60=M$4)*(GMW!$NF$2:$NF$60=M$1),0),$C91-1966)</f>
        <v>76223</v>
      </c>
      <c r="N91" s="49" cm="1">
        <f t="array" ref="N91">INDEX(GMW!$A$2:$NF$60,MATCH(1,(GMW!$NE$2:$NE$60=N$3)*(GMW!$ND$2:$ND$60=N$4)*(GMW!$NF$2:$NF$60=N$1),0),$C91-1966)</f>
        <v>71093</v>
      </c>
      <c r="O91" s="49" cm="1">
        <f t="array" ref="O91">INDEX(GMW!$A$2:$NF$60,MATCH(1,(GMW!$NE$2:$NE$60=O$3)*(GMW!$ND$2:$ND$60=O$4)*(GMW!$NF$2:$NF$60=O$1),0),$C91-1966)</f>
        <v>9607568</v>
      </c>
      <c r="P91" s="49" cm="1">
        <f t="array" ref="P91">INDEX(GMW!$A$2:$NF$60,MATCH(1,(GMW!$NE$2:$NE$60=P$3)*(GMW!$ND$2:$ND$60=P$4)*(GMW!$NF$2:$NF$60=P$1),0),$C91-1966)</f>
        <v>31.041789999999999</v>
      </c>
      <c r="Q91" s="49" cm="1">
        <f t="array" ref="Q91">INDEX(GMW!$A$2:$NF$60,MATCH(1,(GMW!$NE$2:$NE$60=Q$3)*(GMW!$ND$2:$ND$60=Q$4)*(GMW!$NF$2:$NF$60=Q$1),0),$C91-1966)</f>
        <v>1.4884999999999999</v>
      </c>
    </row>
    <row r="92" spans="1:17" x14ac:dyDescent="0.25">
      <c r="B92" s="49">
        <f t="shared" si="5"/>
        <v>1994</v>
      </c>
      <c r="C92" s="49">
        <f t="shared" si="4"/>
        <v>2058</v>
      </c>
      <c r="D92" s="49" cm="1">
        <f t="array" ref="D92">INDEX(GMW!$A$2:$NF$60,MATCH(1,(GMW!$NE$2:$NE$60=D$3)*(GMW!$ND$2:$ND$60=D$4)*(GMW!$NF$2:$NF$60=D$1),0),$C92-1966)</f>
        <v>365109</v>
      </c>
      <c r="E92" s="49" cm="1">
        <f t="array" ref="E92">INDEX(GMW!$A$2:$NF$60,MATCH(1,(GMW!$NE$2:$NE$60=E$3)*(GMW!$ND$2:$ND$60=E$4)*(GMW!$NF$2:$NF$60=E$1),0),$C92-1966)</f>
        <v>65.7</v>
      </c>
      <c r="F92" s="49" cm="1">
        <f t="array" ref="F92">INDEX(GMW!$A$2:$NF$60,MATCH(1,(GMW!$NE$2:$NE$60=F$3)*(GMW!$ND$2:$ND$60=F$4)*(GMW!$NF$2:$NF$60=F$1),0),$C92-1966)</f>
        <v>76462</v>
      </c>
      <c r="G92" s="49" cm="1">
        <f t="array" ref="G92">INDEX(GMW!$A$2:$NF$60,MATCH(1,(GMW!$NE$2:$NE$60=G$3)*(GMW!$ND$2:$ND$60=G$4)*(GMW!$NF$2:$NF$60=G$1),0),$C92-1966)</f>
        <v>71729</v>
      </c>
      <c r="H92" s="49" cm="1">
        <f t="array" ref="H92">INDEX(GMW!$A$2:$NF$60,MATCH(1,(GMW!$NE$2:$NE$60=H$3)*(GMW!$ND$2:$ND$60=H$4)*(GMW!$NF$2:$NF$60=H$1),0),$C92-1966)</f>
        <v>9693547</v>
      </c>
      <c r="I92" s="49" cm="1">
        <f t="array" ref="I92">INDEX(GMW!$A$2:$NF$60,MATCH(1,(GMW!$NE$2:$NE$60=I$3)*(GMW!$ND$2:$ND$60=I$4)*(GMW!$NF$2:$NF$60=I$1),0),$C92-1966)</f>
        <v>33.966619999999999</v>
      </c>
      <c r="J92" s="49" cm="1">
        <f t="array" ref="J92">INDEX(GMW!$A$2:$NF$60,MATCH(1,(GMW!$NE$2:$NE$60=J$3)*(GMW!$ND$2:$ND$60=J$4)*(GMW!$NF$2:$NF$60=J$1),0),$C92-1966)</f>
        <v>1.503933</v>
      </c>
      <c r="K92" s="49" cm="1">
        <f t="array" ref="K92">INDEX(GMW!$A$2:$NF$60,MATCH(1,(GMW!$NE$2:$NE$60=K$3)*(GMW!$ND$2:$ND$60=K$4)*(GMW!$NF$2:$NF$60=K$1),0),$C92-1966)</f>
        <v>365109</v>
      </c>
      <c r="L92" s="49" cm="1">
        <f t="array" ref="L92">INDEX(GMW!$A$2:$NF$60,MATCH(1,(GMW!$NE$2:$NE$60=L$3)*(GMW!$ND$2:$ND$60=L$4)*(GMW!$NF$2:$NF$60=L$1),0),$C92-1966)</f>
        <v>65.7</v>
      </c>
      <c r="M92" s="49" cm="1">
        <f t="array" ref="M92">INDEX(GMW!$A$2:$NF$60,MATCH(1,(GMW!$NE$2:$NE$60=M$3)*(GMW!$ND$2:$ND$60=M$4)*(GMW!$NF$2:$NF$60=M$1),0),$C92-1966)</f>
        <v>76462</v>
      </c>
      <c r="N92" s="49" cm="1">
        <f t="array" ref="N92">INDEX(GMW!$A$2:$NF$60,MATCH(1,(GMW!$NE$2:$NE$60=N$3)*(GMW!$ND$2:$ND$60=N$4)*(GMW!$NF$2:$NF$60=N$1),0),$C92-1966)</f>
        <v>71729</v>
      </c>
      <c r="O92" s="49" cm="1">
        <f t="array" ref="O92">INDEX(GMW!$A$2:$NF$60,MATCH(1,(GMW!$NE$2:$NE$60=O$3)*(GMW!$ND$2:$ND$60=O$4)*(GMW!$NF$2:$NF$60=O$1),0),$C92-1966)</f>
        <v>9693547</v>
      </c>
      <c r="P92" s="49" cm="1">
        <f t="array" ref="P92">INDEX(GMW!$A$2:$NF$60,MATCH(1,(GMW!$NE$2:$NE$60=P$3)*(GMW!$ND$2:$ND$60=P$4)*(GMW!$NF$2:$NF$60=P$1),0),$C92-1966)</f>
        <v>33.966619999999999</v>
      </c>
      <c r="Q92" s="49" cm="1">
        <f t="array" ref="Q92">INDEX(GMW!$A$2:$NF$60,MATCH(1,(GMW!$NE$2:$NE$60=Q$3)*(GMW!$ND$2:$ND$60=Q$4)*(GMW!$NF$2:$NF$60=Q$1),0),$C92-1966)</f>
        <v>1.503933</v>
      </c>
    </row>
    <row r="93" spans="1:17" x14ac:dyDescent="0.25">
      <c r="B93" s="49">
        <f t="shared" si="5"/>
        <v>1994</v>
      </c>
      <c r="C93" s="49">
        <f t="shared" si="4"/>
        <v>2059</v>
      </c>
      <c r="D93" s="49" cm="1">
        <f t="array" ref="D93">INDEX(GMW!$A$2:$NF$60,MATCH(1,(GMW!$NE$2:$NE$60=D$3)*(GMW!$ND$2:$ND$60=D$4)*(GMW!$NF$2:$NF$60=D$1),0),$C93-1966)</f>
        <v>368798</v>
      </c>
      <c r="E93" s="49" cm="1">
        <f t="array" ref="E93">INDEX(GMW!$A$2:$NF$60,MATCH(1,(GMW!$NE$2:$NE$60=E$3)*(GMW!$ND$2:$ND$60=E$4)*(GMW!$NF$2:$NF$60=E$1),0),$C93-1966)</f>
        <v>65.633330000000001</v>
      </c>
      <c r="F93" s="49" cm="1">
        <f t="array" ref="F93">INDEX(GMW!$A$2:$NF$60,MATCH(1,(GMW!$NE$2:$NE$60=F$3)*(GMW!$ND$2:$ND$60=F$4)*(GMW!$NF$2:$NF$60=F$1),0),$C93-1966)</f>
        <v>78722</v>
      </c>
      <c r="G93" s="49" cm="1">
        <f t="array" ref="G93">INDEX(GMW!$A$2:$NF$60,MATCH(1,(GMW!$NE$2:$NE$60=G$3)*(GMW!$ND$2:$ND$60=G$4)*(GMW!$NF$2:$NF$60=G$1),0),$C93-1966)</f>
        <v>71371</v>
      </c>
      <c r="H93" s="49" cm="1">
        <f t="array" ref="H93">INDEX(GMW!$A$2:$NF$60,MATCH(1,(GMW!$NE$2:$NE$60=H$3)*(GMW!$ND$2:$ND$60=H$4)*(GMW!$NF$2:$NF$60=H$1),0),$C93-1966)</f>
        <v>9797277</v>
      </c>
      <c r="I93" s="49" cm="1">
        <f t="array" ref="I93">INDEX(GMW!$A$2:$NF$60,MATCH(1,(GMW!$NE$2:$NE$60=I$3)*(GMW!$ND$2:$ND$60=I$4)*(GMW!$NF$2:$NF$60=I$1),0),$C93-1966)</f>
        <v>35.749160000000003</v>
      </c>
      <c r="J93" s="49" cm="1">
        <f t="array" ref="J93">INDEX(GMW!$A$2:$NF$60,MATCH(1,(GMW!$NE$2:$NE$60=J$3)*(GMW!$ND$2:$ND$60=J$4)*(GMW!$NF$2:$NF$60=J$1),0),$C93-1966)</f>
        <v>1.5513669999999999</v>
      </c>
      <c r="K93" s="49" cm="1">
        <f t="array" ref="K93">INDEX(GMW!$A$2:$NF$60,MATCH(1,(GMW!$NE$2:$NE$60=K$3)*(GMW!$ND$2:$ND$60=K$4)*(GMW!$NF$2:$NF$60=K$1),0),$C93-1966)</f>
        <v>368798</v>
      </c>
      <c r="L93" s="49" cm="1">
        <f t="array" ref="L93">INDEX(GMW!$A$2:$NF$60,MATCH(1,(GMW!$NE$2:$NE$60=L$3)*(GMW!$ND$2:$ND$60=L$4)*(GMW!$NF$2:$NF$60=L$1),0),$C93-1966)</f>
        <v>65.633330000000001</v>
      </c>
      <c r="M93" s="49" cm="1">
        <f t="array" ref="M93">INDEX(GMW!$A$2:$NF$60,MATCH(1,(GMW!$NE$2:$NE$60=M$3)*(GMW!$ND$2:$ND$60=M$4)*(GMW!$NF$2:$NF$60=M$1),0),$C93-1966)</f>
        <v>78722</v>
      </c>
      <c r="N93" s="49" cm="1">
        <f t="array" ref="N93">INDEX(GMW!$A$2:$NF$60,MATCH(1,(GMW!$NE$2:$NE$60=N$3)*(GMW!$ND$2:$ND$60=N$4)*(GMW!$NF$2:$NF$60=N$1),0),$C93-1966)</f>
        <v>71371</v>
      </c>
      <c r="O93" s="49" cm="1">
        <f t="array" ref="O93">INDEX(GMW!$A$2:$NF$60,MATCH(1,(GMW!$NE$2:$NE$60=O$3)*(GMW!$ND$2:$ND$60=O$4)*(GMW!$NF$2:$NF$60=O$1),0),$C93-1966)</f>
        <v>9797277</v>
      </c>
      <c r="P93" s="49" cm="1">
        <f t="array" ref="P93">INDEX(GMW!$A$2:$NF$60,MATCH(1,(GMW!$NE$2:$NE$60=P$3)*(GMW!$ND$2:$ND$60=P$4)*(GMW!$NF$2:$NF$60=P$1),0),$C93-1966)</f>
        <v>35.749160000000003</v>
      </c>
      <c r="Q93" s="49" cm="1">
        <f t="array" ref="Q93">INDEX(GMW!$A$2:$NF$60,MATCH(1,(GMW!$NE$2:$NE$60=Q$3)*(GMW!$ND$2:$ND$60=Q$4)*(GMW!$NF$2:$NF$60=Q$1),0),$C93-1966)</f>
        <v>1.5513669999999999</v>
      </c>
    </row>
    <row r="94" spans="1:17" x14ac:dyDescent="0.25">
      <c r="B94" s="49">
        <f t="shared" si="5"/>
        <v>1994</v>
      </c>
      <c r="C94" s="49">
        <f t="shared" si="4"/>
        <v>2060</v>
      </c>
      <c r="D94" s="49" cm="1">
        <f t="array" ref="D94">INDEX(GMW!$A$2:$NF$60,MATCH(1,(GMW!$NE$2:$NE$60=D$3)*(GMW!$ND$2:$ND$60=D$4)*(GMW!$NF$2:$NF$60=D$1),0),$C94-1966)</f>
        <v>370401</v>
      </c>
      <c r="E94" s="49" cm="1">
        <f t="array" ref="E94">INDEX(GMW!$A$2:$NF$60,MATCH(1,(GMW!$NE$2:$NE$60=E$3)*(GMW!$ND$2:$ND$60=E$4)*(GMW!$NF$2:$NF$60=E$1),0),$C94-1966)</f>
        <v>65.8</v>
      </c>
      <c r="F94" s="49" cm="1">
        <f t="array" ref="F94">INDEX(GMW!$A$2:$NF$60,MATCH(1,(GMW!$NE$2:$NE$60=F$3)*(GMW!$ND$2:$ND$60=F$4)*(GMW!$NF$2:$NF$60=F$1),0),$C94-1966)</f>
        <v>80741</v>
      </c>
      <c r="G94" s="49" cm="1">
        <f t="array" ref="G94">INDEX(GMW!$A$2:$NF$60,MATCH(1,(GMW!$NE$2:$NE$60=G$3)*(GMW!$ND$2:$ND$60=G$4)*(GMW!$NF$2:$NF$60=G$1),0),$C94-1966)</f>
        <v>74297</v>
      </c>
      <c r="H94" s="49" cm="1">
        <f t="array" ref="H94">INDEX(GMW!$A$2:$NF$60,MATCH(1,(GMW!$NE$2:$NE$60=H$3)*(GMW!$ND$2:$ND$60=H$4)*(GMW!$NF$2:$NF$60=H$1),0),$C94-1966)</f>
        <v>9893702</v>
      </c>
      <c r="I94" s="49" cm="1">
        <f t="array" ref="I94">INDEX(GMW!$A$2:$NF$60,MATCH(1,(GMW!$NE$2:$NE$60=I$3)*(GMW!$ND$2:$ND$60=I$4)*(GMW!$NF$2:$NF$60=I$1),0),$C94-1966)</f>
        <v>37.585000000000001</v>
      </c>
      <c r="J94" s="49" cm="1">
        <f t="array" ref="J94">INDEX(GMW!$A$2:$NF$60,MATCH(1,(GMW!$NE$2:$NE$60=J$3)*(GMW!$ND$2:$ND$60=J$4)*(GMW!$NF$2:$NF$60=J$1),0),$C94-1966)</f>
        <v>1.5846</v>
      </c>
      <c r="K94" s="49" cm="1">
        <f t="array" ref="K94">INDEX(GMW!$A$2:$NF$60,MATCH(1,(GMW!$NE$2:$NE$60=K$3)*(GMW!$ND$2:$ND$60=K$4)*(GMW!$NF$2:$NF$60=K$1),0),$C94-1966)</f>
        <v>370401</v>
      </c>
      <c r="L94" s="49" cm="1">
        <f t="array" ref="L94">INDEX(GMW!$A$2:$NF$60,MATCH(1,(GMW!$NE$2:$NE$60=L$3)*(GMW!$ND$2:$ND$60=L$4)*(GMW!$NF$2:$NF$60=L$1),0),$C94-1966)</f>
        <v>65.8</v>
      </c>
      <c r="M94" s="49" cm="1">
        <f t="array" ref="M94">INDEX(GMW!$A$2:$NF$60,MATCH(1,(GMW!$NE$2:$NE$60=M$3)*(GMW!$ND$2:$ND$60=M$4)*(GMW!$NF$2:$NF$60=M$1),0),$C94-1966)</f>
        <v>80741</v>
      </c>
      <c r="N94" s="49" cm="1">
        <f t="array" ref="N94">INDEX(GMW!$A$2:$NF$60,MATCH(1,(GMW!$NE$2:$NE$60=N$3)*(GMW!$ND$2:$ND$60=N$4)*(GMW!$NF$2:$NF$60=N$1),0),$C94-1966)</f>
        <v>74297</v>
      </c>
      <c r="O94" s="49" cm="1">
        <f t="array" ref="O94">INDEX(GMW!$A$2:$NF$60,MATCH(1,(GMW!$NE$2:$NE$60=O$3)*(GMW!$ND$2:$ND$60=O$4)*(GMW!$NF$2:$NF$60=O$1),0),$C94-1966)</f>
        <v>9893702</v>
      </c>
      <c r="P94" s="49" cm="1">
        <f t="array" ref="P94">INDEX(GMW!$A$2:$NF$60,MATCH(1,(GMW!$NE$2:$NE$60=P$3)*(GMW!$ND$2:$ND$60=P$4)*(GMW!$NF$2:$NF$60=P$1),0),$C94-1966)</f>
        <v>37.585000000000001</v>
      </c>
      <c r="Q94" s="49" cm="1">
        <f t="array" ref="Q94">INDEX(GMW!$A$2:$NF$60,MATCH(1,(GMW!$NE$2:$NE$60=Q$3)*(GMW!$ND$2:$ND$60=Q$4)*(GMW!$NF$2:$NF$60=Q$1),0),$C94-1966)</f>
        <v>1.5846</v>
      </c>
    </row>
    <row r="95" spans="1:17" x14ac:dyDescent="0.25">
      <c r="A95" s="49">
        <v>1995</v>
      </c>
      <c r="B95" s="49">
        <f t="shared" si="5"/>
        <v>1995</v>
      </c>
      <c r="C95" s="49">
        <f t="shared" si="4"/>
        <v>2061</v>
      </c>
      <c r="D95" s="49" cm="1">
        <f t="array" ref="D95">INDEX(GMW!$A$2:$NF$60,MATCH(1,(GMW!$NE$2:$NE$60=D$3)*(GMW!$ND$2:$ND$60=D$4)*(GMW!$NF$2:$NF$60=D$1),0),$C95-1966)</f>
        <v>372307</v>
      </c>
      <c r="E95" s="49" cm="1">
        <f t="array" ref="E95">INDEX(GMW!$A$2:$NF$60,MATCH(1,(GMW!$NE$2:$NE$60=E$3)*(GMW!$ND$2:$ND$60=E$4)*(GMW!$NF$2:$NF$60=E$1),0),$C95-1966)</f>
        <v>66.333340000000007</v>
      </c>
      <c r="F95" s="49" cm="1">
        <f t="array" ref="F95">INDEX(GMW!$A$2:$NF$60,MATCH(1,(GMW!$NE$2:$NE$60=F$3)*(GMW!$ND$2:$ND$60=F$4)*(GMW!$NF$2:$NF$60=F$1),0),$C95-1966)</f>
        <v>84205</v>
      </c>
      <c r="G95" s="49" cm="1">
        <f t="array" ref="G95">INDEX(GMW!$A$2:$NF$60,MATCH(1,(GMW!$NE$2:$NE$60=G$3)*(GMW!$ND$2:$ND$60=G$4)*(GMW!$NF$2:$NF$60=G$1),0),$C95-1966)</f>
        <v>73011</v>
      </c>
      <c r="H95" s="49" cm="1">
        <f t="array" ref="H95">INDEX(GMW!$A$2:$NF$60,MATCH(1,(GMW!$NE$2:$NE$60=H$3)*(GMW!$ND$2:$ND$60=H$4)*(GMW!$NF$2:$NF$60=H$1),0),$C95-1966)</f>
        <v>9953542</v>
      </c>
      <c r="I95" s="49" cm="1">
        <f t="array" ref="I95">INDEX(GMW!$A$2:$NF$60,MATCH(1,(GMW!$NE$2:$NE$60=I$3)*(GMW!$ND$2:$ND$60=I$4)*(GMW!$NF$2:$NF$60=I$1),0),$C95-1966)</f>
        <v>39.585160000000002</v>
      </c>
      <c r="J95" s="49" cm="1">
        <f t="array" ref="J95">INDEX(GMW!$A$2:$NF$60,MATCH(1,(GMW!$NE$2:$NE$60=J$3)*(GMW!$ND$2:$ND$60=J$4)*(GMW!$NF$2:$NF$60=J$1),0),$C95-1966)</f>
        <v>1.5824</v>
      </c>
      <c r="K95" s="49" cm="1">
        <f t="array" ref="K95">INDEX(GMW!$A$2:$NF$60,MATCH(1,(GMW!$NE$2:$NE$60=K$3)*(GMW!$ND$2:$ND$60=K$4)*(GMW!$NF$2:$NF$60=K$1),0),$C95-1966)</f>
        <v>372307</v>
      </c>
      <c r="L95" s="49" cm="1">
        <f t="array" ref="L95">INDEX(GMW!$A$2:$NF$60,MATCH(1,(GMW!$NE$2:$NE$60=L$3)*(GMW!$ND$2:$ND$60=L$4)*(GMW!$NF$2:$NF$60=L$1),0),$C95-1966)</f>
        <v>66.333340000000007</v>
      </c>
      <c r="M95" s="49" cm="1">
        <f t="array" ref="M95">INDEX(GMW!$A$2:$NF$60,MATCH(1,(GMW!$NE$2:$NE$60=M$3)*(GMW!$ND$2:$ND$60=M$4)*(GMW!$NF$2:$NF$60=M$1),0),$C95-1966)</f>
        <v>84205</v>
      </c>
      <c r="N95" s="49" cm="1">
        <f t="array" ref="N95">INDEX(GMW!$A$2:$NF$60,MATCH(1,(GMW!$NE$2:$NE$60=N$3)*(GMW!$ND$2:$ND$60=N$4)*(GMW!$NF$2:$NF$60=N$1),0),$C95-1966)</f>
        <v>73011</v>
      </c>
      <c r="O95" s="49" cm="1">
        <f t="array" ref="O95">INDEX(GMW!$A$2:$NF$60,MATCH(1,(GMW!$NE$2:$NE$60=O$3)*(GMW!$ND$2:$ND$60=O$4)*(GMW!$NF$2:$NF$60=O$1),0),$C95-1966)</f>
        <v>9953542</v>
      </c>
      <c r="P95" s="49" cm="1">
        <f t="array" ref="P95">INDEX(GMW!$A$2:$NF$60,MATCH(1,(GMW!$NE$2:$NE$60=P$3)*(GMW!$ND$2:$ND$60=P$4)*(GMW!$NF$2:$NF$60=P$1),0),$C95-1966)</f>
        <v>39.585160000000002</v>
      </c>
      <c r="Q95" s="49" cm="1">
        <f t="array" ref="Q95">INDEX(GMW!$A$2:$NF$60,MATCH(1,(GMW!$NE$2:$NE$60=Q$3)*(GMW!$ND$2:$ND$60=Q$4)*(GMW!$NF$2:$NF$60=Q$1),0),$C95-1966)</f>
        <v>1.5824</v>
      </c>
    </row>
    <row r="96" spans="1:17" x14ac:dyDescent="0.25">
      <c r="B96" s="49">
        <f t="shared" si="5"/>
        <v>1995</v>
      </c>
      <c r="C96" s="49">
        <f t="shared" si="4"/>
        <v>2062</v>
      </c>
      <c r="D96" s="49" cm="1">
        <f t="array" ref="D96">INDEX(GMW!$A$2:$NF$60,MATCH(1,(GMW!$NE$2:$NE$60=D$3)*(GMW!$ND$2:$ND$60=D$4)*(GMW!$NF$2:$NF$60=D$1),0),$C96-1966)</f>
        <v>373090</v>
      </c>
      <c r="E96" s="49" cm="1">
        <f t="array" ref="E96">INDEX(GMW!$A$2:$NF$60,MATCH(1,(GMW!$NE$2:$NE$60=E$3)*(GMW!$ND$2:$ND$60=E$4)*(GMW!$NF$2:$NF$60=E$1),0),$C96-1966)</f>
        <v>67.266670000000005</v>
      </c>
      <c r="F96" s="49" cm="1">
        <f t="array" ref="F96">INDEX(GMW!$A$2:$NF$60,MATCH(1,(GMW!$NE$2:$NE$60=F$3)*(GMW!$ND$2:$ND$60=F$4)*(GMW!$NF$2:$NF$60=F$1),0),$C96-1966)</f>
        <v>83113</v>
      </c>
      <c r="G96" s="49" cm="1">
        <f t="array" ref="G96">INDEX(GMW!$A$2:$NF$60,MATCH(1,(GMW!$NE$2:$NE$60=G$3)*(GMW!$ND$2:$ND$60=G$4)*(GMW!$NF$2:$NF$60=G$1),0),$C96-1966)</f>
        <v>75654</v>
      </c>
      <c r="H96" s="49" cm="1">
        <f t="array" ref="H96">INDEX(GMW!$A$2:$NF$60,MATCH(1,(GMW!$NE$2:$NE$60=H$3)*(GMW!$ND$2:$ND$60=H$4)*(GMW!$NF$2:$NF$60=H$1),0),$C96-1966)</f>
        <v>10005310</v>
      </c>
      <c r="I96" s="49" cm="1">
        <f t="array" ref="I96">INDEX(GMW!$A$2:$NF$60,MATCH(1,(GMW!$NE$2:$NE$60=I$3)*(GMW!$ND$2:$ND$60=I$4)*(GMW!$NF$2:$NF$60=I$1),0),$C96-1966)</f>
        <v>41.025170000000003</v>
      </c>
      <c r="J96" s="49" cm="1">
        <f t="array" ref="J96">INDEX(GMW!$A$2:$NF$60,MATCH(1,(GMW!$NE$2:$NE$60=J$3)*(GMW!$ND$2:$ND$60=J$4)*(GMW!$NF$2:$NF$60=J$1),0),$C96-1966)</f>
        <v>1.5963670000000001</v>
      </c>
      <c r="K96" s="49" cm="1">
        <f t="array" ref="K96">INDEX(GMW!$A$2:$NF$60,MATCH(1,(GMW!$NE$2:$NE$60=K$3)*(GMW!$ND$2:$ND$60=K$4)*(GMW!$NF$2:$NF$60=K$1),0),$C96-1966)</f>
        <v>373090</v>
      </c>
      <c r="L96" s="49" cm="1">
        <f t="array" ref="L96">INDEX(GMW!$A$2:$NF$60,MATCH(1,(GMW!$NE$2:$NE$60=L$3)*(GMW!$ND$2:$ND$60=L$4)*(GMW!$NF$2:$NF$60=L$1),0),$C96-1966)</f>
        <v>67.266670000000005</v>
      </c>
      <c r="M96" s="49" cm="1">
        <f t="array" ref="M96">INDEX(GMW!$A$2:$NF$60,MATCH(1,(GMW!$NE$2:$NE$60=M$3)*(GMW!$ND$2:$ND$60=M$4)*(GMW!$NF$2:$NF$60=M$1),0),$C96-1966)</f>
        <v>83113</v>
      </c>
      <c r="N96" s="49" cm="1">
        <f t="array" ref="N96">INDEX(GMW!$A$2:$NF$60,MATCH(1,(GMW!$NE$2:$NE$60=N$3)*(GMW!$ND$2:$ND$60=N$4)*(GMW!$NF$2:$NF$60=N$1),0),$C96-1966)</f>
        <v>75654</v>
      </c>
      <c r="O96" s="49" cm="1">
        <f t="array" ref="O96">INDEX(GMW!$A$2:$NF$60,MATCH(1,(GMW!$NE$2:$NE$60=O$3)*(GMW!$ND$2:$ND$60=O$4)*(GMW!$NF$2:$NF$60=O$1),0),$C96-1966)</f>
        <v>10005310</v>
      </c>
      <c r="P96" s="49" cm="1">
        <f t="array" ref="P96">INDEX(GMW!$A$2:$NF$60,MATCH(1,(GMW!$NE$2:$NE$60=P$3)*(GMW!$ND$2:$ND$60=P$4)*(GMW!$NF$2:$NF$60=P$1),0),$C96-1966)</f>
        <v>41.025170000000003</v>
      </c>
      <c r="Q96" s="49" cm="1">
        <f t="array" ref="Q96">INDEX(GMW!$A$2:$NF$60,MATCH(1,(GMW!$NE$2:$NE$60=Q$3)*(GMW!$ND$2:$ND$60=Q$4)*(GMW!$NF$2:$NF$60=Q$1),0),$C96-1966)</f>
        <v>1.5963670000000001</v>
      </c>
    </row>
    <row r="97" spans="1:17" x14ac:dyDescent="0.25">
      <c r="B97" s="49">
        <f t="shared" si="5"/>
        <v>1995</v>
      </c>
      <c r="C97" s="49">
        <f t="shared" si="4"/>
        <v>2063</v>
      </c>
      <c r="D97" s="49" cm="1">
        <f t="array" ref="D97">INDEX(GMW!$A$2:$NF$60,MATCH(1,(GMW!$NE$2:$NE$60=D$3)*(GMW!$ND$2:$ND$60=D$4)*(GMW!$NF$2:$NF$60=D$1),0),$C97-1966)</f>
        <v>377249</v>
      </c>
      <c r="E97" s="49" cm="1">
        <f t="array" ref="E97">INDEX(GMW!$A$2:$NF$60,MATCH(1,(GMW!$NE$2:$NE$60=E$3)*(GMW!$ND$2:$ND$60=E$4)*(GMW!$NF$2:$NF$60=E$1),0),$C97-1966)</f>
        <v>67.400000000000006</v>
      </c>
      <c r="F97" s="49" cm="1">
        <f t="array" ref="F97">INDEX(GMW!$A$2:$NF$60,MATCH(1,(GMW!$NE$2:$NE$60=F$3)*(GMW!$ND$2:$ND$60=F$4)*(GMW!$NF$2:$NF$60=F$1),0),$C97-1966)</f>
        <v>85876</v>
      </c>
      <c r="G97" s="49" cm="1">
        <f t="array" ref="G97">INDEX(GMW!$A$2:$NF$60,MATCH(1,(GMW!$NE$2:$NE$60=G$3)*(GMW!$ND$2:$ND$60=G$4)*(GMW!$NF$2:$NF$60=G$1),0),$C97-1966)</f>
        <v>77304</v>
      </c>
      <c r="H97" s="49" cm="1">
        <f t="array" ref="H97">INDEX(GMW!$A$2:$NF$60,MATCH(1,(GMW!$NE$2:$NE$60=H$3)*(GMW!$ND$2:$ND$60=H$4)*(GMW!$NF$2:$NF$60=H$1),0),$C97-1966)</f>
        <v>10090550</v>
      </c>
      <c r="I97" s="49" cm="1">
        <f t="array" ref="I97">INDEX(GMW!$A$2:$NF$60,MATCH(1,(GMW!$NE$2:$NE$60=I$3)*(GMW!$ND$2:$ND$60=I$4)*(GMW!$NF$2:$NF$60=I$1),0),$C97-1966)</f>
        <v>41.999980000000001</v>
      </c>
      <c r="J97" s="49" cm="1">
        <f t="array" ref="J97">INDEX(GMW!$A$2:$NF$60,MATCH(1,(GMW!$NE$2:$NE$60=J$3)*(GMW!$ND$2:$ND$60=J$4)*(GMW!$NF$2:$NF$60=J$1),0),$C97-1966)</f>
        <v>1.573933</v>
      </c>
      <c r="K97" s="49" cm="1">
        <f t="array" ref="K97">INDEX(GMW!$A$2:$NF$60,MATCH(1,(GMW!$NE$2:$NE$60=K$3)*(GMW!$ND$2:$ND$60=K$4)*(GMW!$NF$2:$NF$60=K$1),0),$C97-1966)</f>
        <v>377249</v>
      </c>
      <c r="L97" s="49" cm="1">
        <f t="array" ref="L97">INDEX(GMW!$A$2:$NF$60,MATCH(1,(GMW!$NE$2:$NE$60=L$3)*(GMW!$ND$2:$ND$60=L$4)*(GMW!$NF$2:$NF$60=L$1),0),$C97-1966)</f>
        <v>67.400000000000006</v>
      </c>
      <c r="M97" s="49" cm="1">
        <f t="array" ref="M97">INDEX(GMW!$A$2:$NF$60,MATCH(1,(GMW!$NE$2:$NE$60=M$3)*(GMW!$ND$2:$ND$60=M$4)*(GMW!$NF$2:$NF$60=M$1),0),$C97-1966)</f>
        <v>85876</v>
      </c>
      <c r="N97" s="49" cm="1">
        <f t="array" ref="N97">INDEX(GMW!$A$2:$NF$60,MATCH(1,(GMW!$NE$2:$NE$60=N$3)*(GMW!$ND$2:$ND$60=N$4)*(GMW!$NF$2:$NF$60=N$1),0),$C97-1966)</f>
        <v>77304</v>
      </c>
      <c r="O97" s="49" cm="1">
        <f t="array" ref="O97">INDEX(GMW!$A$2:$NF$60,MATCH(1,(GMW!$NE$2:$NE$60=O$3)*(GMW!$ND$2:$ND$60=O$4)*(GMW!$NF$2:$NF$60=O$1),0),$C97-1966)</f>
        <v>10090550</v>
      </c>
      <c r="P97" s="49" cm="1">
        <f t="array" ref="P97">INDEX(GMW!$A$2:$NF$60,MATCH(1,(GMW!$NE$2:$NE$60=P$3)*(GMW!$ND$2:$ND$60=P$4)*(GMW!$NF$2:$NF$60=P$1),0),$C97-1966)</f>
        <v>41.999980000000001</v>
      </c>
      <c r="Q97" s="49" cm="1">
        <f t="array" ref="Q97">INDEX(GMW!$A$2:$NF$60,MATCH(1,(GMW!$NE$2:$NE$60=Q$3)*(GMW!$ND$2:$ND$60=Q$4)*(GMW!$NF$2:$NF$60=Q$1),0),$C97-1966)</f>
        <v>1.573933</v>
      </c>
    </row>
    <row r="98" spans="1:17" x14ac:dyDescent="0.25">
      <c r="B98" s="49">
        <f t="shared" si="5"/>
        <v>1995</v>
      </c>
      <c r="C98" s="49">
        <f t="shared" si="4"/>
        <v>2064</v>
      </c>
      <c r="D98" s="49" cm="1">
        <f t="array" ref="D98">INDEX(GMW!$A$2:$NF$60,MATCH(1,(GMW!$NE$2:$NE$60=D$3)*(GMW!$ND$2:$ND$60=D$4)*(GMW!$NF$2:$NF$60=D$1),0),$C98-1966)</f>
        <v>378442</v>
      </c>
      <c r="E98" s="49" cm="1">
        <f t="array" ref="E98">INDEX(GMW!$A$2:$NF$60,MATCH(1,(GMW!$NE$2:$NE$60=E$3)*(GMW!$ND$2:$ND$60=E$4)*(GMW!$NF$2:$NF$60=E$1),0),$C98-1966)</f>
        <v>67.733329999999995</v>
      </c>
      <c r="F98" s="49" cm="1">
        <f t="array" ref="F98">INDEX(GMW!$A$2:$NF$60,MATCH(1,(GMW!$NE$2:$NE$60=F$3)*(GMW!$ND$2:$ND$60=F$4)*(GMW!$NF$2:$NF$60=F$1),0),$C98-1966)</f>
        <v>87077</v>
      </c>
      <c r="G98" s="49" cm="1">
        <f t="array" ref="G98">INDEX(GMW!$A$2:$NF$60,MATCH(1,(GMW!$NE$2:$NE$60=G$3)*(GMW!$ND$2:$ND$60=G$4)*(GMW!$NF$2:$NF$60=G$1),0),$C98-1966)</f>
        <v>77893</v>
      </c>
      <c r="H98" s="49" cm="1">
        <f t="array" ref="H98">INDEX(GMW!$A$2:$NF$60,MATCH(1,(GMW!$NE$2:$NE$60=H$3)*(GMW!$ND$2:$ND$60=H$4)*(GMW!$NF$2:$NF$60=H$1),0),$C98-1966)</f>
        <v>10154830</v>
      </c>
      <c r="I98" s="49" cm="1">
        <f t="array" ref="I98">INDEX(GMW!$A$2:$NF$60,MATCH(1,(GMW!$NE$2:$NE$60=I$3)*(GMW!$ND$2:$ND$60=I$4)*(GMW!$NF$2:$NF$60=I$1),0),$C98-1966)</f>
        <v>42.942390000000003</v>
      </c>
      <c r="J98" s="49" cm="1">
        <f t="array" ref="J98">INDEX(GMW!$A$2:$NF$60,MATCH(1,(GMW!$NE$2:$NE$60=J$3)*(GMW!$ND$2:$ND$60=J$4)*(GMW!$NF$2:$NF$60=J$1),0),$C98-1966)</f>
        <v>1.56</v>
      </c>
      <c r="K98" s="49" cm="1">
        <f t="array" ref="K98">INDEX(GMW!$A$2:$NF$60,MATCH(1,(GMW!$NE$2:$NE$60=K$3)*(GMW!$ND$2:$ND$60=K$4)*(GMW!$NF$2:$NF$60=K$1),0),$C98-1966)</f>
        <v>378442</v>
      </c>
      <c r="L98" s="49" cm="1">
        <f t="array" ref="L98">INDEX(GMW!$A$2:$NF$60,MATCH(1,(GMW!$NE$2:$NE$60=L$3)*(GMW!$ND$2:$ND$60=L$4)*(GMW!$NF$2:$NF$60=L$1),0),$C98-1966)</f>
        <v>67.733329999999995</v>
      </c>
      <c r="M98" s="49" cm="1">
        <f t="array" ref="M98">INDEX(GMW!$A$2:$NF$60,MATCH(1,(GMW!$NE$2:$NE$60=M$3)*(GMW!$ND$2:$ND$60=M$4)*(GMW!$NF$2:$NF$60=M$1),0),$C98-1966)</f>
        <v>87077</v>
      </c>
      <c r="N98" s="49" cm="1">
        <f t="array" ref="N98">INDEX(GMW!$A$2:$NF$60,MATCH(1,(GMW!$NE$2:$NE$60=N$3)*(GMW!$ND$2:$ND$60=N$4)*(GMW!$NF$2:$NF$60=N$1),0),$C98-1966)</f>
        <v>77893</v>
      </c>
      <c r="O98" s="49" cm="1">
        <f t="array" ref="O98">INDEX(GMW!$A$2:$NF$60,MATCH(1,(GMW!$NE$2:$NE$60=O$3)*(GMW!$ND$2:$ND$60=O$4)*(GMW!$NF$2:$NF$60=O$1),0),$C98-1966)</f>
        <v>10154830</v>
      </c>
      <c r="P98" s="49" cm="1">
        <f t="array" ref="P98">INDEX(GMW!$A$2:$NF$60,MATCH(1,(GMW!$NE$2:$NE$60=P$3)*(GMW!$ND$2:$ND$60=P$4)*(GMW!$NF$2:$NF$60=P$1),0),$C98-1966)</f>
        <v>42.942390000000003</v>
      </c>
      <c r="Q98" s="49" cm="1">
        <f t="array" ref="Q98">INDEX(GMW!$A$2:$NF$60,MATCH(1,(GMW!$NE$2:$NE$60=Q$3)*(GMW!$ND$2:$ND$60=Q$4)*(GMW!$NF$2:$NF$60=Q$1),0),$C98-1966)</f>
        <v>1.56</v>
      </c>
    </row>
    <row r="99" spans="1:17" x14ac:dyDescent="0.25">
      <c r="A99" s="49">
        <v>1996</v>
      </c>
      <c r="B99" s="49">
        <f t="shared" si="5"/>
        <v>1996</v>
      </c>
      <c r="C99" s="49">
        <f t="shared" si="4"/>
        <v>2065</v>
      </c>
      <c r="D99" s="49" cm="1">
        <f t="array" ref="D99">INDEX(GMW!$A$2:$NF$60,MATCH(1,(GMW!$NE$2:$NE$60=D$3)*(GMW!$ND$2:$ND$60=D$4)*(GMW!$NF$2:$NF$60=D$1),0),$C99-1966)</f>
        <v>380976</v>
      </c>
      <c r="E99" s="49" cm="1">
        <f t="array" ref="E99">INDEX(GMW!$A$2:$NF$60,MATCH(1,(GMW!$NE$2:$NE$60=E$3)*(GMW!$ND$2:$ND$60=E$4)*(GMW!$NF$2:$NF$60=E$1),0),$C99-1966)</f>
        <v>68.099999999999994</v>
      </c>
      <c r="F99" s="49" cm="1">
        <f t="array" ref="F99">INDEX(GMW!$A$2:$NF$60,MATCH(1,(GMW!$NE$2:$NE$60=F$3)*(GMW!$ND$2:$ND$60=F$4)*(GMW!$NF$2:$NF$60=F$1),0),$C99-1966)</f>
        <v>88955</v>
      </c>
      <c r="G99" s="49" cm="1">
        <f t="array" ref="G99">INDEX(GMW!$A$2:$NF$60,MATCH(1,(GMW!$NE$2:$NE$60=G$3)*(GMW!$ND$2:$ND$60=G$4)*(GMW!$NF$2:$NF$60=G$1),0),$C99-1966)</f>
        <v>80910</v>
      </c>
      <c r="H99" s="49" cm="1">
        <f t="array" ref="H99">INDEX(GMW!$A$2:$NF$60,MATCH(1,(GMW!$NE$2:$NE$60=H$3)*(GMW!$ND$2:$ND$60=H$4)*(GMW!$NF$2:$NF$60=H$1),0),$C99-1966)</f>
        <v>10247010</v>
      </c>
      <c r="I99" s="49" cm="1">
        <f t="array" ref="I99">INDEX(GMW!$A$2:$NF$60,MATCH(1,(GMW!$NE$2:$NE$60=I$3)*(GMW!$ND$2:$ND$60=I$4)*(GMW!$NF$2:$NF$60=I$1),0),$C99-1966)</f>
        <v>44.065980000000003</v>
      </c>
      <c r="J99" s="49" cm="1">
        <f t="array" ref="J99">INDEX(GMW!$A$2:$NF$60,MATCH(1,(GMW!$NE$2:$NE$60=J$3)*(GMW!$ND$2:$ND$60=J$4)*(GMW!$NF$2:$NF$60=J$1),0),$C99-1966)</f>
        <v>1.5313669999999999</v>
      </c>
      <c r="K99" s="49" cm="1">
        <f t="array" ref="K99">INDEX(GMW!$A$2:$NF$60,MATCH(1,(GMW!$NE$2:$NE$60=K$3)*(GMW!$ND$2:$ND$60=K$4)*(GMW!$NF$2:$NF$60=K$1),0),$C99-1966)</f>
        <v>380976</v>
      </c>
      <c r="L99" s="49" cm="1">
        <f t="array" ref="L99">INDEX(GMW!$A$2:$NF$60,MATCH(1,(GMW!$NE$2:$NE$60=L$3)*(GMW!$ND$2:$ND$60=L$4)*(GMW!$NF$2:$NF$60=L$1),0),$C99-1966)</f>
        <v>68.099999999999994</v>
      </c>
      <c r="M99" s="49" cm="1">
        <f t="array" ref="M99">INDEX(GMW!$A$2:$NF$60,MATCH(1,(GMW!$NE$2:$NE$60=M$3)*(GMW!$ND$2:$ND$60=M$4)*(GMW!$NF$2:$NF$60=M$1),0),$C99-1966)</f>
        <v>88955</v>
      </c>
      <c r="N99" s="49" cm="1">
        <f t="array" ref="N99">INDEX(GMW!$A$2:$NF$60,MATCH(1,(GMW!$NE$2:$NE$60=N$3)*(GMW!$ND$2:$ND$60=N$4)*(GMW!$NF$2:$NF$60=N$1),0),$C99-1966)</f>
        <v>80910</v>
      </c>
      <c r="O99" s="49" cm="1">
        <f t="array" ref="O99">INDEX(GMW!$A$2:$NF$60,MATCH(1,(GMW!$NE$2:$NE$60=O$3)*(GMW!$ND$2:$ND$60=O$4)*(GMW!$NF$2:$NF$60=O$1),0),$C99-1966)</f>
        <v>10247010</v>
      </c>
      <c r="P99" s="49" cm="1">
        <f t="array" ref="P99">INDEX(GMW!$A$2:$NF$60,MATCH(1,(GMW!$NE$2:$NE$60=P$3)*(GMW!$ND$2:$ND$60=P$4)*(GMW!$NF$2:$NF$60=P$1),0),$C99-1966)</f>
        <v>44.065980000000003</v>
      </c>
      <c r="Q99" s="49" cm="1">
        <f t="array" ref="Q99">INDEX(GMW!$A$2:$NF$60,MATCH(1,(GMW!$NE$2:$NE$60=Q$3)*(GMW!$ND$2:$ND$60=Q$4)*(GMW!$NF$2:$NF$60=Q$1),0),$C99-1966)</f>
        <v>1.5313669999999999</v>
      </c>
    </row>
    <row r="100" spans="1:17" x14ac:dyDescent="0.25">
      <c r="B100" s="49">
        <f t="shared" si="5"/>
        <v>1996</v>
      </c>
      <c r="C100" s="49">
        <f t="shared" si="4"/>
        <v>2066</v>
      </c>
      <c r="D100" s="49" cm="1">
        <f t="array" ref="D100">INDEX(GMW!$A$2:$NF$60,MATCH(1,(GMW!$NE$2:$NE$60=D$3)*(GMW!$ND$2:$ND$60=D$4)*(GMW!$NF$2:$NF$60=D$1),0),$C100-1966)</f>
        <v>382146</v>
      </c>
      <c r="E100" s="49" cm="1">
        <f t="array" ref="E100">INDEX(GMW!$A$2:$NF$60,MATCH(1,(GMW!$NE$2:$NE$60=E$3)*(GMW!$ND$2:$ND$60=E$4)*(GMW!$NF$2:$NF$60=E$1),0),$C100-1966)</f>
        <v>68.866669999999999</v>
      </c>
      <c r="F100" s="49" cm="1">
        <f t="array" ref="F100">INDEX(GMW!$A$2:$NF$60,MATCH(1,(GMW!$NE$2:$NE$60=F$3)*(GMW!$ND$2:$ND$60=F$4)*(GMW!$NF$2:$NF$60=F$1),0),$C100-1966)</f>
        <v>90326</v>
      </c>
      <c r="G100" s="49" cm="1">
        <f t="array" ref="G100">INDEX(GMW!$A$2:$NF$60,MATCH(1,(GMW!$NE$2:$NE$60=G$3)*(GMW!$ND$2:$ND$60=G$4)*(GMW!$NF$2:$NF$60=G$1),0),$C100-1966)</f>
        <v>81887</v>
      </c>
      <c r="H100" s="49" cm="1">
        <f t="array" ref="H100">INDEX(GMW!$A$2:$NF$60,MATCH(1,(GMW!$NE$2:$NE$60=H$3)*(GMW!$ND$2:$ND$60=H$4)*(GMW!$NF$2:$NF$60=H$1),0),$C100-1966)</f>
        <v>10372820</v>
      </c>
      <c r="I100" s="49" cm="1">
        <f t="array" ref="I100">INDEX(GMW!$A$2:$NF$60,MATCH(1,(GMW!$NE$2:$NE$60=I$3)*(GMW!$ND$2:$ND$60=I$4)*(GMW!$NF$2:$NF$60=I$1),0),$C100-1966)</f>
        <v>45.117240000000002</v>
      </c>
      <c r="J100" s="49" cm="1">
        <f t="array" ref="J100">INDEX(GMW!$A$2:$NF$60,MATCH(1,(GMW!$NE$2:$NE$60=J$3)*(GMW!$ND$2:$ND$60=J$4)*(GMW!$NF$2:$NF$60=J$1),0),$C100-1966)</f>
        <v>1.523833</v>
      </c>
      <c r="K100" s="49" cm="1">
        <f t="array" ref="K100">INDEX(GMW!$A$2:$NF$60,MATCH(1,(GMW!$NE$2:$NE$60=K$3)*(GMW!$ND$2:$ND$60=K$4)*(GMW!$NF$2:$NF$60=K$1),0),$C100-1966)</f>
        <v>382146</v>
      </c>
      <c r="L100" s="49" cm="1">
        <f t="array" ref="L100">INDEX(GMW!$A$2:$NF$60,MATCH(1,(GMW!$NE$2:$NE$60=L$3)*(GMW!$ND$2:$ND$60=L$4)*(GMW!$NF$2:$NF$60=L$1),0),$C100-1966)</f>
        <v>68.866669999999999</v>
      </c>
      <c r="M100" s="49" cm="1">
        <f t="array" ref="M100">INDEX(GMW!$A$2:$NF$60,MATCH(1,(GMW!$NE$2:$NE$60=M$3)*(GMW!$ND$2:$ND$60=M$4)*(GMW!$NF$2:$NF$60=M$1),0),$C100-1966)</f>
        <v>90326</v>
      </c>
      <c r="N100" s="49" cm="1">
        <f t="array" ref="N100">INDEX(GMW!$A$2:$NF$60,MATCH(1,(GMW!$NE$2:$NE$60=N$3)*(GMW!$ND$2:$ND$60=N$4)*(GMW!$NF$2:$NF$60=N$1),0),$C100-1966)</f>
        <v>81887</v>
      </c>
      <c r="O100" s="49" cm="1">
        <f t="array" ref="O100">INDEX(GMW!$A$2:$NF$60,MATCH(1,(GMW!$NE$2:$NE$60=O$3)*(GMW!$ND$2:$ND$60=O$4)*(GMW!$NF$2:$NF$60=O$1),0),$C100-1966)</f>
        <v>10372820</v>
      </c>
      <c r="P100" s="49" cm="1">
        <f t="array" ref="P100">INDEX(GMW!$A$2:$NF$60,MATCH(1,(GMW!$NE$2:$NE$60=P$3)*(GMW!$ND$2:$ND$60=P$4)*(GMW!$NF$2:$NF$60=P$1),0),$C100-1966)</f>
        <v>45.117240000000002</v>
      </c>
      <c r="Q100" s="49" cm="1">
        <f t="array" ref="Q100">INDEX(GMW!$A$2:$NF$60,MATCH(1,(GMW!$NE$2:$NE$60=Q$3)*(GMW!$ND$2:$ND$60=Q$4)*(GMW!$NF$2:$NF$60=Q$1),0),$C100-1966)</f>
        <v>1.523833</v>
      </c>
    </row>
    <row r="101" spans="1:17" x14ac:dyDescent="0.25">
      <c r="B101" s="49">
        <f t="shared" si="5"/>
        <v>1996</v>
      </c>
      <c r="C101" s="49">
        <f t="shared" si="4"/>
        <v>2067</v>
      </c>
      <c r="D101" s="49" cm="1">
        <f t="array" ref="D101">INDEX(GMW!$A$2:$NF$60,MATCH(1,(GMW!$NE$2:$NE$60=D$3)*(GMW!$ND$2:$ND$60=D$4)*(GMW!$NF$2:$NF$60=D$1),0),$C101-1966)</f>
        <v>385671</v>
      </c>
      <c r="E101" s="49" cm="1">
        <f t="array" ref="E101">INDEX(GMW!$A$2:$NF$60,MATCH(1,(GMW!$NE$2:$NE$60=E$3)*(GMW!$ND$2:$ND$60=E$4)*(GMW!$NF$2:$NF$60=E$1),0),$C101-1966)</f>
        <v>68.933329999999998</v>
      </c>
      <c r="F101" s="49" cm="1">
        <f t="array" ref="F101">INDEX(GMW!$A$2:$NF$60,MATCH(1,(GMW!$NE$2:$NE$60=F$3)*(GMW!$ND$2:$ND$60=F$4)*(GMW!$NF$2:$NF$60=F$1),0),$C101-1966)</f>
        <v>91405</v>
      </c>
      <c r="G101" s="49" cm="1">
        <f t="array" ref="G101">INDEX(GMW!$A$2:$NF$60,MATCH(1,(GMW!$NE$2:$NE$60=G$3)*(GMW!$ND$2:$ND$60=G$4)*(GMW!$NF$2:$NF$60=G$1),0),$C101-1966)</f>
        <v>83534</v>
      </c>
      <c r="H101" s="49" cm="1">
        <f t="array" ref="H101">INDEX(GMW!$A$2:$NF$60,MATCH(1,(GMW!$NE$2:$NE$60=H$3)*(GMW!$ND$2:$ND$60=H$4)*(GMW!$NF$2:$NF$60=H$1),0),$C101-1966)</f>
        <v>10463660</v>
      </c>
      <c r="I101" s="49" cm="1">
        <f t="array" ref="I101">INDEX(GMW!$A$2:$NF$60,MATCH(1,(GMW!$NE$2:$NE$60=I$3)*(GMW!$ND$2:$ND$60=I$4)*(GMW!$NF$2:$NF$60=I$1),0),$C101-1966)</f>
        <v>45.735210000000002</v>
      </c>
      <c r="J101" s="49" cm="1">
        <f t="array" ref="J101">INDEX(GMW!$A$2:$NF$60,MATCH(1,(GMW!$NE$2:$NE$60=J$3)*(GMW!$ND$2:$ND$60=J$4)*(GMW!$NF$2:$NF$60=J$1),0),$C101-1966)</f>
        <v>1.5546</v>
      </c>
      <c r="K101" s="49" cm="1">
        <f t="array" ref="K101">INDEX(GMW!$A$2:$NF$60,MATCH(1,(GMW!$NE$2:$NE$60=K$3)*(GMW!$ND$2:$ND$60=K$4)*(GMW!$NF$2:$NF$60=K$1),0),$C101-1966)</f>
        <v>385671</v>
      </c>
      <c r="L101" s="49" cm="1">
        <f t="array" ref="L101">INDEX(GMW!$A$2:$NF$60,MATCH(1,(GMW!$NE$2:$NE$60=L$3)*(GMW!$ND$2:$ND$60=L$4)*(GMW!$NF$2:$NF$60=L$1),0),$C101-1966)</f>
        <v>68.933329999999998</v>
      </c>
      <c r="M101" s="49" cm="1">
        <f t="array" ref="M101">INDEX(GMW!$A$2:$NF$60,MATCH(1,(GMW!$NE$2:$NE$60=M$3)*(GMW!$ND$2:$ND$60=M$4)*(GMW!$NF$2:$NF$60=M$1),0),$C101-1966)</f>
        <v>91405</v>
      </c>
      <c r="N101" s="49" cm="1">
        <f t="array" ref="N101">INDEX(GMW!$A$2:$NF$60,MATCH(1,(GMW!$NE$2:$NE$60=N$3)*(GMW!$ND$2:$ND$60=N$4)*(GMW!$NF$2:$NF$60=N$1),0),$C101-1966)</f>
        <v>83534</v>
      </c>
      <c r="O101" s="49" cm="1">
        <f t="array" ref="O101">INDEX(GMW!$A$2:$NF$60,MATCH(1,(GMW!$NE$2:$NE$60=O$3)*(GMW!$ND$2:$ND$60=O$4)*(GMW!$NF$2:$NF$60=O$1),0),$C101-1966)</f>
        <v>10463660</v>
      </c>
      <c r="P101" s="49" cm="1">
        <f t="array" ref="P101">INDEX(GMW!$A$2:$NF$60,MATCH(1,(GMW!$NE$2:$NE$60=P$3)*(GMW!$ND$2:$ND$60=P$4)*(GMW!$NF$2:$NF$60=P$1),0),$C101-1966)</f>
        <v>45.735210000000002</v>
      </c>
      <c r="Q101" s="49" cm="1">
        <f t="array" ref="Q101">INDEX(GMW!$A$2:$NF$60,MATCH(1,(GMW!$NE$2:$NE$60=Q$3)*(GMW!$ND$2:$ND$60=Q$4)*(GMW!$NF$2:$NF$60=Q$1),0),$C101-1966)</f>
        <v>1.5546</v>
      </c>
    </row>
    <row r="102" spans="1:17" x14ac:dyDescent="0.25">
      <c r="B102" s="49">
        <f t="shared" si="5"/>
        <v>1996</v>
      </c>
      <c r="C102" s="49">
        <f t="shared" si="4"/>
        <v>2068</v>
      </c>
      <c r="D102" s="49" cm="1">
        <f t="array" ref="D102">INDEX(GMW!$A$2:$NF$60,MATCH(1,(GMW!$NE$2:$NE$60=D$3)*(GMW!$ND$2:$ND$60=D$4)*(GMW!$NF$2:$NF$60=D$1),0),$C102-1966)</f>
        <v>391053</v>
      </c>
      <c r="E102" s="49" cm="1">
        <f t="array" ref="E102">INDEX(GMW!$A$2:$NF$60,MATCH(1,(GMW!$NE$2:$NE$60=E$3)*(GMW!$ND$2:$ND$60=E$4)*(GMW!$NF$2:$NF$60=E$1),0),$C102-1966)</f>
        <v>69.366669999999999</v>
      </c>
      <c r="F102" s="49" cm="1">
        <f t="array" ref="F102">INDEX(GMW!$A$2:$NF$60,MATCH(1,(GMW!$NE$2:$NE$60=F$3)*(GMW!$ND$2:$ND$60=F$4)*(GMW!$NF$2:$NF$60=F$1),0),$C102-1966)</f>
        <v>93750</v>
      </c>
      <c r="G102" s="49" cm="1">
        <f t="array" ref="G102">INDEX(GMW!$A$2:$NF$60,MATCH(1,(GMW!$NE$2:$NE$60=G$3)*(GMW!$ND$2:$ND$60=G$4)*(GMW!$NF$2:$NF$60=G$1),0),$C102-1966)</f>
        <v>85481</v>
      </c>
      <c r="H102" s="49" cm="1">
        <f t="array" ref="H102">INDEX(GMW!$A$2:$NF$60,MATCH(1,(GMW!$NE$2:$NE$60=H$3)*(GMW!$ND$2:$ND$60=H$4)*(GMW!$NF$2:$NF$60=H$1),0),$C102-1966)</f>
        <v>10570090</v>
      </c>
      <c r="I102" s="49" cm="1">
        <f t="array" ref="I102">INDEX(GMW!$A$2:$NF$60,MATCH(1,(GMW!$NE$2:$NE$60=I$3)*(GMW!$ND$2:$ND$60=I$4)*(GMW!$NF$2:$NF$60=I$1),0),$C102-1966)</f>
        <v>46.449869999999997</v>
      </c>
      <c r="J102" s="49" cm="1">
        <f t="array" ref="J102">INDEX(GMW!$A$2:$NF$60,MATCH(1,(GMW!$NE$2:$NE$60=J$3)*(GMW!$ND$2:$ND$60=J$4)*(GMW!$NF$2:$NF$60=J$1),0),$C102-1966)</f>
        <v>1.6378330000000001</v>
      </c>
      <c r="K102" s="49" cm="1">
        <f t="array" ref="K102">INDEX(GMW!$A$2:$NF$60,MATCH(1,(GMW!$NE$2:$NE$60=K$3)*(GMW!$ND$2:$ND$60=K$4)*(GMW!$NF$2:$NF$60=K$1),0),$C102-1966)</f>
        <v>391053</v>
      </c>
      <c r="L102" s="49" cm="1">
        <f t="array" ref="L102">INDEX(GMW!$A$2:$NF$60,MATCH(1,(GMW!$NE$2:$NE$60=L$3)*(GMW!$ND$2:$ND$60=L$4)*(GMW!$NF$2:$NF$60=L$1),0),$C102-1966)</f>
        <v>69.366669999999999</v>
      </c>
      <c r="M102" s="49" cm="1">
        <f t="array" ref="M102">INDEX(GMW!$A$2:$NF$60,MATCH(1,(GMW!$NE$2:$NE$60=M$3)*(GMW!$ND$2:$ND$60=M$4)*(GMW!$NF$2:$NF$60=M$1),0),$C102-1966)</f>
        <v>93750</v>
      </c>
      <c r="N102" s="49" cm="1">
        <f t="array" ref="N102">INDEX(GMW!$A$2:$NF$60,MATCH(1,(GMW!$NE$2:$NE$60=N$3)*(GMW!$ND$2:$ND$60=N$4)*(GMW!$NF$2:$NF$60=N$1),0),$C102-1966)</f>
        <v>85481</v>
      </c>
      <c r="O102" s="49" cm="1">
        <f t="array" ref="O102">INDEX(GMW!$A$2:$NF$60,MATCH(1,(GMW!$NE$2:$NE$60=O$3)*(GMW!$ND$2:$ND$60=O$4)*(GMW!$NF$2:$NF$60=O$1),0),$C102-1966)</f>
        <v>10570090</v>
      </c>
      <c r="P102" s="49" cm="1">
        <f t="array" ref="P102">INDEX(GMW!$A$2:$NF$60,MATCH(1,(GMW!$NE$2:$NE$60=P$3)*(GMW!$ND$2:$ND$60=P$4)*(GMW!$NF$2:$NF$60=P$1),0),$C102-1966)</f>
        <v>46.449869999999997</v>
      </c>
      <c r="Q102" s="49" cm="1">
        <f t="array" ref="Q102">INDEX(GMW!$A$2:$NF$60,MATCH(1,(GMW!$NE$2:$NE$60=Q$3)*(GMW!$ND$2:$ND$60=Q$4)*(GMW!$NF$2:$NF$60=Q$1),0),$C102-1966)</f>
        <v>1.6378330000000001</v>
      </c>
    </row>
    <row r="103" spans="1:17" x14ac:dyDescent="0.25">
      <c r="A103" s="49">
        <v>1997</v>
      </c>
      <c r="B103" s="49">
        <f t="shared" si="5"/>
        <v>1997</v>
      </c>
      <c r="C103" s="49">
        <f t="shared" si="4"/>
        <v>2069</v>
      </c>
      <c r="D103" s="49" cm="1">
        <f t="array" ref="D103">INDEX(GMW!$A$2:$NF$60,MATCH(1,(GMW!$NE$2:$NE$60=D$3)*(GMW!$ND$2:$ND$60=D$4)*(GMW!$NF$2:$NF$60=D$1),0),$C103-1966)</f>
        <v>397303</v>
      </c>
      <c r="E103" s="49" cm="1">
        <f t="array" ref="E103">INDEX(GMW!$A$2:$NF$60,MATCH(1,(GMW!$NE$2:$NE$60=E$3)*(GMW!$ND$2:$ND$60=E$4)*(GMW!$NF$2:$NF$60=E$1),0),$C103-1966)</f>
        <v>69.366669999999999</v>
      </c>
      <c r="F103" s="49" cm="1">
        <f t="array" ref="F103">INDEX(GMW!$A$2:$NF$60,MATCH(1,(GMW!$NE$2:$NE$60=F$3)*(GMW!$ND$2:$ND$60=F$4)*(GMW!$NF$2:$NF$60=F$1),0),$C103-1966)</f>
        <v>100801</v>
      </c>
      <c r="G103" s="49" cm="1">
        <f t="array" ref="G103">INDEX(GMW!$A$2:$NF$60,MATCH(1,(GMW!$NE$2:$NE$60=G$3)*(GMW!$ND$2:$ND$60=G$4)*(GMW!$NF$2:$NF$60=G$1),0),$C103-1966)</f>
        <v>87548</v>
      </c>
      <c r="H103" s="49" cm="1">
        <f t="array" ref="H103">INDEX(GMW!$A$2:$NF$60,MATCH(1,(GMW!$NE$2:$NE$60=H$3)*(GMW!$ND$2:$ND$60=H$4)*(GMW!$NF$2:$NF$60=H$1),0),$C103-1966)</f>
        <v>10651470</v>
      </c>
      <c r="I103" s="49" cm="1">
        <f t="array" ref="I103">INDEX(GMW!$A$2:$NF$60,MATCH(1,(GMW!$NE$2:$NE$60=I$3)*(GMW!$ND$2:$ND$60=I$4)*(GMW!$NF$2:$NF$60=I$1),0),$C103-1966)</f>
        <v>47.470619999999997</v>
      </c>
      <c r="J103" s="49" cm="1">
        <f t="array" ref="J103">INDEX(GMW!$A$2:$NF$60,MATCH(1,(GMW!$NE$2:$NE$60=J$3)*(GMW!$ND$2:$ND$60=J$4)*(GMW!$NF$2:$NF$60=J$1),0),$C103-1966)</f>
        <v>1.629867</v>
      </c>
      <c r="K103" s="49" cm="1">
        <f t="array" ref="K103">INDEX(GMW!$A$2:$NF$60,MATCH(1,(GMW!$NE$2:$NE$60=K$3)*(GMW!$ND$2:$ND$60=K$4)*(GMW!$NF$2:$NF$60=K$1),0),$C103-1966)</f>
        <v>397303</v>
      </c>
      <c r="L103" s="49" cm="1">
        <f t="array" ref="L103">INDEX(GMW!$A$2:$NF$60,MATCH(1,(GMW!$NE$2:$NE$60=L$3)*(GMW!$ND$2:$ND$60=L$4)*(GMW!$NF$2:$NF$60=L$1),0),$C103-1966)</f>
        <v>69.366669999999999</v>
      </c>
      <c r="M103" s="49" cm="1">
        <f t="array" ref="M103">INDEX(GMW!$A$2:$NF$60,MATCH(1,(GMW!$NE$2:$NE$60=M$3)*(GMW!$ND$2:$ND$60=M$4)*(GMW!$NF$2:$NF$60=M$1),0),$C103-1966)</f>
        <v>100801</v>
      </c>
      <c r="N103" s="49" cm="1">
        <f t="array" ref="N103">INDEX(GMW!$A$2:$NF$60,MATCH(1,(GMW!$NE$2:$NE$60=N$3)*(GMW!$ND$2:$ND$60=N$4)*(GMW!$NF$2:$NF$60=N$1),0),$C103-1966)</f>
        <v>87548</v>
      </c>
      <c r="O103" s="49" cm="1">
        <f t="array" ref="O103">INDEX(GMW!$A$2:$NF$60,MATCH(1,(GMW!$NE$2:$NE$60=O$3)*(GMW!$ND$2:$ND$60=O$4)*(GMW!$NF$2:$NF$60=O$1),0),$C103-1966)</f>
        <v>10651470</v>
      </c>
      <c r="P103" s="49" cm="1">
        <f t="array" ref="P103">INDEX(GMW!$A$2:$NF$60,MATCH(1,(GMW!$NE$2:$NE$60=P$3)*(GMW!$ND$2:$ND$60=P$4)*(GMW!$NF$2:$NF$60=P$1),0),$C103-1966)</f>
        <v>47.470619999999997</v>
      </c>
      <c r="Q103" s="49" cm="1">
        <f t="array" ref="Q103">INDEX(GMW!$A$2:$NF$60,MATCH(1,(GMW!$NE$2:$NE$60=Q$3)*(GMW!$ND$2:$ND$60=Q$4)*(GMW!$NF$2:$NF$60=Q$1),0),$C103-1966)</f>
        <v>1.629867</v>
      </c>
    </row>
    <row r="104" spans="1:17" x14ac:dyDescent="0.25">
      <c r="B104" s="49">
        <f t="shared" si="5"/>
        <v>1997</v>
      </c>
      <c r="C104" s="49">
        <f t="shared" si="4"/>
        <v>2070</v>
      </c>
      <c r="D104" s="49" cm="1">
        <f t="array" ref="D104">INDEX(GMW!$A$2:$NF$60,MATCH(1,(GMW!$NE$2:$NE$60=D$3)*(GMW!$ND$2:$ND$60=D$4)*(GMW!$NF$2:$NF$60=D$1),0),$C104-1966)</f>
        <v>401790</v>
      </c>
      <c r="E104" s="49" cm="1">
        <f t="array" ref="E104">INDEX(GMW!$A$2:$NF$60,MATCH(1,(GMW!$NE$2:$NE$60=E$3)*(GMW!$ND$2:$ND$60=E$4)*(GMW!$NF$2:$NF$60=E$1),0),$C104-1966)</f>
        <v>70</v>
      </c>
      <c r="F104" s="49" cm="1">
        <f t="array" ref="F104">INDEX(GMW!$A$2:$NF$60,MATCH(1,(GMW!$NE$2:$NE$60=F$3)*(GMW!$ND$2:$ND$60=F$4)*(GMW!$NF$2:$NF$60=F$1),0),$C104-1966)</f>
        <v>102215</v>
      </c>
      <c r="G104" s="49" cm="1">
        <f t="array" ref="G104">INDEX(GMW!$A$2:$NF$60,MATCH(1,(GMW!$NE$2:$NE$60=G$3)*(GMW!$ND$2:$ND$60=G$4)*(GMW!$NF$2:$NF$60=G$1),0),$C104-1966)</f>
        <v>92186</v>
      </c>
      <c r="H104" s="49" cm="1">
        <f t="array" ref="H104">INDEX(GMW!$A$2:$NF$60,MATCH(1,(GMW!$NE$2:$NE$60=H$3)*(GMW!$ND$2:$ND$60=H$4)*(GMW!$NF$2:$NF$60=H$1),0),$C104-1966)</f>
        <v>10784130</v>
      </c>
      <c r="I104" s="49" cm="1">
        <f t="array" ref="I104">INDEX(GMW!$A$2:$NF$60,MATCH(1,(GMW!$NE$2:$NE$60=I$3)*(GMW!$ND$2:$ND$60=I$4)*(GMW!$NF$2:$NF$60=I$1),0),$C104-1966)</f>
        <v>48.13794</v>
      </c>
      <c r="J104" s="49" cm="1">
        <f t="array" ref="J104">INDEX(GMW!$A$2:$NF$60,MATCH(1,(GMW!$NE$2:$NE$60=J$3)*(GMW!$ND$2:$ND$60=J$4)*(GMW!$NF$2:$NF$60=J$1),0),$C104-1966)</f>
        <v>1.6358330000000001</v>
      </c>
      <c r="K104" s="49" cm="1">
        <f t="array" ref="K104">INDEX(GMW!$A$2:$NF$60,MATCH(1,(GMW!$NE$2:$NE$60=K$3)*(GMW!$ND$2:$ND$60=K$4)*(GMW!$NF$2:$NF$60=K$1),0),$C104-1966)</f>
        <v>401790</v>
      </c>
      <c r="L104" s="49" cm="1">
        <f t="array" ref="L104">INDEX(GMW!$A$2:$NF$60,MATCH(1,(GMW!$NE$2:$NE$60=L$3)*(GMW!$ND$2:$ND$60=L$4)*(GMW!$NF$2:$NF$60=L$1),0),$C104-1966)</f>
        <v>70</v>
      </c>
      <c r="M104" s="49" cm="1">
        <f t="array" ref="M104">INDEX(GMW!$A$2:$NF$60,MATCH(1,(GMW!$NE$2:$NE$60=M$3)*(GMW!$ND$2:$ND$60=M$4)*(GMW!$NF$2:$NF$60=M$1),0),$C104-1966)</f>
        <v>102215</v>
      </c>
      <c r="N104" s="49" cm="1">
        <f t="array" ref="N104">INDEX(GMW!$A$2:$NF$60,MATCH(1,(GMW!$NE$2:$NE$60=N$3)*(GMW!$ND$2:$ND$60=N$4)*(GMW!$NF$2:$NF$60=N$1),0),$C104-1966)</f>
        <v>92186</v>
      </c>
      <c r="O104" s="49" cm="1">
        <f t="array" ref="O104">INDEX(GMW!$A$2:$NF$60,MATCH(1,(GMW!$NE$2:$NE$60=O$3)*(GMW!$ND$2:$ND$60=O$4)*(GMW!$NF$2:$NF$60=O$1),0),$C104-1966)</f>
        <v>10784130</v>
      </c>
      <c r="P104" s="49" cm="1">
        <f t="array" ref="P104">INDEX(GMW!$A$2:$NF$60,MATCH(1,(GMW!$NE$2:$NE$60=P$3)*(GMW!$ND$2:$ND$60=P$4)*(GMW!$NF$2:$NF$60=P$1),0),$C104-1966)</f>
        <v>48.13794</v>
      </c>
      <c r="Q104" s="49" cm="1">
        <f t="array" ref="Q104">INDEX(GMW!$A$2:$NF$60,MATCH(1,(GMW!$NE$2:$NE$60=Q$3)*(GMW!$ND$2:$ND$60=Q$4)*(GMW!$NF$2:$NF$60=Q$1),0),$C104-1966)</f>
        <v>1.6358330000000001</v>
      </c>
    </row>
    <row r="105" spans="1:17" x14ac:dyDescent="0.25">
      <c r="B105" s="49">
        <f t="shared" si="5"/>
        <v>1997</v>
      </c>
      <c r="C105" s="49">
        <f t="shared" si="4"/>
        <v>2071</v>
      </c>
      <c r="D105" s="49" cm="1">
        <f t="array" ref="D105">INDEX(GMW!$A$2:$NF$60,MATCH(1,(GMW!$NE$2:$NE$60=D$3)*(GMW!$ND$2:$ND$60=D$4)*(GMW!$NF$2:$NF$60=D$1),0),$C105-1966)</f>
        <v>405233</v>
      </c>
      <c r="E105" s="49" cm="1">
        <f t="array" ref="E105">INDEX(GMW!$A$2:$NF$60,MATCH(1,(GMW!$NE$2:$NE$60=E$3)*(GMW!$ND$2:$ND$60=E$4)*(GMW!$NF$2:$NF$60=E$1),0),$C105-1966)</f>
        <v>70.266670000000005</v>
      </c>
      <c r="F105" s="49" cm="1">
        <f t="array" ref="F105">INDEX(GMW!$A$2:$NF$60,MATCH(1,(GMW!$NE$2:$NE$60=F$3)*(GMW!$ND$2:$ND$60=F$4)*(GMW!$NF$2:$NF$60=F$1),0),$C105-1966)</f>
        <v>101393</v>
      </c>
      <c r="G105" s="49" cm="1">
        <f t="array" ref="G105">INDEX(GMW!$A$2:$NF$60,MATCH(1,(GMW!$NE$2:$NE$60=G$3)*(GMW!$ND$2:$ND$60=G$4)*(GMW!$NF$2:$NF$60=G$1),0),$C105-1966)</f>
        <v>91282</v>
      </c>
      <c r="H105" s="49" cm="1">
        <f t="array" ref="H105">INDEX(GMW!$A$2:$NF$60,MATCH(1,(GMW!$NE$2:$NE$60=H$3)*(GMW!$ND$2:$ND$60=H$4)*(GMW!$NF$2:$NF$60=H$1),0),$C105-1966)</f>
        <v>10893900</v>
      </c>
      <c r="I105" s="49" cm="1">
        <f t="array" ref="I105">INDEX(GMW!$A$2:$NF$60,MATCH(1,(GMW!$NE$2:$NE$60=I$3)*(GMW!$ND$2:$ND$60=I$4)*(GMW!$NF$2:$NF$60=I$1),0),$C105-1966)</f>
        <v>48.603900000000003</v>
      </c>
      <c r="J105" s="49" cm="1">
        <f t="array" ref="J105">INDEX(GMW!$A$2:$NF$60,MATCH(1,(GMW!$NE$2:$NE$60=J$3)*(GMW!$ND$2:$ND$60=J$4)*(GMW!$NF$2:$NF$60=J$1),0),$C105-1966)</f>
        <v>1.6250329999999999</v>
      </c>
      <c r="K105" s="49" cm="1">
        <f t="array" ref="K105">INDEX(GMW!$A$2:$NF$60,MATCH(1,(GMW!$NE$2:$NE$60=K$3)*(GMW!$ND$2:$ND$60=K$4)*(GMW!$NF$2:$NF$60=K$1),0),$C105-1966)</f>
        <v>405233</v>
      </c>
      <c r="L105" s="49" cm="1">
        <f t="array" ref="L105">INDEX(GMW!$A$2:$NF$60,MATCH(1,(GMW!$NE$2:$NE$60=L$3)*(GMW!$ND$2:$ND$60=L$4)*(GMW!$NF$2:$NF$60=L$1),0),$C105-1966)</f>
        <v>70.266670000000005</v>
      </c>
      <c r="M105" s="49" cm="1">
        <f t="array" ref="M105">INDEX(GMW!$A$2:$NF$60,MATCH(1,(GMW!$NE$2:$NE$60=M$3)*(GMW!$ND$2:$ND$60=M$4)*(GMW!$NF$2:$NF$60=M$1),0),$C105-1966)</f>
        <v>101393</v>
      </c>
      <c r="N105" s="49" cm="1">
        <f t="array" ref="N105">INDEX(GMW!$A$2:$NF$60,MATCH(1,(GMW!$NE$2:$NE$60=N$3)*(GMW!$ND$2:$ND$60=N$4)*(GMW!$NF$2:$NF$60=N$1),0),$C105-1966)</f>
        <v>91282</v>
      </c>
      <c r="O105" s="49" cm="1">
        <f t="array" ref="O105">INDEX(GMW!$A$2:$NF$60,MATCH(1,(GMW!$NE$2:$NE$60=O$3)*(GMW!$ND$2:$ND$60=O$4)*(GMW!$NF$2:$NF$60=O$1),0),$C105-1966)</f>
        <v>10893900</v>
      </c>
      <c r="P105" s="49" cm="1">
        <f t="array" ref="P105">INDEX(GMW!$A$2:$NF$60,MATCH(1,(GMW!$NE$2:$NE$60=P$3)*(GMW!$ND$2:$ND$60=P$4)*(GMW!$NF$2:$NF$60=P$1),0),$C105-1966)</f>
        <v>48.603900000000003</v>
      </c>
      <c r="Q105" s="49" cm="1">
        <f t="array" ref="Q105">INDEX(GMW!$A$2:$NF$60,MATCH(1,(GMW!$NE$2:$NE$60=Q$3)*(GMW!$ND$2:$ND$60=Q$4)*(GMW!$NF$2:$NF$60=Q$1),0),$C105-1966)</f>
        <v>1.6250329999999999</v>
      </c>
    </row>
    <row r="106" spans="1:17" x14ac:dyDescent="0.25">
      <c r="B106" s="49">
        <f t="shared" si="5"/>
        <v>1997</v>
      </c>
      <c r="C106" s="49">
        <f t="shared" si="4"/>
        <v>2072</v>
      </c>
      <c r="D106" s="49" cm="1">
        <f t="array" ref="D106">INDEX(GMW!$A$2:$NF$60,MATCH(1,(GMW!$NE$2:$NE$60=D$3)*(GMW!$ND$2:$ND$60=D$4)*(GMW!$NF$2:$NF$60=D$1),0),$C106-1966)</f>
        <v>411352</v>
      </c>
      <c r="E106" s="49" cm="1">
        <f t="array" ref="E106">INDEX(GMW!$A$2:$NF$60,MATCH(1,(GMW!$NE$2:$NE$60=E$3)*(GMW!$ND$2:$ND$60=E$4)*(GMW!$NF$2:$NF$60=E$1),0),$C106-1966)</f>
        <v>70.633330000000001</v>
      </c>
      <c r="F106" s="49" cm="1">
        <f t="array" ref="F106">INDEX(GMW!$A$2:$NF$60,MATCH(1,(GMW!$NE$2:$NE$60=F$3)*(GMW!$ND$2:$ND$60=F$4)*(GMW!$NF$2:$NF$60=F$1),0),$C106-1966)</f>
        <v>104896</v>
      </c>
      <c r="G106" s="49" cm="1">
        <f t="array" ref="G106">INDEX(GMW!$A$2:$NF$60,MATCH(1,(GMW!$NE$2:$NE$60=G$3)*(GMW!$ND$2:$ND$60=G$4)*(GMW!$NF$2:$NF$60=G$1),0),$C106-1966)</f>
        <v>93433</v>
      </c>
      <c r="H106" s="49" cm="1">
        <f t="array" ref="H106">INDEX(GMW!$A$2:$NF$60,MATCH(1,(GMW!$NE$2:$NE$60=H$3)*(GMW!$ND$2:$ND$60=H$4)*(GMW!$NF$2:$NF$60=H$1),0),$C106-1966)</f>
        <v>10992570</v>
      </c>
      <c r="I106" s="49" cm="1">
        <f t="array" ref="I106">INDEX(GMW!$A$2:$NF$60,MATCH(1,(GMW!$NE$2:$NE$60=I$3)*(GMW!$ND$2:$ND$60=I$4)*(GMW!$NF$2:$NF$60=I$1),0),$C106-1966)</f>
        <v>49.20879</v>
      </c>
      <c r="J106" s="49" cm="1">
        <f t="array" ref="J106">INDEX(GMW!$A$2:$NF$60,MATCH(1,(GMW!$NE$2:$NE$60=J$3)*(GMW!$ND$2:$ND$60=J$4)*(GMW!$NF$2:$NF$60=J$1),0),$C106-1966)</f>
        <v>1.660533</v>
      </c>
      <c r="K106" s="49" cm="1">
        <f t="array" ref="K106">INDEX(GMW!$A$2:$NF$60,MATCH(1,(GMW!$NE$2:$NE$60=K$3)*(GMW!$ND$2:$ND$60=K$4)*(GMW!$NF$2:$NF$60=K$1),0),$C106-1966)</f>
        <v>411352</v>
      </c>
      <c r="L106" s="49" cm="1">
        <f t="array" ref="L106">INDEX(GMW!$A$2:$NF$60,MATCH(1,(GMW!$NE$2:$NE$60=L$3)*(GMW!$ND$2:$ND$60=L$4)*(GMW!$NF$2:$NF$60=L$1),0),$C106-1966)</f>
        <v>70.633330000000001</v>
      </c>
      <c r="M106" s="49" cm="1">
        <f t="array" ref="M106">INDEX(GMW!$A$2:$NF$60,MATCH(1,(GMW!$NE$2:$NE$60=M$3)*(GMW!$ND$2:$ND$60=M$4)*(GMW!$NF$2:$NF$60=M$1),0),$C106-1966)</f>
        <v>104896</v>
      </c>
      <c r="N106" s="49" cm="1">
        <f t="array" ref="N106">INDEX(GMW!$A$2:$NF$60,MATCH(1,(GMW!$NE$2:$NE$60=N$3)*(GMW!$ND$2:$ND$60=N$4)*(GMW!$NF$2:$NF$60=N$1),0),$C106-1966)</f>
        <v>93433</v>
      </c>
      <c r="O106" s="49" cm="1">
        <f t="array" ref="O106">INDEX(GMW!$A$2:$NF$60,MATCH(1,(GMW!$NE$2:$NE$60=O$3)*(GMW!$ND$2:$ND$60=O$4)*(GMW!$NF$2:$NF$60=O$1),0),$C106-1966)</f>
        <v>10992570</v>
      </c>
      <c r="P106" s="49" cm="1">
        <f t="array" ref="P106">INDEX(GMW!$A$2:$NF$60,MATCH(1,(GMW!$NE$2:$NE$60=P$3)*(GMW!$ND$2:$ND$60=P$4)*(GMW!$NF$2:$NF$60=P$1),0),$C106-1966)</f>
        <v>49.20879</v>
      </c>
      <c r="Q106" s="49" cm="1">
        <f t="array" ref="Q106">INDEX(GMW!$A$2:$NF$60,MATCH(1,(GMW!$NE$2:$NE$60=Q$3)*(GMW!$ND$2:$ND$60=Q$4)*(GMW!$NF$2:$NF$60=Q$1),0),$C106-1966)</f>
        <v>1.660533</v>
      </c>
    </row>
    <row r="107" spans="1:17" x14ac:dyDescent="0.25">
      <c r="A107" s="49">
        <v>1998</v>
      </c>
      <c r="B107" s="49">
        <f t="shared" si="5"/>
        <v>1998</v>
      </c>
      <c r="C107" s="49">
        <f t="shared" si="4"/>
        <v>2073</v>
      </c>
      <c r="D107" s="49" cm="1">
        <f t="array" ref="D107">INDEX(GMW!$A$2:$NF$60,MATCH(1,(GMW!$NE$2:$NE$60=D$3)*(GMW!$ND$2:$ND$60=D$4)*(GMW!$NF$2:$NF$60=D$1),0),$C107-1966)</f>
        <v>414377</v>
      </c>
      <c r="E107" s="49" cm="1">
        <f t="array" ref="E107">INDEX(GMW!$A$2:$NF$60,MATCH(1,(GMW!$NE$2:$NE$60=E$3)*(GMW!$ND$2:$ND$60=E$4)*(GMW!$NF$2:$NF$60=E$1),0),$C107-1966)</f>
        <v>70.5</v>
      </c>
      <c r="F107" s="49" cm="1">
        <f t="array" ref="F107">INDEX(GMW!$A$2:$NF$60,MATCH(1,(GMW!$NE$2:$NE$60=F$3)*(GMW!$ND$2:$ND$60=F$4)*(GMW!$NF$2:$NF$60=F$1),0),$C107-1966)</f>
        <v>105551</v>
      </c>
      <c r="G107" s="49" cm="1">
        <f t="array" ref="G107">INDEX(GMW!$A$2:$NF$60,MATCH(1,(GMW!$NE$2:$NE$60=G$3)*(GMW!$ND$2:$ND$60=G$4)*(GMW!$NF$2:$NF$60=G$1),0),$C107-1966)</f>
        <v>95868</v>
      </c>
      <c r="H107" s="49" cm="1">
        <f t="array" ref="H107">INDEX(GMW!$A$2:$NF$60,MATCH(1,(GMW!$NE$2:$NE$60=H$3)*(GMW!$ND$2:$ND$60=H$4)*(GMW!$NF$2:$NF$60=H$1),0),$C107-1966)</f>
        <v>11025970</v>
      </c>
      <c r="I107" s="49" cm="1">
        <f t="array" ref="I107">INDEX(GMW!$A$2:$NF$60,MATCH(1,(GMW!$NE$2:$NE$60=I$3)*(GMW!$ND$2:$ND$60=I$4)*(GMW!$NF$2:$NF$60=I$1),0),$C107-1966)</f>
        <v>50.324150000000003</v>
      </c>
      <c r="J107" s="49" cm="1">
        <f t="array" ref="J107">INDEX(GMW!$A$2:$NF$60,MATCH(1,(GMW!$NE$2:$NE$60=J$3)*(GMW!$ND$2:$ND$60=J$4)*(GMW!$NF$2:$NF$60=J$1),0),$C107-1966)</f>
        <v>1.6459999999999999</v>
      </c>
      <c r="K107" s="49" cm="1">
        <f t="array" ref="K107">INDEX(GMW!$A$2:$NF$60,MATCH(1,(GMW!$NE$2:$NE$60=K$3)*(GMW!$ND$2:$ND$60=K$4)*(GMW!$NF$2:$NF$60=K$1),0),$C107-1966)</f>
        <v>414377</v>
      </c>
      <c r="L107" s="49" cm="1">
        <f t="array" ref="L107">INDEX(GMW!$A$2:$NF$60,MATCH(1,(GMW!$NE$2:$NE$60=L$3)*(GMW!$ND$2:$ND$60=L$4)*(GMW!$NF$2:$NF$60=L$1),0),$C107-1966)</f>
        <v>70.5</v>
      </c>
      <c r="M107" s="49" cm="1">
        <f t="array" ref="M107">INDEX(GMW!$A$2:$NF$60,MATCH(1,(GMW!$NE$2:$NE$60=M$3)*(GMW!$ND$2:$ND$60=M$4)*(GMW!$NF$2:$NF$60=M$1),0),$C107-1966)</f>
        <v>105551</v>
      </c>
      <c r="N107" s="49" cm="1">
        <f t="array" ref="N107">INDEX(GMW!$A$2:$NF$60,MATCH(1,(GMW!$NE$2:$NE$60=N$3)*(GMW!$ND$2:$ND$60=N$4)*(GMW!$NF$2:$NF$60=N$1),0),$C107-1966)</f>
        <v>95868</v>
      </c>
      <c r="O107" s="49" cm="1">
        <f t="array" ref="O107">INDEX(GMW!$A$2:$NF$60,MATCH(1,(GMW!$NE$2:$NE$60=O$3)*(GMW!$ND$2:$ND$60=O$4)*(GMW!$NF$2:$NF$60=O$1),0),$C107-1966)</f>
        <v>11025970</v>
      </c>
      <c r="P107" s="49" cm="1">
        <f t="array" ref="P107">INDEX(GMW!$A$2:$NF$60,MATCH(1,(GMW!$NE$2:$NE$60=P$3)*(GMW!$ND$2:$ND$60=P$4)*(GMW!$NF$2:$NF$60=P$1),0),$C107-1966)</f>
        <v>50.324150000000003</v>
      </c>
      <c r="Q107" s="49" cm="1">
        <f t="array" ref="Q107">INDEX(GMW!$A$2:$NF$60,MATCH(1,(GMW!$NE$2:$NE$60=Q$3)*(GMW!$ND$2:$ND$60=Q$4)*(GMW!$NF$2:$NF$60=Q$1),0),$C107-1966)</f>
        <v>1.6459999999999999</v>
      </c>
    </row>
    <row r="108" spans="1:17" x14ac:dyDescent="0.25">
      <c r="B108" s="49">
        <f t="shared" si="5"/>
        <v>1998</v>
      </c>
      <c r="C108" s="49">
        <f t="shared" si="4"/>
        <v>2074</v>
      </c>
      <c r="D108" s="49" cm="1">
        <f t="array" ref="D108">INDEX(GMW!$A$2:$NF$60,MATCH(1,(GMW!$NE$2:$NE$60=D$3)*(GMW!$ND$2:$ND$60=D$4)*(GMW!$NF$2:$NF$60=D$1),0),$C108-1966)</f>
        <v>416909</v>
      </c>
      <c r="E108" s="49" cm="1">
        <f t="array" ref="E108">INDEX(GMW!$A$2:$NF$60,MATCH(1,(GMW!$NE$2:$NE$60=E$3)*(GMW!$ND$2:$ND$60=E$4)*(GMW!$NF$2:$NF$60=E$1),0),$C108-1966)</f>
        <v>71.266670000000005</v>
      </c>
      <c r="F108" s="49" cm="1">
        <f t="array" ref="F108">INDEX(GMW!$A$2:$NF$60,MATCH(1,(GMW!$NE$2:$NE$60=F$3)*(GMW!$ND$2:$ND$60=F$4)*(GMW!$NF$2:$NF$60=F$1),0),$C108-1966)</f>
        <v>105685</v>
      </c>
      <c r="G108" s="49" cm="1">
        <f t="array" ref="G108">INDEX(GMW!$A$2:$NF$60,MATCH(1,(GMW!$NE$2:$NE$60=G$3)*(GMW!$ND$2:$ND$60=G$4)*(GMW!$NF$2:$NF$60=G$1),0),$C108-1966)</f>
        <v>98132</v>
      </c>
      <c r="H108" s="49" cm="1">
        <f t="array" ref="H108">INDEX(GMW!$A$2:$NF$60,MATCH(1,(GMW!$NE$2:$NE$60=H$3)*(GMW!$ND$2:$ND$60=H$4)*(GMW!$NF$2:$NF$60=H$1),0),$C108-1966)</f>
        <v>11083360</v>
      </c>
      <c r="I108" s="49" cm="1">
        <f t="array" ref="I108">INDEX(GMW!$A$2:$NF$60,MATCH(1,(GMW!$NE$2:$NE$60=I$3)*(GMW!$ND$2:$ND$60=I$4)*(GMW!$NF$2:$NF$60=I$1),0),$C108-1966)</f>
        <v>51.031509999999997</v>
      </c>
      <c r="J108" s="49" cm="1">
        <f t="array" ref="J108">INDEX(GMW!$A$2:$NF$60,MATCH(1,(GMW!$NE$2:$NE$60=J$3)*(GMW!$ND$2:$ND$60=J$4)*(GMW!$NF$2:$NF$60=J$1),0),$C108-1966)</f>
        <v>1.6535329999999999</v>
      </c>
      <c r="K108" s="49" cm="1">
        <f t="array" ref="K108">INDEX(GMW!$A$2:$NF$60,MATCH(1,(GMW!$NE$2:$NE$60=K$3)*(GMW!$ND$2:$ND$60=K$4)*(GMW!$NF$2:$NF$60=K$1),0),$C108-1966)</f>
        <v>416909</v>
      </c>
      <c r="L108" s="49" cm="1">
        <f t="array" ref="L108">INDEX(GMW!$A$2:$NF$60,MATCH(1,(GMW!$NE$2:$NE$60=L$3)*(GMW!$ND$2:$ND$60=L$4)*(GMW!$NF$2:$NF$60=L$1),0),$C108-1966)</f>
        <v>71.266670000000005</v>
      </c>
      <c r="M108" s="49" cm="1">
        <f t="array" ref="M108">INDEX(GMW!$A$2:$NF$60,MATCH(1,(GMW!$NE$2:$NE$60=M$3)*(GMW!$ND$2:$ND$60=M$4)*(GMW!$NF$2:$NF$60=M$1),0),$C108-1966)</f>
        <v>105685</v>
      </c>
      <c r="N108" s="49" cm="1">
        <f t="array" ref="N108">INDEX(GMW!$A$2:$NF$60,MATCH(1,(GMW!$NE$2:$NE$60=N$3)*(GMW!$ND$2:$ND$60=N$4)*(GMW!$NF$2:$NF$60=N$1),0),$C108-1966)</f>
        <v>98132</v>
      </c>
      <c r="O108" s="49" cm="1">
        <f t="array" ref="O108">INDEX(GMW!$A$2:$NF$60,MATCH(1,(GMW!$NE$2:$NE$60=O$3)*(GMW!$ND$2:$ND$60=O$4)*(GMW!$NF$2:$NF$60=O$1),0),$C108-1966)</f>
        <v>11083360</v>
      </c>
      <c r="P108" s="49" cm="1">
        <f t="array" ref="P108">INDEX(GMW!$A$2:$NF$60,MATCH(1,(GMW!$NE$2:$NE$60=P$3)*(GMW!$ND$2:$ND$60=P$4)*(GMW!$NF$2:$NF$60=P$1),0),$C108-1966)</f>
        <v>51.031509999999997</v>
      </c>
      <c r="Q108" s="49" cm="1">
        <f t="array" ref="Q108">INDEX(GMW!$A$2:$NF$60,MATCH(1,(GMW!$NE$2:$NE$60=Q$3)*(GMW!$ND$2:$ND$60=Q$4)*(GMW!$NF$2:$NF$60=Q$1),0),$C108-1966)</f>
        <v>1.6535329999999999</v>
      </c>
    </row>
    <row r="109" spans="1:17" x14ac:dyDescent="0.25">
      <c r="B109" s="49">
        <f t="shared" si="5"/>
        <v>1998</v>
      </c>
      <c r="C109" s="49">
        <f t="shared" si="4"/>
        <v>2075</v>
      </c>
      <c r="D109" s="49" cm="1">
        <f t="array" ref="D109">INDEX(GMW!$A$2:$NF$60,MATCH(1,(GMW!$NE$2:$NE$60=D$3)*(GMW!$ND$2:$ND$60=D$4)*(GMW!$NF$2:$NF$60=D$1),0),$C109-1966)</f>
        <v>418294</v>
      </c>
      <c r="E109" s="49" cm="1">
        <f t="array" ref="E109">INDEX(GMW!$A$2:$NF$60,MATCH(1,(GMW!$NE$2:$NE$60=E$3)*(GMW!$ND$2:$ND$60=E$4)*(GMW!$NF$2:$NF$60=E$1),0),$C109-1966)</f>
        <v>71.233329999999995</v>
      </c>
      <c r="F109" s="49" cm="1">
        <f t="array" ref="F109">INDEX(GMW!$A$2:$NF$60,MATCH(1,(GMW!$NE$2:$NE$60=F$3)*(GMW!$ND$2:$ND$60=F$4)*(GMW!$NF$2:$NF$60=F$1),0),$C109-1966)</f>
        <v>105377</v>
      </c>
      <c r="G109" s="49" cm="1">
        <f t="array" ref="G109">INDEX(GMW!$A$2:$NF$60,MATCH(1,(GMW!$NE$2:$NE$60=G$3)*(GMW!$ND$2:$ND$60=G$4)*(GMW!$NF$2:$NF$60=G$1),0),$C109-1966)</f>
        <v>98822</v>
      </c>
      <c r="H109" s="49" cm="1">
        <f t="array" ref="H109">INDEX(GMW!$A$2:$NF$60,MATCH(1,(GMW!$NE$2:$NE$60=H$3)*(GMW!$ND$2:$ND$60=H$4)*(GMW!$NF$2:$NF$60=H$1),0),$C109-1966)</f>
        <v>11159550</v>
      </c>
      <c r="I109" s="49" cm="1">
        <f t="array" ref="I109">INDEX(GMW!$A$2:$NF$60,MATCH(1,(GMW!$NE$2:$NE$60=I$3)*(GMW!$ND$2:$ND$60=I$4)*(GMW!$NF$2:$NF$60=I$1),0),$C109-1966)</f>
        <v>51.928559999999997</v>
      </c>
      <c r="J109" s="49" cm="1">
        <f t="array" ref="J109">INDEX(GMW!$A$2:$NF$60,MATCH(1,(GMW!$NE$2:$NE$60=J$3)*(GMW!$ND$2:$ND$60=J$4)*(GMW!$NF$2:$NF$60=J$1),0),$C109-1966)</f>
        <v>1.652633</v>
      </c>
      <c r="K109" s="49" cm="1">
        <f t="array" ref="K109">INDEX(GMW!$A$2:$NF$60,MATCH(1,(GMW!$NE$2:$NE$60=K$3)*(GMW!$ND$2:$ND$60=K$4)*(GMW!$NF$2:$NF$60=K$1),0),$C109-1966)</f>
        <v>418294</v>
      </c>
      <c r="L109" s="49" cm="1">
        <f t="array" ref="L109">INDEX(GMW!$A$2:$NF$60,MATCH(1,(GMW!$NE$2:$NE$60=L$3)*(GMW!$ND$2:$ND$60=L$4)*(GMW!$NF$2:$NF$60=L$1),0),$C109-1966)</f>
        <v>71.233329999999995</v>
      </c>
      <c r="M109" s="49" cm="1">
        <f t="array" ref="M109">INDEX(GMW!$A$2:$NF$60,MATCH(1,(GMW!$NE$2:$NE$60=M$3)*(GMW!$ND$2:$ND$60=M$4)*(GMW!$NF$2:$NF$60=M$1),0),$C109-1966)</f>
        <v>105377</v>
      </c>
      <c r="N109" s="49" cm="1">
        <f t="array" ref="N109">INDEX(GMW!$A$2:$NF$60,MATCH(1,(GMW!$NE$2:$NE$60=N$3)*(GMW!$ND$2:$ND$60=N$4)*(GMW!$NF$2:$NF$60=N$1),0),$C109-1966)</f>
        <v>98822</v>
      </c>
      <c r="O109" s="49" cm="1">
        <f t="array" ref="O109">INDEX(GMW!$A$2:$NF$60,MATCH(1,(GMW!$NE$2:$NE$60=O$3)*(GMW!$ND$2:$ND$60=O$4)*(GMW!$NF$2:$NF$60=O$1),0),$C109-1966)</f>
        <v>11159550</v>
      </c>
      <c r="P109" s="49" cm="1">
        <f t="array" ref="P109">INDEX(GMW!$A$2:$NF$60,MATCH(1,(GMW!$NE$2:$NE$60=P$3)*(GMW!$ND$2:$ND$60=P$4)*(GMW!$NF$2:$NF$60=P$1),0),$C109-1966)</f>
        <v>51.928559999999997</v>
      </c>
      <c r="Q109" s="49" cm="1">
        <f t="array" ref="Q109">INDEX(GMW!$A$2:$NF$60,MATCH(1,(GMW!$NE$2:$NE$60=Q$3)*(GMW!$ND$2:$ND$60=Q$4)*(GMW!$NF$2:$NF$60=Q$1),0),$C109-1966)</f>
        <v>1.652633</v>
      </c>
    </row>
    <row r="110" spans="1:17" x14ac:dyDescent="0.25">
      <c r="B110" s="49">
        <f t="shared" si="5"/>
        <v>1998</v>
      </c>
      <c r="C110" s="49">
        <f t="shared" si="4"/>
        <v>2076</v>
      </c>
      <c r="D110" s="49" cm="1">
        <f t="array" ref="D110">INDEX(GMW!$A$2:$NF$60,MATCH(1,(GMW!$NE$2:$NE$60=D$3)*(GMW!$ND$2:$ND$60=D$4)*(GMW!$NF$2:$NF$60=D$1),0),$C110-1966)</f>
        <v>421074</v>
      </c>
      <c r="E110" s="49" cm="1">
        <f t="array" ref="E110">INDEX(GMW!$A$2:$NF$60,MATCH(1,(GMW!$NE$2:$NE$60=E$3)*(GMW!$ND$2:$ND$60=E$4)*(GMW!$NF$2:$NF$60=E$1),0),$C110-1966)</f>
        <v>71.633330000000001</v>
      </c>
      <c r="F110" s="49" cm="1">
        <f t="array" ref="F110">INDEX(GMW!$A$2:$NF$60,MATCH(1,(GMW!$NE$2:$NE$60=F$3)*(GMW!$ND$2:$ND$60=F$4)*(GMW!$NF$2:$NF$60=F$1),0),$C110-1966)</f>
        <v>105093</v>
      </c>
      <c r="G110" s="49" cm="1">
        <f t="array" ref="G110">INDEX(GMW!$A$2:$NF$60,MATCH(1,(GMW!$NE$2:$NE$60=G$3)*(GMW!$ND$2:$ND$60=G$4)*(GMW!$NF$2:$NF$60=G$1),0),$C110-1966)</f>
        <v>98825</v>
      </c>
      <c r="H110" s="49" cm="1">
        <f t="array" ref="H110">INDEX(GMW!$A$2:$NF$60,MATCH(1,(GMW!$NE$2:$NE$60=H$3)*(GMW!$ND$2:$ND$60=H$4)*(GMW!$NF$2:$NF$60=H$1),0),$C110-1966)</f>
        <v>11267610</v>
      </c>
      <c r="I110" s="49" cm="1">
        <f t="array" ref="I110">INDEX(GMW!$A$2:$NF$60,MATCH(1,(GMW!$NE$2:$NE$60=I$3)*(GMW!$ND$2:$ND$60=I$4)*(GMW!$NF$2:$NF$60=I$1),0),$C110-1966)</f>
        <v>53.217320000000001</v>
      </c>
      <c r="J110" s="49" cm="1">
        <f t="array" ref="J110">INDEX(GMW!$A$2:$NF$60,MATCH(1,(GMW!$NE$2:$NE$60=J$3)*(GMW!$ND$2:$ND$60=J$4)*(GMW!$NF$2:$NF$60=J$1),0),$C110-1966)</f>
        <v>1.6758999999999999</v>
      </c>
      <c r="K110" s="49" cm="1">
        <f t="array" ref="K110">INDEX(GMW!$A$2:$NF$60,MATCH(1,(GMW!$NE$2:$NE$60=K$3)*(GMW!$ND$2:$ND$60=K$4)*(GMW!$NF$2:$NF$60=K$1),0),$C110-1966)</f>
        <v>421074</v>
      </c>
      <c r="L110" s="49" cm="1">
        <f t="array" ref="L110">INDEX(GMW!$A$2:$NF$60,MATCH(1,(GMW!$NE$2:$NE$60=L$3)*(GMW!$ND$2:$ND$60=L$4)*(GMW!$NF$2:$NF$60=L$1),0),$C110-1966)</f>
        <v>71.633330000000001</v>
      </c>
      <c r="M110" s="49" cm="1">
        <f t="array" ref="M110">INDEX(GMW!$A$2:$NF$60,MATCH(1,(GMW!$NE$2:$NE$60=M$3)*(GMW!$ND$2:$ND$60=M$4)*(GMW!$NF$2:$NF$60=M$1),0),$C110-1966)</f>
        <v>105093</v>
      </c>
      <c r="N110" s="49" cm="1">
        <f t="array" ref="N110">INDEX(GMW!$A$2:$NF$60,MATCH(1,(GMW!$NE$2:$NE$60=N$3)*(GMW!$ND$2:$ND$60=N$4)*(GMW!$NF$2:$NF$60=N$1),0),$C110-1966)</f>
        <v>98825</v>
      </c>
      <c r="O110" s="49" cm="1">
        <f t="array" ref="O110">INDEX(GMW!$A$2:$NF$60,MATCH(1,(GMW!$NE$2:$NE$60=O$3)*(GMW!$ND$2:$ND$60=O$4)*(GMW!$NF$2:$NF$60=O$1),0),$C110-1966)</f>
        <v>11267610</v>
      </c>
      <c r="P110" s="49" cm="1">
        <f t="array" ref="P110">INDEX(GMW!$A$2:$NF$60,MATCH(1,(GMW!$NE$2:$NE$60=P$3)*(GMW!$ND$2:$ND$60=P$4)*(GMW!$NF$2:$NF$60=P$1),0),$C110-1966)</f>
        <v>53.217320000000001</v>
      </c>
      <c r="Q110" s="49" cm="1">
        <f t="array" ref="Q110">INDEX(GMW!$A$2:$NF$60,MATCH(1,(GMW!$NE$2:$NE$60=Q$3)*(GMW!$ND$2:$ND$60=Q$4)*(GMW!$NF$2:$NF$60=Q$1),0),$C110-1966)</f>
        <v>1.6758999999999999</v>
      </c>
    </row>
    <row r="111" spans="1:17" x14ac:dyDescent="0.25">
      <c r="A111" s="49">
        <v>1999</v>
      </c>
      <c r="B111" s="49">
        <f t="shared" si="5"/>
        <v>1999</v>
      </c>
      <c r="C111" s="49">
        <f t="shared" si="4"/>
        <v>2077</v>
      </c>
      <c r="D111" s="49" cm="1">
        <f t="array" ref="D111">INDEX(GMW!$A$2:$NF$60,MATCH(1,(GMW!$NE$2:$NE$60=D$3)*(GMW!$ND$2:$ND$60=D$4)*(GMW!$NF$2:$NF$60=D$1),0),$C111-1966)</f>
        <v>423875</v>
      </c>
      <c r="E111" s="49" cm="1">
        <f t="array" ref="E111">INDEX(GMW!$A$2:$NF$60,MATCH(1,(GMW!$NE$2:$NE$60=E$3)*(GMW!$ND$2:$ND$60=E$4)*(GMW!$NF$2:$NF$60=E$1),0),$C111-1966)</f>
        <v>71.599999999999994</v>
      </c>
      <c r="F111" s="49" cm="1">
        <f t="array" ref="F111">INDEX(GMW!$A$2:$NF$60,MATCH(1,(GMW!$NE$2:$NE$60=F$3)*(GMW!$ND$2:$ND$60=F$4)*(GMW!$NF$2:$NF$60=F$1),0),$C111-1966)</f>
        <v>105270</v>
      </c>
      <c r="G111" s="49" cm="1">
        <f t="array" ref="G111">INDEX(GMW!$A$2:$NF$60,MATCH(1,(GMW!$NE$2:$NE$60=G$3)*(GMW!$ND$2:$ND$60=G$4)*(GMW!$NF$2:$NF$60=G$1),0),$C111-1966)</f>
        <v>101888</v>
      </c>
      <c r="H111" s="49" cm="1">
        <f t="array" ref="H111">INDEX(GMW!$A$2:$NF$60,MATCH(1,(GMW!$NE$2:$NE$60=H$3)*(GMW!$ND$2:$ND$60=H$4)*(GMW!$NF$2:$NF$60=H$1),0),$C111-1966)</f>
        <v>11345780</v>
      </c>
      <c r="I111" s="49" cm="1">
        <f t="array" ref="I111">INDEX(GMW!$A$2:$NF$60,MATCH(1,(GMW!$NE$2:$NE$60=I$3)*(GMW!$ND$2:$ND$60=I$4)*(GMW!$NF$2:$NF$60=I$1),0),$C111-1966)</f>
        <v>54.0077</v>
      </c>
      <c r="J111" s="49" cm="1">
        <f t="array" ref="J111">INDEX(GMW!$A$2:$NF$60,MATCH(1,(GMW!$NE$2:$NE$60=J$3)*(GMW!$ND$2:$ND$60=J$4)*(GMW!$NF$2:$NF$60=J$1),0),$C111-1966)</f>
        <v>1.6335</v>
      </c>
      <c r="K111" s="49" cm="1">
        <f t="array" ref="K111">INDEX(GMW!$A$2:$NF$60,MATCH(1,(GMW!$NE$2:$NE$60=K$3)*(GMW!$ND$2:$ND$60=K$4)*(GMW!$NF$2:$NF$60=K$1),0),$C111-1966)</f>
        <v>423875</v>
      </c>
      <c r="L111" s="49" cm="1">
        <f t="array" ref="L111">INDEX(GMW!$A$2:$NF$60,MATCH(1,(GMW!$NE$2:$NE$60=L$3)*(GMW!$ND$2:$ND$60=L$4)*(GMW!$NF$2:$NF$60=L$1),0),$C111-1966)</f>
        <v>71.599999999999994</v>
      </c>
      <c r="M111" s="49" cm="1">
        <f t="array" ref="M111">INDEX(GMW!$A$2:$NF$60,MATCH(1,(GMW!$NE$2:$NE$60=M$3)*(GMW!$ND$2:$ND$60=M$4)*(GMW!$NF$2:$NF$60=M$1),0),$C111-1966)</f>
        <v>105270</v>
      </c>
      <c r="N111" s="49" cm="1">
        <f t="array" ref="N111">INDEX(GMW!$A$2:$NF$60,MATCH(1,(GMW!$NE$2:$NE$60=N$3)*(GMW!$ND$2:$ND$60=N$4)*(GMW!$NF$2:$NF$60=N$1),0),$C111-1966)</f>
        <v>101888</v>
      </c>
      <c r="O111" s="49" cm="1">
        <f t="array" ref="O111">INDEX(GMW!$A$2:$NF$60,MATCH(1,(GMW!$NE$2:$NE$60=O$3)*(GMW!$ND$2:$ND$60=O$4)*(GMW!$NF$2:$NF$60=O$1),0),$C111-1966)</f>
        <v>11345780</v>
      </c>
      <c r="P111" s="49" cm="1">
        <f t="array" ref="P111">INDEX(GMW!$A$2:$NF$60,MATCH(1,(GMW!$NE$2:$NE$60=P$3)*(GMW!$ND$2:$ND$60=P$4)*(GMW!$NF$2:$NF$60=P$1),0),$C111-1966)</f>
        <v>54.0077</v>
      </c>
      <c r="Q111" s="49" cm="1">
        <f t="array" ref="Q111">INDEX(GMW!$A$2:$NF$60,MATCH(1,(GMW!$NE$2:$NE$60=Q$3)*(GMW!$ND$2:$ND$60=Q$4)*(GMW!$NF$2:$NF$60=Q$1),0),$C111-1966)</f>
        <v>1.6335</v>
      </c>
    </row>
    <row r="112" spans="1:17" x14ac:dyDescent="0.25">
      <c r="B112" s="49">
        <f t="shared" si="5"/>
        <v>1999</v>
      </c>
      <c r="C112" s="49">
        <f t="shared" si="4"/>
        <v>2078</v>
      </c>
      <c r="D112" s="49" cm="1">
        <f t="array" ref="D112">INDEX(GMW!$A$2:$NF$60,MATCH(1,(GMW!$NE$2:$NE$60=D$3)*(GMW!$ND$2:$ND$60=D$4)*(GMW!$NF$2:$NF$60=D$1),0),$C112-1966)</f>
        <v>425920</v>
      </c>
      <c r="E112" s="49" cm="1">
        <f t="array" ref="E112">INDEX(GMW!$A$2:$NF$60,MATCH(1,(GMW!$NE$2:$NE$60=E$3)*(GMW!$ND$2:$ND$60=E$4)*(GMW!$NF$2:$NF$60=E$1),0),$C112-1966)</f>
        <v>72.3</v>
      </c>
      <c r="F112" s="49" cm="1">
        <f t="array" ref="F112">INDEX(GMW!$A$2:$NF$60,MATCH(1,(GMW!$NE$2:$NE$60=F$3)*(GMW!$ND$2:$ND$60=F$4)*(GMW!$NF$2:$NF$60=F$1),0),$C112-1966)</f>
        <v>105502</v>
      </c>
      <c r="G112" s="49" cm="1">
        <f t="array" ref="G112">INDEX(GMW!$A$2:$NF$60,MATCH(1,(GMW!$NE$2:$NE$60=G$3)*(GMW!$ND$2:$ND$60=G$4)*(GMW!$NF$2:$NF$60=G$1),0),$C112-1966)</f>
        <v>103093</v>
      </c>
      <c r="H112" s="49" cm="1">
        <f t="array" ref="H112">INDEX(GMW!$A$2:$NF$60,MATCH(1,(GMW!$NE$2:$NE$60=H$3)*(GMW!$ND$2:$ND$60=H$4)*(GMW!$NF$2:$NF$60=H$1),0),$C112-1966)</f>
        <v>11434460</v>
      </c>
      <c r="I112" s="49" cm="1">
        <f t="array" ref="I112">INDEX(GMW!$A$2:$NF$60,MATCH(1,(GMW!$NE$2:$NE$60=I$3)*(GMW!$ND$2:$ND$60=I$4)*(GMW!$NF$2:$NF$60=I$1),0),$C112-1966)</f>
        <v>54.49192</v>
      </c>
      <c r="J112" s="49" cm="1">
        <f t="array" ref="J112">INDEX(GMW!$A$2:$NF$60,MATCH(1,(GMW!$NE$2:$NE$60=J$3)*(GMW!$ND$2:$ND$60=J$4)*(GMW!$NF$2:$NF$60=J$1),0),$C112-1966)</f>
        <v>1.606967</v>
      </c>
      <c r="K112" s="49" cm="1">
        <f t="array" ref="K112">INDEX(GMW!$A$2:$NF$60,MATCH(1,(GMW!$NE$2:$NE$60=K$3)*(GMW!$ND$2:$ND$60=K$4)*(GMW!$NF$2:$NF$60=K$1),0),$C112-1966)</f>
        <v>425920</v>
      </c>
      <c r="L112" s="49" cm="1">
        <f t="array" ref="L112">INDEX(GMW!$A$2:$NF$60,MATCH(1,(GMW!$NE$2:$NE$60=L$3)*(GMW!$ND$2:$ND$60=L$4)*(GMW!$NF$2:$NF$60=L$1),0),$C112-1966)</f>
        <v>72.3</v>
      </c>
      <c r="M112" s="49" cm="1">
        <f t="array" ref="M112">INDEX(GMW!$A$2:$NF$60,MATCH(1,(GMW!$NE$2:$NE$60=M$3)*(GMW!$ND$2:$ND$60=M$4)*(GMW!$NF$2:$NF$60=M$1),0),$C112-1966)</f>
        <v>105502</v>
      </c>
      <c r="N112" s="49" cm="1">
        <f t="array" ref="N112">INDEX(GMW!$A$2:$NF$60,MATCH(1,(GMW!$NE$2:$NE$60=N$3)*(GMW!$ND$2:$ND$60=N$4)*(GMW!$NF$2:$NF$60=N$1),0),$C112-1966)</f>
        <v>103093</v>
      </c>
      <c r="O112" s="49" cm="1">
        <f t="array" ref="O112">INDEX(GMW!$A$2:$NF$60,MATCH(1,(GMW!$NE$2:$NE$60=O$3)*(GMW!$ND$2:$ND$60=O$4)*(GMW!$NF$2:$NF$60=O$1),0),$C112-1966)</f>
        <v>11434460</v>
      </c>
      <c r="P112" s="49" cm="1">
        <f t="array" ref="P112">INDEX(GMW!$A$2:$NF$60,MATCH(1,(GMW!$NE$2:$NE$60=P$3)*(GMW!$ND$2:$ND$60=P$4)*(GMW!$NF$2:$NF$60=P$1),0),$C112-1966)</f>
        <v>54.49192</v>
      </c>
      <c r="Q112" s="49" cm="1">
        <f t="array" ref="Q112">INDEX(GMW!$A$2:$NF$60,MATCH(1,(GMW!$NE$2:$NE$60=Q$3)*(GMW!$ND$2:$ND$60=Q$4)*(GMW!$NF$2:$NF$60=Q$1),0),$C112-1966)</f>
        <v>1.606967</v>
      </c>
    </row>
    <row r="113" spans="1:17" x14ac:dyDescent="0.25">
      <c r="B113" s="49">
        <f t="shared" si="5"/>
        <v>1999</v>
      </c>
      <c r="C113" s="49">
        <f t="shared" ref="C113:C176" si="6">+C112+1</f>
        <v>2079</v>
      </c>
      <c r="D113" s="49" cm="1">
        <f t="array" ref="D113">INDEX(GMW!$A$2:$NF$60,MATCH(1,(GMW!$NE$2:$NE$60=D$3)*(GMW!$ND$2:$ND$60=D$4)*(GMW!$NF$2:$NF$60=D$1),0),$C113-1966)</f>
        <v>432860</v>
      </c>
      <c r="E113" s="49" cm="1">
        <f t="array" ref="E113">INDEX(GMW!$A$2:$NF$60,MATCH(1,(GMW!$NE$2:$NE$60=E$3)*(GMW!$ND$2:$ND$60=E$4)*(GMW!$NF$2:$NF$60=E$1),0),$C113-1966)</f>
        <v>72.133330000000001</v>
      </c>
      <c r="F113" s="49" cm="1">
        <f t="array" ref="F113">INDEX(GMW!$A$2:$NF$60,MATCH(1,(GMW!$NE$2:$NE$60=F$3)*(GMW!$ND$2:$ND$60=F$4)*(GMW!$NF$2:$NF$60=F$1),0),$C113-1966)</f>
        <v>111906</v>
      </c>
      <c r="G113" s="49" cm="1">
        <f t="array" ref="G113">INDEX(GMW!$A$2:$NF$60,MATCH(1,(GMW!$NE$2:$NE$60=G$3)*(GMW!$ND$2:$ND$60=G$4)*(GMW!$NF$2:$NF$60=G$1),0),$C113-1966)</f>
        <v>106806</v>
      </c>
      <c r="H113" s="49" cm="1">
        <f t="array" ref="H113">INDEX(GMW!$A$2:$NF$60,MATCH(1,(GMW!$NE$2:$NE$60=H$3)*(GMW!$ND$2:$ND$60=H$4)*(GMW!$NF$2:$NF$60=H$1),0),$C113-1966)</f>
        <v>11574180</v>
      </c>
      <c r="I113" s="49" cm="1">
        <f t="array" ref="I113">INDEX(GMW!$A$2:$NF$60,MATCH(1,(GMW!$NE$2:$NE$60=I$3)*(GMW!$ND$2:$ND$60=I$4)*(GMW!$NF$2:$NF$60=I$1),0),$C113-1966)</f>
        <v>54.934060000000002</v>
      </c>
      <c r="J113" s="49" cm="1">
        <f t="array" ref="J113">INDEX(GMW!$A$2:$NF$60,MATCH(1,(GMW!$NE$2:$NE$60=J$3)*(GMW!$ND$2:$ND$60=J$4)*(GMW!$NF$2:$NF$60=J$1),0),$C113-1966)</f>
        <v>1.6021000000000001</v>
      </c>
      <c r="K113" s="49" cm="1">
        <f t="array" ref="K113">INDEX(GMW!$A$2:$NF$60,MATCH(1,(GMW!$NE$2:$NE$60=K$3)*(GMW!$ND$2:$ND$60=K$4)*(GMW!$NF$2:$NF$60=K$1),0),$C113-1966)</f>
        <v>432860</v>
      </c>
      <c r="L113" s="49" cm="1">
        <f t="array" ref="L113">INDEX(GMW!$A$2:$NF$60,MATCH(1,(GMW!$NE$2:$NE$60=L$3)*(GMW!$ND$2:$ND$60=L$4)*(GMW!$NF$2:$NF$60=L$1),0),$C113-1966)</f>
        <v>72.133330000000001</v>
      </c>
      <c r="M113" s="49" cm="1">
        <f t="array" ref="M113">INDEX(GMW!$A$2:$NF$60,MATCH(1,(GMW!$NE$2:$NE$60=M$3)*(GMW!$ND$2:$ND$60=M$4)*(GMW!$NF$2:$NF$60=M$1),0),$C113-1966)</f>
        <v>111906</v>
      </c>
      <c r="N113" s="49" cm="1">
        <f t="array" ref="N113">INDEX(GMW!$A$2:$NF$60,MATCH(1,(GMW!$NE$2:$NE$60=N$3)*(GMW!$ND$2:$ND$60=N$4)*(GMW!$NF$2:$NF$60=N$1),0),$C113-1966)</f>
        <v>106806</v>
      </c>
      <c r="O113" s="49" cm="1">
        <f t="array" ref="O113">INDEX(GMW!$A$2:$NF$60,MATCH(1,(GMW!$NE$2:$NE$60=O$3)*(GMW!$ND$2:$ND$60=O$4)*(GMW!$NF$2:$NF$60=O$1),0),$C113-1966)</f>
        <v>11574180</v>
      </c>
      <c r="P113" s="49" cm="1">
        <f t="array" ref="P113">INDEX(GMW!$A$2:$NF$60,MATCH(1,(GMW!$NE$2:$NE$60=P$3)*(GMW!$ND$2:$ND$60=P$4)*(GMW!$NF$2:$NF$60=P$1),0),$C113-1966)</f>
        <v>54.934060000000002</v>
      </c>
      <c r="Q113" s="49" cm="1">
        <f t="array" ref="Q113">INDEX(GMW!$A$2:$NF$60,MATCH(1,(GMW!$NE$2:$NE$60=Q$3)*(GMW!$ND$2:$ND$60=Q$4)*(GMW!$NF$2:$NF$60=Q$1),0),$C113-1966)</f>
        <v>1.6021000000000001</v>
      </c>
    </row>
    <row r="114" spans="1:17" x14ac:dyDescent="0.25">
      <c r="B114" s="49">
        <f t="shared" si="5"/>
        <v>1999</v>
      </c>
      <c r="C114" s="49">
        <f t="shared" si="6"/>
        <v>2080</v>
      </c>
      <c r="D114" s="49" cm="1">
        <f t="array" ref="D114">INDEX(GMW!$A$2:$NF$60,MATCH(1,(GMW!$NE$2:$NE$60=D$3)*(GMW!$ND$2:$ND$60=D$4)*(GMW!$NF$2:$NF$60=D$1),0),$C114-1966)</f>
        <v>439093</v>
      </c>
      <c r="E114" s="49" cm="1">
        <f t="array" ref="E114">INDEX(GMW!$A$2:$NF$60,MATCH(1,(GMW!$NE$2:$NE$60=E$3)*(GMW!$ND$2:$ND$60=E$4)*(GMW!$NF$2:$NF$60=E$1),0),$C114-1966)</f>
        <v>72.433329999999998</v>
      </c>
      <c r="F114" s="49" cm="1">
        <f t="array" ref="F114">INDEX(GMW!$A$2:$NF$60,MATCH(1,(GMW!$NE$2:$NE$60=F$3)*(GMW!$ND$2:$ND$60=F$4)*(GMW!$NF$2:$NF$60=F$1),0),$C114-1966)</f>
        <v>113832</v>
      </c>
      <c r="G114" s="49" cm="1">
        <f t="array" ref="G114">INDEX(GMW!$A$2:$NF$60,MATCH(1,(GMW!$NE$2:$NE$60=G$3)*(GMW!$ND$2:$ND$60=G$4)*(GMW!$NF$2:$NF$60=G$1),0),$C114-1966)</f>
        <v>108843</v>
      </c>
      <c r="H114" s="49" cm="1">
        <f t="array" ref="H114">INDEX(GMW!$A$2:$NF$60,MATCH(1,(GMW!$NE$2:$NE$60=H$3)*(GMW!$ND$2:$ND$60=H$4)*(GMW!$NF$2:$NF$60=H$1),0),$C114-1966)</f>
        <v>11740160</v>
      </c>
      <c r="I114" s="49" cm="1">
        <f t="array" ref="I114">INDEX(GMW!$A$2:$NF$60,MATCH(1,(GMW!$NE$2:$NE$60=I$3)*(GMW!$ND$2:$ND$60=I$4)*(GMW!$NF$2:$NF$60=I$1),0),$C114-1966)</f>
        <v>55.651490000000003</v>
      </c>
      <c r="J114" s="49" cm="1">
        <f t="array" ref="J114">INDEX(GMW!$A$2:$NF$60,MATCH(1,(GMW!$NE$2:$NE$60=J$3)*(GMW!$ND$2:$ND$60=J$4)*(GMW!$NF$2:$NF$60=J$1),0),$C114-1966)</f>
        <v>1.6306</v>
      </c>
      <c r="K114" s="49" cm="1">
        <f t="array" ref="K114">INDEX(GMW!$A$2:$NF$60,MATCH(1,(GMW!$NE$2:$NE$60=K$3)*(GMW!$ND$2:$ND$60=K$4)*(GMW!$NF$2:$NF$60=K$1),0),$C114-1966)</f>
        <v>439093</v>
      </c>
      <c r="L114" s="49" cm="1">
        <f t="array" ref="L114">INDEX(GMW!$A$2:$NF$60,MATCH(1,(GMW!$NE$2:$NE$60=L$3)*(GMW!$ND$2:$ND$60=L$4)*(GMW!$NF$2:$NF$60=L$1),0),$C114-1966)</f>
        <v>72.433329999999998</v>
      </c>
      <c r="M114" s="49" cm="1">
        <f t="array" ref="M114">INDEX(GMW!$A$2:$NF$60,MATCH(1,(GMW!$NE$2:$NE$60=M$3)*(GMW!$ND$2:$ND$60=M$4)*(GMW!$NF$2:$NF$60=M$1),0),$C114-1966)</f>
        <v>113832</v>
      </c>
      <c r="N114" s="49" cm="1">
        <f t="array" ref="N114">INDEX(GMW!$A$2:$NF$60,MATCH(1,(GMW!$NE$2:$NE$60=N$3)*(GMW!$ND$2:$ND$60=N$4)*(GMW!$NF$2:$NF$60=N$1),0),$C114-1966)</f>
        <v>108843</v>
      </c>
      <c r="O114" s="49" cm="1">
        <f t="array" ref="O114">INDEX(GMW!$A$2:$NF$60,MATCH(1,(GMW!$NE$2:$NE$60=O$3)*(GMW!$ND$2:$ND$60=O$4)*(GMW!$NF$2:$NF$60=O$1),0),$C114-1966)</f>
        <v>11740160</v>
      </c>
      <c r="P114" s="49" cm="1">
        <f t="array" ref="P114">INDEX(GMW!$A$2:$NF$60,MATCH(1,(GMW!$NE$2:$NE$60=P$3)*(GMW!$ND$2:$ND$60=P$4)*(GMW!$NF$2:$NF$60=P$1),0),$C114-1966)</f>
        <v>55.651490000000003</v>
      </c>
      <c r="Q114" s="49" cm="1">
        <f t="array" ref="Q114">INDEX(GMW!$A$2:$NF$60,MATCH(1,(GMW!$NE$2:$NE$60=Q$3)*(GMW!$ND$2:$ND$60=Q$4)*(GMW!$NF$2:$NF$60=Q$1),0),$C114-1966)</f>
        <v>1.6306</v>
      </c>
    </row>
    <row r="115" spans="1:17" x14ac:dyDescent="0.25">
      <c r="A115" s="49">
        <v>2000</v>
      </c>
      <c r="B115" s="49">
        <f t="shared" si="5"/>
        <v>2000</v>
      </c>
      <c r="C115" s="49">
        <f t="shared" si="6"/>
        <v>2081</v>
      </c>
      <c r="D115" s="49" cm="1">
        <f t="array" ref="D115">INDEX(GMW!$A$2:$NF$60,MATCH(1,(GMW!$NE$2:$NE$60=D$3)*(GMW!$ND$2:$ND$60=D$4)*(GMW!$NF$2:$NF$60=D$1),0),$C115-1966)</f>
        <v>444540</v>
      </c>
      <c r="E115" s="49" cm="1">
        <f t="array" ref="E115">INDEX(GMW!$A$2:$NF$60,MATCH(1,(GMW!$NE$2:$NE$60=E$3)*(GMW!$ND$2:$ND$60=E$4)*(GMW!$NF$2:$NF$60=E$1),0),$C115-1966)</f>
        <v>72.133330000000001</v>
      </c>
      <c r="F115" s="49" cm="1">
        <f t="array" ref="F115">INDEX(GMW!$A$2:$NF$60,MATCH(1,(GMW!$NE$2:$NE$60=F$3)*(GMW!$ND$2:$ND$60=F$4)*(GMW!$NF$2:$NF$60=F$1),0),$C115-1966)</f>
        <v>115740</v>
      </c>
      <c r="G115" s="49" cm="1">
        <f t="array" ref="G115">INDEX(GMW!$A$2:$NF$60,MATCH(1,(GMW!$NE$2:$NE$60=G$3)*(GMW!$ND$2:$ND$60=G$4)*(GMW!$NF$2:$NF$60=G$1),0),$C115-1966)</f>
        <v>110301</v>
      </c>
      <c r="H115" s="49" cm="1">
        <f t="array" ref="H115">INDEX(GMW!$A$2:$NF$60,MATCH(1,(GMW!$NE$2:$NE$60=H$3)*(GMW!$ND$2:$ND$60=H$4)*(GMW!$NF$2:$NF$60=H$1),0),$C115-1966)</f>
        <v>11876520</v>
      </c>
      <c r="I115" s="49" cm="1">
        <f t="array" ref="I115">INDEX(GMW!$A$2:$NF$60,MATCH(1,(GMW!$NE$2:$NE$60=I$3)*(GMW!$ND$2:$ND$60=I$4)*(GMW!$NF$2:$NF$60=I$1),0),$C115-1966)</f>
        <v>56.49006</v>
      </c>
      <c r="J115" s="49" cm="1">
        <f t="array" ref="J115">INDEX(GMW!$A$2:$NF$60,MATCH(1,(GMW!$NE$2:$NE$60=J$3)*(GMW!$ND$2:$ND$60=J$4)*(GMW!$NF$2:$NF$60=J$1),0),$C115-1966)</f>
        <v>1.606733</v>
      </c>
      <c r="K115" s="49" cm="1">
        <f t="array" ref="K115">INDEX(GMW!$A$2:$NF$60,MATCH(1,(GMW!$NE$2:$NE$60=K$3)*(GMW!$ND$2:$ND$60=K$4)*(GMW!$NF$2:$NF$60=K$1),0),$C115-1966)</f>
        <v>444540</v>
      </c>
      <c r="L115" s="49" cm="1">
        <f t="array" ref="L115">INDEX(GMW!$A$2:$NF$60,MATCH(1,(GMW!$NE$2:$NE$60=L$3)*(GMW!$ND$2:$ND$60=L$4)*(GMW!$NF$2:$NF$60=L$1),0),$C115-1966)</f>
        <v>72.133330000000001</v>
      </c>
      <c r="M115" s="49" cm="1">
        <f t="array" ref="M115">INDEX(GMW!$A$2:$NF$60,MATCH(1,(GMW!$NE$2:$NE$60=M$3)*(GMW!$ND$2:$ND$60=M$4)*(GMW!$NF$2:$NF$60=M$1),0),$C115-1966)</f>
        <v>115740</v>
      </c>
      <c r="N115" s="49" cm="1">
        <f t="array" ref="N115">INDEX(GMW!$A$2:$NF$60,MATCH(1,(GMW!$NE$2:$NE$60=N$3)*(GMW!$ND$2:$ND$60=N$4)*(GMW!$NF$2:$NF$60=N$1),0),$C115-1966)</f>
        <v>110301</v>
      </c>
      <c r="O115" s="49" cm="1">
        <f t="array" ref="O115">INDEX(GMW!$A$2:$NF$60,MATCH(1,(GMW!$NE$2:$NE$60=O$3)*(GMW!$ND$2:$ND$60=O$4)*(GMW!$NF$2:$NF$60=O$1),0),$C115-1966)</f>
        <v>11876520</v>
      </c>
      <c r="P115" s="49" cm="1">
        <f t="array" ref="P115">INDEX(GMW!$A$2:$NF$60,MATCH(1,(GMW!$NE$2:$NE$60=P$3)*(GMW!$ND$2:$ND$60=P$4)*(GMW!$NF$2:$NF$60=P$1),0),$C115-1966)</f>
        <v>56.49006</v>
      </c>
      <c r="Q115" s="49" cm="1">
        <f t="array" ref="Q115">INDEX(GMW!$A$2:$NF$60,MATCH(1,(GMW!$NE$2:$NE$60=Q$3)*(GMW!$ND$2:$ND$60=Q$4)*(GMW!$NF$2:$NF$60=Q$1),0),$C115-1966)</f>
        <v>1.606733</v>
      </c>
    </row>
    <row r="116" spans="1:17" x14ac:dyDescent="0.25">
      <c r="B116" s="49">
        <f t="shared" si="5"/>
        <v>2000</v>
      </c>
      <c r="C116" s="49">
        <f t="shared" si="6"/>
        <v>2082</v>
      </c>
      <c r="D116" s="49" cm="1">
        <f t="array" ref="D116">INDEX(GMW!$A$2:$NF$60,MATCH(1,(GMW!$NE$2:$NE$60=D$3)*(GMW!$ND$2:$ND$60=D$4)*(GMW!$NF$2:$NF$60=D$1),0),$C116-1966)</f>
        <v>447825</v>
      </c>
      <c r="E116" s="49" cm="1">
        <f t="array" ref="E116">INDEX(GMW!$A$2:$NF$60,MATCH(1,(GMW!$NE$2:$NE$60=E$3)*(GMW!$ND$2:$ND$60=E$4)*(GMW!$NF$2:$NF$60=E$1),0),$C116-1966)</f>
        <v>72.766670000000005</v>
      </c>
      <c r="F116" s="49" cm="1">
        <f t="array" ref="F116">INDEX(GMW!$A$2:$NF$60,MATCH(1,(GMW!$NE$2:$NE$60=F$3)*(GMW!$ND$2:$ND$60=F$4)*(GMW!$NF$2:$NF$60=F$1),0),$C116-1966)</f>
        <v>119664</v>
      </c>
      <c r="G116" s="49" cm="1">
        <f t="array" ref="G116">INDEX(GMW!$A$2:$NF$60,MATCH(1,(GMW!$NE$2:$NE$60=G$3)*(GMW!$ND$2:$ND$60=G$4)*(GMW!$NF$2:$NF$60=G$1),0),$C116-1966)</f>
        <v>113789</v>
      </c>
      <c r="H116" s="49" cm="1">
        <f t="array" ref="H116">INDEX(GMW!$A$2:$NF$60,MATCH(1,(GMW!$NE$2:$NE$60=H$3)*(GMW!$ND$2:$ND$60=H$4)*(GMW!$NF$2:$NF$60=H$1),0),$C116-1966)</f>
        <v>12025150</v>
      </c>
      <c r="I116" s="49" cm="1">
        <f t="array" ref="I116">INDEX(GMW!$A$2:$NF$60,MATCH(1,(GMW!$NE$2:$NE$60=I$3)*(GMW!$ND$2:$ND$60=I$4)*(GMW!$NF$2:$NF$60=I$1),0),$C116-1966)</f>
        <v>56.885010000000001</v>
      </c>
      <c r="J116" s="49" cm="1">
        <f t="array" ref="J116">INDEX(GMW!$A$2:$NF$60,MATCH(1,(GMW!$NE$2:$NE$60=J$3)*(GMW!$ND$2:$ND$60=J$4)*(GMW!$NF$2:$NF$60=J$1),0),$C116-1966)</f>
        <v>1.5333669999999999</v>
      </c>
      <c r="K116" s="49" cm="1">
        <f t="array" ref="K116">INDEX(GMW!$A$2:$NF$60,MATCH(1,(GMW!$NE$2:$NE$60=K$3)*(GMW!$ND$2:$ND$60=K$4)*(GMW!$NF$2:$NF$60=K$1),0),$C116-1966)</f>
        <v>447825</v>
      </c>
      <c r="L116" s="49" cm="1">
        <f t="array" ref="L116">INDEX(GMW!$A$2:$NF$60,MATCH(1,(GMW!$NE$2:$NE$60=L$3)*(GMW!$ND$2:$ND$60=L$4)*(GMW!$NF$2:$NF$60=L$1),0),$C116-1966)</f>
        <v>72.766670000000005</v>
      </c>
      <c r="M116" s="49" cm="1">
        <f t="array" ref="M116">INDEX(GMW!$A$2:$NF$60,MATCH(1,(GMW!$NE$2:$NE$60=M$3)*(GMW!$ND$2:$ND$60=M$4)*(GMW!$NF$2:$NF$60=M$1),0),$C116-1966)</f>
        <v>119664</v>
      </c>
      <c r="N116" s="49" cm="1">
        <f t="array" ref="N116">INDEX(GMW!$A$2:$NF$60,MATCH(1,(GMW!$NE$2:$NE$60=N$3)*(GMW!$ND$2:$ND$60=N$4)*(GMW!$NF$2:$NF$60=N$1),0),$C116-1966)</f>
        <v>113789</v>
      </c>
      <c r="O116" s="49" cm="1">
        <f t="array" ref="O116">INDEX(GMW!$A$2:$NF$60,MATCH(1,(GMW!$NE$2:$NE$60=O$3)*(GMW!$ND$2:$ND$60=O$4)*(GMW!$NF$2:$NF$60=O$1),0),$C116-1966)</f>
        <v>12025150</v>
      </c>
      <c r="P116" s="49" cm="1">
        <f t="array" ref="P116">INDEX(GMW!$A$2:$NF$60,MATCH(1,(GMW!$NE$2:$NE$60=P$3)*(GMW!$ND$2:$ND$60=P$4)*(GMW!$NF$2:$NF$60=P$1),0),$C116-1966)</f>
        <v>56.885010000000001</v>
      </c>
      <c r="Q116" s="49" cm="1">
        <f t="array" ref="Q116">INDEX(GMW!$A$2:$NF$60,MATCH(1,(GMW!$NE$2:$NE$60=Q$3)*(GMW!$ND$2:$ND$60=Q$4)*(GMW!$NF$2:$NF$60=Q$1),0),$C116-1966)</f>
        <v>1.5333669999999999</v>
      </c>
    </row>
    <row r="117" spans="1:17" x14ac:dyDescent="0.25">
      <c r="B117" s="49">
        <f t="shared" si="5"/>
        <v>2000</v>
      </c>
      <c r="C117" s="49">
        <f t="shared" si="6"/>
        <v>2083</v>
      </c>
      <c r="D117" s="49" cm="1">
        <f t="array" ref="D117">INDEX(GMW!$A$2:$NF$60,MATCH(1,(GMW!$NE$2:$NE$60=D$3)*(GMW!$ND$2:$ND$60=D$4)*(GMW!$NF$2:$NF$60=D$1),0),$C117-1966)</f>
        <v>450688</v>
      </c>
      <c r="E117" s="49" cm="1">
        <f t="array" ref="E117">INDEX(GMW!$A$2:$NF$60,MATCH(1,(GMW!$NE$2:$NE$60=E$3)*(GMW!$ND$2:$ND$60=E$4)*(GMW!$NF$2:$NF$60=E$1),0),$C117-1966)</f>
        <v>72.7</v>
      </c>
      <c r="F117" s="49" cm="1">
        <f t="array" ref="F117">INDEX(GMW!$A$2:$NF$60,MATCH(1,(GMW!$NE$2:$NE$60=F$3)*(GMW!$ND$2:$ND$60=F$4)*(GMW!$NF$2:$NF$60=F$1),0),$C117-1966)</f>
        <v>120347</v>
      </c>
      <c r="G117" s="49" cm="1">
        <f t="array" ref="G117">INDEX(GMW!$A$2:$NF$60,MATCH(1,(GMW!$NE$2:$NE$60=G$3)*(GMW!$ND$2:$ND$60=G$4)*(GMW!$NF$2:$NF$60=G$1),0),$C117-1966)</f>
        <v>116055</v>
      </c>
      <c r="H117" s="49" cm="1">
        <f t="array" ref="H117">INDEX(GMW!$A$2:$NF$60,MATCH(1,(GMW!$NE$2:$NE$60=H$3)*(GMW!$ND$2:$ND$60=H$4)*(GMW!$NF$2:$NF$60=H$1),0),$C117-1966)</f>
        <v>12105570</v>
      </c>
      <c r="I117" s="49" cm="1">
        <f t="array" ref="I117">INDEX(GMW!$A$2:$NF$60,MATCH(1,(GMW!$NE$2:$NE$60=I$3)*(GMW!$ND$2:$ND$60=I$4)*(GMW!$NF$2:$NF$60=I$1),0),$C117-1966)</f>
        <v>57.459380000000003</v>
      </c>
      <c r="J117" s="49" cm="1">
        <f t="array" ref="J117">INDEX(GMW!$A$2:$NF$60,MATCH(1,(GMW!$NE$2:$NE$60=J$3)*(GMW!$ND$2:$ND$60=J$4)*(GMW!$NF$2:$NF$60=J$1),0),$C117-1966)</f>
        <v>1.4784330000000001</v>
      </c>
      <c r="K117" s="49" cm="1">
        <f t="array" ref="K117">INDEX(GMW!$A$2:$NF$60,MATCH(1,(GMW!$NE$2:$NE$60=K$3)*(GMW!$ND$2:$ND$60=K$4)*(GMW!$NF$2:$NF$60=K$1),0),$C117-1966)</f>
        <v>450688</v>
      </c>
      <c r="L117" s="49" cm="1">
        <f t="array" ref="L117">INDEX(GMW!$A$2:$NF$60,MATCH(1,(GMW!$NE$2:$NE$60=L$3)*(GMW!$ND$2:$ND$60=L$4)*(GMW!$NF$2:$NF$60=L$1),0),$C117-1966)</f>
        <v>72.7</v>
      </c>
      <c r="M117" s="49" cm="1">
        <f t="array" ref="M117">INDEX(GMW!$A$2:$NF$60,MATCH(1,(GMW!$NE$2:$NE$60=M$3)*(GMW!$ND$2:$ND$60=M$4)*(GMW!$NF$2:$NF$60=M$1),0),$C117-1966)</f>
        <v>120347</v>
      </c>
      <c r="N117" s="49" cm="1">
        <f t="array" ref="N117">INDEX(GMW!$A$2:$NF$60,MATCH(1,(GMW!$NE$2:$NE$60=N$3)*(GMW!$ND$2:$ND$60=N$4)*(GMW!$NF$2:$NF$60=N$1),0),$C117-1966)</f>
        <v>116055</v>
      </c>
      <c r="O117" s="49" cm="1">
        <f t="array" ref="O117">INDEX(GMW!$A$2:$NF$60,MATCH(1,(GMW!$NE$2:$NE$60=O$3)*(GMW!$ND$2:$ND$60=O$4)*(GMW!$NF$2:$NF$60=O$1),0),$C117-1966)</f>
        <v>12105570</v>
      </c>
      <c r="P117" s="49" cm="1">
        <f t="array" ref="P117">INDEX(GMW!$A$2:$NF$60,MATCH(1,(GMW!$NE$2:$NE$60=P$3)*(GMW!$ND$2:$ND$60=P$4)*(GMW!$NF$2:$NF$60=P$1),0),$C117-1966)</f>
        <v>57.459380000000003</v>
      </c>
      <c r="Q117" s="49" cm="1">
        <f t="array" ref="Q117">INDEX(GMW!$A$2:$NF$60,MATCH(1,(GMW!$NE$2:$NE$60=Q$3)*(GMW!$ND$2:$ND$60=Q$4)*(GMW!$NF$2:$NF$60=Q$1),0),$C117-1966)</f>
        <v>1.4784330000000001</v>
      </c>
    </row>
    <row r="118" spans="1:17" x14ac:dyDescent="0.25">
      <c r="B118" s="49">
        <f t="shared" si="5"/>
        <v>2000</v>
      </c>
      <c r="C118" s="49">
        <f t="shared" si="6"/>
        <v>2084</v>
      </c>
      <c r="D118" s="49" cm="1">
        <f t="array" ref="D118">INDEX(GMW!$A$2:$NF$60,MATCH(1,(GMW!$NE$2:$NE$60=D$3)*(GMW!$ND$2:$ND$60=D$4)*(GMW!$NF$2:$NF$60=D$1),0),$C118-1966)</f>
        <v>453447</v>
      </c>
      <c r="E118" s="49" cm="1">
        <f t="array" ref="E118">INDEX(GMW!$A$2:$NF$60,MATCH(1,(GMW!$NE$2:$NE$60=E$3)*(GMW!$ND$2:$ND$60=E$4)*(GMW!$NF$2:$NF$60=E$1),0),$C118-1966)</f>
        <v>73.166659999999993</v>
      </c>
      <c r="F118" s="49" cm="1">
        <f t="array" ref="F118">INDEX(GMW!$A$2:$NF$60,MATCH(1,(GMW!$NE$2:$NE$60=F$3)*(GMW!$ND$2:$ND$60=F$4)*(GMW!$NF$2:$NF$60=F$1),0),$C118-1966)</f>
        <v>123350</v>
      </c>
      <c r="G118" s="49" cm="1">
        <f t="array" ref="G118">INDEX(GMW!$A$2:$NF$60,MATCH(1,(GMW!$NE$2:$NE$60=G$3)*(GMW!$ND$2:$ND$60=G$4)*(GMW!$NF$2:$NF$60=G$1),0),$C118-1966)</f>
        <v>120091</v>
      </c>
      <c r="H118" s="49" cm="1">
        <f t="array" ref="H118">INDEX(GMW!$A$2:$NF$60,MATCH(1,(GMW!$NE$2:$NE$60=H$3)*(GMW!$ND$2:$ND$60=H$4)*(GMW!$NF$2:$NF$60=H$1),0),$C118-1966)</f>
        <v>12185200</v>
      </c>
      <c r="I118" s="49" cm="1">
        <f t="array" ref="I118">INDEX(GMW!$A$2:$NF$60,MATCH(1,(GMW!$NE$2:$NE$60=I$3)*(GMW!$ND$2:$ND$60=I$4)*(GMW!$NF$2:$NF$60=I$1),0),$C118-1966)</f>
        <v>58.20579</v>
      </c>
      <c r="J118" s="49" cm="1">
        <f t="array" ref="J118">INDEX(GMW!$A$2:$NF$60,MATCH(1,(GMW!$NE$2:$NE$60=J$3)*(GMW!$ND$2:$ND$60=J$4)*(GMW!$NF$2:$NF$60=J$1),0),$C118-1966)</f>
        <v>1.4463999999999999</v>
      </c>
      <c r="K118" s="49" cm="1">
        <f t="array" ref="K118">INDEX(GMW!$A$2:$NF$60,MATCH(1,(GMW!$NE$2:$NE$60=K$3)*(GMW!$ND$2:$ND$60=K$4)*(GMW!$NF$2:$NF$60=K$1),0),$C118-1966)</f>
        <v>453447</v>
      </c>
      <c r="L118" s="49" cm="1">
        <f t="array" ref="L118">INDEX(GMW!$A$2:$NF$60,MATCH(1,(GMW!$NE$2:$NE$60=L$3)*(GMW!$ND$2:$ND$60=L$4)*(GMW!$NF$2:$NF$60=L$1),0),$C118-1966)</f>
        <v>73.166659999999993</v>
      </c>
      <c r="M118" s="49" cm="1">
        <f t="array" ref="M118">INDEX(GMW!$A$2:$NF$60,MATCH(1,(GMW!$NE$2:$NE$60=M$3)*(GMW!$ND$2:$ND$60=M$4)*(GMW!$NF$2:$NF$60=M$1),0),$C118-1966)</f>
        <v>123350</v>
      </c>
      <c r="N118" s="49" cm="1">
        <f t="array" ref="N118">INDEX(GMW!$A$2:$NF$60,MATCH(1,(GMW!$NE$2:$NE$60=N$3)*(GMW!$ND$2:$ND$60=N$4)*(GMW!$NF$2:$NF$60=N$1),0),$C118-1966)</f>
        <v>120091</v>
      </c>
      <c r="O118" s="49" cm="1">
        <f t="array" ref="O118">INDEX(GMW!$A$2:$NF$60,MATCH(1,(GMW!$NE$2:$NE$60=O$3)*(GMW!$ND$2:$ND$60=O$4)*(GMW!$NF$2:$NF$60=O$1),0),$C118-1966)</f>
        <v>12185200</v>
      </c>
      <c r="P118" s="49" cm="1">
        <f t="array" ref="P118">INDEX(GMW!$A$2:$NF$60,MATCH(1,(GMW!$NE$2:$NE$60=P$3)*(GMW!$ND$2:$ND$60=P$4)*(GMW!$NF$2:$NF$60=P$1),0),$C118-1966)</f>
        <v>58.20579</v>
      </c>
      <c r="Q118" s="49" cm="1">
        <f t="array" ref="Q118">INDEX(GMW!$A$2:$NF$60,MATCH(1,(GMW!$NE$2:$NE$60=Q$3)*(GMW!$ND$2:$ND$60=Q$4)*(GMW!$NF$2:$NF$60=Q$1),0),$C118-1966)</f>
        <v>1.4463999999999999</v>
      </c>
    </row>
    <row r="119" spans="1:17" x14ac:dyDescent="0.25">
      <c r="A119" s="49">
        <v>2001</v>
      </c>
      <c r="B119" s="49">
        <f t="shared" si="5"/>
        <v>2001</v>
      </c>
      <c r="C119" s="49">
        <f t="shared" si="6"/>
        <v>2085</v>
      </c>
      <c r="D119" s="49" cm="1">
        <f t="array" ref="D119">INDEX(GMW!$A$2:$NF$60,MATCH(1,(GMW!$NE$2:$NE$60=D$3)*(GMW!$ND$2:$ND$60=D$4)*(GMW!$NF$2:$NF$60=D$1),0),$C119-1966)</f>
        <v>457680</v>
      </c>
      <c r="E119" s="49" cm="1">
        <f t="array" ref="E119">INDEX(GMW!$A$2:$NF$60,MATCH(1,(GMW!$NE$2:$NE$60=E$3)*(GMW!$ND$2:$ND$60=E$4)*(GMW!$NF$2:$NF$60=E$1),0),$C119-1966)</f>
        <v>72.766670000000005</v>
      </c>
      <c r="F119" s="49" cm="1">
        <f t="array" ref="F119">INDEX(GMW!$A$2:$NF$60,MATCH(1,(GMW!$NE$2:$NE$60=F$3)*(GMW!$ND$2:$ND$60=F$4)*(GMW!$NF$2:$NF$60=F$1),0),$C119-1966)</f>
        <v>128331</v>
      </c>
      <c r="G119" s="49" cm="1">
        <f t="array" ref="G119">INDEX(GMW!$A$2:$NF$60,MATCH(1,(GMW!$NE$2:$NE$60=G$3)*(GMW!$ND$2:$ND$60=G$4)*(GMW!$NF$2:$NF$60=G$1),0),$C119-1966)</f>
        <v>122754</v>
      </c>
      <c r="H119" s="49" cm="1">
        <f t="array" ref="H119">INDEX(GMW!$A$2:$NF$60,MATCH(1,(GMW!$NE$2:$NE$60=H$3)*(GMW!$ND$2:$ND$60=H$4)*(GMW!$NF$2:$NF$60=H$1),0),$C119-1966)</f>
        <v>12243360</v>
      </c>
      <c r="I119" s="49" cm="1">
        <f t="array" ref="I119">INDEX(GMW!$A$2:$NF$60,MATCH(1,(GMW!$NE$2:$NE$60=I$3)*(GMW!$ND$2:$ND$60=I$4)*(GMW!$NF$2:$NF$60=I$1),0),$C119-1966)</f>
        <v>58.966679999999997</v>
      </c>
      <c r="J119" s="49" cm="1">
        <f t="array" ref="J119">INDEX(GMW!$A$2:$NF$60,MATCH(1,(GMW!$NE$2:$NE$60=J$3)*(GMW!$ND$2:$ND$60=J$4)*(GMW!$NF$2:$NF$60=J$1),0),$C119-1966)</f>
        <v>1.4583999999999999</v>
      </c>
      <c r="K119" s="49" cm="1">
        <f t="array" ref="K119">INDEX(GMW!$A$2:$NF$60,MATCH(1,(GMW!$NE$2:$NE$60=K$3)*(GMW!$ND$2:$ND$60=K$4)*(GMW!$NF$2:$NF$60=K$1),0),$C119-1966)</f>
        <v>457680</v>
      </c>
      <c r="L119" s="49" cm="1">
        <f t="array" ref="L119">INDEX(GMW!$A$2:$NF$60,MATCH(1,(GMW!$NE$2:$NE$60=L$3)*(GMW!$ND$2:$ND$60=L$4)*(GMW!$NF$2:$NF$60=L$1),0),$C119-1966)</f>
        <v>72.766670000000005</v>
      </c>
      <c r="M119" s="49" cm="1">
        <f t="array" ref="M119">INDEX(GMW!$A$2:$NF$60,MATCH(1,(GMW!$NE$2:$NE$60=M$3)*(GMW!$ND$2:$ND$60=M$4)*(GMW!$NF$2:$NF$60=M$1),0),$C119-1966)</f>
        <v>128331</v>
      </c>
      <c r="N119" s="49" cm="1">
        <f t="array" ref="N119">INDEX(GMW!$A$2:$NF$60,MATCH(1,(GMW!$NE$2:$NE$60=N$3)*(GMW!$ND$2:$ND$60=N$4)*(GMW!$NF$2:$NF$60=N$1),0),$C119-1966)</f>
        <v>122754</v>
      </c>
      <c r="O119" s="49" cm="1">
        <f t="array" ref="O119">INDEX(GMW!$A$2:$NF$60,MATCH(1,(GMW!$NE$2:$NE$60=O$3)*(GMW!$ND$2:$ND$60=O$4)*(GMW!$NF$2:$NF$60=O$1),0),$C119-1966)</f>
        <v>12243360</v>
      </c>
      <c r="P119" s="49" cm="1">
        <f t="array" ref="P119">INDEX(GMW!$A$2:$NF$60,MATCH(1,(GMW!$NE$2:$NE$60=P$3)*(GMW!$ND$2:$ND$60=P$4)*(GMW!$NF$2:$NF$60=P$1),0),$C119-1966)</f>
        <v>58.966679999999997</v>
      </c>
      <c r="Q119" s="49" cm="1">
        <f t="array" ref="Q119">INDEX(GMW!$A$2:$NF$60,MATCH(1,(GMW!$NE$2:$NE$60=Q$3)*(GMW!$ND$2:$ND$60=Q$4)*(GMW!$NF$2:$NF$60=Q$1),0),$C119-1966)</f>
        <v>1.4583999999999999</v>
      </c>
    </row>
    <row r="120" spans="1:17" x14ac:dyDescent="0.25">
      <c r="B120" s="49">
        <f t="shared" si="5"/>
        <v>2001</v>
      </c>
      <c r="C120" s="49">
        <f t="shared" si="6"/>
        <v>2086</v>
      </c>
      <c r="D120" s="49" cm="1">
        <f t="array" ref="D120">INDEX(GMW!$A$2:$NF$60,MATCH(1,(GMW!$NE$2:$NE$60=D$3)*(GMW!$ND$2:$ND$60=D$4)*(GMW!$NF$2:$NF$60=D$1),0),$C120-1966)</f>
        <v>459620</v>
      </c>
      <c r="E120" s="49" cm="1">
        <f t="array" ref="E120">INDEX(GMW!$A$2:$NF$60,MATCH(1,(GMW!$NE$2:$NE$60=E$3)*(GMW!$ND$2:$ND$60=E$4)*(GMW!$NF$2:$NF$60=E$1),0),$C120-1966)</f>
        <v>73.833340000000007</v>
      </c>
      <c r="F120" s="49" cm="1">
        <f t="array" ref="F120">INDEX(GMW!$A$2:$NF$60,MATCH(1,(GMW!$NE$2:$NE$60=F$3)*(GMW!$ND$2:$ND$60=F$4)*(GMW!$NF$2:$NF$60=F$1),0),$C120-1966)</f>
        <v>122946</v>
      </c>
      <c r="G120" s="49" cm="1">
        <f t="array" ref="G120">INDEX(GMW!$A$2:$NF$60,MATCH(1,(GMW!$NE$2:$NE$60=G$3)*(GMW!$ND$2:$ND$60=G$4)*(GMW!$NF$2:$NF$60=G$1),0),$C120-1966)</f>
        <v>123401</v>
      </c>
      <c r="H120" s="49" cm="1">
        <f t="array" ref="H120">INDEX(GMW!$A$2:$NF$60,MATCH(1,(GMW!$NE$2:$NE$60=H$3)*(GMW!$ND$2:$ND$60=H$4)*(GMW!$NF$2:$NF$60=H$1),0),$C120-1966)</f>
        <v>12289370</v>
      </c>
      <c r="I120" s="49" cm="1">
        <f t="array" ref="I120">INDEX(GMW!$A$2:$NF$60,MATCH(1,(GMW!$NE$2:$NE$60=I$3)*(GMW!$ND$2:$ND$60=I$4)*(GMW!$NF$2:$NF$60=I$1),0),$C120-1966)</f>
        <v>59.737079999999999</v>
      </c>
      <c r="J120" s="49" cm="1">
        <f t="array" ref="J120">INDEX(GMW!$A$2:$NF$60,MATCH(1,(GMW!$NE$2:$NE$60=J$3)*(GMW!$ND$2:$ND$60=J$4)*(GMW!$NF$2:$NF$60=J$1),0),$C120-1966)</f>
        <v>1.4207669999999999</v>
      </c>
      <c r="K120" s="49" cm="1">
        <f t="array" ref="K120">INDEX(GMW!$A$2:$NF$60,MATCH(1,(GMW!$NE$2:$NE$60=K$3)*(GMW!$ND$2:$ND$60=K$4)*(GMW!$NF$2:$NF$60=K$1),0),$C120-1966)</f>
        <v>459620</v>
      </c>
      <c r="L120" s="49" cm="1">
        <f t="array" ref="L120">INDEX(GMW!$A$2:$NF$60,MATCH(1,(GMW!$NE$2:$NE$60=L$3)*(GMW!$ND$2:$ND$60=L$4)*(GMW!$NF$2:$NF$60=L$1),0),$C120-1966)</f>
        <v>73.833340000000007</v>
      </c>
      <c r="M120" s="49" cm="1">
        <f t="array" ref="M120">INDEX(GMW!$A$2:$NF$60,MATCH(1,(GMW!$NE$2:$NE$60=M$3)*(GMW!$ND$2:$ND$60=M$4)*(GMW!$NF$2:$NF$60=M$1),0),$C120-1966)</f>
        <v>122946</v>
      </c>
      <c r="N120" s="49" cm="1">
        <f t="array" ref="N120">INDEX(GMW!$A$2:$NF$60,MATCH(1,(GMW!$NE$2:$NE$60=N$3)*(GMW!$ND$2:$ND$60=N$4)*(GMW!$NF$2:$NF$60=N$1),0),$C120-1966)</f>
        <v>123401</v>
      </c>
      <c r="O120" s="49" cm="1">
        <f t="array" ref="O120">INDEX(GMW!$A$2:$NF$60,MATCH(1,(GMW!$NE$2:$NE$60=O$3)*(GMW!$ND$2:$ND$60=O$4)*(GMW!$NF$2:$NF$60=O$1),0),$C120-1966)</f>
        <v>12289370</v>
      </c>
      <c r="P120" s="49" cm="1">
        <f t="array" ref="P120">INDEX(GMW!$A$2:$NF$60,MATCH(1,(GMW!$NE$2:$NE$60=P$3)*(GMW!$ND$2:$ND$60=P$4)*(GMW!$NF$2:$NF$60=P$1),0),$C120-1966)</f>
        <v>59.737079999999999</v>
      </c>
      <c r="Q120" s="49" cm="1">
        <f t="array" ref="Q120">INDEX(GMW!$A$2:$NF$60,MATCH(1,(GMW!$NE$2:$NE$60=Q$3)*(GMW!$ND$2:$ND$60=Q$4)*(GMW!$NF$2:$NF$60=Q$1),0),$C120-1966)</f>
        <v>1.4207669999999999</v>
      </c>
    </row>
    <row r="121" spans="1:17" x14ac:dyDescent="0.25">
      <c r="B121" s="49">
        <f t="shared" si="5"/>
        <v>2001</v>
      </c>
      <c r="C121" s="49">
        <f t="shared" si="6"/>
        <v>2087</v>
      </c>
      <c r="D121" s="49" cm="1">
        <f t="array" ref="D121">INDEX(GMW!$A$2:$NF$60,MATCH(1,(GMW!$NE$2:$NE$60=D$3)*(GMW!$ND$2:$ND$60=D$4)*(GMW!$NF$2:$NF$60=D$1),0),$C121-1966)</f>
        <v>462016</v>
      </c>
      <c r="E121" s="49" cm="1">
        <f t="array" ref="E121">INDEX(GMW!$A$2:$NF$60,MATCH(1,(GMW!$NE$2:$NE$60=E$3)*(GMW!$ND$2:$ND$60=E$4)*(GMW!$NF$2:$NF$60=E$1),0),$C121-1966)</f>
        <v>73.866669999999999</v>
      </c>
      <c r="F121" s="49" cm="1">
        <f t="array" ref="F121">INDEX(GMW!$A$2:$NF$60,MATCH(1,(GMW!$NE$2:$NE$60=F$3)*(GMW!$ND$2:$ND$60=F$4)*(GMW!$NF$2:$NF$60=F$1),0),$C121-1966)</f>
        <v>120189</v>
      </c>
      <c r="G121" s="49" cm="1">
        <f t="array" ref="G121">INDEX(GMW!$A$2:$NF$60,MATCH(1,(GMW!$NE$2:$NE$60=G$3)*(GMW!$ND$2:$ND$60=G$4)*(GMW!$NF$2:$NF$60=G$1),0),$C121-1966)</f>
        <v>121607</v>
      </c>
      <c r="H121" s="49" cm="1">
        <f t="array" ref="H121">INDEX(GMW!$A$2:$NF$60,MATCH(1,(GMW!$NE$2:$NE$60=H$3)*(GMW!$ND$2:$ND$60=H$4)*(GMW!$NF$2:$NF$60=H$1),0),$C121-1966)</f>
        <v>12302440</v>
      </c>
      <c r="I121" s="49" cm="1">
        <f t="array" ref="I121">INDEX(GMW!$A$2:$NF$60,MATCH(1,(GMW!$NE$2:$NE$60=I$3)*(GMW!$ND$2:$ND$60=I$4)*(GMW!$NF$2:$NF$60=I$1),0),$C121-1966)</f>
        <v>60.14546</v>
      </c>
      <c r="J121" s="49" cm="1">
        <f t="array" ref="J121">INDEX(GMW!$A$2:$NF$60,MATCH(1,(GMW!$NE$2:$NE$60=J$3)*(GMW!$ND$2:$ND$60=J$4)*(GMW!$NF$2:$NF$60=J$1),0),$C121-1966)</f>
        <v>1.437967</v>
      </c>
      <c r="K121" s="49" cm="1">
        <f t="array" ref="K121">INDEX(GMW!$A$2:$NF$60,MATCH(1,(GMW!$NE$2:$NE$60=K$3)*(GMW!$ND$2:$ND$60=K$4)*(GMW!$NF$2:$NF$60=K$1),0),$C121-1966)</f>
        <v>462016</v>
      </c>
      <c r="L121" s="49" cm="1">
        <f t="array" ref="L121">INDEX(GMW!$A$2:$NF$60,MATCH(1,(GMW!$NE$2:$NE$60=L$3)*(GMW!$ND$2:$ND$60=L$4)*(GMW!$NF$2:$NF$60=L$1),0),$C121-1966)</f>
        <v>73.866669999999999</v>
      </c>
      <c r="M121" s="49" cm="1">
        <f t="array" ref="M121">INDEX(GMW!$A$2:$NF$60,MATCH(1,(GMW!$NE$2:$NE$60=M$3)*(GMW!$ND$2:$ND$60=M$4)*(GMW!$NF$2:$NF$60=M$1),0),$C121-1966)</f>
        <v>120189</v>
      </c>
      <c r="N121" s="49" cm="1">
        <f t="array" ref="N121">INDEX(GMW!$A$2:$NF$60,MATCH(1,(GMW!$NE$2:$NE$60=N$3)*(GMW!$ND$2:$ND$60=N$4)*(GMW!$NF$2:$NF$60=N$1),0),$C121-1966)</f>
        <v>121607</v>
      </c>
      <c r="O121" s="49" cm="1">
        <f t="array" ref="O121">INDEX(GMW!$A$2:$NF$60,MATCH(1,(GMW!$NE$2:$NE$60=O$3)*(GMW!$ND$2:$ND$60=O$4)*(GMW!$NF$2:$NF$60=O$1),0),$C121-1966)</f>
        <v>12302440</v>
      </c>
      <c r="P121" s="49" cm="1">
        <f t="array" ref="P121">INDEX(GMW!$A$2:$NF$60,MATCH(1,(GMW!$NE$2:$NE$60=P$3)*(GMW!$ND$2:$ND$60=P$4)*(GMW!$NF$2:$NF$60=P$1),0),$C121-1966)</f>
        <v>60.14546</v>
      </c>
      <c r="Q121" s="49" cm="1">
        <f t="array" ref="Q121">INDEX(GMW!$A$2:$NF$60,MATCH(1,(GMW!$NE$2:$NE$60=Q$3)*(GMW!$ND$2:$ND$60=Q$4)*(GMW!$NF$2:$NF$60=Q$1),0),$C121-1966)</f>
        <v>1.437967</v>
      </c>
    </row>
    <row r="122" spans="1:17" x14ac:dyDescent="0.25">
      <c r="B122" s="49">
        <f t="shared" si="5"/>
        <v>2001</v>
      </c>
      <c r="C122" s="49">
        <f t="shared" si="6"/>
        <v>2088</v>
      </c>
      <c r="D122" s="49" cm="1">
        <f t="array" ref="D122">INDEX(GMW!$A$2:$NF$60,MATCH(1,(GMW!$NE$2:$NE$60=D$3)*(GMW!$ND$2:$ND$60=D$4)*(GMW!$NF$2:$NF$60=D$1),0),$C122-1966)</f>
        <v>463404</v>
      </c>
      <c r="E122" s="49" cm="1">
        <f t="array" ref="E122">INDEX(GMW!$A$2:$NF$60,MATCH(1,(GMW!$NE$2:$NE$60=E$3)*(GMW!$ND$2:$ND$60=E$4)*(GMW!$NF$2:$NF$60=E$1),0),$C122-1966)</f>
        <v>73.900000000000006</v>
      </c>
      <c r="F122" s="49" cm="1">
        <f t="array" ref="F122">INDEX(GMW!$A$2:$NF$60,MATCH(1,(GMW!$NE$2:$NE$60=F$3)*(GMW!$ND$2:$ND$60=F$4)*(GMW!$NF$2:$NF$60=F$1),0),$C122-1966)</f>
        <v>121471</v>
      </c>
      <c r="G122" s="49" cm="1">
        <f t="array" ref="G122">INDEX(GMW!$A$2:$NF$60,MATCH(1,(GMW!$NE$2:$NE$60=G$3)*(GMW!$ND$2:$ND$60=G$4)*(GMW!$NF$2:$NF$60=G$1),0),$C122-1966)</f>
        <v>120993</v>
      </c>
      <c r="H122" s="49" cm="1">
        <f t="array" ref="H122">INDEX(GMW!$A$2:$NF$60,MATCH(1,(GMW!$NE$2:$NE$60=H$3)*(GMW!$ND$2:$ND$60=H$4)*(GMW!$NF$2:$NF$60=H$1),0),$C122-1966)</f>
        <v>12342350</v>
      </c>
      <c r="I122" s="49" cm="1">
        <f t="array" ref="I122">INDEX(GMW!$A$2:$NF$60,MATCH(1,(GMW!$NE$2:$NE$60=I$3)*(GMW!$ND$2:$ND$60=I$4)*(GMW!$NF$2:$NF$60=I$1),0),$C122-1966)</f>
        <v>60.677970000000002</v>
      </c>
      <c r="J122" s="49" cm="1">
        <f t="array" ref="J122">INDEX(GMW!$A$2:$NF$60,MATCH(1,(GMW!$NE$2:$NE$60=J$3)*(GMW!$ND$2:$ND$60=J$4)*(GMW!$NF$2:$NF$60=J$1),0),$C122-1966)</f>
        <v>1.4428000000000001</v>
      </c>
      <c r="K122" s="49" cm="1">
        <f t="array" ref="K122">INDEX(GMW!$A$2:$NF$60,MATCH(1,(GMW!$NE$2:$NE$60=K$3)*(GMW!$ND$2:$ND$60=K$4)*(GMW!$NF$2:$NF$60=K$1),0),$C122-1966)</f>
        <v>463404</v>
      </c>
      <c r="L122" s="49" cm="1">
        <f t="array" ref="L122">INDEX(GMW!$A$2:$NF$60,MATCH(1,(GMW!$NE$2:$NE$60=L$3)*(GMW!$ND$2:$ND$60=L$4)*(GMW!$NF$2:$NF$60=L$1),0),$C122-1966)</f>
        <v>73.900000000000006</v>
      </c>
      <c r="M122" s="49" cm="1">
        <f t="array" ref="M122">INDEX(GMW!$A$2:$NF$60,MATCH(1,(GMW!$NE$2:$NE$60=M$3)*(GMW!$ND$2:$ND$60=M$4)*(GMW!$NF$2:$NF$60=M$1),0),$C122-1966)</f>
        <v>121471</v>
      </c>
      <c r="N122" s="49" cm="1">
        <f t="array" ref="N122">INDEX(GMW!$A$2:$NF$60,MATCH(1,(GMW!$NE$2:$NE$60=N$3)*(GMW!$ND$2:$ND$60=N$4)*(GMW!$NF$2:$NF$60=N$1),0),$C122-1966)</f>
        <v>120993</v>
      </c>
      <c r="O122" s="49" cm="1">
        <f t="array" ref="O122">INDEX(GMW!$A$2:$NF$60,MATCH(1,(GMW!$NE$2:$NE$60=O$3)*(GMW!$ND$2:$ND$60=O$4)*(GMW!$NF$2:$NF$60=O$1),0),$C122-1966)</f>
        <v>12342350</v>
      </c>
      <c r="P122" s="49" cm="1">
        <f t="array" ref="P122">INDEX(GMW!$A$2:$NF$60,MATCH(1,(GMW!$NE$2:$NE$60=P$3)*(GMW!$ND$2:$ND$60=P$4)*(GMW!$NF$2:$NF$60=P$1),0),$C122-1966)</f>
        <v>60.677970000000002</v>
      </c>
      <c r="Q122" s="49" cm="1">
        <f t="array" ref="Q122">INDEX(GMW!$A$2:$NF$60,MATCH(1,(GMW!$NE$2:$NE$60=Q$3)*(GMW!$ND$2:$ND$60=Q$4)*(GMW!$NF$2:$NF$60=Q$1),0),$C122-1966)</f>
        <v>1.4428000000000001</v>
      </c>
    </row>
    <row r="123" spans="1:17" x14ac:dyDescent="0.25">
      <c r="A123" s="49">
        <v>2002</v>
      </c>
      <c r="B123" s="49">
        <f t="shared" si="5"/>
        <v>2002</v>
      </c>
      <c r="C123" s="49">
        <f t="shared" si="6"/>
        <v>2089</v>
      </c>
      <c r="D123" s="49" cm="1">
        <f t="array" ref="D123">INDEX(GMW!$A$2:$NF$60,MATCH(1,(GMW!$NE$2:$NE$60=D$3)*(GMW!$ND$2:$ND$60=D$4)*(GMW!$NF$2:$NF$60=D$1),0),$C123-1966)</f>
        <v>464698</v>
      </c>
      <c r="E123" s="49" cm="1">
        <f t="array" ref="E123">INDEX(GMW!$A$2:$NF$60,MATCH(1,(GMW!$NE$2:$NE$60=E$3)*(GMW!$ND$2:$ND$60=E$4)*(GMW!$NF$2:$NF$60=E$1),0),$C123-1966)</f>
        <v>73.866669999999999</v>
      </c>
      <c r="F123" s="49" cm="1">
        <f t="array" ref="F123">INDEX(GMW!$A$2:$NF$60,MATCH(1,(GMW!$NE$2:$NE$60=F$3)*(GMW!$ND$2:$ND$60=F$4)*(GMW!$NF$2:$NF$60=F$1),0),$C123-1966)</f>
        <v>123243</v>
      </c>
      <c r="G123" s="49" cm="1">
        <f t="array" ref="G123">INDEX(GMW!$A$2:$NF$60,MATCH(1,(GMW!$NE$2:$NE$60=G$3)*(GMW!$ND$2:$ND$60=G$4)*(GMW!$NF$2:$NF$60=G$1),0),$C123-1966)</f>
        <v>125120</v>
      </c>
      <c r="H123" s="49" cm="1">
        <f t="array" ref="H123">INDEX(GMW!$A$2:$NF$60,MATCH(1,(GMW!$NE$2:$NE$60=H$3)*(GMW!$ND$2:$ND$60=H$4)*(GMW!$NF$2:$NF$60=H$1),0),$C123-1966)</f>
        <v>12432830</v>
      </c>
      <c r="I123" s="49" cm="1">
        <f t="array" ref="I123">INDEX(GMW!$A$2:$NF$60,MATCH(1,(GMW!$NE$2:$NE$60=I$3)*(GMW!$ND$2:$ND$60=I$4)*(GMW!$NF$2:$NF$60=I$1),0),$C123-1966)</f>
        <v>61.416159999999998</v>
      </c>
      <c r="J123" s="49" cm="1">
        <f t="array" ref="J123">INDEX(GMW!$A$2:$NF$60,MATCH(1,(GMW!$NE$2:$NE$60=J$3)*(GMW!$ND$2:$ND$60=J$4)*(GMW!$NF$2:$NF$60=J$1),0),$C123-1966)</f>
        <v>1.425967</v>
      </c>
      <c r="K123" s="49" cm="1">
        <f t="array" ref="K123">INDEX(GMW!$A$2:$NF$60,MATCH(1,(GMW!$NE$2:$NE$60=K$3)*(GMW!$ND$2:$ND$60=K$4)*(GMW!$NF$2:$NF$60=K$1),0),$C123-1966)</f>
        <v>464698</v>
      </c>
      <c r="L123" s="49" cm="1">
        <f t="array" ref="L123">INDEX(GMW!$A$2:$NF$60,MATCH(1,(GMW!$NE$2:$NE$60=L$3)*(GMW!$ND$2:$ND$60=L$4)*(GMW!$NF$2:$NF$60=L$1),0),$C123-1966)</f>
        <v>73.866669999999999</v>
      </c>
      <c r="M123" s="49" cm="1">
        <f t="array" ref="M123">INDEX(GMW!$A$2:$NF$60,MATCH(1,(GMW!$NE$2:$NE$60=M$3)*(GMW!$ND$2:$ND$60=M$4)*(GMW!$NF$2:$NF$60=M$1),0),$C123-1966)</f>
        <v>123243</v>
      </c>
      <c r="N123" s="49" cm="1">
        <f t="array" ref="N123">INDEX(GMW!$A$2:$NF$60,MATCH(1,(GMW!$NE$2:$NE$60=N$3)*(GMW!$ND$2:$ND$60=N$4)*(GMW!$NF$2:$NF$60=N$1),0),$C123-1966)</f>
        <v>125120</v>
      </c>
      <c r="O123" s="49" cm="1">
        <f t="array" ref="O123">INDEX(GMW!$A$2:$NF$60,MATCH(1,(GMW!$NE$2:$NE$60=O$3)*(GMW!$ND$2:$ND$60=O$4)*(GMW!$NF$2:$NF$60=O$1),0),$C123-1966)</f>
        <v>12432830</v>
      </c>
      <c r="P123" s="49" cm="1">
        <f t="array" ref="P123">INDEX(GMW!$A$2:$NF$60,MATCH(1,(GMW!$NE$2:$NE$60=P$3)*(GMW!$ND$2:$ND$60=P$4)*(GMW!$NF$2:$NF$60=P$1),0),$C123-1966)</f>
        <v>61.416159999999998</v>
      </c>
      <c r="Q123" s="49" cm="1">
        <f t="array" ref="Q123">INDEX(GMW!$A$2:$NF$60,MATCH(1,(GMW!$NE$2:$NE$60=Q$3)*(GMW!$ND$2:$ND$60=Q$4)*(GMW!$NF$2:$NF$60=Q$1),0),$C123-1966)</f>
        <v>1.425967</v>
      </c>
    </row>
    <row r="124" spans="1:17" x14ac:dyDescent="0.25">
      <c r="B124" s="49">
        <f t="shared" si="5"/>
        <v>2002</v>
      </c>
      <c r="C124" s="49">
        <f t="shared" si="6"/>
        <v>2090</v>
      </c>
      <c r="D124" s="49" cm="1">
        <f t="array" ref="D124">INDEX(GMW!$A$2:$NF$60,MATCH(1,(GMW!$NE$2:$NE$60=D$3)*(GMW!$ND$2:$ND$60=D$4)*(GMW!$NF$2:$NF$60=D$1),0),$C124-1966)</f>
        <v>466935</v>
      </c>
      <c r="E124" s="49" cm="1">
        <f t="array" ref="E124">INDEX(GMW!$A$2:$NF$60,MATCH(1,(GMW!$NE$2:$NE$60=E$3)*(GMW!$ND$2:$ND$60=E$4)*(GMW!$NF$2:$NF$60=E$1),0),$C124-1966)</f>
        <v>74.533330000000007</v>
      </c>
      <c r="F124" s="49" cm="1">
        <f t="array" ref="F124">INDEX(GMW!$A$2:$NF$60,MATCH(1,(GMW!$NE$2:$NE$60=F$3)*(GMW!$ND$2:$ND$60=F$4)*(GMW!$NF$2:$NF$60=F$1),0),$C124-1966)</f>
        <v>126845</v>
      </c>
      <c r="G124" s="49" cm="1">
        <f t="array" ref="G124">INDEX(GMW!$A$2:$NF$60,MATCH(1,(GMW!$NE$2:$NE$60=G$3)*(GMW!$ND$2:$ND$60=G$4)*(GMW!$NF$2:$NF$60=G$1),0),$C124-1966)</f>
        <v>130137</v>
      </c>
      <c r="H124" s="49" cm="1">
        <f t="array" ref="H124">INDEX(GMW!$A$2:$NF$60,MATCH(1,(GMW!$NE$2:$NE$60=H$3)*(GMW!$ND$2:$ND$60=H$4)*(GMW!$NF$2:$NF$60=H$1),0),$C124-1966)</f>
        <v>12542100</v>
      </c>
      <c r="I124" s="49" cm="1">
        <f t="array" ref="I124">INDEX(GMW!$A$2:$NF$60,MATCH(1,(GMW!$NE$2:$NE$60=I$3)*(GMW!$ND$2:$ND$60=I$4)*(GMW!$NF$2:$NF$60=I$1),0),$C124-1966)</f>
        <v>61.875509999999998</v>
      </c>
      <c r="J124" s="49" cm="1">
        <f t="array" ref="J124">INDEX(GMW!$A$2:$NF$60,MATCH(1,(GMW!$NE$2:$NE$60=J$3)*(GMW!$ND$2:$ND$60=J$4)*(GMW!$NF$2:$NF$60=J$1),0),$C124-1966)</f>
        <v>1.4630000000000001</v>
      </c>
      <c r="K124" s="49" cm="1">
        <f t="array" ref="K124">INDEX(GMW!$A$2:$NF$60,MATCH(1,(GMW!$NE$2:$NE$60=K$3)*(GMW!$ND$2:$ND$60=K$4)*(GMW!$NF$2:$NF$60=K$1),0),$C124-1966)</f>
        <v>466935</v>
      </c>
      <c r="L124" s="49" cm="1">
        <f t="array" ref="L124">INDEX(GMW!$A$2:$NF$60,MATCH(1,(GMW!$NE$2:$NE$60=L$3)*(GMW!$ND$2:$ND$60=L$4)*(GMW!$NF$2:$NF$60=L$1),0),$C124-1966)</f>
        <v>74.533330000000007</v>
      </c>
      <c r="M124" s="49" cm="1">
        <f t="array" ref="M124">INDEX(GMW!$A$2:$NF$60,MATCH(1,(GMW!$NE$2:$NE$60=M$3)*(GMW!$ND$2:$ND$60=M$4)*(GMW!$NF$2:$NF$60=M$1),0),$C124-1966)</f>
        <v>126845</v>
      </c>
      <c r="N124" s="49" cm="1">
        <f t="array" ref="N124">INDEX(GMW!$A$2:$NF$60,MATCH(1,(GMW!$NE$2:$NE$60=N$3)*(GMW!$ND$2:$ND$60=N$4)*(GMW!$NF$2:$NF$60=N$1),0),$C124-1966)</f>
        <v>130137</v>
      </c>
      <c r="O124" s="49" cm="1">
        <f t="array" ref="O124">INDEX(GMW!$A$2:$NF$60,MATCH(1,(GMW!$NE$2:$NE$60=O$3)*(GMW!$ND$2:$ND$60=O$4)*(GMW!$NF$2:$NF$60=O$1),0),$C124-1966)</f>
        <v>12542100</v>
      </c>
      <c r="P124" s="49" cm="1">
        <f t="array" ref="P124">INDEX(GMW!$A$2:$NF$60,MATCH(1,(GMW!$NE$2:$NE$60=P$3)*(GMW!$ND$2:$ND$60=P$4)*(GMW!$NF$2:$NF$60=P$1),0),$C124-1966)</f>
        <v>61.875509999999998</v>
      </c>
      <c r="Q124" s="49" cm="1">
        <f t="array" ref="Q124">INDEX(GMW!$A$2:$NF$60,MATCH(1,(GMW!$NE$2:$NE$60=Q$3)*(GMW!$ND$2:$ND$60=Q$4)*(GMW!$NF$2:$NF$60=Q$1),0),$C124-1966)</f>
        <v>1.4630000000000001</v>
      </c>
    </row>
    <row r="125" spans="1:17" x14ac:dyDescent="0.25">
      <c r="B125" s="49">
        <f t="shared" si="5"/>
        <v>2002</v>
      </c>
      <c r="C125" s="49">
        <f t="shared" si="6"/>
        <v>2091</v>
      </c>
      <c r="D125" s="49" cm="1">
        <f t="array" ref="D125">INDEX(GMW!$A$2:$NF$60,MATCH(1,(GMW!$NE$2:$NE$60=D$3)*(GMW!$ND$2:$ND$60=D$4)*(GMW!$NF$2:$NF$60=D$1),0),$C125-1966)</f>
        <v>470277</v>
      </c>
      <c r="E125" s="49" cm="1">
        <f t="array" ref="E125">INDEX(GMW!$A$2:$NF$60,MATCH(1,(GMW!$NE$2:$NE$60=E$3)*(GMW!$ND$2:$ND$60=E$4)*(GMW!$NF$2:$NF$60=E$1),0),$C125-1966)</f>
        <v>74.599999999999994</v>
      </c>
      <c r="F125" s="49" cm="1">
        <f t="array" ref="F125">INDEX(GMW!$A$2:$NF$60,MATCH(1,(GMW!$NE$2:$NE$60=F$3)*(GMW!$ND$2:$ND$60=F$4)*(GMW!$NF$2:$NF$60=F$1),0),$C125-1966)</f>
        <v>125921</v>
      </c>
      <c r="G125" s="49" cm="1">
        <f t="array" ref="G125">INDEX(GMW!$A$2:$NF$60,MATCH(1,(GMW!$NE$2:$NE$60=G$3)*(GMW!$ND$2:$ND$60=G$4)*(GMW!$NF$2:$NF$60=G$1),0),$C125-1966)</f>
        <v>128297</v>
      </c>
      <c r="H125" s="49" cm="1">
        <f t="array" ref="H125">INDEX(GMW!$A$2:$NF$60,MATCH(1,(GMW!$NE$2:$NE$60=H$3)*(GMW!$ND$2:$ND$60=H$4)*(GMW!$NF$2:$NF$60=H$1),0),$C125-1966)</f>
        <v>12633930</v>
      </c>
      <c r="I125" s="49" cm="1">
        <f t="array" ref="I125">INDEX(GMW!$A$2:$NF$60,MATCH(1,(GMW!$NE$2:$NE$60=I$3)*(GMW!$ND$2:$ND$60=I$4)*(GMW!$NF$2:$NF$60=I$1),0),$C125-1966)</f>
        <v>62.265039999999999</v>
      </c>
      <c r="J125" s="49" cm="1">
        <f t="array" ref="J125">INDEX(GMW!$A$2:$NF$60,MATCH(1,(GMW!$NE$2:$NE$60=J$3)*(GMW!$ND$2:$ND$60=J$4)*(GMW!$NF$2:$NF$60=J$1),0),$C125-1966)</f>
        <v>1.5494669999999999</v>
      </c>
      <c r="K125" s="49" cm="1">
        <f t="array" ref="K125">INDEX(GMW!$A$2:$NF$60,MATCH(1,(GMW!$NE$2:$NE$60=K$3)*(GMW!$ND$2:$ND$60=K$4)*(GMW!$NF$2:$NF$60=K$1),0),$C125-1966)</f>
        <v>470277</v>
      </c>
      <c r="L125" s="49" cm="1">
        <f t="array" ref="L125">INDEX(GMW!$A$2:$NF$60,MATCH(1,(GMW!$NE$2:$NE$60=L$3)*(GMW!$ND$2:$ND$60=L$4)*(GMW!$NF$2:$NF$60=L$1),0),$C125-1966)</f>
        <v>74.599999999999994</v>
      </c>
      <c r="M125" s="49" cm="1">
        <f t="array" ref="M125">INDEX(GMW!$A$2:$NF$60,MATCH(1,(GMW!$NE$2:$NE$60=M$3)*(GMW!$ND$2:$ND$60=M$4)*(GMW!$NF$2:$NF$60=M$1),0),$C125-1966)</f>
        <v>125921</v>
      </c>
      <c r="N125" s="49" cm="1">
        <f t="array" ref="N125">INDEX(GMW!$A$2:$NF$60,MATCH(1,(GMW!$NE$2:$NE$60=N$3)*(GMW!$ND$2:$ND$60=N$4)*(GMW!$NF$2:$NF$60=N$1),0),$C125-1966)</f>
        <v>128297</v>
      </c>
      <c r="O125" s="49" cm="1">
        <f t="array" ref="O125">INDEX(GMW!$A$2:$NF$60,MATCH(1,(GMW!$NE$2:$NE$60=O$3)*(GMW!$ND$2:$ND$60=O$4)*(GMW!$NF$2:$NF$60=O$1),0),$C125-1966)</f>
        <v>12633930</v>
      </c>
      <c r="P125" s="49" cm="1">
        <f t="array" ref="P125">INDEX(GMW!$A$2:$NF$60,MATCH(1,(GMW!$NE$2:$NE$60=P$3)*(GMW!$ND$2:$ND$60=P$4)*(GMW!$NF$2:$NF$60=P$1),0),$C125-1966)</f>
        <v>62.265039999999999</v>
      </c>
      <c r="Q125" s="49" cm="1">
        <f t="array" ref="Q125">INDEX(GMW!$A$2:$NF$60,MATCH(1,(GMW!$NE$2:$NE$60=Q$3)*(GMW!$ND$2:$ND$60=Q$4)*(GMW!$NF$2:$NF$60=Q$1),0),$C125-1966)</f>
        <v>1.5494669999999999</v>
      </c>
    </row>
    <row r="126" spans="1:17" x14ac:dyDescent="0.25">
      <c r="B126" s="49">
        <f t="shared" si="5"/>
        <v>2002</v>
      </c>
      <c r="C126" s="49">
        <f t="shared" si="6"/>
        <v>2092</v>
      </c>
      <c r="D126" s="49" cm="1">
        <f t="array" ref="D126">INDEX(GMW!$A$2:$NF$60,MATCH(1,(GMW!$NE$2:$NE$60=D$3)*(GMW!$ND$2:$ND$60=D$4)*(GMW!$NF$2:$NF$60=D$1),0),$C126-1966)</f>
        <v>473899</v>
      </c>
      <c r="E126" s="49" cm="1">
        <f t="array" ref="E126">INDEX(GMW!$A$2:$NF$60,MATCH(1,(GMW!$NE$2:$NE$60=E$3)*(GMW!$ND$2:$ND$60=E$4)*(GMW!$NF$2:$NF$60=E$1),0),$C126-1966)</f>
        <v>75</v>
      </c>
      <c r="F126" s="49" cm="1">
        <f t="array" ref="F126">INDEX(GMW!$A$2:$NF$60,MATCH(1,(GMW!$NE$2:$NE$60=F$3)*(GMW!$ND$2:$ND$60=F$4)*(GMW!$NF$2:$NF$60=F$1),0),$C126-1966)</f>
        <v>121583</v>
      </c>
      <c r="G126" s="49" cm="1">
        <f t="array" ref="G126">INDEX(GMW!$A$2:$NF$60,MATCH(1,(GMW!$NE$2:$NE$60=G$3)*(GMW!$ND$2:$ND$60=G$4)*(GMW!$NF$2:$NF$60=G$1),0),$C126-1966)</f>
        <v>128358</v>
      </c>
      <c r="H126" s="49" cm="1">
        <f t="array" ref="H126">INDEX(GMW!$A$2:$NF$60,MATCH(1,(GMW!$NE$2:$NE$60=H$3)*(GMW!$ND$2:$ND$60=H$4)*(GMW!$NF$2:$NF$60=H$1),0),$C126-1966)</f>
        <v>12702380</v>
      </c>
      <c r="I126" s="49" cm="1">
        <f t="array" ref="I126">INDEX(GMW!$A$2:$NF$60,MATCH(1,(GMW!$NE$2:$NE$60=I$3)*(GMW!$ND$2:$ND$60=I$4)*(GMW!$NF$2:$NF$60=I$1),0),$C126-1966)</f>
        <v>62.9208</v>
      </c>
      <c r="J126" s="49" cm="1">
        <f t="array" ref="J126">INDEX(GMW!$A$2:$NF$60,MATCH(1,(GMW!$NE$2:$NE$60=J$3)*(GMW!$ND$2:$ND$60=J$4)*(GMW!$NF$2:$NF$60=J$1),0),$C126-1966)</f>
        <v>1.5720000000000001</v>
      </c>
      <c r="K126" s="49" cm="1">
        <f t="array" ref="K126">INDEX(GMW!$A$2:$NF$60,MATCH(1,(GMW!$NE$2:$NE$60=K$3)*(GMW!$ND$2:$ND$60=K$4)*(GMW!$NF$2:$NF$60=K$1),0),$C126-1966)</f>
        <v>473899</v>
      </c>
      <c r="L126" s="49" cm="1">
        <f t="array" ref="L126">INDEX(GMW!$A$2:$NF$60,MATCH(1,(GMW!$NE$2:$NE$60=L$3)*(GMW!$ND$2:$ND$60=L$4)*(GMW!$NF$2:$NF$60=L$1),0),$C126-1966)</f>
        <v>75</v>
      </c>
      <c r="M126" s="49" cm="1">
        <f t="array" ref="M126">INDEX(GMW!$A$2:$NF$60,MATCH(1,(GMW!$NE$2:$NE$60=M$3)*(GMW!$ND$2:$ND$60=M$4)*(GMW!$NF$2:$NF$60=M$1),0),$C126-1966)</f>
        <v>121583</v>
      </c>
      <c r="N126" s="49" cm="1">
        <f t="array" ref="N126">INDEX(GMW!$A$2:$NF$60,MATCH(1,(GMW!$NE$2:$NE$60=N$3)*(GMW!$ND$2:$ND$60=N$4)*(GMW!$NF$2:$NF$60=N$1),0),$C126-1966)</f>
        <v>128358</v>
      </c>
      <c r="O126" s="49" cm="1">
        <f t="array" ref="O126">INDEX(GMW!$A$2:$NF$60,MATCH(1,(GMW!$NE$2:$NE$60=O$3)*(GMW!$ND$2:$ND$60=O$4)*(GMW!$NF$2:$NF$60=O$1),0),$C126-1966)</f>
        <v>12702380</v>
      </c>
      <c r="P126" s="49" cm="1">
        <f t="array" ref="P126">INDEX(GMW!$A$2:$NF$60,MATCH(1,(GMW!$NE$2:$NE$60=P$3)*(GMW!$ND$2:$ND$60=P$4)*(GMW!$NF$2:$NF$60=P$1),0),$C126-1966)</f>
        <v>62.9208</v>
      </c>
      <c r="Q126" s="49" cm="1">
        <f t="array" ref="Q126">INDEX(GMW!$A$2:$NF$60,MATCH(1,(GMW!$NE$2:$NE$60=Q$3)*(GMW!$ND$2:$ND$60=Q$4)*(GMW!$NF$2:$NF$60=Q$1),0),$C126-1966)</f>
        <v>1.5720000000000001</v>
      </c>
    </row>
    <row r="127" spans="1:17" x14ac:dyDescent="0.25">
      <c r="A127" s="49">
        <v>2003</v>
      </c>
      <c r="B127" s="49">
        <f t="shared" si="5"/>
        <v>2003</v>
      </c>
      <c r="C127" s="49">
        <f t="shared" si="6"/>
        <v>2093</v>
      </c>
      <c r="D127" s="49" cm="1">
        <f t="array" ref="D127">INDEX(GMW!$A$2:$NF$60,MATCH(1,(GMW!$NE$2:$NE$60=D$3)*(GMW!$ND$2:$ND$60=D$4)*(GMW!$NF$2:$NF$60=D$1),0),$C127-1966)</f>
        <v>477357</v>
      </c>
      <c r="E127" s="49" cm="1">
        <f t="array" ref="E127">INDEX(GMW!$A$2:$NF$60,MATCH(1,(GMW!$NE$2:$NE$60=E$3)*(GMW!$ND$2:$ND$60=E$4)*(GMW!$NF$2:$NF$60=E$1),0),$C127-1966)</f>
        <v>75</v>
      </c>
      <c r="F127" s="49" cm="1">
        <f t="array" ref="F127">INDEX(GMW!$A$2:$NF$60,MATCH(1,(GMW!$NE$2:$NE$60=F$3)*(GMW!$ND$2:$ND$60=F$4)*(GMW!$NF$2:$NF$60=F$1),0),$C127-1966)</f>
        <v>127354</v>
      </c>
      <c r="G127" s="49" cm="1">
        <f t="array" ref="G127">INDEX(GMW!$A$2:$NF$60,MATCH(1,(GMW!$NE$2:$NE$60=G$3)*(GMW!$ND$2:$ND$60=G$4)*(GMW!$NF$2:$NF$60=G$1),0),$C127-1966)</f>
        <v>129063</v>
      </c>
      <c r="H127" s="49" cm="1">
        <f t="array" ref="H127">INDEX(GMW!$A$2:$NF$60,MATCH(1,(GMW!$NE$2:$NE$60=H$3)*(GMW!$ND$2:$ND$60=H$4)*(GMW!$NF$2:$NF$60=H$1),0),$C127-1966)</f>
        <v>12770480</v>
      </c>
      <c r="I127" s="49" cm="1">
        <f t="array" ref="I127">INDEX(GMW!$A$2:$NF$60,MATCH(1,(GMW!$NE$2:$NE$60=I$3)*(GMW!$ND$2:$ND$60=I$4)*(GMW!$NF$2:$NF$60=I$1),0),$C127-1966)</f>
        <v>63.947780000000002</v>
      </c>
      <c r="J127" s="49" cm="1">
        <f t="array" ref="J127">INDEX(GMW!$A$2:$NF$60,MATCH(1,(GMW!$NE$2:$NE$60=J$3)*(GMW!$ND$2:$ND$60=J$4)*(GMW!$NF$2:$NF$60=J$1),0),$C127-1966)</f>
        <v>1.603</v>
      </c>
      <c r="K127" s="49" cm="1">
        <f t="array" ref="K127">INDEX(GMW!$A$2:$NF$60,MATCH(1,(GMW!$NE$2:$NE$60=K$3)*(GMW!$ND$2:$ND$60=K$4)*(GMW!$NF$2:$NF$60=K$1),0),$C127-1966)</f>
        <v>477357</v>
      </c>
      <c r="L127" s="49" cm="1">
        <f t="array" ref="L127">INDEX(GMW!$A$2:$NF$60,MATCH(1,(GMW!$NE$2:$NE$60=L$3)*(GMW!$ND$2:$ND$60=L$4)*(GMW!$NF$2:$NF$60=L$1),0),$C127-1966)</f>
        <v>75</v>
      </c>
      <c r="M127" s="49" cm="1">
        <f t="array" ref="M127">INDEX(GMW!$A$2:$NF$60,MATCH(1,(GMW!$NE$2:$NE$60=M$3)*(GMW!$ND$2:$ND$60=M$4)*(GMW!$NF$2:$NF$60=M$1),0),$C127-1966)</f>
        <v>127354</v>
      </c>
      <c r="N127" s="49" cm="1">
        <f t="array" ref="N127">INDEX(GMW!$A$2:$NF$60,MATCH(1,(GMW!$NE$2:$NE$60=N$3)*(GMW!$ND$2:$ND$60=N$4)*(GMW!$NF$2:$NF$60=N$1),0),$C127-1966)</f>
        <v>129063</v>
      </c>
      <c r="O127" s="49" cm="1">
        <f t="array" ref="O127">INDEX(GMW!$A$2:$NF$60,MATCH(1,(GMW!$NE$2:$NE$60=O$3)*(GMW!$ND$2:$ND$60=O$4)*(GMW!$NF$2:$NF$60=O$1),0),$C127-1966)</f>
        <v>12770480</v>
      </c>
      <c r="P127" s="49" cm="1">
        <f t="array" ref="P127">INDEX(GMW!$A$2:$NF$60,MATCH(1,(GMW!$NE$2:$NE$60=P$3)*(GMW!$ND$2:$ND$60=P$4)*(GMW!$NF$2:$NF$60=P$1),0),$C127-1966)</f>
        <v>63.947780000000002</v>
      </c>
      <c r="Q127" s="49" cm="1">
        <f t="array" ref="Q127">INDEX(GMW!$A$2:$NF$60,MATCH(1,(GMW!$NE$2:$NE$60=Q$3)*(GMW!$ND$2:$ND$60=Q$4)*(GMW!$NF$2:$NF$60=Q$1),0),$C127-1966)</f>
        <v>1.603</v>
      </c>
    </row>
    <row r="128" spans="1:17" x14ac:dyDescent="0.25">
      <c r="B128" s="49">
        <f t="shared" si="5"/>
        <v>2003</v>
      </c>
      <c r="C128" s="49">
        <f t="shared" si="6"/>
        <v>2094</v>
      </c>
      <c r="D128" s="49" cm="1">
        <f t="array" ref="D128">INDEX(GMW!$A$2:$NF$60,MATCH(1,(GMW!$NE$2:$NE$60=D$3)*(GMW!$ND$2:$ND$60=D$4)*(GMW!$NF$2:$NF$60=D$1),0),$C128-1966)</f>
        <v>481552</v>
      </c>
      <c r="E128" s="49" cm="1">
        <f t="array" ref="E128">INDEX(GMW!$A$2:$NF$60,MATCH(1,(GMW!$NE$2:$NE$60=E$3)*(GMW!$ND$2:$ND$60=E$4)*(GMW!$NF$2:$NF$60=E$1),0),$C128-1966)</f>
        <v>75.466669999999993</v>
      </c>
      <c r="F128" s="49" cm="1">
        <f t="array" ref="F128">INDEX(GMW!$A$2:$NF$60,MATCH(1,(GMW!$NE$2:$NE$60=F$3)*(GMW!$ND$2:$ND$60=F$4)*(GMW!$NF$2:$NF$60=F$1),0),$C128-1966)</f>
        <v>125080</v>
      </c>
      <c r="G128" s="49" cm="1">
        <f t="array" ref="G128">INDEX(GMW!$A$2:$NF$60,MATCH(1,(GMW!$NE$2:$NE$60=G$3)*(GMW!$ND$2:$ND$60=G$4)*(GMW!$NF$2:$NF$60=G$1),0),$C128-1966)</f>
        <v>128433</v>
      </c>
      <c r="H128" s="49" cm="1">
        <f t="array" ref="H128">INDEX(GMW!$A$2:$NF$60,MATCH(1,(GMW!$NE$2:$NE$60=H$3)*(GMW!$ND$2:$ND$60=H$4)*(GMW!$NF$2:$NF$60=H$1),0),$C128-1966)</f>
        <v>12850490</v>
      </c>
      <c r="I128" s="49" cm="1">
        <f t="array" ref="I128">INDEX(GMW!$A$2:$NF$60,MATCH(1,(GMW!$NE$2:$NE$60=I$3)*(GMW!$ND$2:$ND$60=I$4)*(GMW!$NF$2:$NF$60=I$1),0),$C128-1966)</f>
        <v>64.311639999999997</v>
      </c>
      <c r="J128" s="49" cm="1">
        <f t="array" ref="J128">INDEX(GMW!$A$2:$NF$60,MATCH(1,(GMW!$NE$2:$NE$60=J$3)*(GMW!$ND$2:$ND$60=J$4)*(GMW!$NF$2:$NF$60=J$1),0),$C128-1966)</f>
        <v>1.6194329999999999</v>
      </c>
      <c r="K128" s="49" cm="1">
        <f t="array" ref="K128">INDEX(GMW!$A$2:$NF$60,MATCH(1,(GMW!$NE$2:$NE$60=K$3)*(GMW!$ND$2:$ND$60=K$4)*(GMW!$NF$2:$NF$60=K$1),0),$C128-1966)</f>
        <v>481552</v>
      </c>
      <c r="L128" s="49" cm="1">
        <f t="array" ref="L128">INDEX(GMW!$A$2:$NF$60,MATCH(1,(GMW!$NE$2:$NE$60=L$3)*(GMW!$ND$2:$ND$60=L$4)*(GMW!$NF$2:$NF$60=L$1),0),$C128-1966)</f>
        <v>75.466669999999993</v>
      </c>
      <c r="M128" s="49" cm="1">
        <f t="array" ref="M128">INDEX(GMW!$A$2:$NF$60,MATCH(1,(GMW!$NE$2:$NE$60=M$3)*(GMW!$ND$2:$ND$60=M$4)*(GMW!$NF$2:$NF$60=M$1),0),$C128-1966)</f>
        <v>125080</v>
      </c>
      <c r="N128" s="49" cm="1">
        <f t="array" ref="N128">INDEX(GMW!$A$2:$NF$60,MATCH(1,(GMW!$NE$2:$NE$60=N$3)*(GMW!$ND$2:$ND$60=N$4)*(GMW!$NF$2:$NF$60=N$1),0),$C128-1966)</f>
        <v>128433</v>
      </c>
      <c r="O128" s="49" cm="1">
        <f t="array" ref="O128">INDEX(GMW!$A$2:$NF$60,MATCH(1,(GMW!$NE$2:$NE$60=O$3)*(GMW!$ND$2:$ND$60=O$4)*(GMW!$NF$2:$NF$60=O$1),0),$C128-1966)</f>
        <v>12850490</v>
      </c>
      <c r="P128" s="49" cm="1">
        <f t="array" ref="P128">INDEX(GMW!$A$2:$NF$60,MATCH(1,(GMW!$NE$2:$NE$60=P$3)*(GMW!$ND$2:$ND$60=P$4)*(GMW!$NF$2:$NF$60=P$1),0),$C128-1966)</f>
        <v>64.311639999999997</v>
      </c>
      <c r="Q128" s="49" cm="1">
        <f t="array" ref="Q128">INDEX(GMW!$A$2:$NF$60,MATCH(1,(GMW!$NE$2:$NE$60=Q$3)*(GMW!$ND$2:$ND$60=Q$4)*(GMW!$NF$2:$NF$60=Q$1),0),$C128-1966)</f>
        <v>1.6194329999999999</v>
      </c>
    </row>
    <row r="129" spans="1:17" x14ac:dyDescent="0.25">
      <c r="B129" s="49">
        <f t="shared" si="5"/>
        <v>2003</v>
      </c>
      <c r="C129" s="49">
        <f t="shared" si="6"/>
        <v>2095</v>
      </c>
      <c r="D129" s="49" cm="1">
        <f t="array" ref="D129">INDEX(GMW!$A$2:$NF$60,MATCH(1,(GMW!$NE$2:$NE$60=D$3)*(GMW!$ND$2:$ND$60=D$4)*(GMW!$NF$2:$NF$60=D$1),0),$C129-1966)</f>
        <v>485973</v>
      </c>
      <c r="E129" s="49" cm="1">
        <f t="array" ref="E129">INDEX(GMW!$A$2:$NF$60,MATCH(1,(GMW!$NE$2:$NE$60=E$3)*(GMW!$ND$2:$ND$60=E$4)*(GMW!$NF$2:$NF$60=E$1),0),$C129-1966)</f>
        <v>75.599999999999994</v>
      </c>
      <c r="F129" s="49" cm="1">
        <f t="array" ref="F129">INDEX(GMW!$A$2:$NF$60,MATCH(1,(GMW!$NE$2:$NE$60=F$3)*(GMW!$ND$2:$ND$60=F$4)*(GMW!$NF$2:$NF$60=F$1),0),$C129-1966)</f>
        <v>125141</v>
      </c>
      <c r="G129" s="49" cm="1">
        <f t="array" ref="G129">INDEX(GMW!$A$2:$NF$60,MATCH(1,(GMW!$NE$2:$NE$60=G$3)*(GMW!$ND$2:$ND$60=G$4)*(GMW!$NF$2:$NF$60=G$1),0),$C129-1966)</f>
        <v>129523</v>
      </c>
      <c r="H129" s="49" cm="1">
        <f t="array" ref="H129">INDEX(GMW!$A$2:$NF$60,MATCH(1,(GMW!$NE$2:$NE$60=H$3)*(GMW!$ND$2:$ND$60=H$4)*(GMW!$NF$2:$NF$60=H$1),0),$C129-1966)</f>
        <v>13028700</v>
      </c>
      <c r="I129" s="49" cm="1">
        <f t="array" ref="I129">INDEX(GMW!$A$2:$NF$60,MATCH(1,(GMW!$NE$2:$NE$60=I$3)*(GMW!$ND$2:$ND$60=I$4)*(GMW!$NF$2:$NF$60=I$1),0),$C129-1966)</f>
        <v>64.573009999999996</v>
      </c>
      <c r="J129" s="49" cm="1">
        <f t="array" ref="J129">INDEX(GMW!$A$2:$NF$60,MATCH(1,(GMW!$NE$2:$NE$60=J$3)*(GMW!$ND$2:$ND$60=J$4)*(GMW!$NF$2:$NF$60=J$1),0),$C129-1966)</f>
        <v>1.6107670000000001</v>
      </c>
      <c r="K129" s="49" cm="1">
        <f t="array" ref="K129">INDEX(GMW!$A$2:$NF$60,MATCH(1,(GMW!$NE$2:$NE$60=K$3)*(GMW!$ND$2:$ND$60=K$4)*(GMW!$NF$2:$NF$60=K$1),0),$C129-1966)</f>
        <v>485973</v>
      </c>
      <c r="L129" s="49" cm="1">
        <f t="array" ref="L129">INDEX(GMW!$A$2:$NF$60,MATCH(1,(GMW!$NE$2:$NE$60=L$3)*(GMW!$ND$2:$ND$60=L$4)*(GMW!$NF$2:$NF$60=L$1),0),$C129-1966)</f>
        <v>75.599999999999994</v>
      </c>
      <c r="M129" s="49" cm="1">
        <f t="array" ref="M129">INDEX(GMW!$A$2:$NF$60,MATCH(1,(GMW!$NE$2:$NE$60=M$3)*(GMW!$ND$2:$ND$60=M$4)*(GMW!$NF$2:$NF$60=M$1),0),$C129-1966)</f>
        <v>125141</v>
      </c>
      <c r="N129" s="49" cm="1">
        <f t="array" ref="N129">INDEX(GMW!$A$2:$NF$60,MATCH(1,(GMW!$NE$2:$NE$60=N$3)*(GMW!$ND$2:$ND$60=N$4)*(GMW!$NF$2:$NF$60=N$1),0),$C129-1966)</f>
        <v>129523</v>
      </c>
      <c r="O129" s="49" cm="1">
        <f t="array" ref="O129">INDEX(GMW!$A$2:$NF$60,MATCH(1,(GMW!$NE$2:$NE$60=O$3)*(GMW!$ND$2:$ND$60=O$4)*(GMW!$NF$2:$NF$60=O$1),0),$C129-1966)</f>
        <v>13028700</v>
      </c>
      <c r="P129" s="49" cm="1">
        <f t="array" ref="P129">INDEX(GMW!$A$2:$NF$60,MATCH(1,(GMW!$NE$2:$NE$60=P$3)*(GMW!$ND$2:$ND$60=P$4)*(GMW!$NF$2:$NF$60=P$1),0),$C129-1966)</f>
        <v>64.573009999999996</v>
      </c>
      <c r="Q129" s="49" cm="1">
        <f t="array" ref="Q129">INDEX(GMW!$A$2:$NF$60,MATCH(1,(GMW!$NE$2:$NE$60=Q$3)*(GMW!$ND$2:$ND$60=Q$4)*(GMW!$NF$2:$NF$60=Q$1),0),$C129-1966)</f>
        <v>1.6107670000000001</v>
      </c>
    </row>
    <row r="130" spans="1:17" x14ac:dyDescent="0.25">
      <c r="B130" s="49">
        <f t="shared" si="5"/>
        <v>2003</v>
      </c>
      <c r="C130" s="49">
        <f t="shared" si="6"/>
        <v>2096</v>
      </c>
      <c r="D130" s="49" cm="1">
        <f t="array" ref="D130">INDEX(GMW!$A$2:$NF$60,MATCH(1,(GMW!$NE$2:$NE$60=D$3)*(GMW!$ND$2:$ND$60=D$4)*(GMW!$NF$2:$NF$60=D$1),0),$C130-1966)</f>
        <v>490059</v>
      </c>
      <c r="E130" s="49" cm="1">
        <f t="array" ref="E130">INDEX(GMW!$A$2:$NF$60,MATCH(1,(GMW!$NE$2:$NE$60=E$3)*(GMW!$ND$2:$ND$60=E$4)*(GMW!$NF$2:$NF$60=E$1),0),$C130-1966)</f>
        <v>76.033330000000007</v>
      </c>
      <c r="F130" s="49" cm="1">
        <f t="array" ref="F130">INDEX(GMW!$A$2:$NF$60,MATCH(1,(GMW!$NE$2:$NE$60=F$3)*(GMW!$ND$2:$ND$60=F$4)*(GMW!$NF$2:$NF$60=F$1),0),$C130-1966)</f>
        <v>128517</v>
      </c>
      <c r="G130" s="49" cm="1">
        <f t="array" ref="G130">INDEX(GMW!$A$2:$NF$60,MATCH(1,(GMW!$NE$2:$NE$60=G$3)*(GMW!$ND$2:$ND$60=G$4)*(GMW!$NF$2:$NF$60=G$1),0),$C130-1966)</f>
        <v>133300</v>
      </c>
      <c r="H130" s="49" cm="1">
        <f t="array" ref="H130">INDEX(GMW!$A$2:$NF$60,MATCH(1,(GMW!$NE$2:$NE$60=H$3)*(GMW!$ND$2:$ND$60=H$4)*(GMW!$NF$2:$NF$60=H$1),0),$C130-1966)</f>
        <v>13201800</v>
      </c>
      <c r="I130" s="49" cm="1">
        <f t="array" ref="I130">INDEX(GMW!$A$2:$NF$60,MATCH(1,(GMW!$NE$2:$NE$60=I$3)*(GMW!$ND$2:$ND$60=I$4)*(GMW!$NF$2:$NF$60=I$1),0),$C130-1966)</f>
        <v>65.351969999999994</v>
      </c>
      <c r="J130" s="49" cm="1">
        <f t="array" ref="J130">INDEX(GMW!$A$2:$NF$60,MATCH(1,(GMW!$NE$2:$NE$60=J$3)*(GMW!$ND$2:$ND$60=J$4)*(GMW!$NF$2:$NF$60=J$1),0),$C130-1966)</f>
        <v>1.7064999999999999</v>
      </c>
      <c r="K130" s="49" cm="1">
        <f t="array" ref="K130">INDEX(GMW!$A$2:$NF$60,MATCH(1,(GMW!$NE$2:$NE$60=K$3)*(GMW!$ND$2:$ND$60=K$4)*(GMW!$NF$2:$NF$60=K$1),0),$C130-1966)</f>
        <v>490059</v>
      </c>
      <c r="L130" s="49" cm="1">
        <f t="array" ref="L130">INDEX(GMW!$A$2:$NF$60,MATCH(1,(GMW!$NE$2:$NE$60=L$3)*(GMW!$ND$2:$ND$60=L$4)*(GMW!$NF$2:$NF$60=L$1),0),$C130-1966)</f>
        <v>76.033330000000007</v>
      </c>
      <c r="M130" s="49" cm="1">
        <f t="array" ref="M130">INDEX(GMW!$A$2:$NF$60,MATCH(1,(GMW!$NE$2:$NE$60=M$3)*(GMW!$ND$2:$ND$60=M$4)*(GMW!$NF$2:$NF$60=M$1),0),$C130-1966)</f>
        <v>128517</v>
      </c>
      <c r="N130" s="49" cm="1">
        <f t="array" ref="N130">INDEX(GMW!$A$2:$NF$60,MATCH(1,(GMW!$NE$2:$NE$60=N$3)*(GMW!$ND$2:$ND$60=N$4)*(GMW!$NF$2:$NF$60=N$1),0),$C130-1966)</f>
        <v>133300</v>
      </c>
      <c r="O130" s="49" cm="1">
        <f t="array" ref="O130">INDEX(GMW!$A$2:$NF$60,MATCH(1,(GMW!$NE$2:$NE$60=O$3)*(GMW!$ND$2:$ND$60=O$4)*(GMW!$NF$2:$NF$60=O$1),0),$C130-1966)</f>
        <v>13201800</v>
      </c>
      <c r="P130" s="49" cm="1">
        <f t="array" ref="P130">INDEX(GMW!$A$2:$NF$60,MATCH(1,(GMW!$NE$2:$NE$60=P$3)*(GMW!$ND$2:$ND$60=P$4)*(GMW!$NF$2:$NF$60=P$1),0),$C130-1966)</f>
        <v>65.351969999999994</v>
      </c>
      <c r="Q130" s="49" cm="1">
        <f t="array" ref="Q130">INDEX(GMW!$A$2:$NF$60,MATCH(1,(GMW!$NE$2:$NE$60=Q$3)*(GMW!$ND$2:$ND$60=Q$4)*(GMW!$NF$2:$NF$60=Q$1),0),$C130-1966)</f>
        <v>1.7064999999999999</v>
      </c>
    </row>
    <row r="131" spans="1:17" x14ac:dyDescent="0.25">
      <c r="A131" s="49">
        <v>2004</v>
      </c>
      <c r="B131" s="49">
        <f t="shared" si="5"/>
        <v>2004</v>
      </c>
      <c r="C131" s="49">
        <f t="shared" si="6"/>
        <v>2097</v>
      </c>
      <c r="D131" s="49" cm="1">
        <f t="array" ref="D131">INDEX(GMW!$A$2:$NF$60,MATCH(1,(GMW!$NE$2:$NE$60=D$3)*(GMW!$ND$2:$ND$60=D$4)*(GMW!$NF$2:$NF$60=D$1),0),$C131-1966)</f>
        <v>492014</v>
      </c>
      <c r="E131" s="49" cm="1">
        <f t="array" ref="E131">INDEX(GMW!$A$2:$NF$60,MATCH(1,(GMW!$NE$2:$NE$60=E$3)*(GMW!$ND$2:$ND$60=E$4)*(GMW!$NF$2:$NF$60=E$1),0),$C131-1966)</f>
        <v>75.966669999999993</v>
      </c>
      <c r="F131" s="49" cm="1">
        <f t="array" ref="F131">INDEX(GMW!$A$2:$NF$60,MATCH(1,(GMW!$NE$2:$NE$60=F$3)*(GMW!$ND$2:$ND$60=F$4)*(GMW!$NF$2:$NF$60=F$1),0),$C131-1966)</f>
        <v>129631</v>
      </c>
      <c r="G131" s="49" cm="1">
        <f t="array" ref="G131">INDEX(GMW!$A$2:$NF$60,MATCH(1,(GMW!$NE$2:$NE$60=G$3)*(GMW!$ND$2:$ND$60=G$4)*(GMW!$NF$2:$NF$60=G$1),0),$C131-1966)</f>
        <v>133996</v>
      </c>
      <c r="H131" s="49" cm="1">
        <f t="array" ref="H131">INDEX(GMW!$A$2:$NF$60,MATCH(1,(GMW!$NE$2:$NE$60=H$3)*(GMW!$ND$2:$ND$60=H$4)*(GMW!$NF$2:$NF$60=H$1),0),$C131-1966)</f>
        <v>13339630</v>
      </c>
      <c r="I131" s="49" cm="1">
        <f t="array" ref="I131">INDEX(GMW!$A$2:$NF$60,MATCH(1,(GMW!$NE$2:$NE$60=I$3)*(GMW!$ND$2:$ND$60=I$4)*(GMW!$NF$2:$NF$60=I$1),0),$C131-1966)</f>
        <v>66.146640000000005</v>
      </c>
      <c r="J131" s="49" cm="1">
        <f t="array" ref="J131">INDEX(GMW!$A$2:$NF$60,MATCH(1,(GMW!$NE$2:$NE$60=J$3)*(GMW!$ND$2:$ND$60=J$4)*(GMW!$NF$2:$NF$60=J$1),0),$C131-1966)</f>
        <v>1.8391329999999999</v>
      </c>
      <c r="K131" s="49" cm="1">
        <f t="array" ref="K131">INDEX(GMW!$A$2:$NF$60,MATCH(1,(GMW!$NE$2:$NE$60=K$3)*(GMW!$ND$2:$ND$60=K$4)*(GMW!$NF$2:$NF$60=K$1),0),$C131-1966)</f>
        <v>492014</v>
      </c>
      <c r="L131" s="49" cm="1">
        <f t="array" ref="L131">INDEX(GMW!$A$2:$NF$60,MATCH(1,(GMW!$NE$2:$NE$60=L$3)*(GMW!$ND$2:$ND$60=L$4)*(GMW!$NF$2:$NF$60=L$1),0),$C131-1966)</f>
        <v>75.966669999999993</v>
      </c>
      <c r="M131" s="49" cm="1">
        <f t="array" ref="M131">INDEX(GMW!$A$2:$NF$60,MATCH(1,(GMW!$NE$2:$NE$60=M$3)*(GMW!$ND$2:$ND$60=M$4)*(GMW!$NF$2:$NF$60=M$1),0),$C131-1966)</f>
        <v>129631</v>
      </c>
      <c r="N131" s="49" cm="1">
        <f t="array" ref="N131">INDEX(GMW!$A$2:$NF$60,MATCH(1,(GMW!$NE$2:$NE$60=N$3)*(GMW!$ND$2:$ND$60=N$4)*(GMW!$NF$2:$NF$60=N$1),0),$C131-1966)</f>
        <v>133996</v>
      </c>
      <c r="O131" s="49" cm="1">
        <f t="array" ref="O131">INDEX(GMW!$A$2:$NF$60,MATCH(1,(GMW!$NE$2:$NE$60=O$3)*(GMW!$ND$2:$ND$60=O$4)*(GMW!$NF$2:$NF$60=O$1),0),$C131-1966)</f>
        <v>13339630</v>
      </c>
      <c r="P131" s="49" cm="1">
        <f t="array" ref="P131">INDEX(GMW!$A$2:$NF$60,MATCH(1,(GMW!$NE$2:$NE$60=P$3)*(GMW!$ND$2:$ND$60=P$4)*(GMW!$NF$2:$NF$60=P$1),0),$C131-1966)</f>
        <v>66.146640000000005</v>
      </c>
      <c r="Q131" s="49" cm="1">
        <f t="array" ref="Q131">INDEX(GMW!$A$2:$NF$60,MATCH(1,(GMW!$NE$2:$NE$60=Q$3)*(GMW!$ND$2:$ND$60=Q$4)*(GMW!$NF$2:$NF$60=Q$1),0),$C131-1966)</f>
        <v>1.8391329999999999</v>
      </c>
    </row>
    <row r="132" spans="1:17" x14ac:dyDescent="0.25">
      <c r="B132" s="49">
        <f t="shared" si="5"/>
        <v>2004</v>
      </c>
      <c r="C132" s="49">
        <f t="shared" si="6"/>
        <v>2098</v>
      </c>
      <c r="D132" s="49" cm="1">
        <f t="array" ref="D132">INDEX(GMW!$A$2:$NF$60,MATCH(1,(GMW!$NE$2:$NE$60=D$3)*(GMW!$ND$2:$ND$60=D$4)*(GMW!$NF$2:$NF$60=D$1),0),$C132-1966)</f>
        <v>494824</v>
      </c>
      <c r="E132" s="49" cm="1">
        <f t="array" ref="E132">INDEX(GMW!$A$2:$NF$60,MATCH(1,(GMW!$NE$2:$NE$60=E$3)*(GMW!$ND$2:$ND$60=E$4)*(GMW!$NF$2:$NF$60=E$1),0),$C132-1966)</f>
        <v>76.533330000000007</v>
      </c>
      <c r="F132" s="49" cm="1">
        <f t="array" ref="F132">INDEX(GMW!$A$2:$NF$60,MATCH(1,(GMW!$NE$2:$NE$60=F$3)*(GMW!$ND$2:$ND$60=F$4)*(GMW!$NF$2:$NF$60=F$1),0),$C132-1966)</f>
        <v>131555</v>
      </c>
      <c r="G132" s="49" cm="1">
        <f t="array" ref="G132">INDEX(GMW!$A$2:$NF$60,MATCH(1,(GMW!$NE$2:$NE$60=G$3)*(GMW!$ND$2:$ND$60=G$4)*(GMW!$NF$2:$NF$60=G$1),0),$C132-1966)</f>
        <v>137259</v>
      </c>
      <c r="H132" s="49" cm="1">
        <f t="array" ref="H132">INDEX(GMW!$A$2:$NF$60,MATCH(1,(GMW!$NE$2:$NE$60=H$3)*(GMW!$ND$2:$ND$60=H$4)*(GMW!$NF$2:$NF$60=H$1),0),$C132-1966)</f>
        <v>13471040</v>
      </c>
      <c r="I132" s="49" cm="1">
        <f t="array" ref="I132">INDEX(GMW!$A$2:$NF$60,MATCH(1,(GMW!$NE$2:$NE$60=I$3)*(GMW!$ND$2:$ND$60=I$4)*(GMW!$NF$2:$NF$60=I$1),0),$C132-1966)</f>
        <v>66.81147</v>
      </c>
      <c r="J132" s="49" cm="1">
        <f t="array" ref="J132">INDEX(GMW!$A$2:$NF$60,MATCH(1,(GMW!$NE$2:$NE$60=J$3)*(GMW!$ND$2:$ND$60=J$4)*(GMW!$NF$2:$NF$60=J$1),0),$C132-1966)</f>
        <v>1.8051999999999999</v>
      </c>
      <c r="K132" s="49" cm="1">
        <f t="array" ref="K132">INDEX(GMW!$A$2:$NF$60,MATCH(1,(GMW!$NE$2:$NE$60=K$3)*(GMW!$ND$2:$ND$60=K$4)*(GMW!$NF$2:$NF$60=K$1),0),$C132-1966)</f>
        <v>494824</v>
      </c>
      <c r="L132" s="49" cm="1">
        <f t="array" ref="L132">INDEX(GMW!$A$2:$NF$60,MATCH(1,(GMW!$NE$2:$NE$60=L$3)*(GMW!$ND$2:$ND$60=L$4)*(GMW!$NF$2:$NF$60=L$1),0),$C132-1966)</f>
        <v>76.533330000000007</v>
      </c>
      <c r="M132" s="49" cm="1">
        <f t="array" ref="M132">INDEX(GMW!$A$2:$NF$60,MATCH(1,(GMW!$NE$2:$NE$60=M$3)*(GMW!$ND$2:$ND$60=M$4)*(GMW!$NF$2:$NF$60=M$1),0),$C132-1966)</f>
        <v>131555</v>
      </c>
      <c r="N132" s="49" cm="1">
        <f t="array" ref="N132">INDEX(GMW!$A$2:$NF$60,MATCH(1,(GMW!$NE$2:$NE$60=N$3)*(GMW!$ND$2:$ND$60=N$4)*(GMW!$NF$2:$NF$60=N$1),0),$C132-1966)</f>
        <v>137259</v>
      </c>
      <c r="O132" s="49" cm="1">
        <f t="array" ref="O132">INDEX(GMW!$A$2:$NF$60,MATCH(1,(GMW!$NE$2:$NE$60=O$3)*(GMW!$ND$2:$ND$60=O$4)*(GMW!$NF$2:$NF$60=O$1),0),$C132-1966)</f>
        <v>13471040</v>
      </c>
      <c r="P132" s="49" cm="1">
        <f t="array" ref="P132">INDEX(GMW!$A$2:$NF$60,MATCH(1,(GMW!$NE$2:$NE$60=P$3)*(GMW!$ND$2:$ND$60=P$4)*(GMW!$NF$2:$NF$60=P$1),0),$C132-1966)</f>
        <v>66.81147</v>
      </c>
      <c r="Q132" s="49" cm="1">
        <f t="array" ref="Q132">INDEX(GMW!$A$2:$NF$60,MATCH(1,(GMW!$NE$2:$NE$60=Q$3)*(GMW!$ND$2:$ND$60=Q$4)*(GMW!$NF$2:$NF$60=Q$1),0),$C132-1966)</f>
        <v>1.8051999999999999</v>
      </c>
    </row>
    <row r="133" spans="1:17" x14ac:dyDescent="0.25">
      <c r="B133" s="49">
        <f t="shared" si="5"/>
        <v>2004</v>
      </c>
      <c r="C133" s="49">
        <f t="shared" si="6"/>
        <v>2099</v>
      </c>
      <c r="D133" s="49" cm="1">
        <f t="array" ref="D133">INDEX(GMW!$A$2:$NF$60,MATCH(1,(GMW!$NE$2:$NE$60=D$3)*(GMW!$ND$2:$ND$60=D$4)*(GMW!$NF$2:$NF$60=D$1),0),$C133-1966)</f>
        <v>496642</v>
      </c>
      <c r="E133" s="49" cm="1">
        <f t="array" ref="E133">INDEX(GMW!$A$2:$NF$60,MATCH(1,(GMW!$NE$2:$NE$60=E$3)*(GMW!$ND$2:$ND$60=E$4)*(GMW!$NF$2:$NF$60=E$1),0),$C133-1966)</f>
        <v>76.566670000000002</v>
      </c>
      <c r="F133" s="49" cm="1">
        <f t="array" ref="F133">INDEX(GMW!$A$2:$NF$60,MATCH(1,(GMW!$NE$2:$NE$60=F$3)*(GMW!$ND$2:$ND$60=F$4)*(GMW!$NF$2:$NF$60=F$1),0),$C133-1966)</f>
        <v>133247</v>
      </c>
      <c r="G133" s="49" cm="1">
        <f t="array" ref="G133">INDEX(GMW!$A$2:$NF$60,MATCH(1,(GMW!$NE$2:$NE$60=G$3)*(GMW!$ND$2:$ND$60=G$4)*(GMW!$NF$2:$NF$60=G$1),0),$C133-1966)</f>
        <v>141008</v>
      </c>
      <c r="H133" s="49" cm="1">
        <f t="array" ref="H133">INDEX(GMW!$A$2:$NF$60,MATCH(1,(GMW!$NE$2:$NE$60=H$3)*(GMW!$ND$2:$ND$60=H$4)*(GMW!$NF$2:$NF$60=H$1),0),$C133-1966)</f>
        <v>13601350</v>
      </c>
      <c r="I133" s="49" cm="1">
        <f t="array" ref="I133">INDEX(GMW!$A$2:$NF$60,MATCH(1,(GMW!$NE$2:$NE$60=I$3)*(GMW!$ND$2:$ND$60=I$4)*(GMW!$NF$2:$NF$60=I$1),0),$C133-1966)</f>
        <v>67.35548</v>
      </c>
      <c r="J133" s="49" cm="1">
        <f t="array" ref="J133">INDEX(GMW!$A$2:$NF$60,MATCH(1,(GMW!$NE$2:$NE$60=J$3)*(GMW!$ND$2:$ND$60=J$4)*(GMW!$NF$2:$NF$60=J$1),0),$C133-1966)</f>
        <v>1.8189</v>
      </c>
      <c r="K133" s="49" cm="1">
        <f t="array" ref="K133">INDEX(GMW!$A$2:$NF$60,MATCH(1,(GMW!$NE$2:$NE$60=K$3)*(GMW!$ND$2:$ND$60=K$4)*(GMW!$NF$2:$NF$60=K$1),0),$C133-1966)</f>
        <v>496642</v>
      </c>
      <c r="L133" s="49" cm="1">
        <f t="array" ref="L133">INDEX(GMW!$A$2:$NF$60,MATCH(1,(GMW!$NE$2:$NE$60=L$3)*(GMW!$ND$2:$ND$60=L$4)*(GMW!$NF$2:$NF$60=L$1),0),$C133-1966)</f>
        <v>76.566670000000002</v>
      </c>
      <c r="M133" s="49" cm="1">
        <f t="array" ref="M133">INDEX(GMW!$A$2:$NF$60,MATCH(1,(GMW!$NE$2:$NE$60=M$3)*(GMW!$ND$2:$ND$60=M$4)*(GMW!$NF$2:$NF$60=M$1),0),$C133-1966)</f>
        <v>133247</v>
      </c>
      <c r="N133" s="49" cm="1">
        <f t="array" ref="N133">INDEX(GMW!$A$2:$NF$60,MATCH(1,(GMW!$NE$2:$NE$60=N$3)*(GMW!$ND$2:$ND$60=N$4)*(GMW!$NF$2:$NF$60=N$1),0),$C133-1966)</f>
        <v>141008</v>
      </c>
      <c r="O133" s="49" cm="1">
        <f t="array" ref="O133">INDEX(GMW!$A$2:$NF$60,MATCH(1,(GMW!$NE$2:$NE$60=O$3)*(GMW!$ND$2:$ND$60=O$4)*(GMW!$NF$2:$NF$60=O$1),0),$C133-1966)</f>
        <v>13601350</v>
      </c>
      <c r="P133" s="49" cm="1">
        <f t="array" ref="P133">INDEX(GMW!$A$2:$NF$60,MATCH(1,(GMW!$NE$2:$NE$60=P$3)*(GMW!$ND$2:$ND$60=P$4)*(GMW!$NF$2:$NF$60=P$1),0),$C133-1966)</f>
        <v>67.35548</v>
      </c>
      <c r="Q133" s="49" cm="1">
        <f t="array" ref="Q133">INDEX(GMW!$A$2:$NF$60,MATCH(1,(GMW!$NE$2:$NE$60=Q$3)*(GMW!$ND$2:$ND$60=Q$4)*(GMW!$NF$2:$NF$60=Q$1),0),$C133-1966)</f>
        <v>1.8189</v>
      </c>
    </row>
    <row r="134" spans="1:17" x14ac:dyDescent="0.25">
      <c r="B134" s="49">
        <f t="shared" si="5"/>
        <v>2004</v>
      </c>
      <c r="C134" s="49">
        <f t="shared" si="6"/>
        <v>2100</v>
      </c>
      <c r="D134" s="49" cm="1">
        <f t="array" ref="D134">INDEX(GMW!$A$2:$NF$60,MATCH(1,(GMW!$NE$2:$NE$60=D$3)*(GMW!$ND$2:$ND$60=D$4)*(GMW!$NF$2:$NF$60=D$1),0),$C134-1966)</f>
        <v>499020</v>
      </c>
      <c r="E134" s="49" cm="1">
        <f t="array" ref="E134">INDEX(GMW!$A$2:$NF$60,MATCH(1,(GMW!$NE$2:$NE$60=E$3)*(GMW!$ND$2:$ND$60=E$4)*(GMW!$NF$2:$NF$60=E$1),0),$C134-1966)</f>
        <v>77.099999999999994</v>
      </c>
      <c r="F134" s="49" cm="1">
        <f t="array" ref="F134">INDEX(GMW!$A$2:$NF$60,MATCH(1,(GMW!$NE$2:$NE$60=F$3)*(GMW!$ND$2:$ND$60=F$4)*(GMW!$NF$2:$NF$60=F$1),0),$C134-1966)</f>
        <v>137509</v>
      </c>
      <c r="G134" s="49" cm="1">
        <f t="array" ref="G134">INDEX(GMW!$A$2:$NF$60,MATCH(1,(GMW!$NE$2:$NE$60=G$3)*(GMW!$ND$2:$ND$60=G$4)*(GMW!$NF$2:$NF$60=G$1),0),$C134-1966)</f>
        <v>143089</v>
      </c>
      <c r="H134" s="49" cm="1">
        <f t="array" ref="H134">INDEX(GMW!$A$2:$NF$60,MATCH(1,(GMW!$NE$2:$NE$60=H$3)*(GMW!$ND$2:$ND$60=H$4)*(GMW!$NF$2:$NF$60=H$1),0),$C134-1966)</f>
        <v>13722370</v>
      </c>
      <c r="I134" s="49" cm="1">
        <f t="array" ref="I134">INDEX(GMW!$A$2:$NF$60,MATCH(1,(GMW!$NE$2:$NE$60=I$3)*(GMW!$ND$2:$ND$60=I$4)*(GMW!$NF$2:$NF$60=I$1),0),$C134-1966)</f>
        <v>68.060109999999995</v>
      </c>
      <c r="J134" s="49" cm="1">
        <f t="array" ref="J134">INDEX(GMW!$A$2:$NF$60,MATCH(1,(GMW!$NE$2:$NE$60=J$3)*(GMW!$ND$2:$ND$60=J$4)*(GMW!$NF$2:$NF$60=J$1),0),$C134-1966)</f>
        <v>1.8647670000000001</v>
      </c>
      <c r="K134" s="49" cm="1">
        <f t="array" ref="K134">INDEX(GMW!$A$2:$NF$60,MATCH(1,(GMW!$NE$2:$NE$60=K$3)*(GMW!$ND$2:$ND$60=K$4)*(GMW!$NF$2:$NF$60=K$1),0),$C134-1966)</f>
        <v>499020</v>
      </c>
      <c r="L134" s="49" cm="1">
        <f t="array" ref="L134">INDEX(GMW!$A$2:$NF$60,MATCH(1,(GMW!$NE$2:$NE$60=L$3)*(GMW!$ND$2:$ND$60=L$4)*(GMW!$NF$2:$NF$60=L$1),0),$C134-1966)</f>
        <v>77.099999999999994</v>
      </c>
      <c r="M134" s="49" cm="1">
        <f t="array" ref="M134">INDEX(GMW!$A$2:$NF$60,MATCH(1,(GMW!$NE$2:$NE$60=M$3)*(GMW!$ND$2:$ND$60=M$4)*(GMW!$NF$2:$NF$60=M$1),0),$C134-1966)</f>
        <v>137509</v>
      </c>
      <c r="N134" s="49" cm="1">
        <f t="array" ref="N134">INDEX(GMW!$A$2:$NF$60,MATCH(1,(GMW!$NE$2:$NE$60=N$3)*(GMW!$ND$2:$ND$60=N$4)*(GMW!$NF$2:$NF$60=N$1),0),$C134-1966)</f>
        <v>143089</v>
      </c>
      <c r="O134" s="49" cm="1">
        <f t="array" ref="O134">INDEX(GMW!$A$2:$NF$60,MATCH(1,(GMW!$NE$2:$NE$60=O$3)*(GMW!$ND$2:$ND$60=O$4)*(GMW!$NF$2:$NF$60=O$1),0),$C134-1966)</f>
        <v>13722370</v>
      </c>
      <c r="P134" s="49" cm="1">
        <f t="array" ref="P134">INDEX(GMW!$A$2:$NF$60,MATCH(1,(GMW!$NE$2:$NE$60=P$3)*(GMW!$ND$2:$ND$60=P$4)*(GMW!$NF$2:$NF$60=P$1),0),$C134-1966)</f>
        <v>68.060109999999995</v>
      </c>
      <c r="Q134" s="49" cm="1">
        <f t="array" ref="Q134">INDEX(GMW!$A$2:$NF$60,MATCH(1,(GMW!$NE$2:$NE$60=Q$3)*(GMW!$ND$2:$ND$60=Q$4)*(GMW!$NF$2:$NF$60=Q$1),0),$C134-1966)</f>
        <v>1.8647670000000001</v>
      </c>
    </row>
    <row r="135" spans="1:17" x14ac:dyDescent="0.25">
      <c r="A135" s="49">
        <v>2005</v>
      </c>
      <c r="B135" s="49">
        <f t="shared" si="5"/>
        <v>2005</v>
      </c>
      <c r="C135" s="49">
        <f t="shared" si="6"/>
        <v>2101</v>
      </c>
      <c r="D135" s="49" cm="1">
        <f t="array" ref="D135">INDEX(GMW!$A$2:$NF$60,MATCH(1,(GMW!$NE$2:$NE$60=D$3)*(GMW!$ND$2:$ND$60=D$4)*(GMW!$NF$2:$NF$60=D$1),0),$C135-1966)</f>
        <v>502702</v>
      </c>
      <c r="E135" s="49" cm="1">
        <f t="array" ref="E135">INDEX(GMW!$A$2:$NF$60,MATCH(1,(GMW!$NE$2:$NE$60=E$3)*(GMW!$ND$2:$ND$60=E$4)*(GMW!$NF$2:$NF$60=E$1),0),$C135-1966)</f>
        <v>77.233329999999995</v>
      </c>
      <c r="F135" s="49" cm="1">
        <f t="array" ref="F135">INDEX(GMW!$A$2:$NF$60,MATCH(1,(GMW!$NE$2:$NE$60=F$3)*(GMW!$ND$2:$ND$60=F$4)*(GMW!$NF$2:$NF$60=F$1),0),$C135-1966)</f>
        <v>134823</v>
      </c>
      <c r="G135" s="49" cm="1">
        <f t="array" ref="G135">INDEX(GMW!$A$2:$NF$60,MATCH(1,(GMW!$NE$2:$NE$60=G$3)*(GMW!$ND$2:$ND$60=G$4)*(GMW!$NF$2:$NF$60=G$1),0),$C135-1966)</f>
        <v>142425</v>
      </c>
      <c r="H135" s="49" cm="1">
        <f t="array" ref="H135">INDEX(GMW!$A$2:$NF$60,MATCH(1,(GMW!$NE$2:$NE$60=H$3)*(GMW!$ND$2:$ND$60=H$4)*(GMW!$NF$2:$NF$60=H$1),0),$C135-1966)</f>
        <v>13868350</v>
      </c>
      <c r="I135" s="49" cm="1">
        <f t="array" ref="I135">INDEX(GMW!$A$2:$NF$60,MATCH(1,(GMW!$NE$2:$NE$60=I$3)*(GMW!$ND$2:$ND$60=I$4)*(GMW!$NF$2:$NF$60=I$1),0),$C135-1966)</f>
        <v>68.774770000000004</v>
      </c>
      <c r="J135" s="49" cm="1">
        <f t="array" ref="J135">INDEX(GMW!$A$2:$NF$60,MATCH(1,(GMW!$NE$2:$NE$60=J$3)*(GMW!$ND$2:$ND$60=J$4)*(GMW!$NF$2:$NF$60=J$1),0),$C135-1966)</f>
        <v>1.890433</v>
      </c>
      <c r="K135" s="49" cm="1">
        <f t="array" ref="K135">INDEX(GMW!$A$2:$NF$60,MATCH(1,(GMW!$NE$2:$NE$60=K$3)*(GMW!$ND$2:$ND$60=K$4)*(GMW!$NF$2:$NF$60=K$1),0),$C135-1966)</f>
        <v>502702</v>
      </c>
      <c r="L135" s="49" cm="1">
        <f t="array" ref="L135">INDEX(GMW!$A$2:$NF$60,MATCH(1,(GMW!$NE$2:$NE$60=L$3)*(GMW!$ND$2:$ND$60=L$4)*(GMW!$NF$2:$NF$60=L$1),0),$C135-1966)</f>
        <v>77.233329999999995</v>
      </c>
      <c r="M135" s="49" cm="1">
        <f t="array" ref="M135">INDEX(GMW!$A$2:$NF$60,MATCH(1,(GMW!$NE$2:$NE$60=M$3)*(GMW!$ND$2:$ND$60=M$4)*(GMW!$NF$2:$NF$60=M$1),0),$C135-1966)</f>
        <v>134823</v>
      </c>
      <c r="N135" s="49" cm="1">
        <f t="array" ref="N135">INDEX(GMW!$A$2:$NF$60,MATCH(1,(GMW!$NE$2:$NE$60=N$3)*(GMW!$ND$2:$ND$60=N$4)*(GMW!$NF$2:$NF$60=N$1),0),$C135-1966)</f>
        <v>142425</v>
      </c>
      <c r="O135" s="49" cm="1">
        <f t="array" ref="O135">INDEX(GMW!$A$2:$NF$60,MATCH(1,(GMW!$NE$2:$NE$60=O$3)*(GMW!$ND$2:$ND$60=O$4)*(GMW!$NF$2:$NF$60=O$1),0),$C135-1966)</f>
        <v>13868350</v>
      </c>
      <c r="P135" s="49" cm="1">
        <f t="array" ref="P135">INDEX(GMW!$A$2:$NF$60,MATCH(1,(GMW!$NE$2:$NE$60=P$3)*(GMW!$ND$2:$ND$60=P$4)*(GMW!$NF$2:$NF$60=P$1),0),$C135-1966)</f>
        <v>68.774770000000004</v>
      </c>
      <c r="Q135" s="49" cm="1">
        <f t="array" ref="Q135">INDEX(GMW!$A$2:$NF$60,MATCH(1,(GMW!$NE$2:$NE$60=Q$3)*(GMW!$ND$2:$ND$60=Q$4)*(GMW!$NF$2:$NF$60=Q$1),0),$C135-1966)</f>
        <v>1.890433</v>
      </c>
    </row>
    <row r="136" spans="1:17" x14ac:dyDescent="0.25">
      <c r="B136" s="49">
        <f t="shared" si="5"/>
        <v>2005</v>
      </c>
      <c r="C136" s="49">
        <f t="shared" si="6"/>
        <v>2102</v>
      </c>
      <c r="D136" s="49" cm="1">
        <f t="array" ref="D136">INDEX(GMW!$A$2:$NF$60,MATCH(1,(GMW!$NE$2:$NE$60=D$3)*(GMW!$ND$2:$ND$60=D$4)*(GMW!$NF$2:$NF$60=D$1),0),$C136-1966)</f>
        <v>506906</v>
      </c>
      <c r="E136" s="49" cm="1">
        <f t="array" ref="E136">INDEX(GMW!$A$2:$NF$60,MATCH(1,(GMW!$NE$2:$NE$60=E$3)*(GMW!$ND$2:$ND$60=E$4)*(GMW!$NF$2:$NF$60=E$1),0),$C136-1966)</f>
        <v>78</v>
      </c>
      <c r="F136" s="49" cm="1">
        <f t="array" ref="F136">INDEX(GMW!$A$2:$NF$60,MATCH(1,(GMW!$NE$2:$NE$60=F$3)*(GMW!$ND$2:$ND$60=F$4)*(GMW!$NF$2:$NF$60=F$1),0),$C136-1966)</f>
        <v>142803</v>
      </c>
      <c r="G136" s="49" cm="1">
        <f t="array" ref="G136">INDEX(GMW!$A$2:$NF$60,MATCH(1,(GMW!$NE$2:$NE$60=G$3)*(GMW!$ND$2:$ND$60=G$4)*(GMW!$NF$2:$NF$60=G$1),0),$C136-1966)</f>
        <v>148309</v>
      </c>
      <c r="H136" s="49" cm="1">
        <f t="array" ref="H136">INDEX(GMW!$A$2:$NF$60,MATCH(1,(GMW!$NE$2:$NE$60=H$3)*(GMW!$ND$2:$ND$60=H$4)*(GMW!$NF$2:$NF$60=H$1),0),$C136-1966)</f>
        <v>14002290</v>
      </c>
      <c r="I136" s="49" cm="1">
        <f t="array" ref="I136">INDEX(GMW!$A$2:$NF$60,MATCH(1,(GMW!$NE$2:$NE$60=I$3)*(GMW!$ND$2:$ND$60=I$4)*(GMW!$NF$2:$NF$60=I$1),0),$C136-1966)</f>
        <v>69.294939999999997</v>
      </c>
      <c r="J136" s="49" cm="1">
        <f t="array" ref="J136">INDEX(GMW!$A$2:$NF$60,MATCH(1,(GMW!$NE$2:$NE$60=J$3)*(GMW!$ND$2:$ND$60=J$4)*(GMW!$NF$2:$NF$60=J$1),0),$C136-1966)</f>
        <v>1.8559000000000001</v>
      </c>
      <c r="K136" s="49" cm="1">
        <f t="array" ref="K136">INDEX(GMW!$A$2:$NF$60,MATCH(1,(GMW!$NE$2:$NE$60=K$3)*(GMW!$ND$2:$ND$60=K$4)*(GMW!$NF$2:$NF$60=K$1),0),$C136-1966)</f>
        <v>506906</v>
      </c>
      <c r="L136" s="49" cm="1">
        <f t="array" ref="L136">INDEX(GMW!$A$2:$NF$60,MATCH(1,(GMW!$NE$2:$NE$60=L$3)*(GMW!$ND$2:$ND$60=L$4)*(GMW!$NF$2:$NF$60=L$1),0),$C136-1966)</f>
        <v>78</v>
      </c>
      <c r="M136" s="49" cm="1">
        <f t="array" ref="M136">INDEX(GMW!$A$2:$NF$60,MATCH(1,(GMW!$NE$2:$NE$60=M$3)*(GMW!$ND$2:$ND$60=M$4)*(GMW!$NF$2:$NF$60=M$1),0),$C136-1966)</f>
        <v>142803</v>
      </c>
      <c r="N136" s="49" cm="1">
        <f t="array" ref="N136">INDEX(GMW!$A$2:$NF$60,MATCH(1,(GMW!$NE$2:$NE$60=N$3)*(GMW!$ND$2:$ND$60=N$4)*(GMW!$NF$2:$NF$60=N$1),0),$C136-1966)</f>
        <v>148309</v>
      </c>
      <c r="O136" s="49" cm="1">
        <f t="array" ref="O136">INDEX(GMW!$A$2:$NF$60,MATCH(1,(GMW!$NE$2:$NE$60=O$3)*(GMW!$ND$2:$ND$60=O$4)*(GMW!$NF$2:$NF$60=O$1),0),$C136-1966)</f>
        <v>14002290</v>
      </c>
      <c r="P136" s="49" cm="1">
        <f t="array" ref="P136">INDEX(GMW!$A$2:$NF$60,MATCH(1,(GMW!$NE$2:$NE$60=P$3)*(GMW!$ND$2:$ND$60=P$4)*(GMW!$NF$2:$NF$60=P$1),0),$C136-1966)</f>
        <v>69.294939999999997</v>
      </c>
      <c r="Q136" s="49" cm="1">
        <f t="array" ref="Q136">INDEX(GMW!$A$2:$NF$60,MATCH(1,(GMW!$NE$2:$NE$60=Q$3)*(GMW!$ND$2:$ND$60=Q$4)*(GMW!$NF$2:$NF$60=Q$1),0),$C136-1966)</f>
        <v>1.8559000000000001</v>
      </c>
    </row>
    <row r="137" spans="1:17" x14ac:dyDescent="0.25">
      <c r="B137" s="49">
        <f t="shared" si="5"/>
        <v>2005</v>
      </c>
      <c r="C137" s="49">
        <f t="shared" si="6"/>
        <v>2103</v>
      </c>
      <c r="D137" s="49" cm="1">
        <f t="array" ref="D137">INDEX(GMW!$A$2:$NF$60,MATCH(1,(GMW!$NE$2:$NE$60=D$3)*(GMW!$ND$2:$ND$60=D$4)*(GMW!$NF$2:$NF$60=D$1),0),$C137-1966)</f>
        <v>511132</v>
      </c>
      <c r="E137" s="49" cm="1">
        <f t="array" ref="E137">INDEX(GMW!$A$2:$NF$60,MATCH(1,(GMW!$NE$2:$NE$60=E$3)*(GMW!$ND$2:$ND$60=E$4)*(GMW!$NF$2:$NF$60=E$1),0),$C137-1966)</f>
        <v>78.400000000000006</v>
      </c>
      <c r="F137" s="49" cm="1">
        <f t="array" ref="F137">INDEX(GMW!$A$2:$NF$60,MATCH(1,(GMW!$NE$2:$NE$60=F$3)*(GMW!$ND$2:$ND$60=F$4)*(GMW!$NF$2:$NF$60=F$1),0),$C137-1966)</f>
        <v>144425</v>
      </c>
      <c r="G137" s="49" cm="1">
        <f t="array" ref="G137">INDEX(GMW!$A$2:$NF$60,MATCH(1,(GMW!$NE$2:$NE$60=G$3)*(GMW!$ND$2:$ND$60=G$4)*(GMW!$NF$2:$NF$60=G$1),0),$C137-1966)</f>
        <v>149958</v>
      </c>
      <c r="H137" s="49" cm="1">
        <f t="array" ref="H137">INDEX(GMW!$A$2:$NF$60,MATCH(1,(GMW!$NE$2:$NE$60=H$3)*(GMW!$ND$2:$ND$60=H$4)*(GMW!$NF$2:$NF$60=H$1),0),$C137-1966)</f>
        <v>14157240</v>
      </c>
      <c r="I137" s="49" cm="1">
        <f t="array" ref="I137">INDEX(GMW!$A$2:$NF$60,MATCH(1,(GMW!$NE$2:$NE$60=I$3)*(GMW!$ND$2:$ND$60=I$4)*(GMW!$NF$2:$NF$60=I$1),0),$C137-1966)</f>
        <v>69.894459999999995</v>
      </c>
      <c r="J137" s="49" cm="1">
        <f t="array" ref="J137">INDEX(GMW!$A$2:$NF$60,MATCH(1,(GMW!$NE$2:$NE$60=J$3)*(GMW!$ND$2:$ND$60=J$4)*(GMW!$NF$2:$NF$60=J$1),0),$C137-1966)</f>
        <v>1.7844329999999999</v>
      </c>
      <c r="K137" s="49" cm="1">
        <f t="array" ref="K137">INDEX(GMW!$A$2:$NF$60,MATCH(1,(GMW!$NE$2:$NE$60=K$3)*(GMW!$ND$2:$ND$60=K$4)*(GMW!$NF$2:$NF$60=K$1),0),$C137-1966)</f>
        <v>511132</v>
      </c>
      <c r="L137" s="49" cm="1">
        <f t="array" ref="L137">INDEX(GMW!$A$2:$NF$60,MATCH(1,(GMW!$NE$2:$NE$60=L$3)*(GMW!$ND$2:$ND$60=L$4)*(GMW!$NF$2:$NF$60=L$1),0),$C137-1966)</f>
        <v>78.400000000000006</v>
      </c>
      <c r="M137" s="49" cm="1">
        <f t="array" ref="M137">INDEX(GMW!$A$2:$NF$60,MATCH(1,(GMW!$NE$2:$NE$60=M$3)*(GMW!$ND$2:$ND$60=M$4)*(GMW!$NF$2:$NF$60=M$1),0),$C137-1966)</f>
        <v>144425</v>
      </c>
      <c r="N137" s="49" cm="1">
        <f t="array" ref="N137">INDEX(GMW!$A$2:$NF$60,MATCH(1,(GMW!$NE$2:$NE$60=N$3)*(GMW!$ND$2:$ND$60=N$4)*(GMW!$NF$2:$NF$60=N$1),0),$C137-1966)</f>
        <v>149958</v>
      </c>
      <c r="O137" s="49" cm="1">
        <f t="array" ref="O137">INDEX(GMW!$A$2:$NF$60,MATCH(1,(GMW!$NE$2:$NE$60=O$3)*(GMW!$ND$2:$ND$60=O$4)*(GMW!$NF$2:$NF$60=O$1),0),$C137-1966)</f>
        <v>14157240</v>
      </c>
      <c r="P137" s="49" cm="1">
        <f t="array" ref="P137">INDEX(GMW!$A$2:$NF$60,MATCH(1,(GMW!$NE$2:$NE$60=P$3)*(GMW!$ND$2:$ND$60=P$4)*(GMW!$NF$2:$NF$60=P$1),0),$C137-1966)</f>
        <v>69.894459999999995</v>
      </c>
      <c r="Q137" s="49" cm="1">
        <f t="array" ref="Q137">INDEX(GMW!$A$2:$NF$60,MATCH(1,(GMW!$NE$2:$NE$60=Q$3)*(GMW!$ND$2:$ND$60=Q$4)*(GMW!$NF$2:$NF$60=Q$1),0),$C137-1966)</f>
        <v>1.7844329999999999</v>
      </c>
    </row>
    <row r="138" spans="1:17" x14ac:dyDescent="0.25">
      <c r="B138" s="49">
        <f t="shared" si="5"/>
        <v>2005</v>
      </c>
      <c r="C138" s="49">
        <f t="shared" si="6"/>
        <v>2104</v>
      </c>
      <c r="D138" s="49" cm="1">
        <f t="array" ref="D138">INDEX(GMW!$A$2:$NF$60,MATCH(1,(GMW!$NE$2:$NE$60=D$3)*(GMW!$ND$2:$ND$60=D$4)*(GMW!$NF$2:$NF$60=D$1),0),$C138-1966)</f>
        <v>515935</v>
      </c>
      <c r="E138" s="49" cm="1">
        <f t="array" ref="E138">INDEX(GMW!$A$2:$NF$60,MATCH(1,(GMW!$NE$2:$NE$60=E$3)*(GMW!$ND$2:$ND$60=E$4)*(GMW!$NF$2:$NF$60=E$1),0),$C138-1966)</f>
        <v>78.766670000000005</v>
      </c>
      <c r="F138" s="49" cm="1">
        <f t="array" ref="F138">INDEX(GMW!$A$2:$NF$60,MATCH(1,(GMW!$NE$2:$NE$60=F$3)*(GMW!$ND$2:$ND$60=F$4)*(GMW!$NF$2:$NF$60=F$1),0),$C138-1966)</f>
        <v>150107</v>
      </c>
      <c r="G138" s="49" cm="1">
        <f t="array" ref="G138">INDEX(GMW!$A$2:$NF$60,MATCH(1,(GMW!$NE$2:$NE$60=G$3)*(GMW!$ND$2:$ND$60=G$4)*(GMW!$NF$2:$NF$60=G$1),0),$C138-1966)</f>
        <v>153800</v>
      </c>
      <c r="H138" s="49" cm="1">
        <f t="array" ref="H138">INDEX(GMW!$A$2:$NF$60,MATCH(1,(GMW!$NE$2:$NE$60=H$3)*(GMW!$ND$2:$ND$60=H$4)*(GMW!$NF$2:$NF$60=H$1),0),$C138-1966)</f>
        <v>14316620</v>
      </c>
      <c r="I138" s="49" cm="1">
        <f t="array" ref="I138">INDEX(GMW!$A$2:$NF$60,MATCH(1,(GMW!$NE$2:$NE$60=I$3)*(GMW!$ND$2:$ND$60=I$4)*(GMW!$NF$2:$NF$60=I$1),0),$C138-1966)</f>
        <v>70.64282</v>
      </c>
      <c r="J138" s="49" cm="1">
        <f t="array" ref="J138">INDEX(GMW!$A$2:$NF$60,MATCH(1,(GMW!$NE$2:$NE$60=J$3)*(GMW!$ND$2:$ND$60=J$4)*(GMW!$NF$2:$NF$60=J$1),0),$C138-1966)</f>
        <v>1.7481</v>
      </c>
      <c r="K138" s="49" cm="1">
        <f t="array" ref="K138">INDEX(GMW!$A$2:$NF$60,MATCH(1,(GMW!$NE$2:$NE$60=K$3)*(GMW!$ND$2:$ND$60=K$4)*(GMW!$NF$2:$NF$60=K$1),0),$C138-1966)</f>
        <v>515935</v>
      </c>
      <c r="L138" s="49" cm="1">
        <f t="array" ref="L138">INDEX(GMW!$A$2:$NF$60,MATCH(1,(GMW!$NE$2:$NE$60=L$3)*(GMW!$ND$2:$ND$60=L$4)*(GMW!$NF$2:$NF$60=L$1),0),$C138-1966)</f>
        <v>78.766670000000005</v>
      </c>
      <c r="M138" s="49" cm="1">
        <f t="array" ref="M138">INDEX(GMW!$A$2:$NF$60,MATCH(1,(GMW!$NE$2:$NE$60=M$3)*(GMW!$ND$2:$ND$60=M$4)*(GMW!$NF$2:$NF$60=M$1),0),$C138-1966)</f>
        <v>150107</v>
      </c>
      <c r="N138" s="49" cm="1">
        <f t="array" ref="N138">INDEX(GMW!$A$2:$NF$60,MATCH(1,(GMW!$NE$2:$NE$60=N$3)*(GMW!$ND$2:$ND$60=N$4)*(GMW!$NF$2:$NF$60=N$1),0),$C138-1966)</f>
        <v>153800</v>
      </c>
      <c r="O138" s="49" cm="1">
        <f t="array" ref="O138">INDEX(GMW!$A$2:$NF$60,MATCH(1,(GMW!$NE$2:$NE$60=O$3)*(GMW!$ND$2:$ND$60=O$4)*(GMW!$NF$2:$NF$60=O$1),0),$C138-1966)</f>
        <v>14316620</v>
      </c>
      <c r="P138" s="49" cm="1">
        <f t="array" ref="P138">INDEX(GMW!$A$2:$NF$60,MATCH(1,(GMW!$NE$2:$NE$60=P$3)*(GMW!$ND$2:$ND$60=P$4)*(GMW!$NF$2:$NF$60=P$1),0),$C138-1966)</f>
        <v>70.64282</v>
      </c>
      <c r="Q138" s="49" cm="1">
        <f t="array" ref="Q138">INDEX(GMW!$A$2:$NF$60,MATCH(1,(GMW!$NE$2:$NE$60=Q$3)*(GMW!$ND$2:$ND$60=Q$4)*(GMW!$NF$2:$NF$60=Q$1),0),$C138-1966)</f>
        <v>1.7481</v>
      </c>
    </row>
    <row r="139" spans="1:17" x14ac:dyDescent="0.25">
      <c r="A139" s="49">
        <v>2006</v>
      </c>
      <c r="B139" s="49">
        <f t="shared" si="5"/>
        <v>2006</v>
      </c>
      <c r="C139" s="49">
        <f t="shared" si="6"/>
        <v>2105</v>
      </c>
      <c r="D139" s="49" cm="1">
        <f t="array" ref="D139">INDEX(GMW!$A$2:$NF$60,MATCH(1,(GMW!$NE$2:$NE$60=D$3)*(GMW!$ND$2:$ND$60=D$4)*(GMW!$NF$2:$NF$60=D$1),0),$C139-1966)</f>
        <v>518495</v>
      </c>
      <c r="E139" s="49" cm="1">
        <f t="array" ref="E139">INDEX(GMW!$A$2:$NF$60,MATCH(1,(GMW!$NE$2:$NE$60=E$3)*(GMW!$ND$2:$ND$60=E$4)*(GMW!$NF$2:$NF$60=E$1),0),$C139-1966)</f>
        <v>78.733329999999995</v>
      </c>
      <c r="F139" s="49" cm="1">
        <f t="array" ref="F139">INDEX(GMW!$A$2:$NF$60,MATCH(1,(GMW!$NE$2:$NE$60=F$3)*(GMW!$ND$2:$ND$60=F$4)*(GMW!$NF$2:$NF$60=F$1),0),$C139-1966)</f>
        <v>167747</v>
      </c>
      <c r="G139" s="49" cm="1">
        <f t="array" ref="G139">INDEX(GMW!$A$2:$NF$60,MATCH(1,(GMW!$NE$2:$NE$60=G$3)*(GMW!$ND$2:$ND$60=G$4)*(GMW!$NF$2:$NF$60=G$1),0),$C139-1966)</f>
        <v>170751</v>
      </c>
      <c r="H139" s="49" cm="1">
        <f t="array" ref="H139">INDEX(GMW!$A$2:$NF$60,MATCH(1,(GMW!$NE$2:$NE$60=H$3)*(GMW!$ND$2:$ND$60=H$4)*(GMW!$NF$2:$NF$60=H$1),0),$C139-1966)</f>
        <v>14511280</v>
      </c>
      <c r="I139" s="49" cm="1">
        <f t="array" ref="I139">INDEX(GMW!$A$2:$NF$60,MATCH(1,(GMW!$NE$2:$NE$60=I$3)*(GMW!$ND$2:$ND$60=I$4)*(GMW!$NF$2:$NF$60=I$1),0),$C139-1966)</f>
        <v>71.368799999999993</v>
      </c>
      <c r="J139" s="49" cm="1">
        <f t="array" ref="J139">INDEX(GMW!$A$2:$NF$60,MATCH(1,(GMW!$NE$2:$NE$60=J$3)*(GMW!$ND$2:$ND$60=J$4)*(GMW!$NF$2:$NF$60=J$1),0),$C139-1966)</f>
        <v>1.752767</v>
      </c>
      <c r="K139" s="49" cm="1">
        <f t="array" ref="K139">INDEX(GMW!$A$2:$NF$60,MATCH(1,(GMW!$NE$2:$NE$60=K$3)*(GMW!$ND$2:$ND$60=K$4)*(GMW!$NF$2:$NF$60=K$1),0),$C139-1966)</f>
        <v>518495</v>
      </c>
      <c r="L139" s="49" cm="1">
        <f t="array" ref="L139">INDEX(GMW!$A$2:$NF$60,MATCH(1,(GMW!$NE$2:$NE$60=L$3)*(GMW!$ND$2:$ND$60=L$4)*(GMW!$NF$2:$NF$60=L$1),0),$C139-1966)</f>
        <v>78.733329999999995</v>
      </c>
      <c r="M139" s="49" cm="1">
        <f t="array" ref="M139">INDEX(GMW!$A$2:$NF$60,MATCH(1,(GMW!$NE$2:$NE$60=M$3)*(GMW!$ND$2:$ND$60=M$4)*(GMW!$NF$2:$NF$60=M$1),0),$C139-1966)</f>
        <v>167747</v>
      </c>
      <c r="N139" s="49" cm="1">
        <f t="array" ref="N139">INDEX(GMW!$A$2:$NF$60,MATCH(1,(GMW!$NE$2:$NE$60=N$3)*(GMW!$ND$2:$ND$60=N$4)*(GMW!$NF$2:$NF$60=N$1),0),$C139-1966)</f>
        <v>170751</v>
      </c>
      <c r="O139" s="49" cm="1">
        <f t="array" ref="O139">INDEX(GMW!$A$2:$NF$60,MATCH(1,(GMW!$NE$2:$NE$60=O$3)*(GMW!$ND$2:$ND$60=O$4)*(GMW!$NF$2:$NF$60=O$1),0),$C139-1966)</f>
        <v>14511280</v>
      </c>
      <c r="P139" s="49" cm="1">
        <f t="array" ref="P139">INDEX(GMW!$A$2:$NF$60,MATCH(1,(GMW!$NE$2:$NE$60=P$3)*(GMW!$ND$2:$ND$60=P$4)*(GMW!$NF$2:$NF$60=P$1),0),$C139-1966)</f>
        <v>71.368799999999993</v>
      </c>
      <c r="Q139" s="49" cm="1">
        <f t="array" ref="Q139">INDEX(GMW!$A$2:$NF$60,MATCH(1,(GMW!$NE$2:$NE$60=Q$3)*(GMW!$ND$2:$ND$60=Q$4)*(GMW!$NF$2:$NF$60=Q$1),0),$C139-1966)</f>
        <v>1.752767</v>
      </c>
    </row>
    <row r="140" spans="1:17" x14ac:dyDescent="0.25">
      <c r="B140" s="49">
        <f t="shared" ref="B140:B203" si="7">+B136+1</f>
        <v>2006</v>
      </c>
      <c r="C140" s="49">
        <f t="shared" si="6"/>
        <v>2106</v>
      </c>
      <c r="D140" s="49" cm="1">
        <f t="array" ref="D140">INDEX(GMW!$A$2:$NF$60,MATCH(1,(GMW!$NE$2:$NE$60=D$3)*(GMW!$ND$2:$ND$60=D$4)*(GMW!$NF$2:$NF$60=D$1),0),$C140-1966)</f>
        <v>520318</v>
      </c>
      <c r="E140" s="49" cm="1">
        <f t="array" ref="E140">INDEX(GMW!$A$2:$NF$60,MATCH(1,(GMW!$NE$2:$NE$60=E$3)*(GMW!$ND$2:$ND$60=E$4)*(GMW!$NF$2:$NF$60=E$1),0),$C140-1966)</f>
        <v>79.8</v>
      </c>
      <c r="F140" s="49" cm="1">
        <f t="array" ref="F140">INDEX(GMW!$A$2:$NF$60,MATCH(1,(GMW!$NE$2:$NE$60=F$3)*(GMW!$ND$2:$ND$60=F$4)*(GMW!$NF$2:$NF$60=F$1),0),$C140-1966)</f>
        <v>172981</v>
      </c>
      <c r="G140" s="49" cm="1">
        <f t="array" ref="G140">INDEX(GMW!$A$2:$NF$60,MATCH(1,(GMW!$NE$2:$NE$60=G$3)*(GMW!$ND$2:$ND$60=G$4)*(GMW!$NF$2:$NF$60=G$1),0),$C140-1966)</f>
        <v>174542</v>
      </c>
      <c r="H140" s="49" cm="1">
        <f t="array" ref="H140">INDEX(GMW!$A$2:$NF$60,MATCH(1,(GMW!$NE$2:$NE$60=H$3)*(GMW!$ND$2:$ND$60=H$4)*(GMW!$NF$2:$NF$60=H$1),0),$C140-1966)</f>
        <v>14644770</v>
      </c>
      <c r="I140" s="49" cm="1">
        <f t="array" ref="I140">INDEX(GMW!$A$2:$NF$60,MATCH(1,(GMW!$NE$2:$NE$60=I$3)*(GMW!$ND$2:$ND$60=I$4)*(GMW!$NF$2:$NF$60=I$1),0),$C140-1966)</f>
        <v>72.060320000000004</v>
      </c>
      <c r="J140" s="49" cm="1">
        <f t="array" ref="J140">INDEX(GMW!$A$2:$NF$60,MATCH(1,(GMW!$NE$2:$NE$60=J$3)*(GMW!$ND$2:$ND$60=J$4)*(GMW!$NF$2:$NF$60=J$1),0),$C140-1966)</f>
        <v>1.827167</v>
      </c>
      <c r="K140" s="49" cm="1">
        <f t="array" ref="K140">INDEX(GMW!$A$2:$NF$60,MATCH(1,(GMW!$NE$2:$NE$60=K$3)*(GMW!$ND$2:$ND$60=K$4)*(GMW!$NF$2:$NF$60=K$1),0),$C140-1966)</f>
        <v>520318</v>
      </c>
      <c r="L140" s="49" cm="1">
        <f t="array" ref="L140">INDEX(GMW!$A$2:$NF$60,MATCH(1,(GMW!$NE$2:$NE$60=L$3)*(GMW!$ND$2:$ND$60=L$4)*(GMW!$NF$2:$NF$60=L$1),0),$C140-1966)</f>
        <v>79.8</v>
      </c>
      <c r="M140" s="49" cm="1">
        <f t="array" ref="M140">INDEX(GMW!$A$2:$NF$60,MATCH(1,(GMW!$NE$2:$NE$60=M$3)*(GMW!$ND$2:$ND$60=M$4)*(GMW!$NF$2:$NF$60=M$1),0),$C140-1966)</f>
        <v>172981</v>
      </c>
      <c r="N140" s="49" cm="1">
        <f t="array" ref="N140">INDEX(GMW!$A$2:$NF$60,MATCH(1,(GMW!$NE$2:$NE$60=N$3)*(GMW!$ND$2:$ND$60=N$4)*(GMW!$NF$2:$NF$60=N$1),0),$C140-1966)</f>
        <v>174542</v>
      </c>
      <c r="O140" s="49" cm="1">
        <f t="array" ref="O140">INDEX(GMW!$A$2:$NF$60,MATCH(1,(GMW!$NE$2:$NE$60=O$3)*(GMW!$ND$2:$ND$60=O$4)*(GMW!$NF$2:$NF$60=O$1),0),$C140-1966)</f>
        <v>14644770</v>
      </c>
      <c r="P140" s="49" cm="1">
        <f t="array" ref="P140">INDEX(GMW!$A$2:$NF$60,MATCH(1,(GMW!$NE$2:$NE$60=P$3)*(GMW!$ND$2:$ND$60=P$4)*(GMW!$NF$2:$NF$60=P$1),0),$C140-1966)</f>
        <v>72.060320000000004</v>
      </c>
      <c r="Q140" s="49" cm="1">
        <f t="array" ref="Q140">INDEX(GMW!$A$2:$NF$60,MATCH(1,(GMW!$NE$2:$NE$60=Q$3)*(GMW!$ND$2:$ND$60=Q$4)*(GMW!$NF$2:$NF$60=Q$1),0),$C140-1966)</f>
        <v>1.827167</v>
      </c>
    </row>
    <row r="141" spans="1:17" x14ac:dyDescent="0.25">
      <c r="B141" s="49">
        <f t="shared" si="7"/>
        <v>2006</v>
      </c>
      <c r="C141" s="49">
        <f t="shared" si="6"/>
        <v>2107</v>
      </c>
      <c r="D141" s="49" cm="1">
        <f t="array" ref="D141">INDEX(GMW!$A$2:$NF$60,MATCH(1,(GMW!$NE$2:$NE$60=D$3)*(GMW!$ND$2:$ND$60=D$4)*(GMW!$NF$2:$NF$60=D$1),0),$C141-1966)</f>
        <v>521780</v>
      </c>
      <c r="E141" s="49" cm="1">
        <f t="array" ref="E141">INDEX(GMW!$A$2:$NF$60,MATCH(1,(GMW!$NE$2:$NE$60=E$3)*(GMW!$ND$2:$ND$60=E$4)*(GMW!$NF$2:$NF$60=E$1),0),$C141-1966)</f>
        <v>80.3</v>
      </c>
      <c r="F141" s="49" cm="1">
        <f t="array" ref="F141">INDEX(GMW!$A$2:$NF$60,MATCH(1,(GMW!$NE$2:$NE$60=F$3)*(GMW!$ND$2:$ND$60=F$4)*(GMW!$NF$2:$NF$60=F$1),0),$C141-1966)</f>
        <v>152518</v>
      </c>
      <c r="G141" s="49" cm="1">
        <f t="array" ref="G141">INDEX(GMW!$A$2:$NF$60,MATCH(1,(GMW!$NE$2:$NE$60=G$3)*(GMW!$ND$2:$ND$60=G$4)*(GMW!$NF$2:$NF$60=G$1),0),$C141-1966)</f>
        <v>156126</v>
      </c>
      <c r="H141" s="49" cm="1">
        <f t="array" ref="H141">INDEX(GMW!$A$2:$NF$60,MATCH(1,(GMW!$NE$2:$NE$60=H$3)*(GMW!$ND$2:$ND$60=H$4)*(GMW!$NF$2:$NF$60=H$1),0),$C141-1966)</f>
        <v>14764960</v>
      </c>
      <c r="I141" s="49" cm="1">
        <f t="array" ref="I141">INDEX(GMW!$A$2:$NF$60,MATCH(1,(GMW!$NE$2:$NE$60=I$3)*(GMW!$ND$2:$ND$60=I$4)*(GMW!$NF$2:$NF$60=I$1),0),$C141-1966)</f>
        <v>72.64385</v>
      </c>
      <c r="J141" s="49" cm="1">
        <f t="array" ref="J141">INDEX(GMW!$A$2:$NF$60,MATCH(1,(GMW!$NE$2:$NE$60=J$3)*(GMW!$ND$2:$ND$60=J$4)*(GMW!$NF$2:$NF$60=J$1),0),$C141-1966)</f>
        <v>1.8746</v>
      </c>
      <c r="K141" s="49" cm="1">
        <f t="array" ref="K141">INDEX(GMW!$A$2:$NF$60,MATCH(1,(GMW!$NE$2:$NE$60=K$3)*(GMW!$ND$2:$ND$60=K$4)*(GMW!$NF$2:$NF$60=K$1),0),$C141-1966)</f>
        <v>521780</v>
      </c>
      <c r="L141" s="49" cm="1">
        <f t="array" ref="L141">INDEX(GMW!$A$2:$NF$60,MATCH(1,(GMW!$NE$2:$NE$60=L$3)*(GMW!$ND$2:$ND$60=L$4)*(GMW!$NF$2:$NF$60=L$1),0),$C141-1966)</f>
        <v>80.3</v>
      </c>
      <c r="M141" s="49" cm="1">
        <f t="array" ref="M141">INDEX(GMW!$A$2:$NF$60,MATCH(1,(GMW!$NE$2:$NE$60=M$3)*(GMW!$ND$2:$ND$60=M$4)*(GMW!$NF$2:$NF$60=M$1),0),$C141-1966)</f>
        <v>152518</v>
      </c>
      <c r="N141" s="49" cm="1">
        <f t="array" ref="N141">INDEX(GMW!$A$2:$NF$60,MATCH(1,(GMW!$NE$2:$NE$60=N$3)*(GMW!$ND$2:$ND$60=N$4)*(GMW!$NF$2:$NF$60=N$1),0),$C141-1966)</f>
        <v>156126</v>
      </c>
      <c r="O141" s="49" cm="1">
        <f t="array" ref="O141">INDEX(GMW!$A$2:$NF$60,MATCH(1,(GMW!$NE$2:$NE$60=O$3)*(GMW!$ND$2:$ND$60=O$4)*(GMW!$NF$2:$NF$60=O$1),0),$C141-1966)</f>
        <v>14764960</v>
      </c>
      <c r="P141" s="49" cm="1">
        <f t="array" ref="P141">INDEX(GMW!$A$2:$NF$60,MATCH(1,(GMW!$NE$2:$NE$60=P$3)*(GMW!$ND$2:$ND$60=P$4)*(GMW!$NF$2:$NF$60=P$1),0),$C141-1966)</f>
        <v>72.64385</v>
      </c>
      <c r="Q141" s="49" cm="1">
        <f t="array" ref="Q141">INDEX(GMW!$A$2:$NF$60,MATCH(1,(GMW!$NE$2:$NE$60=Q$3)*(GMW!$ND$2:$ND$60=Q$4)*(GMW!$NF$2:$NF$60=Q$1),0),$C141-1966)</f>
        <v>1.8746</v>
      </c>
    </row>
    <row r="142" spans="1:17" x14ac:dyDescent="0.25">
      <c r="B142" s="49">
        <f t="shared" si="7"/>
        <v>2006</v>
      </c>
      <c r="C142" s="49">
        <f t="shared" si="6"/>
        <v>2108</v>
      </c>
      <c r="D142" s="49" cm="1">
        <f t="array" ref="D142">INDEX(GMW!$A$2:$NF$60,MATCH(1,(GMW!$NE$2:$NE$60=D$3)*(GMW!$ND$2:$ND$60=D$4)*(GMW!$NF$2:$NF$60=D$1),0),$C142-1966)</f>
        <v>524569</v>
      </c>
      <c r="E142" s="49" cm="1">
        <f t="array" ref="E142">INDEX(GMW!$A$2:$NF$60,MATCH(1,(GMW!$NE$2:$NE$60=E$3)*(GMW!$ND$2:$ND$60=E$4)*(GMW!$NF$2:$NF$60=E$1),0),$C142-1966)</f>
        <v>80.900000000000006</v>
      </c>
      <c r="F142" s="49" cm="1">
        <f t="array" ref="F142">INDEX(GMW!$A$2:$NF$60,MATCH(1,(GMW!$NE$2:$NE$60=F$3)*(GMW!$ND$2:$ND$60=F$4)*(GMW!$NF$2:$NF$60=F$1),0),$C142-1966)</f>
        <v>151637</v>
      </c>
      <c r="G142" s="49" cm="1">
        <f t="array" ref="G142">INDEX(GMW!$A$2:$NF$60,MATCH(1,(GMW!$NE$2:$NE$60=G$3)*(GMW!$ND$2:$ND$60=G$4)*(GMW!$NF$2:$NF$60=G$1),0),$C142-1966)</f>
        <v>155938</v>
      </c>
      <c r="H142" s="49" cm="1">
        <f t="array" ref="H142">INDEX(GMW!$A$2:$NF$60,MATCH(1,(GMW!$NE$2:$NE$60=H$3)*(GMW!$ND$2:$ND$60=H$4)*(GMW!$NF$2:$NF$60=H$1),0),$C142-1966)</f>
        <v>14965350</v>
      </c>
      <c r="I142" s="49" cm="1">
        <f t="array" ref="I142">INDEX(GMW!$A$2:$NF$60,MATCH(1,(GMW!$NE$2:$NE$60=I$3)*(GMW!$ND$2:$ND$60=I$4)*(GMW!$NF$2:$NF$60=I$1),0),$C142-1966)</f>
        <v>73.184809999999999</v>
      </c>
      <c r="J142" s="49" cm="1">
        <f t="array" ref="J142">INDEX(GMW!$A$2:$NF$60,MATCH(1,(GMW!$NE$2:$NE$60=J$3)*(GMW!$ND$2:$ND$60=J$4)*(GMW!$NF$2:$NF$60=J$1),0),$C142-1966)</f>
        <v>1.9169</v>
      </c>
      <c r="K142" s="49" cm="1">
        <f t="array" ref="K142">INDEX(GMW!$A$2:$NF$60,MATCH(1,(GMW!$NE$2:$NE$60=K$3)*(GMW!$ND$2:$ND$60=K$4)*(GMW!$NF$2:$NF$60=K$1),0),$C142-1966)</f>
        <v>524569</v>
      </c>
      <c r="L142" s="49" cm="1">
        <f t="array" ref="L142">INDEX(GMW!$A$2:$NF$60,MATCH(1,(GMW!$NE$2:$NE$60=L$3)*(GMW!$ND$2:$ND$60=L$4)*(GMW!$NF$2:$NF$60=L$1),0),$C142-1966)</f>
        <v>80.900000000000006</v>
      </c>
      <c r="M142" s="49" cm="1">
        <f t="array" ref="M142">INDEX(GMW!$A$2:$NF$60,MATCH(1,(GMW!$NE$2:$NE$60=M$3)*(GMW!$ND$2:$ND$60=M$4)*(GMW!$NF$2:$NF$60=M$1),0),$C142-1966)</f>
        <v>151637</v>
      </c>
      <c r="N142" s="49" cm="1">
        <f t="array" ref="N142">INDEX(GMW!$A$2:$NF$60,MATCH(1,(GMW!$NE$2:$NE$60=N$3)*(GMW!$ND$2:$ND$60=N$4)*(GMW!$NF$2:$NF$60=N$1),0),$C142-1966)</f>
        <v>155938</v>
      </c>
      <c r="O142" s="49" cm="1">
        <f t="array" ref="O142">INDEX(GMW!$A$2:$NF$60,MATCH(1,(GMW!$NE$2:$NE$60=O$3)*(GMW!$ND$2:$ND$60=O$4)*(GMW!$NF$2:$NF$60=O$1),0),$C142-1966)</f>
        <v>14965350</v>
      </c>
      <c r="P142" s="49" cm="1">
        <f t="array" ref="P142">INDEX(GMW!$A$2:$NF$60,MATCH(1,(GMW!$NE$2:$NE$60=P$3)*(GMW!$ND$2:$ND$60=P$4)*(GMW!$NF$2:$NF$60=P$1),0),$C142-1966)</f>
        <v>73.184809999999999</v>
      </c>
      <c r="Q142" s="49" cm="1">
        <f t="array" ref="Q142">INDEX(GMW!$A$2:$NF$60,MATCH(1,(GMW!$NE$2:$NE$60=Q$3)*(GMW!$ND$2:$ND$60=Q$4)*(GMW!$NF$2:$NF$60=Q$1),0),$C142-1966)</f>
        <v>1.9169</v>
      </c>
    </row>
    <row r="143" spans="1:17" x14ac:dyDescent="0.25">
      <c r="A143" s="49">
        <v>2007</v>
      </c>
      <c r="B143" s="49">
        <f t="shared" si="7"/>
        <v>2007</v>
      </c>
      <c r="C143" s="49">
        <f t="shared" si="6"/>
        <v>2109</v>
      </c>
      <c r="D143" s="49" cm="1">
        <f t="array" ref="D143">INDEX(GMW!$A$2:$NF$60,MATCH(1,(GMW!$NE$2:$NE$60=D$3)*(GMW!$ND$2:$ND$60=D$4)*(GMW!$NF$2:$NF$60=D$1),0),$C143-1966)</f>
        <v>529398</v>
      </c>
      <c r="E143" s="49" cm="1">
        <f t="array" ref="E143">INDEX(GMW!$A$2:$NF$60,MATCH(1,(GMW!$NE$2:$NE$60=E$3)*(GMW!$ND$2:$ND$60=E$4)*(GMW!$NF$2:$NF$60=E$1),0),$C143-1966)</f>
        <v>81</v>
      </c>
      <c r="F143" s="49" cm="1">
        <f t="array" ref="F143">INDEX(GMW!$A$2:$NF$60,MATCH(1,(GMW!$NE$2:$NE$60=F$3)*(GMW!$ND$2:$ND$60=F$4)*(GMW!$NF$2:$NF$60=F$1),0),$C143-1966)</f>
        <v>152960</v>
      </c>
      <c r="G143" s="49" cm="1">
        <f t="array" ref="G143">INDEX(GMW!$A$2:$NF$60,MATCH(1,(GMW!$NE$2:$NE$60=G$3)*(GMW!$ND$2:$ND$60=G$4)*(GMW!$NF$2:$NF$60=G$1),0),$C143-1966)</f>
        <v>160014</v>
      </c>
      <c r="H143" s="49" cm="1">
        <f t="array" ref="H143">INDEX(GMW!$A$2:$NF$60,MATCH(1,(GMW!$NE$2:$NE$60=H$3)*(GMW!$ND$2:$ND$60=H$4)*(GMW!$NF$2:$NF$60=H$1),0),$C143-1966)</f>
        <v>15142140</v>
      </c>
      <c r="I143" s="49" cm="1">
        <f t="array" ref="I143">INDEX(GMW!$A$2:$NF$60,MATCH(1,(GMW!$NE$2:$NE$60=I$3)*(GMW!$ND$2:$ND$60=I$4)*(GMW!$NF$2:$NF$60=I$1),0),$C143-1966)</f>
        <v>74.038060000000002</v>
      </c>
      <c r="J143" s="49" cm="1">
        <f t="array" ref="J143">INDEX(GMW!$A$2:$NF$60,MATCH(1,(GMW!$NE$2:$NE$60=J$3)*(GMW!$ND$2:$ND$60=J$4)*(GMW!$NF$2:$NF$60=J$1),0),$C143-1966)</f>
        <v>1.9546330000000001</v>
      </c>
      <c r="K143" s="49" cm="1">
        <f t="array" ref="K143">INDEX(GMW!$A$2:$NF$60,MATCH(1,(GMW!$NE$2:$NE$60=K$3)*(GMW!$ND$2:$ND$60=K$4)*(GMW!$NF$2:$NF$60=K$1),0),$C143-1966)</f>
        <v>529398</v>
      </c>
      <c r="L143" s="49" cm="1">
        <f t="array" ref="L143">INDEX(GMW!$A$2:$NF$60,MATCH(1,(GMW!$NE$2:$NE$60=L$3)*(GMW!$ND$2:$ND$60=L$4)*(GMW!$NF$2:$NF$60=L$1),0),$C143-1966)</f>
        <v>81</v>
      </c>
      <c r="M143" s="49" cm="1">
        <f t="array" ref="M143">INDEX(GMW!$A$2:$NF$60,MATCH(1,(GMW!$NE$2:$NE$60=M$3)*(GMW!$ND$2:$ND$60=M$4)*(GMW!$NF$2:$NF$60=M$1),0),$C143-1966)</f>
        <v>152960</v>
      </c>
      <c r="N143" s="49" cm="1">
        <f t="array" ref="N143">INDEX(GMW!$A$2:$NF$60,MATCH(1,(GMW!$NE$2:$NE$60=N$3)*(GMW!$ND$2:$ND$60=N$4)*(GMW!$NF$2:$NF$60=N$1),0),$C143-1966)</f>
        <v>160014</v>
      </c>
      <c r="O143" s="49" cm="1">
        <f t="array" ref="O143">INDEX(GMW!$A$2:$NF$60,MATCH(1,(GMW!$NE$2:$NE$60=O$3)*(GMW!$ND$2:$ND$60=O$4)*(GMW!$NF$2:$NF$60=O$1),0),$C143-1966)</f>
        <v>15142140</v>
      </c>
      <c r="P143" s="49" cm="1">
        <f t="array" ref="P143">INDEX(GMW!$A$2:$NF$60,MATCH(1,(GMW!$NE$2:$NE$60=P$3)*(GMW!$ND$2:$ND$60=P$4)*(GMW!$NF$2:$NF$60=P$1),0),$C143-1966)</f>
        <v>74.038060000000002</v>
      </c>
      <c r="Q143" s="49" cm="1">
        <f t="array" ref="Q143">INDEX(GMW!$A$2:$NF$60,MATCH(1,(GMW!$NE$2:$NE$60=Q$3)*(GMW!$ND$2:$ND$60=Q$4)*(GMW!$NF$2:$NF$60=Q$1),0),$C143-1966)</f>
        <v>1.9546330000000001</v>
      </c>
    </row>
    <row r="144" spans="1:17" x14ac:dyDescent="0.25">
      <c r="B144" s="49">
        <f t="shared" si="7"/>
        <v>2007</v>
      </c>
      <c r="C144" s="49">
        <f t="shared" si="6"/>
        <v>2110</v>
      </c>
      <c r="D144" s="49" cm="1">
        <f t="array" ref="D144">INDEX(GMW!$A$2:$NF$60,MATCH(1,(GMW!$NE$2:$NE$60=D$3)*(GMW!$ND$2:$ND$60=D$4)*(GMW!$NF$2:$NF$60=D$1),0),$C144-1966)</f>
        <v>533187</v>
      </c>
      <c r="E144" s="49" cm="1">
        <f t="array" ref="E144">INDEX(GMW!$A$2:$NF$60,MATCH(1,(GMW!$NE$2:$NE$60=E$3)*(GMW!$ND$2:$ND$60=E$4)*(GMW!$NF$2:$NF$60=E$1),0),$C144-1966)</f>
        <v>81.8</v>
      </c>
      <c r="F144" s="49" cm="1">
        <f t="array" ref="F144">INDEX(GMW!$A$2:$NF$60,MATCH(1,(GMW!$NE$2:$NE$60=F$3)*(GMW!$ND$2:$ND$60=F$4)*(GMW!$NF$2:$NF$60=F$1),0),$C144-1966)</f>
        <v>158494</v>
      </c>
      <c r="G144" s="49" cm="1">
        <f t="array" ref="G144">INDEX(GMW!$A$2:$NF$60,MATCH(1,(GMW!$NE$2:$NE$60=G$3)*(GMW!$ND$2:$ND$60=G$4)*(GMW!$NF$2:$NF$60=G$1),0),$C144-1966)</f>
        <v>159398</v>
      </c>
      <c r="H144" s="49" cm="1">
        <f t="array" ref="H144">INDEX(GMW!$A$2:$NF$60,MATCH(1,(GMW!$NE$2:$NE$60=H$3)*(GMW!$ND$2:$ND$60=H$4)*(GMW!$NF$2:$NF$60=H$1),0),$C144-1966)</f>
        <v>15305920</v>
      </c>
      <c r="I144" s="49" cm="1">
        <f t="array" ref="I144">INDEX(GMW!$A$2:$NF$60,MATCH(1,(GMW!$NE$2:$NE$60=I$3)*(GMW!$ND$2:$ND$60=I$4)*(GMW!$NF$2:$NF$60=I$1),0),$C144-1966)</f>
        <v>74.828969999999998</v>
      </c>
      <c r="J144" s="49" cm="1">
        <f t="array" ref="J144">INDEX(GMW!$A$2:$NF$60,MATCH(1,(GMW!$NE$2:$NE$60=J$3)*(GMW!$ND$2:$ND$60=J$4)*(GMW!$NF$2:$NF$60=J$1),0),$C144-1966)</f>
        <v>1.9869669999999999</v>
      </c>
      <c r="K144" s="49" cm="1">
        <f t="array" ref="K144">INDEX(GMW!$A$2:$NF$60,MATCH(1,(GMW!$NE$2:$NE$60=K$3)*(GMW!$ND$2:$ND$60=K$4)*(GMW!$NF$2:$NF$60=K$1),0),$C144-1966)</f>
        <v>533187</v>
      </c>
      <c r="L144" s="49" cm="1">
        <f t="array" ref="L144">INDEX(GMW!$A$2:$NF$60,MATCH(1,(GMW!$NE$2:$NE$60=L$3)*(GMW!$ND$2:$ND$60=L$4)*(GMW!$NF$2:$NF$60=L$1),0),$C144-1966)</f>
        <v>81.8</v>
      </c>
      <c r="M144" s="49" cm="1">
        <f t="array" ref="M144">INDEX(GMW!$A$2:$NF$60,MATCH(1,(GMW!$NE$2:$NE$60=M$3)*(GMW!$ND$2:$ND$60=M$4)*(GMW!$NF$2:$NF$60=M$1),0),$C144-1966)</f>
        <v>158494</v>
      </c>
      <c r="N144" s="49" cm="1">
        <f t="array" ref="N144">INDEX(GMW!$A$2:$NF$60,MATCH(1,(GMW!$NE$2:$NE$60=N$3)*(GMW!$ND$2:$ND$60=N$4)*(GMW!$NF$2:$NF$60=N$1),0),$C144-1966)</f>
        <v>159398</v>
      </c>
      <c r="O144" s="49" cm="1">
        <f t="array" ref="O144">INDEX(GMW!$A$2:$NF$60,MATCH(1,(GMW!$NE$2:$NE$60=O$3)*(GMW!$ND$2:$ND$60=O$4)*(GMW!$NF$2:$NF$60=O$1),0),$C144-1966)</f>
        <v>15305920</v>
      </c>
      <c r="P144" s="49" cm="1">
        <f t="array" ref="P144">INDEX(GMW!$A$2:$NF$60,MATCH(1,(GMW!$NE$2:$NE$60=P$3)*(GMW!$ND$2:$ND$60=P$4)*(GMW!$NF$2:$NF$60=P$1),0),$C144-1966)</f>
        <v>74.828969999999998</v>
      </c>
      <c r="Q144" s="49" cm="1">
        <f t="array" ref="Q144">INDEX(GMW!$A$2:$NF$60,MATCH(1,(GMW!$NE$2:$NE$60=Q$3)*(GMW!$ND$2:$ND$60=Q$4)*(GMW!$NF$2:$NF$60=Q$1),0),$C144-1966)</f>
        <v>1.9869669999999999</v>
      </c>
    </row>
    <row r="145" spans="1:17" x14ac:dyDescent="0.25">
      <c r="B145" s="49">
        <f t="shared" si="7"/>
        <v>2007</v>
      </c>
      <c r="C145" s="49">
        <f t="shared" si="6"/>
        <v>2111</v>
      </c>
      <c r="D145" s="49" cm="1">
        <f t="array" ref="D145">INDEX(GMW!$A$2:$NF$60,MATCH(1,(GMW!$NE$2:$NE$60=D$3)*(GMW!$ND$2:$ND$60=D$4)*(GMW!$NF$2:$NF$60=D$1),0),$C145-1966)</f>
        <v>537052</v>
      </c>
      <c r="E145" s="49" cm="1">
        <f t="array" ref="E145">INDEX(GMW!$A$2:$NF$60,MATCH(1,(GMW!$NE$2:$NE$60=E$3)*(GMW!$ND$2:$ND$60=E$4)*(GMW!$NF$2:$NF$60=E$1),0),$C145-1966)</f>
        <v>81.733329999999995</v>
      </c>
      <c r="F145" s="49" cm="1">
        <f t="array" ref="F145">INDEX(GMW!$A$2:$NF$60,MATCH(1,(GMW!$NE$2:$NE$60=F$3)*(GMW!$ND$2:$ND$60=F$4)*(GMW!$NF$2:$NF$60=F$1),0),$C145-1966)</f>
        <v>158973</v>
      </c>
      <c r="G145" s="49" cm="1">
        <f t="array" ref="G145">INDEX(GMW!$A$2:$NF$60,MATCH(1,(GMW!$NE$2:$NE$60=G$3)*(GMW!$ND$2:$ND$60=G$4)*(GMW!$NF$2:$NF$60=G$1),0),$C145-1966)</f>
        <v>164710</v>
      </c>
      <c r="H145" s="49" cm="1">
        <f t="array" ref="H145">INDEX(GMW!$A$2:$NF$60,MATCH(1,(GMW!$NE$2:$NE$60=H$3)*(GMW!$ND$2:$ND$60=H$4)*(GMW!$NF$2:$NF$60=H$1),0),$C145-1966)</f>
        <v>15438170</v>
      </c>
      <c r="I145" s="49" cm="1">
        <f t="array" ref="I145">INDEX(GMW!$A$2:$NF$60,MATCH(1,(GMW!$NE$2:$NE$60=I$3)*(GMW!$ND$2:$ND$60=I$4)*(GMW!$NF$2:$NF$60=I$1),0),$C145-1966)</f>
        <v>75.726339999999993</v>
      </c>
      <c r="J145" s="49" cm="1">
        <f t="array" ref="J145">INDEX(GMW!$A$2:$NF$60,MATCH(1,(GMW!$NE$2:$NE$60=J$3)*(GMW!$ND$2:$ND$60=J$4)*(GMW!$NF$2:$NF$60=J$1),0),$C145-1966)</f>
        <v>2.0211329999999998</v>
      </c>
      <c r="K145" s="49" cm="1">
        <f t="array" ref="K145">INDEX(GMW!$A$2:$NF$60,MATCH(1,(GMW!$NE$2:$NE$60=K$3)*(GMW!$ND$2:$ND$60=K$4)*(GMW!$NF$2:$NF$60=K$1),0),$C145-1966)</f>
        <v>537052</v>
      </c>
      <c r="L145" s="49" cm="1">
        <f t="array" ref="L145">INDEX(GMW!$A$2:$NF$60,MATCH(1,(GMW!$NE$2:$NE$60=L$3)*(GMW!$ND$2:$ND$60=L$4)*(GMW!$NF$2:$NF$60=L$1),0),$C145-1966)</f>
        <v>81.733329999999995</v>
      </c>
      <c r="M145" s="49" cm="1">
        <f t="array" ref="M145">INDEX(GMW!$A$2:$NF$60,MATCH(1,(GMW!$NE$2:$NE$60=M$3)*(GMW!$ND$2:$ND$60=M$4)*(GMW!$NF$2:$NF$60=M$1),0),$C145-1966)</f>
        <v>158973</v>
      </c>
      <c r="N145" s="49" cm="1">
        <f t="array" ref="N145">INDEX(GMW!$A$2:$NF$60,MATCH(1,(GMW!$NE$2:$NE$60=N$3)*(GMW!$ND$2:$ND$60=N$4)*(GMW!$NF$2:$NF$60=N$1),0),$C145-1966)</f>
        <v>164710</v>
      </c>
      <c r="O145" s="49" cm="1">
        <f t="array" ref="O145">INDEX(GMW!$A$2:$NF$60,MATCH(1,(GMW!$NE$2:$NE$60=O$3)*(GMW!$ND$2:$ND$60=O$4)*(GMW!$NF$2:$NF$60=O$1),0),$C145-1966)</f>
        <v>15438170</v>
      </c>
      <c r="P145" s="49" cm="1">
        <f t="array" ref="P145">INDEX(GMW!$A$2:$NF$60,MATCH(1,(GMW!$NE$2:$NE$60=P$3)*(GMW!$ND$2:$ND$60=P$4)*(GMW!$NF$2:$NF$60=P$1),0),$C145-1966)</f>
        <v>75.726339999999993</v>
      </c>
      <c r="Q145" s="49" cm="1">
        <f t="array" ref="Q145">INDEX(GMW!$A$2:$NF$60,MATCH(1,(GMW!$NE$2:$NE$60=Q$3)*(GMW!$ND$2:$ND$60=Q$4)*(GMW!$NF$2:$NF$60=Q$1),0),$C145-1966)</f>
        <v>2.0211329999999998</v>
      </c>
    </row>
    <row r="146" spans="1:17" x14ac:dyDescent="0.25">
      <c r="B146" s="49">
        <f t="shared" si="7"/>
        <v>2007</v>
      </c>
      <c r="C146" s="49">
        <f t="shared" si="6"/>
        <v>2112</v>
      </c>
      <c r="D146" s="49" cm="1">
        <f t="array" ref="D146">INDEX(GMW!$A$2:$NF$60,MATCH(1,(GMW!$NE$2:$NE$60=D$3)*(GMW!$ND$2:$ND$60=D$4)*(GMW!$NF$2:$NF$60=D$1),0),$C146-1966)</f>
        <v>540258</v>
      </c>
      <c r="E146" s="49" cm="1">
        <f t="array" ref="E146">INDEX(GMW!$A$2:$NF$60,MATCH(1,(GMW!$NE$2:$NE$60=E$3)*(GMW!$ND$2:$ND$60=E$4)*(GMW!$NF$2:$NF$60=E$1),0),$C146-1966)</f>
        <v>82.6</v>
      </c>
      <c r="F146" s="49" cm="1">
        <f t="array" ref="F146">INDEX(GMW!$A$2:$NF$60,MATCH(1,(GMW!$NE$2:$NE$60=F$3)*(GMW!$ND$2:$ND$60=F$4)*(GMW!$NF$2:$NF$60=F$1),0),$C146-1966)</f>
        <v>164392</v>
      </c>
      <c r="G146" s="49" cm="1">
        <f t="array" ref="G146">INDEX(GMW!$A$2:$NF$60,MATCH(1,(GMW!$NE$2:$NE$60=G$3)*(GMW!$ND$2:$ND$60=G$4)*(GMW!$NF$2:$NF$60=G$1),0),$C146-1966)</f>
        <v>164064</v>
      </c>
      <c r="H146" s="49" cm="1">
        <f t="array" ref="H146">INDEX(GMW!$A$2:$NF$60,MATCH(1,(GMW!$NE$2:$NE$60=H$3)*(GMW!$ND$2:$ND$60=H$4)*(GMW!$NF$2:$NF$60=H$1),0),$C146-1966)</f>
        <v>15613220</v>
      </c>
      <c r="I146" s="49" cm="1">
        <f t="array" ref="I146">INDEX(GMW!$A$2:$NF$60,MATCH(1,(GMW!$NE$2:$NE$60=I$3)*(GMW!$ND$2:$ND$60=I$4)*(GMW!$NF$2:$NF$60=I$1),0),$C146-1966)</f>
        <v>76.890879999999996</v>
      </c>
      <c r="J146" s="49" cm="1">
        <f t="array" ref="J146">INDEX(GMW!$A$2:$NF$60,MATCH(1,(GMW!$NE$2:$NE$60=J$3)*(GMW!$ND$2:$ND$60=J$4)*(GMW!$NF$2:$NF$60=J$1),0),$C146-1966)</f>
        <v>2.0444</v>
      </c>
      <c r="K146" s="49" cm="1">
        <f t="array" ref="K146">INDEX(GMW!$A$2:$NF$60,MATCH(1,(GMW!$NE$2:$NE$60=K$3)*(GMW!$ND$2:$ND$60=K$4)*(GMW!$NF$2:$NF$60=K$1),0),$C146-1966)</f>
        <v>540258</v>
      </c>
      <c r="L146" s="49" cm="1">
        <f t="array" ref="L146">INDEX(GMW!$A$2:$NF$60,MATCH(1,(GMW!$NE$2:$NE$60=L$3)*(GMW!$ND$2:$ND$60=L$4)*(GMW!$NF$2:$NF$60=L$1),0),$C146-1966)</f>
        <v>82.6</v>
      </c>
      <c r="M146" s="49" cm="1">
        <f t="array" ref="M146">INDEX(GMW!$A$2:$NF$60,MATCH(1,(GMW!$NE$2:$NE$60=M$3)*(GMW!$ND$2:$ND$60=M$4)*(GMW!$NF$2:$NF$60=M$1),0),$C146-1966)</f>
        <v>164392</v>
      </c>
      <c r="N146" s="49" cm="1">
        <f t="array" ref="N146">INDEX(GMW!$A$2:$NF$60,MATCH(1,(GMW!$NE$2:$NE$60=N$3)*(GMW!$ND$2:$ND$60=N$4)*(GMW!$NF$2:$NF$60=N$1),0),$C146-1966)</f>
        <v>164064</v>
      </c>
      <c r="O146" s="49" cm="1">
        <f t="array" ref="O146">INDEX(GMW!$A$2:$NF$60,MATCH(1,(GMW!$NE$2:$NE$60=O$3)*(GMW!$ND$2:$ND$60=O$4)*(GMW!$NF$2:$NF$60=O$1),0),$C146-1966)</f>
        <v>15613220</v>
      </c>
      <c r="P146" s="49" cm="1">
        <f t="array" ref="P146">INDEX(GMW!$A$2:$NF$60,MATCH(1,(GMW!$NE$2:$NE$60=P$3)*(GMW!$ND$2:$ND$60=P$4)*(GMW!$NF$2:$NF$60=P$1),0),$C146-1966)</f>
        <v>76.890879999999996</v>
      </c>
      <c r="Q146" s="49" cm="1">
        <f t="array" ref="Q146">INDEX(GMW!$A$2:$NF$60,MATCH(1,(GMW!$NE$2:$NE$60=Q$3)*(GMW!$ND$2:$ND$60=Q$4)*(GMW!$NF$2:$NF$60=Q$1),0),$C146-1966)</f>
        <v>2.0444</v>
      </c>
    </row>
    <row r="147" spans="1:17" x14ac:dyDescent="0.25">
      <c r="A147" s="49">
        <v>2008</v>
      </c>
      <c r="B147" s="49">
        <f t="shared" si="7"/>
        <v>2008</v>
      </c>
      <c r="C147" s="49">
        <f t="shared" si="6"/>
        <v>2113</v>
      </c>
      <c r="D147" s="49" cm="1">
        <f t="array" ref="D147">INDEX(GMW!$A$2:$NF$60,MATCH(1,(GMW!$NE$2:$NE$60=D$3)*(GMW!$ND$2:$ND$60=D$4)*(GMW!$NF$2:$NF$60=D$1),0),$C147-1966)</f>
        <v>542804</v>
      </c>
      <c r="E147" s="49" cm="1">
        <f t="array" ref="E147">INDEX(GMW!$A$2:$NF$60,MATCH(1,(GMW!$NE$2:$NE$60=E$3)*(GMW!$ND$2:$ND$60=E$4)*(GMW!$NF$2:$NF$60=E$1),0),$C147-1966)</f>
        <v>82.933329999999998</v>
      </c>
      <c r="F147" s="49" cm="1">
        <f t="array" ref="F147">INDEX(GMW!$A$2:$NF$60,MATCH(1,(GMW!$NE$2:$NE$60=F$3)*(GMW!$ND$2:$ND$60=F$4)*(GMW!$NF$2:$NF$60=F$1),0),$C147-1966)</f>
        <v>164284</v>
      </c>
      <c r="G147" s="49" cm="1">
        <f t="array" ref="G147">INDEX(GMW!$A$2:$NF$60,MATCH(1,(GMW!$NE$2:$NE$60=G$3)*(GMW!$ND$2:$ND$60=G$4)*(GMW!$NF$2:$NF$60=G$1),0),$C147-1966)</f>
        <v>164791</v>
      </c>
      <c r="H147" s="49" cm="1">
        <f t="array" ref="H147">INDEX(GMW!$A$2:$NF$60,MATCH(1,(GMW!$NE$2:$NE$60=H$3)*(GMW!$ND$2:$ND$60=H$4)*(GMW!$NF$2:$NF$60=H$1),0),$C147-1966)</f>
        <v>15711840</v>
      </c>
      <c r="I147" s="49" cm="1">
        <f t="array" ref="I147">INDEX(GMW!$A$2:$NF$60,MATCH(1,(GMW!$NE$2:$NE$60=I$3)*(GMW!$ND$2:$ND$60=I$4)*(GMW!$NF$2:$NF$60=I$1),0),$C147-1966)</f>
        <v>78.394069999999999</v>
      </c>
      <c r="J147" s="49" cm="1">
        <f t="array" ref="J147">INDEX(GMW!$A$2:$NF$60,MATCH(1,(GMW!$NE$2:$NE$60=J$3)*(GMW!$ND$2:$ND$60=J$4)*(GMW!$NF$2:$NF$60=J$1),0),$C147-1966)</f>
        <v>1.9789330000000001</v>
      </c>
      <c r="K147" s="49" cm="1">
        <f t="array" ref="K147">INDEX(GMW!$A$2:$NF$60,MATCH(1,(GMW!$NE$2:$NE$60=K$3)*(GMW!$ND$2:$ND$60=K$4)*(GMW!$NF$2:$NF$60=K$1),0),$C147-1966)</f>
        <v>542804</v>
      </c>
      <c r="L147" s="49" cm="1">
        <f t="array" ref="L147">INDEX(GMW!$A$2:$NF$60,MATCH(1,(GMW!$NE$2:$NE$60=L$3)*(GMW!$ND$2:$ND$60=L$4)*(GMW!$NF$2:$NF$60=L$1),0),$C147-1966)</f>
        <v>82.933329999999998</v>
      </c>
      <c r="M147" s="49" cm="1">
        <f t="array" ref="M147">INDEX(GMW!$A$2:$NF$60,MATCH(1,(GMW!$NE$2:$NE$60=M$3)*(GMW!$ND$2:$ND$60=M$4)*(GMW!$NF$2:$NF$60=M$1),0),$C147-1966)</f>
        <v>164284</v>
      </c>
      <c r="N147" s="49" cm="1">
        <f t="array" ref="N147">INDEX(GMW!$A$2:$NF$60,MATCH(1,(GMW!$NE$2:$NE$60=N$3)*(GMW!$ND$2:$ND$60=N$4)*(GMW!$NF$2:$NF$60=N$1),0),$C147-1966)</f>
        <v>164791</v>
      </c>
      <c r="O147" s="49" cm="1">
        <f t="array" ref="O147">INDEX(GMW!$A$2:$NF$60,MATCH(1,(GMW!$NE$2:$NE$60=O$3)*(GMW!$ND$2:$ND$60=O$4)*(GMW!$NF$2:$NF$60=O$1),0),$C147-1966)</f>
        <v>15711840</v>
      </c>
      <c r="P147" s="49" cm="1">
        <f t="array" ref="P147">INDEX(GMW!$A$2:$NF$60,MATCH(1,(GMW!$NE$2:$NE$60=P$3)*(GMW!$ND$2:$ND$60=P$4)*(GMW!$NF$2:$NF$60=P$1),0),$C147-1966)</f>
        <v>78.394069999999999</v>
      </c>
      <c r="Q147" s="49" cm="1">
        <f t="array" ref="Q147">INDEX(GMW!$A$2:$NF$60,MATCH(1,(GMW!$NE$2:$NE$60=Q$3)*(GMW!$ND$2:$ND$60=Q$4)*(GMW!$NF$2:$NF$60=Q$1),0),$C147-1966)</f>
        <v>1.9789330000000001</v>
      </c>
    </row>
    <row r="148" spans="1:17" x14ac:dyDescent="0.25">
      <c r="B148" s="49">
        <f t="shared" si="7"/>
        <v>2008</v>
      </c>
      <c r="C148" s="49">
        <f t="shared" si="6"/>
        <v>2114</v>
      </c>
      <c r="D148" s="49" cm="1">
        <f t="array" ref="D148">INDEX(GMW!$A$2:$NF$60,MATCH(1,(GMW!$NE$2:$NE$60=D$3)*(GMW!$ND$2:$ND$60=D$4)*(GMW!$NF$2:$NF$60=D$1),0),$C148-1966)</f>
        <v>539918</v>
      </c>
      <c r="E148" s="49" cm="1">
        <f t="array" ref="E148">INDEX(GMW!$A$2:$NF$60,MATCH(1,(GMW!$NE$2:$NE$60=E$3)*(GMW!$ND$2:$ND$60=E$4)*(GMW!$NF$2:$NF$60=E$1),0),$C148-1966)</f>
        <v>84.6</v>
      </c>
      <c r="F148" s="49" cm="1">
        <f t="array" ref="F148">INDEX(GMW!$A$2:$NF$60,MATCH(1,(GMW!$NE$2:$NE$60=F$3)*(GMW!$ND$2:$ND$60=F$4)*(GMW!$NF$2:$NF$60=F$1),0),$C148-1966)</f>
        <v>164307</v>
      </c>
      <c r="G148" s="49" cm="1">
        <f t="array" ref="G148">INDEX(GMW!$A$2:$NF$60,MATCH(1,(GMW!$NE$2:$NE$60=G$3)*(GMW!$ND$2:$ND$60=G$4)*(GMW!$NF$2:$NF$60=G$1),0),$C148-1966)</f>
        <v>163780</v>
      </c>
      <c r="H148" s="49" cm="1">
        <f t="array" ref="H148">INDEX(GMW!$A$2:$NF$60,MATCH(1,(GMW!$NE$2:$NE$60=H$3)*(GMW!$ND$2:$ND$60=H$4)*(GMW!$NF$2:$NF$60=H$1),0),$C148-1966)</f>
        <v>15786440</v>
      </c>
      <c r="I148" s="49" cm="1">
        <f t="array" ref="I148">INDEX(GMW!$A$2:$NF$60,MATCH(1,(GMW!$NE$2:$NE$60=I$3)*(GMW!$ND$2:$ND$60=I$4)*(GMW!$NF$2:$NF$60=I$1),0),$C148-1966)</f>
        <v>79.808580000000006</v>
      </c>
      <c r="J148" s="49" cm="1">
        <f t="array" ref="J148">INDEX(GMW!$A$2:$NF$60,MATCH(1,(GMW!$NE$2:$NE$60=J$3)*(GMW!$ND$2:$ND$60=J$4)*(GMW!$NF$2:$NF$60=J$1),0),$C148-1966)</f>
        <v>1.9705330000000001</v>
      </c>
      <c r="K148" s="49" cm="1">
        <f t="array" ref="K148">INDEX(GMW!$A$2:$NF$60,MATCH(1,(GMW!$NE$2:$NE$60=K$3)*(GMW!$ND$2:$ND$60=K$4)*(GMW!$NF$2:$NF$60=K$1),0),$C148-1966)</f>
        <v>539918</v>
      </c>
      <c r="L148" s="49" cm="1">
        <f t="array" ref="L148">INDEX(GMW!$A$2:$NF$60,MATCH(1,(GMW!$NE$2:$NE$60=L$3)*(GMW!$ND$2:$ND$60=L$4)*(GMW!$NF$2:$NF$60=L$1),0),$C148-1966)</f>
        <v>84.6</v>
      </c>
      <c r="M148" s="49" cm="1">
        <f t="array" ref="M148">INDEX(GMW!$A$2:$NF$60,MATCH(1,(GMW!$NE$2:$NE$60=M$3)*(GMW!$ND$2:$ND$60=M$4)*(GMW!$NF$2:$NF$60=M$1),0),$C148-1966)</f>
        <v>164307</v>
      </c>
      <c r="N148" s="49" cm="1">
        <f t="array" ref="N148">INDEX(GMW!$A$2:$NF$60,MATCH(1,(GMW!$NE$2:$NE$60=N$3)*(GMW!$ND$2:$ND$60=N$4)*(GMW!$NF$2:$NF$60=N$1),0),$C148-1966)</f>
        <v>163780</v>
      </c>
      <c r="O148" s="49" cm="1">
        <f t="array" ref="O148">INDEX(GMW!$A$2:$NF$60,MATCH(1,(GMW!$NE$2:$NE$60=O$3)*(GMW!$ND$2:$ND$60=O$4)*(GMW!$NF$2:$NF$60=O$1),0),$C148-1966)</f>
        <v>15786440</v>
      </c>
      <c r="P148" s="49" cm="1">
        <f t="array" ref="P148">INDEX(GMW!$A$2:$NF$60,MATCH(1,(GMW!$NE$2:$NE$60=P$3)*(GMW!$ND$2:$ND$60=P$4)*(GMW!$NF$2:$NF$60=P$1),0),$C148-1966)</f>
        <v>79.808580000000006</v>
      </c>
      <c r="Q148" s="49" cm="1">
        <f t="array" ref="Q148">INDEX(GMW!$A$2:$NF$60,MATCH(1,(GMW!$NE$2:$NE$60=Q$3)*(GMW!$ND$2:$ND$60=Q$4)*(GMW!$NF$2:$NF$60=Q$1),0),$C148-1966)</f>
        <v>1.9705330000000001</v>
      </c>
    </row>
    <row r="149" spans="1:17" x14ac:dyDescent="0.25">
      <c r="B149" s="49">
        <f t="shared" si="7"/>
        <v>2008</v>
      </c>
      <c r="C149" s="49">
        <f t="shared" si="6"/>
        <v>2115</v>
      </c>
      <c r="D149" s="49" cm="1">
        <f t="array" ref="D149">INDEX(GMW!$A$2:$NF$60,MATCH(1,(GMW!$NE$2:$NE$60=D$3)*(GMW!$ND$2:$ND$60=D$4)*(GMW!$NF$2:$NF$60=D$1),0),$C149-1966)</f>
        <v>531619</v>
      </c>
      <c r="E149" s="49" cm="1">
        <f t="array" ref="E149">INDEX(GMW!$A$2:$NF$60,MATCH(1,(GMW!$NE$2:$NE$60=E$3)*(GMW!$ND$2:$ND$60=E$4)*(GMW!$NF$2:$NF$60=E$1),0),$C149-1966)</f>
        <v>85.633330000000001</v>
      </c>
      <c r="F149" s="49" cm="1">
        <f t="array" ref="F149">INDEX(GMW!$A$2:$NF$60,MATCH(1,(GMW!$NE$2:$NE$60=F$3)*(GMW!$ND$2:$ND$60=F$4)*(GMW!$NF$2:$NF$60=F$1),0),$C149-1966)</f>
        <v>164942</v>
      </c>
      <c r="G149" s="49" cm="1">
        <f t="array" ref="G149">INDEX(GMW!$A$2:$NF$60,MATCH(1,(GMW!$NE$2:$NE$60=G$3)*(GMW!$ND$2:$ND$60=G$4)*(GMW!$NF$2:$NF$60=G$1),0),$C149-1966)</f>
        <v>160848</v>
      </c>
      <c r="H149" s="49" cm="1">
        <f t="array" ref="H149">INDEX(GMW!$A$2:$NF$60,MATCH(1,(GMW!$NE$2:$NE$60=H$3)*(GMW!$ND$2:$ND$60=H$4)*(GMW!$NF$2:$NF$60=H$1),0),$C149-1966)</f>
        <v>15752280</v>
      </c>
      <c r="I149" s="49" cm="1">
        <f t="array" ref="I149">INDEX(GMW!$A$2:$NF$60,MATCH(1,(GMW!$NE$2:$NE$60=I$3)*(GMW!$ND$2:$ND$60=I$4)*(GMW!$NF$2:$NF$60=I$1),0),$C149-1966)</f>
        <v>80.984560000000002</v>
      </c>
      <c r="J149" s="49" cm="1">
        <f t="array" ref="J149">INDEX(GMW!$A$2:$NF$60,MATCH(1,(GMW!$NE$2:$NE$60=J$3)*(GMW!$ND$2:$ND$60=J$4)*(GMW!$NF$2:$NF$60=J$1),0),$C149-1966)</f>
        <v>1.8918330000000001</v>
      </c>
      <c r="K149" s="49" cm="1">
        <f t="array" ref="K149">INDEX(GMW!$A$2:$NF$60,MATCH(1,(GMW!$NE$2:$NE$60=K$3)*(GMW!$ND$2:$ND$60=K$4)*(GMW!$NF$2:$NF$60=K$1),0),$C149-1966)</f>
        <v>531619</v>
      </c>
      <c r="L149" s="49" cm="1">
        <f t="array" ref="L149">INDEX(GMW!$A$2:$NF$60,MATCH(1,(GMW!$NE$2:$NE$60=L$3)*(GMW!$ND$2:$ND$60=L$4)*(GMW!$NF$2:$NF$60=L$1),0),$C149-1966)</f>
        <v>85.633330000000001</v>
      </c>
      <c r="M149" s="49" cm="1">
        <f t="array" ref="M149">INDEX(GMW!$A$2:$NF$60,MATCH(1,(GMW!$NE$2:$NE$60=M$3)*(GMW!$ND$2:$ND$60=M$4)*(GMW!$NF$2:$NF$60=M$1),0),$C149-1966)</f>
        <v>164942</v>
      </c>
      <c r="N149" s="49" cm="1">
        <f t="array" ref="N149">INDEX(GMW!$A$2:$NF$60,MATCH(1,(GMW!$NE$2:$NE$60=N$3)*(GMW!$ND$2:$ND$60=N$4)*(GMW!$NF$2:$NF$60=N$1),0),$C149-1966)</f>
        <v>160848</v>
      </c>
      <c r="O149" s="49" cm="1">
        <f t="array" ref="O149">INDEX(GMW!$A$2:$NF$60,MATCH(1,(GMW!$NE$2:$NE$60=O$3)*(GMW!$ND$2:$ND$60=O$4)*(GMW!$NF$2:$NF$60=O$1),0),$C149-1966)</f>
        <v>15752280</v>
      </c>
      <c r="P149" s="49" cm="1">
        <f t="array" ref="P149">INDEX(GMW!$A$2:$NF$60,MATCH(1,(GMW!$NE$2:$NE$60=P$3)*(GMW!$ND$2:$ND$60=P$4)*(GMW!$NF$2:$NF$60=P$1),0),$C149-1966)</f>
        <v>80.984560000000002</v>
      </c>
      <c r="Q149" s="49" cm="1">
        <f t="array" ref="Q149">INDEX(GMW!$A$2:$NF$60,MATCH(1,(GMW!$NE$2:$NE$60=Q$3)*(GMW!$ND$2:$ND$60=Q$4)*(GMW!$NF$2:$NF$60=Q$1),0),$C149-1966)</f>
        <v>1.8918330000000001</v>
      </c>
    </row>
    <row r="150" spans="1:17" x14ac:dyDescent="0.25">
      <c r="B150" s="49">
        <f t="shared" si="7"/>
        <v>2008</v>
      </c>
      <c r="C150" s="49">
        <f t="shared" si="6"/>
        <v>2116</v>
      </c>
      <c r="D150" s="49" cm="1">
        <f t="array" ref="D150">INDEX(GMW!$A$2:$NF$60,MATCH(1,(GMW!$NE$2:$NE$60=D$3)*(GMW!$ND$2:$ND$60=D$4)*(GMW!$NF$2:$NF$60=D$1),0),$C150-1966)</f>
        <v>520230</v>
      </c>
      <c r="E150" s="49" cm="1">
        <f t="array" ref="E150">INDEX(GMW!$A$2:$NF$60,MATCH(1,(GMW!$NE$2:$NE$60=E$3)*(GMW!$ND$2:$ND$60=E$4)*(GMW!$NF$2:$NF$60=E$1),0),$C150-1966)</f>
        <v>85.733329999999995</v>
      </c>
      <c r="F150" s="49" cm="1">
        <f t="array" ref="F150">INDEX(GMW!$A$2:$NF$60,MATCH(1,(GMW!$NE$2:$NE$60=F$3)*(GMW!$ND$2:$ND$60=F$4)*(GMW!$NF$2:$NF$60=F$1),0),$C150-1966)</f>
        <v>158580</v>
      </c>
      <c r="G150" s="49" cm="1">
        <f t="array" ref="G150">INDEX(GMW!$A$2:$NF$60,MATCH(1,(GMW!$NE$2:$NE$60=G$3)*(GMW!$ND$2:$ND$60=G$4)*(GMW!$NF$2:$NF$60=G$1),0),$C150-1966)</f>
        <v>152350</v>
      </c>
      <c r="H150" s="49" cm="1">
        <f t="array" ref="H150">INDEX(GMW!$A$2:$NF$60,MATCH(1,(GMW!$NE$2:$NE$60=H$3)*(GMW!$ND$2:$ND$60=H$4)*(GMW!$NF$2:$NF$60=H$1),0),$C150-1966)</f>
        <v>15521000</v>
      </c>
      <c r="I150" s="49" cm="1">
        <f t="array" ref="I150">INDEX(GMW!$A$2:$NF$60,MATCH(1,(GMW!$NE$2:$NE$60=I$3)*(GMW!$ND$2:$ND$60=I$4)*(GMW!$NF$2:$NF$60=I$1),0),$C150-1966)</f>
        <v>80.901570000000007</v>
      </c>
      <c r="J150" s="49" cm="1">
        <f t="array" ref="J150">INDEX(GMW!$A$2:$NF$60,MATCH(1,(GMW!$NE$2:$NE$60=J$3)*(GMW!$ND$2:$ND$60=J$4)*(GMW!$NF$2:$NF$60=J$1),0),$C150-1966)</f>
        <v>1.5699000000000001</v>
      </c>
      <c r="K150" s="49" cm="1">
        <f t="array" ref="K150">INDEX(GMW!$A$2:$NF$60,MATCH(1,(GMW!$NE$2:$NE$60=K$3)*(GMW!$ND$2:$ND$60=K$4)*(GMW!$NF$2:$NF$60=K$1),0),$C150-1966)</f>
        <v>520230</v>
      </c>
      <c r="L150" s="49" cm="1">
        <f t="array" ref="L150">INDEX(GMW!$A$2:$NF$60,MATCH(1,(GMW!$NE$2:$NE$60=L$3)*(GMW!$ND$2:$ND$60=L$4)*(GMW!$NF$2:$NF$60=L$1),0),$C150-1966)</f>
        <v>85.733329999999995</v>
      </c>
      <c r="M150" s="49" cm="1">
        <f t="array" ref="M150">INDEX(GMW!$A$2:$NF$60,MATCH(1,(GMW!$NE$2:$NE$60=M$3)*(GMW!$ND$2:$ND$60=M$4)*(GMW!$NF$2:$NF$60=M$1),0),$C150-1966)</f>
        <v>158580</v>
      </c>
      <c r="N150" s="49" cm="1">
        <f t="array" ref="N150">INDEX(GMW!$A$2:$NF$60,MATCH(1,(GMW!$NE$2:$NE$60=N$3)*(GMW!$ND$2:$ND$60=N$4)*(GMW!$NF$2:$NF$60=N$1),0),$C150-1966)</f>
        <v>152350</v>
      </c>
      <c r="O150" s="49" cm="1">
        <f t="array" ref="O150">INDEX(GMW!$A$2:$NF$60,MATCH(1,(GMW!$NE$2:$NE$60=O$3)*(GMW!$ND$2:$ND$60=O$4)*(GMW!$NF$2:$NF$60=O$1),0),$C150-1966)</f>
        <v>15521000</v>
      </c>
      <c r="P150" s="49" cm="1">
        <f t="array" ref="P150">INDEX(GMW!$A$2:$NF$60,MATCH(1,(GMW!$NE$2:$NE$60=P$3)*(GMW!$ND$2:$ND$60=P$4)*(GMW!$NF$2:$NF$60=P$1),0),$C150-1966)</f>
        <v>80.901570000000007</v>
      </c>
      <c r="Q150" s="49" cm="1">
        <f t="array" ref="Q150">INDEX(GMW!$A$2:$NF$60,MATCH(1,(GMW!$NE$2:$NE$60=Q$3)*(GMW!$ND$2:$ND$60=Q$4)*(GMW!$NF$2:$NF$60=Q$1),0),$C150-1966)</f>
        <v>1.5699000000000001</v>
      </c>
    </row>
    <row r="151" spans="1:17" x14ac:dyDescent="0.25">
      <c r="A151" s="49">
        <v>2009</v>
      </c>
      <c r="B151" s="49">
        <f t="shared" si="7"/>
        <v>2009</v>
      </c>
      <c r="C151" s="49">
        <f t="shared" si="6"/>
        <v>2117</v>
      </c>
      <c r="D151" s="49" cm="1">
        <f t="array" ref="D151">INDEX(GMW!$A$2:$NF$60,MATCH(1,(GMW!$NE$2:$NE$60=D$3)*(GMW!$ND$2:$ND$60=D$4)*(GMW!$NF$2:$NF$60=D$1),0),$C151-1966)</f>
        <v>509646</v>
      </c>
      <c r="E151" s="49" cm="1">
        <f t="array" ref="E151">INDEX(GMW!$A$2:$NF$60,MATCH(1,(GMW!$NE$2:$NE$60=E$3)*(GMW!$ND$2:$ND$60=E$4)*(GMW!$NF$2:$NF$60=E$1),0),$C151-1966)</f>
        <v>85.433329999999998</v>
      </c>
      <c r="F151" s="49" cm="1">
        <f t="array" ref="F151">INDEX(GMW!$A$2:$NF$60,MATCH(1,(GMW!$NE$2:$NE$60=F$3)*(GMW!$ND$2:$ND$60=F$4)*(GMW!$NF$2:$NF$60=F$1),0),$C151-1966)</f>
        <v>148383</v>
      </c>
      <c r="G151" s="49" cm="1">
        <f t="array" ref="G151">INDEX(GMW!$A$2:$NF$60,MATCH(1,(GMW!$NE$2:$NE$60=G$3)*(GMW!$ND$2:$ND$60=G$4)*(GMW!$NF$2:$NF$60=G$1),0),$C151-1966)</f>
        <v>146327</v>
      </c>
      <c r="H151" s="49" cm="1">
        <f t="array" ref="H151">INDEX(GMW!$A$2:$NF$60,MATCH(1,(GMW!$NE$2:$NE$60=H$3)*(GMW!$ND$2:$ND$60=H$4)*(GMW!$NF$2:$NF$60=H$1),0),$C151-1966)</f>
        <v>15268100</v>
      </c>
      <c r="I151" s="49" cm="1">
        <f t="array" ref="I151">INDEX(GMW!$A$2:$NF$60,MATCH(1,(GMW!$NE$2:$NE$60=I$3)*(GMW!$ND$2:$ND$60=I$4)*(GMW!$NF$2:$NF$60=I$1),0),$C151-1966)</f>
        <v>80.982590000000002</v>
      </c>
      <c r="J151" s="49" cm="1">
        <f t="array" ref="J151">INDEX(GMW!$A$2:$NF$60,MATCH(1,(GMW!$NE$2:$NE$60=J$3)*(GMW!$ND$2:$ND$60=J$4)*(GMW!$NF$2:$NF$60=J$1),0),$C151-1966)</f>
        <v>1.4345669999999999</v>
      </c>
      <c r="K151" s="49" cm="1">
        <f t="array" ref="K151">INDEX(GMW!$A$2:$NF$60,MATCH(1,(GMW!$NE$2:$NE$60=K$3)*(GMW!$ND$2:$ND$60=K$4)*(GMW!$NF$2:$NF$60=K$1),0),$C151-1966)</f>
        <v>509646</v>
      </c>
      <c r="L151" s="49" cm="1">
        <f t="array" ref="L151">INDEX(GMW!$A$2:$NF$60,MATCH(1,(GMW!$NE$2:$NE$60=L$3)*(GMW!$ND$2:$ND$60=L$4)*(GMW!$NF$2:$NF$60=L$1),0),$C151-1966)</f>
        <v>85.433329999999998</v>
      </c>
      <c r="M151" s="49" cm="1">
        <f t="array" ref="M151">INDEX(GMW!$A$2:$NF$60,MATCH(1,(GMW!$NE$2:$NE$60=M$3)*(GMW!$ND$2:$ND$60=M$4)*(GMW!$NF$2:$NF$60=M$1),0),$C151-1966)</f>
        <v>148383</v>
      </c>
      <c r="N151" s="49" cm="1">
        <f t="array" ref="N151">INDEX(GMW!$A$2:$NF$60,MATCH(1,(GMW!$NE$2:$NE$60=N$3)*(GMW!$ND$2:$ND$60=N$4)*(GMW!$NF$2:$NF$60=N$1),0),$C151-1966)</f>
        <v>146327</v>
      </c>
      <c r="O151" s="49" cm="1">
        <f t="array" ref="O151">INDEX(GMW!$A$2:$NF$60,MATCH(1,(GMW!$NE$2:$NE$60=O$3)*(GMW!$ND$2:$ND$60=O$4)*(GMW!$NF$2:$NF$60=O$1),0),$C151-1966)</f>
        <v>15268100</v>
      </c>
      <c r="P151" s="49" cm="1">
        <f t="array" ref="P151">INDEX(GMW!$A$2:$NF$60,MATCH(1,(GMW!$NE$2:$NE$60=P$3)*(GMW!$ND$2:$ND$60=P$4)*(GMW!$NF$2:$NF$60=P$1),0),$C151-1966)</f>
        <v>80.982590000000002</v>
      </c>
      <c r="Q151" s="49" cm="1">
        <f t="array" ref="Q151">INDEX(GMW!$A$2:$NF$60,MATCH(1,(GMW!$NE$2:$NE$60=Q$3)*(GMW!$ND$2:$ND$60=Q$4)*(GMW!$NF$2:$NF$60=Q$1),0),$C151-1966)</f>
        <v>1.4345669999999999</v>
      </c>
    </row>
    <row r="152" spans="1:17" x14ac:dyDescent="0.25">
      <c r="B152" s="49">
        <f t="shared" si="7"/>
        <v>2009</v>
      </c>
      <c r="C152" s="49">
        <f t="shared" si="6"/>
        <v>2118</v>
      </c>
      <c r="D152" s="49" cm="1">
        <f t="array" ref="D152">INDEX(GMW!$A$2:$NF$60,MATCH(1,(GMW!$NE$2:$NE$60=D$3)*(GMW!$ND$2:$ND$60=D$4)*(GMW!$NF$2:$NF$60=D$1),0),$C152-1966)</f>
        <v>508009</v>
      </c>
      <c r="E152" s="49" cm="1">
        <f t="array" ref="E152">INDEX(GMW!$A$2:$NF$60,MATCH(1,(GMW!$NE$2:$NE$60=E$3)*(GMW!$ND$2:$ND$60=E$4)*(GMW!$NF$2:$NF$60=E$1),0),$C152-1966)</f>
        <v>86.366669999999999</v>
      </c>
      <c r="F152" s="49" cm="1">
        <f t="array" ref="F152">INDEX(GMW!$A$2:$NF$60,MATCH(1,(GMW!$NE$2:$NE$60=F$3)*(GMW!$ND$2:$ND$60=F$4)*(GMW!$NF$2:$NF$60=F$1),0),$C152-1966)</f>
        <v>146862</v>
      </c>
      <c r="G152" s="49" cm="1">
        <f t="array" ref="G152">INDEX(GMW!$A$2:$NF$60,MATCH(1,(GMW!$NE$2:$NE$60=G$3)*(GMW!$ND$2:$ND$60=G$4)*(GMW!$NF$2:$NF$60=G$1),0),$C152-1966)</f>
        <v>146677</v>
      </c>
      <c r="H152" s="49" cm="1">
        <f t="array" ref="H152">INDEX(GMW!$A$2:$NF$60,MATCH(1,(GMW!$NE$2:$NE$60=H$3)*(GMW!$ND$2:$ND$60=H$4)*(GMW!$NF$2:$NF$60=H$1),0),$C152-1966)</f>
        <v>15372740</v>
      </c>
      <c r="I152" s="49" cm="1">
        <f t="array" ref="I152">INDEX(GMW!$A$2:$NF$60,MATCH(1,(GMW!$NE$2:$NE$60=I$3)*(GMW!$ND$2:$ND$60=I$4)*(GMW!$NF$2:$NF$60=I$1),0),$C152-1966)</f>
        <v>81.518600000000006</v>
      </c>
      <c r="J152" s="49" cm="1">
        <f t="array" ref="J152">INDEX(GMW!$A$2:$NF$60,MATCH(1,(GMW!$NE$2:$NE$60=J$3)*(GMW!$ND$2:$ND$60=J$4)*(GMW!$NF$2:$NF$60=J$1),0),$C152-1966)</f>
        <v>1.550333</v>
      </c>
      <c r="K152" s="49" cm="1">
        <f t="array" ref="K152">INDEX(GMW!$A$2:$NF$60,MATCH(1,(GMW!$NE$2:$NE$60=K$3)*(GMW!$ND$2:$ND$60=K$4)*(GMW!$NF$2:$NF$60=K$1),0),$C152-1966)</f>
        <v>508009</v>
      </c>
      <c r="L152" s="49" cm="1">
        <f t="array" ref="L152">INDEX(GMW!$A$2:$NF$60,MATCH(1,(GMW!$NE$2:$NE$60=L$3)*(GMW!$ND$2:$ND$60=L$4)*(GMW!$NF$2:$NF$60=L$1),0),$C152-1966)</f>
        <v>86.366669999999999</v>
      </c>
      <c r="M152" s="49" cm="1">
        <f t="array" ref="M152">INDEX(GMW!$A$2:$NF$60,MATCH(1,(GMW!$NE$2:$NE$60=M$3)*(GMW!$ND$2:$ND$60=M$4)*(GMW!$NF$2:$NF$60=M$1),0),$C152-1966)</f>
        <v>146862</v>
      </c>
      <c r="N152" s="49" cm="1">
        <f t="array" ref="N152">INDEX(GMW!$A$2:$NF$60,MATCH(1,(GMW!$NE$2:$NE$60=N$3)*(GMW!$ND$2:$ND$60=N$4)*(GMW!$NF$2:$NF$60=N$1),0),$C152-1966)</f>
        <v>146677</v>
      </c>
      <c r="O152" s="49" cm="1">
        <f t="array" ref="O152">INDEX(GMW!$A$2:$NF$60,MATCH(1,(GMW!$NE$2:$NE$60=O$3)*(GMW!$ND$2:$ND$60=O$4)*(GMW!$NF$2:$NF$60=O$1),0),$C152-1966)</f>
        <v>15372740</v>
      </c>
      <c r="P152" s="49" cm="1">
        <f t="array" ref="P152">INDEX(GMW!$A$2:$NF$60,MATCH(1,(GMW!$NE$2:$NE$60=P$3)*(GMW!$ND$2:$ND$60=P$4)*(GMW!$NF$2:$NF$60=P$1),0),$C152-1966)</f>
        <v>81.518600000000006</v>
      </c>
      <c r="Q152" s="49" cm="1">
        <f t="array" ref="Q152">INDEX(GMW!$A$2:$NF$60,MATCH(1,(GMW!$NE$2:$NE$60=Q$3)*(GMW!$ND$2:$ND$60=Q$4)*(GMW!$NF$2:$NF$60=Q$1),0),$C152-1966)</f>
        <v>1.550333</v>
      </c>
    </row>
    <row r="153" spans="1:17" x14ac:dyDescent="0.25">
      <c r="B153" s="49">
        <f t="shared" si="7"/>
        <v>2009</v>
      </c>
      <c r="C153" s="49">
        <f t="shared" si="6"/>
        <v>2119</v>
      </c>
      <c r="D153" s="49" cm="1">
        <f t="array" ref="D153">INDEX(GMW!$A$2:$NF$60,MATCH(1,(GMW!$NE$2:$NE$60=D$3)*(GMW!$ND$2:$ND$60=D$4)*(GMW!$NF$2:$NF$60=D$1),0),$C153-1966)</f>
        <v>508398</v>
      </c>
      <c r="E153" s="49" cm="1">
        <f t="array" ref="E153">INDEX(GMW!$A$2:$NF$60,MATCH(1,(GMW!$NE$2:$NE$60=E$3)*(GMW!$ND$2:$ND$60=E$4)*(GMW!$NF$2:$NF$60=E$1),0),$C153-1966)</f>
        <v>86.933329999999998</v>
      </c>
      <c r="F153" s="49" cm="1">
        <f t="array" ref="F153">INDEX(GMW!$A$2:$NF$60,MATCH(1,(GMW!$NE$2:$NE$60=F$3)*(GMW!$ND$2:$ND$60=F$4)*(GMW!$NF$2:$NF$60=F$1),0),$C153-1966)</f>
        <v>146171</v>
      </c>
      <c r="G153" s="49" cm="1">
        <f t="array" ref="G153">INDEX(GMW!$A$2:$NF$60,MATCH(1,(GMW!$NE$2:$NE$60=G$3)*(GMW!$ND$2:$ND$60=G$4)*(GMW!$NF$2:$NF$60=G$1),0),$C153-1966)</f>
        <v>150636</v>
      </c>
      <c r="H153" s="49" cm="1">
        <f t="array" ref="H153">INDEX(GMW!$A$2:$NF$60,MATCH(1,(GMW!$NE$2:$NE$60=H$3)*(GMW!$ND$2:$ND$60=H$4)*(GMW!$NF$2:$NF$60=H$1),0),$C153-1966)</f>
        <v>15534400</v>
      </c>
      <c r="I153" s="49" cm="1">
        <f t="array" ref="I153">INDEX(GMW!$A$2:$NF$60,MATCH(1,(GMW!$NE$2:$NE$60=I$3)*(GMW!$ND$2:$ND$60=I$4)*(GMW!$NF$2:$NF$60=I$1),0),$C153-1966)</f>
        <v>82.307590000000005</v>
      </c>
      <c r="J153" s="49" cm="1">
        <f t="array" ref="J153">INDEX(GMW!$A$2:$NF$60,MATCH(1,(GMW!$NE$2:$NE$60=J$3)*(GMW!$ND$2:$ND$60=J$4)*(GMW!$NF$2:$NF$60=J$1),0),$C153-1966)</f>
        <v>1.6411</v>
      </c>
      <c r="K153" s="49" cm="1">
        <f t="array" ref="K153">INDEX(GMW!$A$2:$NF$60,MATCH(1,(GMW!$NE$2:$NE$60=K$3)*(GMW!$ND$2:$ND$60=K$4)*(GMW!$NF$2:$NF$60=K$1),0),$C153-1966)</f>
        <v>508398</v>
      </c>
      <c r="L153" s="49" cm="1">
        <f t="array" ref="L153">INDEX(GMW!$A$2:$NF$60,MATCH(1,(GMW!$NE$2:$NE$60=L$3)*(GMW!$ND$2:$ND$60=L$4)*(GMW!$NF$2:$NF$60=L$1),0),$C153-1966)</f>
        <v>86.933329999999998</v>
      </c>
      <c r="M153" s="49" cm="1">
        <f t="array" ref="M153">INDEX(GMW!$A$2:$NF$60,MATCH(1,(GMW!$NE$2:$NE$60=M$3)*(GMW!$ND$2:$ND$60=M$4)*(GMW!$NF$2:$NF$60=M$1),0),$C153-1966)</f>
        <v>146171</v>
      </c>
      <c r="N153" s="49" cm="1">
        <f t="array" ref="N153">INDEX(GMW!$A$2:$NF$60,MATCH(1,(GMW!$NE$2:$NE$60=N$3)*(GMW!$ND$2:$ND$60=N$4)*(GMW!$NF$2:$NF$60=N$1),0),$C153-1966)</f>
        <v>150636</v>
      </c>
      <c r="O153" s="49" cm="1">
        <f t="array" ref="O153">INDEX(GMW!$A$2:$NF$60,MATCH(1,(GMW!$NE$2:$NE$60=O$3)*(GMW!$ND$2:$ND$60=O$4)*(GMW!$NF$2:$NF$60=O$1),0),$C153-1966)</f>
        <v>15534400</v>
      </c>
      <c r="P153" s="49" cm="1">
        <f t="array" ref="P153">INDEX(GMW!$A$2:$NF$60,MATCH(1,(GMW!$NE$2:$NE$60=P$3)*(GMW!$ND$2:$ND$60=P$4)*(GMW!$NF$2:$NF$60=P$1),0),$C153-1966)</f>
        <v>82.307590000000005</v>
      </c>
      <c r="Q153" s="49" cm="1">
        <f t="array" ref="Q153">INDEX(GMW!$A$2:$NF$60,MATCH(1,(GMW!$NE$2:$NE$60=Q$3)*(GMW!$ND$2:$ND$60=Q$4)*(GMW!$NF$2:$NF$60=Q$1),0),$C153-1966)</f>
        <v>1.6411</v>
      </c>
    </row>
    <row r="154" spans="1:17" x14ac:dyDescent="0.25">
      <c r="B154" s="49">
        <f t="shared" si="7"/>
        <v>2009</v>
      </c>
      <c r="C154" s="49">
        <f t="shared" si="6"/>
        <v>2120</v>
      </c>
      <c r="D154" s="49" cm="1">
        <f t="array" ref="D154">INDEX(GMW!$A$2:$NF$60,MATCH(1,(GMW!$NE$2:$NE$60=D$3)*(GMW!$ND$2:$ND$60=D$4)*(GMW!$NF$2:$NF$60=D$1),0),$C154-1966)</f>
        <v>509889</v>
      </c>
      <c r="E154" s="49" cm="1">
        <f t="array" ref="E154">INDEX(GMW!$A$2:$NF$60,MATCH(1,(GMW!$NE$2:$NE$60=E$3)*(GMW!$ND$2:$ND$60=E$4)*(GMW!$NF$2:$NF$60=E$1),0),$C154-1966)</f>
        <v>87.566670000000002</v>
      </c>
      <c r="F154" s="49" cm="1">
        <f t="array" ref="F154">INDEX(GMW!$A$2:$NF$60,MATCH(1,(GMW!$NE$2:$NE$60=F$3)*(GMW!$ND$2:$ND$60=F$4)*(GMW!$NF$2:$NF$60=F$1),0),$C154-1966)</f>
        <v>152995</v>
      </c>
      <c r="G154" s="49" cm="1">
        <f t="array" ref="G154">INDEX(GMW!$A$2:$NF$60,MATCH(1,(GMW!$NE$2:$NE$60=G$3)*(GMW!$ND$2:$ND$60=G$4)*(GMW!$NF$2:$NF$60=G$1),0),$C154-1966)</f>
        <v>153109</v>
      </c>
      <c r="H154" s="49" cm="1">
        <f t="array" ref="H154">INDEX(GMW!$A$2:$NF$60,MATCH(1,(GMW!$NE$2:$NE$60=H$3)*(GMW!$ND$2:$ND$60=H$4)*(GMW!$NF$2:$NF$60=H$1),0),$C154-1966)</f>
        <v>15727440</v>
      </c>
      <c r="I154" s="49" cm="1">
        <f t="array" ref="I154">INDEX(GMW!$A$2:$NF$60,MATCH(1,(GMW!$NE$2:$NE$60=I$3)*(GMW!$ND$2:$ND$60=I$4)*(GMW!$NF$2:$NF$60=I$1),0),$C154-1966)</f>
        <v>83.093440000000001</v>
      </c>
      <c r="J154" s="49" cm="1">
        <f t="array" ref="J154">INDEX(GMW!$A$2:$NF$60,MATCH(1,(GMW!$NE$2:$NE$60=J$3)*(GMW!$ND$2:$ND$60=J$4)*(GMW!$NF$2:$NF$60=J$1),0),$C154-1966)</f>
        <v>1.6345000000000001</v>
      </c>
      <c r="K154" s="49" cm="1">
        <f t="array" ref="K154">INDEX(GMW!$A$2:$NF$60,MATCH(1,(GMW!$NE$2:$NE$60=K$3)*(GMW!$ND$2:$ND$60=K$4)*(GMW!$NF$2:$NF$60=K$1),0),$C154-1966)</f>
        <v>509889</v>
      </c>
      <c r="L154" s="49" cm="1">
        <f t="array" ref="L154">INDEX(GMW!$A$2:$NF$60,MATCH(1,(GMW!$NE$2:$NE$60=L$3)*(GMW!$ND$2:$ND$60=L$4)*(GMW!$NF$2:$NF$60=L$1),0),$C154-1966)</f>
        <v>87.566670000000002</v>
      </c>
      <c r="M154" s="49" cm="1">
        <f t="array" ref="M154">INDEX(GMW!$A$2:$NF$60,MATCH(1,(GMW!$NE$2:$NE$60=M$3)*(GMW!$ND$2:$ND$60=M$4)*(GMW!$NF$2:$NF$60=M$1),0),$C154-1966)</f>
        <v>152995</v>
      </c>
      <c r="N154" s="49" cm="1">
        <f t="array" ref="N154">INDEX(GMW!$A$2:$NF$60,MATCH(1,(GMW!$NE$2:$NE$60=N$3)*(GMW!$ND$2:$ND$60=N$4)*(GMW!$NF$2:$NF$60=N$1),0),$C154-1966)</f>
        <v>153109</v>
      </c>
      <c r="O154" s="49" cm="1">
        <f t="array" ref="O154">INDEX(GMW!$A$2:$NF$60,MATCH(1,(GMW!$NE$2:$NE$60=O$3)*(GMW!$ND$2:$ND$60=O$4)*(GMW!$NF$2:$NF$60=O$1),0),$C154-1966)</f>
        <v>15727440</v>
      </c>
      <c r="P154" s="49" cm="1">
        <f t="array" ref="P154">INDEX(GMW!$A$2:$NF$60,MATCH(1,(GMW!$NE$2:$NE$60=P$3)*(GMW!$ND$2:$ND$60=P$4)*(GMW!$NF$2:$NF$60=P$1),0),$C154-1966)</f>
        <v>83.093440000000001</v>
      </c>
      <c r="Q154" s="49" cm="1">
        <f t="array" ref="Q154">INDEX(GMW!$A$2:$NF$60,MATCH(1,(GMW!$NE$2:$NE$60=Q$3)*(GMW!$ND$2:$ND$60=Q$4)*(GMW!$NF$2:$NF$60=Q$1),0),$C154-1966)</f>
        <v>1.6345000000000001</v>
      </c>
    </row>
    <row r="155" spans="1:17" x14ac:dyDescent="0.25">
      <c r="A155" s="49">
        <v>2010</v>
      </c>
      <c r="B155" s="49">
        <f t="shared" si="7"/>
        <v>2010</v>
      </c>
      <c r="C155" s="49">
        <f t="shared" si="6"/>
        <v>2121</v>
      </c>
      <c r="D155" s="49" cm="1">
        <f t="array" ref="D155">INDEX(GMW!$A$2:$NF$60,MATCH(1,(GMW!$NE$2:$NE$60=D$3)*(GMW!$ND$2:$ND$60=D$4)*(GMW!$NF$2:$NF$60=D$1),0),$C155-1966)</f>
        <v>514595</v>
      </c>
      <c r="E155" s="49" cm="1">
        <f t="array" ref="E155">INDEX(GMW!$A$2:$NF$60,MATCH(1,(GMW!$NE$2:$NE$60=E$3)*(GMW!$ND$2:$ND$60=E$4)*(GMW!$NF$2:$NF$60=E$1),0),$C155-1966)</f>
        <v>88.233329999999995</v>
      </c>
      <c r="F155" s="49" cm="1">
        <f t="array" ref="F155">INDEX(GMW!$A$2:$NF$60,MATCH(1,(GMW!$NE$2:$NE$60=F$3)*(GMW!$ND$2:$ND$60=F$4)*(GMW!$NF$2:$NF$60=F$1),0),$C155-1966)</f>
        <v>152875</v>
      </c>
      <c r="G155" s="49" cm="1">
        <f t="array" ref="G155">INDEX(GMW!$A$2:$NF$60,MATCH(1,(GMW!$NE$2:$NE$60=G$3)*(GMW!$ND$2:$ND$60=G$4)*(GMW!$NF$2:$NF$60=G$1),0),$C155-1966)</f>
        <v>155913</v>
      </c>
      <c r="H155" s="49" cm="1">
        <f t="array" ref="H155">INDEX(GMW!$A$2:$NF$60,MATCH(1,(GMW!$NE$2:$NE$60=H$3)*(GMW!$ND$2:$ND$60=H$4)*(GMW!$NF$2:$NF$60=H$1),0),$C155-1966)</f>
        <v>15894490</v>
      </c>
      <c r="I155" s="49" cm="1">
        <f t="array" ref="I155">INDEX(GMW!$A$2:$NF$60,MATCH(1,(GMW!$NE$2:$NE$60=I$3)*(GMW!$ND$2:$ND$60=I$4)*(GMW!$NF$2:$NF$60=I$1),0),$C155-1966)</f>
        <v>83.990579999999994</v>
      </c>
      <c r="J155" s="49" cm="1">
        <f t="array" ref="J155">INDEX(GMW!$A$2:$NF$60,MATCH(1,(GMW!$NE$2:$NE$60=J$3)*(GMW!$ND$2:$ND$60=J$4)*(GMW!$NF$2:$NF$60=J$1),0),$C155-1966)</f>
        <v>1.5609999999999999</v>
      </c>
      <c r="K155" s="49" cm="1">
        <f t="array" ref="K155">INDEX(GMW!$A$2:$NF$60,MATCH(1,(GMW!$NE$2:$NE$60=K$3)*(GMW!$ND$2:$ND$60=K$4)*(GMW!$NF$2:$NF$60=K$1),0),$C155-1966)</f>
        <v>514595</v>
      </c>
      <c r="L155" s="49" cm="1">
        <f t="array" ref="L155">INDEX(GMW!$A$2:$NF$60,MATCH(1,(GMW!$NE$2:$NE$60=L$3)*(GMW!$ND$2:$ND$60=L$4)*(GMW!$NF$2:$NF$60=L$1),0),$C155-1966)</f>
        <v>88.233329999999995</v>
      </c>
      <c r="M155" s="49" cm="1">
        <f t="array" ref="M155">INDEX(GMW!$A$2:$NF$60,MATCH(1,(GMW!$NE$2:$NE$60=M$3)*(GMW!$ND$2:$ND$60=M$4)*(GMW!$NF$2:$NF$60=M$1),0),$C155-1966)</f>
        <v>152875</v>
      </c>
      <c r="N155" s="49" cm="1">
        <f t="array" ref="N155">INDEX(GMW!$A$2:$NF$60,MATCH(1,(GMW!$NE$2:$NE$60=N$3)*(GMW!$ND$2:$ND$60=N$4)*(GMW!$NF$2:$NF$60=N$1),0),$C155-1966)</f>
        <v>155913</v>
      </c>
      <c r="O155" s="49" cm="1">
        <f t="array" ref="O155">INDEX(GMW!$A$2:$NF$60,MATCH(1,(GMW!$NE$2:$NE$60=O$3)*(GMW!$ND$2:$ND$60=O$4)*(GMW!$NF$2:$NF$60=O$1),0),$C155-1966)</f>
        <v>15894490</v>
      </c>
      <c r="P155" s="49" cm="1">
        <f t="array" ref="P155">INDEX(GMW!$A$2:$NF$60,MATCH(1,(GMW!$NE$2:$NE$60=P$3)*(GMW!$ND$2:$ND$60=P$4)*(GMW!$NF$2:$NF$60=P$1),0),$C155-1966)</f>
        <v>83.990579999999994</v>
      </c>
      <c r="Q155" s="49" cm="1">
        <f t="array" ref="Q155">INDEX(GMW!$A$2:$NF$60,MATCH(1,(GMW!$NE$2:$NE$60=Q$3)*(GMW!$ND$2:$ND$60=Q$4)*(GMW!$NF$2:$NF$60=Q$1),0),$C155-1966)</f>
        <v>1.5609999999999999</v>
      </c>
    </row>
    <row r="156" spans="1:17" x14ac:dyDescent="0.25">
      <c r="B156" s="49">
        <f t="shared" si="7"/>
        <v>2010</v>
      </c>
      <c r="C156" s="49">
        <f t="shared" si="6"/>
        <v>2122</v>
      </c>
      <c r="D156" s="49" cm="1">
        <f t="array" ref="D156">INDEX(GMW!$A$2:$NF$60,MATCH(1,(GMW!$NE$2:$NE$60=D$3)*(GMW!$ND$2:$ND$60=D$4)*(GMW!$NF$2:$NF$60=D$1),0),$C156-1966)</f>
        <v>520128</v>
      </c>
      <c r="E156" s="49" cm="1">
        <f t="array" ref="E156">INDEX(GMW!$A$2:$NF$60,MATCH(1,(GMW!$NE$2:$NE$60=E$3)*(GMW!$ND$2:$ND$60=E$4)*(GMW!$NF$2:$NF$60=E$1),0),$C156-1966)</f>
        <v>89.366669999999999</v>
      </c>
      <c r="F156" s="49" cm="1">
        <f t="array" ref="F156">INDEX(GMW!$A$2:$NF$60,MATCH(1,(GMW!$NE$2:$NE$60=F$3)*(GMW!$ND$2:$ND$60=F$4)*(GMW!$NF$2:$NF$60=F$1),0),$C156-1966)</f>
        <v>157927</v>
      </c>
      <c r="G156" s="49" cm="1">
        <f t="array" ref="G156">INDEX(GMW!$A$2:$NF$60,MATCH(1,(GMW!$NE$2:$NE$60=G$3)*(GMW!$ND$2:$ND$60=G$4)*(GMW!$NF$2:$NF$60=G$1),0),$C156-1966)</f>
        <v>160853</v>
      </c>
      <c r="H156" s="49" cm="1">
        <f t="array" ref="H156">INDEX(GMW!$A$2:$NF$60,MATCH(1,(GMW!$NE$2:$NE$60=H$3)*(GMW!$ND$2:$ND$60=H$4)*(GMW!$NF$2:$NF$60=H$1),0),$C156-1966)</f>
        <v>16108710</v>
      </c>
      <c r="I156" s="49" cm="1">
        <f t="array" ref="I156">INDEX(GMW!$A$2:$NF$60,MATCH(1,(GMW!$NE$2:$NE$60=I$3)*(GMW!$ND$2:$ND$60=I$4)*(GMW!$NF$2:$NF$60=I$1),0),$C156-1966)</f>
        <v>84.494789999999995</v>
      </c>
      <c r="J156" s="49" cm="1">
        <f t="array" ref="J156">INDEX(GMW!$A$2:$NF$60,MATCH(1,(GMW!$NE$2:$NE$60=J$3)*(GMW!$ND$2:$ND$60=J$4)*(GMW!$NF$2:$NF$60=J$1),0),$C156-1966)</f>
        <v>1.4909330000000001</v>
      </c>
      <c r="K156" s="49" cm="1">
        <f t="array" ref="K156">INDEX(GMW!$A$2:$NF$60,MATCH(1,(GMW!$NE$2:$NE$60=K$3)*(GMW!$ND$2:$ND$60=K$4)*(GMW!$NF$2:$NF$60=K$1),0),$C156-1966)</f>
        <v>520128</v>
      </c>
      <c r="L156" s="49" cm="1">
        <f t="array" ref="L156">INDEX(GMW!$A$2:$NF$60,MATCH(1,(GMW!$NE$2:$NE$60=L$3)*(GMW!$ND$2:$ND$60=L$4)*(GMW!$NF$2:$NF$60=L$1),0),$C156-1966)</f>
        <v>89.366669999999999</v>
      </c>
      <c r="M156" s="49" cm="1">
        <f t="array" ref="M156">INDEX(GMW!$A$2:$NF$60,MATCH(1,(GMW!$NE$2:$NE$60=M$3)*(GMW!$ND$2:$ND$60=M$4)*(GMW!$NF$2:$NF$60=M$1),0),$C156-1966)</f>
        <v>157927</v>
      </c>
      <c r="N156" s="49" cm="1">
        <f t="array" ref="N156">INDEX(GMW!$A$2:$NF$60,MATCH(1,(GMW!$NE$2:$NE$60=N$3)*(GMW!$ND$2:$ND$60=N$4)*(GMW!$NF$2:$NF$60=N$1),0),$C156-1966)</f>
        <v>160853</v>
      </c>
      <c r="O156" s="49" cm="1">
        <f t="array" ref="O156">INDEX(GMW!$A$2:$NF$60,MATCH(1,(GMW!$NE$2:$NE$60=O$3)*(GMW!$ND$2:$ND$60=O$4)*(GMW!$NF$2:$NF$60=O$1),0),$C156-1966)</f>
        <v>16108710</v>
      </c>
      <c r="P156" s="49" cm="1">
        <f t="array" ref="P156">INDEX(GMW!$A$2:$NF$60,MATCH(1,(GMW!$NE$2:$NE$60=P$3)*(GMW!$ND$2:$ND$60=P$4)*(GMW!$NF$2:$NF$60=P$1),0),$C156-1966)</f>
        <v>84.494789999999995</v>
      </c>
      <c r="Q156" s="49" cm="1">
        <f t="array" ref="Q156">INDEX(GMW!$A$2:$NF$60,MATCH(1,(GMW!$NE$2:$NE$60=Q$3)*(GMW!$ND$2:$ND$60=Q$4)*(GMW!$NF$2:$NF$60=Q$1),0),$C156-1966)</f>
        <v>1.4909330000000001</v>
      </c>
    </row>
    <row r="157" spans="1:17" x14ac:dyDescent="0.25">
      <c r="B157" s="49">
        <f t="shared" si="7"/>
        <v>2010</v>
      </c>
      <c r="C157" s="49">
        <f t="shared" si="6"/>
        <v>2123</v>
      </c>
      <c r="D157" s="49" cm="1">
        <f t="array" ref="D157">INDEX(GMW!$A$2:$NF$60,MATCH(1,(GMW!$NE$2:$NE$60=D$3)*(GMW!$ND$2:$ND$60=D$4)*(GMW!$NF$2:$NF$60=D$1),0),$C157-1966)</f>
        <v>523173</v>
      </c>
      <c r="E157" s="49" cm="1">
        <f t="array" ref="E157">INDEX(GMW!$A$2:$NF$60,MATCH(1,(GMW!$NE$2:$NE$60=E$3)*(GMW!$ND$2:$ND$60=E$4)*(GMW!$NF$2:$NF$60=E$1),0),$C157-1966)</f>
        <v>89.633330000000001</v>
      </c>
      <c r="F157" s="49" cm="1">
        <f t="array" ref="F157">INDEX(GMW!$A$2:$NF$60,MATCH(1,(GMW!$NE$2:$NE$60=F$3)*(GMW!$ND$2:$ND$60=F$4)*(GMW!$NF$2:$NF$60=F$1),0),$C157-1966)</f>
        <v>159590</v>
      </c>
      <c r="G157" s="49" cm="1">
        <f t="array" ref="G157">INDEX(GMW!$A$2:$NF$60,MATCH(1,(GMW!$NE$2:$NE$60=G$3)*(GMW!$ND$2:$ND$60=G$4)*(GMW!$NF$2:$NF$60=G$1),0),$C157-1966)</f>
        <v>166050</v>
      </c>
      <c r="H157" s="49" cm="1">
        <f t="array" ref="H157">INDEX(GMW!$A$2:$NF$60,MATCH(1,(GMW!$NE$2:$NE$60=H$3)*(GMW!$ND$2:$ND$60=H$4)*(GMW!$NF$2:$NF$60=H$1),0),$C157-1966)</f>
        <v>16274360</v>
      </c>
      <c r="I157" s="49" cm="1">
        <f t="array" ref="I157">INDEX(GMW!$A$2:$NF$60,MATCH(1,(GMW!$NE$2:$NE$60=I$3)*(GMW!$ND$2:$ND$60=I$4)*(GMW!$NF$2:$NF$60=I$1),0),$C157-1966)</f>
        <v>85.201759999999993</v>
      </c>
      <c r="J157" s="49" cm="1">
        <f t="array" ref="J157">INDEX(GMW!$A$2:$NF$60,MATCH(1,(GMW!$NE$2:$NE$60=J$3)*(GMW!$ND$2:$ND$60=J$4)*(GMW!$NF$2:$NF$60=J$1),0),$C157-1966)</f>
        <v>1.5512330000000001</v>
      </c>
      <c r="K157" s="49" cm="1">
        <f t="array" ref="K157">INDEX(GMW!$A$2:$NF$60,MATCH(1,(GMW!$NE$2:$NE$60=K$3)*(GMW!$ND$2:$ND$60=K$4)*(GMW!$NF$2:$NF$60=K$1),0),$C157-1966)</f>
        <v>523173</v>
      </c>
      <c r="L157" s="49" cm="1">
        <f t="array" ref="L157">INDEX(GMW!$A$2:$NF$60,MATCH(1,(GMW!$NE$2:$NE$60=L$3)*(GMW!$ND$2:$ND$60=L$4)*(GMW!$NF$2:$NF$60=L$1),0),$C157-1966)</f>
        <v>89.633330000000001</v>
      </c>
      <c r="M157" s="49" cm="1">
        <f t="array" ref="M157">INDEX(GMW!$A$2:$NF$60,MATCH(1,(GMW!$NE$2:$NE$60=M$3)*(GMW!$ND$2:$ND$60=M$4)*(GMW!$NF$2:$NF$60=M$1),0),$C157-1966)</f>
        <v>159590</v>
      </c>
      <c r="N157" s="49" cm="1">
        <f t="array" ref="N157">INDEX(GMW!$A$2:$NF$60,MATCH(1,(GMW!$NE$2:$NE$60=N$3)*(GMW!$ND$2:$ND$60=N$4)*(GMW!$NF$2:$NF$60=N$1),0),$C157-1966)</f>
        <v>166050</v>
      </c>
      <c r="O157" s="49" cm="1">
        <f t="array" ref="O157">INDEX(GMW!$A$2:$NF$60,MATCH(1,(GMW!$NE$2:$NE$60=O$3)*(GMW!$ND$2:$ND$60=O$4)*(GMW!$NF$2:$NF$60=O$1),0),$C157-1966)</f>
        <v>16274360</v>
      </c>
      <c r="P157" s="49" cm="1">
        <f t="array" ref="P157">INDEX(GMW!$A$2:$NF$60,MATCH(1,(GMW!$NE$2:$NE$60=P$3)*(GMW!$ND$2:$ND$60=P$4)*(GMW!$NF$2:$NF$60=P$1),0),$C157-1966)</f>
        <v>85.201759999999993</v>
      </c>
      <c r="Q157" s="49" cm="1">
        <f t="array" ref="Q157">INDEX(GMW!$A$2:$NF$60,MATCH(1,(GMW!$NE$2:$NE$60=Q$3)*(GMW!$ND$2:$ND$60=Q$4)*(GMW!$NF$2:$NF$60=Q$1),0),$C157-1966)</f>
        <v>1.5512330000000001</v>
      </c>
    </row>
    <row r="158" spans="1:17" x14ac:dyDescent="0.25">
      <c r="B158" s="49">
        <f t="shared" si="7"/>
        <v>2010</v>
      </c>
      <c r="C158" s="49">
        <f t="shared" si="6"/>
        <v>2124</v>
      </c>
      <c r="D158" s="49" cm="1">
        <f t="array" ref="D158">INDEX(GMW!$A$2:$NF$60,MATCH(1,(GMW!$NE$2:$NE$60=D$3)*(GMW!$ND$2:$ND$60=D$4)*(GMW!$NF$2:$NF$60=D$1),0),$C158-1966)</f>
        <v>523515</v>
      </c>
      <c r="E158" s="49" cm="1">
        <f t="array" ref="E158">INDEX(GMW!$A$2:$NF$60,MATCH(1,(GMW!$NE$2:$NE$60=E$3)*(GMW!$ND$2:$ND$60=E$4)*(GMW!$NF$2:$NF$60=E$1),0),$C158-1966)</f>
        <v>90.5</v>
      </c>
      <c r="F158" s="49" cm="1">
        <f t="array" ref="F158">INDEX(GMW!$A$2:$NF$60,MATCH(1,(GMW!$NE$2:$NE$60=F$3)*(GMW!$ND$2:$ND$60=F$4)*(GMW!$NF$2:$NF$60=F$1),0),$C158-1966)</f>
        <v>162838</v>
      </c>
      <c r="G158" s="49" cm="1">
        <f t="array" ref="G158">INDEX(GMW!$A$2:$NF$60,MATCH(1,(GMW!$NE$2:$NE$60=G$3)*(GMW!$ND$2:$ND$60=G$4)*(GMW!$NF$2:$NF$60=G$1),0),$C158-1966)</f>
        <v>167478</v>
      </c>
      <c r="H158" s="49" cm="1">
        <f t="array" ref="H158">INDEX(GMW!$A$2:$NF$60,MATCH(1,(GMW!$NE$2:$NE$60=H$3)*(GMW!$ND$2:$ND$60=H$4)*(GMW!$NF$2:$NF$60=H$1),0),$C158-1966)</f>
        <v>16436670</v>
      </c>
      <c r="I158" s="49" cm="1">
        <f t="array" ref="I158">INDEX(GMW!$A$2:$NF$60,MATCH(1,(GMW!$NE$2:$NE$60=I$3)*(GMW!$ND$2:$ND$60=I$4)*(GMW!$NF$2:$NF$60=I$1),0),$C158-1966)</f>
        <v>86.367130000000003</v>
      </c>
      <c r="J158" s="49" cm="1">
        <f t="array" ref="J158">INDEX(GMW!$A$2:$NF$60,MATCH(1,(GMW!$NE$2:$NE$60=J$3)*(GMW!$ND$2:$ND$60=J$4)*(GMW!$NF$2:$NF$60=J$1),0),$C158-1966)</f>
        <v>1.580867</v>
      </c>
      <c r="K158" s="49" cm="1">
        <f t="array" ref="K158">INDEX(GMW!$A$2:$NF$60,MATCH(1,(GMW!$NE$2:$NE$60=K$3)*(GMW!$ND$2:$ND$60=K$4)*(GMW!$NF$2:$NF$60=K$1),0),$C158-1966)</f>
        <v>523515</v>
      </c>
      <c r="L158" s="49" cm="1">
        <f t="array" ref="L158">INDEX(GMW!$A$2:$NF$60,MATCH(1,(GMW!$NE$2:$NE$60=L$3)*(GMW!$ND$2:$ND$60=L$4)*(GMW!$NF$2:$NF$60=L$1),0),$C158-1966)</f>
        <v>90.5</v>
      </c>
      <c r="M158" s="49" cm="1">
        <f t="array" ref="M158">INDEX(GMW!$A$2:$NF$60,MATCH(1,(GMW!$NE$2:$NE$60=M$3)*(GMW!$ND$2:$ND$60=M$4)*(GMW!$NF$2:$NF$60=M$1),0),$C158-1966)</f>
        <v>162838</v>
      </c>
      <c r="N158" s="49" cm="1">
        <f t="array" ref="N158">INDEX(GMW!$A$2:$NF$60,MATCH(1,(GMW!$NE$2:$NE$60=N$3)*(GMW!$ND$2:$ND$60=N$4)*(GMW!$NF$2:$NF$60=N$1),0),$C158-1966)</f>
        <v>167478</v>
      </c>
      <c r="O158" s="49" cm="1">
        <f t="array" ref="O158">INDEX(GMW!$A$2:$NF$60,MATCH(1,(GMW!$NE$2:$NE$60=O$3)*(GMW!$ND$2:$ND$60=O$4)*(GMW!$NF$2:$NF$60=O$1),0),$C158-1966)</f>
        <v>16436670</v>
      </c>
      <c r="P158" s="49" cm="1">
        <f t="array" ref="P158">INDEX(GMW!$A$2:$NF$60,MATCH(1,(GMW!$NE$2:$NE$60=P$3)*(GMW!$ND$2:$ND$60=P$4)*(GMW!$NF$2:$NF$60=P$1),0),$C158-1966)</f>
        <v>86.367130000000003</v>
      </c>
      <c r="Q158" s="49" cm="1">
        <f t="array" ref="Q158">INDEX(GMW!$A$2:$NF$60,MATCH(1,(GMW!$NE$2:$NE$60=Q$3)*(GMW!$ND$2:$ND$60=Q$4)*(GMW!$NF$2:$NF$60=Q$1),0),$C158-1966)</f>
        <v>1.580867</v>
      </c>
    </row>
    <row r="159" spans="1:17" x14ac:dyDescent="0.25">
      <c r="A159" s="49">
        <v>2011</v>
      </c>
      <c r="B159" s="49">
        <f t="shared" si="7"/>
        <v>2011</v>
      </c>
      <c r="C159" s="49">
        <f t="shared" si="6"/>
        <v>2125</v>
      </c>
      <c r="D159" s="49" cm="1">
        <f t="array" ref="D159">INDEX(GMW!$A$2:$NF$60,MATCH(1,(GMW!$NE$2:$NE$60=D$3)*(GMW!$ND$2:$ND$60=D$4)*(GMW!$NF$2:$NF$60=D$1),0),$C159-1966)</f>
        <v>524955</v>
      </c>
      <c r="E159" s="49" cm="1">
        <f t="array" ref="E159">INDEX(GMW!$A$2:$NF$60,MATCH(1,(GMW!$NE$2:$NE$60=E$3)*(GMW!$ND$2:$ND$60=E$4)*(GMW!$NF$2:$NF$60=E$1),0),$C159-1966)</f>
        <v>91.833340000000007</v>
      </c>
      <c r="F159" s="49" cm="1">
        <f t="array" ref="F159">INDEX(GMW!$A$2:$NF$60,MATCH(1,(GMW!$NE$2:$NE$60=F$3)*(GMW!$ND$2:$ND$60=F$4)*(GMW!$NF$2:$NF$60=F$1),0),$C159-1966)</f>
        <v>169542</v>
      </c>
      <c r="G159" s="49" cm="1">
        <f t="array" ref="G159">INDEX(GMW!$A$2:$NF$60,MATCH(1,(GMW!$NE$2:$NE$60=G$3)*(GMW!$ND$2:$ND$60=G$4)*(GMW!$NF$2:$NF$60=G$1),0),$C159-1966)</f>
        <v>163551</v>
      </c>
      <c r="H159" s="49" cm="1">
        <f t="array" ref="H159">INDEX(GMW!$A$2:$NF$60,MATCH(1,(GMW!$NE$2:$NE$60=H$3)*(GMW!$ND$2:$ND$60=H$4)*(GMW!$NF$2:$NF$60=H$1),0),$C159-1966)</f>
        <v>16556350</v>
      </c>
      <c r="I159" s="49" cm="1">
        <f t="array" ref="I159">INDEX(GMW!$A$2:$NF$60,MATCH(1,(GMW!$NE$2:$NE$60=I$3)*(GMW!$ND$2:$ND$60=I$4)*(GMW!$NF$2:$NF$60=I$1),0),$C159-1966)</f>
        <v>87.711870000000005</v>
      </c>
      <c r="J159" s="49" cm="1">
        <f t="array" ref="J159">INDEX(GMW!$A$2:$NF$60,MATCH(1,(GMW!$NE$2:$NE$60=J$3)*(GMW!$ND$2:$ND$60=J$4)*(GMW!$NF$2:$NF$60=J$1),0),$C159-1966)</f>
        <v>1.6028</v>
      </c>
      <c r="K159" s="49" cm="1">
        <f t="array" ref="K159">INDEX(GMW!$A$2:$NF$60,MATCH(1,(GMW!$NE$2:$NE$60=K$3)*(GMW!$ND$2:$ND$60=K$4)*(GMW!$NF$2:$NF$60=K$1),0),$C159-1966)</f>
        <v>524955</v>
      </c>
      <c r="L159" s="49" cm="1">
        <f t="array" ref="L159">INDEX(GMW!$A$2:$NF$60,MATCH(1,(GMW!$NE$2:$NE$60=L$3)*(GMW!$ND$2:$ND$60=L$4)*(GMW!$NF$2:$NF$60=L$1),0),$C159-1966)</f>
        <v>91.833340000000007</v>
      </c>
      <c r="M159" s="49" cm="1">
        <f t="array" ref="M159">INDEX(GMW!$A$2:$NF$60,MATCH(1,(GMW!$NE$2:$NE$60=M$3)*(GMW!$ND$2:$ND$60=M$4)*(GMW!$NF$2:$NF$60=M$1),0),$C159-1966)</f>
        <v>169542</v>
      </c>
      <c r="N159" s="49" cm="1">
        <f t="array" ref="N159">INDEX(GMW!$A$2:$NF$60,MATCH(1,(GMW!$NE$2:$NE$60=N$3)*(GMW!$ND$2:$ND$60=N$4)*(GMW!$NF$2:$NF$60=N$1),0),$C159-1966)</f>
        <v>163551</v>
      </c>
      <c r="O159" s="49" cm="1">
        <f t="array" ref="O159">INDEX(GMW!$A$2:$NF$60,MATCH(1,(GMW!$NE$2:$NE$60=O$3)*(GMW!$ND$2:$ND$60=O$4)*(GMW!$NF$2:$NF$60=O$1),0),$C159-1966)</f>
        <v>16556350</v>
      </c>
      <c r="P159" s="49" cm="1">
        <f t="array" ref="P159">INDEX(GMW!$A$2:$NF$60,MATCH(1,(GMW!$NE$2:$NE$60=P$3)*(GMW!$ND$2:$ND$60=P$4)*(GMW!$NF$2:$NF$60=P$1),0),$C159-1966)</f>
        <v>87.711870000000005</v>
      </c>
      <c r="Q159" s="49" cm="1">
        <f t="array" ref="Q159">INDEX(GMW!$A$2:$NF$60,MATCH(1,(GMW!$NE$2:$NE$60=Q$3)*(GMW!$ND$2:$ND$60=Q$4)*(GMW!$NF$2:$NF$60=Q$1),0),$C159-1966)</f>
        <v>1.6028</v>
      </c>
    </row>
    <row r="160" spans="1:17" x14ac:dyDescent="0.25">
      <c r="B160" s="49">
        <f t="shared" si="7"/>
        <v>2011</v>
      </c>
      <c r="C160" s="49">
        <f t="shared" si="6"/>
        <v>2126</v>
      </c>
      <c r="D160" s="49" cm="1">
        <f t="array" ref="D160">INDEX(GMW!$A$2:$NF$60,MATCH(1,(GMW!$NE$2:$NE$60=D$3)*(GMW!$ND$2:$ND$60=D$4)*(GMW!$NF$2:$NF$60=D$1),0),$C160-1966)</f>
        <v>525418</v>
      </c>
      <c r="E160" s="49" cm="1">
        <f t="array" ref="E160">INDEX(GMW!$A$2:$NF$60,MATCH(1,(GMW!$NE$2:$NE$60=E$3)*(GMW!$ND$2:$ND$60=E$4)*(GMW!$NF$2:$NF$60=E$1),0),$C160-1966)</f>
        <v>93.3</v>
      </c>
      <c r="F160" s="49" cm="1">
        <f t="array" ref="F160">INDEX(GMW!$A$2:$NF$60,MATCH(1,(GMW!$NE$2:$NE$60=F$3)*(GMW!$ND$2:$ND$60=F$4)*(GMW!$NF$2:$NF$60=F$1),0),$C160-1966)</f>
        <v>167089</v>
      </c>
      <c r="G160" s="49" cm="1">
        <f t="array" ref="G160">INDEX(GMW!$A$2:$NF$60,MATCH(1,(GMW!$NE$2:$NE$60=G$3)*(GMW!$ND$2:$ND$60=G$4)*(GMW!$NF$2:$NF$60=G$1),0),$C160-1966)</f>
        <v>168441</v>
      </c>
      <c r="H160" s="49" cm="1">
        <f t="array" ref="H160">INDEX(GMW!$A$2:$NF$60,MATCH(1,(GMW!$NE$2:$NE$60=H$3)*(GMW!$ND$2:$ND$60=H$4)*(GMW!$NF$2:$NF$60=H$1),0),$C160-1966)</f>
        <v>16669510</v>
      </c>
      <c r="I160" s="49" cm="1">
        <f t="array" ref="I160">INDEX(GMW!$A$2:$NF$60,MATCH(1,(GMW!$NE$2:$NE$60=I$3)*(GMW!$ND$2:$ND$60=I$4)*(GMW!$NF$2:$NF$60=I$1),0),$C160-1966)</f>
        <v>88.735759999999999</v>
      </c>
      <c r="J160" s="49" cm="1">
        <f t="array" ref="J160">INDEX(GMW!$A$2:$NF$60,MATCH(1,(GMW!$NE$2:$NE$60=J$3)*(GMW!$ND$2:$ND$60=J$4)*(GMW!$NF$2:$NF$60=J$1),0),$C160-1966)</f>
        <v>1.629033</v>
      </c>
      <c r="K160" s="49" cm="1">
        <f t="array" ref="K160">INDEX(GMW!$A$2:$NF$60,MATCH(1,(GMW!$NE$2:$NE$60=K$3)*(GMW!$ND$2:$ND$60=K$4)*(GMW!$NF$2:$NF$60=K$1),0),$C160-1966)</f>
        <v>525418</v>
      </c>
      <c r="L160" s="49" cm="1">
        <f t="array" ref="L160">INDEX(GMW!$A$2:$NF$60,MATCH(1,(GMW!$NE$2:$NE$60=L$3)*(GMW!$ND$2:$ND$60=L$4)*(GMW!$NF$2:$NF$60=L$1),0),$C160-1966)</f>
        <v>93.3</v>
      </c>
      <c r="M160" s="49" cm="1">
        <f t="array" ref="M160">INDEX(GMW!$A$2:$NF$60,MATCH(1,(GMW!$NE$2:$NE$60=M$3)*(GMW!$ND$2:$ND$60=M$4)*(GMW!$NF$2:$NF$60=M$1),0),$C160-1966)</f>
        <v>167089</v>
      </c>
      <c r="N160" s="49" cm="1">
        <f t="array" ref="N160">INDEX(GMW!$A$2:$NF$60,MATCH(1,(GMW!$NE$2:$NE$60=N$3)*(GMW!$ND$2:$ND$60=N$4)*(GMW!$NF$2:$NF$60=N$1),0),$C160-1966)</f>
        <v>168441</v>
      </c>
      <c r="O160" s="49" cm="1">
        <f t="array" ref="O160">INDEX(GMW!$A$2:$NF$60,MATCH(1,(GMW!$NE$2:$NE$60=O$3)*(GMW!$ND$2:$ND$60=O$4)*(GMW!$NF$2:$NF$60=O$1),0),$C160-1966)</f>
        <v>16669510</v>
      </c>
      <c r="P160" s="49" cm="1">
        <f t="array" ref="P160">INDEX(GMW!$A$2:$NF$60,MATCH(1,(GMW!$NE$2:$NE$60=P$3)*(GMW!$ND$2:$ND$60=P$4)*(GMW!$NF$2:$NF$60=P$1),0),$C160-1966)</f>
        <v>88.735759999999999</v>
      </c>
      <c r="Q160" s="49" cm="1">
        <f t="array" ref="Q160">INDEX(GMW!$A$2:$NF$60,MATCH(1,(GMW!$NE$2:$NE$60=Q$3)*(GMW!$ND$2:$ND$60=Q$4)*(GMW!$NF$2:$NF$60=Q$1),0),$C160-1966)</f>
        <v>1.629033</v>
      </c>
    </row>
    <row r="161" spans="1:17" x14ac:dyDescent="0.25">
      <c r="B161" s="49">
        <f t="shared" si="7"/>
        <v>2011</v>
      </c>
      <c r="C161" s="49">
        <f t="shared" si="6"/>
        <v>2127</v>
      </c>
      <c r="D161" s="49" cm="1">
        <f t="array" ref="D161">INDEX(GMW!$A$2:$NF$60,MATCH(1,(GMW!$NE$2:$NE$60=D$3)*(GMW!$ND$2:$ND$60=D$4)*(GMW!$NF$2:$NF$60=D$1),0),$C161-1966)</f>
        <v>527034</v>
      </c>
      <c r="E161" s="49" cm="1">
        <f t="array" ref="E161">INDEX(GMW!$A$2:$NF$60,MATCH(1,(GMW!$NE$2:$NE$60=E$3)*(GMW!$ND$2:$ND$60=E$4)*(GMW!$NF$2:$NF$60=E$1),0),$C161-1966)</f>
        <v>93.833340000000007</v>
      </c>
      <c r="F161" s="49" cm="1">
        <f t="array" ref="F161">INDEX(GMW!$A$2:$NF$60,MATCH(1,(GMW!$NE$2:$NE$60=F$3)*(GMW!$ND$2:$ND$60=F$4)*(GMW!$NF$2:$NF$60=F$1),0),$C161-1966)</f>
        <v>169000</v>
      </c>
      <c r="G161" s="49" cm="1">
        <f t="array" ref="G161">INDEX(GMW!$A$2:$NF$60,MATCH(1,(GMW!$NE$2:$NE$60=G$3)*(GMW!$ND$2:$ND$60=G$4)*(GMW!$NF$2:$NF$60=G$1),0),$C161-1966)</f>
        <v>168134</v>
      </c>
      <c r="H161" s="49" cm="1">
        <f t="array" ref="H161">INDEX(GMW!$A$2:$NF$60,MATCH(1,(GMW!$NE$2:$NE$60=H$3)*(GMW!$ND$2:$ND$60=H$4)*(GMW!$NF$2:$NF$60=H$1),0),$C161-1966)</f>
        <v>16791240</v>
      </c>
      <c r="I161" s="49" cm="1">
        <f t="array" ref="I161">INDEX(GMW!$A$2:$NF$60,MATCH(1,(GMW!$NE$2:$NE$60=I$3)*(GMW!$ND$2:$ND$60=I$4)*(GMW!$NF$2:$NF$60=I$1),0),$C161-1966)</f>
        <v>89.570760000000007</v>
      </c>
      <c r="J161" s="49" cm="1">
        <f t="array" ref="J161">INDEX(GMW!$A$2:$NF$60,MATCH(1,(GMW!$NE$2:$NE$60=J$3)*(GMW!$ND$2:$ND$60=J$4)*(GMW!$NF$2:$NF$60=J$1),0),$C161-1966)</f>
        <v>1.6092</v>
      </c>
      <c r="K161" s="49" cm="1">
        <f t="array" ref="K161">INDEX(GMW!$A$2:$NF$60,MATCH(1,(GMW!$NE$2:$NE$60=K$3)*(GMW!$ND$2:$ND$60=K$4)*(GMW!$NF$2:$NF$60=K$1),0),$C161-1966)</f>
        <v>527034</v>
      </c>
      <c r="L161" s="49" cm="1">
        <f t="array" ref="L161">INDEX(GMW!$A$2:$NF$60,MATCH(1,(GMW!$NE$2:$NE$60=L$3)*(GMW!$ND$2:$ND$60=L$4)*(GMW!$NF$2:$NF$60=L$1),0),$C161-1966)</f>
        <v>93.833340000000007</v>
      </c>
      <c r="M161" s="49" cm="1">
        <f t="array" ref="M161">INDEX(GMW!$A$2:$NF$60,MATCH(1,(GMW!$NE$2:$NE$60=M$3)*(GMW!$ND$2:$ND$60=M$4)*(GMW!$NF$2:$NF$60=M$1),0),$C161-1966)</f>
        <v>169000</v>
      </c>
      <c r="N161" s="49" cm="1">
        <f t="array" ref="N161">INDEX(GMW!$A$2:$NF$60,MATCH(1,(GMW!$NE$2:$NE$60=N$3)*(GMW!$ND$2:$ND$60=N$4)*(GMW!$NF$2:$NF$60=N$1),0),$C161-1966)</f>
        <v>168134</v>
      </c>
      <c r="O161" s="49" cm="1">
        <f t="array" ref="O161">INDEX(GMW!$A$2:$NF$60,MATCH(1,(GMW!$NE$2:$NE$60=O$3)*(GMW!$ND$2:$ND$60=O$4)*(GMW!$NF$2:$NF$60=O$1),0),$C161-1966)</f>
        <v>16791240</v>
      </c>
      <c r="P161" s="49" cm="1">
        <f t="array" ref="P161">INDEX(GMW!$A$2:$NF$60,MATCH(1,(GMW!$NE$2:$NE$60=P$3)*(GMW!$ND$2:$ND$60=P$4)*(GMW!$NF$2:$NF$60=P$1),0),$C161-1966)</f>
        <v>89.570760000000007</v>
      </c>
      <c r="Q161" s="49" cm="1">
        <f t="array" ref="Q161">INDEX(GMW!$A$2:$NF$60,MATCH(1,(GMW!$NE$2:$NE$60=Q$3)*(GMW!$ND$2:$ND$60=Q$4)*(GMW!$NF$2:$NF$60=Q$1),0),$C161-1966)</f>
        <v>1.6092</v>
      </c>
    </row>
    <row r="162" spans="1:17" x14ac:dyDescent="0.25">
      <c r="B162" s="49">
        <f t="shared" si="7"/>
        <v>2011</v>
      </c>
      <c r="C162" s="49">
        <f t="shared" si="6"/>
        <v>2128</v>
      </c>
      <c r="D162" s="49" cm="1">
        <f t="array" ref="D162">INDEX(GMW!$A$2:$NF$60,MATCH(1,(GMW!$NE$2:$NE$60=D$3)*(GMW!$ND$2:$ND$60=D$4)*(GMW!$NF$2:$NF$60=D$1),0),$C162-1966)</f>
        <v>527698</v>
      </c>
      <c r="E162" s="49" cm="1">
        <f t="array" ref="E162">INDEX(GMW!$A$2:$NF$60,MATCH(1,(GMW!$NE$2:$NE$60=E$3)*(GMW!$ND$2:$ND$60=E$4)*(GMW!$NF$2:$NF$60=E$1),0),$C162-1966)</f>
        <v>94.733329999999995</v>
      </c>
      <c r="F162" s="49" cm="1">
        <f t="array" ref="F162">INDEX(GMW!$A$2:$NF$60,MATCH(1,(GMW!$NE$2:$NE$60=F$3)*(GMW!$ND$2:$ND$60=F$4)*(GMW!$NF$2:$NF$60=F$1),0),$C162-1966)</f>
        <v>171534</v>
      </c>
      <c r="G162" s="49" cm="1">
        <f t="array" ref="G162">INDEX(GMW!$A$2:$NF$60,MATCH(1,(GMW!$NE$2:$NE$60=G$3)*(GMW!$ND$2:$ND$60=G$4)*(GMW!$NF$2:$NF$60=G$1),0),$C162-1966)</f>
        <v>169238</v>
      </c>
      <c r="H162" s="49" cm="1">
        <f t="array" ref="H162">INDEX(GMW!$A$2:$NF$60,MATCH(1,(GMW!$NE$2:$NE$60=H$3)*(GMW!$ND$2:$ND$60=H$4)*(GMW!$NF$2:$NF$60=H$1),0),$C162-1966)</f>
        <v>16916790</v>
      </c>
      <c r="I162" s="49" cm="1">
        <f t="array" ref="I162">INDEX(GMW!$A$2:$NF$60,MATCH(1,(GMW!$NE$2:$NE$60=I$3)*(GMW!$ND$2:$ND$60=I$4)*(GMW!$NF$2:$NF$60=I$1),0),$C162-1966)</f>
        <v>90.411479999999997</v>
      </c>
      <c r="J162" s="49" cm="1">
        <f t="array" ref="J162">INDEX(GMW!$A$2:$NF$60,MATCH(1,(GMW!$NE$2:$NE$60=J$3)*(GMW!$ND$2:$ND$60=J$4)*(GMW!$NF$2:$NF$60=J$1),0),$C162-1966)</f>
        <v>1.5716330000000001</v>
      </c>
      <c r="K162" s="49" cm="1">
        <f t="array" ref="K162">INDEX(GMW!$A$2:$NF$60,MATCH(1,(GMW!$NE$2:$NE$60=K$3)*(GMW!$ND$2:$ND$60=K$4)*(GMW!$NF$2:$NF$60=K$1),0),$C162-1966)</f>
        <v>527698</v>
      </c>
      <c r="L162" s="49" cm="1">
        <f t="array" ref="L162">INDEX(GMW!$A$2:$NF$60,MATCH(1,(GMW!$NE$2:$NE$60=L$3)*(GMW!$ND$2:$ND$60=L$4)*(GMW!$NF$2:$NF$60=L$1),0),$C162-1966)</f>
        <v>94.733329999999995</v>
      </c>
      <c r="M162" s="49" cm="1">
        <f t="array" ref="M162">INDEX(GMW!$A$2:$NF$60,MATCH(1,(GMW!$NE$2:$NE$60=M$3)*(GMW!$ND$2:$ND$60=M$4)*(GMW!$NF$2:$NF$60=M$1),0),$C162-1966)</f>
        <v>171534</v>
      </c>
      <c r="N162" s="49" cm="1">
        <f t="array" ref="N162">INDEX(GMW!$A$2:$NF$60,MATCH(1,(GMW!$NE$2:$NE$60=N$3)*(GMW!$ND$2:$ND$60=N$4)*(GMW!$NF$2:$NF$60=N$1),0),$C162-1966)</f>
        <v>169238</v>
      </c>
      <c r="O162" s="49" cm="1">
        <f t="array" ref="O162">INDEX(GMW!$A$2:$NF$60,MATCH(1,(GMW!$NE$2:$NE$60=O$3)*(GMW!$ND$2:$ND$60=O$4)*(GMW!$NF$2:$NF$60=O$1),0),$C162-1966)</f>
        <v>16916790</v>
      </c>
      <c r="P162" s="49" cm="1">
        <f t="array" ref="P162">INDEX(GMW!$A$2:$NF$60,MATCH(1,(GMW!$NE$2:$NE$60=P$3)*(GMW!$ND$2:$ND$60=P$4)*(GMW!$NF$2:$NF$60=P$1),0),$C162-1966)</f>
        <v>90.411479999999997</v>
      </c>
      <c r="Q162" s="49" cm="1">
        <f t="array" ref="Q162">INDEX(GMW!$A$2:$NF$60,MATCH(1,(GMW!$NE$2:$NE$60=Q$3)*(GMW!$ND$2:$ND$60=Q$4)*(GMW!$NF$2:$NF$60=Q$1),0),$C162-1966)</f>
        <v>1.5716330000000001</v>
      </c>
    </row>
    <row r="163" spans="1:17" x14ac:dyDescent="0.25">
      <c r="A163" s="49">
        <v>2012</v>
      </c>
      <c r="B163" s="49">
        <f t="shared" si="7"/>
        <v>2012</v>
      </c>
      <c r="C163" s="49">
        <f t="shared" si="6"/>
        <v>2129</v>
      </c>
      <c r="D163" s="49" cm="1">
        <f t="array" ref="D163">INDEX(GMW!$A$2:$NF$60,MATCH(1,(GMW!$NE$2:$NE$60=D$3)*(GMW!$ND$2:$ND$60=D$4)*(GMW!$NF$2:$NF$60=D$1),0),$C163-1966)</f>
        <v>532300</v>
      </c>
      <c r="E163" s="49" cm="1">
        <f t="array" ref="E163">INDEX(GMW!$A$2:$NF$60,MATCH(1,(GMW!$NE$2:$NE$60=E$3)*(GMW!$ND$2:$ND$60=E$4)*(GMW!$NF$2:$NF$60=E$1),0),$C163-1966)</f>
        <v>95.033330000000007</v>
      </c>
      <c r="F163" s="49" cm="1">
        <f t="array" ref="F163">INDEX(GMW!$A$2:$NF$60,MATCH(1,(GMW!$NE$2:$NE$60=F$3)*(GMW!$ND$2:$ND$60=F$4)*(GMW!$NF$2:$NF$60=F$1),0),$C163-1966)</f>
        <v>175688</v>
      </c>
      <c r="G163" s="49" cm="1">
        <f t="array" ref="G163">INDEX(GMW!$A$2:$NF$60,MATCH(1,(GMW!$NE$2:$NE$60=G$3)*(GMW!$ND$2:$ND$60=G$4)*(GMW!$NF$2:$NF$60=G$1),0),$C163-1966)</f>
        <v>170581</v>
      </c>
      <c r="H163" s="49" cm="1">
        <f t="array" ref="H163">INDEX(GMW!$A$2:$NF$60,MATCH(1,(GMW!$NE$2:$NE$60=H$3)*(GMW!$ND$2:$ND$60=H$4)*(GMW!$NF$2:$NF$60=H$1),0),$C163-1966)</f>
        <v>17058770</v>
      </c>
      <c r="I163" s="49" cm="1">
        <f t="array" ref="I163">INDEX(GMW!$A$2:$NF$60,MATCH(1,(GMW!$NE$2:$NE$60=I$3)*(GMW!$ND$2:$ND$60=I$4)*(GMW!$NF$2:$NF$60=I$1),0),$C163-1966)</f>
        <v>91.365089999999995</v>
      </c>
      <c r="J163" s="49" cm="1">
        <f t="array" ref="J163">INDEX(GMW!$A$2:$NF$60,MATCH(1,(GMW!$NE$2:$NE$60=J$3)*(GMW!$ND$2:$ND$60=J$4)*(GMW!$NF$2:$NF$60=J$1),0),$C163-1966)</f>
        <v>1.571167</v>
      </c>
      <c r="K163" s="49" cm="1">
        <f t="array" ref="K163">INDEX(GMW!$A$2:$NF$60,MATCH(1,(GMW!$NE$2:$NE$60=K$3)*(GMW!$ND$2:$ND$60=K$4)*(GMW!$NF$2:$NF$60=K$1),0),$C163-1966)</f>
        <v>532300</v>
      </c>
      <c r="L163" s="49" cm="1">
        <f t="array" ref="L163">INDEX(GMW!$A$2:$NF$60,MATCH(1,(GMW!$NE$2:$NE$60=L$3)*(GMW!$ND$2:$ND$60=L$4)*(GMW!$NF$2:$NF$60=L$1),0),$C163-1966)</f>
        <v>95.033330000000007</v>
      </c>
      <c r="M163" s="49" cm="1">
        <f t="array" ref="M163">INDEX(GMW!$A$2:$NF$60,MATCH(1,(GMW!$NE$2:$NE$60=M$3)*(GMW!$ND$2:$ND$60=M$4)*(GMW!$NF$2:$NF$60=M$1),0),$C163-1966)</f>
        <v>175688</v>
      </c>
      <c r="N163" s="49" cm="1">
        <f t="array" ref="N163">INDEX(GMW!$A$2:$NF$60,MATCH(1,(GMW!$NE$2:$NE$60=N$3)*(GMW!$ND$2:$ND$60=N$4)*(GMW!$NF$2:$NF$60=N$1),0),$C163-1966)</f>
        <v>170581</v>
      </c>
      <c r="O163" s="49" cm="1">
        <f t="array" ref="O163">INDEX(GMW!$A$2:$NF$60,MATCH(1,(GMW!$NE$2:$NE$60=O$3)*(GMW!$ND$2:$ND$60=O$4)*(GMW!$NF$2:$NF$60=O$1),0),$C163-1966)</f>
        <v>17058770</v>
      </c>
      <c r="P163" s="49" cm="1">
        <f t="array" ref="P163">INDEX(GMW!$A$2:$NF$60,MATCH(1,(GMW!$NE$2:$NE$60=P$3)*(GMW!$ND$2:$ND$60=P$4)*(GMW!$NF$2:$NF$60=P$1),0),$C163-1966)</f>
        <v>91.365089999999995</v>
      </c>
      <c r="Q163" s="49" cm="1">
        <f t="array" ref="Q163">INDEX(GMW!$A$2:$NF$60,MATCH(1,(GMW!$NE$2:$NE$60=Q$3)*(GMW!$ND$2:$ND$60=Q$4)*(GMW!$NF$2:$NF$60=Q$1),0),$C163-1966)</f>
        <v>1.571167</v>
      </c>
    </row>
    <row r="164" spans="1:17" x14ac:dyDescent="0.25">
      <c r="B164" s="49">
        <f t="shared" si="7"/>
        <v>2012</v>
      </c>
      <c r="C164" s="49">
        <f t="shared" si="6"/>
        <v>2130</v>
      </c>
      <c r="D164" s="49" cm="1">
        <f t="array" ref="D164">INDEX(GMW!$A$2:$NF$60,MATCH(1,(GMW!$NE$2:$NE$60=D$3)*(GMW!$ND$2:$ND$60=D$4)*(GMW!$NF$2:$NF$60=D$1),0),$C164-1966)</f>
        <v>531663</v>
      </c>
      <c r="E164" s="49" cm="1">
        <f t="array" ref="E164">INDEX(GMW!$A$2:$NF$60,MATCH(1,(GMW!$NE$2:$NE$60=E$3)*(GMW!$ND$2:$ND$60=E$4)*(GMW!$NF$2:$NF$60=E$1),0),$C164-1966)</f>
        <v>95.8</v>
      </c>
      <c r="F164" s="49" cm="1">
        <f t="array" ref="F164">INDEX(GMW!$A$2:$NF$60,MATCH(1,(GMW!$NE$2:$NE$60=F$3)*(GMW!$ND$2:$ND$60=F$4)*(GMW!$NF$2:$NF$60=F$1),0),$C164-1966)</f>
        <v>167444</v>
      </c>
      <c r="G164" s="49" cm="1">
        <f t="array" ref="G164">INDEX(GMW!$A$2:$NF$60,MATCH(1,(GMW!$NE$2:$NE$60=G$3)*(GMW!$ND$2:$ND$60=G$4)*(GMW!$NF$2:$NF$60=G$1),0),$C164-1966)</f>
        <v>173796</v>
      </c>
      <c r="H164" s="49" cm="1">
        <f t="array" ref="H164">INDEX(GMW!$A$2:$NF$60,MATCH(1,(GMW!$NE$2:$NE$60=H$3)*(GMW!$ND$2:$ND$60=H$4)*(GMW!$NF$2:$NF$60=H$1),0),$C164-1966)</f>
        <v>17136280</v>
      </c>
      <c r="I164" s="49" cm="1">
        <f t="array" ref="I164">INDEX(GMW!$A$2:$NF$60,MATCH(1,(GMW!$NE$2:$NE$60=I$3)*(GMW!$ND$2:$ND$60=I$4)*(GMW!$NF$2:$NF$60=I$1),0),$C164-1966)</f>
        <v>92.0488</v>
      </c>
      <c r="J164" s="49" cm="1">
        <f t="array" ref="J164">INDEX(GMW!$A$2:$NF$60,MATCH(1,(GMW!$NE$2:$NE$60=J$3)*(GMW!$ND$2:$ND$60=J$4)*(GMW!$NF$2:$NF$60=J$1),0),$C164-1966)</f>
        <v>1.583</v>
      </c>
      <c r="K164" s="49" cm="1">
        <f t="array" ref="K164">INDEX(GMW!$A$2:$NF$60,MATCH(1,(GMW!$NE$2:$NE$60=K$3)*(GMW!$ND$2:$ND$60=K$4)*(GMW!$NF$2:$NF$60=K$1),0),$C164-1966)</f>
        <v>531663</v>
      </c>
      <c r="L164" s="49" cm="1">
        <f t="array" ref="L164">INDEX(GMW!$A$2:$NF$60,MATCH(1,(GMW!$NE$2:$NE$60=L$3)*(GMW!$ND$2:$ND$60=L$4)*(GMW!$NF$2:$NF$60=L$1),0),$C164-1966)</f>
        <v>95.8</v>
      </c>
      <c r="M164" s="49" cm="1">
        <f t="array" ref="M164">INDEX(GMW!$A$2:$NF$60,MATCH(1,(GMW!$NE$2:$NE$60=M$3)*(GMW!$ND$2:$ND$60=M$4)*(GMW!$NF$2:$NF$60=M$1),0),$C164-1966)</f>
        <v>167444</v>
      </c>
      <c r="N164" s="49" cm="1">
        <f t="array" ref="N164">INDEX(GMW!$A$2:$NF$60,MATCH(1,(GMW!$NE$2:$NE$60=N$3)*(GMW!$ND$2:$ND$60=N$4)*(GMW!$NF$2:$NF$60=N$1),0),$C164-1966)</f>
        <v>173796</v>
      </c>
      <c r="O164" s="49" cm="1">
        <f t="array" ref="O164">INDEX(GMW!$A$2:$NF$60,MATCH(1,(GMW!$NE$2:$NE$60=O$3)*(GMW!$ND$2:$ND$60=O$4)*(GMW!$NF$2:$NF$60=O$1),0),$C164-1966)</f>
        <v>17136280</v>
      </c>
      <c r="P164" s="49" cm="1">
        <f t="array" ref="P164">INDEX(GMW!$A$2:$NF$60,MATCH(1,(GMW!$NE$2:$NE$60=P$3)*(GMW!$ND$2:$ND$60=P$4)*(GMW!$NF$2:$NF$60=P$1),0),$C164-1966)</f>
        <v>92.0488</v>
      </c>
      <c r="Q164" s="49" cm="1">
        <f t="array" ref="Q164">INDEX(GMW!$A$2:$NF$60,MATCH(1,(GMW!$NE$2:$NE$60=Q$3)*(GMW!$ND$2:$ND$60=Q$4)*(GMW!$NF$2:$NF$60=Q$1),0),$C164-1966)</f>
        <v>1.583</v>
      </c>
    </row>
    <row r="165" spans="1:17" x14ac:dyDescent="0.25">
      <c r="B165" s="49">
        <f t="shared" si="7"/>
        <v>2012</v>
      </c>
      <c r="C165" s="49">
        <f t="shared" si="6"/>
        <v>2131</v>
      </c>
      <c r="D165" s="49" cm="1">
        <f t="array" ref="D165">INDEX(GMW!$A$2:$NF$60,MATCH(1,(GMW!$NE$2:$NE$60=D$3)*(GMW!$ND$2:$ND$60=D$4)*(GMW!$NF$2:$NF$60=D$1),0),$C165-1966)</f>
        <v>536720</v>
      </c>
      <c r="E165" s="49" cm="1">
        <f t="array" ref="E165">INDEX(GMW!$A$2:$NF$60,MATCH(1,(GMW!$NE$2:$NE$60=E$3)*(GMW!$ND$2:$ND$60=E$4)*(GMW!$NF$2:$NF$60=E$1),0),$C165-1966)</f>
        <v>96.066670000000002</v>
      </c>
      <c r="F165" s="49" cm="1">
        <f t="array" ref="F165">INDEX(GMW!$A$2:$NF$60,MATCH(1,(GMW!$NE$2:$NE$60=F$3)*(GMW!$ND$2:$ND$60=F$4)*(GMW!$NF$2:$NF$60=F$1),0),$C165-1966)</f>
        <v>171661</v>
      </c>
      <c r="G165" s="49" cm="1">
        <f t="array" ref="G165">INDEX(GMW!$A$2:$NF$60,MATCH(1,(GMW!$NE$2:$NE$60=G$3)*(GMW!$ND$2:$ND$60=G$4)*(GMW!$NF$2:$NF$60=G$1),0),$C165-1966)</f>
        <v>172124</v>
      </c>
      <c r="H165" s="49" cm="1">
        <f t="array" ref="H165">INDEX(GMW!$A$2:$NF$60,MATCH(1,(GMW!$NE$2:$NE$60=H$3)*(GMW!$ND$2:$ND$60=H$4)*(GMW!$NF$2:$NF$60=H$1),0),$C165-1966)</f>
        <v>17234170</v>
      </c>
      <c r="I165" s="49" cm="1">
        <f t="array" ref="I165">INDEX(GMW!$A$2:$NF$60,MATCH(1,(GMW!$NE$2:$NE$60=I$3)*(GMW!$ND$2:$ND$60=I$4)*(GMW!$NF$2:$NF$60=I$1),0),$C165-1966)</f>
        <v>92.749560000000002</v>
      </c>
      <c r="J165" s="49" cm="1">
        <f t="array" ref="J165">INDEX(GMW!$A$2:$NF$60,MATCH(1,(GMW!$NE$2:$NE$60=J$3)*(GMW!$ND$2:$ND$60=J$4)*(GMW!$NF$2:$NF$60=J$1),0),$C165-1966)</f>
        <v>1.5808</v>
      </c>
      <c r="K165" s="49" cm="1">
        <f t="array" ref="K165">INDEX(GMW!$A$2:$NF$60,MATCH(1,(GMW!$NE$2:$NE$60=K$3)*(GMW!$ND$2:$ND$60=K$4)*(GMW!$NF$2:$NF$60=K$1),0),$C165-1966)</f>
        <v>536720</v>
      </c>
      <c r="L165" s="49" cm="1">
        <f t="array" ref="L165">INDEX(GMW!$A$2:$NF$60,MATCH(1,(GMW!$NE$2:$NE$60=L$3)*(GMW!$ND$2:$ND$60=L$4)*(GMW!$NF$2:$NF$60=L$1),0),$C165-1966)</f>
        <v>96.066670000000002</v>
      </c>
      <c r="M165" s="49" cm="1">
        <f t="array" ref="M165">INDEX(GMW!$A$2:$NF$60,MATCH(1,(GMW!$NE$2:$NE$60=M$3)*(GMW!$ND$2:$ND$60=M$4)*(GMW!$NF$2:$NF$60=M$1),0),$C165-1966)</f>
        <v>171661</v>
      </c>
      <c r="N165" s="49" cm="1">
        <f t="array" ref="N165">INDEX(GMW!$A$2:$NF$60,MATCH(1,(GMW!$NE$2:$NE$60=N$3)*(GMW!$ND$2:$ND$60=N$4)*(GMW!$NF$2:$NF$60=N$1),0),$C165-1966)</f>
        <v>172124</v>
      </c>
      <c r="O165" s="49" cm="1">
        <f t="array" ref="O165">INDEX(GMW!$A$2:$NF$60,MATCH(1,(GMW!$NE$2:$NE$60=O$3)*(GMW!$ND$2:$ND$60=O$4)*(GMW!$NF$2:$NF$60=O$1),0),$C165-1966)</f>
        <v>17234170</v>
      </c>
      <c r="P165" s="49" cm="1">
        <f t="array" ref="P165">INDEX(GMW!$A$2:$NF$60,MATCH(1,(GMW!$NE$2:$NE$60=P$3)*(GMW!$ND$2:$ND$60=P$4)*(GMW!$NF$2:$NF$60=P$1),0),$C165-1966)</f>
        <v>92.749560000000002</v>
      </c>
      <c r="Q165" s="49" cm="1">
        <f t="array" ref="Q165">INDEX(GMW!$A$2:$NF$60,MATCH(1,(GMW!$NE$2:$NE$60=Q$3)*(GMW!$ND$2:$ND$60=Q$4)*(GMW!$NF$2:$NF$60=Q$1),0),$C165-1966)</f>
        <v>1.5808</v>
      </c>
    </row>
    <row r="166" spans="1:17" x14ac:dyDescent="0.25">
      <c r="B166" s="49">
        <f t="shared" si="7"/>
        <v>2012</v>
      </c>
      <c r="C166" s="49">
        <f t="shared" si="6"/>
        <v>2132</v>
      </c>
      <c r="D166" s="49" cm="1">
        <f t="array" ref="D166">INDEX(GMW!$A$2:$NF$60,MATCH(1,(GMW!$NE$2:$NE$60=D$3)*(GMW!$ND$2:$ND$60=D$4)*(GMW!$NF$2:$NF$60=D$1),0),$C166-1966)</f>
        <v>536188</v>
      </c>
      <c r="E166" s="49" cm="1">
        <f t="array" ref="E166">INDEX(GMW!$A$2:$NF$60,MATCH(1,(GMW!$NE$2:$NE$60=E$3)*(GMW!$ND$2:$ND$60=E$4)*(GMW!$NF$2:$NF$60=E$1),0),$C166-1966)</f>
        <v>97.266670000000005</v>
      </c>
      <c r="F166" s="49" cm="1">
        <f t="array" ref="F166">INDEX(GMW!$A$2:$NF$60,MATCH(1,(GMW!$NE$2:$NE$60=F$3)*(GMW!$ND$2:$ND$60=F$4)*(GMW!$NF$2:$NF$60=F$1),0),$C166-1966)</f>
        <v>167437</v>
      </c>
      <c r="G166" s="49" cm="1">
        <f t="array" ref="G166">INDEX(GMW!$A$2:$NF$60,MATCH(1,(GMW!$NE$2:$NE$60=G$3)*(GMW!$ND$2:$ND$60=G$4)*(GMW!$NF$2:$NF$60=G$1),0),$C166-1966)</f>
        <v>169344</v>
      </c>
      <c r="H166" s="49" cm="1">
        <f t="array" ref="H166">INDEX(GMW!$A$2:$NF$60,MATCH(1,(GMW!$NE$2:$NE$60=H$3)*(GMW!$ND$2:$ND$60=H$4)*(GMW!$NF$2:$NF$60=H$1),0),$C166-1966)</f>
        <v>17313250</v>
      </c>
      <c r="I166" s="49" cm="1">
        <f t="array" ref="I166">INDEX(GMW!$A$2:$NF$60,MATCH(1,(GMW!$NE$2:$NE$60=I$3)*(GMW!$ND$2:$ND$60=I$4)*(GMW!$NF$2:$NF$60=I$1),0),$C166-1966)</f>
        <v>93.672079999999994</v>
      </c>
      <c r="J166" s="49" cm="1">
        <f t="array" ref="J166">INDEX(GMW!$A$2:$NF$60,MATCH(1,(GMW!$NE$2:$NE$60=J$3)*(GMW!$ND$2:$ND$60=J$4)*(GMW!$NF$2:$NF$60=J$1),0),$C166-1966)</f>
        <v>1.606133</v>
      </c>
      <c r="K166" s="49" cm="1">
        <f t="array" ref="K166">INDEX(GMW!$A$2:$NF$60,MATCH(1,(GMW!$NE$2:$NE$60=K$3)*(GMW!$ND$2:$ND$60=K$4)*(GMW!$NF$2:$NF$60=K$1),0),$C166-1966)</f>
        <v>536188</v>
      </c>
      <c r="L166" s="49" cm="1">
        <f t="array" ref="L166">INDEX(GMW!$A$2:$NF$60,MATCH(1,(GMW!$NE$2:$NE$60=L$3)*(GMW!$ND$2:$ND$60=L$4)*(GMW!$NF$2:$NF$60=L$1),0),$C166-1966)</f>
        <v>97.266670000000005</v>
      </c>
      <c r="M166" s="49" cm="1">
        <f t="array" ref="M166">INDEX(GMW!$A$2:$NF$60,MATCH(1,(GMW!$NE$2:$NE$60=M$3)*(GMW!$ND$2:$ND$60=M$4)*(GMW!$NF$2:$NF$60=M$1),0),$C166-1966)</f>
        <v>167437</v>
      </c>
      <c r="N166" s="49" cm="1">
        <f t="array" ref="N166">INDEX(GMW!$A$2:$NF$60,MATCH(1,(GMW!$NE$2:$NE$60=N$3)*(GMW!$ND$2:$ND$60=N$4)*(GMW!$NF$2:$NF$60=N$1),0),$C166-1966)</f>
        <v>169344</v>
      </c>
      <c r="O166" s="49" cm="1">
        <f t="array" ref="O166">INDEX(GMW!$A$2:$NF$60,MATCH(1,(GMW!$NE$2:$NE$60=O$3)*(GMW!$ND$2:$ND$60=O$4)*(GMW!$NF$2:$NF$60=O$1),0),$C166-1966)</f>
        <v>17313250</v>
      </c>
      <c r="P166" s="49" cm="1">
        <f t="array" ref="P166">INDEX(GMW!$A$2:$NF$60,MATCH(1,(GMW!$NE$2:$NE$60=P$3)*(GMW!$ND$2:$ND$60=P$4)*(GMW!$NF$2:$NF$60=P$1),0),$C166-1966)</f>
        <v>93.672079999999994</v>
      </c>
      <c r="Q166" s="49" cm="1">
        <f t="array" ref="Q166">INDEX(GMW!$A$2:$NF$60,MATCH(1,(GMW!$NE$2:$NE$60=Q$3)*(GMW!$ND$2:$ND$60=Q$4)*(GMW!$NF$2:$NF$60=Q$1),0),$C166-1966)</f>
        <v>1.606133</v>
      </c>
    </row>
    <row r="167" spans="1:17" x14ac:dyDescent="0.25">
      <c r="A167" s="49">
        <v>2013</v>
      </c>
      <c r="B167" s="49">
        <f t="shared" si="7"/>
        <v>2013</v>
      </c>
      <c r="C167" s="49">
        <f t="shared" si="6"/>
        <v>2133</v>
      </c>
      <c r="D167" s="49" cm="1">
        <f t="array" ref="D167">INDEX(GMW!$A$2:$NF$60,MATCH(1,(GMW!$NE$2:$NE$60=D$3)*(GMW!$ND$2:$ND$60=D$4)*(GMW!$NF$2:$NF$60=D$1),0),$C167-1966)</f>
        <v>537974</v>
      </c>
      <c r="E167" s="49" cm="1">
        <f t="array" ref="E167">INDEX(GMW!$A$2:$NF$60,MATCH(1,(GMW!$NE$2:$NE$60=E$3)*(GMW!$ND$2:$ND$60=E$4)*(GMW!$NF$2:$NF$60=E$1),0),$C167-1966)</f>
        <v>97.666659999999993</v>
      </c>
      <c r="F167" s="49" cm="1">
        <f t="array" ref="F167">INDEX(GMW!$A$2:$NF$60,MATCH(1,(GMW!$NE$2:$NE$60=F$3)*(GMW!$ND$2:$ND$60=F$4)*(GMW!$NF$2:$NF$60=F$1),0),$C167-1966)</f>
        <v>171074</v>
      </c>
      <c r="G167" s="49" cm="1">
        <f t="array" ref="G167">INDEX(GMW!$A$2:$NF$60,MATCH(1,(GMW!$NE$2:$NE$60=G$3)*(GMW!$ND$2:$ND$60=G$4)*(GMW!$NF$2:$NF$60=G$1),0),$C167-1966)</f>
        <v>169789</v>
      </c>
      <c r="H167" s="49" cm="1">
        <f t="array" ref="H167">INDEX(GMW!$A$2:$NF$60,MATCH(1,(GMW!$NE$2:$NE$60=H$3)*(GMW!$ND$2:$ND$60=H$4)*(GMW!$NF$2:$NF$60=H$1),0),$C167-1966)</f>
        <v>17448790</v>
      </c>
      <c r="I167" s="49" cm="1">
        <f t="array" ref="I167">INDEX(GMW!$A$2:$NF$60,MATCH(1,(GMW!$NE$2:$NE$60=I$3)*(GMW!$ND$2:$ND$60=I$4)*(GMW!$NF$2:$NF$60=I$1),0),$C167-1966)</f>
        <v>94.702129999999997</v>
      </c>
      <c r="J167" s="49" cm="1">
        <f t="array" ref="J167">INDEX(GMW!$A$2:$NF$60,MATCH(1,(GMW!$NE$2:$NE$60=J$3)*(GMW!$ND$2:$ND$60=J$4)*(GMW!$NF$2:$NF$60=J$1),0),$C167-1966)</f>
        <v>1.5503670000000001</v>
      </c>
      <c r="K167" s="49" cm="1">
        <f t="array" ref="K167">INDEX(GMW!$A$2:$NF$60,MATCH(1,(GMW!$NE$2:$NE$60=K$3)*(GMW!$ND$2:$ND$60=K$4)*(GMW!$NF$2:$NF$60=K$1),0),$C167-1966)</f>
        <v>537974</v>
      </c>
      <c r="L167" s="49" cm="1">
        <f t="array" ref="L167">INDEX(GMW!$A$2:$NF$60,MATCH(1,(GMW!$NE$2:$NE$60=L$3)*(GMW!$ND$2:$ND$60=L$4)*(GMW!$NF$2:$NF$60=L$1),0),$C167-1966)</f>
        <v>97.666659999999993</v>
      </c>
      <c r="M167" s="49" cm="1">
        <f t="array" ref="M167">INDEX(GMW!$A$2:$NF$60,MATCH(1,(GMW!$NE$2:$NE$60=M$3)*(GMW!$ND$2:$ND$60=M$4)*(GMW!$NF$2:$NF$60=M$1),0),$C167-1966)</f>
        <v>171074</v>
      </c>
      <c r="N167" s="49" cm="1">
        <f t="array" ref="N167">INDEX(GMW!$A$2:$NF$60,MATCH(1,(GMW!$NE$2:$NE$60=N$3)*(GMW!$ND$2:$ND$60=N$4)*(GMW!$NF$2:$NF$60=N$1),0),$C167-1966)</f>
        <v>169789</v>
      </c>
      <c r="O167" s="49" cm="1">
        <f t="array" ref="O167">INDEX(GMW!$A$2:$NF$60,MATCH(1,(GMW!$NE$2:$NE$60=O$3)*(GMW!$ND$2:$ND$60=O$4)*(GMW!$NF$2:$NF$60=O$1),0),$C167-1966)</f>
        <v>17448790</v>
      </c>
      <c r="P167" s="49" cm="1">
        <f t="array" ref="P167">INDEX(GMW!$A$2:$NF$60,MATCH(1,(GMW!$NE$2:$NE$60=P$3)*(GMW!$ND$2:$ND$60=P$4)*(GMW!$NF$2:$NF$60=P$1),0),$C167-1966)</f>
        <v>94.702129999999997</v>
      </c>
      <c r="Q167" s="49" cm="1">
        <f t="array" ref="Q167">INDEX(GMW!$A$2:$NF$60,MATCH(1,(GMW!$NE$2:$NE$60=Q$3)*(GMW!$ND$2:$ND$60=Q$4)*(GMW!$NF$2:$NF$60=Q$1),0),$C167-1966)</f>
        <v>1.5503670000000001</v>
      </c>
    </row>
    <row r="168" spans="1:17" x14ac:dyDescent="0.25">
      <c r="B168" s="49">
        <f t="shared" si="7"/>
        <v>2013</v>
      </c>
      <c r="C168" s="49">
        <f t="shared" si="6"/>
        <v>2134</v>
      </c>
      <c r="D168" s="49" cm="1">
        <f t="array" ref="D168">INDEX(GMW!$A$2:$NF$60,MATCH(1,(GMW!$NE$2:$NE$60=D$3)*(GMW!$ND$2:$ND$60=D$4)*(GMW!$NF$2:$NF$60=D$1),0),$C168-1966)</f>
        <v>541586</v>
      </c>
      <c r="E168" s="49" cm="1">
        <f t="array" ref="E168">INDEX(GMW!$A$2:$NF$60,MATCH(1,(GMW!$NE$2:$NE$60=E$3)*(GMW!$ND$2:$ND$60=E$4)*(GMW!$NF$2:$NF$60=E$1),0),$C168-1966)</f>
        <v>98.366669999999999</v>
      </c>
      <c r="F168" s="49" cm="1">
        <f t="array" ref="F168">INDEX(GMW!$A$2:$NF$60,MATCH(1,(GMW!$NE$2:$NE$60=F$3)*(GMW!$ND$2:$ND$60=F$4)*(GMW!$NF$2:$NF$60=F$1),0),$C168-1966)</f>
        <v>172720</v>
      </c>
      <c r="G168" s="49" cm="1">
        <f t="array" ref="G168">INDEX(GMW!$A$2:$NF$60,MATCH(1,(GMW!$NE$2:$NE$60=G$3)*(GMW!$ND$2:$ND$60=G$4)*(GMW!$NF$2:$NF$60=G$1),0),$C168-1966)</f>
        <v>178386</v>
      </c>
      <c r="H168" s="49" cm="1">
        <f t="array" ref="H168">INDEX(GMW!$A$2:$NF$60,MATCH(1,(GMW!$NE$2:$NE$60=H$3)*(GMW!$ND$2:$ND$60=H$4)*(GMW!$NF$2:$NF$60=H$1),0),$C168-1966)</f>
        <v>17593680</v>
      </c>
      <c r="I168" s="49" cm="1">
        <f t="array" ref="I168">INDEX(GMW!$A$2:$NF$60,MATCH(1,(GMW!$NE$2:$NE$60=I$3)*(GMW!$ND$2:$ND$60=I$4)*(GMW!$NF$2:$NF$60=I$1),0),$C168-1966)</f>
        <v>95.223140000000001</v>
      </c>
      <c r="J168" s="49" cm="1">
        <f t="array" ref="J168">INDEX(GMW!$A$2:$NF$60,MATCH(1,(GMW!$NE$2:$NE$60=J$3)*(GMW!$ND$2:$ND$60=J$4)*(GMW!$NF$2:$NF$60=J$1),0),$C168-1966)</f>
        <v>1.5359670000000001</v>
      </c>
      <c r="K168" s="49" cm="1">
        <f t="array" ref="K168">INDEX(GMW!$A$2:$NF$60,MATCH(1,(GMW!$NE$2:$NE$60=K$3)*(GMW!$ND$2:$ND$60=K$4)*(GMW!$NF$2:$NF$60=K$1),0),$C168-1966)</f>
        <v>541586</v>
      </c>
      <c r="L168" s="49" cm="1">
        <f t="array" ref="L168">INDEX(GMW!$A$2:$NF$60,MATCH(1,(GMW!$NE$2:$NE$60=L$3)*(GMW!$ND$2:$ND$60=L$4)*(GMW!$NF$2:$NF$60=L$1),0),$C168-1966)</f>
        <v>98.366669999999999</v>
      </c>
      <c r="M168" s="49" cm="1">
        <f t="array" ref="M168">INDEX(GMW!$A$2:$NF$60,MATCH(1,(GMW!$NE$2:$NE$60=M$3)*(GMW!$ND$2:$ND$60=M$4)*(GMW!$NF$2:$NF$60=M$1),0),$C168-1966)</f>
        <v>172720</v>
      </c>
      <c r="N168" s="49" cm="1">
        <f t="array" ref="N168">INDEX(GMW!$A$2:$NF$60,MATCH(1,(GMW!$NE$2:$NE$60=N$3)*(GMW!$ND$2:$ND$60=N$4)*(GMW!$NF$2:$NF$60=N$1),0),$C168-1966)</f>
        <v>178386</v>
      </c>
      <c r="O168" s="49" cm="1">
        <f t="array" ref="O168">INDEX(GMW!$A$2:$NF$60,MATCH(1,(GMW!$NE$2:$NE$60=O$3)*(GMW!$ND$2:$ND$60=O$4)*(GMW!$NF$2:$NF$60=O$1),0),$C168-1966)</f>
        <v>17593680</v>
      </c>
      <c r="P168" s="49" cm="1">
        <f t="array" ref="P168">INDEX(GMW!$A$2:$NF$60,MATCH(1,(GMW!$NE$2:$NE$60=P$3)*(GMW!$ND$2:$ND$60=P$4)*(GMW!$NF$2:$NF$60=P$1),0),$C168-1966)</f>
        <v>95.223140000000001</v>
      </c>
      <c r="Q168" s="49" cm="1">
        <f t="array" ref="Q168">INDEX(GMW!$A$2:$NF$60,MATCH(1,(GMW!$NE$2:$NE$60=Q$3)*(GMW!$ND$2:$ND$60=Q$4)*(GMW!$NF$2:$NF$60=Q$1),0),$C168-1966)</f>
        <v>1.5359670000000001</v>
      </c>
    </row>
    <row r="169" spans="1:17" x14ac:dyDescent="0.25">
      <c r="B169" s="49">
        <f t="shared" si="7"/>
        <v>2013</v>
      </c>
      <c r="C169" s="49">
        <f t="shared" si="6"/>
        <v>2135</v>
      </c>
      <c r="D169" s="49" cm="1">
        <f t="array" ref="D169">INDEX(GMW!$A$2:$NF$60,MATCH(1,(GMW!$NE$2:$NE$60=D$3)*(GMW!$ND$2:$ND$60=D$4)*(GMW!$NF$2:$NF$60=D$1),0),$C169-1966)</f>
        <v>546064</v>
      </c>
      <c r="E169" s="49" cm="1">
        <f t="array" ref="E169">INDEX(GMW!$A$2:$NF$60,MATCH(1,(GMW!$NE$2:$NE$60=E$3)*(GMW!$ND$2:$ND$60=E$4)*(GMW!$NF$2:$NF$60=E$1),0),$C169-1966)</f>
        <v>98.7</v>
      </c>
      <c r="F169" s="49" cm="1">
        <f t="array" ref="F169">INDEX(GMW!$A$2:$NF$60,MATCH(1,(GMW!$NE$2:$NE$60=F$3)*(GMW!$ND$2:$ND$60=F$4)*(GMW!$NF$2:$NF$60=F$1),0),$C169-1966)</f>
        <v>172146</v>
      </c>
      <c r="G169" s="49" cm="1">
        <f t="array" ref="G169">INDEX(GMW!$A$2:$NF$60,MATCH(1,(GMW!$NE$2:$NE$60=G$3)*(GMW!$ND$2:$ND$60=G$4)*(GMW!$NF$2:$NF$60=G$1),0),$C169-1966)</f>
        <v>177941</v>
      </c>
      <c r="H169" s="49" cm="1">
        <f t="array" ref="H169">INDEX(GMW!$A$2:$NF$60,MATCH(1,(GMW!$NE$2:$NE$60=H$3)*(GMW!$ND$2:$ND$60=H$4)*(GMW!$NF$2:$NF$60=H$1),0),$C169-1966)</f>
        <v>17763910</v>
      </c>
      <c r="I169" s="49" cm="1">
        <f t="array" ref="I169">INDEX(GMW!$A$2:$NF$60,MATCH(1,(GMW!$NE$2:$NE$60=I$3)*(GMW!$ND$2:$ND$60=I$4)*(GMW!$NF$2:$NF$60=I$1),0),$C169-1966)</f>
        <v>96.169070000000005</v>
      </c>
      <c r="J169" s="49" cm="1">
        <f t="array" ref="J169">INDEX(GMW!$A$2:$NF$60,MATCH(1,(GMW!$NE$2:$NE$60=J$3)*(GMW!$ND$2:$ND$60=J$4)*(GMW!$NF$2:$NF$60=J$1),0),$C169-1966)</f>
        <v>1.5514669999999999</v>
      </c>
      <c r="K169" s="49" cm="1">
        <f t="array" ref="K169">INDEX(GMW!$A$2:$NF$60,MATCH(1,(GMW!$NE$2:$NE$60=K$3)*(GMW!$ND$2:$ND$60=K$4)*(GMW!$NF$2:$NF$60=K$1),0),$C169-1966)</f>
        <v>546064</v>
      </c>
      <c r="L169" s="49" cm="1">
        <f t="array" ref="L169">INDEX(GMW!$A$2:$NF$60,MATCH(1,(GMW!$NE$2:$NE$60=L$3)*(GMW!$ND$2:$ND$60=L$4)*(GMW!$NF$2:$NF$60=L$1),0),$C169-1966)</f>
        <v>98.7</v>
      </c>
      <c r="M169" s="49" cm="1">
        <f t="array" ref="M169">INDEX(GMW!$A$2:$NF$60,MATCH(1,(GMW!$NE$2:$NE$60=M$3)*(GMW!$ND$2:$ND$60=M$4)*(GMW!$NF$2:$NF$60=M$1),0),$C169-1966)</f>
        <v>172146</v>
      </c>
      <c r="N169" s="49" cm="1">
        <f t="array" ref="N169">INDEX(GMW!$A$2:$NF$60,MATCH(1,(GMW!$NE$2:$NE$60=N$3)*(GMW!$ND$2:$ND$60=N$4)*(GMW!$NF$2:$NF$60=N$1),0),$C169-1966)</f>
        <v>177941</v>
      </c>
      <c r="O169" s="49" cm="1">
        <f t="array" ref="O169">INDEX(GMW!$A$2:$NF$60,MATCH(1,(GMW!$NE$2:$NE$60=O$3)*(GMW!$ND$2:$ND$60=O$4)*(GMW!$NF$2:$NF$60=O$1),0),$C169-1966)</f>
        <v>17763910</v>
      </c>
      <c r="P169" s="49" cm="1">
        <f t="array" ref="P169">INDEX(GMW!$A$2:$NF$60,MATCH(1,(GMW!$NE$2:$NE$60=P$3)*(GMW!$ND$2:$ND$60=P$4)*(GMW!$NF$2:$NF$60=P$1),0),$C169-1966)</f>
        <v>96.169070000000005</v>
      </c>
      <c r="Q169" s="49" cm="1">
        <f t="array" ref="Q169">INDEX(GMW!$A$2:$NF$60,MATCH(1,(GMW!$NE$2:$NE$60=Q$3)*(GMW!$ND$2:$ND$60=Q$4)*(GMW!$NF$2:$NF$60=Q$1),0),$C169-1966)</f>
        <v>1.5514669999999999</v>
      </c>
    </row>
    <row r="170" spans="1:17" x14ac:dyDescent="0.25">
      <c r="B170" s="49">
        <f t="shared" si="7"/>
        <v>2013</v>
      </c>
      <c r="C170" s="49">
        <f t="shared" si="6"/>
        <v>2136</v>
      </c>
      <c r="D170" s="49" cm="1">
        <f t="array" ref="D170">INDEX(GMW!$A$2:$NF$60,MATCH(1,(GMW!$NE$2:$NE$60=D$3)*(GMW!$ND$2:$ND$60=D$4)*(GMW!$NF$2:$NF$60=D$1),0),$C170-1966)</f>
        <v>549709</v>
      </c>
      <c r="E170" s="49" cm="1">
        <f t="array" ref="E170">INDEX(GMW!$A$2:$NF$60,MATCH(1,(GMW!$NE$2:$NE$60=E$3)*(GMW!$ND$2:$ND$60=E$4)*(GMW!$NF$2:$NF$60=E$1),0),$C170-1966)</f>
        <v>99.3</v>
      </c>
      <c r="F170" s="49" cm="1">
        <f t="array" ref="F170">INDEX(GMW!$A$2:$NF$60,MATCH(1,(GMW!$NE$2:$NE$60=F$3)*(GMW!$ND$2:$ND$60=F$4)*(GMW!$NF$2:$NF$60=F$1),0),$C170-1966)</f>
        <v>168273</v>
      </c>
      <c r="G170" s="49" cm="1">
        <f t="array" ref="G170">INDEX(GMW!$A$2:$NF$60,MATCH(1,(GMW!$NE$2:$NE$60=G$3)*(GMW!$ND$2:$ND$60=G$4)*(GMW!$NF$2:$NF$60=G$1),0),$C170-1966)</f>
        <v>181946</v>
      </c>
      <c r="H170" s="49" cm="1">
        <f t="array" ref="H170">INDEX(GMW!$A$2:$NF$60,MATCH(1,(GMW!$NE$2:$NE$60=H$3)*(GMW!$ND$2:$ND$60=H$4)*(GMW!$NF$2:$NF$60=H$1),0),$C170-1966)</f>
        <v>17905930</v>
      </c>
      <c r="I170" s="49" cm="1">
        <f t="array" ref="I170">INDEX(GMW!$A$2:$NF$60,MATCH(1,(GMW!$NE$2:$NE$60=I$3)*(GMW!$ND$2:$ND$60=I$4)*(GMW!$NF$2:$NF$60=I$1),0),$C170-1966)</f>
        <v>96.996099999999998</v>
      </c>
      <c r="J170" s="49" cm="1">
        <f t="array" ref="J170">INDEX(GMW!$A$2:$NF$60,MATCH(1,(GMW!$NE$2:$NE$60=J$3)*(GMW!$ND$2:$ND$60=J$4)*(GMW!$NF$2:$NF$60=J$1),0),$C170-1966)</f>
        <v>1.6191</v>
      </c>
      <c r="K170" s="49" cm="1">
        <f t="array" ref="K170">INDEX(GMW!$A$2:$NF$60,MATCH(1,(GMW!$NE$2:$NE$60=K$3)*(GMW!$ND$2:$ND$60=K$4)*(GMW!$NF$2:$NF$60=K$1),0),$C170-1966)</f>
        <v>549709</v>
      </c>
      <c r="L170" s="49" cm="1">
        <f t="array" ref="L170">INDEX(GMW!$A$2:$NF$60,MATCH(1,(GMW!$NE$2:$NE$60=L$3)*(GMW!$ND$2:$ND$60=L$4)*(GMW!$NF$2:$NF$60=L$1),0),$C170-1966)</f>
        <v>99.3</v>
      </c>
      <c r="M170" s="49" cm="1">
        <f t="array" ref="M170">INDEX(GMW!$A$2:$NF$60,MATCH(1,(GMW!$NE$2:$NE$60=M$3)*(GMW!$ND$2:$ND$60=M$4)*(GMW!$NF$2:$NF$60=M$1),0),$C170-1966)</f>
        <v>168273</v>
      </c>
      <c r="N170" s="49" cm="1">
        <f t="array" ref="N170">INDEX(GMW!$A$2:$NF$60,MATCH(1,(GMW!$NE$2:$NE$60=N$3)*(GMW!$ND$2:$ND$60=N$4)*(GMW!$NF$2:$NF$60=N$1),0),$C170-1966)</f>
        <v>181946</v>
      </c>
      <c r="O170" s="49" cm="1">
        <f t="array" ref="O170">INDEX(GMW!$A$2:$NF$60,MATCH(1,(GMW!$NE$2:$NE$60=O$3)*(GMW!$ND$2:$ND$60=O$4)*(GMW!$NF$2:$NF$60=O$1),0),$C170-1966)</f>
        <v>17905930</v>
      </c>
      <c r="P170" s="49" cm="1">
        <f t="array" ref="P170">INDEX(GMW!$A$2:$NF$60,MATCH(1,(GMW!$NE$2:$NE$60=P$3)*(GMW!$ND$2:$ND$60=P$4)*(GMW!$NF$2:$NF$60=P$1),0),$C170-1966)</f>
        <v>96.996099999999998</v>
      </c>
      <c r="Q170" s="49" cm="1">
        <f t="array" ref="Q170">INDEX(GMW!$A$2:$NF$60,MATCH(1,(GMW!$NE$2:$NE$60=Q$3)*(GMW!$ND$2:$ND$60=Q$4)*(GMW!$NF$2:$NF$60=Q$1),0),$C170-1966)</f>
        <v>1.6191</v>
      </c>
    </row>
    <row r="171" spans="1:17" x14ac:dyDescent="0.25">
      <c r="A171" s="49">
        <v>2014</v>
      </c>
      <c r="B171" s="49">
        <f t="shared" si="7"/>
        <v>2014</v>
      </c>
      <c r="C171" s="49">
        <f t="shared" si="6"/>
        <v>2137</v>
      </c>
      <c r="D171" s="49" cm="1">
        <f t="array" ref="D171">INDEX(GMW!$A$2:$NF$60,MATCH(1,(GMW!$NE$2:$NE$60=D$3)*(GMW!$ND$2:$ND$60=D$4)*(GMW!$NF$2:$NF$60=D$1),0),$C171-1966)</f>
        <v>554183</v>
      </c>
      <c r="E171" s="49" cm="1">
        <f t="array" ref="E171">INDEX(GMW!$A$2:$NF$60,MATCH(1,(GMW!$NE$2:$NE$60=E$3)*(GMW!$ND$2:$ND$60=E$4)*(GMW!$NF$2:$NF$60=E$1),0),$C171-1966)</f>
        <v>99.4</v>
      </c>
      <c r="F171" s="49" cm="1">
        <f t="array" ref="F171">INDEX(GMW!$A$2:$NF$60,MATCH(1,(GMW!$NE$2:$NE$60=F$3)*(GMW!$ND$2:$ND$60=F$4)*(GMW!$NF$2:$NF$60=F$1),0),$C171-1966)</f>
        <v>169362</v>
      </c>
      <c r="G171" s="49" cm="1">
        <f t="array" ref="G171">INDEX(GMW!$A$2:$NF$60,MATCH(1,(GMW!$NE$2:$NE$60=G$3)*(GMW!$ND$2:$ND$60=G$4)*(GMW!$NF$2:$NF$60=G$1),0),$C171-1966)</f>
        <v>179155</v>
      </c>
      <c r="H171" s="49" cm="1">
        <f t="array" ref="H171">INDEX(GMW!$A$2:$NF$60,MATCH(1,(GMW!$NE$2:$NE$60=H$3)*(GMW!$ND$2:$ND$60=H$4)*(GMW!$NF$2:$NF$60=H$1),0),$C171-1966)</f>
        <v>17997490</v>
      </c>
      <c r="I171" s="49" cm="1">
        <f t="array" ref="I171">INDEX(GMW!$A$2:$NF$60,MATCH(1,(GMW!$NE$2:$NE$60=I$3)*(GMW!$ND$2:$ND$60=I$4)*(GMW!$NF$2:$NF$60=I$1),0),$C171-1966)</f>
        <v>97.728840000000005</v>
      </c>
      <c r="J171" s="49" cm="1">
        <f t="array" ref="J171">INDEX(GMW!$A$2:$NF$60,MATCH(1,(GMW!$NE$2:$NE$60=J$3)*(GMW!$ND$2:$ND$60=J$4)*(GMW!$NF$2:$NF$60=J$1),0),$C171-1966)</f>
        <v>1.6553</v>
      </c>
      <c r="K171" s="49" cm="1">
        <f t="array" ref="K171">INDEX(GMW!$A$2:$NF$60,MATCH(1,(GMW!$NE$2:$NE$60=K$3)*(GMW!$ND$2:$ND$60=K$4)*(GMW!$NF$2:$NF$60=K$1),0),$C171-1966)</f>
        <v>554183</v>
      </c>
      <c r="L171" s="49" cm="1">
        <f t="array" ref="L171">INDEX(GMW!$A$2:$NF$60,MATCH(1,(GMW!$NE$2:$NE$60=L$3)*(GMW!$ND$2:$ND$60=L$4)*(GMW!$NF$2:$NF$60=L$1),0),$C171-1966)</f>
        <v>99.4</v>
      </c>
      <c r="M171" s="49" cm="1">
        <f t="array" ref="M171">INDEX(GMW!$A$2:$NF$60,MATCH(1,(GMW!$NE$2:$NE$60=M$3)*(GMW!$ND$2:$ND$60=M$4)*(GMW!$NF$2:$NF$60=M$1),0),$C171-1966)</f>
        <v>169362</v>
      </c>
      <c r="N171" s="49" cm="1">
        <f t="array" ref="N171">INDEX(GMW!$A$2:$NF$60,MATCH(1,(GMW!$NE$2:$NE$60=N$3)*(GMW!$ND$2:$ND$60=N$4)*(GMW!$NF$2:$NF$60=N$1),0),$C171-1966)</f>
        <v>179155</v>
      </c>
      <c r="O171" s="49" cm="1">
        <f t="array" ref="O171">INDEX(GMW!$A$2:$NF$60,MATCH(1,(GMW!$NE$2:$NE$60=O$3)*(GMW!$ND$2:$ND$60=O$4)*(GMW!$NF$2:$NF$60=O$1),0),$C171-1966)</f>
        <v>17997490</v>
      </c>
      <c r="P171" s="49" cm="1">
        <f t="array" ref="P171">INDEX(GMW!$A$2:$NF$60,MATCH(1,(GMW!$NE$2:$NE$60=P$3)*(GMW!$ND$2:$ND$60=P$4)*(GMW!$NF$2:$NF$60=P$1),0),$C171-1966)</f>
        <v>97.728840000000005</v>
      </c>
      <c r="Q171" s="49" cm="1">
        <f t="array" ref="Q171">INDEX(GMW!$A$2:$NF$60,MATCH(1,(GMW!$NE$2:$NE$60=Q$3)*(GMW!$ND$2:$ND$60=Q$4)*(GMW!$NF$2:$NF$60=Q$1),0),$C171-1966)</f>
        <v>1.6553</v>
      </c>
    </row>
    <row r="172" spans="1:17" x14ac:dyDescent="0.25">
      <c r="B172" s="49">
        <f t="shared" si="7"/>
        <v>2014</v>
      </c>
      <c r="C172" s="49">
        <f t="shared" si="6"/>
        <v>2138</v>
      </c>
      <c r="D172" s="49" cm="1">
        <f t="array" ref="D172">INDEX(GMW!$A$2:$NF$60,MATCH(1,(GMW!$NE$2:$NE$60=D$3)*(GMW!$ND$2:$ND$60=D$4)*(GMW!$NF$2:$NF$60=D$1),0),$C172-1966)</f>
        <v>559331</v>
      </c>
      <c r="E172" s="49" cm="1">
        <f t="array" ref="E172">INDEX(GMW!$A$2:$NF$60,MATCH(1,(GMW!$NE$2:$NE$60=E$3)*(GMW!$ND$2:$ND$60=E$4)*(GMW!$NF$2:$NF$60=E$1),0),$C172-1966)</f>
        <v>100.1</v>
      </c>
      <c r="F172" s="49" cm="1">
        <f t="array" ref="F172">INDEX(GMW!$A$2:$NF$60,MATCH(1,(GMW!$NE$2:$NE$60=F$3)*(GMW!$ND$2:$ND$60=F$4)*(GMW!$NF$2:$NF$60=F$1),0),$C172-1966)</f>
        <v>171923</v>
      </c>
      <c r="G172" s="49" cm="1">
        <f t="array" ref="G172">INDEX(GMW!$A$2:$NF$60,MATCH(1,(GMW!$NE$2:$NE$60=G$3)*(GMW!$ND$2:$ND$60=G$4)*(GMW!$NF$2:$NF$60=G$1),0),$C172-1966)</f>
        <v>180159</v>
      </c>
      <c r="H172" s="49" cm="1">
        <f t="array" ref="H172">INDEX(GMW!$A$2:$NF$60,MATCH(1,(GMW!$NE$2:$NE$60=H$3)*(GMW!$ND$2:$ND$60=H$4)*(GMW!$NF$2:$NF$60=H$1),0),$C172-1966)</f>
        <v>18142170</v>
      </c>
      <c r="I172" s="49" cm="1">
        <f t="array" ref="I172">INDEX(GMW!$A$2:$NF$60,MATCH(1,(GMW!$NE$2:$NE$60=I$3)*(GMW!$ND$2:$ND$60=I$4)*(GMW!$NF$2:$NF$60=I$1),0),$C172-1966)</f>
        <v>98.504779999999997</v>
      </c>
      <c r="J172" s="49" cm="1">
        <f t="array" ref="J172">INDEX(GMW!$A$2:$NF$60,MATCH(1,(GMW!$NE$2:$NE$60=J$3)*(GMW!$ND$2:$ND$60=J$4)*(GMW!$NF$2:$NF$60=J$1),0),$C172-1966)</f>
        <v>1.6831</v>
      </c>
      <c r="K172" s="49" cm="1">
        <f t="array" ref="K172">INDEX(GMW!$A$2:$NF$60,MATCH(1,(GMW!$NE$2:$NE$60=K$3)*(GMW!$ND$2:$ND$60=K$4)*(GMW!$NF$2:$NF$60=K$1),0),$C172-1966)</f>
        <v>559331</v>
      </c>
      <c r="L172" s="49" cm="1">
        <f t="array" ref="L172">INDEX(GMW!$A$2:$NF$60,MATCH(1,(GMW!$NE$2:$NE$60=L$3)*(GMW!$ND$2:$ND$60=L$4)*(GMW!$NF$2:$NF$60=L$1),0),$C172-1966)</f>
        <v>100.1</v>
      </c>
      <c r="M172" s="49" cm="1">
        <f t="array" ref="M172">INDEX(GMW!$A$2:$NF$60,MATCH(1,(GMW!$NE$2:$NE$60=M$3)*(GMW!$ND$2:$ND$60=M$4)*(GMW!$NF$2:$NF$60=M$1),0),$C172-1966)</f>
        <v>171923</v>
      </c>
      <c r="N172" s="49" cm="1">
        <f t="array" ref="N172">INDEX(GMW!$A$2:$NF$60,MATCH(1,(GMW!$NE$2:$NE$60=N$3)*(GMW!$ND$2:$ND$60=N$4)*(GMW!$NF$2:$NF$60=N$1),0),$C172-1966)</f>
        <v>180159</v>
      </c>
      <c r="O172" s="49" cm="1">
        <f t="array" ref="O172">INDEX(GMW!$A$2:$NF$60,MATCH(1,(GMW!$NE$2:$NE$60=O$3)*(GMW!$ND$2:$ND$60=O$4)*(GMW!$NF$2:$NF$60=O$1),0),$C172-1966)</f>
        <v>18142170</v>
      </c>
      <c r="P172" s="49" cm="1">
        <f t="array" ref="P172">INDEX(GMW!$A$2:$NF$60,MATCH(1,(GMW!$NE$2:$NE$60=P$3)*(GMW!$ND$2:$ND$60=P$4)*(GMW!$NF$2:$NF$60=P$1),0),$C172-1966)</f>
        <v>98.504779999999997</v>
      </c>
      <c r="Q172" s="49" cm="1">
        <f t="array" ref="Q172">INDEX(GMW!$A$2:$NF$60,MATCH(1,(GMW!$NE$2:$NE$60=Q$3)*(GMW!$ND$2:$ND$60=Q$4)*(GMW!$NF$2:$NF$60=Q$1),0),$C172-1966)</f>
        <v>1.6831</v>
      </c>
    </row>
    <row r="173" spans="1:17" x14ac:dyDescent="0.25">
      <c r="B173" s="49">
        <f t="shared" si="7"/>
        <v>2014</v>
      </c>
      <c r="C173" s="49">
        <f t="shared" si="6"/>
        <v>2139</v>
      </c>
      <c r="D173" s="49" cm="1">
        <f t="array" ref="D173">INDEX(GMW!$A$2:$NF$60,MATCH(1,(GMW!$NE$2:$NE$60=D$3)*(GMW!$ND$2:$ND$60=D$4)*(GMW!$NF$2:$NF$60=D$1),0),$C173-1966)</f>
        <v>563694</v>
      </c>
      <c r="E173" s="49" cm="1">
        <f t="array" ref="E173">INDEX(GMW!$A$2:$NF$60,MATCH(1,(GMW!$NE$2:$NE$60=E$3)*(GMW!$ND$2:$ND$60=E$4)*(GMW!$NF$2:$NF$60=E$1),0),$C173-1966)</f>
        <v>100.13330000000001</v>
      </c>
      <c r="F173" s="49" cm="1">
        <f t="array" ref="F173">INDEX(GMW!$A$2:$NF$60,MATCH(1,(GMW!$NE$2:$NE$60=F$3)*(GMW!$ND$2:$ND$60=F$4)*(GMW!$NF$2:$NF$60=F$1),0),$C173-1966)</f>
        <v>172435</v>
      </c>
      <c r="G173" s="49" cm="1">
        <f t="array" ref="G173">INDEX(GMW!$A$2:$NF$60,MATCH(1,(GMW!$NE$2:$NE$60=G$3)*(GMW!$ND$2:$ND$60=G$4)*(GMW!$NF$2:$NF$60=G$1),0),$C173-1966)</f>
        <v>186677</v>
      </c>
      <c r="H173" s="49" cm="1">
        <f t="array" ref="H173">INDEX(GMW!$A$2:$NF$60,MATCH(1,(GMW!$NE$2:$NE$60=H$3)*(GMW!$ND$2:$ND$60=H$4)*(GMW!$NF$2:$NF$60=H$1),0),$C173-1966)</f>
        <v>18307680</v>
      </c>
      <c r="I173" s="49" cm="1">
        <f t="array" ref="I173">INDEX(GMW!$A$2:$NF$60,MATCH(1,(GMW!$NE$2:$NE$60=I$3)*(GMW!$ND$2:$ND$60=I$4)*(GMW!$NF$2:$NF$60=I$1),0),$C173-1966)</f>
        <v>99.242329999999995</v>
      </c>
      <c r="J173" s="49" cm="1">
        <f t="array" ref="J173">INDEX(GMW!$A$2:$NF$60,MATCH(1,(GMW!$NE$2:$NE$60=J$3)*(GMW!$ND$2:$ND$60=J$4)*(GMW!$NF$2:$NF$60=J$1),0),$C173-1966)</f>
        <v>1.6694329999999999</v>
      </c>
      <c r="K173" s="49" cm="1">
        <f t="array" ref="K173">INDEX(GMW!$A$2:$NF$60,MATCH(1,(GMW!$NE$2:$NE$60=K$3)*(GMW!$ND$2:$ND$60=K$4)*(GMW!$NF$2:$NF$60=K$1),0),$C173-1966)</f>
        <v>563694</v>
      </c>
      <c r="L173" s="49" cm="1">
        <f t="array" ref="L173">INDEX(GMW!$A$2:$NF$60,MATCH(1,(GMW!$NE$2:$NE$60=L$3)*(GMW!$ND$2:$ND$60=L$4)*(GMW!$NF$2:$NF$60=L$1),0),$C173-1966)</f>
        <v>100.13330000000001</v>
      </c>
      <c r="M173" s="49" cm="1">
        <f t="array" ref="M173">INDEX(GMW!$A$2:$NF$60,MATCH(1,(GMW!$NE$2:$NE$60=M$3)*(GMW!$ND$2:$ND$60=M$4)*(GMW!$NF$2:$NF$60=M$1),0),$C173-1966)</f>
        <v>172435</v>
      </c>
      <c r="N173" s="49" cm="1">
        <f t="array" ref="N173">INDEX(GMW!$A$2:$NF$60,MATCH(1,(GMW!$NE$2:$NE$60=N$3)*(GMW!$ND$2:$ND$60=N$4)*(GMW!$NF$2:$NF$60=N$1),0),$C173-1966)</f>
        <v>186677</v>
      </c>
      <c r="O173" s="49" cm="1">
        <f t="array" ref="O173">INDEX(GMW!$A$2:$NF$60,MATCH(1,(GMW!$NE$2:$NE$60=O$3)*(GMW!$ND$2:$ND$60=O$4)*(GMW!$NF$2:$NF$60=O$1),0),$C173-1966)</f>
        <v>18307680</v>
      </c>
      <c r="P173" s="49" cm="1">
        <f t="array" ref="P173">INDEX(GMW!$A$2:$NF$60,MATCH(1,(GMW!$NE$2:$NE$60=P$3)*(GMW!$ND$2:$ND$60=P$4)*(GMW!$NF$2:$NF$60=P$1),0),$C173-1966)</f>
        <v>99.242329999999995</v>
      </c>
      <c r="Q173" s="49" cm="1">
        <f t="array" ref="Q173">INDEX(GMW!$A$2:$NF$60,MATCH(1,(GMW!$NE$2:$NE$60=Q$3)*(GMW!$ND$2:$ND$60=Q$4)*(GMW!$NF$2:$NF$60=Q$1),0),$C173-1966)</f>
        <v>1.6694329999999999</v>
      </c>
    </row>
    <row r="174" spans="1:17" x14ac:dyDescent="0.25">
      <c r="B174" s="49">
        <f t="shared" si="7"/>
        <v>2014</v>
      </c>
      <c r="C174" s="49">
        <f t="shared" si="6"/>
        <v>2140</v>
      </c>
      <c r="D174" s="49" cm="1">
        <f t="array" ref="D174">INDEX(GMW!$A$2:$NF$60,MATCH(1,(GMW!$NE$2:$NE$60=D$3)*(GMW!$ND$2:$ND$60=D$4)*(GMW!$NF$2:$NF$60=D$1),0),$C174-1966)</f>
        <v>567619</v>
      </c>
      <c r="E174" s="49" cm="1">
        <f t="array" ref="E174">INDEX(GMW!$A$2:$NF$60,MATCH(1,(GMW!$NE$2:$NE$60=E$3)*(GMW!$ND$2:$ND$60=E$4)*(GMW!$NF$2:$NF$60=E$1),0),$C174-1966)</f>
        <v>100.2</v>
      </c>
      <c r="F174" s="49" cm="1">
        <f t="array" ref="F174">INDEX(GMW!$A$2:$NF$60,MATCH(1,(GMW!$NE$2:$NE$60=F$3)*(GMW!$ND$2:$ND$60=F$4)*(GMW!$NF$2:$NF$60=F$1),0),$C174-1966)</f>
        <v>177395</v>
      </c>
      <c r="G174" s="49" cm="1">
        <f t="array" ref="G174">INDEX(GMW!$A$2:$NF$60,MATCH(1,(GMW!$NE$2:$NE$60=G$3)*(GMW!$ND$2:$ND$60=G$4)*(GMW!$NF$2:$NF$60=G$1),0),$C174-1966)</f>
        <v>198146</v>
      </c>
      <c r="H174" s="49" cm="1">
        <f t="array" ref="H174">INDEX(GMW!$A$2:$NF$60,MATCH(1,(GMW!$NE$2:$NE$60=H$3)*(GMW!$ND$2:$ND$60=H$4)*(GMW!$NF$2:$NF$60=H$1),0),$C174-1966)</f>
        <v>18443000</v>
      </c>
      <c r="I174" s="49" cm="1">
        <f t="array" ref="I174">INDEX(GMW!$A$2:$NF$60,MATCH(1,(GMW!$NE$2:$NE$60=I$3)*(GMW!$ND$2:$ND$60=I$4)*(GMW!$NF$2:$NF$60=I$1),0),$C174-1966)</f>
        <v>99.668869999999998</v>
      </c>
      <c r="J174" s="49" cm="1">
        <f t="array" ref="J174">INDEX(GMW!$A$2:$NF$60,MATCH(1,(GMW!$NE$2:$NE$60=J$3)*(GMW!$ND$2:$ND$60=J$4)*(GMW!$NF$2:$NF$60=J$1),0),$C174-1966)</f>
        <v>1.5829329999999999</v>
      </c>
      <c r="K174" s="49" cm="1">
        <f t="array" ref="K174">INDEX(GMW!$A$2:$NF$60,MATCH(1,(GMW!$NE$2:$NE$60=K$3)*(GMW!$ND$2:$ND$60=K$4)*(GMW!$NF$2:$NF$60=K$1),0),$C174-1966)</f>
        <v>567619</v>
      </c>
      <c r="L174" s="49" cm="1">
        <f t="array" ref="L174">INDEX(GMW!$A$2:$NF$60,MATCH(1,(GMW!$NE$2:$NE$60=L$3)*(GMW!$ND$2:$ND$60=L$4)*(GMW!$NF$2:$NF$60=L$1),0),$C174-1966)</f>
        <v>100.2</v>
      </c>
      <c r="M174" s="49" cm="1">
        <f t="array" ref="M174">INDEX(GMW!$A$2:$NF$60,MATCH(1,(GMW!$NE$2:$NE$60=M$3)*(GMW!$ND$2:$ND$60=M$4)*(GMW!$NF$2:$NF$60=M$1),0),$C174-1966)</f>
        <v>177395</v>
      </c>
      <c r="N174" s="49" cm="1">
        <f t="array" ref="N174">INDEX(GMW!$A$2:$NF$60,MATCH(1,(GMW!$NE$2:$NE$60=N$3)*(GMW!$ND$2:$ND$60=N$4)*(GMW!$NF$2:$NF$60=N$1),0),$C174-1966)</f>
        <v>198146</v>
      </c>
      <c r="O174" s="49" cm="1">
        <f t="array" ref="O174">INDEX(GMW!$A$2:$NF$60,MATCH(1,(GMW!$NE$2:$NE$60=O$3)*(GMW!$ND$2:$ND$60=O$4)*(GMW!$NF$2:$NF$60=O$1),0),$C174-1966)</f>
        <v>18443000</v>
      </c>
      <c r="P174" s="49" cm="1">
        <f t="array" ref="P174">INDEX(GMW!$A$2:$NF$60,MATCH(1,(GMW!$NE$2:$NE$60=P$3)*(GMW!$ND$2:$ND$60=P$4)*(GMW!$NF$2:$NF$60=P$1),0),$C174-1966)</f>
        <v>99.668869999999998</v>
      </c>
      <c r="Q174" s="49" cm="1">
        <f t="array" ref="Q174">INDEX(GMW!$A$2:$NF$60,MATCH(1,(GMW!$NE$2:$NE$60=Q$3)*(GMW!$ND$2:$ND$60=Q$4)*(GMW!$NF$2:$NF$60=Q$1),0),$C174-1966)</f>
        <v>1.5829329999999999</v>
      </c>
    </row>
    <row r="175" spans="1:17" x14ac:dyDescent="0.25">
      <c r="A175" s="49">
        <v>2015</v>
      </c>
      <c r="B175" s="49">
        <f t="shared" si="7"/>
        <v>2015</v>
      </c>
      <c r="C175" s="49">
        <f t="shared" si="6"/>
        <v>2141</v>
      </c>
      <c r="D175" s="49" cm="1">
        <f t="array" ref="D175">INDEX(GMW!$A$2:$NF$60,MATCH(1,(GMW!$NE$2:$NE$60=D$3)*(GMW!$ND$2:$ND$60=D$4)*(GMW!$NF$2:$NF$60=D$1),0),$C175-1966)</f>
        <v>569150</v>
      </c>
      <c r="E175" s="49" cm="1">
        <f t="array" ref="E175">INDEX(GMW!$A$2:$NF$60,MATCH(1,(GMW!$NE$2:$NE$60=E$3)*(GMW!$ND$2:$ND$60=E$4)*(GMW!$NF$2:$NF$60=E$1),0),$C175-1966)</f>
        <v>99.5</v>
      </c>
      <c r="F175" s="49" cm="1">
        <f t="array" ref="F175">INDEX(GMW!$A$2:$NF$60,MATCH(1,(GMW!$NE$2:$NE$60=F$3)*(GMW!$ND$2:$ND$60=F$4)*(GMW!$NF$2:$NF$60=F$1),0),$C175-1966)</f>
        <v>176739</v>
      </c>
      <c r="G175" s="49" cm="1">
        <f t="array" ref="G175">INDEX(GMW!$A$2:$NF$60,MATCH(1,(GMW!$NE$2:$NE$60=G$3)*(GMW!$ND$2:$ND$60=G$4)*(GMW!$NF$2:$NF$60=G$1),0),$C175-1966)</f>
        <v>196687</v>
      </c>
      <c r="H175" s="49" cm="1">
        <f t="array" ref="H175">INDEX(GMW!$A$2:$NF$60,MATCH(1,(GMW!$NE$2:$NE$60=H$3)*(GMW!$ND$2:$ND$60=H$4)*(GMW!$NF$2:$NF$60=H$1),0),$C175-1966)</f>
        <v>18595070</v>
      </c>
      <c r="I175" s="49" cm="1">
        <f t="array" ref="I175">INDEX(GMW!$A$2:$NF$60,MATCH(1,(GMW!$NE$2:$NE$60=I$3)*(GMW!$ND$2:$ND$60=I$4)*(GMW!$NF$2:$NF$60=I$1),0),$C175-1966)</f>
        <v>100.2334</v>
      </c>
      <c r="J175" s="49" cm="1">
        <f t="array" ref="J175">INDEX(GMW!$A$2:$NF$60,MATCH(1,(GMW!$NE$2:$NE$60=J$3)*(GMW!$ND$2:$ND$60=J$4)*(GMW!$NF$2:$NF$60=J$1),0),$C175-1966)</f>
        <v>1.514467</v>
      </c>
      <c r="K175" s="49" cm="1">
        <f t="array" ref="K175">INDEX(GMW!$A$2:$NF$60,MATCH(1,(GMW!$NE$2:$NE$60=K$3)*(GMW!$ND$2:$ND$60=K$4)*(GMW!$NF$2:$NF$60=K$1),0),$C175-1966)</f>
        <v>569150</v>
      </c>
      <c r="L175" s="49" cm="1">
        <f t="array" ref="L175">INDEX(GMW!$A$2:$NF$60,MATCH(1,(GMW!$NE$2:$NE$60=L$3)*(GMW!$ND$2:$ND$60=L$4)*(GMW!$NF$2:$NF$60=L$1),0),$C175-1966)</f>
        <v>99.5</v>
      </c>
      <c r="M175" s="49" cm="1">
        <f t="array" ref="M175">INDEX(GMW!$A$2:$NF$60,MATCH(1,(GMW!$NE$2:$NE$60=M$3)*(GMW!$ND$2:$ND$60=M$4)*(GMW!$NF$2:$NF$60=M$1),0),$C175-1966)</f>
        <v>176739</v>
      </c>
      <c r="N175" s="49" cm="1">
        <f t="array" ref="N175">INDEX(GMW!$A$2:$NF$60,MATCH(1,(GMW!$NE$2:$NE$60=N$3)*(GMW!$ND$2:$ND$60=N$4)*(GMW!$NF$2:$NF$60=N$1),0),$C175-1966)</f>
        <v>196687</v>
      </c>
      <c r="O175" s="49" cm="1">
        <f t="array" ref="O175">INDEX(GMW!$A$2:$NF$60,MATCH(1,(GMW!$NE$2:$NE$60=O$3)*(GMW!$ND$2:$ND$60=O$4)*(GMW!$NF$2:$NF$60=O$1),0),$C175-1966)</f>
        <v>18595070</v>
      </c>
      <c r="P175" s="49" cm="1">
        <f t="array" ref="P175">INDEX(GMW!$A$2:$NF$60,MATCH(1,(GMW!$NE$2:$NE$60=P$3)*(GMW!$ND$2:$ND$60=P$4)*(GMW!$NF$2:$NF$60=P$1),0),$C175-1966)</f>
        <v>100.2334</v>
      </c>
      <c r="Q175" s="49" cm="1">
        <f t="array" ref="Q175">INDEX(GMW!$A$2:$NF$60,MATCH(1,(GMW!$NE$2:$NE$60=Q$3)*(GMW!$ND$2:$ND$60=Q$4)*(GMW!$NF$2:$NF$60=Q$1),0),$C175-1966)</f>
        <v>1.514467</v>
      </c>
    </row>
    <row r="176" spans="1:17" x14ac:dyDescent="0.25">
      <c r="B176" s="49">
        <f t="shared" si="7"/>
        <v>2015</v>
      </c>
      <c r="C176" s="49">
        <f t="shared" si="6"/>
        <v>2142</v>
      </c>
      <c r="D176" s="49" cm="1">
        <f t="array" ref="D176">INDEX(GMW!$A$2:$NF$60,MATCH(1,(GMW!$NE$2:$NE$60=D$3)*(GMW!$ND$2:$ND$60=D$4)*(GMW!$NF$2:$NF$60=D$1),0),$C176-1966)</f>
        <v>572673</v>
      </c>
      <c r="E176" s="49" cm="1">
        <f t="array" ref="E176">INDEX(GMW!$A$2:$NF$60,MATCH(1,(GMW!$NE$2:$NE$60=E$3)*(GMW!$ND$2:$ND$60=E$4)*(GMW!$NF$2:$NF$60=E$1),0),$C176-1966)</f>
        <v>100.0667</v>
      </c>
      <c r="F176" s="49" cm="1">
        <f t="array" ref="F176">INDEX(GMW!$A$2:$NF$60,MATCH(1,(GMW!$NE$2:$NE$60=F$3)*(GMW!$ND$2:$ND$60=F$4)*(GMW!$NF$2:$NF$60=F$1),0),$C176-1966)</f>
        <v>182297</v>
      </c>
      <c r="G176" s="49" cm="1">
        <f t="array" ref="G176">INDEX(GMW!$A$2:$NF$60,MATCH(1,(GMW!$NE$2:$NE$60=G$3)*(GMW!$ND$2:$ND$60=G$4)*(GMW!$NF$2:$NF$60=G$1),0),$C176-1966)</f>
        <v>192342</v>
      </c>
      <c r="H176" s="49" cm="1">
        <f t="array" ref="H176">INDEX(GMW!$A$2:$NF$60,MATCH(1,(GMW!$NE$2:$NE$60=H$3)*(GMW!$ND$2:$ND$60=H$4)*(GMW!$NF$2:$NF$60=H$1),0),$C176-1966)</f>
        <v>18729570</v>
      </c>
      <c r="I176" s="49" cm="1">
        <f t="array" ref="I176">INDEX(GMW!$A$2:$NF$60,MATCH(1,(GMW!$NE$2:$NE$60=I$3)*(GMW!$ND$2:$ND$60=I$4)*(GMW!$NF$2:$NF$60=I$1),0),$C176-1966)</f>
        <v>101.1339</v>
      </c>
      <c r="J176" s="49" cm="1">
        <f t="array" ref="J176">INDEX(GMW!$A$2:$NF$60,MATCH(1,(GMW!$NE$2:$NE$60=J$3)*(GMW!$ND$2:$ND$60=J$4)*(GMW!$NF$2:$NF$60=J$1),0),$C176-1966)</f>
        <v>1.5335000000000001</v>
      </c>
      <c r="K176" s="49" cm="1">
        <f t="array" ref="K176">INDEX(GMW!$A$2:$NF$60,MATCH(1,(GMW!$NE$2:$NE$60=K$3)*(GMW!$ND$2:$ND$60=K$4)*(GMW!$NF$2:$NF$60=K$1),0),$C176-1966)</f>
        <v>572673</v>
      </c>
      <c r="L176" s="49" cm="1">
        <f t="array" ref="L176">INDEX(GMW!$A$2:$NF$60,MATCH(1,(GMW!$NE$2:$NE$60=L$3)*(GMW!$ND$2:$ND$60=L$4)*(GMW!$NF$2:$NF$60=L$1),0),$C176-1966)</f>
        <v>100.0667</v>
      </c>
      <c r="M176" s="49" cm="1">
        <f t="array" ref="M176">INDEX(GMW!$A$2:$NF$60,MATCH(1,(GMW!$NE$2:$NE$60=M$3)*(GMW!$ND$2:$ND$60=M$4)*(GMW!$NF$2:$NF$60=M$1),0),$C176-1966)</f>
        <v>182297</v>
      </c>
      <c r="N176" s="49" cm="1">
        <f t="array" ref="N176">INDEX(GMW!$A$2:$NF$60,MATCH(1,(GMW!$NE$2:$NE$60=N$3)*(GMW!$ND$2:$ND$60=N$4)*(GMW!$NF$2:$NF$60=N$1),0),$C176-1966)</f>
        <v>192342</v>
      </c>
      <c r="O176" s="49" cm="1">
        <f t="array" ref="O176">INDEX(GMW!$A$2:$NF$60,MATCH(1,(GMW!$NE$2:$NE$60=O$3)*(GMW!$ND$2:$ND$60=O$4)*(GMW!$NF$2:$NF$60=O$1),0),$C176-1966)</f>
        <v>18729570</v>
      </c>
      <c r="P176" s="49" cm="1">
        <f t="array" ref="P176">INDEX(GMW!$A$2:$NF$60,MATCH(1,(GMW!$NE$2:$NE$60=P$3)*(GMW!$ND$2:$ND$60=P$4)*(GMW!$NF$2:$NF$60=P$1),0),$C176-1966)</f>
        <v>101.1339</v>
      </c>
      <c r="Q176" s="49" cm="1">
        <f t="array" ref="Q176">INDEX(GMW!$A$2:$NF$60,MATCH(1,(GMW!$NE$2:$NE$60=Q$3)*(GMW!$ND$2:$ND$60=Q$4)*(GMW!$NF$2:$NF$60=Q$1),0),$C176-1966)</f>
        <v>1.5335000000000001</v>
      </c>
    </row>
    <row r="177" spans="1:17" x14ac:dyDescent="0.25">
      <c r="B177" s="49">
        <f t="shared" si="7"/>
        <v>2015</v>
      </c>
      <c r="C177" s="49">
        <f t="shared" ref="C177:C240" si="8">+C176+1</f>
        <v>2143</v>
      </c>
      <c r="D177" s="49" cm="1">
        <f t="array" ref="D177">INDEX(GMW!$A$2:$NF$60,MATCH(1,(GMW!$NE$2:$NE$60=D$3)*(GMW!$ND$2:$ND$60=D$4)*(GMW!$NF$2:$NF$60=D$1),0),$C177-1966)</f>
        <v>574836</v>
      </c>
      <c r="E177" s="49" cm="1">
        <f t="array" ref="E177">INDEX(GMW!$A$2:$NF$60,MATCH(1,(GMW!$NE$2:$NE$60=E$3)*(GMW!$ND$2:$ND$60=E$4)*(GMW!$NF$2:$NF$60=E$1),0),$C177-1966)</f>
        <v>100.16670000000001</v>
      </c>
      <c r="F177" s="49" cm="1">
        <f t="array" ref="F177">INDEX(GMW!$A$2:$NF$60,MATCH(1,(GMW!$NE$2:$NE$60=F$3)*(GMW!$ND$2:$ND$60=F$4)*(GMW!$NF$2:$NF$60=F$1),0),$C177-1966)</f>
        <v>176534</v>
      </c>
      <c r="G177" s="49" cm="1">
        <f t="array" ref="G177">INDEX(GMW!$A$2:$NF$60,MATCH(1,(GMW!$NE$2:$NE$60=G$3)*(GMW!$ND$2:$ND$60=G$4)*(GMW!$NF$2:$NF$60=G$1),0),$C177-1966)</f>
        <v>192126</v>
      </c>
      <c r="H177" s="49" cm="1">
        <f t="array" ref="H177">INDEX(GMW!$A$2:$NF$60,MATCH(1,(GMW!$NE$2:$NE$60=H$3)*(GMW!$ND$2:$ND$60=H$4)*(GMW!$NF$2:$NF$60=H$1),0),$C177-1966)</f>
        <v>18855140</v>
      </c>
      <c r="I177" s="49" cm="1">
        <f t="array" ref="I177">INDEX(GMW!$A$2:$NF$60,MATCH(1,(GMW!$NE$2:$NE$60=I$3)*(GMW!$ND$2:$ND$60=I$4)*(GMW!$NF$2:$NF$60=I$1),0),$C177-1966)</f>
        <v>101.79259999999999</v>
      </c>
      <c r="J177" s="49" cm="1">
        <f t="array" ref="J177">INDEX(GMW!$A$2:$NF$60,MATCH(1,(GMW!$NE$2:$NE$60=J$3)*(GMW!$ND$2:$ND$60=J$4)*(GMW!$NF$2:$NF$60=J$1),0),$C177-1966)</f>
        <v>1.548967</v>
      </c>
      <c r="K177" s="49" cm="1">
        <f t="array" ref="K177">INDEX(GMW!$A$2:$NF$60,MATCH(1,(GMW!$NE$2:$NE$60=K$3)*(GMW!$ND$2:$ND$60=K$4)*(GMW!$NF$2:$NF$60=K$1),0),$C177-1966)</f>
        <v>574836</v>
      </c>
      <c r="L177" s="49" cm="1">
        <f t="array" ref="L177">INDEX(GMW!$A$2:$NF$60,MATCH(1,(GMW!$NE$2:$NE$60=L$3)*(GMW!$ND$2:$ND$60=L$4)*(GMW!$NF$2:$NF$60=L$1),0),$C177-1966)</f>
        <v>100.16670000000001</v>
      </c>
      <c r="M177" s="49" cm="1">
        <f t="array" ref="M177">INDEX(GMW!$A$2:$NF$60,MATCH(1,(GMW!$NE$2:$NE$60=M$3)*(GMW!$ND$2:$ND$60=M$4)*(GMW!$NF$2:$NF$60=M$1),0),$C177-1966)</f>
        <v>176534</v>
      </c>
      <c r="N177" s="49" cm="1">
        <f t="array" ref="N177">INDEX(GMW!$A$2:$NF$60,MATCH(1,(GMW!$NE$2:$NE$60=N$3)*(GMW!$ND$2:$ND$60=N$4)*(GMW!$NF$2:$NF$60=N$1),0),$C177-1966)</f>
        <v>192126</v>
      </c>
      <c r="O177" s="49" cm="1">
        <f t="array" ref="O177">INDEX(GMW!$A$2:$NF$60,MATCH(1,(GMW!$NE$2:$NE$60=O$3)*(GMW!$ND$2:$ND$60=O$4)*(GMW!$NF$2:$NF$60=O$1),0),$C177-1966)</f>
        <v>18855140</v>
      </c>
      <c r="P177" s="49" cm="1">
        <f t="array" ref="P177">INDEX(GMW!$A$2:$NF$60,MATCH(1,(GMW!$NE$2:$NE$60=P$3)*(GMW!$ND$2:$ND$60=P$4)*(GMW!$NF$2:$NF$60=P$1),0),$C177-1966)</f>
        <v>101.79259999999999</v>
      </c>
      <c r="Q177" s="49" cm="1">
        <f t="array" ref="Q177">INDEX(GMW!$A$2:$NF$60,MATCH(1,(GMW!$NE$2:$NE$60=Q$3)*(GMW!$ND$2:$ND$60=Q$4)*(GMW!$NF$2:$NF$60=Q$1),0),$C177-1966)</f>
        <v>1.548967</v>
      </c>
    </row>
    <row r="178" spans="1:17" x14ac:dyDescent="0.25">
      <c r="B178" s="49">
        <f t="shared" si="7"/>
        <v>2015</v>
      </c>
      <c r="C178" s="49">
        <f t="shared" si="8"/>
        <v>2144</v>
      </c>
      <c r="D178" s="49" cm="1">
        <f t="array" ref="D178">INDEX(GMW!$A$2:$NF$60,MATCH(1,(GMW!$NE$2:$NE$60=D$3)*(GMW!$ND$2:$ND$60=D$4)*(GMW!$NF$2:$NF$60=D$1),0),$C178-1966)</f>
        <v>578068</v>
      </c>
      <c r="E178" s="49" cm="1">
        <f t="array" ref="E178">INDEX(GMW!$A$2:$NF$60,MATCH(1,(GMW!$NE$2:$NE$60=E$3)*(GMW!$ND$2:$ND$60=E$4)*(GMW!$NF$2:$NF$60=E$1),0),$C178-1966)</f>
        <v>100.3</v>
      </c>
      <c r="F178" s="49" cm="1">
        <f t="array" ref="F178">INDEX(GMW!$A$2:$NF$60,MATCH(1,(GMW!$NE$2:$NE$60=F$3)*(GMW!$ND$2:$ND$60=F$4)*(GMW!$NF$2:$NF$60=F$1),0),$C178-1966)</f>
        <v>181607</v>
      </c>
      <c r="G178" s="49" cm="1">
        <f t="array" ref="G178">INDEX(GMW!$A$2:$NF$60,MATCH(1,(GMW!$NE$2:$NE$60=G$3)*(GMW!$ND$2:$ND$60=G$4)*(GMW!$NF$2:$NF$60=G$1),0),$C178-1966)</f>
        <v>199855</v>
      </c>
      <c r="H178" s="49" cm="1">
        <f t="array" ref="H178">INDEX(GMW!$A$2:$NF$60,MATCH(1,(GMW!$NE$2:$NE$60=H$3)*(GMW!$ND$2:$ND$60=H$4)*(GMW!$NF$2:$NF$60=H$1),0),$C178-1966)</f>
        <v>18956080</v>
      </c>
      <c r="I178" s="49" cm="1">
        <f t="array" ref="I178">INDEX(GMW!$A$2:$NF$60,MATCH(1,(GMW!$NE$2:$NE$60=I$3)*(GMW!$ND$2:$ND$60=I$4)*(GMW!$NF$2:$NF$60=I$1),0),$C178-1966)</f>
        <v>102.3301</v>
      </c>
      <c r="J178" s="49" cm="1">
        <f t="array" ref="J178">INDEX(GMW!$A$2:$NF$60,MATCH(1,(GMW!$NE$2:$NE$60=J$3)*(GMW!$ND$2:$ND$60=J$4)*(GMW!$NF$2:$NF$60=J$1),0),$C178-1966)</f>
        <v>1.5170669999999999</v>
      </c>
      <c r="K178" s="49" cm="1">
        <f t="array" ref="K178">INDEX(GMW!$A$2:$NF$60,MATCH(1,(GMW!$NE$2:$NE$60=K$3)*(GMW!$ND$2:$ND$60=K$4)*(GMW!$NF$2:$NF$60=K$1),0),$C178-1966)</f>
        <v>578068</v>
      </c>
      <c r="L178" s="49" cm="1">
        <f t="array" ref="L178">INDEX(GMW!$A$2:$NF$60,MATCH(1,(GMW!$NE$2:$NE$60=L$3)*(GMW!$ND$2:$ND$60=L$4)*(GMW!$NF$2:$NF$60=L$1),0),$C178-1966)</f>
        <v>100.3</v>
      </c>
      <c r="M178" s="49" cm="1">
        <f t="array" ref="M178">INDEX(GMW!$A$2:$NF$60,MATCH(1,(GMW!$NE$2:$NE$60=M$3)*(GMW!$ND$2:$ND$60=M$4)*(GMW!$NF$2:$NF$60=M$1),0),$C178-1966)</f>
        <v>181607</v>
      </c>
      <c r="N178" s="49" cm="1">
        <f t="array" ref="N178">INDEX(GMW!$A$2:$NF$60,MATCH(1,(GMW!$NE$2:$NE$60=N$3)*(GMW!$ND$2:$ND$60=N$4)*(GMW!$NF$2:$NF$60=N$1),0),$C178-1966)</f>
        <v>199855</v>
      </c>
      <c r="O178" s="49" cm="1">
        <f t="array" ref="O178">INDEX(GMW!$A$2:$NF$60,MATCH(1,(GMW!$NE$2:$NE$60=O$3)*(GMW!$ND$2:$ND$60=O$4)*(GMW!$NF$2:$NF$60=O$1),0),$C178-1966)</f>
        <v>18956080</v>
      </c>
      <c r="P178" s="49" cm="1">
        <f t="array" ref="P178">INDEX(GMW!$A$2:$NF$60,MATCH(1,(GMW!$NE$2:$NE$60=P$3)*(GMW!$ND$2:$ND$60=P$4)*(GMW!$NF$2:$NF$60=P$1),0),$C178-1966)</f>
        <v>102.3301</v>
      </c>
      <c r="Q178" s="49" cm="1">
        <f t="array" ref="Q178">INDEX(GMW!$A$2:$NF$60,MATCH(1,(GMW!$NE$2:$NE$60=Q$3)*(GMW!$ND$2:$ND$60=Q$4)*(GMW!$NF$2:$NF$60=Q$1),0),$C178-1966)</f>
        <v>1.5170669999999999</v>
      </c>
    </row>
    <row r="179" spans="1:17" x14ac:dyDescent="0.25">
      <c r="A179" s="49">
        <v>2016</v>
      </c>
      <c r="B179" s="49">
        <f t="shared" si="7"/>
        <v>2016</v>
      </c>
      <c r="C179" s="49">
        <f t="shared" si="8"/>
        <v>2145</v>
      </c>
      <c r="D179" s="49" cm="1">
        <f t="array" ref="D179">INDEX(GMW!$A$2:$NF$60,MATCH(1,(GMW!$NE$2:$NE$60=D$3)*(GMW!$ND$2:$ND$60=D$4)*(GMW!$NF$2:$NF$60=D$1),0),$C179-1966)</f>
        <v>580110</v>
      </c>
      <c r="E179" s="49" cm="1">
        <f t="array" ref="E179">INDEX(GMW!$A$2:$NF$60,MATCH(1,(GMW!$NE$2:$NE$60=E$3)*(GMW!$ND$2:$ND$60=E$4)*(GMW!$NF$2:$NF$60=E$1),0),$C179-1966)</f>
        <v>99.833340000000007</v>
      </c>
      <c r="F179" s="49" cm="1">
        <f t="array" ref="F179">INDEX(GMW!$A$2:$NF$60,MATCH(1,(GMW!$NE$2:$NE$60=F$3)*(GMW!$ND$2:$ND$60=F$4)*(GMW!$NF$2:$NF$60=F$1),0),$C179-1966)</f>
        <v>180917</v>
      </c>
      <c r="G179" s="49" cm="1">
        <f t="array" ref="G179">INDEX(GMW!$A$2:$NF$60,MATCH(1,(GMW!$NE$2:$NE$60=G$3)*(GMW!$ND$2:$ND$60=G$4)*(GMW!$NF$2:$NF$60=G$1),0),$C179-1966)</f>
        <v>199056</v>
      </c>
      <c r="H179" s="49" cm="1">
        <f t="array" ref="H179">INDEX(GMW!$A$2:$NF$60,MATCH(1,(GMW!$NE$2:$NE$60=H$3)*(GMW!$ND$2:$ND$60=H$4)*(GMW!$NF$2:$NF$60=H$1),0),$C179-1966)</f>
        <v>19091360</v>
      </c>
      <c r="I179" s="49" cm="1">
        <f t="array" ref="I179">INDEX(GMW!$A$2:$NF$60,MATCH(1,(GMW!$NE$2:$NE$60=I$3)*(GMW!$ND$2:$ND$60=I$4)*(GMW!$NF$2:$NF$60=I$1),0),$C179-1966)</f>
        <v>102.944</v>
      </c>
      <c r="J179" s="49" cm="1">
        <f t="array" ref="J179">INDEX(GMW!$A$2:$NF$60,MATCH(1,(GMW!$NE$2:$NE$60=J$3)*(GMW!$ND$2:$ND$60=J$4)*(GMW!$NF$2:$NF$60=J$1),0),$C179-1966)</f>
        <v>1.430833</v>
      </c>
      <c r="K179" s="49" cm="1">
        <f t="array" ref="K179">INDEX(GMW!$A$2:$NF$60,MATCH(1,(GMW!$NE$2:$NE$60=K$3)*(GMW!$ND$2:$ND$60=K$4)*(GMW!$NF$2:$NF$60=K$1),0),$C179-1966)</f>
        <v>580110</v>
      </c>
      <c r="L179" s="49" cm="1">
        <f t="array" ref="L179">INDEX(GMW!$A$2:$NF$60,MATCH(1,(GMW!$NE$2:$NE$60=L$3)*(GMW!$ND$2:$ND$60=L$4)*(GMW!$NF$2:$NF$60=L$1),0),$C179-1966)</f>
        <v>99.833340000000007</v>
      </c>
      <c r="M179" s="49" cm="1">
        <f t="array" ref="M179">INDEX(GMW!$A$2:$NF$60,MATCH(1,(GMW!$NE$2:$NE$60=M$3)*(GMW!$ND$2:$ND$60=M$4)*(GMW!$NF$2:$NF$60=M$1),0),$C179-1966)</f>
        <v>180917</v>
      </c>
      <c r="N179" s="49" cm="1">
        <f t="array" ref="N179">INDEX(GMW!$A$2:$NF$60,MATCH(1,(GMW!$NE$2:$NE$60=N$3)*(GMW!$ND$2:$ND$60=N$4)*(GMW!$NF$2:$NF$60=N$1),0),$C179-1966)</f>
        <v>199056</v>
      </c>
      <c r="O179" s="49" cm="1">
        <f t="array" ref="O179">INDEX(GMW!$A$2:$NF$60,MATCH(1,(GMW!$NE$2:$NE$60=O$3)*(GMW!$ND$2:$ND$60=O$4)*(GMW!$NF$2:$NF$60=O$1),0),$C179-1966)</f>
        <v>19091360</v>
      </c>
      <c r="P179" s="49" cm="1">
        <f t="array" ref="P179">INDEX(GMW!$A$2:$NF$60,MATCH(1,(GMW!$NE$2:$NE$60=P$3)*(GMW!$ND$2:$ND$60=P$4)*(GMW!$NF$2:$NF$60=P$1),0),$C179-1966)</f>
        <v>102.944</v>
      </c>
      <c r="Q179" s="49" cm="1">
        <f t="array" ref="Q179">INDEX(GMW!$A$2:$NF$60,MATCH(1,(GMW!$NE$2:$NE$60=Q$3)*(GMW!$ND$2:$ND$60=Q$4)*(GMW!$NF$2:$NF$60=Q$1),0),$C179-1966)</f>
        <v>1.430833</v>
      </c>
    </row>
    <row r="180" spans="1:17" x14ac:dyDescent="0.25">
      <c r="B180" s="49">
        <f t="shared" si="7"/>
        <v>2016</v>
      </c>
      <c r="C180" s="49">
        <f t="shared" si="8"/>
        <v>2146</v>
      </c>
      <c r="D180" s="49" cm="1">
        <f t="array" ref="D180">INDEX(GMW!$A$2:$NF$60,MATCH(1,(GMW!$NE$2:$NE$60=D$3)*(GMW!$ND$2:$ND$60=D$4)*(GMW!$NF$2:$NF$60=D$1),0),$C180-1966)</f>
        <v>583383</v>
      </c>
      <c r="E180" s="49" cm="1">
        <f t="array" ref="E180">INDEX(GMW!$A$2:$NF$60,MATCH(1,(GMW!$NE$2:$NE$60=E$3)*(GMW!$ND$2:$ND$60=E$4)*(GMW!$NF$2:$NF$60=E$1),0),$C180-1966)</f>
        <v>100.4</v>
      </c>
      <c r="F180" s="49" cm="1">
        <f t="array" ref="F180">INDEX(GMW!$A$2:$NF$60,MATCH(1,(GMW!$NE$2:$NE$60=F$3)*(GMW!$ND$2:$ND$60=F$4)*(GMW!$NF$2:$NF$60=F$1),0),$C180-1966)</f>
        <v>186367</v>
      </c>
      <c r="G180" s="49" cm="1">
        <f t="array" ref="G180">INDEX(GMW!$A$2:$NF$60,MATCH(1,(GMW!$NE$2:$NE$60=G$3)*(GMW!$ND$2:$ND$60=G$4)*(GMW!$NF$2:$NF$60=G$1),0),$C180-1966)</f>
        <v>201432</v>
      </c>
      <c r="H180" s="49" cm="1">
        <f t="array" ref="H180">INDEX(GMW!$A$2:$NF$60,MATCH(1,(GMW!$NE$2:$NE$60=H$3)*(GMW!$ND$2:$ND$60=H$4)*(GMW!$NF$2:$NF$60=H$1),0),$C180-1966)</f>
        <v>19221820</v>
      </c>
      <c r="I180" s="49" cm="1">
        <f t="array" ref="I180">INDEX(GMW!$A$2:$NF$60,MATCH(1,(GMW!$NE$2:$NE$60=I$3)*(GMW!$ND$2:$ND$60=I$4)*(GMW!$NF$2:$NF$60=I$1),0),$C180-1966)</f>
        <v>103.7226</v>
      </c>
      <c r="J180" s="49" cm="1">
        <f t="array" ref="J180">INDEX(GMW!$A$2:$NF$60,MATCH(1,(GMW!$NE$2:$NE$60=J$3)*(GMW!$ND$2:$ND$60=J$4)*(GMW!$NF$2:$NF$60=J$1),0),$C180-1966)</f>
        <v>1.434633</v>
      </c>
      <c r="K180" s="49" cm="1">
        <f t="array" ref="K180">INDEX(GMW!$A$2:$NF$60,MATCH(1,(GMW!$NE$2:$NE$60=K$3)*(GMW!$ND$2:$ND$60=K$4)*(GMW!$NF$2:$NF$60=K$1),0),$C180-1966)</f>
        <v>583383</v>
      </c>
      <c r="L180" s="49" cm="1">
        <f t="array" ref="L180">INDEX(GMW!$A$2:$NF$60,MATCH(1,(GMW!$NE$2:$NE$60=L$3)*(GMW!$ND$2:$ND$60=L$4)*(GMW!$NF$2:$NF$60=L$1),0),$C180-1966)</f>
        <v>100.4</v>
      </c>
      <c r="M180" s="49" cm="1">
        <f t="array" ref="M180">INDEX(GMW!$A$2:$NF$60,MATCH(1,(GMW!$NE$2:$NE$60=M$3)*(GMW!$ND$2:$ND$60=M$4)*(GMW!$NF$2:$NF$60=M$1),0),$C180-1966)</f>
        <v>186367</v>
      </c>
      <c r="N180" s="49" cm="1">
        <f t="array" ref="N180">INDEX(GMW!$A$2:$NF$60,MATCH(1,(GMW!$NE$2:$NE$60=N$3)*(GMW!$ND$2:$ND$60=N$4)*(GMW!$NF$2:$NF$60=N$1),0),$C180-1966)</f>
        <v>201432</v>
      </c>
      <c r="O180" s="49" cm="1">
        <f t="array" ref="O180">INDEX(GMW!$A$2:$NF$60,MATCH(1,(GMW!$NE$2:$NE$60=O$3)*(GMW!$ND$2:$ND$60=O$4)*(GMW!$NF$2:$NF$60=O$1),0),$C180-1966)</f>
        <v>19221820</v>
      </c>
      <c r="P180" s="49" cm="1">
        <f t="array" ref="P180">INDEX(GMW!$A$2:$NF$60,MATCH(1,(GMW!$NE$2:$NE$60=P$3)*(GMW!$ND$2:$ND$60=P$4)*(GMW!$NF$2:$NF$60=P$1),0),$C180-1966)</f>
        <v>103.7226</v>
      </c>
      <c r="Q180" s="49" cm="1">
        <f t="array" ref="Q180">INDEX(GMW!$A$2:$NF$60,MATCH(1,(GMW!$NE$2:$NE$60=Q$3)*(GMW!$ND$2:$ND$60=Q$4)*(GMW!$NF$2:$NF$60=Q$1),0),$C180-1966)</f>
        <v>1.434633</v>
      </c>
    </row>
    <row r="181" spans="1:17" x14ac:dyDescent="0.25">
      <c r="B181" s="49">
        <f t="shared" si="7"/>
        <v>2016</v>
      </c>
      <c r="C181" s="49">
        <f t="shared" si="8"/>
        <v>2147</v>
      </c>
      <c r="D181" s="49" cm="1">
        <f t="array" ref="D181">INDEX(GMW!$A$2:$NF$60,MATCH(1,(GMW!$NE$2:$NE$60=D$3)*(GMW!$ND$2:$ND$60=D$4)*(GMW!$NF$2:$NF$60=D$1),0),$C181-1966)</f>
        <v>585856</v>
      </c>
      <c r="E181" s="49" cm="1">
        <f t="array" ref="E181">INDEX(GMW!$A$2:$NF$60,MATCH(1,(GMW!$NE$2:$NE$60=E$3)*(GMW!$ND$2:$ND$60=E$4)*(GMW!$NF$2:$NF$60=E$1),0),$C181-1966)</f>
        <v>100.86669999999999</v>
      </c>
      <c r="F181" s="49" cm="1">
        <f t="array" ref="F181">INDEX(GMW!$A$2:$NF$60,MATCH(1,(GMW!$NE$2:$NE$60=F$3)*(GMW!$ND$2:$ND$60=F$4)*(GMW!$NF$2:$NF$60=F$1),0),$C181-1966)</f>
        <v>181291</v>
      </c>
      <c r="G181" s="49" cm="1">
        <f t="array" ref="G181">INDEX(GMW!$A$2:$NF$60,MATCH(1,(GMW!$NE$2:$NE$60=G$3)*(GMW!$ND$2:$ND$60=G$4)*(GMW!$NF$2:$NF$60=G$1),0),$C181-1966)</f>
        <v>208250</v>
      </c>
      <c r="H181" s="49" cm="1">
        <f t="array" ref="H181">INDEX(GMW!$A$2:$NF$60,MATCH(1,(GMW!$NE$2:$NE$60=H$3)*(GMW!$ND$2:$ND$60=H$4)*(GMW!$NF$2:$NF$60=H$1),0),$C181-1966)</f>
        <v>19362660</v>
      </c>
      <c r="I181" s="49" cm="1">
        <f t="array" ref="I181">INDEX(GMW!$A$2:$NF$60,MATCH(1,(GMW!$NE$2:$NE$60=I$3)*(GMW!$ND$2:$ND$60=I$4)*(GMW!$NF$2:$NF$60=I$1),0),$C181-1966)</f>
        <v>104.3708</v>
      </c>
      <c r="J181" s="49" cm="1">
        <f t="array" ref="J181">INDEX(GMW!$A$2:$NF$60,MATCH(1,(GMW!$NE$2:$NE$60=J$3)*(GMW!$ND$2:$ND$60=J$4)*(GMW!$NF$2:$NF$60=J$1),0),$C181-1966)</f>
        <v>1.312767</v>
      </c>
      <c r="K181" s="49" cm="1">
        <f t="array" ref="K181">INDEX(GMW!$A$2:$NF$60,MATCH(1,(GMW!$NE$2:$NE$60=K$3)*(GMW!$ND$2:$ND$60=K$4)*(GMW!$NF$2:$NF$60=K$1),0),$C181-1966)</f>
        <v>585856</v>
      </c>
      <c r="L181" s="49" cm="1">
        <f t="array" ref="L181">INDEX(GMW!$A$2:$NF$60,MATCH(1,(GMW!$NE$2:$NE$60=L$3)*(GMW!$ND$2:$ND$60=L$4)*(GMW!$NF$2:$NF$60=L$1),0),$C181-1966)</f>
        <v>100.86669999999999</v>
      </c>
      <c r="M181" s="49" cm="1">
        <f t="array" ref="M181">INDEX(GMW!$A$2:$NF$60,MATCH(1,(GMW!$NE$2:$NE$60=M$3)*(GMW!$ND$2:$ND$60=M$4)*(GMW!$NF$2:$NF$60=M$1),0),$C181-1966)</f>
        <v>181291</v>
      </c>
      <c r="N181" s="49" cm="1">
        <f t="array" ref="N181">INDEX(GMW!$A$2:$NF$60,MATCH(1,(GMW!$NE$2:$NE$60=N$3)*(GMW!$ND$2:$ND$60=N$4)*(GMW!$NF$2:$NF$60=N$1),0),$C181-1966)</f>
        <v>208250</v>
      </c>
      <c r="O181" s="49" cm="1">
        <f t="array" ref="O181">INDEX(GMW!$A$2:$NF$60,MATCH(1,(GMW!$NE$2:$NE$60=O$3)*(GMW!$ND$2:$ND$60=O$4)*(GMW!$NF$2:$NF$60=O$1),0),$C181-1966)</f>
        <v>19362660</v>
      </c>
      <c r="P181" s="49" cm="1">
        <f t="array" ref="P181">INDEX(GMW!$A$2:$NF$60,MATCH(1,(GMW!$NE$2:$NE$60=P$3)*(GMW!$ND$2:$ND$60=P$4)*(GMW!$NF$2:$NF$60=P$1),0),$C181-1966)</f>
        <v>104.3708</v>
      </c>
      <c r="Q181" s="49" cm="1">
        <f t="array" ref="Q181">INDEX(GMW!$A$2:$NF$60,MATCH(1,(GMW!$NE$2:$NE$60=Q$3)*(GMW!$ND$2:$ND$60=Q$4)*(GMW!$NF$2:$NF$60=Q$1),0),$C181-1966)</f>
        <v>1.312767</v>
      </c>
    </row>
    <row r="182" spans="1:17" x14ac:dyDescent="0.25">
      <c r="B182" s="49">
        <f t="shared" si="7"/>
        <v>2016</v>
      </c>
      <c r="C182" s="49">
        <f t="shared" si="8"/>
        <v>2148</v>
      </c>
      <c r="D182" s="49" cm="1">
        <f t="array" ref="D182">INDEX(GMW!$A$2:$NF$60,MATCH(1,(GMW!$NE$2:$NE$60=D$3)*(GMW!$ND$2:$ND$60=D$4)*(GMW!$NF$2:$NF$60=D$1),0),$C182-1966)</f>
        <v>589476</v>
      </c>
      <c r="E182" s="49" cm="1">
        <f t="array" ref="E182">INDEX(GMW!$A$2:$NF$60,MATCH(1,(GMW!$NE$2:$NE$60=E$3)*(GMW!$ND$2:$ND$60=E$4)*(GMW!$NF$2:$NF$60=E$1),0),$C182-1966)</f>
        <v>101.5</v>
      </c>
      <c r="F182" s="49" cm="1">
        <f t="array" ref="F182">INDEX(GMW!$A$2:$NF$60,MATCH(1,(GMW!$NE$2:$NE$60=F$3)*(GMW!$ND$2:$ND$60=F$4)*(GMW!$NF$2:$NF$60=F$1),0),$C182-1966)</f>
        <v>188453</v>
      </c>
      <c r="G182" s="49" cm="1">
        <f t="array" ref="G182">INDEX(GMW!$A$2:$NF$60,MATCH(1,(GMW!$NE$2:$NE$60=G$3)*(GMW!$ND$2:$ND$60=G$4)*(GMW!$NF$2:$NF$60=G$1),0),$C182-1966)</f>
        <v>203353</v>
      </c>
      <c r="H182" s="49" cm="1">
        <f t="array" ref="H182">INDEX(GMW!$A$2:$NF$60,MATCH(1,(GMW!$NE$2:$NE$60=H$3)*(GMW!$ND$2:$ND$60=H$4)*(GMW!$NF$2:$NF$60=H$1),0),$C182-1966)</f>
        <v>19535410</v>
      </c>
      <c r="I182" s="49" cm="1">
        <f t="array" ref="I182">INDEX(GMW!$A$2:$NF$60,MATCH(1,(GMW!$NE$2:$NE$60=I$3)*(GMW!$ND$2:$ND$60=I$4)*(GMW!$NF$2:$NF$60=I$1),0),$C182-1966)</f>
        <v>105.14149999999999</v>
      </c>
      <c r="J182" s="49" cm="1">
        <f t="array" ref="J182">INDEX(GMW!$A$2:$NF$60,MATCH(1,(GMW!$NE$2:$NE$60=J$3)*(GMW!$ND$2:$ND$60=J$4)*(GMW!$NF$2:$NF$60=J$1),0),$C182-1966)</f>
        <v>1.2416</v>
      </c>
      <c r="K182" s="49" cm="1">
        <f t="array" ref="K182">INDEX(GMW!$A$2:$NF$60,MATCH(1,(GMW!$NE$2:$NE$60=K$3)*(GMW!$ND$2:$ND$60=K$4)*(GMW!$NF$2:$NF$60=K$1),0),$C182-1966)</f>
        <v>589476</v>
      </c>
      <c r="L182" s="49" cm="1">
        <f t="array" ref="L182">INDEX(GMW!$A$2:$NF$60,MATCH(1,(GMW!$NE$2:$NE$60=L$3)*(GMW!$ND$2:$ND$60=L$4)*(GMW!$NF$2:$NF$60=L$1),0),$C182-1966)</f>
        <v>101.5</v>
      </c>
      <c r="M182" s="49" cm="1">
        <f t="array" ref="M182">INDEX(GMW!$A$2:$NF$60,MATCH(1,(GMW!$NE$2:$NE$60=M$3)*(GMW!$ND$2:$ND$60=M$4)*(GMW!$NF$2:$NF$60=M$1),0),$C182-1966)</f>
        <v>188453</v>
      </c>
      <c r="N182" s="49" cm="1">
        <f t="array" ref="N182">INDEX(GMW!$A$2:$NF$60,MATCH(1,(GMW!$NE$2:$NE$60=N$3)*(GMW!$ND$2:$ND$60=N$4)*(GMW!$NF$2:$NF$60=N$1),0),$C182-1966)</f>
        <v>203353</v>
      </c>
      <c r="O182" s="49" cm="1">
        <f t="array" ref="O182">INDEX(GMW!$A$2:$NF$60,MATCH(1,(GMW!$NE$2:$NE$60=O$3)*(GMW!$ND$2:$ND$60=O$4)*(GMW!$NF$2:$NF$60=O$1),0),$C182-1966)</f>
        <v>19535410</v>
      </c>
      <c r="P182" s="49" cm="1">
        <f t="array" ref="P182">INDEX(GMW!$A$2:$NF$60,MATCH(1,(GMW!$NE$2:$NE$60=P$3)*(GMW!$ND$2:$ND$60=P$4)*(GMW!$NF$2:$NF$60=P$1),0),$C182-1966)</f>
        <v>105.14149999999999</v>
      </c>
      <c r="Q182" s="49" cm="1">
        <f t="array" ref="Q182">INDEX(GMW!$A$2:$NF$60,MATCH(1,(GMW!$NE$2:$NE$60=Q$3)*(GMW!$ND$2:$ND$60=Q$4)*(GMW!$NF$2:$NF$60=Q$1),0),$C182-1966)</f>
        <v>1.2416</v>
      </c>
    </row>
    <row r="183" spans="1:17" x14ac:dyDescent="0.25">
      <c r="A183" s="49">
        <v>2017</v>
      </c>
      <c r="B183" s="49">
        <f t="shared" si="7"/>
        <v>2017</v>
      </c>
      <c r="C183" s="49">
        <f t="shared" si="8"/>
        <v>2149</v>
      </c>
      <c r="D183" s="49" cm="1">
        <f t="array" ref="D183">INDEX(GMW!$A$2:$NF$60,MATCH(1,(GMW!$NE$2:$NE$60=D$3)*(GMW!$ND$2:$ND$60=D$4)*(GMW!$NF$2:$NF$60=D$1),0),$C183-1966)</f>
        <v>594423</v>
      </c>
      <c r="E183" s="49" cm="1">
        <f t="array" ref="E183">INDEX(GMW!$A$2:$NF$60,MATCH(1,(GMW!$NE$2:$NE$60=E$3)*(GMW!$ND$2:$ND$60=E$4)*(GMW!$NF$2:$NF$60=E$1),0),$C183-1966)</f>
        <v>102</v>
      </c>
      <c r="F183" s="49" cm="1">
        <f t="array" ref="F183">INDEX(GMW!$A$2:$NF$60,MATCH(1,(GMW!$NE$2:$NE$60=F$3)*(GMW!$ND$2:$ND$60=F$4)*(GMW!$NF$2:$NF$60=F$1),0),$C183-1966)</f>
        <v>191572</v>
      </c>
      <c r="G183" s="49" cm="1">
        <f t="array" ref="G183">INDEX(GMW!$A$2:$NF$60,MATCH(1,(GMW!$NE$2:$NE$60=G$3)*(GMW!$ND$2:$ND$60=G$4)*(GMW!$NF$2:$NF$60=G$1),0),$C183-1966)</f>
        <v>205761</v>
      </c>
      <c r="H183" s="49" cm="1">
        <f t="array" ref="H183">INDEX(GMW!$A$2:$NF$60,MATCH(1,(GMW!$NE$2:$NE$60=H$3)*(GMW!$ND$2:$ND$60=H$4)*(GMW!$NF$2:$NF$60=H$1),0),$C183-1966)</f>
        <v>19696540</v>
      </c>
      <c r="I183" s="49" cm="1">
        <f t="array" ref="I183">INDEX(GMW!$A$2:$NF$60,MATCH(1,(GMW!$NE$2:$NE$60=I$3)*(GMW!$ND$2:$ND$60=I$4)*(GMW!$NF$2:$NF$60=I$1),0),$C183-1966)</f>
        <v>106.0973</v>
      </c>
      <c r="J183" s="49" cm="1">
        <f t="array" ref="J183">INDEX(GMW!$A$2:$NF$60,MATCH(1,(GMW!$NE$2:$NE$60=J$3)*(GMW!$ND$2:$ND$60=J$4)*(GMW!$NF$2:$NF$60=J$1),0),$C183-1966)</f>
        <v>1.239633</v>
      </c>
      <c r="K183" s="49" cm="1">
        <f t="array" ref="K183">INDEX(GMW!$A$2:$NF$60,MATCH(1,(GMW!$NE$2:$NE$60=K$3)*(GMW!$ND$2:$ND$60=K$4)*(GMW!$NF$2:$NF$60=K$1),0),$C183-1966)</f>
        <v>594423</v>
      </c>
      <c r="L183" s="49" cm="1">
        <f t="array" ref="L183">INDEX(GMW!$A$2:$NF$60,MATCH(1,(GMW!$NE$2:$NE$60=L$3)*(GMW!$ND$2:$ND$60=L$4)*(GMW!$NF$2:$NF$60=L$1),0),$C183-1966)</f>
        <v>102</v>
      </c>
      <c r="M183" s="49" cm="1">
        <f t="array" ref="M183">INDEX(GMW!$A$2:$NF$60,MATCH(1,(GMW!$NE$2:$NE$60=M$3)*(GMW!$ND$2:$ND$60=M$4)*(GMW!$NF$2:$NF$60=M$1),0),$C183-1966)</f>
        <v>191572</v>
      </c>
      <c r="N183" s="49" cm="1">
        <f t="array" ref="N183">INDEX(GMW!$A$2:$NF$60,MATCH(1,(GMW!$NE$2:$NE$60=N$3)*(GMW!$ND$2:$ND$60=N$4)*(GMW!$NF$2:$NF$60=N$1),0),$C183-1966)</f>
        <v>205761</v>
      </c>
      <c r="O183" s="49" cm="1">
        <f t="array" ref="O183">INDEX(GMW!$A$2:$NF$60,MATCH(1,(GMW!$NE$2:$NE$60=O$3)*(GMW!$ND$2:$ND$60=O$4)*(GMW!$NF$2:$NF$60=O$1),0),$C183-1966)</f>
        <v>19696540</v>
      </c>
      <c r="P183" s="49" cm="1">
        <f t="array" ref="P183">INDEX(GMW!$A$2:$NF$60,MATCH(1,(GMW!$NE$2:$NE$60=P$3)*(GMW!$ND$2:$ND$60=P$4)*(GMW!$NF$2:$NF$60=P$1),0),$C183-1966)</f>
        <v>106.0973</v>
      </c>
      <c r="Q183" s="49" cm="1">
        <f t="array" ref="Q183">INDEX(GMW!$A$2:$NF$60,MATCH(1,(GMW!$NE$2:$NE$60=Q$3)*(GMW!$ND$2:$ND$60=Q$4)*(GMW!$NF$2:$NF$60=Q$1),0),$C183-1966)</f>
        <v>1.239633</v>
      </c>
    </row>
    <row r="184" spans="1:17" x14ac:dyDescent="0.25">
      <c r="B184" s="49">
        <f t="shared" si="7"/>
        <v>2017</v>
      </c>
      <c r="C184" s="49">
        <f t="shared" si="8"/>
        <v>2150</v>
      </c>
      <c r="D184" s="49" cm="1">
        <f t="array" ref="D184">INDEX(GMW!$A$2:$NF$60,MATCH(1,(GMW!$NE$2:$NE$60=D$3)*(GMW!$ND$2:$ND$60=D$4)*(GMW!$NF$2:$NF$60=D$1),0),$C184-1966)</f>
        <v>598176</v>
      </c>
      <c r="E184" s="49" cm="1">
        <f t="array" ref="E184">INDEX(GMW!$A$2:$NF$60,MATCH(1,(GMW!$NE$2:$NE$60=E$3)*(GMW!$ND$2:$ND$60=E$4)*(GMW!$NF$2:$NF$60=E$1),0),$C184-1966)</f>
        <v>103.16670000000001</v>
      </c>
      <c r="F184" s="49" cm="1">
        <f t="array" ref="F184">INDEX(GMW!$A$2:$NF$60,MATCH(1,(GMW!$NE$2:$NE$60=F$3)*(GMW!$ND$2:$ND$60=F$4)*(GMW!$NF$2:$NF$60=F$1),0),$C184-1966)</f>
        <v>196710</v>
      </c>
      <c r="G184" s="49" cm="1">
        <f t="array" ref="G184">INDEX(GMW!$A$2:$NF$60,MATCH(1,(GMW!$NE$2:$NE$60=G$3)*(GMW!$ND$2:$ND$60=G$4)*(GMW!$NF$2:$NF$60=G$1),0),$C184-1966)</f>
        <v>211268</v>
      </c>
      <c r="H184" s="49" cm="1">
        <f t="array" ref="H184">INDEX(GMW!$A$2:$NF$60,MATCH(1,(GMW!$NE$2:$NE$60=H$3)*(GMW!$ND$2:$ND$60=H$4)*(GMW!$NF$2:$NF$60=H$1),0),$C184-1966)</f>
        <v>19875750</v>
      </c>
      <c r="I184" s="49" cm="1">
        <f t="array" ref="I184">INDEX(GMW!$A$2:$NF$60,MATCH(1,(GMW!$NE$2:$NE$60=I$3)*(GMW!$ND$2:$ND$60=I$4)*(GMW!$NF$2:$NF$60=I$1),0),$C184-1966)</f>
        <v>106.60469999999999</v>
      </c>
      <c r="J184" s="49" cm="1">
        <f t="array" ref="J184">INDEX(GMW!$A$2:$NF$60,MATCH(1,(GMW!$NE$2:$NE$60=J$3)*(GMW!$ND$2:$ND$60=J$4)*(GMW!$NF$2:$NF$60=J$1),0),$C184-1966)</f>
        <v>1.279933</v>
      </c>
      <c r="K184" s="49" cm="1">
        <f t="array" ref="K184">INDEX(GMW!$A$2:$NF$60,MATCH(1,(GMW!$NE$2:$NE$60=K$3)*(GMW!$ND$2:$ND$60=K$4)*(GMW!$NF$2:$NF$60=K$1),0),$C184-1966)</f>
        <v>598176</v>
      </c>
      <c r="L184" s="49" cm="1">
        <f t="array" ref="L184">INDEX(GMW!$A$2:$NF$60,MATCH(1,(GMW!$NE$2:$NE$60=L$3)*(GMW!$ND$2:$ND$60=L$4)*(GMW!$NF$2:$NF$60=L$1),0),$C184-1966)</f>
        <v>103.16670000000001</v>
      </c>
      <c r="M184" s="49" cm="1">
        <f t="array" ref="M184">INDEX(GMW!$A$2:$NF$60,MATCH(1,(GMW!$NE$2:$NE$60=M$3)*(GMW!$ND$2:$ND$60=M$4)*(GMW!$NF$2:$NF$60=M$1),0),$C184-1966)</f>
        <v>196710</v>
      </c>
      <c r="N184" s="49" cm="1">
        <f t="array" ref="N184">INDEX(GMW!$A$2:$NF$60,MATCH(1,(GMW!$NE$2:$NE$60=N$3)*(GMW!$ND$2:$ND$60=N$4)*(GMW!$NF$2:$NF$60=N$1),0),$C184-1966)</f>
        <v>211268</v>
      </c>
      <c r="O184" s="49" cm="1">
        <f t="array" ref="O184">INDEX(GMW!$A$2:$NF$60,MATCH(1,(GMW!$NE$2:$NE$60=O$3)*(GMW!$ND$2:$ND$60=O$4)*(GMW!$NF$2:$NF$60=O$1),0),$C184-1966)</f>
        <v>19875750</v>
      </c>
      <c r="P184" s="49" cm="1">
        <f t="array" ref="P184">INDEX(GMW!$A$2:$NF$60,MATCH(1,(GMW!$NE$2:$NE$60=P$3)*(GMW!$ND$2:$ND$60=P$4)*(GMW!$NF$2:$NF$60=P$1),0),$C184-1966)</f>
        <v>106.60469999999999</v>
      </c>
      <c r="Q184" s="49" cm="1">
        <f t="array" ref="Q184">INDEX(GMW!$A$2:$NF$60,MATCH(1,(GMW!$NE$2:$NE$60=Q$3)*(GMW!$ND$2:$ND$60=Q$4)*(GMW!$NF$2:$NF$60=Q$1),0),$C184-1966)</f>
        <v>1.279933</v>
      </c>
    </row>
    <row r="185" spans="1:17" x14ac:dyDescent="0.25">
      <c r="B185" s="49">
        <f t="shared" si="7"/>
        <v>2017</v>
      </c>
      <c r="C185" s="49">
        <f t="shared" si="8"/>
        <v>2151</v>
      </c>
      <c r="D185" s="49" cm="1">
        <f t="array" ref="D185">INDEX(GMW!$A$2:$NF$60,MATCH(1,(GMW!$NE$2:$NE$60=D$3)*(GMW!$ND$2:$ND$60=D$4)*(GMW!$NF$2:$NF$60=D$1),0),$C185-1966)</f>
        <v>601961</v>
      </c>
      <c r="E185" s="49" cm="1">
        <f t="array" ref="E185">INDEX(GMW!$A$2:$NF$60,MATCH(1,(GMW!$NE$2:$NE$60=E$3)*(GMW!$ND$2:$ND$60=E$4)*(GMW!$NF$2:$NF$60=E$1),0),$C185-1966)</f>
        <v>103.7</v>
      </c>
      <c r="F185" s="49" cm="1">
        <f t="array" ref="F185">INDEX(GMW!$A$2:$NF$60,MATCH(1,(GMW!$NE$2:$NE$60=F$3)*(GMW!$ND$2:$ND$60=F$4)*(GMW!$NF$2:$NF$60=F$1),0),$C185-1966)</f>
        <v>201489</v>
      </c>
      <c r="G185" s="49" cm="1">
        <f t="array" ref="G185">INDEX(GMW!$A$2:$NF$60,MATCH(1,(GMW!$NE$2:$NE$60=G$3)*(GMW!$ND$2:$ND$60=G$4)*(GMW!$NF$2:$NF$60=G$1),0),$C185-1966)</f>
        <v>212304</v>
      </c>
      <c r="H185" s="49" cm="1">
        <f t="array" ref="H185">INDEX(GMW!$A$2:$NF$60,MATCH(1,(GMW!$NE$2:$NE$60=H$3)*(GMW!$ND$2:$ND$60=H$4)*(GMW!$NF$2:$NF$60=H$1),0),$C185-1966)</f>
        <v>20060310</v>
      </c>
      <c r="I185" s="49" cm="1">
        <f t="array" ref="I185">INDEX(GMW!$A$2:$NF$60,MATCH(1,(GMW!$NE$2:$NE$60=I$3)*(GMW!$ND$2:$ND$60=I$4)*(GMW!$NF$2:$NF$60=I$1),0),$C185-1966)</f>
        <v>107.27370000000001</v>
      </c>
      <c r="J185" s="49" cm="1">
        <f t="array" ref="J185">INDEX(GMW!$A$2:$NF$60,MATCH(1,(GMW!$NE$2:$NE$60=J$3)*(GMW!$ND$2:$ND$60=J$4)*(GMW!$NF$2:$NF$60=J$1),0),$C185-1966)</f>
        <v>1.3090999999999999</v>
      </c>
      <c r="K185" s="49" cm="1">
        <f t="array" ref="K185">INDEX(GMW!$A$2:$NF$60,MATCH(1,(GMW!$NE$2:$NE$60=K$3)*(GMW!$ND$2:$ND$60=K$4)*(GMW!$NF$2:$NF$60=K$1),0),$C185-1966)</f>
        <v>601961</v>
      </c>
      <c r="L185" s="49" cm="1">
        <f t="array" ref="L185">INDEX(GMW!$A$2:$NF$60,MATCH(1,(GMW!$NE$2:$NE$60=L$3)*(GMW!$ND$2:$ND$60=L$4)*(GMW!$NF$2:$NF$60=L$1),0),$C185-1966)</f>
        <v>103.7</v>
      </c>
      <c r="M185" s="49" cm="1">
        <f t="array" ref="M185">INDEX(GMW!$A$2:$NF$60,MATCH(1,(GMW!$NE$2:$NE$60=M$3)*(GMW!$ND$2:$ND$60=M$4)*(GMW!$NF$2:$NF$60=M$1),0),$C185-1966)</f>
        <v>201489</v>
      </c>
      <c r="N185" s="49" cm="1">
        <f t="array" ref="N185">INDEX(GMW!$A$2:$NF$60,MATCH(1,(GMW!$NE$2:$NE$60=N$3)*(GMW!$ND$2:$ND$60=N$4)*(GMW!$NF$2:$NF$60=N$1),0),$C185-1966)</f>
        <v>212304</v>
      </c>
      <c r="O185" s="49" cm="1">
        <f t="array" ref="O185">INDEX(GMW!$A$2:$NF$60,MATCH(1,(GMW!$NE$2:$NE$60=O$3)*(GMW!$ND$2:$ND$60=O$4)*(GMW!$NF$2:$NF$60=O$1),0),$C185-1966)</f>
        <v>20060310</v>
      </c>
      <c r="P185" s="49" cm="1">
        <f t="array" ref="P185">INDEX(GMW!$A$2:$NF$60,MATCH(1,(GMW!$NE$2:$NE$60=P$3)*(GMW!$ND$2:$ND$60=P$4)*(GMW!$NF$2:$NF$60=P$1),0),$C185-1966)</f>
        <v>107.27370000000001</v>
      </c>
      <c r="Q185" s="49" cm="1">
        <f t="array" ref="Q185">INDEX(GMW!$A$2:$NF$60,MATCH(1,(GMW!$NE$2:$NE$60=Q$3)*(GMW!$ND$2:$ND$60=Q$4)*(GMW!$NF$2:$NF$60=Q$1),0),$C185-1966)</f>
        <v>1.3090999999999999</v>
      </c>
    </row>
    <row r="186" spans="1:17" x14ac:dyDescent="0.25">
      <c r="B186" s="49">
        <f t="shared" si="7"/>
        <v>2017</v>
      </c>
      <c r="C186" s="49">
        <f t="shared" si="8"/>
        <v>2152</v>
      </c>
      <c r="D186" s="49" cm="1">
        <f t="array" ref="D186">INDEX(GMW!$A$2:$NF$60,MATCH(1,(GMW!$NE$2:$NE$60=D$3)*(GMW!$ND$2:$ND$60=D$4)*(GMW!$NF$2:$NF$60=D$1),0),$C186-1966)</f>
        <v>606396</v>
      </c>
      <c r="E186" s="49" cm="1">
        <f t="array" ref="E186">INDEX(GMW!$A$2:$NF$60,MATCH(1,(GMW!$NE$2:$NE$60=E$3)*(GMW!$ND$2:$ND$60=E$4)*(GMW!$NF$2:$NF$60=E$1),0),$C186-1966)</f>
        <v>104.5667</v>
      </c>
      <c r="F186" s="49" cm="1">
        <f t="array" ref="F186">INDEX(GMW!$A$2:$NF$60,MATCH(1,(GMW!$NE$2:$NE$60=F$3)*(GMW!$ND$2:$ND$60=F$4)*(GMW!$NF$2:$NF$60=F$1),0),$C186-1966)</f>
        <v>197125</v>
      </c>
      <c r="G186" s="49" cm="1">
        <f t="array" ref="G186">INDEX(GMW!$A$2:$NF$60,MATCH(1,(GMW!$NE$2:$NE$60=G$3)*(GMW!$ND$2:$ND$60=G$4)*(GMW!$NF$2:$NF$60=G$1),0),$C186-1966)</f>
        <v>208444</v>
      </c>
      <c r="H186" s="49" cm="1">
        <f t="array" ref="H186">INDEX(GMW!$A$2:$NF$60,MATCH(1,(GMW!$NE$2:$NE$60=H$3)*(GMW!$ND$2:$ND$60=H$4)*(GMW!$NF$2:$NF$60=H$1),0),$C186-1966)</f>
        <v>20259410</v>
      </c>
      <c r="I186" s="49" cm="1">
        <f t="array" ref="I186">INDEX(GMW!$A$2:$NF$60,MATCH(1,(GMW!$NE$2:$NE$60=I$3)*(GMW!$ND$2:$ND$60=I$4)*(GMW!$NF$2:$NF$60=I$1),0),$C186-1966)</f>
        <v>108.19840000000001</v>
      </c>
      <c r="J186" s="49" cm="1">
        <f t="array" ref="J186">INDEX(GMW!$A$2:$NF$60,MATCH(1,(GMW!$NE$2:$NE$60=J$3)*(GMW!$ND$2:$ND$60=J$4)*(GMW!$NF$2:$NF$60=J$1),0),$C186-1966)</f>
        <v>1.327267</v>
      </c>
      <c r="K186" s="49" cm="1">
        <f t="array" ref="K186">INDEX(GMW!$A$2:$NF$60,MATCH(1,(GMW!$NE$2:$NE$60=K$3)*(GMW!$ND$2:$ND$60=K$4)*(GMW!$NF$2:$NF$60=K$1),0),$C186-1966)</f>
        <v>606396</v>
      </c>
      <c r="L186" s="49" cm="1">
        <f t="array" ref="L186">INDEX(GMW!$A$2:$NF$60,MATCH(1,(GMW!$NE$2:$NE$60=L$3)*(GMW!$ND$2:$ND$60=L$4)*(GMW!$NF$2:$NF$60=L$1),0),$C186-1966)</f>
        <v>104.5667</v>
      </c>
      <c r="M186" s="49" cm="1">
        <f t="array" ref="M186">INDEX(GMW!$A$2:$NF$60,MATCH(1,(GMW!$NE$2:$NE$60=M$3)*(GMW!$ND$2:$ND$60=M$4)*(GMW!$NF$2:$NF$60=M$1),0),$C186-1966)</f>
        <v>197125</v>
      </c>
      <c r="N186" s="49" cm="1">
        <f t="array" ref="N186">INDEX(GMW!$A$2:$NF$60,MATCH(1,(GMW!$NE$2:$NE$60=N$3)*(GMW!$ND$2:$ND$60=N$4)*(GMW!$NF$2:$NF$60=N$1),0),$C186-1966)</f>
        <v>208444</v>
      </c>
      <c r="O186" s="49" cm="1">
        <f t="array" ref="O186">INDEX(GMW!$A$2:$NF$60,MATCH(1,(GMW!$NE$2:$NE$60=O$3)*(GMW!$ND$2:$ND$60=O$4)*(GMW!$NF$2:$NF$60=O$1),0),$C186-1966)</f>
        <v>20259410</v>
      </c>
      <c r="P186" s="49" cm="1">
        <f t="array" ref="P186">INDEX(GMW!$A$2:$NF$60,MATCH(1,(GMW!$NE$2:$NE$60=P$3)*(GMW!$ND$2:$ND$60=P$4)*(GMW!$NF$2:$NF$60=P$1),0),$C186-1966)</f>
        <v>108.19840000000001</v>
      </c>
      <c r="Q186" s="49" cm="1">
        <f t="array" ref="Q186">INDEX(GMW!$A$2:$NF$60,MATCH(1,(GMW!$NE$2:$NE$60=Q$3)*(GMW!$ND$2:$ND$60=Q$4)*(GMW!$NF$2:$NF$60=Q$1),0),$C186-1966)</f>
        <v>1.327267</v>
      </c>
    </row>
    <row r="187" spans="1:17" x14ac:dyDescent="0.25">
      <c r="A187" s="49">
        <v>2018</v>
      </c>
      <c r="B187" s="49">
        <f t="shared" si="7"/>
        <v>2018</v>
      </c>
      <c r="C187" s="49">
        <f t="shared" si="8"/>
        <v>2153</v>
      </c>
      <c r="D187" s="49" cm="1">
        <f t="array" ref="D187">INDEX(GMW!$A$2:$NF$60,MATCH(1,(GMW!$NE$2:$NE$60=D$3)*(GMW!$ND$2:$ND$60=D$4)*(GMW!$NF$2:$NF$60=D$1),0),$C187-1966)</f>
        <v>606785</v>
      </c>
      <c r="E187" s="49" cm="1">
        <f t="array" ref="E187">INDEX(GMW!$A$2:$NF$60,MATCH(1,(GMW!$NE$2:$NE$60=E$3)*(GMW!$ND$2:$ND$60=E$4)*(GMW!$NF$2:$NF$60=E$1),0),$C187-1966)</f>
        <v>104.7667</v>
      </c>
      <c r="F187" s="49" cm="1">
        <f t="array" ref="F187">INDEX(GMW!$A$2:$NF$60,MATCH(1,(GMW!$NE$2:$NE$60=F$3)*(GMW!$ND$2:$ND$60=F$4)*(GMW!$NF$2:$NF$60=F$1),0),$C187-1966)</f>
        <v>201006</v>
      </c>
      <c r="G187" s="49" cm="1">
        <f t="array" ref="G187">INDEX(GMW!$A$2:$NF$60,MATCH(1,(GMW!$NE$2:$NE$60=G$3)*(GMW!$ND$2:$ND$60=G$4)*(GMW!$NF$2:$NF$60=G$1),0),$C187-1966)</f>
        <v>212313</v>
      </c>
      <c r="H187" s="49" cm="1">
        <f t="array" ref="H187">INDEX(GMW!$A$2:$NF$60,MATCH(1,(GMW!$NE$2:$NE$60=H$3)*(GMW!$ND$2:$ND$60=H$4)*(GMW!$NF$2:$NF$60=H$1),0),$C187-1966)</f>
        <v>20437040</v>
      </c>
      <c r="I187" s="49" cm="1">
        <f t="array" ref="I187">INDEX(GMW!$A$2:$NF$60,MATCH(1,(GMW!$NE$2:$NE$60=I$3)*(GMW!$ND$2:$ND$60=I$4)*(GMW!$NF$2:$NF$60=I$1),0),$C187-1966)</f>
        <v>109.1585</v>
      </c>
      <c r="J187" s="49" cm="1">
        <f t="array" ref="J187">INDEX(GMW!$A$2:$NF$60,MATCH(1,(GMW!$NE$2:$NE$60=J$3)*(GMW!$ND$2:$ND$60=J$4)*(GMW!$NF$2:$NF$60=J$1),0),$C187-1966)</f>
        <v>1.3920999999999999</v>
      </c>
      <c r="K187" s="49" cm="1">
        <f t="array" ref="K187">INDEX(GMW!$A$2:$NF$60,MATCH(1,(GMW!$NE$2:$NE$60=K$3)*(GMW!$ND$2:$ND$60=K$4)*(GMW!$NF$2:$NF$60=K$1),0),$C187-1966)</f>
        <v>606785</v>
      </c>
      <c r="L187" s="49" cm="1">
        <f t="array" ref="L187">INDEX(GMW!$A$2:$NF$60,MATCH(1,(GMW!$NE$2:$NE$60=L$3)*(GMW!$ND$2:$ND$60=L$4)*(GMW!$NF$2:$NF$60=L$1),0),$C187-1966)</f>
        <v>104.7667</v>
      </c>
      <c r="M187" s="49" cm="1">
        <f t="array" ref="M187">INDEX(GMW!$A$2:$NF$60,MATCH(1,(GMW!$NE$2:$NE$60=M$3)*(GMW!$ND$2:$ND$60=M$4)*(GMW!$NF$2:$NF$60=M$1),0),$C187-1966)</f>
        <v>201006</v>
      </c>
      <c r="N187" s="49" cm="1">
        <f t="array" ref="N187">INDEX(GMW!$A$2:$NF$60,MATCH(1,(GMW!$NE$2:$NE$60=N$3)*(GMW!$ND$2:$ND$60=N$4)*(GMW!$NF$2:$NF$60=N$1),0),$C187-1966)</f>
        <v>212313</v>
      </c>
      <c r="O187" s="49" cm="1">
        <f t="array" ref="O187">INDEX(GMW!$A$2:$NF$60,MATCH(1,(GMW!$NE$2:$NE$60=O$3)*(GMW!$ND$2:$ND$60=O$4)*(GMW!$NF$2:$NF$60=O$1),0),$C187-1966)</f>
        <v>20437040</v>
      </c>
      <c r="P187" s="49" cm="1">
        <f t="array" ref="P187">INDEX(GMW!$A$2:$NF$60,MATCH(1,(GMW!$NE$2:$NE$60=P$3)*(GMW!$ND$2:$ND$60=P$4)*(GMW!$NF$2:$NF$60=P$1),0),$C187-1966)</f>
        <v>109.1585</v>
      </c>
      <c r="Q187" s="49" cm="1">
        <f t="array" ref="Q187">INDEX(GMW!$A$2:$NF$60,MATCH(1,(GMW!$NE$2:$NE$60=Q$3)*(GMW!$ND$2:$ND$60=Q$4)*(GMW!$NF$2:$NF$60=Q$1),0),$C187-1966)</f>
        <v>1.3920999999999999</v>
      </c>
    </row>
    <row r="188" spans="1:17" x14ac:dyDescent="0.25">
      <c r="B188" s="49">
        <f t="shared" si="7"/>
        <v>2018</v>
      </c>
      <c r="C188" s="49">
        <f t="shared" si="8"/>
        <v>2154</v>
      </c>
      <c r="D188" s="49" cm="1">
        <f t="array" ref="D188">INDEX(GMW!$A$2:$NF$60,MATCH(1,(GMW!$NE$2:$NE$60=D$3)*(GMW!$ND$2:$ND$60=D$4)*(GMW!$NF$2:$NF$60=D$1),0),$C188-1966)</f>
        <v>607775</v>
      </c>
      <c r="E188" s="49" cm="1">
        <f t="array" ref="E188">INDEX(GMW!$A$2:$NF$60,MATCH(1,(GMW!$NE$2:$NE$60=E$3)*(GMW!$ND$2:$ND$60=E$4)*(GMW!$NF$2:$NF$60=E$1),0),$C188-1966)</f>
        <v>105.66670000000001</v>
      </c>
      <c r="F188" s="49" cm="1">
        <f t="array" ref="F188">INDEX(GMW!$A$2:$NF$60,MATCH(1,(GMW!$NE$2:$NE$60=F$3)*(GMW!$ND$2:$ND$60=F$4)*(GMW!$NF$2:$NF$60=F$1),0),$C188-1966)</f>
        <v>202164</v>
      </c>
      <c r="G188" s="49" cm="1">
        <f t="array" ref="G188">INDEX(GMW!$A$2:$NF$60,MATCH(1,(GMW!$NE$2:$NE$60=G$3)*(GMW!$ND$2:$ND$60=G$4)*(GMW!$NF$2:$NF$60=G$1),0),$C188-1966)</f>
        <v>213752</v>
      </c>
      <c r="H188" s="49" cm="1">
        <f t="array" ref="H188">INDEX(GMW!$A$2:$NF$60,MATCH(1,(GMW!$NE$2:$NE$60=H$3)*(GMW!$ND$2:$ND$60=H$4)*(GMW!$NF$2:$NF$60=H$1),0),$C188-1966)</f>
        <v>20586390</v>
      </c>
      <c r="I188" s="49" cm="1">
        <f t="array" ref="I188">INDEX(GMW!$A$2:$NF$60,MATCH(1,(GMW!$NE$2:$NE$60=I$3)*(GMW!$ND$2:$ND$60=I$4)*(GMW!$NF$2:$NF$60=I$1),0),$C188-1966)</f>
        <v>109.8038</v>
      </c>
      <c r="J188" s="49" cm="1">
        <f t="array" ref="J188">INDEX(GMW!$A$2:$NF$60,MATCH(1,(GMW!$NE$2:$NE$60=J$3)*(GMW!$ND$2:$ND$60=J$4)*(GMW!$NF$2:$NF$60=J$1),0),$C188-1966)</f>
        <v>1.361</v>
      </c>
      <c r="K188" s="49" cm="1">
        <f t="array" ref="K188">INDEX(GMW!$A$2:$NF$60,MATCH(1,(GMW!$NE$2:$NE$60=K$3)*(GMW!$ND$2:$ND$60=K$4)*(GMW!$NF$2:$NF$60=K$1),0),$C188-1966)</f>
        <v>607775</v>
      </c>
      <c r="L188" s="49" cm="1">
        <f t="array" ref="L188">INDEX(GMW!$A$2:$NF$60,MATCH(1,(GMW!$NE$2:$NE$60=L$3)*(GMW!$ND$2:$ND$60=L$4)*(GMW!$NF$2:$NF$60=L$1),0),$C188-1966)</f>
        <v>105.66670000000001</v>
      </c>
      <c r="M188" s="49" cm="1">
        <f t="array" ref="M188">INDEX(GMW!$A$2:$NF$60,MATCH(1,(GMW!$NE$2:$NE$60=M$3)*(GMW!$ND$2:$ND$60=M$4)*(GMW!$NF$2:$NF$60=M$1),0),$C188-1966)</f>
        <v>202164</v>
      </c>
      <c r="N188" s="49" cm="1">
        <f t="array" ref="N188">INDEX(GMW!$A$2:$NF$60,MATCH(1,(GMW!$NE$2:$NE$60=N$3)*(GMW!$ND$2:$ND$60=N$4)*(GMW!$NF$2:$NF$60=N$1),0),$C188-1966)</f>
        <v>213752</v>
      </c>
      <c r="O188" s="49" cm="1">
        <f t="array" ref="O188">INDEX(GMW!$A$2:$NF$60,MATCH(1,(GMW!$NE$2:$NE$60=O$3)*(GMW!$ND$2:$ND$60=O$4)*(GMW!$NF$2:$NF$60=O$1),0),$C188-1966)</f>
        <v>20586390</v>
      </c>
      <c r="P188" s="49" cm="1">
        <f t="array" ref="P188">INDEX(GMW!$A$2:$NF$60,MATCH(1,(GMW!$NE$2:$NE$60=P$3)*(GMW!$ND$2:$ND$60=P$4)*(GMW!$NF$2:$NF$60=P$1),0),$C188-1966)</f>
        <v>109.8038</v>
      </c>
      <c r="Q188" s="49" cm="1">
        <f t="array" ref="Q188">INDEX(GMW!$A$2:$NF$60,MATCH(1,(GMW!$NE$2:$NE$60=Q$3)*(GMW!$ND$2:$ND$60=Q$4)*(GMW!$NF$2:$NF$60=Q$1),0),$C188-1966)</f>
        <v>1.361</v>
      </c>
    </row>
    <row r="189" spans="1:17" x14ac:dyDescent="0.25">
      <c r="B189" s="49">
        <f t="shared" si="7"/>
        <v>2018</v>
      </c>
      <c r="C189" s="49">
        <f t="shared" si="8"/>
        <v>2155</v>
      </c>
      <c r="D189" s="49" cm="1">
        <f t="array" ref="D189">INDEX(GMW!$A$2:$NF$60,MATCH(1,(GMW!$NE$2:$NE$60=D$3)*(GMW!$ND$2:$ND$60=D$4)*(GMW!$NF$2:$NF$60=D$1),0),$C189-1966)</f>
        <v>609653</v>
      </c>
      <c r="E189" s="49" cm="1">
        <f t="array" ref="E189">INDEX(GMW!$A$2:$NF$60,MATCH(1,(GMW!$NE$2:$NE$60=E$3)*(GMW!$ND$2:$ND$60=E$4)*(GMW!$NF$2:$NF$60=E$1),0),$C189-1966)</f>
        <v>106.3</v>
      </c>
      <c r="F189" s="49" cm="1">
        <f t="array" ref="F189">INDEX(GMW!$A$2:$NF$60,MATCH(1,(GMW!$NE$2:$NE$60=F$3)*(GMW!$ND$2:$ND$60=F$4)*(GMW!$NF$2:$NF$60=F$1),0),$C189-1966)</f>
        <v>204858</v>
      </c>
      <c r="G189" s="49" cm="1">
        <f t="array" ref="G189">INDEX(GMW!$A$2:$NF$60,MATCH(1,(GMW!$NE$2:$NE$60=G$3)*(GMW!$ND$2:$ND$60=G$4)*(GMW!$NF$2:$NF$60=G$1),0),$C189-1966)</f>
        <v>214831</v>
      </c>
      <c r="H189" s="49" cm="1">
        <f t="array" ref="H189">INDEX(GMW!$A$2:$NF$60,MATCH(1,(GMW!$NE$2:$NE$60=H$3)*(GMW!$ND$2:$ND$60=H$4)*(GMW!$NF$2:$NF$60=H$1),0),$C189-1966)</f>
        <v>20677760</v>
      </c>
      <c r="I189" s="49" cm="1">
        <f t="array" ref="I189">INDEX(GMW!$A$2:$NF$60,MATCH(1,(GMW!$NE$2:$NE$60=I$3)*(GMW!$ND$2:$ND$60=I$4)*(GMW!$NF$2:$NF$60=I$1),0),$C189-1966)</f>
        <v>110.9183</v>
      </c>
      <c r="J189" s="49" cm="1">
        <f t="array" ref="J189">INDEX(GMW!$A$2:$NF$60,MATCH(1,(GMW!$NE$2:$NE$60=J$3)*(GMW!$ND$2:$ND$60=J$4)*(GMW!$NF$2:$NF$60=J$1),0),$C189-1966)</f>
        <v>1.3037000000000001</v>
      </c>
      <c r="K189" s="49" cm="1">
        <f t="array" ref="K189">INDEX(GMW!$A$2:$NF$60,MATCH(1,(GMW!$NE$2:$NE$60=K$3)*(GMW!$ND$2:$ND$60=K$4)*(GMW!$NF$2:$NF$60=K$1),0),$C189-1966)</f>
        <v>609653</v>
      </c>
      <c r="L189" s="49" cm="1">
        <f t="array" ref="L189">INDEX(GMW!$A$2:$NF$60,MATCH(1,(GMW!$NE$2:$NE$60=L$3)*(GMW!$ND$2:$ND$60=L$4)*(GMW!$NF$2:$NF$60=L$1),0),$C189-1966)</f>
        <v>106.3</v>
      </c>
      <c r="M189" s="49" cm="1">
        <f t="array" ref="M189">INDEX(GMW!$A$2:$NF$60,MATCH(1,(GMW!$NE$2:$NE$60=M$3)*(GMW!$ND$2:$ND$60=M$4)*(GMW!$NF$2:$NF$60=M$1),0),$C189-1966)</f>
        <v>204858</v>
      </c>
      <c r="N189" s="49" cm="1">
        <f t="array" ref="N189">INDEX(GMW!$A$2:$NF$60,MATCH(1,(GMW!$NE$2:$NE$60=N$3)*(GMW!$ND$2:$ND$60=N$4)*(GMW!$NF$2:$NF$60=N$1),0),$C189-1966)</f>
        <v>214831</v>
      </c>
      <c r="O189" s="49" cm="1">
        <f t="array" ref="O189">INDEX(GMW!$A$2:$NF$60,MATCH(1,(GMW!$NE$2:$NE$60=O$3)*(GMW!$ND$2:$ND$60=O$4)*(GMW!$NF$2:$NF$60=O$1),0),$C189-1966)</f>
        <v>20677760</v>
      </c>
      <c r="P189" s="49" cm="1">
        <f t="array" ref="P189">INDEX(GMW!$A$2:$NF$60,MATCH(1,(GMW!$NE$2:$NE$60=P$3)*(GMW!$ND$2:$ND$60=P$4)*(GMW!$NF$2:$NF$60=P$1),0),$C189-1966)</f>
        <v>110.9183</v>
      </c>
      <c r="Q189" s="49" cm="1">
        <f t="array" ref="Q189">INDEX(GMW!$A$2:$NF$60,MATCH(1,(GMW!$NE$2:$NE$60=Q$3)*(GMW!$ND$2:$ND$60=Q$4)*(GMW!$NF$2:$NF$60=Q$1),0),$C189-1966)</f>
        <v>1.3037000000000001</v>
      </c>
    </row>
    <row r="190" spans="1:17" x14ac:dyDescent="0.25">
      <c r="B190" s="49">
        <f t="shared" si="7"/>
        <v>2018</v>
      </c>
      <c r="C190" s="49">
        <f t="shared" si="8"/>
        <v>2156</v>
      </c>
      <c r="D190" s="49" cm="1">
        <f t="array" ref="D190">INDEX(GMW!$A$2:$NF$60,MATCH(1,(GMW!$NE$2:$NE$60=D$3)*(GMW!$ND$2:$ND$60=D$4)*(GMW!$NF$2:$NF$60=D$1),0),$C190-1966)</f>
        <v>610481</v>
      </c>
      <c r="E190" s="49" cm="1">
        <f t="array" ref="E190">INDEX(GMW!$A$2:$NF$60,MATCH(1,(GMW!$NE$2:$NE$60=E$3)*(GMW!$ND$2:$ND$60=E$4)*(GMW!$NF$2:$NF$60=E$1),0),$C190-1966)</f>
        <v>106.9333</v>
      </c>
      <c r="F190" s="49" cm="1">
        <f t="array" ref="F190">INDEX(GMW!$A$2:$NF$60,MATCH(1,(GMW!$NE$2:$NE$60=F$3)*(GMW!$ND$2:$ND$60=F$4)*(GMW!$NF$2:$NF$60=F$1),0),$C190-1966)</f>
        <v>203100</v>
      </c>
      <c r="G190" s="49" cm="1">
        <f t="array" ref="G190">INDEX(GMW!$A$2:$NF$60,MATCH(1,(GMW!$NE$2:$NE$60=G$3)*(GMW!$ND$2:$ND$60=G$4)*(GMW!$NF$2:$NF$60=G$1),0),$C190-1966)</f>
        <v>222831</v>
      </c>
      <c r="H190" s="49" cm="1">
        <f t="array" ref="H190">INDEX(GMW!$A$2:$NF$60,MATCH(1,(GMW!$NE$2:$NE$60=H$3)*(GMW!$ND$2:$ND$60=H$4)*(GMW!$NF$2:$NF$60=H$1),0),$C190-1966)</f>
        <v>20788950</v>
      </c>
      <c r="I190" s="49" cm="1">
        <f t="array" ref="I190">INDEX(GMW!$A$2:$NF$60,MATCH(1,(GMW!$NE$2:$NE$60=I$3)*(GMW!$ND$2:$ND$60=I$4)*(GMW!$NF$2:$NF$60=I$1),0),$C190-1966)</f>
        <v>111.825</v>
      </c>
      <c r="J190" s="49" cm="1">
        <f t="array" ref="J190">INDEX(GMW!$A$2:$NF$60,MATCH(1,(GMW!$NE$2:$NE$60=J$3)*(GMW!$ND$2:$ND$60=J$4)*(GMW!$NF$2:$NF$60=J$1),0),$C190-1966)</f>
        <v>1.285833</v>
      </c>
      <c r="K190" s="49" cm="1">
        <f t="array" ref="K190">INDEX(GMW!$A$2:$NF$60,MATCH(1,(GMW!$NE$2:$NE$60=K$3)*(GMW!$ND$2:$ND$60=K$4)*(GMW!$NF$2:$NF$60=K$1),0),$C190-1966)</f>
        <v>610481</v>
      </c>
      <c r="L190" s="49" cm="1">
        <f t="array" ref="L190">INDEX(GMW!$A$2:$NF$60,MATCH(1,(GMW!$NE$2:$NE$60=L$3)*(GMW!$ND$2:$ND$60=L$4)*(GMW!$NF$2:$NF$60=L$1),0),$C190-1966)</f>
        <v>106.9333</v>
      </c>
      <c r="M190" s="49" cm="1">
        <f t="array" ref="M190">INDEX(GMW!$A$2:$NF$60,MATCH(1,(GMW!$NE$2:$NE$60=M$3)*(GMW!$ND$2:$ND$60=M$4)*(GMW!$NF$2:$NF$60=M$1),0),$C190-1966)</f>
        <v>203100</v>
      </c>
      <c r="N190" s="49" cm="1">
        <f t="array" ref="N190">INDEX(GMW!$A$2:$NF$60,MATCH(1,(GMW!$NE$2:$NE$60=N$3)*(GMW!$ND$2:$ND$60=N$4)*(GMW!$NF$2:$NF$60=N$1),0),$C190-1966)</f>
        <v>222831</v>
      </c>
      <c r="O190" s="49" cm="1">
        <f t="array" ref="O190">INDEX(GMW!$A$2:$NF$60,MATCH(1,(GMW!$NE$2:$NE$60=O$3)*(GMW!$ND$2:$ND$60=O$4)*(GMW!$NF$2:$NF$60=O$1),0),$C190-1966)</f>
        <v>20788950</v>
      </c>
      <c r="P190" s="49" cm="1">
        <f t="array" ref="P190">INDEX(GMW!$A$2:$NF$60,MATCH(1,(GMW!$NE$2:$NE$60=P$3)*(GMW!$ND$2:$ND$60=P$4)*(GMW!$NF$2:$NF$60=P$1),0),$C190-1966)</f>
        <v>111.825</v>
      </c>
      <c r="Q190" s="49" cm="1">
        <f t="array" ref="Q190">INDEX(GMW!$A$2:$NF$60,MATCH(1,(GMW!$NE$2:$NE$60=Q$3)*(GMW!$ND$2:$ND$60=Q$4)*(GMW!$NF$2:$NF$60=Q$1),0),$C190-1966)</f>
        <v>1.285833</v>
      </c>
    </row>
    <row r="191" spans="1:17" x14ac:dyDescent="0.25">
      <c r="A191" s="49">
        <v>2019</v>
      </c>
      <c r="B191" s="49">
        <f t="shared" si="7"/>
        <v>2019</v>
      </c>
      <c r="C191" s="49">
        <f t="shared" si="8"/>
        <v>2157</v>
      </c>
      <c r="D191" s="49" cm="1">
        <f t="array" ref="D191">INDEX(GMW!$A$2:$NF$60,MATCH(1,(GMW!$NE$2:$NE$60=D$3)*(GMW!$ND$2:$ND$60=D$4)*(GMW!$NF$2:$NF$60=D$1),0),$C191-1966)</f>
        <v>614936</v>
      </c>
      <c r="E191" s="49" cm="1">
        <f t="array" ref="E191">INDEX(GMW!$A$2:$NF$60,MATCH(1,(GMW!$NE$2:$NE$60=E$3)*(GMW!$ND$2:$ND$60=E$4)*(GMW!$NF$2:$NF$60=E$1),0),$C191-1966)</f>
        <v>106.7</v>
      </c>
      <c r="F191" s="49" cm="1">
        <f t="array" ref="F191">INDEX(GMW!$A$2:$NF$60,MATCH(1,(GMW!$NE$2:$NE$60=F$3)*(GMW!$ND$2:$ND$60=F$4)*(GMW!$NF$2:$NF$60=F$1),0),$C191-1966)</f>
        <v>200811</v>
      </c>
      <c r="G191" s="49" cm="1">
        <f t="array" ref="G191">INDEX(GMW!$A$2:$NF$60,MATCH(1,(GMW!$NE$2:$NE$60=G$3)*(GMW!$ND$2:$ND$60=G$4)*(GMW!$NF$2:$NF$60=G$1),0),$C191-1966)</f>
        <v>238575</v>
      </c>
      <c r="H191" s="49" cm="1">
        <f t="array" ref="H191">INDEX(GMW!$A$2:$NF$60,MATCH(1,(GMW!$NE$2:$NE$60=H$3)*(GMW!$ND$2:$ND$60=H$4)*(GMW!$NF$2:$NF$60=H$1),0),$C191-1966)</f>
        <v>20966060</v>
      </c>
      <c r="I191" s="49" cm="1">
        <f t="array" ref="I191">INDEX(GMW!$A$2:$NF$60,MATCH(1,(GMW!$NE$2:$NE$60=I$3)*(GMW!$ND$2:$ND$60=I$4)*(GMW!$NF$2:$NF$60=I$1),0),$C191-1966)</f>
        <v>112.31789999999999</v>
      </c>
      <c r="J191" s="49" cm="1">
        <f t="array" ref="J191">INDEX(GMW!$A$2:$NF$60,MATCH(1,(GMW!$NE$2:$NE$60=J$3)*(GMW!$ND$2:$ND$60=J$4)*(GMW!$NF$2:$NF$60=J$1),0),$C191-1966)</f>
        <v>1.302767</v>
      </c>
      <c r="K191" s="49" cm="1">
        <f t="array" ref="K191">INDEX(GMW!$A$2:$NF$60,MATCH(1,(GMW!$NE$2:$NE$60=K$3)*(GMW!$ND$2:$ND$60=K$4)*(GMW!$NF$2:$NF$60=K$1),0),$C191-1966)</f>
        <v>614936</v>
      </c>
      <c r="L191" s="49" cm="1">
        <f t="array" ref="L191">INDEX(GMW!$A$2:$NF$60,MATCH(1,(GMW!$NE$2:$NE$60=L$3)*(GMW!$ND$2:$ND$60=L$4)*(GMW!$NF$2:$NF$60=L$1),0),$C191-1966)</f>
        <v>106.7</v>
      </c>
      <c r="M191" s="49" cm="1">
        <f t="array" ref="M191">INDEX(GMW!$A$2:$NF$60,MATCH(1,(GMW!$NE$2:$NE$60=M$3)*(GMW!$ND$2:$ND$60=M$4)*(GMW!$NF$2:$NF$60=M$1),0),$C191-1966)</f>
        <v>200811</v>
      </c>
      <c r="N191" s="49" cm="1">
        <f t="array" ref="N191">INDEX(GMW!$A$2:$NF$60,MATCH(1,(GMW!$NE$2:$NE$60=N$3)*(GMW!$ND$2:$ND$60=N$4)*(GMW!$NF$2:$NF$60=N$1),0),$C191-1966)</f>
        <v>238575</v>
      </c>
      <c r="O191" s="49" cm="1">
        <f t="array" ref="O191">INDEX(GMW!$A$2:$NF$60,MATCH(1,(GMW!$NE$2:$NE$60=O$3)*(GMW!$ND$2:$ND$60=O$4)*(GMW!$NF$2:$NF$60=O$1),0),$C191-1966)</f>
        <v>20966060</v>
      </c>
      <c r="P191" s="49" cm="1">
        <f t="array" ref="P191">INDEX(GMW!$A$2:$NF$60,MATCH(1,(GMW!$NE$2:$NE$60=P$3)*(GMW!$ND$2:$ND$60=P$4)*(GMW!$NF$2:$NF$60=P$1),0),$C191-1966)</f>
        <v>112.31789999999999</v>
      </c>
      <c r="Q191" s="49" cm="1">
        <f t="array" ref="Q191">INDEX(GMW!$A$2:$NF$60,MATCH(1,(GMW!$NE$2:$NE$60=Q$3)*(GMW!$ND$2:$ND$60=Q$4)*(GMW!$NF$2:$NF$60=Q$1),0),$C191-1966)</f>
        <v>1.302767</v>
      </c>
    </row>
    <row r="192" spans="1:17" x14ac:dyDescent="0.25">
      <c r="B192" s="49">
        <f t="shared" si="7"/>
        <v>2019</v>
      </c>
      <c r="C192" s="49">
        <f t="shared" si="8"/>
        <v>2158</v>
      </c>
      <c r="D192" s="49" cm="1">
        <f t="array" ref="D192">INDEX(GMW!$A$2:$NF$60,MATCH(1,(GMW!$NE$2:$NE$60=D$3)*(GMW!$ND$2:$ND$60=D$4)*(GMW!$NF$2:$NF$60=D$1),0),$C192-1966)</f>
        <v>616853</v>
      </c>
      <c r="E192" s="49" cm="1">
        <f t="array" ref="E192">INDEX(GMW!$A$2:$NF$60,MATCH(1,(GMW!$NE$2:$NE$60=E$3)*(GMW!$ND$2:$ND$60=E$4)*(GMW!$NF$2:$NF$60=E$1),0),$C192-1966)</f>
        <v>107.8</v>
      </c>
      <c r="F192" s="49" cm="1">
        <f t="array" ref="F192">INDEX(GMW!$A$2:$NF$60,MATCH(1,(GMW!$NE$2:$NE$60=F$3)*(GMW!$ND$2:$ND$60=F$4)*(GMW!$NF$2:$NF$60=F$1),0),$C192-1966)</f>
        <v>198311</v>
      </c>
      <c r="G192" s="49" cm="1">
        <f t="array" ref="G192">INDEX(GMW!$A$2:$NF$60,MATCH(1,(GMW!$NE$2:$NE$60=G$3)*(GMW!$ND$2:$ND$60=G$4)*(GMW!$NF$2:$NF$60=G$1),0),$C192-1966)</f>
        <v>216413</v>
      </c>
      <c r="H192" s="49" cm="1">
        <f t="array" ref="H192">INDEX(GMW!$A$2:$NF$60,MATCH(1,(GMW!$NE$2:$NE$60=H$3)*(GMW!$ND$2:$ND$60=H$4)*(GMW!$NF$2:$NF$60=H$1),0),$C192-1966)</f>
        <v>21139990</v>
      </c>
      <c r="I192" s="49" cm="1">
        <f t="array" ref="I192">INDEX(GMW!$A$2:$NF$60,MATCH(1,(GMW!$NE$2:$NE$60=I$3)*(GMW!$ND$2:$ND$60=I$4)*(GMW!$NF$2:$NF$60=I$1),0),$C192-1966)</f>
        <v>113.3339</v>
      </c>
      <c r="J192" s="49" cm="1">
        <f t="array" ref="J192">INDEX(GMW!$A$2:$NF$60,MATCH(1,(GMW!$NE$2:$NE$60=J$3)*(GMW!$ND$2:$ND$60=J$4)*(GMW!$NF$2:$NF$60=J$1),0),$C192-1966)</f>
        <v>1.2851999999999999</v>
      </c>
      <c r="K192" s="49" cm="1">
        <f t="array" ref="K192">INDEX(GMW!$A$2:$NF$60,MATCH(1,(GMW!$NE$2:$NE$60=K$3)*(GMW!$ND$2:$ND$60=K$4)*(GMW!$NF$2:$NF$60=K$1),0),$C192-1966)</f>
        <v>616853</v>
      </c>
      <c r="L192" s="49" cm="1">
        <f t="array" ref="L192">INDEX(GMW!$A$2:$NF$60,MATCH(1,(GMW!$NE$2:$NE$60=L$3)*(GMW!$ND$2:$ND$60=L$4)*(GMW!$NF$2:$NF$60=L$1),0),$C192-1966)</f>
        <v>107.8</v>
      </c>
      <c r="M192" s="49" cm="1">
        <f t="array" ref="M192">INDEX(GMW!$A$2:$NF$60,MATCH(1,(GMW!$NE$2:$NE$60=M$3)*(GMW!$ND$2:$ND$60=M$4)*(GMW!$NF$2:$NF$60=M$1),0),$C192-1966)</f>
        <v>198311</v>
      </c>
      <c r="N192" s="49" cm="1">
        <f t="array" ref="N192">INDEX(GMW!$A$2:$NF$60,MATCH(1,(GMW!$NE$2:$NE$60=N$3)*(GMW!$ND$2:$ND$60=N$4)*(GMW!$NF$2:$NF$60=N$1),0),$C192-1966)</f>
        <v>216413</v>
      </c>
      <c r="O192" s="49" cm="1">
        <f t="array" ref="O192">INDEX(GMW!$A$2:$NF$60,MATCH(1,(GMW!$NE$2:$NE$60=O$3)*(GMW!$ND$2:$ND$60=O$4)*(GMW!$NF$2:$NF$60=O$1),0),$C192-1966)</f>
        <v>21139990</v>
      </c>
      <c r="P192" s="49" cm="1">
        <f t="array" ref="P192">INDEX(GMW!$A$2:$NF$60,MATCH(1,(GMW!$NE$2:$NE$60=P$3)*(GMW!$ND$2:$ND$60=P$4)*(GMW!$NF$2:$NF$60=P$1),0),$C192-1966)</f>
        <v>113.3339</v>
      </c>
      <c r="Q192" s="49" cm="1">
        <f t="array" ref="Q192">INDEX(GMW!$A$2:$NF$60,MATCH(1,(GMW!$NE$2:$NE$60=Q$3)*(GMW!$ND$2:$ND$60=Q$4)*(GMW!$NF$2:$NF$60=Q$1),0),$C192-1966)</f>
        <v>1.2851999999999999</v>
      </c>
    </row>
    <row r="193" spans="1:17" x14ac:dyDescent="0.25">
      <c r="B193" s="49">
        <f t="shared" si="7"/>
        <v>2019</v>
      </c>
      <c r="C193" s="49">
        <f t="shared" si="8"/>
        <v>2159</v>
      </c>
      <c r="D193" s="49" cm="1">
        <f t="array" ref="D193">INDEX(GMW!$A$2:$NF$60,MATCH(1,(GMW!$NE$2:$NE$60=D$3)*(GMW!$ND$2:$ND$60=D$4)*(GMW!$NF$2:$NF$60=D$1),0),$C193-1966)</f>
        <v>621227</v>
      </c>
      <c r="E193" s="49" cm="1">
        <f t="array" ref="E193">INDEX(GMW!$A$2:$NF$60,MATCH(1,(GMW!$NE$2:$NE$60=E$3)*(GMW!$ND$2:$ND$60=E$4)*(GMW!$NF$2:$NF$60=E$1),0),$C193-1966)</f>
        <v>108.2667</v>
      </c>
      <c r="F193" s="49" cm="1">
        <f t="array" ref="F193">INDEX(GMW!$A$2:$NF$60,MATCH(1,(GMW!$NE$2:$NE$60=F$3)*(GMW!$ND$2:$ND$60=F$4)*(GMW!$NF$2:$NF$60=F$1),0),$C193-1966)</f>
        <v>210040</v>
      </c>
      <c r="G193" s="49" cm="1">
        <f t="array" ref="G193">INDEX(GMW!$A$2:$NF$60,MATCH(1,(GMW!$NE$2:$NE$60=G$3)*(GMW!$ND$2:$ND$60=G$4)*(GMW!$NF$2:$NF$60=G$1),0),$C193-1966)</f>
        <v>219598</v>
      </c>
      <c r="H193" s="49" cm="1">
        <f t="array" ref="H193">INDEX(GMW!$A$2:$NF$60,MATCH(1,(GMW!$NE$2:$NE$60=H$3)*(GMW!$ND$2:$ND$60=H$4)*(GMW!$NF$2:$NF$60=H$1),0),$C193-1966)</f>
        <v>21256120</v>
      </c>
      <c r="I193" s="49" cm="1">
        <f t="array" ref="I193">INDEX(GMW!$A$2:$NF$60,MATCH(1,(GMW!$NE$2:$NE$60=I$3)*(GMW!$ND$2:$ND$60=I$4)*(GMW!$NF$2:$NF$60=I$1),0),$C193-1966)</f>
        <v>114.1754</v>
      </c>
      <c r="J193" s="49" cm="1">
        <f t="array" ref="J193">INDEX(GMW!$A$2:$NF$60,MATCH(1,(GMW!$NE$2:$NE$60=J$3)*(GMW!$ND$2:$ND$60=J$4)*(GMW!$NF$2:$NF$60=J$1),0),$C193-1966)</f>
        <v>1.2325999999999999</v>
      </c>
      <c r="K193" s="49" cm="1">
        <f t="array" ref="K193">INDEX(GMW!$A$2:$NF$60,MATCH(1,(GMW!$NE$2:$NE$60=K$3)*(GMW!$ND$2:$ND$60=K$4)*(GMW!$NF$2:$NF$60=K$1),0),$C193-1966)</f>
        <v>621227</v>
      </c>
      <c r="L193" s="49" cm="1">
        <f t="array" ref="L193">INDEX(GMW!$A$2:$NF$60,MATCH(1,(GMW!$NE$2:$NE$60=L$3)*(GMW!$ND$2:$ND$60=L$4)*(GMW!$NF$2:$NF$60=L$1),0),$C193-1966)</f>
        <v>108.2667</v>
      </c>
      <c r="M193" s="49" cm="1">
        <f t="array" ref="M193">INDEX(GMW!$A$2:$NF$60,MATCH(1,(GMW!$NE$2:$NE$60=M$3)*(GMW!$ND$2:$ND$60=M$4)*(GMW!$NF$2:$NF$60=M$1),0),$C193-1966)</f>
        <v>210040</v>
      </c>
      <c r="N193" s="49" cm="1">
        <f t="array" ref="N193">INDEX(GMW!$A$2:$NF$60,MATCH(1,(GMW!$NE$2:$NE$60=N$3)*(GMW!$ND$2:$ND$60=N$4)*(GMW!$NF$2:$NF$60=N$1),0),$C193-1966)</f>
        <v>219598</v>
      </c>
      <c r="O193" s="49" cm="1">
        <f t="array" ref="O193">INDEX(GMW!$A$2:$NF$60,MATCH(1,(GMW!$NE$2:$NE$60=O$3)*(GMW!$ND$2:$ND$60=O$4)*(GMW!$NF$2:$NF$60=O$1),0),$C193-1966)</f>
        <v>21256120</v>
      </c>
      <c r="P193" s="49" cm="1">
        <f t="array" ref="P193">INDEX(GMW!$A$2:$NF$60,MATCH(1,(GMW!$NE$2:$NE$60=P$3)*(GMW!$ND$2:$ND$60=P$4)*(GMW!$NF$2:$NF$60=P$1),0),$C193-1966)</f>
        <v>114.1754</v>
      </c>
      <c r="Q193" s="49" cm="1">
        <f t="array" ref="Q193">INDEX(GMW!$A$2:$NF$60,MATCH(1,(GMW!$NE$2:$NE$60=Q$3)*(GMW!$ND$2:$ND$60=Q$4)*(GMW!$NF$2:$NF$60=Q$1),0),$C193-1966)</f>
        <v>1.2325999999999999</v>
      </c>
    </row>
    <row r="194" spans="1:17" x14ac:dyDescent="0.25">
      <c r="B194" s="49">
        <f t="shared" si="7"/>
        <v>2019</v>
      </c>
      <c r="C194" s="49">
        <f t="shared" si="8"/>
        <v>2160</v>
      </c>
      <c r="D194" s="49" cm="1">
        <f t="array" ref="D194">INDEX(GMW!$A$2:$NF$60,MATCH(1,(GMW!$NE$2:$NE$60=D$3)*(GMW!$ND$2:$ND$60=D$4)*(GMW!$NF$2:$NF$60=D$1),0),$C194-1966)</f>
        <v>621229</v>
      </c>
      <c r="E194" s="49" cm="1">
        <f t="array" ref="E194">INDEX(GMW!$A$2:$NF$60,MATCH(1,(GMW!$NE$2:$NE$60=E$3)*(GMW!$ND$2:$ND$60=E$4)*(GMW!$NF$2:$NF$60=E$1),0),$C194-1966)</f>
        <v>108.4333</v>
      </c>
      <c r="F194" s="49" cm="1">
        <f t="array" ref="F194">INDEX(GMW!$A$2:$NF$60,MATCH(1,(GMW!$NE$2:$NE$60=F$3)*(GMW!$ND$2:$ND$60=F$4)*(GMW!$NF$2:$NF$60=F$1),0),$C194-1966)</f>
        <v>218197</v>
      </c>
      <c r="G194" s="49" cm="1">
        <f t="array" ref="G194">INDEX(GMW!$A$2:$NF$60,MATCH(1,(GMW!$NE$2:$NE$60=G$3)*(GMW!$ND$2:$ND$60=G$4)*(GMW!$NF$2:$NF$60=G$1),0),$C194-1966)</f>
        <v>212636</v>
      </c>
      <c r="H194" s="49" cm="1">
        <f t="array" ref="H194">INDEX(GMW!$A$2:$NF$60,MATCH(1,(GMW!$NE$2:$NE$60=H$3)*(GMW!$ND$2:$ND$60=H$4)*(GMW!$NF$2:$NF$60=H$1),0),$C194-1966)</f>
        <v>21318130</v>
      </c>
      <c r="I194" s="49" cm="1">
        <f t="array" ref="I194">INDEX(GMW!$A$2:$NF$60,MATCH(1,(GMW!$NE$2:$NE$60=I$3)*(GMW!$ND$2:$ND$60=I$4)*(GMW!$NF$2:$NF$60=I$1),0),$C194-1966)</f>
        <v>115.4145</v>
      </c>
      <c r="J194" s="49" cm="1">
        <f t="array" ref="J194">INDEX(GMW!$A$2:$NF$60,MATCH(1,(GMW!$NE$2:$NE$60=J$3)*(GMW!$ND$2:$ND$60=J$4)*(GMW!$NF$2:$NF$60=J$1),0),$C194-1966)</f>
        <v>1.287933</v>
      </c>
      <c r="K194" s="49" cm="1">
        <f t="array" ref="K194">INDEX(GMW!$A$2:$NF$60,MATCH(1,(GMW!$NE$2:$NE$60=K$3)*(GMW!$ND$2:$ND$60=K$4)*(GMW!$NF$2:$NF$60=K$1),0),$C194-1966)</f>
        <v>621229</v>
      </c>
      <c r="L194" s="49" cm="1">
        <f t="array" ref="L194">INDEX(GMW!$A$2:$NF$60,MATCH(1,(GMW!$NE$2:$NE$60=L$3)*(GMW!$ND$2:$ND$60=L$4)*(GMW!$NF$2:$NF$60=L$1),0),$C194-1966)</f>
        <v>108.4333</v>
      </c>
      <c r="M194" s="49" cm="1">
        <f t="array" ref="M194">INDEX(GMW!$A$2:$NF$60,MATCH(1,(GMW!$NE$2:$NE$60=M$3)*(GMW!$ND$2:$ND$60=M$4)*(GMW!$NF$2:$NF$60=M$1),0),$C194-1966)</f>
        <v>218197</v>
      </c>
      <c r="N194" s="49" cm="1">
        <f t="array" ref="N194">INDEX(GMW!$A$2:$NF$60,MATCH(1,(GMW!$NE$2:$NE$60=N$3)*(GMW!$ND$2:$ND$60=N$4)*(GMW!$NF$2:$NF$60=N$1),0),$C194-1966)</f>
        <v>212636</v>
      </c>
      <c r="O194" s="49" cm="1">
        <f t="array" ref="O194">INDEX(GMW!$A$2:$NF$60,MATCH(1,(GMW!$NE$2:$NE$60=O$3)*(GMW!$ND$2:$ND$60=O$4)*(GMW!$NF$2:$NF$60=O$1),0),$C194-1966)</f>
        <v>21318130</v>
      </c>
      <c r="P194" s="49" cm="1">
        <f t="array" ref="P194">INDEX(GMW!$A$2:$NF$60,MATCH(1,(GMW!$NE$2:$NE$60=P$3)*(GMW!$ND$2:$ND$60=P$4)*(GMW!$NF$2:$NF$60=P$1),0),$C194-1966)</f>
        <v>115.4145</v>
      </c>
      <c r="Q194" s="49" cm="1">
        <f t="array" ref="Q194">INDEX(GMW!$A$2:$NF$60,MATCH(1,(GMW!$NE$2:$NE$60=Q$3)*(GMW!$ND$2:$ND$60=Q$4)*(GMW!$NF$2:$NF$60=Q$1),0),$C194-1966)</f>
        <v>1.287933</v>
      </c>
    </row>
    <row r="195" spans="1:17" x14ac:dyDescent="0.25">
      <c r="A195" s="49">
        <v>2020</v>
      </c>
      <c r="B195" s="49">
        <f t="shared" si="7"/>
        <v>2020</v>
      </c>
      <c r="C195" s="49">
        <f t="shared" si="8"/>
        <v>2161</v>
      </c>
      <c r="D195" s="49" cm="1">
        <f t="array" ref="D195">INDEX(GMW!$A$2:$NF$60,MATCH(1,(GMW!$NE$2:$NE$60=D$3)*(GMW!$ND$2:$ND$60=D$4)*(GMW!$NF$2:$NF$60=D$1),0),$C195-1966)</f>
        <v>604719</v>
      </c>
      <c r="E195" s="49" cm="1">
        <f t="array" ref="E195">INDEX(GMW!$A$2:$NF$60,MATCH(1,(GMW!$NE$2:$NE$60=E$3)*(GMW!$ND$2:$ND$60=E$4)*(GMW!$NF$2:$NF$60=E$1),0),$C195-1966)</f>
        <v>108.4667</v>
      </c>
      <c r="F195" s="49" cm="1">
        <f t="array" ref="F195">INDEX(GMW!$A$2:$NF$60,MATCH(1,(GMW!$NE$2:$NE$60=F$3)*(GMW!$ND$2:$ND$60=F$4)*(GMW!$NF$2:$NF$60=F$1),0),$C195-1966)</f>
        <v>199459</v>
      </c>
      <c r="G195" s="49" cm="1">
        <f t="array" ref="G195">INDEX(GMW!$A$2:$NF$60,MATCH(1,(GMW!$NE$2:$NE$60=G$3)*(GMW!$ND$2:$ND$60=G$4)*(GMW!$NF$2:$NF$60=G$1),0),$C195-1966)</f>
        <v>204826</v>
      </c>
      <c r="H195" s="49" cm="1">
        <f t="array" ref="H195">INDEX(GMW!$A$2:$NF$60,MATCH(1,(GMW!$NE$2:$NE$60=H$3)*(GMW!$ND$2:$ND$60=H$4)*(GMW!$NF$2:$NF$60=H$1),0),$C195-1966)</f>
        <v>20672290</v>
      </c>
      <c r="I195" s="49" cm="1">
        <f t="array" ref="I195">INDEX(GMW!$A$2:$NF$60,MATCH(1,(GMW!$NE$2:$NE$60=I$3)*(GMW!$ND$2:$ND$60=I$4)*(GMW!$NF$2:$NF$60=I$1),0),$C195-1966)</f>
        <v>116.2975</v>
      </c>
      <c r="J195" s="49" cm="1">
        <f t="array" ref="J195">INDEX(GMW!$A$2:$NF$60,MATCH(1,(GMW!$NE$2:$NE$60=J$3)*(GMW!$ND$2:$ND$60=J$4)*(GMW!$NF$2:$NF$60=J$1),0),$C195-1966)</f>
        <v>1.279733</v>
      </c>
      <c r="K195" s="49" cm="1">
        <f t="array" ref="K195">INDEX(GMW!$A$2:$NF$60,MATCH(1,(GMW!$NE$2:$NE$60=K$3)*(GMW!$ND$2:$ND$60=K$4)*(GMW!$NF$2:$NF$60=K$1),0),$C195-1966)</f>
        <v>604719</v>
      </c>
      <c r="L195" s="49" cm="1">
        <f t="array" ref="L195">INDEX(GMW!$A$2:$NF$60,MATCH(1,(GMW!$NE$2:$NE$60=L$3)*(GMW!$ND$2:$ND$60=L$4)*(GMW!$NF$2:$NF$60=L$1),0),$C195-1966)</f>
        <v>108.4667</v>
      </c>
      <c r="M195" s="49" cm="1">
        <f t="array" ref="M195">INDEX(GMW!$A$2:$NF$60,MATCH(1,(GMW!$NE$2:$NE$60=M$3)*(GMW!$ND$2:$ND$60=M$4)*(GMW!$NF$2:$NF$60=M$1),0),$C195-1966)</f>
        <v>199459</v>
      </c>
      <c r="N195" s="49" cm="1">
        <f t="array" ref="N195">INDEX(GMW!$A$2:$NF$60,MATCH(1,(GMW!$NE$2:$NE$60=N$3)*(GMW!$ND$2:$ND$60=N$4)*(GMW!$NF$2:$NF$60=N$1),0),$C195-1966)</f>
        <v>204826</v>
      </c>
      <c r="O195" s="49" cm="1">
        <f t="array" ref="O195">INDEX(GMW!$A$2:$NF$60,MATCH(1,(GMW!$NE$2:$NE$60=O$3)*(GMW!$ND$2:$ND$60=O$4)*(GMW!$NF$2:$NF$60=O$1),0),$C195-1966)</f>
        <v>20672290</v>
      </c>
      <c r="P195" s="49" cm="1">
        <f t="array" ref="P195">INDEX(GMW!$A$2:$NF$60,MATCH(1,(GMW!$NE$2:$NE$60=P$3)*(GMW!$ND$2:$ND$60=P$4)*(GMW!$NF$2:$NF$60=P$1),0),$C195-1966)</f>
        <v>116.2975</v>
      </c>
      <c r="Q195" s="49" cm="1">
        <f t="array" ref="Q195">INDEX(GMW!$A$2:$NF$60,MATCH(1,(GMW!$NE$2:$NE$60=Q$3)*(GMW!$ND$2:$ND$60=Q$4)*(GMW!$NF$2:$NF$60=Q$1),0),$C195-1966)</f>
        <v>1.279733</v>
      </c>
    </row>
    <row r="196" spans="1:17" x14ac:dyDescent="0.25">
      <c r="B196" s="49">
        <f t="shared" si="7"/>
        <v>2020</v>
      </c>
      <c r="C196" s="49">
        <f t="shared" si="8"/>
        <v>2162</v>
      </c>
      <c r="D196" s="49" cm="1">
        <f t="array" ref="D196">INDEX(GMW!$A$2:$NF$60,MATCH(1,(GMW!$NE$2:$NE$60=D$3)*(GMW!$ND$2:$ND$60=D$4)*(GMW!$NF$2:$NF$60=D$1),0),$C196-1966)</f>
        <v>481769</v>
      </c>
      <c r="E196" s="49" cm="1">
        <f t="array" ref="E196">INDEX(GMW!$A$2:$NF$60,MATCH(1,(GMW!$NE$2:$NE$60=E$3)*(GMW!$ND$2:$ND$60=E$4)*(GMW!$NF$2:$NF$60=E$1),0),$C196-1966)</f>
        <v>108.5333</v>
      </c>
      <c r="F196" s="49" cm="1">
        <f t="array" ref="F196">INDEX(GMW!$A$2:$NF$60,MATCH(1,(GMW!$NE$2:$NE$60=F$3)*(GMW!$ND$2:$ND$60=F$4)*(GMW!$NF$2:$NF$60=F$1),0),$C196-1966)</f>
        <v>173361</v>
      </c>
      <c r="G196" s="49" cm="1">
        <f t="array" ref="G196">INDEX(GMW!$A$2:$NF$60,MATCH(1,(GMW!$NE$2:$NE$60=G$3)*(GMW!$ND$2:$ND$60=G$4)*(GMW!$NF$2:$NF$60=G$1),0),$C196-1966)</f>
        <v>154302</v>
      </c>
      <c r="H196" s="49" cm="1">
        <f t="array" ref="H196">INDEX(GMW!$A$2:$NF$60,MATCH(1,(GMW!$NE$2:$NE$60=H$3)*(GMW!$ND$2:$ND$60=H$4)*(GMW!$NF$2:$NF$60=H$1),0),$C196-1966)</f>
        <v>19389090</v>
      </c>
      <c r="I196" s="49" cm="1">
        <f t="array" ref="I196">INDEX(GMW!$A$2:$NF$60,MATCH(1,(GMW!$NE$2:$NE$60=I$3)*(GMW!$ND$2:$ND$60=I$4)*(GMW!$NF$2:$NF$60=I$1),0),$C196-1966)</f>
        <v>116.01090000000001</v>
      </c>
      <c r="J196" s="49" cm="1">
        <f t="array" ref="J196">INDEX(GMW!$A$2:$NF$60,MATCH(1,(GMW!$NE$2:$NE$60=J$3)*(GMW!$ND$2:$ND$60=J$4)*(GMW!$NF$2:$NF$60=J$1),0),$C196-1966)</f>
        <v>1.2412000000000001</v>
      </c>
      <c r="K196" s="49" cm="1">
        <f t="array" ref="K196">INDEX(GMW!$A$2:$NF$60,MATCH(1,(GMW!$NE$2:$NE$60=K$3)*(GMW!$ND$2:$ND$60=K$4)*(GMW!$NF$2:$NF$60=K$1),0),$C196-1966)</f>
        <v>481769</v>
      </c>
      <c r="L196" s="49" cm="1">
        <f t="array" ref="L196">INDEX(GMW!$A$2:$NF$60,MATCH(1,(GMW!$NE$2:$NE$60=L$3)*(GMW!$ND$2:$ND$60=L$4)*(GMW!$NF$2:$NF$60=L$1),0),$C196-1966)</f>
        <v>108.5333</v>
      </c>
      <c r="M196" s="49" cm="1">
        <f t="array" ref="M196">INDEX(GMW!$A$2:$NF$60,MATCH(1,(GMW!$NE$2:$NE$60=M$3)*(GMW!$ND$2:$ND$60=M$4)*(GMW!$NF$2:$NF$60=M$1),0),$C196-1966)</f>
        <v>173361</v>
      </c>
      <c r="N196" s="49" cm="1">
        <f t="array" ref="N196">INDEX(GMW!$A$2:$NF$60,MATCH(1,(GMW!$NE$2:$NE$60=N$3)*(GMW!$ND$2:$ND$60=N$4)*(GMW!$NF$2:$NF$60=N$1),0),$C196-1966)</f>
        <v>154302</v>
      </c>
      <c r="O196" s="49" cm="1">
        <f t="array" ref="O196">INDEX(GMW!$A$2:$NF$60,MATCH(1,(GMW!$NE$2:$NE$60=O$3)*(GMW!$ND$2:$ND$60=O$4)*(GMW!$NF$2:$NF$60=O$1),0),$C196-1966)</f>
        <v>19389090</v>
      </c>
      <c r="P196" s="49" cm="1">
        <f t="array" ref="P196">INDEX(GMW!$A$2:$NF$60,MATCH(1,(GMW!$NE$2:$NE$60=P$3)*(GMW!$ND$2:$ND$60=P$4)*(GMW!$NF$2:$NF$60=P$1),0),$C196-1966)</f>
        <v>116.01090000000001</v>
      </c>
      <c r="Q196" s="49" cm="1">
        <f t="array" ref="Q196">INDEX(GMW!$A$2:$NF$60,MATCH(1,(GMW!$NE$2:$NE$60=Q$3)*(GMW!$ND$2:$ND$60=Q$4)*(GMW!$NF$2:$NF$60=Q$1),0),$C196-1966)</f>
        <v>1.2412000000000001</v>
      </c>
    </row>
    <row r="197" spans="1:17" x14ac:dyDescent="0.25">
      <c r="B197" s="49">
        <f t="shared" si="7"/>
        <v>2020</v>
      </c>
      <c r="C197" s="49">
        <f t="shared" si="8"/>
        <v>2163</v>
      </c>
      <c r="D197" s="49" cm="1">
        <f t="array" ref="D197">INDEX(GMW!$A$2:$NF$60,MATCH(1,(GMW!$NE$2:$NE$60=D$3)*(GMW!$ND$2:$ND$60=D$4)*(GMW!$NF$2:$NF$60=D$1),0),$C197-1966)</f>
        <v>562648</v>
      </c>
      <c r="E197" s="49" cm="1">
        <f t="array" ref="E197">INDEX(GMW!$A$2:$NF$60,MATCH(1,(GMW!$NE$2:$NE$60=E$3)*(GMW!$ND$2:$ND$60=E$4)*(GMW!$NF$2:$NF$60=E$1),0),$C197-1966)</f>
        <v>108.9333</v>
      </c>
      <c r="F197" s="49" cm="1">
        <f t="array" ref="F197">INDEX(GMW!$A$2:$NF$60,MATCH(1,(GMW!$NE$2:$NE$60=F$3)*(GMW!$ND$2:$ND$60=F$4)*(GMW!$NF$2:$NF$60=F$1),0),$C197-1966)</f>
        <v>173434</v>
      </c>
      <c r="G197" s="49" cm="1">
        <f t="array" ref="G197">INDEX(GMW!$A$2:$NF$60,MATCH(1,(GMW!$NE$2:$NE$60=G$3)*(GMW!$ND$2:$ND$60=G$4)*(GMW!$NF$2:$NF$60=G$1),0),$C197-1966)</f>
        <v>180964</v>
      </c>
      <c r="H197" s="49" cm="1">
        <f t="array" ref="H197">INDEX(GMW!$A$2:$NF$60,MATCH(1,(GMW!$NE$2:$NE$60=H$3)*(GMW!$ND$2:$ND$60=H$4)*(GMW!$NF$2:$NF$60=H$1),0),$C197-1966)</f>
        <v>20828650</v>
      </c>
      <c r="I197" s="49" cm="1">
        <f t="array" ref="I197">INDEX(GMW!$A$2:$NF$60,MATCH(1,(GMW!$NE$2:$NE$60=I$3)*(GMW!$ND$2:$ND$60=I$4)*(GMW!$NF$2:$NF$60=I$1),0),$C197-1966)</f>
        <v>117.25620000000001</v>
      </c>
      <c r="J197" s="49" cm="1">
        <f t="array" ref="J197">INDEX(GMW!$A$2:$NF$60,MATCH(1,(GMW!$NE$2:$NE$60=J$3)*(GMW!$ND$2:$ND$60=J$4)*(GMW!$NF$2:$NF$60=J$1),0),$C197-1966)</f>
        <v>1.2924329999999999</v>
      </c>
      <c r="K197" s="49" cm="1">
        <f t="array" ref="K197">INDEX(GMW!$A$2:$NF$60,MATCH(1,(GMW!$NE$2:$NE$60=K$3)*(GMW!$ND$2:$ND$60=K$4)*(GMW!$NF$2:$NF$60=K$1),0),$C197-1966)</f>
        <v>562648</v>
      </c>
      <c r="L197" s="49" cm="1">
        <f t="array" ref="L197">INDEX(GMW!$A$2:$NF$60,MATCH(1,(GMW!$NE$2:$NE$60=L$3)*(GMW!$ND$2:$ND$60=L$4)*(GMW!$NF$2:$NF$60=L$1),0),$C197-1966)</f>
        <v>108.9333</v>
      </c>
      <c r="M197" s="49" cm="1">
        <f t="array" ref="M197">INDEX(GMW!$A$2:$NF$60,MATCH(1,(GMW!$NE$2:$NE$60=M$3)*(GMW!$ND$2:$ND$60=M$4)*(GMW!$NF$2:$NF$60=M$1),0),$C197-1966)</f>
        <v>173434</v>
      </c>
      <c r="N197" s="49" cm="1">
        <f t="array" ref="N197">INDEX(GMW!$A$2:$NF$60,MATCH(1,(GMW!$NE$2:$NE$60=N$3)*(GMW!$ND$2:$ND$60=N$4)*(GMW!$NF$2:$NF$60=N$1),0),$C197-1966)</f>
        <v>180964</v>
      </c>
      <c r="O197" s="49" cm="1">
        <f t="array" ref="O197">INDEX(GMW!$A$2:$NF$60,MATCH(1,(GMW!$NE$2:$NE$60=O$3)*(GMW!$ND$2:$ND$60=O$4)*(GMW!$NF$2:$NF$60=O$1),0),$C197-1966)</f>
        <v>20828650</v>
      </c>
      <c r="P197" s="49" cm="1">
        <f t="array" ref="P197">INDEX(GMW!$A$2:$NF$60,MATCH(1,(GMW!$NE$2:$NE$60=P$3)*(GMW!$ND$2:$ND$60=P$4)*(GMW!$NF$2:$NF$60=P$1),0),$C197-1966)</f>
        <v>117.25620000000001</v>
      </c>
      <c r="Q197" s="49" cm="1">
        <f t="array" ref="Q197">INDEX(GMW!$A$2:$NF$60,MATCH(1,(GMW!$NE$2:$NE$60=Q$3)*(GMW!$ND$2:$ND$60=Q$4)*(GMW!$NF$2:$NF$60=Q$1),0),$C197-1966)</f>
        <v>1.2924329999999999</v>
      </c>
    </row>
    <row r="198" spans="1:17" x14ac:dyDescent="0.25">
      <c r="B198" s="49">
        <f t="shared" si="7"/>
        <v>2020</v>
      </c>
      <c r="C198" s="49">
        <f t="shared" si="8"/>
        <v>2164</v>
      </c>
      <c r="D198" s="49" cm="1">
        <f t="array" ref="D198">INDEX(GMW!$A$2:$NF$60,MATCH(1,(GMW!$NE$2:$NE$60=D$3)*(GMW!$ND$2:$ND$60=D$4)*(GMW!$NF$2:$NF$60=D$1),0),$C198-1966)</f>
        <v>570338</v>
      </c>
      <c r="E198" s="49" cm="1">
        <f t="array" ref="E198">INDEX(GMW!$A$2:$NF$60,MATCH(1,(GMW!$NE$2:$NE$60=E$3)*(GMW!$ND$2:$ND$60=E$4)*(GMW!$NF$2:$NF$60=E$1),0),$C198-1966)</f>
        <v>109.0667</v>
      </c>
      <c r="F198" s="49" cm="1">
        <f t="array" ref="F198">INDEX(GMW!$A$2:$NF$60,MATCH(1,(GMW!$NE$2:$NE$60=F$3)*(GMW!$ND$2:$ND$60=F$4)*(GMW!$NF$2:$NF$60=F$1),0),$C198-1966)</f>
        <v>183541</v>
      </c>
      <c r="G198" s="49" cm="1">
        <f t="array" ref="G198">INDEX(GMW!$A$2:$NF$60,MATCH(1,(GMW!$NE$2:$NE$60=G$3)*(GMW!$ND$2:$ND$60=G$4)*(GMW!$NF$2:$NF$60=G$1),0),$C198-1966)</f>
        <v>206192</v>
      </c>
      <c r="H198" s="49" cm="1">
        <f t="array" ref="H198">INDEX(GMW!$A$2:$NF$60,MATCH(1,(GMW!$NE$2:$NE$60=H$3)*(GMW!$ND$2:$ND$60=H$4)*(GMW!$NF$2:$NF$60=H$1),0),$C198-1966)</f>
        <v>21224790</v>
      </c>
      <c r="I198" s="49" cm="1">
        <f t="array" ref="I198">INDEX(GMW!$A$2:$NF$60,MATCH(1,(GMW!$NE$2:$NE$60=I$3)*(GMW!$ND$2:$ND$60=I$4)*(GMW!$NF$2:$NF$60=I$1),0),$C198-1966)</f>
        <v>118.2979</v>
      </c>
      <c r="J198" s="49" cm="1">
        <f t="array" ref="J198">INDEX(GMW!$A$2:$NF$60,MATCH(1,(GMW!$NE$2:$NE$60=J$3)*(GMW!$ND$2:$ND$60=J$4)*(GMW!$NF$2:$NF$60=J$1),0),$C198-1966)</f>
        <v>1.3208</v>
      </c>
      <c r="K198" s="49" cm="1">
        <f t="array" ref="K198">INDEX(GMW!$A$2:$NF$60,MATCH(1,(GMW!$NE$2:$NE$60=K$3)*(GMW!$ND$2:$ND$60=K$4)*(GMW!$NF$2:$NF$60=K$1),0),$C198-1966)</f>
        <v>570338</v>
      </c>
      <c r="L198" s="49" cm="1">
        <f t="array" ref="L198">INDEX(GMW!$A$2:$NF$60,MATCH(1,(GMW!$NE$2:$NE$60=L$3)*(GMW!$ND$2:$ND$60=L$4)*(GMW!$NF$2:$NF$60=L$1),0),$C198-1966)</f>
        <v>109.0667</v>
      </c>
      <c r="M198" s="49" cm="1">
        <f t="array" ref="M198">INDEX(GMW!$A$2:$NF$60,MATCH(1,(GMW!$NE$2:$NE$60=M$3)*(GMW!$ND$2:$ND$60=M$4)*(GMW!$NF$2:$NF$60=M$1),0),$C198-1966)</f>
        <v>183541</v>
      </c>
      <c r="N198" s="49" cm="1">
        <f t="array" ref="N198">INDEX(GMW!$A$2:$NF$60,MATCH(1,(GMW!$NE$2:$NE$60=N$3)*(GMW!$ND$2:$ND$60=N$4)*(GMW!$NF$2:$NF$60=N$1),0),$C198-1966)</f>
        <v>206192</v>
      </c>
      <c r="O198" s="49" cm="1">
        <f t="array" ref="O198">INDEX(GMW!$A$2:$NF$60,MATCH(1,(GMW!$NE$2:$NE$60=O$3)*(GMW!$ND$2:$ND$60=O$4)*(GMW!$NF$2:$NF$60=O$1),0),$C198-1966)</f>
        <v>21224790</v>
      </c>
      <c r="P198" s="49" cm="1">
        <f t="array" ref="P198">INDEX(GMW!$A$2:$NF$60,MATCH(1,(GMW!$NE$2:$NE$60=P$3)*(GMW!$ND$2:$ND$60=P$4)*(GMW!$NF$2:$NF$60=P$1),0),$C198-1966)</f>
        <v>118.2979</v>
      </c>
      <c r="Q198" s="49" cm="1">
        <f t="array" ref="Q198">INDEX(GMW!$A$2:$NF$60,MATCH(1,(GMW!$NE$2:$NE$60=Q$3)*(GMW!$ND$2:$ND$60=Q$4)*(GMW!$NF$2:$NF$60=Q$1),0),$C198-1966)</f>
        <v>1.3208</v>
      </c>
    </row>
    <row r="199" spans="1:17" x14ac:dyDescent="0.25">
      <c r="A199" s="49">
        <v>2021</v>
      </c>
      <c r="B199" s="49">
        <f t="shared" si="7"/>
        <v>2021</v>
      </c>
      <c r="C199" s="49">
        <f t="shared" si="8"/>
        <v>2165</v>
      </c>
      <c r="D199" s="49" cm="1">
        <f t="array" ref="D199">INDEX(GMW!$A$2:$NF$60,MATCH(1,(GMW!$NE$2:$NE$60=D$3)*(GMW!$ND$2:$ND$60=D$4)*(GMW!$NF$2:$NF$60=D$1),0),$C199-1966)</f>
        <v>564411</v>
      </c>
      <c r="E199" s="49" cm="1">
        <f t="array" ref="E199">INDEX(GMW!$A$2:$NF$60,MATCH(1,(GMW!$NE$2:$NE$60=E$3)*(GMW!$ND$2:$ND$60=E$4)*(GMW!$NF$2:$NF$60=E$1),0),$C199-1966)</f>
        <v>109.16670000000001</v>
      </c>
      <c r="F199" s="49" cm="1">
        <f t="array" ref="F199">INDEX(GMW!$A$2:$NF$60,MATCH(1,(GMW!$NE$2:$NE$60=F$3)*(GMW!$ND$2:$ND$60=F$4)*(GMW!$NF$2:$NF$60=F$1),0),$C199-1966)</f>
        <v>178763</v>
      </c>
      <c r="G199" s="49" cm="1">
        <f t="array" ref="G199">INDEX(GMW!$A$2:$NF$60,MATCH(1,(GMW!$NE$2:$NE$60=G$3)*(GMW!$ND$2:$ND$60=G$4)*(GMW!$NF$2:$NF$60=G$1),0),$C199-1966)</f>
        <v>190277</v>
      </c>
      <c r="H199" s="49" cm="1">
        <f t="array" ref="H199">INDEX(GMW!$A$2:$NF$60,MATCH(1,(GMW!$NE$2:$NE$60=H$3)*(GMW!$ND$2:$ND$60=H$4)*(GMW!$NF$2:$NF$60=H$1),0),$C199-1966)</f>
        <v>21432780</v>
      </c>
      <c r="I199" s="49" cm="1">
        <f t="array" ref="I199">INDEX(GMW!$A$2:$NF$60,MATCH(1,(GMW!$NE$2:$NE$60=I$3)*(GMW!$ND$2:$ND$60=I$4)*(GMW!$NF$2:$NF$60=I$1),0),$C199-1966)</f>
        <v>119.7251</v>
      </c>
      <c r="J199" s="49" cm="1">
        <f t="array" ref="J199">INDEX(GMW!$A$2:$NF$60,MATCH(1,(GMW!$NE$2:$NE$60=J$3)*(GMW!$ND$2:$ND$60=J$4)*(GMW!$NF$2:$NF$60=J$1),0),$C199-1966)</f>
        <v>1.378733</v>
      </c>
      <c r="K199" s="49" cm="1">
        <f t="array" ref="K199">INDEX(GMW!$A$2:$NF$60,MATCH(1,(GMW!$NE$2:$NE$60=K$3)*(GMW!$ND$2:$ND$60=K$4)*(GMW!$NF$2:$NF$60=K$1),0),$C199-1966)</f>
        <v>564411</v>
      </c>
      <c r="L199" s="49" cm="1">
        <f t="array" ref="L199">INDEX(GMW!$A$2:$NF$60,MATCH(1,(GMW!$NE$2:$NE$60=L$3)*(GMW!$ND$2:$ND$60=L$4)*(GMW!$NF$2:$NF$60=L$1),0),$C199-1966)</f>
        <v>109.16670000000001</v>
      </c>
      <c r="M199" s="49" cm="1">
        <f t="array" ref="M199">INDEX(GMW!$A$2:$NF$60,MATCH(1,(GMW!$NE$2:$NE$60=M$3)*(GMW!$ND$2:$ND$60=M$4)*(GMW!$NF$2:$NF$60=M$1),0),$C199-1966)</f>
        <v>178763</v>
      </c>
      <c r="N199" s="49" cm="1">
        <f t="array" ref="N199">INDEX(GMW!$A$2:$NF$60,MATCH(1,(GMW!$NE$2:$NE$60=N$3)*(GMW!$ND$2:$ND$60=N$4)*(GMW!$NF$2:$NF$60=N$1),0),$C199-1966)</f>
        <v>190277</v>
      </c>
      <c r="O199" s="49" cm="1">
        <f t="array" ref="O199">INDEX(GMW!$A$2:$NF$60,MATCH(1,(GMW!$NE$2:$NE$60=O$3)*(GMW!$ND$2:$ND$60=O$4)*(GMW!$NF$2:$NF$60=O$1),0),$C199-1966)</f>
        <v>21432780</v>
      </c>
      <c r="P199" s="49" cm="1">
        <f t="array" ref="P199">INDEX(GMW!$A$2:$NF$60,MATCH(1,(GMW!$NE$2:$NE$60=P$3)*(GMW!$ND$2:$ND$60=P$4)*(GMW!$NF$2:$NF$60=P$1),0),$C199-1966)</f>
        <v>119.7251</v>
      </c>
      <c r="Q199" s="49" cm="1">
        <f t="array" ref="Q199">INDEX(GMW!$A$2:$NF$60,MATCH(1,(GMW!$NE$2:$NE$60=Q$3)*(GMW!$ND$2:$ND$60=Q$4)*(GMW!$NF$2:$NF$60=Q$1),0),$C199-1966)</f>
        <v>1.378733</v>
      </c>
    </row>
    <row r="200" spans="1:17" x14ac:dyDescent="0.25">
      <c r="B200" s="49">
        <f t="shared" si="7"/>
        <v>2021</v>
      </c>
      <c r="C200" s="49">
        <f t="shared" si="8"/>
        <v>2166</v>
      </c>
      <c r="D200" s="49" cm="1">
        <f t="array" ref="D200">INDEX(GMW!$A$2:$NF$60,MATCH(1,(GMW!$NE$2:$NE$60=D$3)*(GMW!$ND$2:$ND$60=D$4)*(GMW!$NF$2:$NF$60=D$1),0),$C200-1966)</f>
        <v>605353</v>
      </c>
      <c r="E200" s="49" cm="1">
        <f t="array" ref="E200">INDEX(GMW!$A$2:$NF$60,MATCH(1,(GMW!$NE$2:$NE$60=E$3)*(GMW!$ND$2:$ND$60=E$4)*(GMW!$NF$2:$NF$60=E$1),0),$C200-1966)</f>
        <v>110.7333</v>
      </c>
      <c r="F200" s="49" cm="1">
        <f t="array" ref="F200">INDEX(GMW!$A$2:$NF$60,MATCH(1,(GMW!$NE$2:$NE$60=F$3)*(GMW!$ND$2:$ND$60=F$4)*(GMW!$NF$2:$NF$60=F$1),0),$C200-1966)</f>
        <v>191113</v>
      </c>
      <c r="G200" s="49" cm="1">
        <f t="array" ref="G200">INDEX(GMW!$A$2:$NF$60,MATCH(1,(GMW!$NE$2:$NE$60=G$3)*(GMW!$ND$2:$ND$60=G$4)*(GMW!$NF$2:$NF$60=G$1),0),$C200-1966)</f>
        <v>193365</v>
      </c>
      <c r="H200" s="49" cm="1">
        <f t="array" ref="H200">INDEX(GMW!$A$2:$NF$60,MATCH(1,(GMW!$NE$2:$NE$60=H$3)*(GMW!$ND$2:$ND$60=H$4)*(GMW!$NF$2:$NF$60=H$1),0),$C200-1966)</f>
        <v>21738640</v>
      </c>
      <c r="I200" s="49" cm="1">
        <f t="array" ref="I200">INDEX(GMW!$A$2:$NF$60,MATCH(1,(GMW!$NE$2:$NE$60=I$3)*(GMW!$ND$2:$ND$60=I$4)*(GMW!$NF$2:$NF$60=I$1),0),$C200-1966)</f>
        <v>121.02379999999999</v>
      </c>
      <c r="J200" s="49" cm="1">
        <f t="array" ref="J200">INDEX(GMW!$A$2:$NF$60,MATCH(1,(GMW!$NE$2:$NE$60=J$3)*(GMW!$ND$2:$ND$60=J$4)*(GMW!$NF$2:$NF$60=J$1),0),$C200-1966)</f>
        <v>1.3986670000000001</v>
      </c>
      <c r="K200" s="49" cm="1">
        <f t="array" ref="K200">INDEX(GMW!$A$2:$NF$60,MATCH(1,(GMW!$NE$2:$NE$60=K$3)*(GMW!$ND$2:$ND$60=K$4)*(GMW!$NF$2:$NF$60=K$1),0),$C200-1966)</f>
        <v>605353</v>
      </c>
      <c r="L200" s="49" cm="1">
        <f t="array" ref="L200">INDEX(GMW!$A$2:$NF$60,MATCH(1,(GMW!$NE$2:$NE$60=L$3)*(GMW!$ND$2:$ND$60=L$4)*(GMW!$NF$2:$NF$60=L$1),0),$C200-1966)</f>
        <v>110.7333</v>
      </c>
      <c r="M200" s="49" cm="1">
        <f t="array" ref="M200">INDEX(GMW!$A$2:$NF$60,MATCH(1,(GMW!$NE$2:$NE$60=M$3)*(GMW!$ND$2:$ND$60=M$4)*(GMW!$NF$2:$NF$60=M$1),0),$C200-1966)</f>
        <v>191113</v>
      </c>
      <c r="N200" s="49" cm="1">
        <f t="array" ref="N200">INDEX(GMW!$A$2:$NF$60,MATCH(1,(GMW!$NE$2:$NE$60=N$3)*(GMW!$ND$2:$ND$60=N$4)*(GMW!$NF$2:$NF$60=N$1),0),$C200-1966)</f>
        <v>193365</v>
      </c>
      <c r="O200" s="49" cm="1">
        <f t="array" ref="O200">INDEX(GMW!$A$2:$NF$60,MATCH(1,(GMW!$NE$2:$NE$60=O$3)*(GMW!$ND$2:$ND$60=O$4)*(GMW!$NF$2:$NF$60=O$1),0),$C200-1966)</f>
        <v>21738640</v>
      </c>
      <c r="P200" s="49" cm="1">
        <f t="array" ref="P200">INDEX(GMW!$A$2:$NF$60,MATCH(1,(GMW!$NE$2:$NE$60=P$3)*(GMW!$ND$2:$ND$60=P$4)*(GMW!$NF$2:$NF$60=P$1),0),$C200-1966)</f>
        <v>121.02379999999999</v>
      </c>
      <c r="Q200" s="49" cm="1">
        <f t="array" ref="Q200">INDEX(GMW!$A$2:$NF$60,MATCH(1,(GMW!$NE$2:$NE$60=Q$3)*(GMW!$ND$2:$ND$60=Q$4)*(GMW!$NF$2:$NF$60=Q$1),0),$C200-1966)</f>
        <v>1.3986670000000001</v>
      </c>
    </row>
    <row r="201" spans="1:17" x14ac:dyDescent="0.25">
      <c r="B201" s="49">
        <f t="shared" si="7"/>
        <v>2021</v>
      </c>
      <c r="C201" s="49">
        <f t="shared" si="8"/>
        <v>2167</v>
      </c>
      <c r="D201" s="49" cm="1">
        <f t="array" ref="D201">INDEX(GMW!$A$2:$NF$60,MATCH(1,(GMW!$NE$2:$NE$60=D$3)*(GMW!$ND$2:$ND$60=D$4)*(GMW!$NF$2:$NF$60=D$1),0),$C201-1966)</f>
        <v>615459</v>
      </c>
      <c r="E201" s="49" cm="1">
        <f t="array" ref="E201">INDEX(GMW!$A$2:$NF$60,MATCH(1,(GMW!$NE$2:$NE$60=E$3)*(GMW!$ND$2:$ND$60=E$4)*(GMW!$NF$2:$NF$60=E$1),0),$C201-1966)</f>
        <v>111.9333</v>
      </c>
      <c r="F201" s="49" cm="1">
        <f t="array" ref="F201">INDEX(GMW!$A$2:$NF$60,MATCH(1,(GMW!$NE$2:$NE$60=F$3)*(GMW!$ND$2:$ND$60=F$4)*(GMW!$NF$2:$NF$60=F$1),0),$C201-1966)</f>
        <v>181773</v>
      </c>
      <c r="G201" s="49" cm="1">
        <f t="array" ref="G201">INDEX(GMW!$A$2:$NF$60,MATCH(1,(GMW!$NE$2:$NE$60=G$3)*(GMW!$ND$2:$ND$60=G$4)*(GMW!$NF$2:$NF$60=G$1),0),$C201-1966)</f>
        <v>201109</v>
      </c>
      <c r="H201" s="49" cm="1">
        <f t="array" ref="H201">INDEX(GMW!$A$2:$NF$60,MATCH(1,(GMW!$NE$2:$NE$60=H$3)*(GMW!$ND$2:$ND$60=H$4)*(GMW!$NF$2:$NF$60=H$1),0),$C201-1966)</f>
        <v>21947070</v>
      </c>
      <c r="I201" s="49" cm="1">
        <f t="array" ref="I201">INDEX(GMW!$A$2:$NF$60,MATCH(1,(GMW!$NE$2:$NE$60=I$3)*(GMW!$ND$2:$ND$60=I$4)*(GMW!$NF$2:$NF$60=I$1),0),$C201-1966)</f>
        <v>122.5883</v>
      </c>
      <c r="J201" s="49" cm="1">
        <f t="array" ref="J201">INDEX(GMW!$A$2:$NF$60,MATCH(1,(GMW!$NE$2:$NE$60=J$3)*(GMW!$ND$2:$ND$60=J$4)*(GMW!$NF$2:$NF$60=J$1),0),$C201-1966)</f>
        <v>1.3779669999999999</v>
      </c>
      <c r="K201" s="49" cm="1">
        <f t="array" ref="K201">INDEX(GMW!$A$2:$NF$60,MATCH(1,(GMW!$NE$2:$NE$60=K$3)*(GMW!$ND$2:$ND$60=K$4)*(GMW!$NF$2:$NF$60=K$1),0),$C201-1966)</f>
        <v>615459</v>
      </c>
      <c r="L201" s="49" cm="1">
        <f t="array" ref="L201">INDEX(GMW!$A$2:$NF$60,MATCH(1,(GMW!$NE$2:$NE$60=L$3)*(GMW!$ND$2:$ND$60=L$4)*(GMW!$NF$2:$NF$60=L$1),0),$C201-1966)</f>
        <v>111.9333</v>
      </c>
      <c r="M201" s="49" cm="1">
        <f t="array" ref="M201">INDEX(GMW!$A$2:$NF$60,MATCH(1,(GMW!$NE$2:$NE$60=M$3)*(GMW!$ND$2:$ND$60=M$4)*(GMW!$NF$2:$NF$60=M$1),0),$C201-1966)</f>
        <v>181773</v>
      </c>
      <c r="N201" s="49" cm="1">
        <f t="array" ref="N201">INDEX(GMW!$A$2:$NF$60,MATCH(1,(GMW!$NE$2:$NE$60=N$3)*(GMW!$ND$2:$ND$60=N$4)*(GMW!$NF$2:$NF$60=N$1),0),$C201-1966)</f>
        <v>201109</v>
      </c>
      <c r="O201" s="49" cm="1">
        <f t="array" ref="O201">INDEX(GMW!$A$2:$NF$60,MATCH(1,(GMW!$NE$2:$NE$60=O$3)*(GMW!$ND$2:$ND$60=O$4)*(GMW!$NF$2:$NF$60=O$1),0),$C201-1966)</f>
        <v>21947070</v>
      </c>
      <c r="P201" s="49" cm="1">
        <f t="array" ref="P201">INDEX(GMW!$A$2:$NF$60,MATCH(1,(GMW!$NE$2:$NE$60=P$3)*(GMW!$ND$2:$ND$60=P$4)*(GMW!$NF$2:$NF$60=P$1),0),$C201-1966)</f>
        <v>122.5883</v>
      </c>
      <c r="Q201" s="49" cm="1">
        <f t="array" ref="Q201">INDEX(GMW!$A$2:$NF$60,MATCH(1,(GMW!$NE$2:$NE$60=Q$3)*(GMW!$ND$2:$ND$60=Q$4)*(GMW!$NF$2:$NF$60=Q$1),0),$C201-1966)</f>
        <v>1.3779669999999999</v>
      </c>
    </row>
    <row r="202" spans="1:17" x14ac:dyDescent="0.25">
      <c r="B202" s="49">
        <f t="shared" si="7"/>
        <v>2021</v>
      </c>
      <c r="C202" s="49">
        <f t="shared" si="8"/>
        <v>2168</v>
      </c>
      <c r="D202" s="49" cm="1">
        <f t="array" ref="D202">INDEX(GMW!$A$2:$NF$60,MATCH(1,(GMW!$NE$2:$NE$60=D$3)*(GMW!$ND$2:$ND$60=D$4)*(GMW!$NF$2:$NF$60=D$1),0),$C202-1966)</f>
        <v>624592</v>
      </c>
      <c r="E202" s="49" cm="1">
        <f t="array" ref="E202">INDEX(GMW!$A$2:$NF$60,MATCH(1,(GMW!$NE$2:$NE$60=E$3)*(GMW!$ND$2:$ND$60=E$4)*(GMW!$NF$2:$NF$60=E$1),0),$C202-1966)</f>
        <v>114.4</v>
      </c>
      <c r="F202" s="49" cm="1">
        <f t="array" ref="F202">INDEX(GMW!$A$2:$NF$60,MATCH(1,(GMW!$NE$2:$NE$60=F$3)*(GMW!$ND$2:$ND$60=F$4)*(GMW!$NF$2:$NF$60=F$1),0),$C202-1966)</f>
        <v>201720</v>
      </c>
      <c r="G202" s="49" cm="1">
        <f t="array" ref="G202">INDEX(GMW!$A$2:$NF$60,MATCH(1,(GMW!$NE$2:$NE$60=G$3)*(GMW!$ND$2:$ND$60=G$4)*(GMW!$NF$2:$NF$60=G$1),0),$C202-1966)</f>
        <v>204893</v>
      </c>
      <c r="H202" s="49" cm="1">
        <f t="array" ref="H202">INDEX(GMW!$A$2:$NF$60,MATCH(1,(GMW!$NE$2:$NE$60=H$3)*(GMW!$ND$2:$ND$60=H$4)*(GMW!$NF$2:$NF$60=H$1),0),$C202-1966)</f>
        <v>22323380</v>
      </c>
      <c r="I202" s="49" cm="1">
        <f t="array" ref="I202">INDEX(GMW!$A$2:$NF$60,MATCH(1,(GMW!$NE$2:$NE$60=I$3)*(GMW!$ND$2:$ND$60=I$4)*(GMW!$NF$2:$NF$60=I$1),0),$C202-1966)</f>
        <v>124.8934</v>
      </c>
      <c r="J202" s="49" cm="1">
        <f t="array" ref="J202">INDEX(GMW!$A$2:$NF$60,MATCH(1,(GMW!$NE$2:$NE$60=J$3)*(GMW!$ND$2:$ND$60=J$4)*(GMW!$NF$2:$NF$60=J$1),0),$C202-1966)</f>
        <v>1.3481669999999999</v>
      </c>
      <c r="K202" s="49" cm="1">
        <f t="array" ref="K202">INDEX(GMW!$A$2:$NF$60,MATCH(1,(GMW!$NE$2:$NE$60=K$3)*(GMW!$ND$2:$ND$60=K$4)*(GMW!$NF$2:$NF$60=K$1),0),$C202-1966)</f>
        <v>624592</v>
      </c>
      <c r="L202" s="49" cm="1">
        <f t="array" ref="L202">INDEX(GMW!$A$2:$NF$60,MATCH(1,(GMW!$NE$2:$NE$60=L$3)*(GMW!$ND$2:$ND$60=L$4)*(GMW!$NF$2:$NF$60=L$1),0),$C202-1966)</f>
        <v>114.4</v>
      </c>
      <c r="M202" s="49" cm="1">
        <f t="array" ref="M202">INDEX(GMW!$A$2:$NF$60,MATCH(1,(GMW!$NE$2:$NE$60=M$3)*(GMW!$ND$2:$ND$60=M$4)*(GMW!$NF$2:$NF$60=M$1),0),$C202-1966)</f>
        <v>201720</v>
      </c>
      <c r="N202" s="49" cm="1">
        <f t="array" ref="N202">INDEX(GMW!$A$2:$NF$60,MATCH(1,(GMW!$NE$2:$NE$60=N$3)*(GMW!$ND$2:$ND$60=N$4)*(GMW!$NF$2:$NF$60=N$1),0),$C202-1966)</f>
        <v>204893</v>
      </c>
      <c r="O202" s="49" cm="1">
        <f t="array" ref="O202">INDEX(GMW!$A$2:$NF$60,MATCH(1,(GMW!$NE$2:$NE$60=O$3)*(GMW!$ND$2:$ND$60=O$4)*(GMW!$NF$2:$NF$60=O$1),0),$C202-1966)</f>
        <v>22323380</v>
      </c>
      <c r="P202" s="49" cm="1">
        <f t="array" ref="P202">INDEX(GMW!$A$2:$NF$60,MATCH(1,(GMW!$NE$2:$NE$60=P$3)*(GMW!$ND$2:$ND$60=P$4)*(GMW!$NF$2:$NF$60=P$1),0),$C202-1966)</f>
        <v>124.8934</v>
      </c>
      <c r="Q202" s="49" cm="1">
        <f t="array" ref="Q202">INDEX(GMW!$A$2:$NF$60,MATCH(1,(GMW!$NE$2:$NE$60=Q$3)*(GMW!$ND$2:$ND$60=Q$4)*(GMW!$NF$2:$NF$60=Q$1),0),$C202-1966)</f>
        <v>1.3481669999999999</v>
      </c>
    </row>
    <row r="203" spans="1:17" x14ac:dyDescent="0.25">
      <c r="A203" s="49">
        <v>2022</v>
      </c>
      <c r="B203" s="49">
        <f t="shared" si="7"/>
        <v>2022</v>
      </c>
      <c r="C203" s="49">
        <f t="shared" si="8"/>
        <v>2169</v>
      </c>
      <c r="D203" s="49" cm="1">
        <f t="array" ref="D203">INDEX(GMW!$A$2:$NF$60,MATCH(1,(GMW!$NE$2:$NE$60=D$3)*(GMW!$ND$2:$ND$60=D$4)*(GMW!$NF$2:$NF$60=D$1),0),$C203-1966)</f>
        <v>629149</v>
      </c>
      <c r="E203" s="49" cm="1">
        <f t="array" ref="E203">INDEX(GMW!$A$2:$NF$60,MATCH(1,(GMW!$NE$2:$NE$60=E$3)*(GMW!$ND$2:$ND$60=E$4)*(GMW!$NF$2:$NF$60=E$1),0),$C203-1966)</f>
        <v>115.9333</v>
      </c>
      <c r="F203" s="49" cm="1">
        <f t="array" ref="F203">INDEX(GMW!$A$2:$NF$60,MATCH(1,(GMW!$NE$2:$NE$60=F$3)*(GMW!$ND$2:$ND$60=F$4)*(GMW!$NF$2:$NF$60=F$1),0),$C203-1966)</f>
        <v>191621</v>
      </c>
      <c r="G203" s="49" cm="1">
        <f t="array" ref="G203">INDEX(GMW!$A$2:$NF$60,MATCH(1,(GMW!$NE$2:$NE$60=G$3)*(GMW!$ND$2:$ND$60=G$4)*(GMW!$NF$2:$NF$60=G$1),0),$C203-1966)</f>
        <v>225154</v>
      </c>
      <c r="H203" s="49" cm="1">
        <f t="array" ref="H203">INDEX(GMW!$A$2:$NF$60,MATCH(1,(GMW!$NE$2:$NE$60=H$3)*(GMW!$ND$2:$ND$60=H$4)*(GMW!$NF$2:$NF$60=H$1),0),$C203-1966)</f>
        <v>22395190</v>
      </c>
      <c r="I203" s="49" cm="1">
        <f t="array" ref="I203">INDEX(GMW!$A$2:$NF$60,MATCH(1,(GMW!$NE$2:$NE$60=I$3)*(GMW!$ND$2:$ND$60=I$4)*(GMW!$NF$2:$NF$60=I$1),0),$C203-1966)</f>
        <v>127.80070000000001</v>
      </c>
      <c r="J203" s="49" cm="1">
        <f t="array" ref="J203">INDEX(GMW!$A$2:$NF$60,MATCH(1,(GMW!$NE$2:$NE$60=J$3)*(GMW!$ND$2:$ND$60=J$4)*(GMW!$NF$2:$NF$60=J$1),0),$C203-1966)</f>
        <v>1.3424</v>
      </c>
      <c r="K203" s="49" cm="1">
        <f t="array" ref="K203">INDEX(GMW!$A$2:$NF$60,MATCH(1,(GMW!$NE$2:$NE$60=K$3)*(GMW!$ND$2:$ND$60=K$4)*(GMW!$NF$2:$NF$60=K$1),0),$C203-1966)</f>
        <v>629149</v>
      </c>
      <c r="L203" s="49" cm="1">
        <f t="array" ref="L203">INDEX(GMW!$A$2:$NF$60,MATCH(1,(GMW!$NE$2:$NE$60=L$3)*(GMW!$ND$2:$ND$60=L$4)*(GMW!$NF$2:$NF$60=L$1),0),$C203-1966)</f>
        <v>115.9333</v>
      </c>
      <c r="M203" s="49" cm="1">
        <f t="array" ref="M203">INDEX(GMW!$A$2:$NF$60,MATCH(1,(GMW!$NE$2:$NE$60=M$3)*(GMW!$ND$2:$ND$60=M$4)*(GMW!$NF$2:$NF$60=M$1),0),$C203-1966)</f>
        <v>191621</v>
      </c>
      <c r="N203" s="49" cm="1">
        <f t="array" ref="N203">INDEX(GMW!$A$2:$NF$60,MATCH(1,(GMW!$NE$2:$NE$60=N$3)*(GMW!$ND$2:$ND$60=N$4)*(GMW!$NF$2:$NF$60=N$1),0),$C203-1966)</f>
        <v>225154</v>
      </c>
      <c r="O203" s="49" cm="1">
        <f t="array" ref="O203">INDEX(GMW!$A$2:$NF$60,MATCH(1,(GMW!$NE$2:$NE$60=O$3)*(GMW!$ND$2:$ND$60=O$4)*(GMW!$NF$2:$NF$60=O$1),0),$C203-1966)</f>
        <v>22395190</v>
      </c>
      <c r="P203" s="49" cm="1">
        <f t="array" ref="P203">INDEX(GMW!$A$2:$NF$60,MATCH(1,(GMW!$NE$2:$NE$60=P$3)*(GMW!$ND$2:$ND$60=P$4)*(GMW!$NF$2:$NF$60=P$1),0),$C203-1966)</f>
        <v>127.80070000000001</v>
      </c>
      <c r="Q203" s="49" cm="1">
        <f t="array" ref="Q203">INDEX(GMW!$A$2:$NF$60,MATCH(1,(GMW!$NE$2:$NE$60=Q$3)*(GMW!$ND$2:$ND$60=Q$4)*(GMW!$NF$2:$NF$60=Q$1),0),$C203-1966)</f>
        <v>1.3424</v>
      </c>
    </row>
    <row r="204" spans="1:17" x14ac:dyDescent="0.25">
      <c r="B204" s="49">
        <f t="shared" ref="B204:B267" si="9">+B200+1</f>
        <v>2022</v>
      </c>
      <c r="C204" s="49">
        <f t="shared" si="8"/>
        <v>2170</v>
      </c>
      <c r="D204" s="49" cm="1">
        <f t="array" ref="D204">INDEX(GMW!$A$2:$NF$60,MATCH(1,(GMW!$NE$2:$NE$60=D$3)*(GMW!$ND$2:$ND$60=D$4)*(GMW!$NF$2:$NF$60=D$1),0),$C204-1966)</f>
        <v>631258</v>
      </c>
      <c r="E204" s="49" cm="1">
        <f t="array" ref="E204">INDEX(GMW!$A$2:$NF$60,MATCH(1,(GMW!$NE$2:$NE$60=E$3)*(GMW!$ND$2:$ND$60=E$4)*(GMW!$NF$2:$NF$60=E$1),0),$C204-1966)</f>
        <v>120.86669999999999</v>
      </c>
      <c r="F204" s="49" cm="1">
        <f t="array" ref="F204">INDEX(GMW!$A$2:$NF$60,MATCH(1,(GMW!$NE$2:$NE$60=F$3)*(GMW!$ND$2:$ND$60=F$4)*(GMW!$NF$2:$NF$60=F$1),0),$C204-1966)</f>
        <v>205098</v>
      </c>
      <c r="G204" s="49" cm="1">
        <f t="array" ref="G204">INDEX(GMW!$A$2:$NF$60,MATCH(1,(GMW!$NE$2:$NE$60=G$3)*(GMW!$ND$2:$ND$60=G$4)*(GMW!$NF$2:$NF$60=G$1),0),$C204-1966)</f>
        <v>226514</v>
      </c>
      <c r="H204" s="49" cm="1">
        <f t="array" ref="H204">INDEX(GMW!$A$2:$NF$60,MATCH(1,(GMW!$NE$2:$NE$60=H$3)*(GMW!$ND$2:$ND$60=H$4)*(GMW!$NF$2:$NF$60=H$1),0),$C204-1966)</f>
        <v>22443220</v>
      </c>
      <c r="I204" s="49" cm="1">
        <f t="array" ref="I204">INDEX(GMW!$A$2:$NF$60,MATCH(1,(GMW!$NE$2:$NE$60=I$3)*(GMW!$ND$2:$ND$60=I$4)*(GMW!$NF$2:$NF$60=I$1),0),$C204-1966)</f>
        <v>131.2388</v>
      </c>
      <c r="J204" s="49" cm="1">
        <f t="array" ref="J204">INDEX(GMW!$A$2:$NF$60,MATCH(1,(GMW!$NE$2:$NE$60=J$3)*(GMW!$ND$2:$ND$60=J$4)*(GMW!$NF$2:$NF$60=J$1),0),$C204-1966)</f>
        <v>1.2549999999999999</v>
      </c>
      <c r="K204" s="49" cm="1">
        <f t="array" ref="K204">INDEX(GMW!$A$2:$NF$60,MATCH(1,(GMW!$NE$2:$NE$60=K$3)*(GMW!$ND$2:$ND$60=K$4)*(GMW!$NF$2:$NF$60=K$1),0),$C204-1966)</f>
        <v>631258</v>
      </c>
      <c r="L204" s="49" cm="1">
        <f t="array" ref="L204">INDEX(GMW!$A$2:$NF$60,MATCH(1,(GMW!$NE$2:$NE$60=L$3)*(GMW!$ND$2:$ND$60=L$4)*(GMW!$NF$2:$NF$60=L$1),0),$C204-1966)</f>
        <v>120.86669999999999</v>
      </c>
      <c r="M204" s="49" cm="1">
        <f t="array" ref="M204">INDEX(GMW!$A$2:$NF$60,MATCH(1,(GMW!$NE$2:$NE$60=M$3)*(GMW!$ND$2:$ND$60=M$4)*(GMW!$NF$2:$NF$60=M$1),0),$C204-1966)</f>
        <v>205098</v>
      </c>
      <c r="N204" s="49" cm="1">
        <f t="array" ref="N204">INDEX(GMW!$A$2:$NF$60,MATCH(1,(GMW!$NE$2:$NE$60=N$3)*(GMW!$ND$2:$ND$60=N$4)*(GMW!$NF$2:$NF$60=N$1),0),$C204-1966)</f>
        <v>226514</v>
      </c>
      <c r="O204" s="49" cm="1">
        <f t="array" ref="O204">INDEX(GMW!$A$2:$NF$60,MATCH(1,(GMW!$NE$2:$NE$60=O$3)*(GMW!$ND$2:$ND$60=O$4)*(GMW!$NF$2:$NF$60=O$1),0),$C204-1966)</f>
        <v>22443220</v>
      </c>
      <c r="P204" s="49" cm="1">
        <f t="array" ref="P204">INDEX(GMW!$A$2:$NF$60,MATCH(1,(GMW!$NE$2:$NE$60=P$3)*(GMW!$ND$2:$ND$60=P$4)*(GMW!$NF$2:$NF$60=P$1),0),$C204-1966)</f>
        <v>131.2388</v>
      </c>
      <c r="Q204" s="49" cm="1">
        <f t="array" ref="Q204">INDEX(GMW!$A$2:$NF$60,MATCH(1,(GMW!$NE$2:$NE$60=Q$3)*(GMW!$ND$2:$ND$60=Q$4)*(GMW!$NF$2:$NF$60=Q$1),0),$C204-1966)</f>
        <v>1.2549999999999999</v>
      </c>
    </row>
    <row r="205" spans="1:17" x14ac:dyDescent="0.25">
      <c r="B205" s="49">
        <f t="shared" si="9"/>
        <v>2022</v>
      </c>
      <c r="C205" s="49">
        <f t="shared" si="8"/>
        <v>2171</v>
      </c>
      <c r="D205" s="49" cm="1">
        <f t="array" ref="D205">INDEX(GMW!$A$2:$NF$60,MATCH(1,(GMW!$NE$2:$NE$60=D$3)*(GMW!$ND$2:$ND$60=D$4)*(GMW!$NF$2:$NF$60=D$1),0),$C205-1966)</f>
        <v>631977</v>
      </c>
      <c r="E205" s="49" cm="1">
        <f t="array" ref="E205">INDEX(GMW!$A$2:$NF$60,MATCH(1,(GMW!$NE$2:$NE$60=E$3)*(GMW!$ND$2:$ND$60=E$4)*(GMW!$NF$2:$NF$60=E$1),0),$C205-1966)</f>
        <v>123.13330000000001</v>
      </c>
      <c r="F205" s="49" cm="1">
        <f t="array" ref="F205">INDEX(GMW!$A$2:$NF$60,MATCH(1,(GMW!$NE$2:$NE$60=F$3)*(GMW!$ND$2:$ND$60=F$4)*(GMW!$NF$2:$NF$60=F$1),0),$C205-1966)</f>
        <v>224767</v>
      </c>
      <c r="G205" s="49" cm="1">
        <f t="array" ref="G205">INDEX(GMW!$A$2:$NF$60,MATCH(1,(GMW!$NE$2:$NE$60=G$3)*(GMW!$ND$2:$ND$60=G$4)*(GMW!$NF$2:$NF$60=G$1),0),$C205-1966)</f>
        <v>219547</v>
      </c>
      <c r="H205" s="49" cm="1">
        <f t="array" ref="H205">INDEX(GMW!$A$2:$NF$60,MATCH(1,(GMW!$NE$2:$NE$60=H$3)*(GMW!$ND$2:$ND$60=H$4)*(GMW!$NF$2:$NF$60=H$1),0),$C205-1966)</f>
        <v>22658960</v>
      </c>
      <c r="I205" s="49" cm="1">
        <f t="array" ref="I205">INDEX(GMW!$A$2:$NF$60,MATCH(1,(GMW!$NE$2:$NE$60=I$3)*(GMW!$ND$2:$ND$60=I$4)*(GMW!$NF$2:$NF$60=I$1),0),$C205-1966)</f>
        <v>133.51939999999999</v>
      </c>
      <c r="J205" s="49" cm="1">
        <f t="array" ref="J205">INDEX(GMW!$A$2:$NF$60,MATCH(1,(GMW!$NE$2:$NE$60=J$3)*(GMW!$ND$2:$ND$60=J$4)*(GMW!$NF$2:$NF$60=J$1),0),$C205-1966)</f>
        <v>1.177133</v>
      </c>
      <c r="K205" s="49" cm="1">
        <f t="array" ref="K205">INDEX(GMW!$A$2:$NF$60,MATCH(1,(GMW!$NE$2:$NE$60=K$3)*(GMW!$ND$2:$ND$60=K$4)*(GMW!$NF$2:$NF$60=K$1),0),$C205-1966)</f>
        <v>631977</v>
      </c>
      <c r="L205" s="49" cm="1">
        <f t="array" ref="L205">INDEX(GMW!$A$2:$NF$60,MATCH(1,(GMW!$NE$2:$NE$60=L$3)*(GMW!$ND$2:$ND$60=L$4)*(GMW!$NF$2:$NF$60=L$1),0),$C205-1966)</f>
        <v>123.13330000000001</v>
      </c>
      <c r="M205" s="49" cm="1">
        <f t="array" ref="M205">INDEX(GMW!$A$2:$NF$60,MATCH(1,(GMW!$NE$2:$NE$60=M$3)*(GMW!$ND$2:$ND$60=M$4)*(GMW!$NF$2:$NF$60=M$1),0),$C205-1966)</f>
        <v>224767</v>
      </c>
      <c r="N205" s="49" cm="1">
        <f t="array" ref="N205">INDEX(GMW!$A$2:$NF$60,MATCH(1,(GMW!$NE$2:$NE$60=N$3)*(GMW!$ND$2:$ND$60=N$4)*(GMW!$NF$2:$NF$60=N$1),0),$C205-1966)</f>
        <v>219547</v>
      </c>
      <c r="O205" s="49" cm="1">
        <f t="array" ref="O205">INDEX(GMW!$A$2:$NF$60,MATCH(1,(GMW!$NE$2:$NE$60=O$3)*(GMW!$ND$2:$ND$60=O$4)*(GMW!$NF$2:$NF$60=O$1),0),$C205-1966)</f>
        <v>22658960</v>
      </c>
      <c r="P205" s="49" cm="1">
        <f t="array" ref="P205">INDEX(GMW!$A$2:$NF$60,MATCH(1,(GMW!$NE$2:$NE$60=P$3)*(GMW!$ND$2:$ND$60=P$4)*(GMW!$NF$2:$NF$60=P$1),0),$C205-1966)</f>
        <v>133.51939999999999</v>
      </c>
      <c r="Q205" s="49" cm="1">
        <f t="array" ref="Q205">INDEX(GMW!$A$2:$NF$60,MATCH(1,(GMW!$NE$2:$NE$60=Q$3)*(GMW!$ND$2:$ND$60=Q$4)*(GMW!$NF$2:$NF$60=Q$1),0),$C205-1966)</f>
        <v>1.177133</v>
      </c>
    </row>
    <row r="206" spans="1:17" x14ac:dyDescent="0.25">
      <c r="B206" s="49">
        <f t="shared" si="9"/>
        <v>2022</v>
      </c>
      <c r="C206" s="49">
        <f t="shared" si="8"/>
        <v>2172</v>
      </c>
      <c r="D206" s="49" cm="1">
        <f t="array" ref="D206">INDEX(GMW!$A$2:$NF$60,MATCH(1,(GMW!$NE$2:$NE$60=D$3)*(GMW!$ND$2:$ND$60=D$4)*(GMW!$NF$2:$NF$60=D$1),0),$C206-1966)</f>
        <v>634044</v>
      </c>
      <c r="E206" s="49" cm="1">
        <f t="array" ref="E206">INDEX(GMW!$A$2:$NF$60,MATCH(1,(GMW!$NE$2:$NE$60=E$3)*(GMW!$ND$2:$ND$60=E$4)*(GMW!$NF$2:$NF$60=E$1),0),$C206-1966)</f>
        <v>126.7</v>
      </c>
      <c r="F206" s="49" cm="1">
        <f t="array" ref="F206">INDEX(GMW!$A$2:$NF$60,MATCH(1,(GMW!$NE$2:$NE$60=F$3)*(GMW!$ND$2:$ND$60=F$4)*(GMW!$NF$2:$NF$60=F$1),0),$C206-1966)</f>
        <v>226565</v>
      </c>
      <c r="G206" s="49" cm="1">
        <f t="array" ref="G206">INDEX(GMW!$A$2:$NF$60,MATCH(1,(GMW!$NE$2:$NE$60=G$3)*(GMW!$ND$2:$ND$60=G$4)*(GMW!$NF$2:$NF$60=G$1),0),$C206-1966)</f>
        <v>220951</v>
      </c>
      <c r="H206" s="49" cm="1">
        <f t="array" ref="H206">INDEX(GMW!$A$2:$NF$60,MATCH(1,(GMW!$NE$2:$NE$60=H$3)*(GMW!$ND$2:$ND$60=H$4)*(GMW!$NF$2:$NF$60=H$1),0),$C206-1966)</f>
        <v>22794980</v>
      </c>
      <c r="I206" s="49" cm="1">
        <f t="array" ref="I206">INDEX(GMW!$A$2:$NF$60,MATCH(1,(GMW!$NE$2:$NE$60=I$3)*(GMW!$ND$2:$ND$60=I$4)*(GMW!$NF$2:$NF$60=I$1),0),$C206-1966)</f>
        <v>135.44890000000001</v>
      </c>
      <c r="J206" s="49" cm="1">
        <f t="array" ref="J206">INDEX(GMW!$A$2:$NF$60,MATCH(1,(GMW!$NE$2:$NE$60=J$3)*(GMW!$ND$2:$ND$60=J$4)*(GMW!$NF$2:$NF$60=J$1),0),$C206-1966)</f>
        <v>1.1745000000000001</v>
      </c>
      <c r="K206" s="49" cm="1">
        <f t="array" ref="K206">INDEX(GMW!$A$2:$NF$60,MATCH(1,(GMW!$NE$2:$NE$60=K$3)*(GMW!$ND$2:$ND$60=K$4)*(GMW!$NF$2:$NF$60=K$1),0),$C206-1966)</f>
        <v>634044</v>
      </c>
      <c r="L206" s="49" cm="1">
        <f t="array" ref="L206">INDEX(GMW!$A$2:$NF$60,MATCH(1,(GMW!$NE$2:$NE$60=L$3)*(GMW!$ND$2:$ND$60=L$4)*(GMW!$NF$2:$NF$60=L$1),0),$C206-1966)</f>
        <v>126.7</v>
      </c>
      <c r="M206" s="49" cm="1">
        <f t="array" ref="M206">INDEX(GMW!$A$2:$NF$60,MATCH(1,(GMW!$NE$2:$NE$60=M$3)*(GMW!$ND$2:$ND$60=M$4)*(GMW!$NF$2:$NF$60=M$1),0),$C206-1966)</f>
        <v>226565</v>
      </c>
      <c r="N206" s="49" cm="1">
        <f t="array" ref="N206">INDEX(GMW!$A$2:$NF$60,MATCH(1,(GMW!$NE$2:$NE$60=N$3)*(GMW!$ND$2:$ND$60=N$4)*(GMW!$NF$2:$NF$60=N$1),0),$C206-1966)</f>
        <v>220951</v>
      </c>
      <c r="O206" s="49" cm="1">
        <f t="array" ref="O206">INDEX(GMW!$A$2:$NF$60,MATCH(1,(GMW!$NE$2:$NE$60=O$3)*(GMW!$ND$2:$ND$60=O$4)*(GMW!$NF$2:$NF$60=O$1),0),$C206-1966)</f>
        <v>22794980</v>
      </c>
      <c r="P206" s="49" cm="1">
        <f t="array" ref="P206">INDEX(GMW!$A$2:$NF$60,MATCH(1,(GMW!$NE$2:$NE$60=P$3)*(GMW!$ND$2:$ND$60=P$4)*(GMW!$NF$2:$NF$60=P$1),0),$C206-1966)</f>
        <v>135.44890000000001</v>
      </c>
      <c r="Q206" s="49" cm="1">
        <f t="array" ref="Q206">INDEX(GMW!$A$2:$NF$60,MATCH(1,(GMW!$NE$2:$NE$60=Q$3)*(GMW!$ND$2:$ND$60=Q$4)*(GMW!$NF$2:$NF$60=Q$1),0),$C206-1966)</f>
        <v>1.1745000000000001</v>
      </c>
    </row>
    <row r="207" spans="1:17" x14ac:dyDescent="0.25">
      <c r="A207" s="49">
        <v>2023</v>
      </c>
      <c r="B207" s="49">
        <f t="shared" si="9"/>
        <v>2023</v>
      </c>
      <c r="C207" s="49">
        <f t="shared" si="8"/>
        <v>2173</v>
      </c>
      <c r="D207" s="49" cm="1">
        <f t="array" ref="D207">INDEX(GMW!$A$2:$NF$60,MATCH(1,(GMW!$NE$2:$NE$60=D$3)*(GMW!$ND$2:$ND$60=D$4)*(GMW!$NF$2:$NF$60=D$1),0),$C207-1966)</f>
        <v>634612</v>
      </c>
      <c r="E207" s="49" cm="1">
        <f t="array" ref="E207">INDEX(GMW!$A$2:$NF$60,MATCH(1,(GMW!$NE$2:$NE$60=E$3)*(GMW!$ND$2:$ND$60=E$4)*(GMW!$NF$2:$NF$60=E$1),0),$C207-1966)</f>
        <v>127.7333</v>
      </c>
      <c r="F207" s="49" cm="1">
        <f t="array" ref="F207">INDEX(GMW!$A$2:$NF$60,MATCH(1,(GMW!$NE$2:$NE$60=F$3)*(GMW!$ND$2:$ND$60=F$4)*(GMW!$NF$2:$NF$60=F$1),0),$C207-1966)</f>
        <v>209161</v>
      </c>
      <c r="G207" s="49" cm="1">
        <f t="array" ref="G207">INDEX(GMW!$A$2:$NF$60,MATCH(1,(GMW!$NE$2:$NE$60=G$3)*(GMW!$ND$2:$ND$60=G$4)*(GMW!$NF$2:$NF$60=G$1),0),$C207-1966)</f>
        <v>215499</v>
      </c>
      <c r="H207" s="49" cm="1">
        <f t="array" ref="H207">INDEX(GMW!$A$2:$NF$60,MATCH(1,(GMW!$NE$2:$NE$60=H$3)*(GMW!$ND$2:$ND$60=H$4)*(GMW!$NF$2:$NF$60=H$1),0),$C207-1966)</f>
        <v>22969950</v>
      </c>
      <c r="I207" s="49" cm="1">
        <f t="array" ref="I207">INDEX(GMW!$A$2:$NF$60,MATCH(1,(GMW!$NE$2:$NE$60=I$3)*(GMW!$ND$2:$ND$60=I$4)*(GMW!$NF$2:$NF$60=I$1),0),$C207-1966)</f>
        <v>137.47200000000001</v>
      </c>
      <c r="J207" s="49" cm="1">
        <f t="array" ref="J207">INDEX(GMW!$A$2:$NF$60,MATCH(1,(GMW!$NE$2:$NE$60=J$3)*(GMW!$ND$2:$ND$60=J$4)*(GMW!$NF$2:$NF$60=J$1),0),$C207-1966)</f>
        <v>1.215133</v>
      </c>
      <c r="K207" s="49" cm="1">
        <f t="array" ref="K207">INDEX(GMW!$A$2:$NF$60,MATCH(1,(GMW!$NE$2:$NE$60=K$3)*(GMW!$ND$2:$ND$60=K$4)*(GMW!$NF$2:$NF$60=K$1),0),$C207-1966)</f>
        <v>634612</v>
      </c>
      <c r="L207" s="49" cm="1">
        <f t="array" ref="L207">INDEX(GMW!$A$2:$NF$60,MATCH(1,(GMW!$NE$2:$NE$60=L$3)*(GMW!$ND$2:$ND$60=L$4)*(GMW!$NF$2:$NF$60=L$1),0),$C207-1966)</f>
        <v>127.7333</v>
      </c>
      <c r="M207" s="49" cm="1">
        <f t="array" ref="M207">INDEX(GMW!$A$2:$NF$60,MATCH(1,(GMW!$NE$2:$NE$60=M$3)*(GMW!$ND$2:$ND$60=M$4)*(GMW!$NF$2:$NF$60=M$1),0),$C207-1966)</f>
        <v>209161</v>
      </c>
      <c r="N207" s="49" cm="1">
        <f t="array" ref="N207">INDEX(GMW!$A$2:$NF$60,MATCH(1,(GMW!$NE$2:$NE$60=N$3)*(GMW!$ND$2:$ND$60=N$4)*(GMW!$NF$2:$NF$60=N$1),0),$C207-1966)</f>
        <v>215499</v>
      </c>
      <c r="O207" s="49" cm="1">
        <f t="array" ref="O207">INDEX(GMW!$A$2:$NF$60,MATCH(1,(GMW!$NE$2:$NE$60=O$3)*(GMW!$ND$2:$ND$60=O$4)*(GMW!$NF$2:$NF$60=O$1),0),$C207-1966)</f>
        <v>22969950</v>
      </c>
      <c r="P207" s="49" cm="1">
        <f t="array" ref="P207">INDEX(GMW!$A$2:$NF$60,MATCH(1,(GMW!$NE$2:$NE$60=P$3)*(GMW!$ND$2:$ND$60=P$4)*(GMW!$NF$2:$NF$60=P$1),0),$C207-1966)</f>
        <v>137.47200000000001</v>
      </c>
      <c r="Q207" s="49" cm="1">
        <f t="array" ref="Q207">INDEX(GMW!$A$2:$NF$60,MATCH(1,(GMW!$NE$2:$NE$60=Q$3)*(GMW!$ND$2:$ND$60=Q$4)*(GMW!$NF$2:$NF$60=Q$1),0),$C207-1966)</f>
        <v>1.215133</v>
      </c>
    </row>
    <row r="208" spans="1:17" x14ac:dyDescent="0.25">
      <c r="B208" s="49">
        <f t="shared" si="9"/>
        <v>2023</v>
      </c>
      <c r="C208" s="49">
        <f t="shared" si="8"/>
        <v>2174</v>
      </c>
      <c r="D208" s="49" cm="1">
        <f t="array" ref="D208">INDEX(GMW!$A$2:$NF$60,MATCH(1,(GMW!$NE$2:$NE$60=D$3)*(GMW!$ND$2:$ND$60=D$4)*(GMW!$NF$2:$NF$60=D$1),0),$C208-1966)</f>
        <v>634624</v>
      </c>
      <c r="E208" s="49" cm="1">
        <f t="array" ref="E208">INDEX(GMW!$A$2:$NF$60,MATCH(1,(GMW!$NE$2:$NE$60=E$3)*(GMW!$ND$2:$ND$60=E$4)*(GMW!$NF$2:$NF$60=E$1),0),$C208-1966)</f>
        <v>131.0667</v>
      </c>
      <c r="F208" s="49" cm="1">
        <f t="array" ref="F208">INDEX(GMW!$A$2:$NF$60,MATCH(1,(GMW!$NE$2:$NE$60=F$3)*(GMW!$ND$2:$ND$60=F$4)*(GMW!$NF$2:$NF$60=F$1),0),$C208-1966)</f>
        <v>209221</v>
      </c>
      <c r="G208" s="49" cm="1">
        <f t="array" ref="G208">INDEX(GMW!$A$2:$NF$60,MATCH(1,(GMW!$NE$2:$NE$60=G$3)*(GMW!$ND$2:$ND$60=G$4)*(GMW!$NF$2:$NF$60=G$1),0),$C208-1966)</f>
        <v>218447</v>
      </c>
      <c r="H208" s="49" cm="1">
        <f t="array" ref="H208">INDEX(GMW!$A$2:$NF$60,MATCH(1,(GMW!$NE$2:$NE$60=H$3)*(GMW!$ND$2:$ND$60=H$4)*(GMW!$NF$2:$NF$60=H$1),0),$C208-1966)</f>
        <v>23130650</v>
      </c>
      <c r="I208" s="49" cm="1">
        <f t="array" ref="I208">INDEX(GMW!$A$2:$NF$60,MATCH(1,(GMW!$NE$2:$NE$60=I$3)*(GMW!$ND$2:$ND$60=I$4)*(GMW!$NF$2:$NF$60=I$1),0),$C208-1966)</f>
        <v>139.02019999999999</v>
      </c>
      <c r="J208" s="49" cm="1">
        <f t="array" ref="J208">INDEX(GMW!$A$2:$NF$60,MATCH(1,(GMW!$NE$2:$NE$60=J$3)*(GMW!$ND$2:$ND$60=J$4)*(GMW!$NF$2:$NF$60=J$1),0),$C208-1966)</f>
        <v>1.2518670000000001</v>
      </c>
      <c r="K208" s="49" cm="1">
        <f t="array" ref="K208">INDEX(GMW!$A$2:$NF$60,MATCH(1,(GMW!$NE$2:$NE$60=K$3)*(GMW!$ND$2:$ND$60=K$4)*(GMW!$NF$2:$NF$60=K$1),0),$C208-1966)</f>
        <v>634624</v>
      </c>
      <c r="L208" s="49" cm="1">
        <f t="array" ref="L208">INDEX(GMW!$A$2:$NF$60,MATCH(1,(GMW!$NE$2:$NE$60=L$3)*(GMW!$ND$2:$ND$60=L$4)*(GMW!$NF$2:$NF$60=L$1),0),$C208-1966)</f>
        <v>131.0667</v>
      </c>
      <c r="M208" s="49" cm="1">
        <f t="array" ref="M208">INDEX(GMW!$A$2:$NF$60,MATCH(1,(GMW!$NE$2:$NE$60=M$3)*(GMW!$ND$2:$ND$60=M$4)*(GMW!$NF$2:$NF$60=M$1),0),$C208-1966)</f>
        <v>209221</v>
      </c>
      <c r="N208" s="49" cm="1">
        <f t="array" ref="N208">INDEX(GMW!$A$2:$NF$60,MATCH(1,(GMW!$NE$2:$NE$60=N$3)*(GMW!$ND$2:$ND$60=N$4)*(GMW!$NF$2:$NF$60=N$1),0),$C208-1966)</f>
        <v>218447</v>
      </c>
      <c r="O208" s="49" cm="1">
        <f t="array" ref="O208">INDEX(GMW!$A$2:$NF$60,MATCH(1,(GMW!$NE$2:$NE$60=O$3)*(GMW!$ND$2:$ND$60=O$4)*(GMW!$NF$2:$NF$60=O$1),0),$C208-1966)</f>
        <v>23130650</v>
      </c>
      <c r="P208" s="49" cm="1">
        <f t="array" ref="P208">INDEX(GMW!$A$2:$NF$60,MATCH(1,(GMW!$NE$2:$NE$60=P$3)*(GMW!$ND$2:$ND$60=P$4)*(GMW!$NF$2:$NF$60=P$1),0),$C208-1966)</f>
        <v>139.02019999999999</v>
      </c>
      <c r="Q208" s="49" cm="1">
        <f t="array" ref="Q208">INDEX(GMW!$A$2:$NF$60,MATCH(1,(GMW!$NE$2:$NE$60=Q$3)*(GMW!$ND$2:$ND$60=Q$4)*(GMW!$NF$2:$NF$60=Q$1),0),$C208-1966)</f>
        <v>1.2518670000000001</v>
      </c>
    </row>
    <row r="209" spans="1:17" x14ac:dyDescent="0.25">
      <c r="B209" s="49">
        <f t="shared" si="9"/>
        <v>2023</v>
      </c>
      <c r="C209" s="49">
        <f t="shared" si="8"/>
        <v>2175</v>
      </c>
      <c r="D209" s="49" cm="1">
        <f t="array" ref="D209">INDEX(GMW!$A$2:$NF$60,MATCH(1,(GMW!$NE$2:$NE$60=D$3)*(GMW!$ND$2:$ND$60=D$4)*(GMW!$NF$2:$NF$60=D$1),0),$C209-1966)</f>
        <v>633956</v>
      </c>
      <c r="E209" s="49" cm="1">
        <f t="array" ref="E209">INDEX(GMW!$A$2:$NF$60,MATCH(1,(GMW!$NE$2:$NE$60=E$3)*(GMW!$ND$2:$ND$60=E$4)*(GMW!$NF$2:$NF$60=E$1),0),$C209-1966)</f>
        <v>131.4</v>
      </c>
      <c r="F209" s="49" cm="1">
        <f t="array" ref="F209">INDEX(GMW!$A$2:$NF$60,MATCH(1,(GMW!$NE$2:$NE$60=F$3)*(GMW!$ND$2:$ND$60=F$4)*(GMW!$NF$2:$NF$60=F$1),0),$C209-1966)</f>
        <v>205579</v>
      </c>
      <c r="G209" s="49" cm="1">
        <f t="array" ref="G209">INDEX(GMW!$A$2:$NF$60,MATCH(1,(GMW!$NE$2:$NE$60=G$3)*(GMW!$ND$2:$ND$60=G$4)*(GMW!$NF$2:$NF$60=G$1),0),$C209-1966)</f>
        <v>213124</v>
      </c>
      <c r="H209" s="49" cm="1">
        <f t="array" ref="H209">INDEX(GMW!$A$2:$NF$60,MATCH(1,(GMW!$NE$2:$NE$60=H$3)*(GMW!$ND$2:$ND$60=H$4)*(GMW!$NF$2:$NF$60=H$1),0),$C209-1966)</f>
        <v>23286450</v>
      </c>
      <c r="I209" s="49" cm="1">
        <f t="array" ref="I209">INDEX(GMW!$A$2:$NF$60,MATCH(1,(GMW!$NE$2:$NE$60=I$3)*(GMW!$ND$2:$ND$60=I$4)*(GMW!$NF$2:$NF$60=I$1),0),$C209-1966)</f>
        <v>141.2277</v>
      </c>
      <c r="J209" s="49" cm="1">
        <f t="array" ref="J209">INDEX(GMW!$A$2:$NF$60,MATCH(1,(GMW!$NE$2:$NE$60=J$3)*(GMW!$ND$2:$ND$60=J$4)*(GMW!$NF$2:$NF$60=J$1),0),$C209-1966)</f>
        <v>1.2659</v>
      </c>
      <c r="K209" s="49" cm="1">
        <f t="array" ref="K209">INDEX(GMW!$A$2:$NF$60,MATCH(1,(GMW!$NE$2:$NE$60=K$3)*(GMW!$ND$2:$ND$60=K$4)*(GMW!$NF$2:$NF$60=K$1),0),$C209-1966)</f>
        <v>633956</v>
      </c>
      <c r="L209" s="49" cm="1">
        <f t="array" ref="L209">INDEX(GMW!$A$2:$NF$60,MATCH(1,(GMW!$NE$2:$NE$60=L$3)*(GMW!$ND$2:$ND$60=L$4)*(GMW!$NF$2:$NF$60=L$1),0),$C209-1966)</f>
        <v>131.4</v>
      </c>
      <c r="M209" s="49" cm="1">
        <f t="array" ref="M209">INDEX(GMW!$A$2:$NF$60,MATCH(1,(GMW!$NE$2:$NE$60=M$3)*(GMW!$ND$2:$ND$60=M$4)*(GMW!$NF$2:$NF$60=M$1),0),$C209-1966)</f>
        <v>205579</v>
      </c>
      <c r="N209" s="49" cm="1">
        <f t="array" ref="N209">INDEX(GMW!$A$2:$NF$60,MATCH(1,(GMW!$NE$2:$NE$60=N$3)*(GMW!$ND$2:$ND$60=N$4)*(GMW!$NF$2:$NF$60=N$1),0),$C209-1966)</f>
        <v>213124</v>
      </c>
      <c r="O209" s="49" cm="1">
        <f t="array" ref="O209">INDEX(GMW!$A$2:$NF$60,MATCH(1,(GMW!$NE$2:$NE$60=O$3)*(GMW!$ND$2:$ND$60=O$4)*(GMW!$NF$2:$NF$60=O$1),0),$C209-1966)</f>
        <v>23286450</v>
      </c>
      <c r="P209" s="49" cm="1">
        <f t="array" ref="P209">INDEX(GMW!$A$2:$NF$60,MATCH(1,(GMW!$NE$2:$NE$60=P$3)*(GMW!$ND$2:$ND$60=P$4)*(GMW!$NF$2:$NF$60=P$1),0),$C209-1966)</f>
        <v>141.2277</v>
      </c>
      <c r="Q209" s="49" cm="1">
        <f t="array" ref="Q209">INDEX(GMW!$A$2:$NF$60,MATCH(1,(GMW!$NE$2:$NE$60=Q$3)*(GMW!$ND$2:$ND$60=Q$4)*(GMW!$NF$2:$NF$60=Q$1),0),$C209-1966)</f>
        <v>1.2659</v>
      </c>
    </row>
    <row r="210" spans="1:17" x14ac:dyDescent="0.25">
      <c r="B210" s="49">
        <f t="shared" si="9"/>
        <v>2023</v>
      </c>
      <c r="C210" s="49">
        <f t="shared" si="8"/>
        <v>2176</v>
      </c>
      <c r="D210" s="49" cm="1">
        <f t="array" ref="D210">INDEX(GMW!$A$2:$NF$60,MATCH(1,(GMW!$NE$2:$NE$60=D$3)*(GMW!$ND$2:$ND$60=D$4)*(GMW!$NF$2:$NF$60=D$1),0),$C210-1966)</f>
        <v>631825</v>
      </c>
      <c r="E210" s="49" cm="1">
        <f t="array" ref="E210">INDEX(GMW!$A$2:$NF$60,MATCH(1,(GMW!$NE$2:$NE$60=E$3)*(GMW!$ND$2:$ND$60=E$4)*(GMW!$NF$2:$NF$60=E$1),0),$C210-1966)</f>
        <v>131.9667</v>
      </c>
      <c r="F210" s="49" cm="1">
        <f t="array" ref="F210">INDEX(GMW!$A$2:$NF$60,MATCH(1,(GMW!$NE$2:$NE$60=F$3)*(GMW!$ND$2:$ND$60=F$4)*(GMW!$NF$2:$NF$60=F$1),0),$C210-1966)</f>
        <v>205808</v>
      </c>
      <c r="G210" s="49" cm="1">
        <f t="array" ref="G210">INDEX(GMW!$A$2:$NF$60,MATCH(1,(GMW!$NE$2:$NE$60=G$3)*(GMW!$ND$2:$ND$60=G$4)*(GMW!$NF$2:$NF$60=G$1),0),$C210-1966)</f>
        <v>214872</v>
      </c>
      <c r="H210" s="49" cm="1">
        <f t="array" ref="H210">INDEX(GMW!$A$2:$NF$60,MATCH(1,(GMW!$NE$2:$NE$60=H$3)*(GMW!$ND$2:$ND$60=H$4)*(GMW!$NF$2:$NF$60=H$1),0),$C210-1966)</f>
        <v>23436700</v>
      </c>
      <c r="I210" s="49" cm="1">
        <f t="array" ref="I210">INDEX(GMW!$A$2:$NF$60,MATCH(1,(GMW!$NE$2:$NE$60=I$3)*(GMW!$ND$2:$ND$60=I$4)*(GMW!$NF$2:$NF$60=I$1),0),$C210-1966)</f>
        <v>142.60230000000001</v>
      </c>
      <c r="J210" s="49" cm="1">
        <f t="array" ref="J210">INDEX(GMW!$A$2:$NF$60,MATCH(1,(GMW!$NE$2:$NE$60=J$3)*(GMW!$ND$2:$ND$60=J$4)*(GMW!$NF$2:$NF$60=J$1),0),$C210-1966)</f>
        <v>1.2417</v>
      </c>
      <c r="K210" s="49" cm="1">
        <f t="array" ref="K210">INDEX(GMW!$A$2:$NF$60,MATCH(1,(GMW!$NE$2:$NE$60=K$3)*(GMW!$ND$2:$ND$60=K$4)*(GMW!$NF$2:$NF$60=K$1),0),$C210-1966)</f>
        <v>631825</v>
      </c>
      <c r="L210" s="49" cm="1">
        <f t="array" ref="L210">INDEX(GMW!$A$2:$NF$60,MATCH(1,(GMW!$NE$2:$NE$60=L$3)*(GMW!$ND$2:$ND$60=L$4)*(GMW!$NF$2:$NF$60=L$1),0),$C210-1966)</f>
        <v>131.9667</v>
      </c>
      <c r="M210" s="49" cm="1">
        <f t="array" ref="M210">INDEX(GMW!$A$2:$NF$60,MATCH(1,(GMW!$NE$2:$NE$60=M$3)*(GMW!$ND$2:$ND$60=M$4)*(GMW!$NF$2:$NF$60=M$1),0),$C210-1966)</f>
        <v>205808</v>
      </c>
      <c r="N210" s="49" cm="1">
        <f t="array" ref="N210">INDEX(GMW!$A$2:$NF$60,MATCH(1,(GMW!$NE$2:$NE$60=N$3)*(GMW!$ND$2:$ND$60=N$4)*(GMW!$NF$2:$NF$60=N$1),0),$C210-1966)</f>
        <v>214872</v>
      </c>
      <c r="O210" s="49" cm="1">
        <f t="array" ref="O210">INDEX(GMW!$A$2:$NF$60,MATCH(1,(GMW!$NE$2:$NE$60=O$3)*(GMW!$ND$2:$ND$60=O$4)*(GMW!$NF$2:$NF$60=O$1),0),$C210-1966)</f>
        <v>23436700</v>
      </c>
      <c r="P210" s="49" cm="1">
        <f t="array" ref="P210">INDEX(GMW!$A$2:$NF$60,MATCH(1,(GMW!$NE$2:$NE$60=P$3)*(GMW!$ND$2:$ND$60=P$4)*(GMW!$NF$2:$NF$60=P$1),0),$C210-1966)</f>
        <v>142.60230000000001</v>
      </c>
      <c r="Q210" s="49" cm="1">
        <f t="array" ref="Q210">INDEX(GMW!$A$2:$NF$60,MATCH(1,(GMW!$NE$2:$NE$60=Q$3)*(GMW!$ND$2:$ND$60=Q$4)*(GMW!$NF$2:$NF$60=Q$1),0),$C210-1966)</f>
        <v>1.2417</v>
      </c>
    </row>
    <row r="211" spans="1:17" x14ac:dyDescent="0.25">
      <c r="A211" s="49">
        <v>2024</v>
      </c>
      <c r="B211" s="49">
        <f t="shared" si="9"/>
        <v>2024</v>
      </c>
      <c r="C211" s="49">
        <f t="shared" si="8"/>
        <v>2177</v>
      </c>
      <c r="D211" s="49" cm="1">
        <f t="array" ref="D211">INDEX(GMW!$A$2:$NF$60,MATCH(1,(GMW!$NE$2:$NE$60=D$3)*(GMW!$ND$2:$ND$60=D$4)*(GMW!$NF$2:$NF$60=D$1),0),$C211-1966)</f>
        <v>636222</v>
      </c>
      <c r="E211" s="49" cm="1">
        <f t="array" ref="E211">INDEX(GMW!$A$2:$NF$60,MATCH(1,(GMW!$NE$2:$NE$60=E$3)*(GMW!$ND$2:$ND$60=E$4)*(GMW!$NF$2:$NF$60=E$1),0),$C211-1966)</f>
        <v>132.26669999999999</v>
      </c>
      <c r="F211" s="49" cm="1">
        <f t="array" ref="F211">INDEX(GMW!$A$2:$NF$60,MATCH(1,(GMW!$NE$2:$NE$60=F$3)*(GMW!$ND$2:$ND$60=F$4)*(GMW!$NF$2:$NF$60=F$1),0),$C211-1966)</f>
        <v>203756</v>
      </c>
      <c r="G211" s="49" cm="1">
        <f t="array" ref="G211">INDEX(GMW!$A$2:$NF$60,MATCH(1,(GMW!$NE$2:$NE$60=G$3)*(GMW!$ND$2:$ND$60=G$4)*(GMW!$NF$2:$NF$60=G$1),0),$C211-1966)</f>
        <v>212243</v>
      </c>
      <c r="H211" s="49" cm="1">
        <f t="array" ref="H211">INDEX(GMW!$A$2:$NF$60,MATCH(1,(GMW!$NE$2:$NE$60=H$3)*(GMW!$ND$2:$ND$60=H$4)*(GMW!$NF$2:$NF$60=H$1),0),$C211-1966)</f>
        <v>23587670</v>
      </c>
      <c r="I211" s="49" cm="1">
        <f t="array" ref="I211">INDEX(GMW!$A$2:$NF$60,MATCH(1,(GMW!$NE$2:$NE$60=I$3)*(GMW!$ND$2:$ND$60=I$4)*(GMW!$NF$2:$NF$60=I$1),0),$C211-1966)</f>
        <v>144.37180000000001</v>
      </c>
      <c r="J211" s="49" cm="1">
        <f t="array" ref="J211">INDEX(GMW!$A$2:$NF$60,MATCH(1,(GMW!$NE$2:$NE$60=J$3)*(GMW!$ND$2:$ND$60=J$4)*(GMW!$NF$2:$NF$60=J$1),0),$C211-1966)</f>
        <v>1.2679670000000001</v>
      </c>
      <c r="K211" s="49" cm="1">
        <f t="array" ref="K211">INDEX(GMW!$A$2:$NF$60,MATCH(1,(GMW!$NE$2:$NE$60=K$3)*(GMW!$ND$2:$ND$60=K$4)*(GMW!$NF$2:$NF$60=K$1),0),$C211-1966)</f>
        <v>636222</v>
      </c>
      <c r="L211" s="49" cm="1">
        <f t="array" ref="L211">INDEX(GMW!$A$2:$NF$60,MATCH(1,(GMW!$NE$2:$NE$60=L$3)*(GMW!$ND$2:$ND$60=L$4)*(GMW!$NF$2:$NF$60=L$1),0),$C211-1966)</f>
        <v>132.26669999999999</v>
      </c>
      <c r="M211" s="49" cm="1">
        <f t="array" ref="M211">INDEX(GMW!$A$2:$NF$60,MATCH(1,(GMW!$NE$2:$NE$60=M$3)*(GMW!$ND$2:$ND$60=M$4)*(GMW!$NF$2:$NF$60=M$1),0),$C211-1966)</f>
        <v>203756</v>
      </c>
      <c r="N211" s="49" cm="1">
        <f t="array" ref="N211">INDEX(GMW!$A$2:$NF$60,MATCH(1,(GMW!$NE$2:$NE$60=N$3)*(GMW!$ND$2:$ND$60=N$4)*(GMW!$NF$2:$NF$60=N$1),0),$C211-1966)</f>
        <v>212243</v>
      </c>
      <c r="O211" s="49" cm="1">
        <f t="array" ref="O211">INDEX(GMW!$A$2:$NF$60,MATCH(1,(GMW!$NE$2:$NE$60=O$3)*(GMW!$ND$2:$ND$60=O$4)*(GMW!$NF$2:$NF$60=O$1),0),$C211-1966)</f>
        <v>23587670</v>
      </c>
      <c r="P211" s="49" cm="1">
        <f t="array" ref="P211">INDEX(GMW!$A$2:$NF$60,MATCH(1,(GMW!$NE$2:$NE$60=P$3)*(GMW!$ND$2:$ND$60=P$4)*(GMW!$NF$2:$NF$60=P$1),0),$C211-1966)</f>
        <v>144.37180000000001</v>
      </c>
      <c r="Q211" s="49" cm="1">
        <f t="array" ref="Q211">INDEX(GMW!$A$2:$NF$60,MATCH(1,(GMW!$NE$2:$NE$60=Q$3)*(GMW!$ND$2:$ND$60=Q$4)*(GMW!$NF$2:$NF$60=Q$1),0),$C211-1966)</f>
        <v>1.2679670000000001</v>
      </c>
    </row>
    <row r="212" spans="1:17" x14ac:dyDescent="0.25">
      <c r="B212" s="49">
        <f t="shared" si="9"/>
        <v>2024</v>
      </c>
      <c r="C212" s="49">
        <f t="shared" si="8"/>
        <v>2178</v>
      </c>
      <c r="D212" s="49" cm="1">
        <f t="array" ref="D212">INDEX(GMW!$A$2:$NF$60,MATCH(1,(GMW!$NE$2:$NE$60=D$3)*(GMW!$ND$2:$ND$60=D$4)*(GMW!$NF$2:$NF$60=D$1),0),$C212-1966)</f>
        <v>639095</v>
      </c>
      <c r="E212" s="49" cm="1">
        <f t="array" ref="E212">INDEX(GMW!$A$2:$NF$60,MATCH(1,(GMW!$NE$2:$NE$60=E$3)*(GMW!$ND$2:$ND$60=E$4)*(GMW!$NF$2:$NF$60=E$1),0),$C212-1966)</f>
        <v>133.83330000000001</v>
      </c>
      <c r="F212" s="49" cm="1">
        <f t="array" ref="F212">INDEX(GMW!$A$2:$NF$60,MATCH(1,(GMW!$NE$2:$NE$60=F$3)*(GMW!$ND$2:$ND$60=F$4)*(GMW!$NF$2:$NF$60=F$1),0),$C212-1966)</f>
        <v>203209</v>
      </c>
      <c r="G212" s="49" cm="1">
        <f t="array" ref="G212">INDEX(GMW!$A$2:$NF$60,MATCH(1,(GMW!$NE$2:$NE$60=G$3)*(GMW!$ND$2:$ND$60=G$4)*(GMW!$NF$2:$NF$60=G$1),0),$C212-1966)</f>
        <v>225711</v>
      </c>
      <c r="H212" s="49" cm="1">
        <f t="array" ref="H212">INDEX(GMW!$A$2:$NF$60,MATCH(1,(GMW!$NE$2:$NE$60=H$3)*(GMW!$ND$2:$ND$60=H$4)*(GMW!$NF$2:$NF$60=H$1),0),$C212-1966)</f>
        <v>23748760</v>
      </c>
      <c r="I212" s="49" cm="1">
        <f t="array" ref="I212">INDEX(GMW!$A$2:$NF$60,MATCH(1,(GMW!$NE$2:$NE$60=I$3)*(GMW!$ND$2:$ND$60=I$4)*(GMW!$NF$2:$NF$60=I$1),0),$C212-1966)</f>
        <v>145.64619999999999</v>
      </c>
      <c r="J212" s="49" cm="1">
        <f t="array" ref="J212">INDEX(GMW!$A$2:$NF$60,MATCH(1,(GMW!$NE$2:$NE$60=J$3)*(GMW!$ND$2:$ND$60=J$4)*(GMW!$NF$2:$NF$60=J$1),0),$C212-1966)</f>
        <v>1.2618670000000001</v>
      </c>
      <c r="K212" s="49" cm="1">
        <f t="array" ref="K212">INDEX(GMW!$A$2:$NF$60,MATCH(1,(GMW!$NE$2:$NE$60=K$3)*(GMW!$ND$2:$ND$60=K$4)*(GMW!$NF$2:$NF$60=K$1),0),$C212-1966)</f>
        <v>639095</v>
      </c>
      <c r="L212" s="49" cm="1">
        <f t="array" ref="L212">INDEX(GMW!$A$2:$NF$60,MATCH(1,(GMW!$NE$2:$NE$60=L$3)*(GMW!$ND$2:$ND$60=L$4)*(GMW!$NF$2:$NF$60=L$1),0),$C212-1966)</f>
        <v>133.83330000000001</v>
      </c>
      <c r="M212" s="49" cm="1">
        <f t="array" ref="M212">INDEX(GMW!$A$2:$NF$60,MATCH(1,(GMW!$NE$2:$NE$60=M$3)*(GMW!$ND$2:$ND$60=M$4)*(GMW!$NF$2:$NF$60=M$1),0),$C212-1966)</f>
        <v>203209</v>
      </c>
      <c r="N212" s="49" cm="1">
        <f t="array" ref="N212">INDEX(GMW!$A$2:$NF$60,MATCH(1,(GMW!$NE$2:$NE$60=N$3)*(GMW!$ND$2:$ND$60=N$4)*(GMW!$NF$2:$NF$60=N$1),0),$C212-1966)</f>
        <v>225711</v>
      </c>
      <c r="O212" s="49" cm="1">
        <f t="array" ref="O212">INDEX(GMW!$A$2:$NF$60,MATCH(1,(GMW!$NE$2:$NE$60=O$3)*(GMW!$ND$2:$ND$60=O$4)*(GMW!$NF$2:$NF$60=O$1),0),$C212-1966)</f>
        <v>23748760</v>
      </c>
      <c r="P212" s="49" cm="1">
        <f t="array" ref="P212">INDEX(GMW!$A$2:$NF$60,MATCH(1,(GMW!$NE$2:$NE$60=P$3)*(GMW!$ND$2:$ND$60=P$4)*(GMW!$NF$2:$NF$60=P$1),0),$C212-1966)</f>
        <v>145.64619999999999</v>
      </c>
      <c r="Q212" s="49" cm="1">
        <f t="array" ref="Q212">INDEX(GMW!$A$2:$NF$60,MATCH(1,(GMW!$NE$2:$NE$60=Q$3)*(GMW!$ND$2:$ND$60=Q$4)*(GMW!$NF$2:$NF$60=Q$1),0),$C212-1966)</f>
        <v>1.2618670000000001</v>
      </c>
    </row>
    <row r="213" spans="1:17" x14ac:dyDescent="0.25">
      <c r="B213" s="49">
        <f t="shared" si="9"/>
        <v>2024</v>
      </c>
      <c r="C213" s="49">
        <f t="shared" si="8"/>
        <v>2179</v>
      </c>
      <c r="D213" s="49" cm="1">
        <f t="array" ref="D213">INDEX(GMW!$A$2:$NF$60,MATCH(1,(GMW!$NE$2:$NE$60=D$3)*(GMW!$ND$2:$ND$60=D$4)*(GMW!$NF$2:$NF$60=D$1),0),$C213-1966)</f>
        <v>640741.80000000005</v>
      </c>
      <c r="E213" s="49" cm="1">
        <f t="array" ref="E213">INDEX(GMW!$A$2:$NF$60,MATCH(1,(GMW!$NE$2:$NE$60=E$3)*(GMW!$ND$2:$ND$60=E$4)*(GMW!$NF$2:$NF$60=E$1),0),$C213-1966)</f>
        <v>134.1</v>
      </c>
      <c r="F213" s="49" cm="1">
        <f t="array" ref="F213">INDEX(GMW!$A$2:$NF$60,MATCH(1,(GMW!$NE$2:$NE$60=F$3)*(GMW!$ND$2:$ND$60=F$4)*(GMW!$NF$2:$NF$60=F$1),0),$C213-1966)</f>
        <v>207094.9</v>
      </c>
      <c r="G213" s="49" cm="1">
        <f t="array" ref="G213">INDEX(GMW!$A$2:$NF$60,MATCH(1,(GMW!$NE$2:$NE$60=G$3)*(GMW!$ND$2:$ND$60=G$4)*(GMW!$NF$2:$NF$60=G$1),0),$C213-1966)</f>
        <v>223562.7</v>
      </c>
      <c r="H213" s="49" cm="1">
        <f t="array" ref="H213">INDEX(GMW!$A$2:$NF$60,MATCH(1,(GMW!$NE$2:$NE$60=H$3)*(GMW!$ND$2:$ND$60=H$4)*(GMW!$NF$2:$NF$60=H$1),0),$C213-1966)</f>
        <v>23909140</v>
      </c>
      <c r="I213" s="49" cm="1">
        <f t="array" ref="I213">INDEX(GMW!$A$2:$NF$60,MATCH(1,(GMW!$NE$2:$NE$60=I$3)*(GMW!$ND$2:$ND$60=I$4)*(GMW!$NF$2:$NF$60=I$1),0),$C213-1966)</f>
        <v>147.16220000000001</v>
      </c>
      <c r="J213" s="49" cm="1">
        <f t="array" ref="J213">INDEX(GMW!$A$2:$NF$60,MATCH(1,(GMW!$NE$2:$NE$60=J$3)*(GMW!$ND$2:$ND$60=J$4)*(GMW!$NF$2:$NF$60=J$1),0),$C213-1966)</f>
        <v>1.300467</v>
      </c>
      <c r="K213" s="49" cm="1">
        <f t="array" ref="K213">INDEX(GMW!$A$2:$NF$60,MATCH(1,(GMW!$NE$2:$NE$60=K$3)*(GMW!$ND$2:$ND$60=K$4)*(GMW!$NF$2:$NF$60=K$1),0),$C213-1966)</f>
        <v>640741.80000000005</v>
      </c>
      <c r="L213" s="49" cm="1">
        <f t="array" ref="L213">INDEX(GMW!$A$2:$NF$60,MATCH(1,(GMW!$NE$2:$NE$60=L$3)*(GMW!$ND$2:$ND$60=L$4)*(GMW!$NF$2:$NF$60=L$1),0),$C213-1966)</f>
        <v>134.1</v>
      </c>
      <c r="M213" s="49" cm="1">
        <f t="array" ref="M213">INDEX(GMW!$A$2:$NF$60,MATCH(1,(GMW!$NE$2:$NE$60=M$3)*(GMW!$ND$2:$ND$60=M$4)*(GMW!$NF$2:$NF$60=M$1),0),$C213-1966)</f>
        <v>207094.9</v>
      </c>
      <c r="N213" s="49" cm="1">
        <f t="array" ref="N213">INDEX(GMW!$A$2:$NF$60,MATCH(1,(GMW!$NE$2:$NE$60=N$3)*(GMW!$ND$2:$ND$60=N$4)*(GMW!$NF$2:$NF$60=N$1),0),$C213-1966)</f>
        <v>223562.7</v>
      </c>
      <c r="O213" s="49" cm="1">
        <f t="array" ref="O213">INDEX(GMW!$A$2:$NF$60,MATCH(1,(GMW!$NE$2:$NE$60=O$3)*(GMW!$ND$2:$ND$60=O$4)*(GMW!$NF$2:$NF$60=O$1),0),$C213-1966)</f>
        <v>23909140</v>
      </c>
      <c r="P213" s="49" cm="1">
        <f t="array" ref="P213">INDEX(GMW!$A$2:$NF$60,MATCH(1,(GMW!$NE$2:$NE$60=P$3)*(GMW!$ND$2:$ND$60=P$4)*(GMW!$NF$2:$NF$60=P$1),0),$C213-1966)</f>
        <v>147.16220000000001</v>
      </c>
      <c r="Q213" s="49" cm="1">
        <f t="array" ref="Q213">INDEX(GMW!$A$2:$NF$60,MATCH(1,(GMW!$NE$2:$NE$60=Q$3)*(GMW!$ND$2:$ND$60=Q$4)*(GMW!$NF$2:$NF$60=Q$1),0),$C213-1966)</f>
        <v>1.300467</v>
      </c>
    </row>
    <row r="214" spans="1:17" x14ac:dyDescent="0.25">
      <c r="B214" s="49">
        <f t="shared" si="9"/>
        <v>2024</v>
      </c>
      <c r="C214" s="49">
        <f t="shared" si="8"/>
        <v>2180</v>
      </c>
      <c r="D214" s="49" cm="1">
        <f t="array" ref="D214">INDEX(GMW!$A$2:$NF$60,MATCH(1,(GMW!$NE$2:$NE$60=D$3)*(GMW!$ND$2:$ND$60=D$4)*(GMW!$NF$2:$NF$60=D$1),0),$C214-1966)</f>
        <v>643887.9</v>
      </c>
      <c r="E214" s="49" cm="1">
        <f t="array" ref="E214">INDEX(GMW!$A$2:$NF$60,MATCH(1,(GMW!$NE$2:$NE$60=E$3)*(GMW!$ND$2:$ND$60=E$4)*(GMW!$NF$2:$NF$60=E$1),0),$C214-1966)</f>
        <v>135.16399999999999</v>
      </c>
      <c r="F214" s="49" cm="1">
        <f t="array" ref="F214">INDEX(GMW!$A$2:$NF$60,MATCH(1,(GMW!$NE$2:$NE$60=F$3)*(GMW!$ND$2:$ND$60=F$4)*(GMW!$NF$2:$NF$60=F$1),0),$C214-1966)</f>
        <v>209416.1</v>
      </c>
      <c r="G214" s="49" cm="1">
        <f t="array" ref="G214">INDEX(GMW!$A$2:$NF$60,MATCH(1,(GMW!$NE$2:$NE$60=G$3)*(GMW!$ND$2:$ND$60=G$4)*(GMW!$NF$2:$NF$60=G$1),0),$C214-1966)</f>
        <v>224465</v>
      </c>
      <c r="H214" s="49" cm="1">
        <f t="array" ref="H214">INDEX(GMW!$A$2:$NF$60,MATCH(1,(GMW!$NE$2:$NE$60=H$3)*(GMW!$ND$2:$ND$60=H$4)*(GMW!$NF$2:$NF$60=H$1),0),$C214-1966)</f>
        <v>24088840</v>
      </c>
      <c r="I214" s="49" cm="1">
        <f t="array" ref="I214">INDEX(GMW!$A$2:$NF$60,MATCH(1,(GMW!$NE$2:$NE$60=I$3)*(GMW!$ND$2:$ND$60=I$4)*(GMW!$NF$2:$NF$60=I$1),0),$C214-1966)</f>
        <v>148.0797</v>
      </c>
      <c r="J214" s="49" cm="1">
        <f t="array" ref="J214">INDEX(GMW!$A$2:$NF$60,MATCH(1,(GMW!$NE$2:$NE$60=J$3)*(GMW!$ND$2:$ND$60=J$4)*(GMW!$NF$2:$NF$60=J$1),0),$C214-1966)</f>
        <v>1.303542</v>
      </c>
      <c r="K214" s="49" cm="1">
        <f t="array" ref="K214">INDEX(GMW!$A$2:$NF$60,MATCH(1,(GMW!$NE$2:$NE$60=K$3)*(GMW!$ND$2:$ND$60=K$4)*(GMW!$NF$2:$NF$60=K$1),0),$C214-1966)</f>
        <v>643894.1</v>
      </c>
      <c r="L214" s="49" cm="1">
        <f t="array" ref="L214">INDEX(GMW!$A$2:$NF$60,MATCH(1,(GMW!$NE$2:$NE$60=L$3)*(GMW!$ND$2:$ND$60=L$4)*(GMW!$NF$2:$NF$60=L$1),0),$C214-1966)</f>
        <v>135.16990000000001</v>
      </c>
      <c r="M214" s="49" cm="1">
        <f t="array" ref="M214">INDEX(GMW!$A$2:$NF$60,MATCH(1,(GMW!$NE$2:$NE$60=M$3)*(GMW!$ND$2:$ND$60=M$4)*(GMW!$NF$2:$NF$60=M$1),0),$C214-1966)</f>
        <v>209438.6</v>
      </c>
      <c r="N214" s="49" cm="1">
        <f t="array" ref="N214">INDEX(GMW!$A$2:$NF$60,MATCH(1,(GMW!$NE$2:$NE$60=N$3)*(GMW!$ND$2:$ND$60=N$4)*(GMW!$NF$2:$NF$60=N$1),0),$C214-1966)</f>
        <v>224478.2</v>
      </c>
      <c r="O214" s="49" cm="1">
        <f t="array" ref="O214">INDEX(GMW!$A$2:$NF$60,MATCH(1,(GMW!$NE$2:$NE$60=O$3)*(GMW!$ND$2:$ND$60=O$4)*(GMW!$NF$2:$NF$60=O$1),0),$C214-1966)</f>
        <v>24089500</v>
      </c>
      <c r="P214" s="49" cm="1">
        <f t="array" ref="P214">INDEX(GMW!$A$2:$NF$60,MATCH(1,(GMW!$NE$2:$NE$60=P$3)*(GMW!$ND$2:$ND$60=P$4)*(GMW!$NF$2:$NF$60=P$1),0),$C214-1966)</f>
        <v>148.08879999999999</v>
      </c>
      <c r="Q214" s="49" cm="1">
        <f t="array" ref="Q214">INDEX(GMW!$A$2:$NF$60,MATCH(1,(GMW!$NE$2:$NE$60=Q$3)*(GMW!$ND$2:$ND$60=Q$4)*(GMW!$NF$2:$NF$60=Q$1),0),$C214-1966)</f>
        <v>1.303544</v>
      </c>
    </row>
    <row r="215" spans="1:17" x14ac:dyDescent="0.25">
      <c r="A215" s="49">
        <v>2025</v>
      </c>
      <c r="B215" s="49">
        <f t="shared" si="9"/>
        <v>2025</v>
      </c>
      <c r="C215" s="49">
        <f t="shared" si="8"/>
        <v>2181</v>
      </c>
      <c r="D215" s="49" cm="1">
        <f t="array" ref="D215">INDEX(GMW!$A$2:$NF$60,MATCH(1,(GMW!$NE$2:$NE$60=D$3)*(GMW!$ND$2:$ND$60=D$4)*(GMW!$NF$2:$NF$60=D$1),0),$C215-1966)</f>
        <v>646115.19999999995</v>
      </c>
      <c r="E215" s="49" cm="1">
        <f t="array" ref="E215">INDEX(GMW!$A$2:$NF$60,MATCH(1,(GMW!$NE$2:$NE$60=E$3)*(GMW!$ND$2:$ND$60=E$4)*(GMW!$NF$2:$NF$60=E$1),0),$C215-1966)</f>
        <v>135.56280000000001</v>
      </c>
      <c r="F215" s="49" cm="1">
        <f t="array" ref="F215">INDEX(GMW!$A$2:$NF$60,MATCH(1,(GMW!$NE$2:$NE$60=F$3)*(GMW!$ND$2:$ND$60=F$4)*(GMW!$NF$2:$NF$60=F$1),0),$C215-1966)</f>
        <v>210445.8</v>
      </c>
      <c r="G215" s="49" cm="1">
        <f t="array" ref="G215">INDEX(GMW!$A$2:$NF$60,MATCH(1,(GMW!$NE$2:$NE$60=G$3)*(GMW!$ND$2:$ND$60=G$4)*(GMW!$NF$2:$NF$60=G$1),0),$C215-1966)</f>
        <v>226160.2</v>
      </c>
      <c r="H215" s="49" cm="1">
        <f t="array" ref="H215">INDEX(GMW!$A$2:$NF$60,MATCH(1,(GMW!$NE$2:$NE$60=H$3)*(GMW!$ND$2:$ND$60=H$4)*(GMW!$NF$2:$NF$60=H$1),0),$C215-1966)</f>
        <v>24241340</v>
      </c>
      <c r="I215" s="49" cm="1">
        <f t="array" ref="I215">INDEX(GMW!$A$2:$NF$60,MATCH(1,(GMW!$NE$2:$NE$60=I$3)*(GMW!$ND$2:$ND$60=I$4)*(GMW!$NF$2:$NF$60=I$1),0),$C215-1966)</f>
        <v>149.60550000000001</v>
      </c>
      <c r="J215" s="49" cm="1">
        <f t="array" ref="J215">INDEX(GMW!$A$2:$NF$60,MATCH(1,(GMW!$NE$2:$NE$60=J$3)*(GMW!$ND$2:$ND$60=J$4)*(GMW!$NF$2:$NF$60=J$1),0),$C215-1966)</f>
        <v>1.2721450000000001</v>
      </c>
      <c r="K215" s="49" cm="1">
        <f t="array" ref="K215">INDEX(GMW!$A$2:$NF$60,MATCH(1,(GMW!$NE$2:$NE$60=K$3)*(GMW!$ND$2:$ND$60=K$4)*(GMW!$NF$2:$NF$60=K$1),0),$C215-1966)</f>
        <v>646092.5</v>
      </c>
      <c r="L215" s="49" cm="1">
        <f t="array" ref="L215">INDEX(GMW!$A$2:$NF$60,MATCH(1,(GMW!$NE$2:$NE$60=L$3)*(GMW!$ND$2:$ND$60=L$4)*(GMW!$NF$2:$NF$60=L$1),0),$C215-1966)</f>
        <v>135.58459999999999</v>
      </c>
      <c r="M215" s="49" cm="1">
        <f t="array" ref="M215">INDEX(GMW!$A$2:$NF$60,MATCH(1,(GMW!$NE$2:$NE$60=M$3)*(GMW!$ND$2:$ND$60=M$4)*(GMW!$NF$2:$NF$60=M$1),0),$C215-1966)</f>
        <v>210466.4</v>
      </c>
      <c r="N215" s="49" cm="1">
        <f t="array" ref="N215">INDEX(GMW!$A$2:$NF$60,MATCH(1,(GMW!$NE$2:$NE$60=N$3)*(GMW!$ND$2:$ND$60=N$4)*(GMW!$NF$2:$NF$60=N$1),0),$C215-1966)</f>
        <v>226175.9</v>
      </c>
      <c r="O215" s="49" cm="1">
        <f t="array" ref="O215">INDEX(GMW!$A$2:$NF$60,MATCH(1,(GMW!$NE$2:$NE$60=O$3)*(GMW!$ND$2:$ND$60=O$4)*(GMW!$NF$2:$NF$60=O$1),0),$C215-1966)</f>
        <v>24241490</v>
      </c>
      <c r="P215" s="49" cm="1">
        <f t="array" ref="P215">INDEX(GMW!$A$2:$NF$60,MATCH(1,(GMW!$NE$2:$NE$60=P$3)*(GMW!$ND$2:$ND$60=P$4)*(GMW!$NF$2:$NF$60=P$1),0),$C215-1966)</f>
        <v>149.636</v>
      </c>
      <c r="Q215" s="49" cm="1">
        <f t="array" ref="Q215">INDEX(GMW!$A$2:$NF$60,MATCH(1,(GMW!$NE$2:$NE$60=Q$3)*(GMW!$ND$2:$ND$60=Q$4)*(GMW!$NF$2:$NF$60=Q$1),0),$C215-1966)</f>
        <v>1.2721439999999999</v>
      </c>
    </row>
    <row r="216" spans="1:17" x14ac:dyDescent="0.25">
      <c r="B216" s="49">
        <f t="shared" si="9"/>
        <v>2025</v>
      </c>
      <c r="C216" s="49">
        <f t="shared" si="8"/>
        <v>2182</v>
      </c>
      <c r="D216" s="49" cm="1">
        <f t="array" ref="D216">INDEX(GMW!$A$2:$NF$60,MATCH(1,(GMW!$NE$2:$NE$60=D$3)*(GMW!$ND$2:$ND$60=D$4)*(GMW!$NF$2:$NF$60=D$1),0),$C216-1966)</f>
        <v>648548.4</v>
      </c>
      <c r="E216" s="49" cm="1">
        <f t="array" ref="E216">INDEX(GMW!$A$2:$NF$60,MATCH(1,(GMW!$NE$2:$NE$60=E$3)*(GMW!$ND$2:$ND$60=E$4)*(GMW!$NF$2:$NF$60=E$1),0),$C216-1966)</f>
        <v>136.93340000000001</v>
      </c>
      <c r="F216" s="49" cm="1">
        <f t="array" ref="F216">INDEX(GMW!$A$2:$NF$60,MATCH(1,(GMW!$NE$2:$NE$60=F$3)*(GMW!$ND$2:$ND$60=F$4)*(GMW!$NF$2:$NF$60=F$1),0),$C216-1966)</f>
        <v>211531.2</v>
      </c>
      <c r="G216" s="49" cm="1">
        <f t="array" ref="G216">INDEX(GMW!$A$2:$NF$60,MATCH(1,(GMW!$NE$2:$NE$60=G$3)*(GMW!$ND$2:$ND$60=G$4)*(GMW!$NF$2:$NF$60=G$1),0),$C216-1966)</f>
        <v>227840</v>
      </c>
      <c r="H216" s="49" cm="1">
        <f t="array" ref="H216">INDEX(GMW!$A$2:$NF$60,MATCH(1,(GMW!$NE$2:$NE$60=H$3)*(GMW!$ND$2:$ND$60=H$4)*(GMW!$NF$2:$NF$60=H$1),0),$C216-1966)</f>
        <v>24421950</v>
      </c>
      <c r="I216" s="49" cm="1">
        <f t="array" ref="I216">INDEX(GMW!$A$2:$NF$60,MATCH(1,(GMW!$NE$2:$NE$60=I$3)*(GMW!$ND$2:$ND$60=I$4)*(GMW!$NF$2:$NF$60=I$1),0),$C216-1966)</f>
        <v>150.6223</v>
      </c>
      <c r="J216" s="49" cm="1">
        <f t="array" ref="J216">INDEX(GMW!$A$2:$NF$60,MATCH(1,(GMW!$NE$2:$NE$60=J$3)*(GMW!$ND$2:$ND$60=J$4)*(GMW!$NF$2:$NF$60=J$1),0),$C216-1966)</f>
        <v>1.2759290000000001</v>
      </c>
      <c r="K216" s="49" cm="1">
        <f t="array" ref="K216">INDEX(GMW!$A$2:$NF$60,MATCH(1,(GMW!$NE$2:$NE$60=K$3)*(GMW!$ND$2:$ND$60=K$4)*(GMW!$NF$2:$NF$60=K$1),0),$C216-1966)</f>
        <v>648478.9</v>
      </c>
      <c r="L216" s="49" cm="1">
        <f t="array" ref="L216">INDEX(GMW!$A$2:$NF$60,MATCH(1,(GMW!$NE$2:$NE$60=L$3)*(GMW!$ND$2:$ND$60=L$4)*(GMW!$NF$2:$NF$60=L$1),0),$C216-1966)</f>
        <v>136.9778</v>
      </c>
      <c r="M216" s="49" cm="1">
        <f t="array" ref="M216">INDEX(GMW!$A$2:$NF$60,MATCH(1,(GMW!$NE$2:$NE$60=M$3)*(GMW!$ND$2:$ND$60=M$4)*(GMW!$NF$2:$NF$60=M$1),0),$C216-1966)</f>
        <v>211546.4</v>
      </c>
      <c r="N216" s="49" cm="1">
        <f t="array" ref="N216">INDEX(GMW!$A$2:$NF$60,MATCH(1,(GMW!$NE$2:$NE$60=N$3)*(GMW!$ND$2:$ND$60=N$4)*(GMW!$NF$2:$NF$60=N$1),0),$C216-1966)</f>
        <v>227848.8</v>
      </c>
      <c r="O216" s="49" cm="1">
        <f t="array" ref="O216">INDEX(GMW!$A$2:$NF$60,MATCH(1,(GMW!$NE$2:$NE$60=O$3)*(GMW!$ND$2:$ND$60=O$4)*(GMW!$NF$2:$NF$60=O$1),0),$C216-1966)</f>
        <v>24421150</v>
      </c>
      <c r="P216" s="49" cm="1">
        <f t="array" ref="P216">INDEX(GMW!$A$2:$NF$60,MATCH(1,(GMW!$NE$2:$NE$60=P$3)*(GMW!$ND$2:$ND$60=P$4)*(GMW!$NF$2:$NF$60=P$1),0),$C216-1966)</f>
        <v>150.6808</v>
      </c>
      <c r="Q216" s="49" cm="1">
        <f t="array" ref="Q216">INDEX(GMW!$A$2:$NF$60,MATCH(1,(GMW!$NE$2:$NE$60=Q$3)*(GMW!$ND$2:$ND$60=Q$4)*(GMW!$NF$2:$NF$60=Q$1),0),$C216-1966)</f>
        <v>1.2759290000000001</v>
      </c>
    </row>
    <row r="217" spans="1:17" x14ac:dyDescent="0.25">
      <c r="B217" s="49">
        <f t="shared" si="9"/>
        <v>2025</v>
      </c>
      <c r="C217" s="49">
        <f t="shared" si="8"/>
        <v>2183</v>
      </c>
      <c r="D217" s="49" cm="1">
        <f t="array" ref="D217">INDEX(GMW!$A$2:$NF$60,MATCH(1,(GMW!$NE$2:$NE$60=D$3)*(GMW!$ND$2:$ND$60=D$4)*(GMW!$NF$2:$NF$60=D$1),0),$C217-1966)</f>
        <v>651029.30000000005</v>
      </c>
      <c r="E217" s="49" cm="1">
        <f t="array" ref="E217">INDEX(GMW!$A$2:$NF$60,MATCH(1,(GMW!$NE$2:$NE$60=E$3)*(GMW!$ND$2:$ND$60=E$4)*(GMW!$NF$2:$NF$60=E$1),0),$C217-1966)</f>
        <v>137.7379</v>
      </c>
      <c r="F217" s="49" cm="1">
        <f t="array" ref="F217">INDEX(GMW!$A$2:$NF$60,MATCH(1,(GMW!$NE$2:$NE$60=F$3)*(GMW!$ND$2:$ND$60=F$4)*(GMW!$NF$2:$NF$60=F$1),0),$C217-1966)</f>
        <v>212596.3</v>
      </c>
      <c r="G217" s="49" cm="1">
        <f t="array" ref="G217">INDEX(GMW!$A$2:$NF$60,MATCH(1,(GMW!$NE$2:$NE$60=G$3)*(GMW!$ND$2:$ND$60=G$4)*(GMW!$NF$2:$NF$60=G$1),0),$C217-1966)</f>
        <v>229508</v>
      </c>
      <c r="H217" s="49" cm="1">
        <f t="array" ref="H217">INDEX(GMW!$A$2:$NF$60,MATCH(1,(GMW!$NE$2:$NE$60=H$3)*(GMW!$ND$2:$ND$60=H$4)*(GMW!$NF$2:$NF$60=H$1),0),$C217-1966)</f>
        <v>24597240</v>
      </c>
      <c r="I217" s="49" cm="1">
        <f t="array" ref="I217">INDEX(GMW!$A$2:$NF$60,MATCH(1,(GMW!$NE$2:$NE$60=I$3)*(GMW!$ND$2:$ND$60=I$4)*(GMW!$NF$2:$NF$60=I$1),0),$C217-1966)</f>
        <v>152.18899999999999</v>
      </c>
      <c r="J217" s="49" cm="1">
        <f t="array" ref="J217">INDEX(GMW!$A$2:$NF$60,MATCH(1,(GMW!$NE$2:$NE$60=J$3)*(GMW!$ND$2:$ND$60=J$4)*(GMW!$NF$2:$NF$60=J$1),0),$C217-1966)</f>
        <v>1.2797339999999999</v>
      </c>
      <c r="K217" s="49" cm="1">
        <f t="array" ref="K217">INDEX(GMW!$A$2:$NF$60,MATCH(1,(GMW!$NE$2:$NE$60=K$3)*(GMW!$ND$2:$ND$60=K$4)*(GMW!$NF$2:$NF$60=K$1),0),$C217-1966)</f>
        <v>650927.4</v>
      </c>
      <c r="L217" s="49" cm="1">
        <f t="array" ref="L217">INDEX(GMW!$A$2:$NF$60,MATCH(1,(GMW!$NE$2:$NE$60=L$3)*(GMW!$ND$2:$ND$60=L$4)*(GMW!$NF$2:$NF$60=L$1),0),$C217-1966)</f>
        <v>137.80179999999999</v>
      </c>
      <c r="M217" s="49" cm="1">
        <f t="array" ref="M217">INDEX(GMW!$A$2:$NF$60,MATCH(1,(GMW!$NE$2:$NE$60=M$3)*(GMW!$ND$2:$ND$60=M$4)*(GMW!$NF$2:$NF$60=M$1),0),$C217-1966)</f>
        <v>212613</v>
      </c>
      <c r="N217" s="49" cm="1">
        <f t="array" ref="N217">INDEX(GMW!$A$2:$NF$60,MATCH(1,(GMW!$NE$2:$NE$60=N$3)*(GMW!$ND$2:$ND$60=N$4)*(GMW!$NF$2:$NF$60=N$1),0),$C217-1966)</f>
        <v>229502.1</v>
      </c>
      <c r="O217" s="49" cm="1">
        <f t="array" ref="O217">INDEX(GMW!$A$2:$NF$60,MATCH(1,(GMW!$NE$2:$NE$60=O$3)*(GMW!$ND$2:$ND$60=O$4)*(GMW!$NF$2:$NF$60=O$1),0),$C217-1966)</f>
        <v>24595170</v>
      </c>
      <c r="P217" s="49" cm="1">
        <f t="array" ref="P217">INDEX(GMW!$A$2:$NF$60,MATCH(1,(GMW!$NE$2:$NE$60=P$3)*(GMW!$ND$2:$ND$60=P$4)*(GMW!$NF$2:$NF$60=P$1),0),$C217-1966)</f>
        <v>152.26990000000001</v>
      </c>
      <c r="Q217" s="49" cm="1">
        <f t="array" ref="Q217">INDEX(GMW!$A$2:$NF$60,MATCH(1,(GMW!$NE$2:$NE$60=Q$3)*(GMW!$ND$2:$ND$60=Q$4)*(GMW!$NF$2:$NF$60=Q$1),0),$C217-1966)</f>
        <v>1.279739</v>
      </c>
    </row>
    <row r="218" spans="1:17" x14ac:dyDescent="0.25">
      <c r="B218" s="49">
        <f t="shared" si="9"/>
        <v>2025</v>
      </c>
      <c r="C218" s="49">
        <f t="shared" si="8"/>
        <v>2184</v>
      </c>
      <c r="D218" s="49" cm="1">
        <f t="array" ref="D218">INDEX(GMW!$A$2:$NF$60,MATCH(1,(GMW!$NE$2:$NE$60=D$3)*(GMW!$ND$2:$ND$60=D$4)*(GMW!$NF$2:$NF$60=D$1),0),$C218-1966)</f>
        <v>653636</v>
      </c>
      <c r="E218" s="49" cm="1">
        <f t="array" ref="E218">INDEX(GMW!$A$2:$NF$60,MATCH(1,(GMW!$NE$2:$NE$60=E$3)*(GMW!$ND$2:$ND$60=E$4)*(GMW!$NF$2:$NF$60=E$1),0),$C218-1966)</f>
        <v>138.6542</v>
      </c>
      <c r="F218" s="49" cm="1">
        <f t="array" ref="F218">INDEX(GMW!$A$2:$NF$60,MATCH(1,(GMW!$NE$2:$NE$60=F$3)*(GMW!$ND$2:$ND$60=F$4)*(GMW!$NF$2:$NF$60=F$1),0),$C218-1966)</f>
        <v>213659.9</v>
      </c>
      <c r="G218" s="49" cm="1">
        <f t="array" ref="G218">INDEX(GMW!$A$2:$NF$60,MATCH(1,(GMW!$NE$2:$NE$60=G$3)*(GMW!$ND$2:$ND$60=G$4)*(GMW!$NF$2:$NF$60=G$1),0),$C218-1966)</f>
        <v>231129.1</v>
      </c>
      <c r="H218" s="49" cm="1">
        <f t="array" ref="H218">INDEX(GMW!$A$2:$NF$60,MATCH(1,(GMW!$NE$2:$NE$60=H$3)*(GMW!$ND$2:$ND$60=H$4)*(GMW!$NF$2:$NF$60=H$1),0),$C218-1966)</f>
        <v>24789430</v>
      </c>
      <c r="I218" s="49" cm="1">
        <f t="array" ref="I218">INDEX(GMW!$A$2:$NF$60,MATCH(1,(GMW!$NE$2:$NE$60=I$3)*(GMW!$ND$2:$ND$60=I$4)*(GMW!$NF$2:$NF$60=I$1),0),$C218-1966)</f>
        <v>153.04419999999999</v>
      </c>
      <c r="J218" s="49" cm="1">
        <f t="array" ref="J218">INDEX(GMW!$A$2:$NF$60,MATCH(1,(GMW!$NE$2:$NE$60=J$3)*(GMW!$ND$2:$ND$60=J$4)*(GMW!$NF$2:$NF$60=J$1),0),$C218-1966)</f>
        <v>1.283582</v>
      </c>
      <c r="K218" s="49" cm="1">
        <f t="array" ref="K218">INDEX(GMW!$A$2:$NF$60,MATCH(1,(GMW!$NE$2:$NE$60=K$3)*(GMW!$ND$2:$ND$60=K$4)*(GMW!$NF$2:$NF$60=K$1),0),$C218-1966)</f>
        <v>653547.4</v>
      </c>
      <c r="L218" s="49" cm="1">
        <f t="array" ref="L218">INDEX(GMW!$A$2:$NF$60,MATCH(1,(GMW!$NE$2:$NE$60=L$3)*(GMW!$ND$2:$ND$60=L$4)*(GMW!$NF$2:$NF$60=L$1),0),$C218-1966)</f>
        <v>138.77160000000001</v>
      </c>
      <c r="M218" s="49" cm="1">
        <f t="array" ref="M218">INDEX(GMW!$A$2:$NF$60,MATCH(1,(GMW!$NE$2:$NE$60=M$3)*(GMW!$ND$2:$ND$60=M$4)*(GMW!$NF$2:$NF$60=M$1),0),$C218-1966)</f>
        <v>213721.60000000001</v>
      </c>
      <c r="N218" s="49" cm="1">
        <f t="array" ref="N218">INDEX(GMW!$A$2:$NF$60,MATCH(1,(GMW!$NE$2:$NE$60=N$3)*(GMW!$ND$2:$ND$60=N$4)*(GMW!$NF$2:$NF$60=N$1),0),$C218-1966)</f>
        <v>231093.5</v>
      </c>
      <c r="O218" s="49" cm="1">
        <f t="array" ref="O218">INDEX(GMW!$A$2:$NF$60,MATCH(1,(GMW!$NE$2:$NE$60=O$3)*(GMW!$ND$2:$ND$60=O$4)*(GMW!$NF$2:$NF$60=O$1),0),$C218-1966)</f>
        <v>24790350</v>
      </c>
      <c r="P218" s="49" cm="1">
        <f t="array" ref="P218">INDEX(GMW!$A$2:$NF$60,MATCH(1,(GMW!$NE$2:$NE$60=P$3)*(GMW!$ND$2:$ND$60=P$4)*(GMW!$NF$2:$NF$60=P$1),0),$C218-1966)</f>
        <v>153.15389999999999</v>
      </c>
      <c r="Q218" s="49" cm="1">
        <f t="array" ref="Q218">INDEX(GMW!$A$2:$NF$60,MATCH(1,(GMW!$NE$2:$NE$60=Q$3)*(GMW!$ND$2:$ND$60=Q$4)*(GMW!$NF$2:$NF$60=Q$1),0),$C218-1966)</f>
        <v>1.276834</v>
      </c>
    </row>
    <row r="219" spans="1:17" x14ac:dyDescent="0.25">
      <c r="A219" s="49">
        <v>2026</v>
      </c>
      <c r="B219" s="49">
        <f t="shared" si="9"/>
        <v>2026</v>
      </c>
      <c r="C219" s="49">
        <f t="shared" si="8"/>
        <v>2185</v>
      </c>
      <c r="D219" s="49" cm="1">
        <f t="array" ref="D219">INDEX(GMW!$A$2:$NF$60,MATCH(1,(GMW!$NE$2:$NE$60=D$3)*(GMW!$ND$2:$ND$60=D$4)*(GMW!$NF$2:$NF$60=D$1),0),$C219-1966)</f>
        <v>656413.6</v>
      </c>
      <c r="E219" s="49" cm="1">
        <f t="array" ref="E219">INDEX(GMW!$A$2:$NF$60,MATCH(1,(GMW!$NE$2:$NE$60=E$3)*(GMW!$ND$2:$ND$60=E$4)*(GMW!$NF$2:$NF$60=E$1),0),$C219-1966)</f>
        <v>138.99889999999999</v>
      </c>
      <c r="F219" s="49" cm="1">
        <f t="array" ref="F219">INDEX(GMW!$A$2:$NF$60,MATCH(1,(GMW!$NE$2:$NE$60=F$3)*(GMW!$ND$2:$ND$60=F$4)*(GMW!$NF$2:$NF$60=F$1),0),$C219-1966)</f>
        <v>214750.3</v>
      </c>
      <c r="G219" s="49" cm="1">
        <f t="array" ref="G219">INDEX(GMW!$A$2:$NF$60,MATCH(1,(GMW!$NE$2:$NE$60=G$3)*(GMW!$ND$2:$ND$60=G$4)*(GMW!$NF$2:$NF$60=G$1),0),$C219-1966)</f>
        <v>232719</v>
      </c>
      <c r="H219" s="49" cm="1">
        <f t="array" ref="H219">INDEX(GMW!$A$2:$NF$60,MATCH(1,(GMW!$NE$2:$NE$60=H$3)*(GMW!$ND$2:$ND$60=H$4)*(GMW!$NF$2:$NF$60=H$1),0),$C219-1966)</f>
        <v>24957810</v>
      </c>
      <c r="I219" s="49" cm="1">
        <f t="array" ref="I219">INDEX(GMW!$A$2:$NF$60,MATCH(1,(GMW!$NE$2:$NE$60=I$3)*(GMW!$ND$2:$ND$60=I$4)*(GMW!$NF$2:$NF$60=I$1),0),$C219-1966)</f>
        <v>154.4485</v>
      </c>
      <c r="J219" s="49" cm="1">
        <f t="array" ref="J219">INDEX(GMW!$A$2:$NF$60,MATCH(1,(GMW!$NE$2:$NE$60=J$3)*(GMW!$ND$2:$ND$60=J$4)*(GMW!$NF$2:$NF$60=J$1),0),$C219-1966)</f>
        <v>1.287893</v>
      </c>
      <c r="K219" s="49" cm="1">
        <f t="array" ref="K219">INDEX(GMW!$A$2:$NF$60,MATCH(1,(GMW!$NE$2:$NE$60=K$3)*(GMW!$ND$2:$ND$60=K$4)*(GMW!$NF$2:$NF$60=K$1),0),$C219-1966)</f>
        <v>656166.1</v>
      </c>
      <c r="L219" s="49" cm="1">
        <f t="array" ref="L219">INDEX(GMW!$A$2:$NF$60,MATCH(1,(GMW!$NE$2:$NE$60=L$3)*(GMW!$ND$2:$ND$60=L$4)*(GMW!$NF$2:$NF$60=L$1),0),$C219-1966)</f>
        <v>139.21199999999999</v>
      </c>
      <c r="M219" s="49" cm="1">
        <f t="array" ref="M219">INDEX(GMW!$A$2:$NF$60,MATCH(1,(GMW!$NE$2:$NE$60=M$3)*(GMW!$ND$2:$ND$60=M$4)*(GMW!$NF$2:$NF$60=M$1),0),$C219-1966)</f>
        <v>214820</v>
      </c>
      <c r="N219" s="49" cm="1">
        <f t="array" ref="N219">INDEX(GMW!$A$2:$NF$60,MATCH(1,(GMW!$NE$2:$NE$60=N$3)*(GMW!$ND$2:$ND$60=N$4)*(GMW!$NF$2:$NF$60=N$1),0),$C219-1966)</f>
        <v>232607.2</v>
      </c>
      <c r="O219" s="49" cm="1">
        <f t="array" ref="O219">INDEX(GMW!$A$2:$NF$60,MATCH(1,(GMW!$NE$2:$NE$60=O$3)*(GMW!$ND$2:$ND$60=O$4)*(GMW!$NF$2:$NF$60=O$1),0),$C219-1966)</f>
        <v>24960800</v>
      </c>
      <c r="P219" s="49" cm="1">
        <f t="array" ref="P219">INDEX(GMW!$A$2:$NF$60,MATCH(1,(GMW!$NE$2:$NE$60=P$3)*(GMW!$ND$2:$ND$60=P$4)*(GMW!$NF$2:$NF$60=P$1),0),$C219-1966)</f>
        <v>154.67949999999999</v>
      </c>
      <c r="Q219" s="49" cm="1">
        <f t="array" ref="Q219">INDEX(GMW!$A$2:$NF$60,MATCH(1,(GMW!$NE$2:$NE$60=Q$3)*(GMW!$ND$2:$ND$60=Q$4)*(GMW!$NF$2:$NF$60=Q$1),0),$C219-1966)</f>
        <v>1.2694799999999999</v>
      </c>
    </row>
    <row r="220" spans="1:17" x14ac:dyDescent="0.25">
      <c r="B220" s="49">
        <f t="shared" si="9"/>
        <v>2026</v>
      </c>
      <c r="C220" s="49">
        <f t="shared" si="8"/>
        <v>2186</v>
      </c>
      <c r="D220" s="49" cm="1">
        <f t="array" ref="D220">INDEX(GMW!$A$2:$NF$60,MATCH(1,(GMW!$NE$2:$NE$60=D$3)*(GMW!$ND$2:$ND$60=D$4)*(GMW!$NF$2:$NF$60=D$1),0),$C220-1966)</f>
        <v>659138.9</v>
      </c>
      <c r="E220" s="49" cm="1">
        <f t="array" ref="E220">INDEX(GMW!$A$2:$NF$60,MATCH(1,(GMW!$NE$2:$NE$60=E$3)*(GMW!$ND$2:$ND$60=E$4)*(GMW!$NF$2:$NF$60=E$1),0),$C220-1966)</f>
        <v>140.3356</v>
      </c>
      <c r="F220" s="49" cm="1">
        <f t="array" ref="F220">INDEX(GMW!$A$2:$NF$60,MATCH(1,(GMW!$NE$2:$NE$60=F$3)*(GMW!$ND$2:$ND$60=F$4)*(GMW!$NF$2:$NF$60=F$1),0),$C220-1966)</f>
        <v>215830.2</v>
      </c>
      <c r="G220" s="49" cm="1">
        <f t="array" ref="G220">INDEX(GMW!$A$2:$NF$60,MATCH(1,(GMW!$NE$2:$NE$60=G$3)*(GMW!$ND$2:$ND$60=G$4)*(GMW!$NF$2:$NF$60=G$1),0),$C220-1966)</f>
        <v>234040.4</v>
      </c>
      <c r="H220" s="49" cm="1">
        <f t="array" ref="H220">INDEX(GMW!$A$2:$NF$60,MATCH(1,(GMW!$NE$2:$NE$60=H$3)*(GMW!$ND$2:$ND$60=H$4)*(GMW!$NF$2:$NF$60=H$1),0),$C220-1966)</f>
        <v>25146560</v>
      </c>
      <c r="I220" s="49" cm="1">
        <f t="array" ref="I220">INDEX(GMW!$A$2:$NF$60,MATCH(1,(GMW!$NE$2:$NE$60=I$3)*(GMW!$ND$2:$ND$60=I$4)*(GMW!$NF$2:$NF$60=I$1),0),$C220-1966)</f>
        <v>155.374</v>
      </c>
      <c r="J220" s="49" cm="1">
        <f t="array" ref="J220">INDEX(GMW!$A$2:$NF$60,MATCH(1,(GMW!$NE$2:$NE$60=J$3)*(GMW!$ND$2:$ND$60=J$4)*(GMW!$NF$2:$NF$60=J$1),0),$C220-1966)</f>
        <v>1.29213</v>
      </c>
      <c r="K220" s="49" cm="1">
        <f t="array" ref="K220">INDEX(GMW!$A$2:$NF$60,MATCH(1,(GMW!$NE$2:$NE$60=K$3)*(GMW!$ND$2:$ND$60=K$4)*(GMW!$NF$2:$NF$60=K$1),0),$C220-1966)</f>
        <v>658684.6</v>
      </c>
      <c r="L220" s="49" cm="1">
        <f t="array" ref="L220">INDEX(GMW!$A$2:$NF$60,MATCH(1,(GMW!$NE$2:$NE$60=L$3)*(GMW!$ND$2:$ND$60=L$4)*(GMW!$NF$2:$NF$60=L$1),0),$C220-1966)</f>
        <v>140.61840000000001</v>
      </c>
      <c r="M220" s="49" cm="1">
        <f t="array" ref="M220">INDEX(GMW!$A$2:$NF$60,MATCH(1,(GMW!$NE$2:$NE$60=M$3)*(GMW!$ND$2:$ND$60=M$4)*(GMW!$NF$2:$NF$60=M$1),0),$C220-1966)</f>
        <v>215891.1</v>
      </c>
      <c r="N220" s="49" cm="1">
        <f t="array" ref="N220">INDEX(GMW!$A$2:$NF$60,MATCH(1,(GMW!$NE$2:$NE$60=N$3)*(GMW!$ND$2:$ND$60=N$4)*(GMW!$NF$2:$NF$60=N$1),0),$C220-1966)</f>
        <v>233683.8</v>
      </c>
      <c r="O220" s="49" cm="1">
        <f t="array" ref="O220">INDEX(GMW!$A$2:$NF$60,MATCH(1,(GMW!$NE$2:$NE$60=O$3)*(GMW!$ND$2:$ND$60=O$4)*(GMW!$NF$2:$NF$60=O$1),0),$C220-1966)</f>
        <v>25141980</v>
      </c>
      <c r="P220" s="49" cm="1">
        <f t="array" ref="P220">INDEX(GMW!$A$2:$NF$60,MATCH(1,(GMW!$NE$2:$NE$60=P$3)*(GMW!$ND$2:$ND$60=P$4)*(GMW!$NF$2:$NF$60=P$1),0),$C220-1966)</f>
        <v>155.6782</v>
      </c>
      <c r="Q220" s="49" cm="1">
        <f t="array" ref="Q220">INDEX(GMW!$A$2:$NF$60,MATCH(1,(GMW!$NE$2:$NE$60=Q$3)*(GMW!$ND$2:$ND$60=Q$4)*(GMW!$NF$2:$NF$60=Q$1),0),$C220-1966)</f>
        <v>1.2626059999999999</v>
      </c>
    </row>
    <row r="221" spans="1:17" x14ac:dyDescent="0.25">
      <c r="B221" s="49">
        <f t="shared" si="9"/>
        <v>2026</v>
      </c>
      <c r="C221" s="49">
        <f t="shared" si="8"/>
        <v>2187</v>
      </c>
      <c r="D221" s="49" cm="1">
        <f t="array" ref="D221">INDEX(GMW!$A$2:$NF$60,MATCH(1,(GMW!$NE$2:$NE$60=D$3)*(GMW!$ND$2:$ND$60=D$4)*(GMW!$NF$2:$NF$60=D$1),0),$C221-1966)</f>
        <v>661973.4</v>
      </c>
      <c r="E221" s="49" cm="1">
        <f t="array" ref="E221">INDEX(GMW!$A$2:$NF$60,MATCH(1,(GMW!$NE$2:$NE$60=E$3)*(GMW!$ND$2:$ND$60=E$4)*(GMW!$NF$2:$NF$60=E$1),0),$C221-1966)</f>
        <v>141.08240000000001</v>
      </c>
      <c r="F221" s="49" cm="1">
        <f t="array" ref="F221">INDEX(GMW!$A$2:$NF$60,MATCH(1,(GMW!$NE$2:$NE$60=F$3)*(GMW!$ND$2:$ND$60=F$4)*(GMW!$NF$2:$NF$60=F$1),0),$C221-1966)</f>
        <v>216855.7</v>
      </c>
      <c r="G221" s="49" cm="1">
        <f t="array" ref="G221">INDEX(GMW!$A$2:$NF$60,MATCH(1,(GMW!$NE$2:$NE$60=G$3)*(GMW!$ND$2:$ND$60=G$4)*(GMW!$NF$2:$NF$60=G$1),0),$C221-1966)</f>
        <v>235200.5</v>
      </c>
      <c r="H221" s="49" cm="1">
        <f t="array" ref="H221">INDEX(GMW!$A$2:$NF$60,MATCH(1,(GMW!$NE$2:$NE$60=H$3)*(GMW!$ND$2:$ND$60=H$4)*(GMW!$NF$2:$NF$60=H$1),0),$C221-1966)</f>
        <v>25327520</v>
      </c>
      <c r="I221" s="49" cm="1">
        <f t="array" ref="I221">INDEX(GMW!$A$2:$NF$60,MATCH(1,(GMW!$NE$2:$NE$60=I$3)*(GMW!$ND$2:$ND$60=I$4)*(GMW!$NF$2:$NF$60=I$1),0),$C221-1966)</f>
        <v>156.91980000000001</v>
      </c>
      <c r="J221" s="49" cm="1">
        <f t="array" ref="J221">INDEX(GMW!$A$2:$NF$60,MATCH(1,(GMW!$NE$2:$NE$60=J$3)*(GMW!$ND$2:$ND$60=J$4)*(GMW!$NF$2:$NF$60=J$1),0),$C221-1966)</f>
        <v>1.2963420000000001</v>
      </c>
      <c r="K221" s="49" cm="1">
        <f t="array" ref="K221">INDEX(GMW!$A$2:$NF$60,MATCH(1,(GMW!$NE$2:$NE$60=K$3)*(GMW!$ND$2:$ND$60=K$4)*(GMW!$NF$2:$NF$60=K$1),0),$C221-1966)</f>
        <v>661270.19999999995</v>
      </c>
      <c r="L221" s="49" cm="1">
        <f t="array" ref="L221">INDEX(GMW!$A$2:$NF$60,MATCH(1,(GMW!$NE$2:$NE$60=L$3)*(GMW!$ND$2:$ND$60=L$4)*(GMW!$NF$2:$NF$60=L$1),0),$C221-1966)</f>
        <v>141.3116</v>
      </c>
      <c r="M221" s="49" cm="1">
        <f t="array" ref="M221">INDEX(GMW!$A$2:$NF$60,MATCH(1,(GMW!$NE$2:$NE$60=M$3)*(GMW!$ND$2:$ND$60=M$4)*(GMW!$NF$2:$NF$60=M$1),0),$C221-1966)</f>
        <v>216839.2</v>
      </c>
      <c r="N221" s="49" cm="1">
        <f t="array" ref="N221">INDEX(GMW!$A$2:$NF$60,MATCH(1,(GMW!$NE$2:$NE$60=N$3)*(GMW!$ND$2:$ND$60=N$4)*(GMW!$NF$2:$NF$60=N$1),0),$C221-1966)</f>
        <v>234336.6</v>
      </c>
      <c r="O221" s="49" cm="1">
        <f t="array" ref="O221">INDEX(GMW!$A$2:$NF$60,MATCH(1,(GMW!$NE$2:$NE$60=O$3)*(GMW!$ND$2:$ND$60=O$4)*(GMW!$NF$2:$NF$60=O$1),0),$C221-1966)</f>
        <v>25308000</v>
      </c>
      <c r="P221" s="49" cm="1">
        <f t="array" ref="P221">INDEX(GMW!$A$2:$NF$60,MATCH(1,(GMW!$NE$2:$NE$60=P$3)*(GMW!$ND$2:$ND$60=P$4)*(GMW!$NF$2:$NF$60=P$1),0),$C221-1966)</f>
        <v>157.16630000000001</v>
      </c>
      <c r="Q221" s="49" cm="1">
        <f t="array" ref="Q221">INDEX(GMW!$A$2:$NF$60,MATCH(1,(GMW!$NE$2:$NE$60=Q$3)*(GMW!$ND$2:$ND$60=Q$4)*(GMW!$NF$2:$NF$60=Q$1),0),$C221-1966)</f>
        <v>1.267093</v>
      </c>
    </row>
    <row r="222" spans="1:17" x14ac:dyDescent="0.25">
      <c r="B222" s="49">
        <f t="shared" si="9"/>
        <v>2026</v>
      </c>
      <c r="C222" s="49">
        <f t="shared" si="8"/>
        <v>2188</v>
      </c>
      <c r="D222" s="49" cm="1">
        <f t="array" ref="D222">INDEX(GMW!$A$2:$NF$60,MATCH(1,(GMW!$NE$2:$NE$60=D$3)*(GMW!$ND$2:$ND$60=D$4)*(GMW!$NF$2:$NF$60=D$1),0),$C222-1966)</f>
        <v>664853.19999999995</v>
      </c>
      <c r="E222" s="49" cm="1">
        <f t="array" ref="E222">INDEX(GMW!$A$2:$NF$60,MATCH(1,(GMW!$NE$2:$NE$60=E$3)*(GMW!$ND$2:$ND$60=E$4)*(GMW!$NF$2:$NF$60=E$1),0),$C222-1966)</f>
        <v>141.92590000000001</v>
      </c>
      <c r="F222" s="49" cm="1">
        <f t="array" ref="F222">INDEX(GMW!$A$2:$NF$60,MATCH(1,(GMW!$NE$2:$NE$60=F$3)*(GMW!$ND$2:$ND$60=F$4)*(GMW!$NF$2:$NF$60=F$1),0),$C222-1966)</f>
        <v>217823.6</v>
      </c>
      <c r="G222" s="49" cm="1">
        <f t="array" ref="G222">INDEX(GMW!$A$2:$NF$60,MATCH(1,(GMW!$NE$2:$NE$60=G$3)*(GMW!$ND$2:$ND$60=G$4)*(GMW!$NF$2:$NF$60=G$1),0),$C222-1966)</f>
        <v>236319.9</v>
      </c>
      <c r="H222" s="49" cm="1">
        <f t="array" ref="H222">INDEX(GMW!$A$2:$NF$60,MATCH(1,(GMW!$NE$2:$NE$60=H$3)*(GMW!$ND$2:$ND$60=H$4)*(GMW!$NF$2:$NF$60=H$1),0),$C222-1966)</f>
        <v>25519660</v>
      </c>
      <c r="I222" s="49" cm="1">
        <f t="array" ref="I222">INDEX(GMW!$A$2:$NF$60,MATCH(1,(GMW!$NE$2:$NE$60=I$3)*(GMW!$ND$2:$ND$60=I$4)*(GMW!$NF$2:$NF$60=I$1),0),$C222-1966)</f>
        <v>157.78059999999999</v>
      </c>
      <c r="J222" s="49" cm="1">
        <f t="array" ref="J222">INDEX(GMW!$A$2:$NF$60,MATCH(1,(GMW!$NE$2:$NE$60=J$3)*(GMW!$ND$2:$ND$60=J$4)*(GMW!$NF$2:$NF$60=J$1),0),$C222-1966)</f>
        <v>1.3015239999999999</v>
      </c>
      <c r="K222" s="49" cm="1">
        <f t="array" ref="K222">INDEX(GMW!$A$2:$NF$60,MATCH(1,(GMW!$NE$2:$NE$60=K$3)*(GMW!$ND$2:$ND$60=K$4)*(GMW!$NF$2:$NF$60=K$1),0),$C222-1966)</f>
        <v>663900.80000000005</v>
      </c>
      <c r="L222" s="49" cm="1">
        <f t="array" ref="L222">INDEX(GMW!$A$2:$NF$60,MATCH(1,(GMW!$NE$2:$NE$60=L$3)*(GMW!$ND$2:$ND$60=L$4)*(GMW!$NF$2:$NF$60=L$1),0),$C222-1966)</f>
        <v>142.0582</v>
      </c>
      <c r="M222" s="49" cm="1">
        <f t="array" ref="M222">INDEX(GMW!$A$2:$NF$60,MATCH(1,(GMW!$NE$2:$NE$60=M$3)*(GMW!$ND$2:$ND$60=M$4)*(GMW!$NF$2:$NF$60=M$1),0),$C222-1966)</f>
        <v>217694.9</v>
      </c>
      <c r="N222" s="49" cm="1">
        <f t="array" ref="N222">INDEX(GMW!$A$2:$NF$60,MATCH(1,(GMW!$NE$2:$NE$60=N$3)*(GMW!$ND$2:$ND$60=N$4)*(GMW!$NF$2:$NF$60=N$1),0),$C222-1966)</f>
        <v>234671</v>
      </c>
      <c r="O222" s="49" cm="1">
        <f t="array" ref="O222">INDEX(GMW!$A$2:$NF$60,MATCH(1,(GMW!$NE$2:$NE$60=O$3)*(GMW!$ND$2:$ND$60=O$4)*(GMW!$NF$2:$NF$60=O$1),0),$C222-1966)</f>
        <v>25486060</v>
      </c>
      <c r="P222" s="49" cm="1">
        <f t="array" ref="P222">INDEX(GMW!$A$2:$NF$60,MATCH(1,(GMW!$NE$2:$NE$60=P$3)*(GMW!$ND$2:$ND$60=P$4)*(GMW!$NF$2:$NF$60=P$1),0),$C222-1966)</f>
        <v>157.9177</v>
      </c>
      <c r="Q222" s="49" cm="1">
        <f t="array" ref="Q222">INDEX(GMW!$A$2:$NF$60,MATCH(1,(GMW!$NE$2:$NE$60=Q$3)*(GMW!$ND$2:$ND$60=Q$4)*(GMW!$NF$2:$NF$60=Q$1),0),$C222-1966)</f>
        <v>1.2750950000000001</v>
      </c>
    </row>
    <row r="223" spans="1:17" x14ac:dyDescent="0.25">
      <c r="A223" s="49">
        <v>2027</v>
      </c>
      <c r="B223" s="49">
        <f t="shared" si="9"/>
        <v>2027</v>
      </c>
      <c r="C223" s="49">
        <f t="shared" si="8"/>
        <v>2189</v>
      </c>
      <c r="D223" s="49" cm="1">
        <f t="array" ref="D223">INDEX(GMW!$A$2:$NF$60,MATCH(1,(GMW!$NE$2:$NE$60=D$3)*(GMW!$ND$2:$ND$60=D$4)*(GMW!$NF$2:$NF$60=D$1),0),$C223-1966)</f>
        <v>667779.4</v>
      </c>
      <c r="E223" s="49" cm="1">
        <f t="array" ref="E223">INDEX(GMW!$A$2:$NF$60,MATCH(1,(GMW!$NE$2:$NE$60=E$3)*(GMW!$ND$2:$ND$60=E$4)*(GMW!$NF$2:$NF$60=E$1),0),$C223-1966)</f>
        <v>142.22020000000001</v>
      </c>
      <c r="F223" s="49" cm="1">
        <f t="array" ref="F223">INDEX(GMW!$A$2:$NF$60,MATCH(1,(GMW!$NE$2:$NE$60=F$3)*(GMW!$ND$2:$ND$60=F$4)*(GMW!$NF$2:$NF$60=F$1),0),$C223-1966)</f>
        <v>218848.6</v>
      </c>
      <c r="G223" s="49" cm="1">
        <f t="array" ref="G223">INDEX(GMW!$A$2:$NF$60,MATCH(1,(GMW!$NE$2:$NE$60=G$3)*(GMW!$ND$2:$ND$60=G$4)*(GMW!$NF$2:$NF$60=G$1),0),$C223-1966)</f>
        <v>237324.5</v>
      </c>
      <c r="H223" s="49" cm="1">
        <f t="array" ref="H223">INDEX(GMW!$A$2:$NF$60,MATCH(1,(GMW!$NE$2:$NE$60=H$3)*(GMW!$ND$2:$ND$60=H$4)*(GMW!$NF$2:$NF$60=H$1),0),$C223-1966)</f>
        <v>25678070</v>
      </c>
      <c r="I223" s="49" cm="1">
        <f t="array" ref="I223">INDEX(GMW!$A$2:$NF$60,MATCH(1,(GMW!$NE$2:$NE$60=I$3)*(GMW!$ND$2:$ND$60=I$4)*(GMW!$NF$2:$NF$60=I$1),0),$C223-1966)</f>
        <v>159.14449999999999</v>
      </c>
      <c r="J223" s="49" cm="1">
        <f t="array" ref="J223">INDEX(GMW!$A$2:$NF$60,MATCH(1,(GMW!$NE$2:$NE$60=J$3)*(GMW!$ND$2:$ND$60=J$4)*(GMW!$NF$2:$NF$60=J$1),0),$C223-1966)</f>
        <v>1.3076730000000001</v>
      </c>
      <c r="K223" s="49" cm="1">
        <f t="array" ref="K223">INDEX(GMW!$A$2:$NF$60,MATCH(1,(GMW!$NE$2:$NE$60=K$3)*(GMW!$ND$2:$ND$60=K$4)*(GMW!$NF$2:$NF$60=K$1),0),$C223-1966)</f>
        <v>666495.4</v>
      </c>
      <c r="L223" s="49" cm="1">
        <f t="array" ref="L223">INDEX(GMW!$A$2:$NF$60,MATCH(1,(GMW!$NE$2:$NE$60=L$3)*(GMW!$ND$2:$ND$60=L$4)*(GMW!$NF$2:$NF$60=L$1),0),$C223-1966)</f>
        <v>142.28120000000001</v>
      </c>
      <c r="M223" s="49" cm="1">
        <f t="array" ref="M223">INDEX(GMW!$A$2:$NF$60,MATCH(1,(GMW!$NE$2:$NE$60=M$3)*(GMW!$ND$2:$ND$60=M$4)*(GMW!$NF$2:$NF$60=M$1),0),$C223-1966)</f>
        <v>218591.6</v>
      </c>
      <c r="N223" s="49" cm="1">
        <f t="array" ref="N223">INDEX(GMW!$A$2:$NF$60,MATCH(1,(GMW!$NE$2:$NE$60=N$3)*(GMW!$ND$2:$ND$60=N$4)*(GMW!$NF$2:$NF$60=N$1),0),$C223-1966)</f>
        <v>234659.8</v>
      </c>
      <c r="O223" s="49" cm="1">
        <f t="array" ref="O223">INDEX(GMW!$A$2:$NF$60,MATCH(1,(GMW!$NE$2:$NE$60=O$3)*(GMW!$ND$2:$ND$60=O$4)*(GMW!$NF$2:$NF$60=O$1),0),$C223-1966)</f>
        <v>25627720</v>
      </c>
      <c r="P223" s="49" cm="1">
        <f t="array" ref="P223">INDEX(GMW!$A$2:$NF$60,MATCH(1,(GMW!$NE$2:$NE$60=P$3)*(GMW!$ND$2:$ND$60=P$4)*(GMW!$NF$2:$NF$60=P$1),0),$C223-1966)</f>
        <v>159.20169999999999</v>
      </c>
      <c r="Q223" s="49" cm="1">
        <f t="array" ref="Q223">INDEX(GMW!$A$2:$NF$60,MATCH(1,(GMW!$NE$2:$NE$60=Q$3)*(GMW!$ND$2:$ND$60=Q$4)*(GMW!$NF$2:$NF$60=Q$1),0),$C223-1966)</f>
        <v>1.2837750000000001</v>
      </c>
    </row>
    <row r="224" spans="1:17" x14ac:dyDescent="0.25">
      <c r="B224" s="49">
        <f t="shared" si="9"/>
        <v>2027</v>
      </c>
      <c r="C224" s="49">
        <f t="shared" si="8"/>
        <v>2190</v>
      </c>
      <c r="D224" s="49" cm="1">
        <f t="array" ref="D224">INDEX(GMW!$A$2:$NF$60,MATCH(1,(GMW!$NE$2:$NE$60=D$3)*(GMW!$ND$2:$ND$60=D$4)*(GMW!$NF$2:$NF$60=D$1),0),$C224-1966)</f>
        <v>670784.1</v>
      </c>
      <c r="E224" s="49" cm="1">
        <f t="array" ref="E224">INDEX(GMW!$A$2:$NF$60,MATCH(1,(GMW!$NE$2:$NE$60=E$3)*(GMW!$ND$2:$ND$60=E$4)*(GMW!$NF$2:$NF$60=E$1),0),$C224-1966)</f>
        <v>143.47479999999999</v>
      </c>
      <c r="F224" s="49" cm="1">
        <f t="array" ref="F224">INDEX(GMW!$A$2:$NF$60,MATCH(1,(GMW!$NE$2:$NE$60=F$3)*(GMW!$ND$2:$ND$60=F$4)*(GMW!$NF$2:$NF$60=F$1),0),$C224-1966)</f>
        <v>219844</v>
      </c>
      <c r="G224" s="49" cm="1">
        <f t="array" ref="G224">INDEX(GMW!$A$2:$NF$60,MATCH(1,(GMW!$NE$2:$NE$60=G$3)*(GMW!$ND$2:$ND$60=G$4)*(GMW!$NF$2:$NF$60=G$1),0),$C224-1966)</f>
        <v>238333.9</v>
      </c>
      <c r="H224" s="49" cm="1">
        <f t="array" ref="H224">INDEX(GMW!$A$2:$NF$60,MATCH(1,(GMW!$NE$2:$NE$60=H$3)*(GMW!$ND$2:$ND$60=H$4)*(GMW!$NF$2:$NF$60=H$1),0),$C224-1966)</f>
        <v>25859070</v>
      </c>
      <c r="I224" s="49" cm="1">
        <f t="array" ref="I224">INDEX(GMW!$A$2:$NF$60,MATCH(1,(GMW!$NE$2:$NE$60=I$3)*(GMW!$ND$2:$ND$60=I$4)*(GMW!$NF$2:$NF$60=I$1),0),$C224-1966)</f>
        <v>160.05199999999999</v>
      </c>
      <c r="J224" s="49" cm="1">
        <f t="array" ref="J224">INDEX(GMW!$A$2:$NF$60,MATCH(1,(GMW!$NE$2:$NE$60=J$3)*(GMW!$ND$2:$ND$60=J$4)*(GMW!$NF$2:$NF$60=J$1),0),$C224-1966)</f>
        <v>1.3137920000000001</v>
      </c>
      <c r="K224" s="49" cm="1">
        <f t="array" ref="K224">INDEX(GMW!$A$2:$NF$60,MATCH(1,(GMW!$NE$2:$NE$60=K$3)*(GMW!$ND$2:$ND$60=K$4)*(GMW!$NF$2:$NF$60=K$1),0),$C224-1966)</f>
        <v>669352.1</v>
      </c>
      <c r="L224" s="49" cm="1">
        <f t="array" ref="L224">INDEX(GMW!$A$2:$NF$60,MATCH(1,(GMW!$NE$2:$NE$60=L$3)*(GMW!$ND$2:$ND$60=L$4)*(GMW!$NF$2:$NF$60=L$1),0),$C224-1966)</f>
        <v>143.52330000000001</v>
      </c>
      <c r="M224" s="49" cm="1">
        <f t="array" ref="M224">INDEX(GMW!$A$2:$NF$60,MATCH(1,(GMW!$NE$2:$NE$60=M$3)*(GMW!$ND$2:$ND$60=M$4)*(GMW!$NF$2:$NF$60=M$1),0),$C224-1966)</f>
        <v>219488.3</v>
      </c>
      <c r="N224" s="49" cm="1">
        <f t="array" ref="N224">INDEX(GMW!$A$2:$NF$60,MATCH(1,(GMW!$NE$2:$NE$60=N$3)*(GMW!$ND$2:$ND$60=N$4)*(GMW!$NF$2:$NF$60=N$1),0),$C224-1966)</f>
        <v>234577.7</v>
      </c>
      <c r="O224" s="49" cm="1">
        <f t="array" ref="O224">INDEX(GMW!$A$2:$NF$60,MATCH(1,(GMW!$NE$2:$NE$60=O$3)*(GMW!$ND$2:$ND$60=O$4)*(GMW!$NF$2:$NF$60=O$1),0),$C224-1966)</f>
        <v>25802200</v>
      </c>
      <c r="P224" s="49" cm="1">
        <f t="array" ref="P224">INDEX(GMW!$A$2:$NF$60,MATCH(1,(GMW!$NE$2:$NE$60=P$3)*(GMW!$ND$2:$ND$60=P$4)*(GMW!$NF$2:$NF$60=P$1),0),$C224-1966)</f>
        <v>160.1097</v>
      </c>
      <c r="Q224" s="49" cm="1">
        <f t="array" ref="Q224">INDEX(GMW!$A$2:$NF$60,MATCH(1,(GMW!$NE$2:$NE$60=Q$3)*(GMW!$ND$2:$ND$60=Q$4)*(GMW!$NF$2:$NF$60=Q$1),0),$C224-1966)</f>
        <v>1.2921819999999999</v>
      </c>
    </row>
    <row r="225" spans="1:17" x14ac:dyDescent="0.25">
      <c r="B225" s="49">
        <f t="shared" si="9"/>
        <v>2027</v>
      </c>
      <c r="C225" s="49">
        <f t="shared" si="8"/>
        <v>2191</v>
      </c>
      <c r="D225" s="49" cm="1">
        <f t="array" ref="D225">INDEX(GMW!$A$2:$NF$60,MATCH(1,(GMW!$NE$2:$NE$60=D$3)*(GMW!$ND$2:$ND$60=D$4)*(GMW!$NF$2:$NF$60=D$1),0),$C225-1966)</f>
        <v>673701.8</v>
      </c>
      <c r="E225" s="49" cm="1">
        <f t="array" ref="E225">INDEX(GMW!$A$2:$NF$60,MATCH(1,(GMW!$NE$2:$NE$60=E$3)*(GMW!$ND$2:$ND$60=E$4)*(GMW!$NF$2:$NF$60=E$1),0),$C225-1966)</f>
        <v>144.16409999999999</v>
      </c>
      <c r="F225" s="49" cm="1">
        <f t="array" ref="F225">INDEX(GMW!$A$2:$NF$60,MATCH(1,(GMW!$NE$2:$NE$60=F$3)*(GMW!$ND$2:$ND$60=F$4)*(GMW!$NF$2:$NF$60=F$1),0),$C225-1966)</f>
        <v>220825</v>
      </c>
      <c r="G225" s="49" cm="1">
        <f t="array" ref="G225">INDEX(GMW!$A$2:$NF$60,MATCH(1,(GMW!$NE$2:$NE$60=G$3)*(GMW!$ND$2:$ND$60=G$4)*(GMW!$NF$2:$NF$60=G$1),0),$C225-1966)</f>
        <v>239348.1</v>
      </c>
      <c r="H225" s="49" cm="1">
        <f t="array" ref="H225">INDEX(GMW!$A$2:$NF$60,MATCH(1,(GMW!$NE$2:$NE$60=H$3)*(GMW!$ND$2:$ND$60=H$4)*(GMW!$NF$2:$NF$60=H$1),0),$C225-1966)</f>
        <v>26033250</v>
      </c>
      <c r="I225" s="49" cm="1">
        <f t="array" ref="I225">INDEX(GMW!$A$2:$NF$60,MATCH(1,(GMW!$NE$2:$NE$60=I$3)*(GMW!$ND$2:$ND$60=I$4)*(GMW!$NF$2:$NF$60=I$1),0),$C225-1966)</f>
        <v>161.67779999999999</v>
      </c>
      <c r="J225" s="49" cm="1">
        <f t="array" ref="J225">INDEX(GMW!$A$2:$NF$60,MATCH(1,(GMW!$NE$2:$NE$60=J$3)*(GMW!$ND$2:$ND$60=J$4)*(GMW!$NF$2:$NF$60=J$1),0),$C225-1966)</f>
        <v>1.319877</v>
      </c>
      <c r="K225" s="49" cm="1">
        <f t="array" ref="K225">INDEX(GMW!$A$2:$NF$60,MATCH(1,(GMW!$NE$2:$NE$60=K$3)*(GMW!$ND$2:$ND$60=K$4)*(GMW!$NF$2:$NF$60=K$1),0),$C225-1966)</f>
        <v>672241.3</v>
      </c>
      <c r="L225" s="49" cm="1">
        <f t="array" ref="L225">INDEX(GMW!$A$2:$NF$60,MATCH(1,(GMW!$NE$2:$NE$60=L$3)*(GMW!$ND$2:$ND$60=L$4)*(GMW!$NF$2:$NF$60=L$1),0),$C225-1966)</f>
        <v>144.24340000000001</v>
      </c>
      <c r="M225" s="49" cm="1">
        <f t="array" ref="M225">INDEX(GMW!$A$2:$NF$60,MATCH(1,(GMW!$NE$2:$NE$60=M$3)*(GMW!$ND$2:$ND$60=M$4)*(GMW!$NF$2:$NF$60=M$1),0),$C225-1966)</f>
        <v>220383.9</v>
      </c>
      <c r="N225" s="49" cm="1">
        <f t="array" ref="N225">INDEX(GMW!$A$2:$NF$60,MATCH(1,(GMW!$NE$2:$NE$60=N$3)*(GMW!$ND$2:$ND$60=N$4)*(GMW!$NF$2:$NF$60=N$1),0),$C225-1966)</f>
        <v>234555.2</v>
      </c>
      <c r="O225" s="49" cm="1">
        <f t="array" ref="O225">INDEX(GMW!$A$2:$NF$60,MATCH(1,(GMW!$NE$2:$NE$60=O$3)*(GMW!$ND$2:$ND$60=O$4)*(GMW!$NF$2:$NF$60=O$1),0),$C225-1966)</f>
        <v>25964270</v>
      </c>
      <c r="P225" s="49" cm="1">
        <f t="array" ref="P225">INDEX(GMW!$A$2:$NF$60,MATCH(1,(GMW!$NE$2:$NE$60=P$3)*(GMW!$ND$2:$ND$60=P$4)*(GMW!$NF$2:$NF$60=P$1),0),$C225-1966)</f>
        <v>161.77600000000001</v>
      </c>
      <c r="Q225" s="49" cm="1">
        <f t="array" ref="Q225">INDEX(GMW!$A$2:$NF$60,MATCH(1,(GMW!$NE$2:$NE$60=Q$3)*(GMW!$ND$2:$ND$60=Q$4)*(GMW!$NF$2:$NF$60=Q$1),0),$C225-1966)</f>
        <v>1.3003370000000001</v>
      </c>
    </row>
    <row r="226" spans="1:17" x14ac:dyDescent="0.25">
      <c r="B226" s="49">
        <f t="shared" si="9"/>
        <v>2027</v>
      </c>
      <c r="C226" s="49">
        <f t="shared" si="8"/>
        <v>2192</v>
      </c>
      <c r="D226" s="49" cm="1">
        <f t="array" ref="D226">INDEX(GMW!$A$2:$NF$60,MATCH(1,(GMW!$NE$2:$NE$60=D$3)*(GMW!$ND$2:$ND$60=D$4)*(GMW!$NF$2:$NF$60=D$1),0),$C226-1966)</f>
        <v>676598.4</v>
      </c>
      <c r="E226" s="49" cm="1">
        <f t="array" ref="E226">INDEX(GMW!$A$2:$NF$60,MATCH(1,(GMW!$NE$2:$NE$60=E$3)*(GMW!$ND$2:$ND$60=E$4)*(GMW!$NF$2:$NF$60=E$1),0),$C226-1966)</f>
        <v>144.92609999999999</v>
      </c>
      <c r="F226" s="49" cm="1">
        <f t="array" ref="F226">INDEX(GMW!$A$2:$NF$60,MATCH(1,(GMW!$NE$2:$NE$60=F$3)*(GMW!$ND$2:$ND$60=F$4)*(GMW!$NF$2:$NF$60=F$1),0),$C226-1966)</f>
        <v>221706.9</v>
      </c>
      <c r="G226" s="49" cm="1">
        <f t="array" ref="G226">INDEX(GMW!$A$2:$NF$60,MATCH(1,(GMW!$NE$2:$NE$60=G$3)*(GMW!$ND$2:$ND$60=G$4)*(GMW!$NF$2:$NF$60=G$1),0),$C226-1966)</f>
        <v>240366.6</v>
      </c>
      <c r="H226" s="49" cm="1">
        <f t="array" ref="H226">INDEX(GMW!$A$2:$NF$60,MATCH(1,(GMW!$NE$2:$NE$60=H$3)*(GMW!$ND$2:$ND$60=H$4)*(GMW!$NF$2:$NF$60=H$1),0),$C226-1966)</f>
        <v>26209780</v>
      </c>
      <c r="I226" s="49" cm="1">
        <f t="array" ref="I226">INDEX(GMW!$A$2:$NF$60,MATCH(1,(GMW!$NE$2:$NE$60=I$3)*(GMW!$ND$2:$ND$60=I$4)*(GMW!$NF$2:$NF$60=I$1),0),$C226-1966)</f>
        <v>162.5624</v>
      </c>
      <c r="J226" s="49" cm="1">
        <f t="array" ref="J226">INDEX(GMW!$A$2:$NF$60,MATCH(1,(GMW!$NE$2:$NE$60=J$3)*(GMW!$ND$2:$ND$60=J$4)*(GMW!$NF$2:$NF$60=J$1),0),$C226-1966)</f>
        <v>1.3259380000000001</v>
      </c>
      <c r="K226" s="49" cm="1">
        <f t="array" ref="K226">INDEX(GMW!$A$2:$NF$60,MATCH(1,(GMW!$NE$2:$NE$60=K$3)*(GMW!$ND$2:$ND$60=K$4)*(GMW!$NF$2:$NF$60=K$1),0),$C226-1966)</f>
        <v>675164.8</v>
      </c>
      <c r="L226" s="49" cm="1">
        <f t="array" ref="L226">INDEX(GMW!$A$2:$NF$60,MATCH(1,(GMW!$NE$2:$NE$60=L$3)*(GMW!$ND$2:$ND$60=L$4)*(GMW!$NF$2:$NF$60=L$1),0),$C226-1966)</f>
        <v>145.0635</v>
      </c>
      <c r="M226" s="49" cm="1">
        <f t="array" ref="M226">INDEX(GMW!$A$2:$NF$60,MATCH(1,(GMW!$NE$2:$NE$60=M$3)*(GMW!$ND$2:$ND$60=M$4)*(GMW!$NF$2:$NF$60=M$1),0),$C226-1966)</f>
        <v>221170.1</v>
      </c>
      <c r="N226" s="49" cm="1">
        <f t="array" ref="N226">INDEX(GMW!$A$2:$NF$60,MATCH(1,(GMW!$NE$2:$NE$60=N$3)*(GMW!$ND$2:$ND$60=N$4)*(GMW!$NF$2:$NF$60=N$1),0),$C226-1966)</f>
        <v>234654.5</v>
      </c>
      <c r="O226" s="49" cm="1">
        <f t="array" ref="O226">INDEX(GMW!$A$2:$NF$60,MATCH(1,(GMW!$NE$2:$NE$60=O$3)*(GMW!$ND$2:$ND$60=O$4)*(GMW!$NF$2:$NF$60=O$1),0),$C226-1966)</f>
        <v>26123140</v>
      </c>
      <c r="P226" s="49" cm="1">
        <f t="array" ref="P226">INDEX(GMW!$A$2:$NF$60,MATCH(1,(GMW!$NE$2:$NE$60=P$3)*(GMW!$ND$2:$ND$60=P$4)*(GMW!$NF$2:$NF$60=P$1),0),$C226-1966)</f>
        <v>162.72229999999999</v>
      </c>
      <c r="Q226" s="49" cm="1">
        <f t="array" ref="Q226">INDEX(GMW!$A$2:$NF$60,MATCH(1,(GMW!$NE$2:$NE$60=Q$3)*(GMW!$ND$2:$ND$60=Q$4)*(GMW!$NF$2:$NF$60=Q$1),0),$C226-1966)</f>
        <v>1.308271</v>
      </c>
    </row>
    <row r="227" spans="1:17" x14ac:dyDescent="0.25">
      <c r="A227" s="49">
        <v>2028</v>
      </c>
      <c r="B227" s="49">
        <f t="shared" si="9"/>
        <v>2028</v>
      </c>
      <c r="C227" s="49">
        <f t="shared" si="8"/>
        <v>2193</v>
      </c>
      <c r="D227" s="49" cm="1">
        <f t="array" ref="D227">INDEX(GMW!$A$2:$NF$60,MATCH(1,(GMW!$NE$2:$NE$60=D$3)*(GMW!$ND$2:$ND$60=D$4)*(GMW!$NF$2:$NF$60=D$1),0),$C227-1966)</f>
        <v>679440</v>
      </c>
      <c r="E227" s="49" cm="1">
        <f t="array" ref="E227">INDEX(GMW!$A$2:$NF$60,MATCH(1,(GMW!$NE$2:$NE$60=E$3)*(GMW!$ND$2:$ND$60=E$4)*(GMW!$NF$2:$NF$60=E$1),0),$C227-1966)</f>
        <v>145.25049999999999</v>
      </c>
      <c r="F227" s="49" cm="1">
        <f t="array" ref="F227">INDEX(GMW!$A$2:$NF$60,MATCH(1,(GMW!$NE$2:$NE$60=F$3)*(GMW!$ND$2:$ND$60=F$4)*(GMW!$NF$2:$NF$60=F$1),0),$C227-1966)</f>
        <v>222590.1</v>
      </c>
      <c r="G227" s="49" cm="1">
        <f t="array" ref="G227">INDEX(GMW!$A$2:$NF$60,MATCH(1,(GMW!$NE$2:$NE$60=G$3)*(GMW!$ND$2:$ND$60=G$4)*(GMW!$NF$2:$NF$60=G$1),0),$C227-1966)</f>
        <v>241440.5</v>
      </c>
      <c r="H227" s="49" cm="1">
        <f t="array" ref="H227">INDEX(GMW!$A$2:$NF$60,MATCH(1,(GMW!$NE$2:$NE$60=H$3)*(GMW!$ND$2:$ND$60=H$4)*(GMW!$NF$2:$NF$60=H$1),0),$C227-1966)</f>
        <v>26344230</v>
      </c>
      <c r="I227" s="49" cm="1">
        <f t="array" ref="I227">INDEX(GMW!$A$2:$NF$60,MATCH(1,(GMW!$NE$2:$NE$60=I$3)*(GMW!$ND$2:$ND$60=I$4)*(GMW!$NF$2:$NF$60=I$1),0),$C227-1966)</f>
        <v>163.94829999999999</v>
      </c>
      <c r="J227" s="49" cm="1">
        <f t="array" ref="J227">INDEX(GMW!$A$2:$NF$60,MATCH(1,(GMW!$NE$2:$NE$60=J$3)*(GMW!$ND$2:$ND$60=J$4)*(GMW!$NF$2:$NF$60=J$1),0),$C227-1966)</f>
        <v>1.331969</v>
      </c>
      <c r="K227" s="49" cm="1">
        <f t="array" ref="K227">INDEX(GMW!$A$2:$NF$60,MATCH(1,(GMW!$NE$2:$NE$60=K$3)*(GMW!$ND$2:$ND$60=K$4)*(GMW!$NF$2:$NF$60=K$1),0),$C227-1966)</f>
        <v>678016.9</v>
      </c>
      <c r="L227" s="49" cm="1">
        <f t="array" ref="L227">INDEX(GMW!$A$2:$NF$60,MATCH(1,(GMW!$NE$2:$NE$60=L$3)*(GMW!$ND$2:$ND$60=L$4)*(GMW!$NF$2:$NF$60=L$1),0),$C227-1966)</f>
        <v>145.4297</v>
      </c>
      <c r="M227" s="49" cm="1">
        <f t="array" ref="M227">INDEX(GMW!$A$2:$NF$60,MATCH(1,(GMW!$NE$2:$NE$60=M$3)*(GMW!$ND$2:$ND$60=M$4)*(GMW!$NF$2:$NF$60=M$1),0),$C227-1966)</f>
        <v>221934.8</v>
      </c>
      <c r="N227" s="49" cm="1">
        <f t="array" ref="N227">INDEX(GMW!$A$2:$NF$60,MATCH(1,(GMW!$NE$2:$NE$60=N$3)*(GMW!$ND$2:$ND$60=N$4)*(GMW!$NF$2:$NF$60=N$1),0),$C227-1966)</f>
        <v>234946.6</v>
      </c>
      <c r="O227" s="49" cm="1">
        <f t="array" ref="O227">INDEX(GMW!$A$2:$NF$60,MATCH(1,(GMW!$NE$2:$NE$60=O$3)*(GMW!$ND$2:$ND$60=O$4)*(GMW!$NF$2:$NF$60=O$1),0),$C227-1966)</f>
        <v>26230700</v>
      </c>
      <c r="P227" s="49" cm="1">
        <f t="array" ref="P227">INDEX(GMW!$A$2:$NF$60,MATCH(1,(GMW!$NE$2:$NE$60=P$3)*(GMW!$ND$2:$ND$60=P$4)*(GMW!$NF$2:$NF$60=P$1),0),$C227-1966)</f>
        <v>164.15029999999999</v>
      </c>
      <c r="Q227" s="49" cm="1">
        <f t="array" ref="Q227">INDEX(GMW!$A$2:$NF$60,MATCH(1,(GMW!$NE$2:$NE$60=Q$3)*(GMW!$ND$2:$ND$60=Q$4)*(GMW!$NF$2:$NF$60=Q$1),0),$C227-1966)</f>
        <v>1.316001</v>
      </c>
    </row>
    <row r="228" spans="1:17" x14ac:dyDescent="0.25">
      <c r="B228" s="49">
        <f t="shared" si="9"/>
        <v>2028</v>
      </c>
      <c r="C228" s="49">
        <f t="shared" si="8"/>
        <v>2194</v>
      </c>
      <c r="D228" s="49" cm="1">
        <f t="array" ref="D228">INDEX(GMW!$A$2:$NF$60,MATCH(1,(GMW!$NE$2:$NE$60=D$3)*(GMW!$ND$2:$ND$60=D$4)*(GMW!$NF$2:$NF$60=D$1),0),$C228-1966)</f>
        <v>682192.5</v>
      </c>
      <c r="E228" s="49" cm="1">
        <f t="array" ref="E228">INDEX(GMW!$A$2:$NF$60,MATCH(1,(GMW!$NE$2:$NE$60=E$3)*(GMW!$ND$2:$ND$60=E$4)*(GMW!$NF$2:$NF$60=E$1),0),$C228-1966)</f>
        <v>146.5444</v>
      </c>
      <c r="F228" s="49" cm="1">
        <f t="array" ref="F228">INDEX(GMW!$A$2:$NF$60,MATCH(1,(GMW!$NE$2:$NE$60=F$3)*(GMW!$ND$2:$ND$60=F$4)*(GMW!$NF$2:$NF$60=F$1),0),$C228-1966)</f>
        <v>223473.5</v>
      </c>
      <c r="G228" s="49" cm="1">
        <f t="array" ref="G228">INDEX(GMW!$A$2:$NF$60,MATCH(1,(GMW!$NE$2:$NE$60=G$3)*(GMW!$ND$2:$ND$60=G$4)*(GMW!$NF$2:$NF$60=G$1),0),$C228-1966)</f>
        <v>242487.9</v>
      </c>
      <c r="H228" s="49" cm="1">
        <f t="array" ref="H228">INDEX(GMW!$A$2:$NF$60,MATCH(1,(GMW!$NE$2:$NE$60=H$3)*(GMW!$ND$2:$ND$60=H$4)*(GMW!$NF$2:$NF$60=H$1),0),$C228-1966)</f>
        <v>26505820</v>
      </c>
      <c r="I228" s="49" cm="1">
        <f t="array" ref="I228">INDEX(GMW!$A$2:$NF$60,MATCH(1,(GMW!$NE$2:$NE$60=I$3)*(GMW!$ND$2:$ND$60=I$4)*(GMW!$NF$2:$NF$60=I$1),0),$C228-1966)</f>
        <v>164.92500000000001</v>
      </c>
      <c r="J228" s="49" cm="1">
        <f t="array" ref="J228">INDEX(GMW!$A$2:$NF$60,MATCH(1,(GMW!$NE$2:$NE$60=J$3)*(GMW!$ND$2:$ND$60=J$4)*(GMW!$NF$2:$NF$60=J$1),0),$C228-1966)</f>
        <v>1.337969</v>
      </c>
      <c r="K228" s="49" cm="1">
        <f t="array" ref="K228">INDEX(GMW!$A$2:$NF$60,MATCH(1,(GMW!$NE$2:$NE$60=K$3)*(GMW!$ND$2:$ND$60=K$4)*(GMW!$NF$2:$NF$60=K$1),0),$C228-1966)</f>
        <v>680804.5</v>
      </c>
      <c r="L228" s="49" cm="1">
        <f t="array" ref="L228">INDEX(GMW!$A$2:$NF$60,MATCH(1,(GMW!$NE$2:$NE$60=L$3)*(GMW!$ND$2:$ND$60=L$4)*(GMW!$NF$2:$NF$60=L$1),0),$C228-1966)</f>
        <v>146.77330000000001</v>
      </c>
      <c r="M228" s="49" cm="1">
        <f t="array" ref="M228">INDEX(GMW!$A$2:$NF$60,MATCH(1,(GMW!$NE$2:$NE$60=M$3)*(GMW!$ND$2:$ND$60=M$4)*(GMW!$NF$2:$NF$60=M$1),0),$C228-1966)</f>
        <v>222682.5</v>
      </c>
      <c r="N228" s="49" cm="1">
        <f t="array" ref="N228">INDEX(GMW!$A$2:$NF$60,MATCH(1,(GMW!$NE$2:$NE$60=N$3)*(GMW!$ND$2:$ND$60=N$4)*(GMW!$NF$2:$NF$60=N$1),0),$C228-1966)</f>
        <v>235345</v>
      </c>
      <c r="O228" s="49" cm="1">
        <f t="array" ref="O228">INDEX(GMW!$A$2:$NF$60,MATCH(1,(GMW!$NE$2:$NE$60=O$3)*(GMW!$ND$2:$ND$60=O$4)*(GMW!$NF$2:$NF$60=O$1),0),$C228-1966)</f>
        <v>26375940</v>
      </c>
      <c r="P228" s="49" cm="1">
        <f t="array" ref="P228">INDEX(GMW!$A$2:$NF$60,MATCH(1,(GMW!$NE$2:$NE$60=P$3)*(GMW!$ND$2:$ND$60=P$4)*(GMW!$NF$2:$NF$60=P$1),0),$C228-1966)</f>
        <v>165.20830000000001</v>
      </c>
      <c r="Q228" s="49" cm="1">
        <f t="array" ref="Q228">INDEX(GMW!$A$2:$NF$60,MATCH(1,(GMW!$NE$2:$NE$60=Q$3)*(GMW!$ND$2:$ND$60=Q$4)*(GMW!$NF$2:$NF$60=Q$1),0),$C228-1966)</f>
        <v>1.3235349999999999</v>
      </c>
    </row>
    <row r="229" spans="1:17" x14ac:dyDescent="0.25">
      <c r="B229" s="49">
        <f t="shared" si="9"/>
        <v>2028</v>
      </c>
      <c r="C229" s="49">
        <f t="shared" si="8"/>
        <v>2195</v>
      </c>
      <c r="D229" s="49" cm="1">
        <f t="array" ref="D229">INDEX(GMW!$A$2:$NF$60,MATCH(1,(GMW!$NE$2:$NE$60=D$3)*(GMW!$ND$2:$ND$60=D$4)*(GMW!$NF$2:$NF$60=D$1),0),$C229-1966)</f>
        <v>684989.1</v>
      </c>
      <c r="E229" s="49" cm="1">
        <f t="array" ref="E229">INDEX(GMW!$A$2:$NF$60,MATCH(1,(GMW!$NE$2:$NE$60=E$3)*(GMW!$ND$2:$ND$60=E$4)*(GMW!$NF$2:$NF$60=E$1),0),$C229-1966)</f>
        <v>147.27420000000001</v>
      </c>
      <c r="F229" s="49" cm="1">
        <f t="array" ref="F229">INDEX(GMW!$A$2:$NF$60,MATCH(1,(GMW!$NE$2:$NE$60=F$3)*(GMW!$ND$2:$ND$60=F$4)*(GMW!$NF$2:$NF$60=F$1),0),$C229-1966)</f>
        <v>224361.2</v>
      </c>
      <c r="G229" s="49" cm="1">
        <f t="array" ref="G229">INDEX(GMW!$A$2:$NF$60,MATCH(1,(GMW!$NE$2:$NE$60=G$3)*(GMW!$ND$2:$ND$60=G$4)*(GMW!$NF$2:$NF$60=G$1),0),$C229-1966)</f>
        <v>243540.7</v>
      </c>
      <c r="H229" s="49" cm="1">
        <f t="array" ref="H229">INDEX(GMW!$A$2:$NF$60,MATCH(1,(GMW!$NE$2:$NE$60=H$3)*(GMW!$ND$2:$ND$60=H$4)*(GMW!$NF$2:$NF$60=H$1),0),$C229-1966)</f>
        <v>26666140</v>
      </c>
      <c r="I229" s="49" cm="1">
        <f t="array" ref="I229">INDEX(GMW!$A$2:$NF$60,MATCH(1,(GMW!$NE$2:$NE$60=I$3)*(GMW!$ND$2:$ND$60=I$4)*(GMW!$NF$2:$NF$60=I$1),0),$C229-1966)</f>
        <v>166.53800000000001</v>
      </c>
      <c r="J229" s="49" cm="1">
        <f t="array" ref="J229">INDEX(GMW!$A$2:$NF$60,MATCH(1,(GMW!$NE$2:$NE$60=J$3)*(GMW!$ND$2:$ND$60=J$4)*(GMW!$NF$2:$NF$60=J$1),0),$C229-1966)</f>
        <v>1.343936</v>
      </c>
      <c r="K229" s="49" cm="1">
        <f t="array" ref="K229">INDEX(GMW!$A$2:$NF$60,MATCH(1,(GMW!$NE$2:$NE$60=K$3)*(GMW!$ND$2:$ND$60=K$4)*(GMW!$NF$2:$NF$60=K$1),0),$C229-1966)</f>
        <v>683598.7</v>
      </c>
      <c r="L229" s="49" cm="1">
        <f t="array" ref="L229">INDEX(GMW!$A$2:$NF$60,MATCH(1,(GMW!$NE$2:$NE$60=L$3)*(GMW!$ND$2:$ND$60=L$4)*(GMW!$NF$2:$NF$60=L$1),0),$C229-1966)</f>
        <v>147.5558</v>
      </c>
      <c r="M229" s="49" cm="1">
        <f t="array" ref="M229">INDEX(GMW!$A$2:$NF$60,MATCH(1,(GMW!$NE$2:$NE$60=M$3)*(GMW!$ND$2:$ND$60=M$4)*(GMW!$NF$2:$NF$60=M$1),0),$C229-1966)</f>
        <v>223446.39999999999</v>
      </c>
      <c r="N229" s="49" cm="1">
        <f t="array" ref="N229">INDEX(GMW!$A$2:$NF$60,MATCH(1,(GMW!$NE$2:$NE$60=N$3)*(GMW!$ND$2:$ND$60=N$4)*(GMW!$NF$2:$NF$60=N$1),0),$C229-1966)</f>
        <v>235818.4</v>
      </c>
      <c r="O229" s="49" cm="1">
        <f t="array" ref="O229">INDEX(GMW!$A$2:$NF$60,MATCH(1,(GMW!$NE$2:$NE$60=O$3)*(GMW!$ND$2:$ND$60=O$4)*(GMW!$NF$2:$NF$60=O$1),0),$C229-1966)</f>
        <v>26519350</v>
      </c>
      <c r="P229" s="49" cm="1">
        <f t="array" ref="P229">INDEX(GMW!$A$2:$NF$60,MATCH(1,(GMW!$NE$2:$NE$60=P$3)*(GMW!$ND$2:$ND$60=P$4)*(GMW!$NF$2:$NF$60=P$1),0),$C229-1966)</f>
        <v>166.8948</v>
      </c>
      <c r="Q229" s="49" cm="1">
        <f t="array" ref="Q229">INDEX(GMW!$A$2:$NF$60,MATCH(1,(GMW!$NE$2:$NE$60=Q$3)*(GMW!$ND$2:$ND$60=Q$4)*(GMW!$NF$2:$NF$60=Q$1),0),$C229-1966)</f>
        <v>1.330886</v>
      </c>
    </row>
    <row r="230" spans="1:17" x14ac:dyDescent="0.25">
      <c r="B230" s="49">
        <f t="shared" si="9"/>
        <v>2028</v>
      </c>
      <c r="C230" s="49">
        <f t="shared" si="8"/>
        <v>2196</v>
      </c>
      <c r="D230" s="49" cm="1">
        <f t="array" ref="D230">INDEX(GMW!$A$2:$NF$60,MATCH(1,(GMW!$NE$2:$NE$60=D$3)*(GMW!$ND$2:$ND$60=D$4)*(GMW!$NF$2:$NF$60=D$1),0),$C230-1966)</f>
        <v>687728.8</v>
      </c>
      <c r="E230" s="49" cm="1">
        <f t="array" ref="E230">INDEX(GMW!$A$2:$NF$60,MATCH(1,(GMW!$NE$2:$NE$60=E$3)*(GMW!$ND$2:$ND$60=E$4)*(GMW!$NF$2:$NF$60=E$1),0),$C230-1966)</f>
        <v>148.04990000000001</v>
      </c>
      <c r="F230" s="49" cm="1">
        <f t="array" ref="F230">INDEX(GMW!$A$2:$NF$60,MATCH(1,(GMW!$NE$2:$NE$60=F$3)*(GMW!$ND$2:$ND$60=F$4)*(GMW!$NF$2:$NF$60=F$1),0),$C230-1966)</f>
        <v>225253.7</v>
      </c>
      <c r="G230" s="49" cm="1">
        <f t="array" ref="G230">INDEX(GMW!$A$2:$NF$60,MATCH(1,(GMW!$NE$2:$NE$60=G$3)*(GMW!$ND$2:$ND$60=G$4)*(GMW!$NF$2:$NF$60=G$1),0),$C230-1966)</f>
        <v>244577</v>
      </c>
      <c r="H230" s="49" cm="1">
        <f t="array" ref="H230">INDEX(GMW!$A$2:$NF$60,MATCH(1,(GMW!$NE$2:$NE$60=H$3)*(GMW!$ND$2:$ND$60=H$4)*(GMW!$NF$2:$NF$60=H$1),0),$C230-1966)</f>
        <v>26843770</v>
      </c>
      <c r="I230" s="49" cm="1">
        <f t="array" ref="I230">INDEX(GMW!$A$2:$NF$60,MATCH(1,(GMW!$NE$2:$NE$60=I$3)*(GMW!$ND$2:$ND$60=I$4)*(GMW!$NF$2:$NF$60=I$1),0),$C230-1966)</f>
        <v>167.34690000000001</v>
      </c>
      <c r="J230" s="49" cm="1">
        <f t="array" ref="J230">INDEX(GMW!$A$2:$NF$60,MATCH(1,(GMW!$NE$2:$NE$60=J$3)*(GMW!$ND$2:$ND$60=J$4)*(GMW!$NF$2:$NF$60=J$1),0),$C230-1966)</f>
        <v>1.3489549999999999</v>
      </c>
      <c r="K230" s="49" cm="1">
        <f t="array" ref="K230">INDEX(GMW!$A$2:$NF$60,MATCH(1,(GMW!$NE$2:$NE$60=K$3)*(GMW!$ND$2:$ND$60=K$4)*(GMW!$NF$2:$NF$60=K$1),0),$C230-1966)</f>
        <v>686306.4</v>
      </c>
      <c r="L230" s="49" cm="1">
        <f t="array" ref="L230">INDEX(GMW!$A$2:$NF$60,MATCH(1,(GMW!$NE$2:$NE$60=L$3)*(GMW!$ND$2:$ND$60=L$4)*(GMW!$NF$2:$NF$60=L$1),0),$C230-1966)</f>
        <v>148.3681</v>
      </c>
      <c r="M230" s="49" cm="1">
        <f t="array" ref="M230">INDEX(GMW!$A$2:$NF$60,MATCH(1,(GMW!$NE$2:$NE$60=M$3)*(GMW!$ND$2:$ND$60=M$4)*(GMW!$NF$2:$NF$60=M$1),0),$C230-1966)</f>
        <v>224228.6</v>
      </c>
      <c r="N230" s="49" cm="1">
        <f t="array" ref="N230">INDEX(GMW!$A$2:$NF$60,MATCH(1,(GMW!$NE$2:$NE$60=N$3)*(GMW!$ND$2:$ND$60=N$4)*(GMW!$NF$2:$NF$60=N$1),0),$C230-1966)</f>
        <v>236339.20000000001</v>
      </c>
      <c r="O230" s="49" cm="1">
        <f t="array" ref="O230">INDEX(GMW!$A$2:$NF$60,MATCH(1,(GMW!$NE$2:$NE$60=O$3)*(GMW!$ND$2:$ND$60=O$4)*(GMW!$NF$2:$NF$60=O$1),0),$C230-1966)</f>
        <v>26690050</v>
      </c>
      <c r="P230" s="49" cm="1">
        <f t="array" ref="P230">INDEX(GMW!$A$2:$NF$60,MATCH(1,(GMW!$NE$2:$NE$60=P$3)*(GMW!$ND$2:$ND$60=P$4)*(GMW!$NF$2:$NF$60=P$1),0),$C230-1966)</f>
        <v>167.7535</v>
      </c>
      <c r="Q230" s="49" cm="1">
        <f t="array" ref="Q230">INDEX(GMW!$A$2:$NF$60,MATCH(1,(GMW!$NE$2:$NE$60=Q$3)*(GMW!$ND$2:$ND$60=Q$4)*(GMW!$NF$2:$NF$60=Q$1),0),$C230-1966)</f>
        <v>1.3371630000000001</v>
      </c>
    </row>
    <row r="231" spans="1:17" x14ac:dyDescent="0.25">
      <c r="A231" s="49">
        <v>2029</v>
      </c>
      <c r="B231" s="49">
        <f t="shared" si="9"/>
        <v>2029</v>
      </c>
      <c r="C231" s="49">
        <f t="shared" si="8"/>
        <v>2197</v>
      </c>
      <c r="D231" s="49" cm="1">
        <f t="array" ref="D231">INDEX(GMW!$A$2:$NF$60,MATCH(1,(GMW!$NE$2:$NE$60=D$3)*(GMW!$ND$2:$ND$60=D$4)*(GMW!$NF$2:$NF$60=D$1),0),$C231-1966)</f>
        <v>690411.1</v>
      </c>
      <c r="E231" s="49" cm="1">
        <f t="array" ref="E231">INDEX(GMW!$A$2:$NF$60,MATCH(1,(GMW!$NE$2:$NE$60=E$3)*(GMW!$ND$2:$ND$60=E$4)*(GMW!$NF$2:$NF$60=E$1),0),$C231-1966)</f>
        <v>148.31800000000001</v>
      </c>
      <c r="F231" s="49" cm="1">
        <f t="array" ref="F231">INDEX(GMW!$A$2:$NF$60,MATCH(1,(GMW!$NE$2:$NE$60=F$3)*(GMW!$ND$2:$ND$60=F$4)*(GMW!$NF$2:$NF$60=F$1),0),$C231-1966)</f>
        <v>226043.5</v>
      </c>
      <c r="G231" s="49" cm="1">
        <f t="array" ref="G231">INDEX(GMW!$A$2:$NF$60,MATCH(1,(GMW!$NE$2:$NE$60=G$3)*(GMW!$ND$2:$ND$60=G$4)*(GMW!$NF$2:$NF$60=G$1),0),$C231-1966)</f>
        <v>245596.9</v>
      </c>
      <c r="H231" s="49" cm="1">
        <f t="array" ref="H231">INDEX(GMW!$A$2:$NF$60,MATCH(1,(GMW!$NE$2:$NE$60=H$3)*(GMW!$ND$2:$ND$60=H$4)*(GMW!$NF$2:$NF$60=H$1),0),$C231-1966)</f>
        <v>26990330</v>
      </c>
      <c r="I231" s="49" cm="1">
        <f t="array" ref="I231">INDEX(GMW!$A$2:$NF$60,MATCH(1,(GMW!$NE$2:$NE$60=I$3)*(GMW!$ND$2:$ND$60=I$4)*(GMW!$NF$2:$NF$60=I$1),0),$C231-1966)</f>
        <v>168.7141</v>
      </c>
      <c r="J231" s="49" cm="1">
        <f t="array" ref="J231">INDEX(GMW!$A$2:$NF$60,MATCH(1,(GMW!$NE$2:$NE$60=J$3)*(GMW!$ND$2:$ND$60=J$4)*(GMW!$NF$2:$NF$60=J$1),0),$C231-1966)</f>
        <v>1.35303</v>
      </c>
      <c r="K231" s="49" cm="1">
        <f t="array" ref="K231">INDEX(GMW!$A$2:$NF$60,MATCH(1,(GMW!$NE$2:$NE$60=K$3)*(GMW!$ND$2:$ND$60=K$4)*(GMW!$NF$2:$NF$60=K$1),0),$C231-1966)</f>
        <v>688959</v>
      </c>
      <c r="L231" s="49" cm="1">
        <f t="array" ref="L231">INDEX(GMW!$A$2:$NF$60,MATCH(1,(GMW!$NE$2:$NE$60=L$3)*(GMW!$ND$2:$ND$60=L$4)*(GMW!$NF$2:$NF$60=L$1),0),$C231-1966)</f>
        <v>148.66220000000001</v>
      </c>
      <c r="M231" s="49" cm="1">
        <f t="array" ref="M231">INDEX(GMW!$A$2:$NF$60,MATCH(1,(GMW!$NE$2:$NE$60=M$3)*(GMW!$ND$2:$ND$60=M$4)*(GMW!$NF$2:$NF$60=M$1),0),$C231-1966)</f>
        <v>224924.2</v>
      </c>
      <c r="N231" s="49" cm="1">
        <f t="array" ref="N231">INDEX(GMW!$A$2:$NF$60,MATCH(1,(GMW!$NE$2:$NE$60=N$3)*(GMW!$ND$2:$ND$60=N$4)*(GMW!$NF$2:$NF$60=N$1),0),$C231-1966)</f>
        <v>236883.3</v>
      </c>
      <c r="O231" s="49" cm="1">
        <f t="array" ref="O231">INDEX(GMW!$A$2:$NF$60,MATCH(1,(GMW!$NE$2:$NE$60=O$3)*(GMW!$ND$2:$ND$60=O$4)*(GMW!$NF$2:$NF$60=O$1),0),$C231-1966)</f>
        <v>26829030</v>
      </c>
      <c r="P231" s="49" cm="1">
        <f t="array" ref="P231">INDEX(GMW!$A$2:$NF$60,MATCH(1,(GMW!$NE$2:$NE$60=P$3)*(GMW!$ND$2:$ND$60=P$4)*(GMW!$NF$2:$NF$60=P$1),0),$C231-1966)</f>
        <v>169.14859999999999</v>
      </c>
      <c r="Q231" s="49" cm="1">
        <f t="array" ref="Q231">INDEX(GMW!$A$2:$NF$60,MATCH(1,(GMW!$NE$2:$NE$60=Q$3)*(GMW!$ND$2:$ND$60=Q$4)*(GMW!$NF$2:$NF$60=Q$1),0),$C231-1966)</f>
        <v>1.3423860000000001</v>
      </c>
    </row>
    <row r="232" spans="1:17" x14ac:dyDescent="0.25">
      <c r="B232" s="49">
        <f t="shared" si="9"/>
        <v>2029</v>
      </c>
      <c r="C232" s="49">
        <f t="shared" si="8"/>
        <v>2198</v>
      </c>
      <c r="D232" s="49" cm="1">
        <f t="array" ref="D232">INDEX(GMW!$A$2:$NF$60,MATCH(1,(GMW!$NE$2:$NE$60=D$3)*(GMW!$ND$2:$ND$60=D$4)*(GMW!$NF$2:$NF$60=D$1),0),$C232-1966)</f>
        <v>693034.4</v>
      </c>
      <c r="E232" s="49" cm="1">
        <f t="array" ref="E232">INDEX(GMW!$A$2:$NF$60,MATCH(1,(GMW!$NE$2:$NE$60=E$3)*(GMW!$ND$2:$ND$60=E$4)*(GMW!$NF$2:$NF$60=E$1),0),$C232-1966)</f>
        <v>149.59139999999999</v>
      </c>
      <c r="F232" s="49" cm="1">
        <f t="array" ref="F232">INDEX(GMW!$A$2:$NF$60,MATCH(1,(GMW!$NE$2:$NE$60=F$3)*(GMW!$ND$2:$ND$60=F$4)*(GMW!$NF$2:$NF$60=F$1),0),$C232-1966)</f>
        <v>226845.8</v>
      </c>
      <c r="G232" s="49" cm="1">
        <f t="array" ref="G232">INDEX(GMW!$A$2:$NF$60,MATCH(1,(GMW!$NE$2:$NE$60=G$3)*(GMW!$ND$2:$ND$60=G$4)*(GMW!$NF$2:$NF$60=G$1),0),$C232-1966)</f>
        <v>246621.3</v>
      </c>
      <c r="H232" s="49" cm="1">
        <f t="array" ref="H232">INDEX(GMW!$A$2:$NF$60,MATCH(1,(GMW!$NE$2:$NE$60=H$3)*(GMW!$ND$2:$ND$60=H$4)*(GMW!$NF$2:$NF$60=H$1),0),$C232-1966)</f>
        <v>27168050</v>
      </c>
      <c r="I232" s="49" cm="1">
        <f t="array" ref="I232">INDEX(GMW!$A$2:$NF$60,MATCH(1,(GMW!$NE$2:$NE$60=I$3)*(GMW!$ND$2:$ND$60=I$4)*(GMW!$NF$2:$NF$60=I$1),0),$C232-1966)</f>
        <v>169.65369999999999</v>
      </c>
      <c r="J232" s="49" cm="1">
        <f t="array" ref="J232">INDEX(GMW!$A$2:$NF$60,MATCH(1,(GMW!$NE$2:$NE$60=J$3)*(GMW!$ND$2:$ND$60=J$4)*(GMW!$NF$2:$NF$60=J$1),0),$C232-1966)</f>
        <v>1.3570759999999999</v>
      </c>
      <c r="K232" s="49" cm="1">
        <f t="array" ref="K232">INDEX(GMW!$A$2:$NF$60,MATCH(1,(GMW!$NE$2:$NE$60=K$3)*(GMW!$ND$2:$ND$60=K$4)*(GMW!$NF$2:$NF$60=K$1),0),$C232-1966)</f>
        <v>691583.3</v>
      </c>
      <c r="L232" s="49" cm="1">
        <f t="array" ref="L232">INDEX(GMW!$A$2:$NF$60,MATCH(1,(GMW!$NE$2:$NE$60=L$3)*(GMW!$ND$2:$ND$60=L$4)*(GMW!$NF$2:$NF$60=L$1),0),$C232-1966)</f>
        <v>149.95609999999999</v>
      </c>
      <c r="M232" s="49" cm="1">
        <f t="array" ref="M232">INDEX(GMW!$A$2:$NF$60,MATCH(1,(GMW!$NE$2:$NE$60=M$3)*(GMW!$ND$2:$ND$60=M$4)*(GMW!$NF$2:$NF$60=M$1),0),$C232-1966)</f>
        <v>225639</v>
      </c>
      <c r="N232" s="49" cm="1">
        <f t="array" ref="N232">INDEX(GMW!$A$2:$NF$60,MATCH(1,(GMW!$NE$2:$NE$60=N$3)*(GMW!$ND$2:$ND$60=N$4)*(GMW!$NF$2:$NF$60=N$1),0),$C232-1966)</f>
        <v>237454.7</v>
      </c>
      <c r="O232" s="49" cm="1">
        <f t="array" ref="O232">INDEX(GMW!$A$2:$NF$60,MATCH(1,(GMW!$NE$2:$NE$60=O$3)*(GMW!$ND$2:$ND$60=O$4)*(GMW!$NF$2:$NF$60=O$1),0),$C232-1966)</f>
        <v>27011320</v>
      </c>
      <c r="P232" s="49" cm="1">
        <f t="array" ref="P232">INDEX(GMW!$A$2:$NF$60,MATCH(1,(GMW!$NE$2:$NE$60=P$3)*(GMW!$ND$2:$ND$60=P$4)*(GMW!$NF$2:$NF$60=P$1),0),$C232-1966)</f>
        <v>170.13570000000001</v>
      </c>
      <c r="Q232" s="49" cm="1">
        <f t="array" ref="Q232">INDEX(GMW!$A$2:$NF$60,MATCH(1,(GMW!$NE$2:$NE$60=Q$3)*(GMW!$ND$2:$ND$60=Q$4)*(GMW!$NF$2:$NF$60=Q$1),0),$C232-1966)</f>
        <v>1.347472</v>
      </c>
    </row>
    <row r="233" spans="1:17" x14ac:dyDescent="0.25">
      <c r="B233" s="49">
        <f t="shared" si="9"/>
        <v>2029</v>
      </c>
      <c r="C233" s="49">
        <f t="shared" si="8"/>
        <v>2199</v>
      </c>
      <c r="D233" s="49" cm="1">
        <f t="array" ref="D233">INDEX(GMW!$A$2:$NF$60,MATCH(1,(GMW!$NE$2:$NE$60=D$3)*(GMW!$ND$2:$ND$60=D$4)*(GMW!$NF$2:$NF$60=D$1),0),$C233-1966)</f>
        <v>695668.5</v>
      </c>
      <c r="E233" s="49" cm="1">
        <f t="array" ref="E233">INDEX(GMW!$A$2:$NF$60,MATCH(1,(GMW!$NE$2:$NE$60=E$3)*(GMW!$ND$2:$ND$60=E$4)*(GMW!$NF$2:$NF$60=E$1),0),$C233-1966)</f>
        <v>150.3064</v>
      </c>
      <c r="F233" s="49" cm="1">
        <f t="array" ref="F233">INDEX(GMW!$A$2:$NF$60,MATCH(1,(GMW!$NE$2:$NE$60=F$3)*(GMW!$ND$2:$ND$60=F$4)*(GMW!$NF$2:$NF$60=F$1),0),$C233-1966)</f>
        <v>227713.1</v>
      </c>
      <c r="G233" s="49" cm="1">
        <f t="array" ref="G233">INDEX(GMW!$A$2:$NF$60,MATCH(1,(GMW!$NE$2:$NE$60=G$3)*(GMW!$ND$2:$ND$60=G$4)*(GMW!$NF$2:$NF$60=G$1),0),$C233-1966)</f>
        <v>247659.4</v>
      </c>
      <c r="H233" s="49" cm="1">
        <f t="array" ref="H233">INDEX(GMW!$A$2:$NF$60,MATCH(1,(GMW!$NE$2:$NE$60=H$3)*(GMW!$ND$2:$ND$60=H$4)*(GMW!$NF$2:$NF$60=H$1),0),$C233-1966)</f>
        <v>27340690</v>
      </c>
      <c r="I233" s="49" cm="1">
        <f t="array" ref="I233">INDEX(GMW!$A$2:$NF$60,MATCH(1,(GMW!$NE$2:$NE$60=I$3)*(GMW!$ND$2:$ND$60=I$4)*(GMW!$NF$2:$NF$60=I$1),0),$C233-1966)</f>
        <v>171.19329999999999</v>
      </c>
      <c r="J233" s="49" cm="1">
        <f t="array" ref="J233">INDEX(GMW!$A$2:$NF$60,MATCH(1,(GMW!$NE$2:$NE$60=J$3)*(GMW!$ND$2:$ND$60=J$4)*(GMW!$NF$2:$NF$60=J$1),0),$C233-1966)</f>
        <v>1.3611</v>
      </c>
      <c r="K233" s="49" cm="1">
        <f t="array" ref="K233">INDEX(GMW!$A$2:$NF$60,MATCH(1,(GMW!$NE$2:$NE$60=K$3)*(GMW!$ND$2:$ND$60=K$4)*(GMW!$NF$2:$NF$60=K$1),0),$C233-1966)</f>
        <v>694212.3</v>
      </c>
      <c r="L233" s="49" cm="1">
        <f t="array" ref="L233">INDEX(GMW!$A$2:$NF$60,MATCH(1,(GMW!$NE$2:$NE$60=L$3)*(GMW!$ND$2:$ND$60=L$4)*(GMW!$NF$2:$NF$60=L$1),0),$C233-1966)</f>
        <v>150.68879999999999</v>
      </c>
      <c r="M233" s="49" cm="1">
        <f t="array" ref="M233">INDEX(GMW!$A$2:$NF$60,MATCH(1,(GMW!$NE$2:$NE$60=M$3)*(GMW!$ND$2:$ND$60=M$4)*(GMW!$NF$2:$NF$60=M$1),0),$C233-1966)</f>
        <v>226437.8</v>
      </c>
      <c r="N233" s="49" cm="1">
        <f t="array" ref="N233">INDEX(GMW!$A$2:$NF$60,MATCH(1,(GMW!$NE$2:$NE$60=N$3)*(GMW!$ND$2:$ND$60=N$4)*(GMW!$NF$2:$NF$60=N$1),0),$C233-1966)</f>
        <v>238083.6</v>
      </c>
      <c r="O233" s="49" cm="1">
        <f t="array" ref="O233">INDEX(GMW!$A$2:$NF$60,MATCH(1,(GMW!$NE$2:$NE$60=O$3)*(GMW!$ND$2:$ND$60=O$4)*(GMW!$NF$2:$NF$60=O$1),0),$C233-1966)</f>
        <v>27182990</v>
      </c>
      <c r="P233" s="49" cm="1">
        <f t="array" ref="P233">INDEX(GMW!$A$2:$NF$60,MATCH(1,(GMW!$NE$2:$NE$60=P$3)*(GMW!$ND$2:$ND$60=P$4)*(GMW!$NF$2:$NF$60=P$1),0),$C233-1966)</f>
        <v>171.7132</v>
      </c>
      <c r="Q233" s="49" cm="1">
        <f t="array" ref="Q233">INDEX(GMW!$A$2:$NF$60,MATCH(1,(GMW!$NE$2:$NE$60=Q$3)*(GMW!$ND$2:$ND$60=Q$4)*(GMW!$NF$2:$NF$60=Q$1),0),$C233-1966)</f>
        <v>1.3524309999999999</v>
      </c>
    </row>
    <row r="234" spans="1:17" x14ac:dyDescent="0.25">
      <c r="B234" s="49">
        <f t="shared" si="9"/>
        <v>2029</v>
      </c>
      <c r="C234" s="49">
        <f t="shared" si="8"/>
        <v>2200</v>
      </c>
      <c r="D234" s="49" cm="1">
        <f t="array" ref="D234">INDEX(GMW!$A$2:$NF$60,MATCH(1,(GMW!$NE$2:$NE$60=D$3)*(GMW!$ND$2:$ND$60=D$4)*(GMW!$NF$2:$NF$60=D$1),0),$C234-1966)</f>
        <v>698311.8</v>
      </c>
      <c r="E234" s="49" cm="1">
        <f t="array" ref="E234">INDEX(GMW!$A$2:$NF$60,MATCH(1,(GMW!$NE$2:$NE$60=E$3)*(GMW!$ND$2:$ND$60=E$4)*(GMW!$NF$2:$NF$60=E$1),0),$C234-1966)</f>
        <v>151.0565</v>
      </c>
      <c r="F234" s="49" cm="1">
        <f t="array" ref="F234">INDEX(GMW!$A$2:$NF$60,MATCH(1,(GMW!$NE$2:$NE$60=F$3)*(GMW!$ND$2:$ND$60=F$4)*(GMW!$NF$2:$NF$60=F$1),0),$C234-1966)</f>
        <v>228658.5</v>
      </c>
      <c r="G234" s="49" cm="1">
        <f t="array" ref="G234">INDEX(GMW!$A$2:$NF$60,MATCH(1,(GMW!$NE$2:$NE$60=G$3)*(GMW!$ND$2:$ND$60=G$4)*(GMW!$NF$2:$NF$60=G$1),0),$C234-1966)</f>
        <v>248715.3</v>
      </c>
      <c r="H234" s="49" cm="1">
        <f t="array" ref="H234">INDEX(GMW!$A$2:$NF$60,MATCH(1,(GMW!$NE$2:$NE$60=H$3)*(GMW!$ND$2:$ND$60=H$4)*(GMW!$NF$2:$NF$60=H$1),0),$C234-1966)</f>
        <v>27525730</v>
      </c>
      <c r="I234" s="49" cm="1">
        <f t="array" ref="I234">INDEX(GMW!$A$2:$NF$60,MATCH(1,(GMW!$NE$2:$NE$60=I$3)*(GMW!$ND$2:$ND$60=I$4)*(GMW!$NF$2:$NF$60=I$1),0),$C234-1966)</f>
        <v>172.03749999999999</v>
      </c>
      <c r="J234" s="49" cm="1">
        <f t="array" ref="J234">INDEX(GMW!$A$2:$NF$60,MATCH(1,(GMW!$NE$2:$NE$60=J$3)*(GMW!$ND$2:$ND$60=J$4)*(GMW!$NF$2:$NF$60=J$1),0),$C234-1966)</f>
        <v>1.3641909999999999</v>
      </c>
      <c r="K234" s="49" cm="1">
        <f t="array" ref="K234">INDEX(GMW!$A$2:$NF$60,MATCH(1,(GMW!$NE$2:$NE$60=K$3)*(GMW!$ND$2:$ND$60=K$4)*(GMW!$NF$2:$NF$60=K$1),0),$C234-1966)</f>
        <v>696830.4</v>
      </c>
      <c r="L234" s="49" cm="1">
        <f t="array" ref="L234">INDEX(GMW!$A$2:$NF$60,MATCH(1,(GMW!$NE$2:$NE$60=L$3)*(GMW!$ND$2:$ND$60=L$4)*(GMW!$NF$2:$NF$60=L$1),0),$C234-1966)</f>
        <v>151.45910000000001</v>
      </c>
      <c r="M234" s="49" cm="1">
        <f t="array" ref="M234">INDEX(GMW!$A$2:$NF$60,MATCH(1,(GMW!$NE$2:$NE$60=M$3)*(GMW!$ND$2:$ND$60=M$4)*(GMW!$NF$2:$NF$60=M$1),0),$C234-1966)</f>
        <v>227327</v>
      </c>
      <c r="N234" s="49" cm="1">
        <f t="array" ref="N234">INDEX(GMW!$A$2:$NF$60,MATCH(1,(GMW!$NE$2:$NE$60=N$3)*(GMW!$ND$2:$ND$60=N$4)*(GMW!$NF$2:$NF$60=N$1),0),$C234-1966)</f>
        <v>238763.8</v>
      </c>
      <c r="O234" s="49" cm="1">
        <f t="array" ref="O234">INDEX(GMW!$A$2:$NF$60,MATCH(1,(GMW!$NE$2:$NE$60=O$3)*(GMW!$ND$2:$ND$60=O$4)*(GMW!$NF$2:$NF$60=O$1),0),$C234-1966)</f>
        <v>27366090</v>
      </c>
      <c r="P234" s="49" cm="1">
        <f t="array" ref="P234">INDEX(GMW!$A$2:$NF$60,MATCH(1,(GMW!$NE$2:$NE$60=P$3)*(GMW!$ND$2:$ND$60=P$4)*(GMW!$NF$2:$NF$60=P$1),0),$C234-1966)</f>
        <v>172.59549999999999</v>
      </c>
      <c r="Q234" s="49" cm="1">
        <f t="array" ref="Q234">INDEX(GMW!$A$2:$NF$60,MATCH(1,(GMW!$NE$2:$NE$60=Q$3)*(GMW!$ND$2:$ND$60=Q$4)*(GMW!$NF$2:$NF$60=Q$1),0),$C234-1966)</f>
        <v>1.3563689999999999</v>
      </c>
    </row>
    <row r="235" spans="1:17" x14ac:dyDescent="0.25">
      <c r="A235" s="49">
        <v>2030</v>
      </c>
      <c r="B235" s="49">
        <f t="shared" si="9"/>
        <v>2030</v>
      </c>
      <c r="C235" s="49">
        <f t="shared" si="8"/>
        <v>2201</v>
      </c>
      <c r="D235" s="49" cm="1">
        <f t="array" ref="D235">INDEX(GMW!$A$2:$NF$60,MATCH(1,(GMW!$NE$2:$NE$60=D$3)*(GMW!$ND$2:$ND$60=D$4)*(GMW!$NF$2:$NF$60=D$1),0),$C235-1966)</f>
        <v>701036.6</v>
      </c>
      <c r="E235" s="49" cm="1">
        <f t="array" ref="E235">INDEX(GMW!$A$2:$NF$60,MATCH(1,(GMW!$NE$2:$NE$60=E$3)*(GMW!$ND$2:$ND$60=E$4)*(GMW!$NF$2:$NF$60=E$1),0),$C235-1966)</f>
        <v>151.30940000000001</v>
      </c>
      <c r="F235" s="49" cm="1">
        <f t="array" ref="F235">INDEX(GMW!$A$2:$NF$60,MATCH(1,(GMW!$NE$2:$NE$60=F$3)*(GMW!$ND$2:$ND$60=F$4)*(GMW!$NF$2:$NF$60=F$1),0),$C235-1966)</f>
        <v>229608.8</v>
      </c>
      <c r="G235" s="49" cm="1">
        <f t="array" ref="G235">INDEX(GMW!$A$2:$NF$60,MATCH(1,(GMW!$NE$2:$NE$60=G$3)*(GMW!$ND$2:$ND$60=G$4)*(GMW!$NF$2:$NF$60=G$1),0),$C235-1966)</f>
        <v>249778.6</v>
      </c>
      <c r="H235" s="49" cm="1">
        <f t="array" ref="H235">INDEX(GMW!$A$2:$NF$60,MATCH(1,(GMW!$NE$2:$NE$60=H$3)*(GMW!$ND$2:$ND$60=H$4)*(GMW!$NF$2:$NF$60=H$1),0),$C235-1966)</f>
        <v>27671500</v>
      </c>
      <c r="I235" s="49" cm="1">
        <f t="array" ref="I235">INDEX(GMW!$A$2:$NF$60,MATCH(1,(GMW!$NE$2:$NE$60=I$3)*(GMW!$ND$2:$ND$60=I$4)*(GMW!$NF$2:$NF$60=I$1),0),$C235-1966)</f>
        <v>173.4383</v>
      </c>
      <c r="J235" s="49" cm="1">
        <f t="array" ref="J235">INDEX(GMW!$A$2:$NF$60,MATCH(1,(GMW!$NE$2:$NE$60=J$3)*(GMW!$ND$2:$ND$60=J$4)*(GMW!$NF$2:$NF$60=J$1),0),$C235-1966)</f>
        <v>1.3663479999999999</v>
      </c>
      <c r="K235" s="49" cm="1">
        <f t="array" ref="K235">INDEX(GMW!$A$2:$NF$60,MATCH(1,(GMW!$NE$2:$NE$60=K$3)*(GMW!$ND$2:$ND$60=K$4)*(GMW!$NF$2:$NF$60=K$1),0),$C235-1966)</f>
        <v>0</v>
      </c>
      <c r="L235" s="49" cm="1">
        <f t="array" ref="L235">INDEX(GMW!$A$2:$NF$60,MATCH(1,(GMW!$NE$2:$NE$60=L$3)*(GMW!$ND$2:$ND$60=L$4)*(GMW!$NF$2:$NF$60=L$1),0),$C235-1966)</f>
        <v>0</v>
      </c>
      <c r="M235" s="49" cm="1">
        <f t="array" ref="M235">INDEX(GMW!$A$2:$NF$60,MATCH(1,(GMW!$NE$2:$NE$60=M$3)*(GMW!$ND$2:$ND$60=M$4)*(GMW!$NF$2:$NF$60=M$1),0),$C235-1966)</f>
        <v>0</v>
      </c>
      <c r="N235" s="49" cm="1">
        <f t="array" ref="N235">INDEX(GMW!$A$2:$NF$60,MATCH(1,(GMW!$NE$2:$NE$60=N$3)*(GMW!$ND$2:$ND$60=N$4)*(GMW!$NF$2:$NF$60=N$1),0),$C235-1966)</f>
        <v>0</v>
      </c>
      <c r="O235" s="49" cm="1">
        <f t="array" ref="O235">INDEX(GMW!$A$2:$NF$60,MATCH(1,(GMW!$NE$2:$NE$60=O$3)*(GMW!$ND$2:$ND$60=O$4)*(GMW!$NF$2:$NF$60=O$1),0),$C235-1966)</f>
        <v>0</v>
      </c>
      <c r="P235" s="49" cm="1">
        <f t="array" ref="P235">INDEX(GMW!$A$2:$NF$60,MATCH(1,(GMW!$NE$2:$NE$60=P$3)*(GMW!$ND$2:$ND$60=P$4)*(GMW!$NF$2:$NF$60=P$1),0),$C235-1966)</f>
        <v>0</v>
      </c>
      <c r="Q235" s="49" cm="1">
        <f t="array" ref="Q235">INDEX(GMW!$A$2:$NF$60,MATCH(1,(GMW!$NE$2:$NE$60=Q$3)*(GMW!$ND$2:$ND$60=Q$4)*(GMW!$NF$2:$NF$60=Q$1),0),$C235-1966)</f>
        <v>0</v>
      </c>
    </row>
    <row r="236" spans="1:17" x14ac:dyDescent="0.25">
      <c r="B236" s="49">
        <f t="shared" si="9"/>
        <v>2030</v>
      </c>
      <c r="C236" s="49">
        <f t="shared" si="8"/>
        <v>2202</v>
      </c>
      <c r="D236" s="49" cm="1">
        <f t="array" ref="D236">INDEX(GMW!$A$2:$NF$60,MATCH(1,(GMW!$NE$2:$NE$60=D$3)*(GMW!$ND$2:$ND$60=D$4)*(GMW!$NF$2:$NF$60=D$1),0),$C236-1966)</f>
        <v>703770.3</v>
      </c>
      <c r="E236" s="49" cm="1">
        <f t="array" ref="E236">INDEX(GMW!$A$2:$NF$60,MATCH(1,(GMW!$NE$2:$NE$60=E$3)*(GMW!$ND$2:$ND$60=E$4)*(GMW!$NF$2:$NF$60=E$1),0),$C236-1966)</f>
        <v>152.60050000000001</v>
      </c>
      <c r="F236" s="49" cm="1">
        <f t="array" ref="F236">INDEX(GMW!$A$2:$NF$60,MATCH(1,(GMW!$NE$2:$NE$60=F$3)*(GMW!$ND$2:$ND$60=F$4)*(GMW!$NF$2:$NF$60=F$1),0),$C236-1966)</f>
        <v>230572.7</v>
      </c>
      <c r="G236" s="49" cm="1">
        <f t="array" ref="G236">INDEX(GMW!$A$2:$NF$60,MATCH(1,(GMW!$NE$2:$NE$60=G$3)*(GMW!$ND$2:$ND$60=G$4)*(GMW!$NF$2:$NF$60=G$1),0),$C236-1966)</f>
        <v>250895.4</v>
      </c>
      <c r="H236" s="49" cm="1">
        <f t="array" ref="H236">INDEX(GMW!$A$2:$NF$60,MATCH(1,(GMW!$NE$2:$NE$60=H$3)*(GMW!$ND$2:$ND$60=H$4)*(GMW!$NF$2:$NF$60=H$1),0),$C236-1966)</f>
        <v>27845480</v>
      </c>
      <c r="I236" s="49" cm="1">
        <f t="array" ref="I236">INDEX(GMW!$A$2:$NF$60,MATCH(1,(GMW!$NE$2:$NE$60=I$3)*(GMW!$ND$2:$ND$60=I$4)*(GMW!$NF$2:$NF$60=I$1),0),$C236-1966)</f>
        <v>174.36089999999999</v>
      </c>
      <c r="J236" s="49" cm="1">
        <f t="array" ref="J236">INDEX(GMW!$A$2:$NF$60,MATCH(1,(GMW!$NE$2:$NE$60=J$3)*(GMW!$ND$2:$ND$60=J$4)*(GMW!$NF$2:$NF$60=J$1),0),$C236-1966)</f>
        <v>1.368484</v>
      </c>
      <c r="K236" s="49" cm="1">
        <f t="array" ref="K236">INDEX(GMW!$A$2:$NF$60,MATCH(1,(GMW!$NE$2:$NE$60=K$3)*(GMW!$ND$2:$ND$60=K$4)*(GMW!$NF$2:$NF$60=K$1),0),$C236-1966)</f>
        <v>0</v>
      </c>
      <c r="L236" s="49" cm="1">
        <f t="array" ref="L236">INDEX(GMW!$A$2:$NF$60,MATCH(1,(GMW!$NE$2:$NE$60=L$3)*(GMW!$ND$2:$ND$60=L$4)*(GMW!$NF$2:$NF$60=L$1),0),$C236-1966)</f>
        <v>0</v>
      </c>
      <c r="M236" s="49" cm="1">
        <f t="array" ref="M236">INDEX(GMW!$A$2:$NF$60,MATCH(1,(GMW!$NE$2:$NE$60=M$3)*(GMW!$ND$2:$ND$60=M$4)*(GMW!$NF$2:$NF$60=M$1),0),$C236-1966)</f>
        <v>0</v>
      </c>
      <c r="N236" s="49" cm="1">
        <f t="array" ref="N236">INDEX(GMW!$A$2:$NF$60,MATCH(1,(GMW!$NE$2:$NE$60=N$3)*(GMW!$ND$2:$ND$60=N$4)*(GMW!$NF$2:$NF$60=N$1),0),$C236-1966)</f>
        <v>0</v>
      </c>
      <c r="O236" s="49" cm="1">
        <f t="array" ref="O236">INDEX(GMW!$A$2:$NF$60,MATCH(1,(GMW!$NE$2:$NE$60=O$3)*(GMW!$ND$2:$ND$60=O$4)*(GMW!$NF$2:$NF$60=O$1),0),$C236-1966)</f>
        <v>0</v>
      </c>
      <c r="P236" s="49" cm="1">
        <f t="array" ref="P236">INDEX(GMW!$A$2:$NF$60,MATCH(1,(GMW!$NE$2:$NE$60=P$3)*(GMW!$ND$2:$ND$60=P$4)*(GMW!$NF$2:$NF$60=P$1),0),$C236-1966)</f>
        <v>0</v>
      </c>
      <c r="Q236" s="49" cm="1">
        <f t="array" ref="Q236">INDEX(GMW!$A$2:$NF$60,MATCH(1,(GMW!$NE$2:$NE$60=Q$3)*(GMW!$ND$2:$ND$60=Q$4)*(GMW!$NF$2:$NF$60=Q$1),0),$C236-1966)</f>
        <v>0</v>
      </c>
    </row>
    <row r="237" spans="1:17" x14ac:dyDescent="0.25">
      <c r="B237" s="49">
        <f t="shared" si="9"/>
        <v>2030</v>
      </c>
      <c r="C237" s="49">
        <f t="shared" si="8"/>
        <v>2203</v>
      </c>
      <c r="D237" s="49" cm="1">
        <f t="array" ref="D237">INDEX(GMW!$A$2:$NF$60,MATCH(1,(GMW!$NE$2:$NE$60=D$3)*(GMW!$ND$2:$ND$60=D$4)*(GMW!$NF$2:$NF$60=D$1),0),$C237-1966)</f>
        <v>706515.7</v>
      </c>
      <c r="E237" s="49" cm="1">
        <f t="array" ref="E237">INDEX(GMW!$A$2:$NF$60,MATCH(1,(GMW!$NE$2:$NE$60=E$3)*(GMW!$ND$2:$ND$60=E$4)*(GMW!$NF$2:$NF$60=E$1),0),$C237-1966)</f>
        <v>153.33420000000001</v>
      </c>
      <c r="F237" s="49" cm="1">
        <f t="array" ref="F237">INDEX(GMW!$A$2:$NF$60,MATCH(1,(GMW!$NE$2:$NE$60=F$3)*(GMW!$ND$2:$ND$60=F$4)*(GMW!$NF$2:$NF$60=F$1),0),$C237-1966)</f>
        <v>231569.2</v>
      </c>
      <c r="G237" s="49" cm="1">
        <f t="array" ref="G237">INDEX(GMW!$A$2:$NF$60,MATCH(1,(GMW!$NE$2:$NE$60=G$3)*(GMW!$ND$2:$ND$60=G$4)*(GMW!$NF$2:$NF$60=G$1),0),$C237-1966)</f>
        <v>252039.8</v>
      </c>
      <c r="H237" s="49" cm="1">
        <f t="array" ref="H237">INDEX(GMW!$A$2:$NF$60,MATCH(1,(GMW!$NE$2:$NE$60=H$3)*(GMW!$ND$2:$ND$60=H$4)*(GMW!$NF$2:$NF$60=H$1),0),$C237-1966)</f>
        <v>28013110</v>
      </c>
      <c r="I237" s="49" cm="1">
        <f t="array" ref="I237">INDEX(GMW!$A$2:$NF$60,MATCH(1,(GMW!$NE$2:$NE$60=I$3)*(GMW!$ND$2:$ND$60=I$4)*(GMW!$NF$2:$NF$60=I$1),0),$C237-1966)</f>
        <v>176.01439999999999</v>
      </c>
      <c r="J237" s="49" cm="1">
        <f t="array" ref="J237">INDEX(GMW!$A$2:$NF$60,MATCH(1,(GMW!$NE$2:$NE$60=J$3)*(GMW!$ND$2:$ND$60=J$4)*(GMW!$NF$2:$NF$60=J$1),0),$C237-1966)</f>
        <v>1.3706069999999999</v>
      </c>
      <c r="K237" s="49" cm="1">
        <f t="array" ref="K237">INDEX(GMW!$A$2:$NF$60,MATCH(1,(GMW!$NE$2:$NE$60=K$3)*(GMW!$ND$2:$ND$60=K$4)*(GMW!$NF$2:$NF$60=K$1),0),$C237-1966)</f>
        <v>0</v>
      </c>
      <c r="L237" s="49" cm="1">
        <f t="array" ref="L237">INDEX(GMW!$A$2:$NF$60,MATCH(1,(GMW!$NE$2:$NE$60=L$3)*(GMW!$ND$2:$ND$60=L$4)*(GMW!$NF$2:$NF$60=L$1),0),$C237-1966)</f>
        <v>0</v>
      </c>
      <c r="M237" s="49" cm="1">
        <f t="array" ref="M237">INDEX(GMW!$A$2:$NF$60,MATCH(1,(GMW!$NE$2:$NE$60=M$3)*(GMW!$ND$2:$ND$60=M$4)*(GMW!$NF$2:$NF$60=M$1),0),$C237-1966)</f>
        <v>0</v>
      </c>
      <c r="N237" s="49" cm="1">
        <f t="array" ref="N237">INDEX(GMW!$A$2:$NF$60,MATCH(1,(GMW!$NE$2:$NE$60=N$3)*(GMW!$ND$2:$ND$60=N$4)*(GMW!$NF$2:$NF$60=N$1),0),$C237-1966)</f>
        <v>0</v>
      </c>
      <c r="O237" s="49" cm="1">
        <f t="array" ref="O237">INDEX(GMW!$A$2:$NF$60,MATCH(1,(GMW!$NE$2:$NE$60=O$3)*(GMW!$ND$2:$ND$60=O$4)*(GMW!$NF$2:$NF$60=O$1),0),$C237-1966)</f>
        <v>0</v>
      </c>
      <c r="P237" s="49" cm="1">
        <f t="array" ref="P237">INDEX(GMW!$A$2:$NF$60,MATCH(1,(GMW!$NE$2:$NE$60=P$3)*(GMW!$ND$2:$ND$60=P$4)*(GMW!$NF$2:$NF$60=P$1),0),$C237-1966)</f>
        <v>0</v>
      </c>
      <c r="Q237" s="49" cm="1">
        <f t="array" ref="Q237">INDEX(GMW!$A$2:$NF$60,MATCH(1,(GMW!$NE$2:$NE$60=Q$3)*(GMW!$ND$2:$ND$60=Q$4)*(GMW!$NF$2:$NF$60=Q$1),0),$C237-1966)</f>
        <v>0</v>
      </c>
    </row>
    <row r="238" spans="1:17" x14ac:dyDescent="0.25">
      <c r="B238" s="49">
        <f t="shared" si="9"/>
        <v>2030</v>
      </c>
      <c r="C238" s="49">
        <f t="shared" si="8"/>
        <v>2204</v>
      </c>
      <c r="D238" s="49" cm="1">
        <f t="array" ref="D238">INDEX(GMW!$A$2:$NF$60,MATCH(1,(GMW!$NE$2:$NE$60=D$3)*(GMW!$ND$2:$ND$60=D$4)*(GMW!$NF$2:$NF$60=D$1),0),$C238-1966)</f>
        <v>709270.6</v>
      </c>
      <c r="E238" s="49" cm="1">
        <f t="array" ref="E238">INDEX(GMW!$A$2:$NF$60,MATCH(1,(GMW!$NE$2:$NE$60=E$3)*(GMW!$ND$2:$ND$60=E$4)*(GMW!$NF$2:$NF$60=E$1),0),$C238-1966)</f>
        <v>154.08160000000001</v>
      </c>
      <c r="F238" s="49" cm="1">
        <f t="array" ref="F238">INDEX(GMW!$A$2:$NF$60,MATCH(1,(GMW!$NE$2:$NE$60=F$3)*(GMW!$ND$2:$ND$60=F$4)*(GMW!$NF$2:$NF$60=F$1),0),$C238-1966)</f>
        <v>232589.1</v>
      </c>
      <c r="G238" s="49" cm="1">
        <f t="array" ref="G238">INDEX(GMW!$A$2:$NF$60,MATCH(1,(GMW!$NE$2:$NE$60=G$3)*(GMW!$ND$2:$ND$60=G$4)*(GMW!$NF$2:$NF$60=G$1),0),$C238-1966)</f>
        <v>253211.8</v>
      </c>
      <c r="H238" s="49" cm="1">
        <f t="array" ref="H238">INDEX(GMW!$A$2:$NF$60,MATCH(1,(GMW!$NE$2:$NE$60=H$3)*(GMW!$ND$2:$ND$60=H$4)*(GMW!$NF$2:$NF$60=H$1),0),$C238-1966)</f>
        <v>28194100</v>
      </c>
      <c r="I238" s="49" cm="1">
        <f t="array" ref="I238">INDEX(GMW!$A$2:$NF$60,MATCH(1,(GMW!$NE$2:$NE$60=I$3)*(GMW!$ND$2:$ND$60=I$4)*(GMW!$NF$2:$NF$60=I$1),0),$C238-1966)</f>
        <v>176.85939999999999</v>
      </c>
      <c r="J238" s="49" cm="1">
        <f t="array" ref="J238">INDEX(GMW!$A$2:$NF$60,MATCH(1,(GMW!$NE$2:$NE$60=J$3)*(GMW!$ND$2:$ND$60=J$4)*(GMW!$NF$2:$NF$60=J$1),0),$C238-1966)</f>
        <v>1.3727119999999999</v>
      </c>
      <c r="K238" s="49" cm="1">
        <f t="array" ref="K238">INDEX(GMW!$A$2:$NF$60,MATCH(1,(GMW!$NE$2:$NE$60=K$3)*(GMW!$ND$2:$ND$60=K$4)*(GMW!$NF$2:$NF$60=K$1),0),$C238-1966)</f>
        <v>0</v>
      </c>
      <c r="L238" s="49" cm="1">
        <f t="array" ref="L238">INDEX(GMW!$A$2:$NF$60,MATCH(1,(GMW!$NE$2:$NE$60=L$3)*(GMW!$ND$2:$ND$60=L$4)*(GMW!$NF$2:$NF$60=L$1),0),$C238-1966)</f>
        <v>0</v>
      </c>
      <c r="M238" s="49" cm="1">
        <f t="array" ref="M238">INDEX(GMW!$A$2:$NF$60,MATCH(1,(GMW!$NE$2:$NE$60=M$3)*(GMW!$ND$2:$ND$60=M$4)*(GMW!$NF$2:$NF$60=M$1),0),$C238-1966)</f>
        <v>0</v>
      </c>
      <c r="N238" s="49" cm="1">
        <f t="array" ref="N238">INDEX(GMW!$A$2:$NF$60,MATCH(1,(GMW!$NE$2:$NE$60=N$3)*(GMW!$ND$2:$ND$60=N$4)*(GMW!$NF$2:$NF$60=N$1),0),$C238-1966)</f>
        <v>0</v>
      </c>
      <c r="O238" s="49" cm="1">
        <f t="array" ref="O238">INDEX(GMW!$A$2:$NF$60,MATCH(1,(GMW!$NE$2:$NE$60=O$3)*(GMW!$ND$2:$ND$60=O$4)*(GMW!$NF$2:$NF$60=O$1),0),$C238-1966)</f>
        <v>0</v>
      </c>
      <c r="P238" s="49" cm="1">
        <f t="array" ref="P238">INDEX(GMW!$A$2:$NF$60,MATCH(1,(GMW!$NE$2:$NE$60=P$3)*(GMW!$ND$2:$ND$60=P$4)*(GMW!$NF$2:$NF$60=P$1),0),$C238-1966)</f>
        <v>0</v>
      </c>
      <c r="Q238" s="49" cm="1">
        <f t="array" ref="Q238">INDEX(GMW!$A$2:$NF$60,MATCH(1,(GMW!$NE$2:$NE$60=Q$3)*(GMW!$ND$2:$ND$60=Q$4)*(GMW!$NF$2:$NF$60=Q$1),0),$C238-1966)</f>
        <v>0</v>
      </c>
    </row>
    <row r="239" spans="1:17" x14ac:dyDescent="0.25">
      <c r="A239" s="49">
        <v>2031</v>
      </c>
      <c r="B239" s="49">
        <f t="shared" si="9"/>
        <v>2031</v>
      </c>
      <c r="C239" s="49">
        <f t="shared" si="8"/>
        <v>2205</v>
      </c>
      <c r="D239" s="49" cm="1">
        <f t="array" ref="D239">INDEX(GMW!$A$2:$NF$60,MATCH(1,(GMW!$NE$2:$NE$60=D$3)*(GMW!$ND$2:$ND$60=D$4)*(GMW!$NF$2:$NF$60=D$1),0),$C239-1966)</f>
        <v>711966</v>
      </c>
      <c r="E239" s="49" cm="1">
        <f t="array" ref="E239">INDEX(GMW!$A$2:$NF$60,MATCH(1,(GMW!$NE$2:$NE$60=E$3)*(GMW!$ND$2:$ND$60=E$4)*(GMW!$NF$2:$NF$60=E$1),0),$C239-1966)</f>
        <v>154.3357</v>
      </c>
      <c r="F239" s="49" cm="1">
        <f t="array" ref="F239">INDEX(GMW!$A$2:$NF$60,MATCH(1,(GMW!$NE$2:$NE$60=F$3)*(GMW!$ND$2:$ND$60=F$4)*(GMW!$NF$2:$NF$60=F$1),0),$C239-1966)</f>
        <v>233614.5</v>
      </c>
      <c r="G239" s="49" cm="1">
        <f t="array" ref="G239">INDEX(GMW!$A$2:$NF$60,MATCH(1,(GMW!$NE$2:$NE$60=G$3)*(GMW!$ND$2:$ND$60=G$4)*(GMW!$NF$2:$NF$60=G$1),0),$C239-1966)</f>
        <v>254412</v>
      </c>
      <c r="H239" s="49" cm="1">
        <f t="array" ref="H239">INDEX(GMW!$A$2:$NF$60,MATCH(1,(GMW!$NE$2:$NE$60=H$3)*(GMW!$ND$2:$ND$60=H$4)*(GMW!$NF$2:$NF$60=H$1),0),$C239-1966)</f>
        <v>28334940</v>
      </c>
      <c r="I239" s="49" cm="1">
        <f t="array" ref="I239">INDEX(GMW!$A$2:$NF$60,MATCH(1,(GMW!$NE$2:$NE$60=I$3)*(GMW!$ND$2:$ND$60=I$4)*(GMW!$NF$2:$NF$60=I$1),0),$C239-1966)</f>
        <v>178.2809</v>
      </c>
      <c r="J239" s="49" cm="1">
        <f t="array" ref="J239">INDEX(GMW!$A$2:$NF$60,MATCH(1,(GMW!$NE$2:$NE$60=J$3)*(GMW!$ND$2:$ND$60=J$4)*(GMW!$NF$2:$NF$60=J$1),0),$C239-1966)</f>
        <v>1.3748020000000001</v>
      </c>
      <c r="K239" s="49" cm="1">
        <f t="array" ref="K239">INDEX(GMW!$A$2:$NF$60,MATCH(1,(GMW!$NE$2:$NE$60=K$3)*(GMW!$ND$2:$ND$60=K$4)*(GMW!$NF$2:$NF$60=K$1),0),$C239-1966)</f>
        <v>0</v>
      </c>
      <c r="L239" s="49" cm="1">
        <f t="array" ref="L239">INDEX(GMW!$A$2:$NF$60,MATCH(1,(GMW!$NE$2:$NE$60=L$3)*(GMW!$ND$2:$ND$60=L$4)*(GMW!$NF$2:$NF$60=L$1),0),$C239-1966)</f>
        <v>0</v>
      </c>
      <c r="M239" s="49" cm="1">
        <f t="array" ref="M239">INDEX(GMW!$A$2:$NF$60,MATCH(1,(GMW!$NE$2:$NE$60=M$3)*(GMW!$ND$2:$ND$60=M$4)*(GMW!$NF$2:$NF$60=M$1),0),$C239-1966)</f>
        <v>0</v>
      </c>
      <c r="N239" s="49" cm="1">
        <f t="array" ref="N239">INDEX(GMW!$A$2:$NF$60,MATCH(1,(GMW!$NE$2:$NE$60=N$3)*(GMW!$ND$2:$ND$60=N$4)*(GMW!$NF$2:$NF$60=N$1),0),$C239-1966)</f>
        <v>0</v>
      </c>
      <c r="O239" s="49" cm="1">
        <f t="array" ref="O239">INDEX(GMW!$A$2:$NF$60,MATCH(1,(GMW!$NE$2:$NE$60=O$3)*(GMW!$ND$2:$ND$60=O$4)*(GMW!$NF$2:$NF$60=O$1),0),$C239-1966)</f>
        <v>0</v>
      </c>
      <c r="P239" s="49" cm="1">
        <f t="array" ref="P239">INDEX(GMW!$A$2:$NF$60,MATCH(1,(GMW!$NE$2:$NE$60=P$3)*(GMW!$ND$2:$ND$60=P$4)*(GMW!$NF$2:$NF$60=P$1),0),$C239-1966)</f>
        <v>0</v>
      </c>
      <c r="Q239" s="49" cm="1">
        <f t="array" ref="Q239">INDEX(GMW!$A$2:$NF$60,MATCH(1,(GMW!$NE$2:$NE$60=Q$3)*(GMW!$ND$2:$ND$60=Q$4)*(GMW!$NF$2:$NF$60=Q$1),0),$C239-1966)</f>
        <v>0</v>
      </c>
    </row>
    <row r="240" spans="1:17" x14ac:dyDescent="0.25">
      <c r="B240" s="49">
        <f t="shared" si="9"/>
        <v>2031</v>
      </c>
      <c r="C240" s="49">
        <f t="shared" si="8"/>
        <v>2206</v>
      </c>
      <c r="D240" s="49" cm="1">
        <f t="array" ref="D240">INDEX(GMW!$A$2:$NF$60,MATCH(1,(GMW!$NE$2:$NE$60=D$3)*(GMW!$ND$2:$ND$60=D$4)*(GMW!$NF$2:$NF$60=D$1),0),$C240-1966)</f>
        <v>714671.8</v>
      </c>
      <c r="E240" s="49" cm="1">
        <f t="array" ref="E240">INDEX(GMW!$A$2:$NF$60,MATCH(1,(GMW!$NE$2:$NE$60=E$3)*(GMW!$ND$2:$ND$60=E$4)*(GMW!$NF$2:$NF$60=E$1),0),$C240-1966)</f>
        <v>155.65270000000001</v>
      </c>
      <c r="F240" s="49" cm="1">
        <f t="array" ref="F240">INDEX(GMW!$A$2:$NF$60,MATCH(1,(GMW!$NE$2:$NE$60=F$3)*(GMW!$ND$2:$ND$60=F$4)*(GMW!$NF$2:$NF$60=F$1),0),$C240-1966)</f>
        <v>234645.3</v>
      </c>
      <c r="G240" s="49" cm="1">
        <f t="array" ref="G240">INDEX(GMW!$A$2:$NF$60,MATCH(1,(GMW!$NE$2:$NE$60=G$3)*(GMW!$ND$2:$ND$60=G$4)*(GMW!$NF$2:$NF$60=G$1),0),$C240-1966)</f>
        <v>255646.1</v>
      </c>
      <c r="H240" s="49" cm="1">
        <f t="array" ref="H240">INDEX(GMW!$A$2:$NF$60,MATCH(1,(GMW!$NE$2:$NE$60=H$3)*(GMW!$ND$2:$ND$60=H$4)*(GMW!$NF$2:$NF$60=H$1),0),$C240-1966)</f>
        <v>28508130</v>
      </c>
      <c r="I240" s="49" cm="1">
        <f t="array" ref="I240">INDEX(GMW!$A$2:$NF$60,MATCH(1,(GMW!$NE$2:$NE$60=I$3)*(GMW!$ND$2:$ND$60=I$4)*(GMW!$NF$2:$NF$60=I$1),0),$C240-1966)</f>
        <v>179.2012</v>
      </c>
      <c r="J240" s="49" cm="1">
        <f t="array" ref="J240">INDEX(GMW!$A$2:$NF$60,MATCH(1,(GMW!$NE$2:$NE$60=J$3)*(GMW!$ND$2:$ND$60=J$4)*(GMW!$NF$2:$NF$60=J$1),0),$C240-1966)</f>
        <v>1.376873</v>
      </c>
      <c r="K240" s="49" cm="1">
        <f t="array" ref="K240">INDEX(GMW!$A$2:$NF$60,MATCH(1,(GMW!$NE$2:$NE$60=K$3)*(GMW!$ND$2:$ND$60=K$4)*(GMW!$NF$2:$NF$60=K$1),0),$C240-1966)</f>
        <v>0</v>
      </c>
      <c r="L240" s="49" cm="1">
        <f t="array" ref="L240">INDEX(GMW!$A$2:$NF$60,MATCH(1,(GMW!$NE$2:$NE$60=L$3)*(GMW!$ND$2:$ND$60=L$4)*(GMW!$NF$2:$NF$60=L$1),0),$C240-1966)</f>
        <v>0</v>
      </c>
      <c r="M240" s="49" cm="1">
        <f t="array" ref="M240">INDEX(GMW!$A$2:$NF$60,MATCH(1,(GMW!$NE$2:$NE$60=M$3)*(GMW!$ND$2:$ND$60=M$4)*(GMW!$NF$2:$NF$60=M$1),0),$C240-1966)</f>
        <v>0</v>
      </c>
      <c r="N240" s="49" cm="1">
        <f t="array" ref="N240">INDEX(GMW!$A$2:$NF$60,MATCH(1,(GMW!$NE$2:$NE$60=N$3)*(GMW!$ND$2:$ND$60=N$4)*(GMW!$NF$2:$NF$60=N$1),0),$C240-1966)</f>
        <v>0</v>
      </c>
      <c r="O240" s="49" cm="1">
        <f t="array" ref="O240">INDEX(GMW!$A$2:$NF$60,MATCH(1,(GMW!$NE$2:$NE$60=O$3)*(GMW!$ND$2:$ND$60=O$4)*(GMW!$NF$2:$NF$60=O$1),0),$C240-1966)</f>
        <v>0</v>
      </c>
      <c r="P240" s="49" cm="1">
        <f t="array" ref="P240">INDEX(GMW!$A$2:$NF$60,MATCH(1,(GMW!$NE$2:$NE$60=P$3)*(GMW!$ND$2:$ND$60=P$4)*(GMW!$NF$2:$NF$60=P$1),0),$C240-1966)</f>
        <v>0</v>
      </c>
      <c r="Q240" s="49" cm="1">
        <f t="array" ref="Q240">INDEX(GMW!$A$2:$NF$60,MATCH(1,(GMW!$NE$2:$NE$60=Q$3)*(GMW!$ND$2:$ND$60=Q$4)*(GMW!$NF$2:$NF$60=Q$1),0),$C240-1966)</f>
        <v>0</v>
      </c>
    </row>
    <row r="241" spans="1:17" x14ac:dyDescent="0.25">
      <c r="B241" s="49">
        <f t="shared" si="9"/>
        <v>2031</v>
      </c>
      <c r="C241" s="49">
        <f t="shared" ref="C241:C304" si="10">+C240+1</f>
        <v>2207</v>
      </c>
      <c r="D241" s="49" cm="1">
        <f t="array" ref="D241">INDEX(GMW!$A$2:$NF$60,MATCH(1,(GMW!$NE$2:$NE$60=D$3)*(GMW!$ND$2:$ND$60=D$4)*(GMW!$NF$2:$NF$60=D$1),0),$C241-1966)</f>
        <v>717388.3</v>
      </c>
      <c r="E241" s="49" cm="1">
        <f t="array" ref="E241">INDEX(GMW!$A$2:$NF$60,MATCH(1,(GMW!$NE$2:$NE$60=E$3)*(GMW!$ND$2:$ND$60=E$4)*(GMW!$NF$2:$NF$60=E$1),0),$C241-1966)</f>
        <v>156.40110000000001</v>
      </c>
      <c r="F241" s="49" cm="1">
        <f t="array" ref="F241">INDEX(GMW!$A$2:$NF$60,MATCH(1,(GMW!$NE$2:$NE$60=F$3)*(GMW!$ND$2:$ND$60=F$4)*(GMW!$NF$2:$NF$60=F$1),0),$C241-1966)</f>
        <v>235681.8</v>
      </c>
      <c r="G241" s="49" cm="1">
        <f t="array" ref="G241">INDEX(GMW!$A$2:$NF$60,MATCH(1,(GMW!$NE$2:$NE$60=G$3)*(GMW!$ND$2:$ND$60=G$4)*(GMW!$NF$2:$NF$60=G$1),0),$C241-1966)</f>
        <v>256913.8</v>
      </c>
      <c r="H241" s="49" cm="1">
        <f t="array" ref="H241">INDEX(GMW!$A$2:$NF$60,MATCH(1,(GMW!$NE$2:$NE$60=H$3)*(GMW!$ND$2:$ND$60=H$4)*(GMW!$NF$2:$NF$60=H$1),0),$C241-1966)</f>
        <v>28676250</v>
      </c>
      <c r="I241" s="49" cm="1">
        <f t="array" ref="I241">INDEX(GMW!$A$2:$NF$60,MATCH(1,(GMW!$NE$2:$NE$60=I$3)*(GMW!$ND$2:$ND$60=I$4)*(GMW!$NF$2:$NF$60=I$1),0),$C241-1966)</f>
        <v>180.876</v>
      </c>
      <c r="J241" s="49" cm="1">
        <f t="array" ref="J241">INDEX(GMW!$A$2:$NF$60,MATCH(1,(GMW!$NE$2:$NE$60=J$3)*(GMW!$ND$2:$ND$60=J$4)*(GMW!$NF$2:$NF$60=J$1),0),$C241-1966)</f>
        <v>1.3789290000000001</v>
      </c>
      <c r="K241" s="49" cm="1">
        <f t="array" ref="K241">INDEX(GMW!$A$2:$NF$60,MATCH(1,(GMW!$NE$2:$NE$60=K$3)*(GMW!$ND$2:$ND$60=K$4)*(GMW!$NF$2:$NF$60=K$1),0),$C241-1966)</f>
        <v>0</v>
      </c>
      <c r="L241" s="49" cm="1">
        <f t="array" ref="L241">INDEX(GMW!$A$2:$NF$60,MATCH(1,(GMW!$NE$2:$NE$60=L$3)*(GMW!$ND$2:$ND$60=L$4)*(GMW!$NF$2:$NF$60=L$1),0),$C241-1966)</f>
        <v>0</v>
      </c>
      <c r="M241" s="49" cm="1">
        <f t="array" ref="M241">INDEX(GMW!$A$2:$NF$60,MATCH(1,(GMW!$NE$2:$NE$60=M$3)*(GMW!$ND$2:$ND$60=M$4)*(GMW!$NF$2:$NF$60=M$1),0),$C241-1966)</f>
        <v>0</v>
      </c>
      <c r="N241" s="49" cm="1">
        <f t="array" ref="N241">INDEX(GMW!$A$2:$NF$60,MATCH(1,(GMW!$NE$2:$NE$60=N$3)*(GMW!$ND$2:$ND$60=N$4)*(GMW!$NF$2:$NF$60=N$1),0),$C241-1966)</f>
        <v>0</v>
      </c>
      <c r="O241" s="49" cm="1">
        <f t="array" ref="O241">INDEX(GMW!$A$2:$NF$60,MATCH(1,(GMW!$NE$2:$NE$60=O$3)*(GMW!$ND$2:$ND$60=O$4)*(GMW!$NF$2:$NF$60=O$1),0),$C241-1966)</f>
        <v>0</v>
      </c>
      <c r="P241" s="49" cm="1">
        <f t="array" ref="P241">INDEX(GMW!$A$2:$NF$60,MATCH(1,(GMW!$NE$2:$NE$60=P$3)*(GMW!$ND$2:$ND$60=P$4)*(GMW!$NF$2:$NF$60=P$1),0),$C241-1966)</f>
        <v>0</v>
      </c>
      <c r="Q241" s="49" cm="1">
        <f t="array" ref="Q241">INDEX(GMW!$A$2:$NF$60,MATCH(1,(GMW!$NE$2:$NE$60=Q$3)*(GMW!$ND$2:$ND$60=Q$4)*(GMW!$NF$2:$NF$60=Q$1),0),$C241-1966)</f>
        <v>0</v>
      </c>
    </row>
    <row r="242" spans="1:17" x14ac:dyDescent="0.25">
      <c r="B242" s="49">
        <f t="shared" si="9"/>
        <v>2031</v>
      </c>
      <c r="C242" s="49">
        <f t="shared" si="10"/>
        <v>2208</v>
      </c>
      <c r="D242" s="49" cm="1">
        <f t="array" ref="D242">INDEX(GMW!$A$2:$NF$60,MATCH(1,(GMW!$NE$2:$NE$60=D$3)*(GMW!$ND$2:$ND$60=D$4)*(GMW!$NF$2:$NF$60=D$1),0),$C242-1966)</f>
        <v>720114.6</v>
      </c>
      <c r="E242" s="49" cm="1">
        <f t="array" ref="E242">INDEX(GMW!$A$2:$NF$60,MATCH(1,(GMW!$NE$2:$NE$60=E$3)*(GMW!$ND$2:$ND$60=E$4)*(GMW!$NF$2:$NF$60=E$1),0),$C242-1966)</f>
        <v>157.1635</v>
      </c>
      <c r="F242" s="49" cm="1">
        <f t="array" ref="F242">INDEX(GMW!$A$2:$NF$60,MATCH(1,(GMW!$NE$2:$NE$60=F$3)*(GMW!$ND$2:$ND$60=F$4)*(GMW!$NF$2:$NF$60=F$1),0),$C242-1966)</f>
        <v>236732.79999999999</v>
      </c>
      <c r="G242" s="49" cm="1">
        <f t="array" ref="G242">INDEX(GMW!$A$2:$NF$60,MATCH(1,(GMW!$NE$2:$NE$60=G$3)*(GMW!$ND$2:$ND$60=G$4)*(GMW!$NF$2:$NF$60=G$1),0),$C242-1966)</f>
        <v>258188.6</v>
      </c>
      <c r="H242" s="49" cm="1">
        <f t="array" ref="H242">INDEX(GMW!$A$2:$NF$60,MATCH(1,(GMW!$NE$2:$NE$60=H$3)*(GMW!$ND$2:$ND$60=H$4)*(GMW!$NF$2:$NF$60=H$1),0),$C242-1966)</f>
        <v>28859530</v>
      </c>
      <c r="I242" s="49" cm="1">
        <f t="array" ref="I242">INDEX(GMW!$A$2:$NF$60,MATCH(1,(GMW!$NE$2:$NE$60=I$3)*(GMW!$ND$2:$ND$60=I$4)*(GMW!$NF$2:$NF$60=I$1),0),$C242-1966)</f>
        <v>181.71789999999999</v>
      </c>
      <c r="J242" s="49" cm="1">
        <f t="array" ref="J242">INDEX(GMW!$A$2:$NF$60,MATCH(1,(GMW!$NE$2:$NE$60=J$3)*(GMW!$ND$2:$ND$60=J$4)*(GMW!$NF$2:$NF$60=J$1),0),$C242-1966)</f>
        <v>1.3809709999999999</v>
      </c>
      <c r="K242" s="49" cm="1">
        <f t="array" ref="K242">INDEX(GMW!$A$2:$NF$60,MATCH(1,(GMW!$NE$2:$NE$60=K$3)*(GMW!$ND$2:$ND$60=K$4)*(GMW!$NF$2:$NF$60=K$1),0),$C242-1966)</f>
        <v>0</v>
      </c>
      <c r="L242" s="49" cm="1">
        <f t="array" ref="L242">INDEX(GMW!$A$2:$NF$60,MATCH(1,(GMW!$NE$2:$NE$60=L$3)*(GMW!$ND$2:$ND$60=L$4)*(GMW!$NF$2:$NF$60=L$1),0),$C242-1966)</f>
        <v>0</v>
      </c>
      <c r="M242" s="49" cm="1">
        <f t="array" ref="M242">INDEX(GMW!$A$2:$NF$60,MATCH(1,(GMW!$NE$2:$NE$60=M$3)*(GMW!$ND$2:$ND$60=M$4)*(GMW!$NF$2:$NF$60=M$1),0),$C242-1966)</f>
        <v>0</v>
      </c>
      <c r="N242" s="49" cm="1">
        <f t="array" ref="N242">INDEX(GMW!$A$2:$NF$60,MATCH(1,(GMW!$NE$2:$NE$60=N$3)*(GMW!$ND$2:$ND$60=N$4)*(GMW!$NF$2:$NF$60=N$1),0),$C242-1966)</f>
        <v>0</v>
      </c>
      <c r="O242" s="49" cm="1">
        <f t="array" ref="O242">INDEX(GMW!$A$2:$NF$60,MATCH(1,(GMW!$NE$2:$NE$60=O$3)*(GMW!$ND$2:$ND$60=O$4)*(GMW!$NF$2:$NF$60=O$1),0),$C242-1966)</f>
        <v>0</v>
      </c>
      <c r="P242" s="49" cm="1">
        <f t="array" ref="P242">INDEX(GMW!$A$2:$NF$60,MATCH(1,(GMW!$NE$2:$NE$60=P$3)*(GMW!$ND$2:$ND$60=P$4)*(GMW!$NF$2:$NF$60=P$1),0),$C242-1966)</f>
        <v>0</v>
      </c>
      <c r="Q242" s="49" cm="1">
        <f t="array" ref="Q242">INDEX(GMW!$A$2:$NF$60,MATCH(1,(GMW!$NE$2:$NE$60=Q$3)*(GMW!$ND$2:$ND$60=Q$4)*(GMW!$NF$2:$NF$60=Q$1),0),$C242-1966)</f>
        <v>0</v>
      </c>
    </row>
    <row r="243" spans="1:17" x14ac:dyDescent="0.25">
      <c r="A243" s="49">
        <v>2032</v>
      </c>
      <c r="B243" s="49">
        <f t="shared" si="9"/>
        <v>2032</v>
      </c>
      <c r="C243" s="49">
        <f t="shared" si="10"/>
        <v>2209</v>
      </c>
      <c r="D243" s="49" cm="1">
        <f t="array" ref="D243">INDEX(GMW!$A$2:$NF$60,MATCH(1,(GMW!$NE$2:$NE$60=D$3)*(GMW!$ND$2:$ND$60=D$4)*(GMW!$NF$2:$NF$60=D$1),0),$C243-1966)</f>
        <v>722851.1</v>
      </c>
      <c r="E243" s="49" cm="1">
        <f t="array" ref="E243">INDEX(GMW!$A$2:$NF$60,MATCH(1,(GMW!$NE$2:$NE$60=E$3)*(GMW!$ND$2:$ND$60=E$4)*(GMW!$NF$2:$NF$60=E$1),0),$C243-1966)</f>
        <v>157.4228</v>
      </c>
      <c r="F243" s="49" cm="1">
        <f t="array" ref="F243">INDEX(GMW!$A$2:$NF$60,MATCH(1,(GMW!$NE$2:$NE$60=F$3)*(GMW!$ND$2:$ND$60=F$4)*(GMW!$NF$2:$NF$60=F$1),0),$C243-1966)</f>
        <v>237789.8</v>
      </c>
      <c r="G243" s="49" cm="1">
        <f t="array" ref="G243">INDEX(GMW!$A$2:$NF$60,MATCH(1,(GMW!$NE$2:$NE$60=G$3)*(GMW!$ND$2:$ND$60=G$4)*(GMW!$NF$2:$NF$60=G$1),0),$C243-1966)</f>
        <v>259470.6</v>
      </c>
      <c r="H243" s="49" cm="1">
        <f t="array" ref="H243">INDEX(GMW!$A$2:$NF$60,MATCH(1,(GMW!$NE$2:$NE$60=H$3)*(GMW!$ND$2:$ND$60=H$4)*(GMW!$NF$2:$NF$60=H$1),0),$C243-1966)</f>
        <v>29001420</v>
      </c>
      <c r="I243" s="49" cm="1">
        <f t="array" ref="I243">INDEX(GMW!$A$2:$NF$60,MATCH(1,(GMW!$NE$2:$NE$60=I$3)*(GMW!$ND$2:$ND$60=I$4)*(GMW!$NF$2:$NF$60=I$1),0),$C243-1966)</f>
        <v>183.15729999999999</v>
      </c>
      <c r="J243" s="49" cm="1">
        <f t="array" ref="J243">INDEX(GMW!$A$2:$NF$60,MATCH(1,(GMW!$NE$2:$NE$60=J$3)*(GMW!$ND$2:$ND$60=J$4)*(GMW!$NF$2:$NF$60=J$1),0),$C243-1966)</f>
        <v>1.382992</v>
      </c>
      <c r="K243" s="49" cm="1">
        <f t="array" ref="K243">INDEX(GMW!$A$2:$NF$60,MATCH(1,(GMW!$NE$2:$NE$60=K$3)*(GMW!$ND$2:$ND$60=K$4)*(GMW!$NF$2:$NF$60=K$1),0),$C243-1966)</f>
        <v>0</v>
      </c>
      <c r="L243" s="49" cm="1">
        <f t="array" ref="L243">INDEX(GMW!$A$2:$NF$60,MATCH(1,(GMW!$NE$2:$NE$60=L$3)*(GMW!$ND$2:$ND$60=L$4)*(GMW!$NF$2:$NF$60=L$1),0),$C243-1966)</f>
        <v>0</v>
      </c>
      <c r="M243" s="49" cm="1">
        <f t="array" ref="M243">INDEX(GMW!$A$2:$NF$60,MATCH(1,(GMW!$NE$2:$NE$60=M$3)*(GMW!$ND$2:$ND$60=M$4)*(GMW!$NF$2:$NF$60=M$1),0),$C243-1966)</f>
        <v>0</v>
      </c>
      <c r="N243" s="49" cm="1">
        <f t="array" ref="N243">INDEX(GMW!$A$2:$NF$60,MATCH(1,(GMW!$NE$2:$NE$60=N$3)*(GMW!$ND$2:$ND$60=N$4)*(GMW!$NF$2:$NF$60=N$1),0),$C243-1966)</f>
        <v>0</v>
      </c>
      <c r="O243" s="49" cm="1">
        <f t="array" ref="O243">INDEX(GMW!$A$2:$NF$60,MATCH(1,(GMW!$NE$2:$NE$60=O$3)*(GMW!$ND$2:$ND$60=O$4)*(GMW!$NF$2:$NF$60=O$1),0),$C243-1966)</f>
        <v>0</v>
      </c>
      <c r="P243" s="49" cm="1">
        <f t="array" ref="P243">INDEX(GMW!$A$2:$NF$60,MATCH(1,(GMW!$NE$2:$NE$60=P$3)*(GMW!$ND$2:$ND$60=P$4)*(GMW!$NF$2:$NF$60=P$1),0),$C243-1966)</f>
        <v>0</v>
      </c>
      <c r="Q243" s="49" cm="1">
        <f t="array" ref="Q243">INDEX(GMW!$A$2:$NF$60,MATCH(1,(GMW!$NE$2:$NE$60=Q$3)*(GMW!$ND$2:$ND$60=Q$4)*(GMW!$NF$2:$NF$60=Q$1),0),$C243-1966)</f>
        <v>0</v>
      </c>
    </row>
    <row r="244" spans="1:17" x14ac:dyDescent="0.25">
      <c r="B244" s="49">
        <f t="shared" si="9"/>
        <v>2032</v>
      </c>
      <c r="C244" s="49">
        <f t="shared" si="10"/>
        <v>2210</v>
      </c>
      <c r="D244" s="49" cm="1">
        <f t="array" ref="D244">INDEX(GMW!$A$2:$NF$60,MATCH(1,(GMW!$NE$2:$NE$60=D$3)*(GMW!$ND$2:$ND$60=D$4)*(GMW!$NF$2:$NF$60=D$1),0),$C244-1966)</f>
        <v>725597.3</v>
      </c>
      <c r="E244" s="49" cm="1">
        <f t="array" ref="E244">INDEX(GMW!$A$2:$NF$60,MATCH(1,(GMW!$NE$2:$NE$60=E$3)*(GMW!$ND$2:$ND$60=E$4)*(GMW!$NF$2:$NF$60=E$1),0),$C244-1966)</f>
        <v>158.76599999999999</v>
      </c>
      <c r="F244" s="49" cm="1">
        <f t="array" ref="F244">INDEX(GMW!$A$2:$NF$60,MATCH(1,(GMW!$NE$2:$NE$60=F$3)*(GMW!$ND$2:$ND$60=F$4)*(GMW!$NF$2:$NF$60=F$1),0),$C244-1966)</f>
        <v>238852.5</v>
      </c>
      <c r="G244" s="49" cm="1">
        <f t="array" ref="G244">INDEX(GMW!$A$2:$NF$60,MATCH(1,(GMW!$NE$2:$NE$60=G$3)*(GMW!$ND$2:$ND$60=G$4)*(GMW!$NF$2:$NF$60=G$1),0),$C244-1966)</f>
        <v>260759.2</v>
      </c>
      <c r="H244" s="49" cm="1">
        <f t="array" ref="H244">INDEX(GMW!$A$2:$NF$60,MATCH(1,(GMW!$NE$2:$NE$60=H$3)*(GMW!$ND$2:$ND$60=H$4)*(GMW!$NF$2:$NF$60=H$1),0),$C244-1966)</f>
        <v>29176420</v>
      </c>
      <c r="I244" s="49" cm="1">
        <f t="array" ref="I244">INDEX(GMW!$A$2:$NF$60,MATCH(1,(GMW!$NE$2:$NE$60=I$3)*(GMW!$ND$2:$ND$60=I$4)*(GMW!$NF$2:$NF$60=I$1),0),$C244-1966)</f>
        <v>184.09</v>
      </c>
      <c r="J244" s="49" cm="1">
        <f t="array" ref="J244">INDEX(GMW!$A$2:$NF$60,MATCH(1,(GMW!$NE$2:$NE$60=J$3)*(GMW!$ND$2:$ND$60=J$4)*(GMW!$NF$2:$NF$60=J$1),0),$C244-1966)</f>
        <v>1.3849959999999999</v>
      </c>
      <c r="K244" s="49" cm="1">
        <f t="array" ref="K244">INDEX(GMW!$A$2:$NF$60,MATCH(1,(GMW!$NE$2:$NE$60=K$3)*(GMW!$ND$2:$ND$60=K$4)*(GMW!$NF$2:$NF$60=K$1),0),$C244-1966)</f>
        <v>0</v>
      </c>
      <c r="L244" s="49" cm="1">
        <f t="array" ref="L244">INDEX(GMW!$A$2:$NF$60,MATCH(1,(GMW!$NE$2:$NE$60=L$3)*(GMW!$ND$2:$ND$60=L$4)*(GMW!$NF$2:$NF$60=L$1),0),$C244-1966)</f>
        <v>0</v>
      </c>
      <c r="M244" s="49" cm="1">
        <f t="array" ref="M244">INDEX(GMW!$A$2:$NF$60,MATCH(1,(GMW!$NE$2:$NE$60=M$3)*(GMW!$ND$2:$ND$60=M$4)*(GMW!$NF$2:$NF$60=M$1),0),$C244-1966)</f>
        <v>0</v>
      </c>
      <c r="N244" s="49" cm="1">
        <f t="array" ref="N244">INDEX(GMW!$A$2:$NF$60,MATCH(1,(GMW!$NE$2:$NE$60=N$3)*(GMW!$ND$2:$ND$60=N$4)*(GMW!$NF$2:$NF$60=N$1),0),$C244-1966)</f>
        <v>0</v>
      </c>
      <c r="O244" s="49" cm="1">
        <f t="array" ref="O244">INDEX(GMW!$A$2:$NF$60,MATCH(1,(GMW!$NE$2:$NE$60=O$3)*(GMW!$ND$2:$ND$60=O$4)*(GMW!$NF$2:$NF$60=O$1),0),$C244-1966)</f>
        <v>0</v>
      </c>
      <c r="P244" s="49" cm="1">
        <f t="array" ref="P244">INDEX(GMW!$A$2:$NF$60,MATCH(1,(GMW!$NE$2:$NE$60=P$3)*(GMW!$ND$2:$ND$60=P$4)*(GMW!$NF$2:$NF$60=P$1),0),$C244-1966)</f>
        <v>0</v>
      </c>
      <c r="Q244" s="49" cm="1">
        <f t="array" ref="Q244">INDEX(GMW!$A$2:$NF$60,MATCH(1,(GMW!$NE$2:$NE$60=Q$3)*(GMW!$ND$2:$ND$60=Q$4)*(GMW!$NF$2:$NF$60=Q$1),0),$C244-1966)</f>
        <v>0</v>
      </c>
    </row>
    <row r="245" spans="1:17" x14ac:dyDescent="0.25">
      <c r="B245" s="49">
        <f t="shared" si="9"/>
        <v>2032</v>
      </c>
      <c r="C245" s="49">
        <f t="shared" si="10"/>
        <v>2211</v>
      </c>
      <c r="D245" s="49" cm="1">
        <f t="array" ref="D245">INDEX(GMW!$A$2:$NF$60,MATCH(1,(GMW!$NE$2:$NE$60=D$3)*(GMW!$ND$2:$ND$60=D$4)*(GMW!$NF$2:$NF$60=D$1),0),$C245-1966)</f>
        <v>728427.3</v>
      </c>
      <c r="E245" s="49" cm="1">
        <f t="array" ref="E245">INDEX(GMW!$A$2:$NF$60,MATCH(1,(GMW!$NE$2:$NE$60=E$3)*(GMW!$ND$2:$ND$60=E$4)*(GMW!$NF$2:$NF$60=E$1),0),$C245-1966)</f>
        <v>159.5292</v>
      </c>
      <c r="F245" s="49" cm="1">
        <f t="array" ref="F245">INDEX(GMW!$A$2:$NF$60,MATCH(1,(GMW!$NE$2:$NE$60=F$3)*(GMW!$ND$2:$ND$60=F$4)*(GMW!$NF$2:$NF$60=F$1),0),$C245-1966)</f>
        <v>239939.6</v>
      </c>
      <c r="G245" s="49" cm="1">
        <f t="array" ref="G245">INDEX(GMW!$A$2:$NF$60,MATCH(1,(GMW!$NE$2:$NE$60=G$3)*(GMW!$ND$2:$ND$60=G$4)*(GMW!$NF$2:$NF$60=G$1),0),$C245-1966)</f>
        <v>262077.8</v>
      </c>
      <c r="H245" s="49" cm="1">
        <f t="array" ref="H245">INDEX(GMW!$A$2:$NF$60,MATCH(1,(GMW!$NE$2:$NE$60=H$3)*(GMW!$ND$2:$ND$60=H$4)*(GMW!$NF$2:$NF$60=H$1),0),$C245-1966)</f>
        <v>29345840</v>
      </c>
      <c r="I245" s="49" cm="1">
        <f t="array" ref="I245">INDEX(GMW!$A$2:$NF$60,MATCH(1,(GMW!$NE$2:$NE$60=I$3)*(GMW!$ND$2:$ND$60=I$4)*(GMW!$NF$2:$NF$60=I$1),0),$C245-1966)</f>
        <v>185.80359999999999</v>
      </c>
      <c r="J245" s="49" cm="1">
        <f t="array" ref="J245">INDEX(GMW!$A$2:$NF$60,MATCH(1,(GMW!$NE$2:$NE$60=J$3)*(GMW!$ND$2:$ND$60=J$4)*(GMW!$NF$2:$NF$60=J$1),0),$C245-1966)</f>
        <v>1.3869880000000001</v>
      </c>
      <c r="K245" s="49" cm="1">
        <f t="array" ref="K245">INDEX(GMW!$A$2:$NF$60,MATCH(1,(GMW!$NE$2:$NE$60=K$3)*(GMW!$ND$2:$ND$60=K$4)*(GMW!$NF$2:$NF$60=K$1),0),$C245-1966)</f>
        <v>0</v>
      </c>
      <c r="L245" s="49" cm="1">
        <f t="array" ref="L245">INDEX(GMW!$A$2:$NF$60,MATCH(1,(GMW!$NE$2:$NE$60=L$3)*(GMW!$ND$2:$ND$60=L$4)*(GMW!$NF$2:$NF$60=L$1),0),$C245-1966)</f>
        <v>0</v>
      </c>
      <c r="M245" s="49" cm="1">
        <f t="array" ref="M245">INDEX(GMW!$A$2:$NF$60,MATCH(1,(GMW!$NE$2:$NE$60=M$3)*(GMW!$ND$2:$ND$60=M$4)*(GMW!$NF$2:$NF$60=M$1),0),$C245-1966)</f>
        <v>0</v>
      </c>
      <c r="N245" s="49" cm="1">
        <f t="array" ref="N245">INDEX(GMW!$A$2:$NF$60,MATCH(1,(GMW!$NE$2:$NE$60=N$3)*(GMW!$ND$2:$ND$60=N$4)*(GMW!$NF$2:$NF$60=N$1),0),$C245-1966)</f>
        <v>0</v>
      </c>
      <c r="O245" s="49" cm="1">
        <f t="array" ref="O245">INDEX(GMW!$A$2:$NF$60,MATCH(1,(GMW!$NE$2:$NE$60=O$3)*(GMW!$ND$2:$ND$60=O$4)*(GMW!$NF$2:$NF$60=O$1),0),$C245-1966)</f>
        <v>0</v>
      </c>
      <c r="P245" s="49" cm="1">
        <f t="array" ref="P245">INDEX(GMW!$A$2:$NF$60,MATCH(1,(GMW!$NE$2:$NE$60=P$3)*(GMW!$ND$2:$ND$60=P$4)*(GMW!$NF$2:$NF$60=P$1),0),$C245-1966)</f>
        <v>0</v>
      </c>
      <c r="Q245" s="49" cm="1">
        <f t="array" ref="Q245">INDEX(GMW!$A$2:$NF$60,MATCH(1,(GMW!$NE$2:$NE$60=Q$3)*(GMW!$ND$2:$ND$60=Q$4)*(GMW!$NF$2:$NF$60=Q$1),0),$C245-1966)</f>
        <v>0</v>
      </c>
    </row>
    <row r="246" spans="1:17" x14ac:dyDescent="0.25">
      <c r="B246" s="49">
        <f t="shared" si="9"/>
        <v>2032</v>
      </c>
      <c r="C246" s="49">
        <f t="shared" si="10"/>
        <v>2212</v>
      </c>
      <c r="D246" s="49" cm="1">
        <f t="array" ref="D246">INDEX(GMW!$A$2:$NF$60,MATCH(1,(GMW!$NE$2:$NE$60=D$3)*(GMW!$ND$2:$ND$60=D$4)*(GMW!$NF$2:$NF$60=D$1),0),$C246-1966)</f>
        <v>731268.5</v>
      </c>
      <c r="E246" s="49" cm="1">
        <f t="array" ref="E246">INDEX(GMW!$A$2:$NF$60,MATCH(1,(GMW!$NE$2:$NE$60=E$3)*(GMW!$ND$2:$ND$60=E$4)*(GMW!$NF$2:$NF$60=E$1),0),$C246-1966)</f>
        <v>160.30690000000001</v>
      </c>
      <c r="F246" s="49" cm="1">
        <f t="array" ref="F246">INDEX(GMW!$A$2:$NF$60,MATCH(1,(GMW!$NE$2:$NE$60=F$3)*(GMW!$ND$2:$ND$60=F$4)*(GMW!$NF$2:$NF$60=F$1),0),$C246-1966)</f>
        <v>241032.6</v>
      </c>
      <c r="G246" s="49" cm="1">
        <f t="array" ref="G246">INDEX(GMW!$A$2:$NF$60,MATCH(1,(GMW!$NE$2:$NE$60=G$3)*(GMW!$ND$2:$ND$60=G$4)*(GMW!$NF$2:$NF$60=G$1),0),$C246-1966)</f>
        <v>263404</v>
      </c>
      <c r="H246" s="49" cm="1">
        <f t="array" ref="H246">INDEX(GMW!$A$2:$NF$60,MATCH(1,(GMW!$NE$2:$NE$60=H$3)*(GMW!$ND$2:$ND$60=H$4)*(GMW!$NF$2:$NF$60=H$1),0),$C246-1966)</f>
        <v>29531450</v>
      </c>
      <c r="I246" s="49" cm="1">
        <f t="array" ref="I246">INDEX(GMW!$A$2:$NF$60,MATCH(1,(GMW!$NE$2:$NE$60=I$3)*(GMW!$ND$2:$ND$60=I$4)*(GMW!$NF$2:$NF$60=I$1),0),$C246-1966)</f>
        <v>186.66730000000001</v>
      </c>
      <c r="J246" s="49" cm="1">
        <f t="array" ref="J246">INDEX(GMW!$A$2:$NF$60,MATCH(1,(GMW!$NE$2:$NE$60=J$3)*(GMW!$ND$2:$ND$60=J$4)*(GMW!$NF$2:$NF$60=J$1),0),$C246-1966)</f>
        <v>1.38896</v>
      </c>
      <c r="K246" s="49" cm="1">
        <f t="array" ref="K246">INDEX(GMW!$A$2:$NF$60,MATCH(1,(GMW!$NE$2:$NE$60=K$3)*(GMW!$ND$2:$ND$60=K$4)*(GMW!$NF$2:$NF$60=K$1),0),$C246-1966)</f>
        <v>0</v>
      </c>
      <c r="L246" s="49" cm="1">
        <f t="array" ref="L246">INDEX(GMW!$A$2:$NF$60,MATCH(1,(GMW!$NE$2:$NE$60=L$3)*(GMW!$ND$2:$ND$60=L$4)*(GMW!$NF$2:$NF$60=L$1),0),$C246-1966)</f>
        <v>0</v>
      </c>
      <c r="M246" s="49" cm="1">
        <f t="array" ref="M246">INDEX(GMW!$A$2:$NF$60,MATCH(1,(GMW!$NE$2:$NE$60=M$3)*(GMW!$ND$2:$ND$60=M$4)*(GMW!$NF$2:$NF$60=M$1),0),$C246-1966)</f>
        <v>0</v>
      </c>
      <c r="N246" s="49" cm="1">
        <f t="array" ref="N246">INDEX(GMW!$A$2:$NF$60,MATCH(1,(GMW!$NE$2:$NE$60=N$3)*(GMW!$ND$2:$ND$60=N$4)*(GMW!$NF$2:$NF$60=N$1),0),$C246-1966)</f>
        <v>0</v>
      </c>
      <c r="O246" s="49" cm="1">
        <f t="array" ref="O246">INDEX(GMW!$A$2:$NF$60,MATCH(1,(GMW!$NE$2:$NE$60=O$3)*(GMW!$ND$2:$ND$60=O$4)*(GMW!$NF$2:$NF$60=O$1),0),$C246-1966)</f>
        <v>0</v>
      </c>
      <c r="P246" s="49" cm="1">
        <f t="array" ref="P246">INDEX(GMW!$A$2:$NF$60,MATCH(1,(GMW!$NE$2:$NE$60=P$3)*(GMW!$ND$2:$ND$60=P$4)*(GMW!$NF$2:$NF$60=P$1),0),$C246-1966)</f>
        <v>0</v>
      </c>
      <c r="Q246" s="49" cm="1">
        <f t="array" ref="Q246">INDEX(GMW!$A$2:$NF$60,MATCH(1,(GMW!$NE$2:$NE$60=Q$3)*(GMW!$ND$2:$ND$60=Q$4)*(GMW!$NF$2:$NF$60=Q$1),0),$C246-1966)</f>
        <v>0</v>
      </c>
    </row>
    <row r="247" spans="1:17" x14ac:dyDescent="0.25">
      <c r="A247" s="49">
        <v>2033</v>
      </c>
      <c r="B247" s="49">
        <f t="shared" si="9"/>
        <v>2033</v>
      </c>
      <c r="C247" s="49">
        <f t="shared" si="10"/>
        <v>2213</v>
      </c>
      <c r="D247" s="49" cm="1">
        <f t="array" ref="D247">INDEX(GMW!$A$2:$NF$60,MATCH(1,(GMW!$NE$2:$NE$60=D$3)*(GMW!$ND$2:$ND$60=D$4)*(GMW!$NF$2:$NF$60=D$1),0),$C247-1966)</f>
        <v>734221</v>
      </c>
      <c r="E247" s="49" cm="1">
        <f t="array" ref="E247">INDEX(GMW!$A$2:$NF$60,MATCH(1,(GMW!$NE$2:$NE$60=E$3)*(GMW!$ND$2:$ND$60=E$4)*(GMW!$NF$2:$NF$60=E$1),0),$C247-1966)</f>
        <v>160.5712</v>
      </c>
      <c r="F247" s="49" cm="1">
        <f t="array" ref="F247">INDEX(GMW!$A$2:$NF$60,MATCH(1,(GMW!$NE$2:$NE$60=F$3)*(GMW!$ND$2:$ND$60=F$4)*(GMW!$NF$2:$NF$60=F$1),0),$C247-1966)</f>
        <v>242119.5</v>
      </c>
      <c r="G247" s="49" cm="1">
        <f t="array" ref="G247">INDEX(GMW!$A$2:$NF$60,MATCH(1,(GMW!$NE$2:$NE$60=G$3)*(GMW!$ND$2:$ND$60=G$4)*(GMW!$NF$2:$NF$60=G$1),0),$C247-1966)</f>
        <v>264760.8</v>
      </c>
      <c r="H247" s="49" cm="1">
        <f t="array" ref="H247">INDEX(GMW!$A$2:$NF$60,MATCH(1,(GMW!$NE$2:$NE$60=H$3)*(GMW!$ND$2:$ND$60=H$4)*(GMW!$NF$2:$NF$60=H$1),0),$C247-1966)</f>
        <v>29673890</v>
      </c>
      <c r="I247" s="49" cm="1">
        <f t="array" ref="I247">INDEX(GMW!$A$2:$NF$60,MATCH(1,(GMW!$NE$2:$NE$60=I$3)*(GMW!$ND$2:$ND$60=I$4)*(GMW!$NF$2:$NF$60=I$1),0),$C247-1966)</f>
        <v>188.14590000000001</v>
      </c>
      <c r="J247" s="49" cm="1">
        <f t="array" ref="J247">INDEX(GMW!$A$2:$NF$60,MATCH(1,(GMW!$NE$2:$NE$60=J$3)*(GMW!$ND$2:$ND$60=J$4)*(GMW!$NF$2:$NF$60=J$1),0),$C247-1966)</f>
        <v>1.390914</v>
      </c>
      <c r="K247" s="49" cm="1">
        <f t="array" ref="K247">INDEX(GMW!$A$2:$NF$60,MATCH(1,(GMW!$NE$2:$NE$60=K$3)*(GMW!$ND$2:$ND$60=K$4)*(GMW!$NF$2:$NF$60=K$1),0),$C247-1966)</f>
        <v>0</v>
      </c>
      <c r="L247" s="49" cm="1">
        <f t="array" ref="L247">INDEX(GMW!$A$2:$NF$60,MATCH(1,(GMW!$NE$2:$NE$60=L$3)*(GMW!$ND$2:$ND$60=L$4)*(GMW!$NF$2:$NF$60=L$1),0),$C247-1966)</f>
        <v>0</v>
      </c>
      <c r="M247" s="49" cm="1">
        <f t="array" ref="M247">INDEX(GMW!$A$2:$NF$60,MATCH(1,(GMW!$NE$2:$NE$60=M$3)*(GMW!$ND$2:$ND$60=M$4)*(GMW!$NF$2:$NF$60=M$1),0),$C247-1966)</f>
        <v>0</v>
      </c>
      <c r="N247" s="49" cm="1">
        <f t="array" ref="N247">INDEX(GMW!$A$2:$NF$60,MATCH(1,(GMW!$NE$2:$NE$60=N$3)*(GMW!$ND$2:$ND$60=N$4)*(GMW!$NF$2:$NF$60=N$1),0),$C247-1966)</f>
        <v>0</v>
      </c>
      <c r="O247" s="49" cm="1">
        <f t="array" ref="O247">INDEX(GMW!$A$2:$NF$60,MATCH(1,(GMW!$NE$2:$NE$60=O$3)*(GMW!$ND$2:$ND$60=O$4)*(GMW!$NF$2:$NF$60=O$1),0),$C247-1966)</f>
        <v>0</v>
      </c>
      <c r="P247" s="49" cm="1">
        <f t="array" ref="P247">INDEX(GMW!$A$2:$NF$60,MATCH(1,(GMW!$NE$2:$NE$60=P$3)*(GMW!$ND$2:$ND$60=P$4)*(GMW!$NF$2:$NF$60=P$1),0),$C247-1966)</f>
        <v>0</v>
      </c>
      <c r="Q247" s="49" cm="1">
        <f t="array" ref="Q247">INDEX(GMW!$A$2:$NF$60,MATCH(1,(GMW!$NE$2:$NE$60=Q$3)*(GMW!$ND$2:$ND$60=Q$4)*(GMW!$NF$2:$NF$60=Q$1),0),$C247-1966)</f>
        <v>0</v>
      </c>
    </row>
    <row r="248" spans="1:17" x14ac:dyDescent="0.25">
      <c r="B248" s="49">
        <f t="shared" si="9"/>
        <v>2033</v>
      </c>
      <c r="C248" s="49">
        <f t="shared" si="10"/>
        <v>2214</v>
      </c>
      <c r="D248" s="49" cm="1">
        <f t="array" ref="D248">INDEX(GMW!$A$2:$NF$60,MATCH(1,(GMW!$NE$2:$NE$60=D$3)*(GMW!$ND$2:$ND$60=D$4)*(GMW!$NF$2:$NF$60=D$1),0),$C248-1966)</f>
        <v>737184.7</v>
      </c>
      <c r="E248" s="49" cm="1">
        <f t="array" ref="E248">INDEX(GMW!$A$2:$NF$60,MATCH(1,(GMW!$NE$2:$NE$60=E$3)*(GMW!$ND$2:$ND$60=E$4)*(GMW!$NF$2:$NF$60=E$1),0),$C248-1966)</f>
        <v>161.94149999999999</v>
      </c>
      <c r="F248" s="49" cm="1">
        <f t="array" ref="F248">INDEX(GMW!$A$2:$NF$60,MATCH(1,(GMW!$NE$2:$NE$60=F$3)*(GMW!$ND$2:$ND$60=F$4)*(GMW!$NF$2:$NF$60=F$1),0),$C248-1966)</f>
        <v>243211.9</v>
      </c>
      <c r="G248" s="49" cm="1">
        <f t="array" ref="G248">INDEX(GMW!$A$2:$NF$60,MATCH(1,(GMW!$NE$2:$NE$60=G$3)*(GMW!$ND$2:$ND$60=G$4)*(GMW!$NF$2:$NF$60=G$1),0),$C248-1966)</f>
        <v>266124.79999999999</v>
      </c>
      <c r="H248" s="49" cm="1">
        <f t="array" ref="H248">INDEX(GMW!$A$2:$NF$60,MATCH(1,(GMW!$NE$2:$NE$60=H$3)*(GMW!$ND$2:$ND$60=H$4)*(GMW!$NF$2:$NF$60=H$1),0),$C248-1966)</f>
        <v>29851280</v>
      </c>
      <c r="I248" s="49" cm="1">
        <f t="array" ref="I248">INDEX(GMW!$A$2:$NF$60,MATCH(1,(GMW!$NE$2:$NE$60=I$3)*(GMW!$ND$2:$ND$60=I$4)*(GMW!$NF$2:$NF$60=I$1),0),$C248-1966)</f>
        <v>189.10390000000001</v>
      </c>
      <c r="J248" s="49" cm="1">
        <f t="array" ref="J248">INDEX(GMW!$A$2:$NF$60,MATCH(1,(GMW!$NE$2:$NE$60=J$3)*(GMW!$ND$2:$ND$60=J$4)*(GMW!$NF$2:$NF$60=J$1),0),$C248-1966)</f>
        <v>1.3928529999999999</v>
      </c>
      <c r="K248" s="49" cm="1">
        <f t="array" ref="K248">INDEX(GMW!$A$2:$NF$60,MATCH(1,(GMW!$NE$2:$NE$60=K$3)*(GMW!$ND$2:$ND$60=K$4)*(GMW!$NF$2:$NF$60=K$1),0),$C248-1966)</f>
        <v>0</v>
      </c>
      <c r="L248" s="49" cm="1">
        <f t="array" ref="L248">INDEX(GMW!$A$2:$NF$60,MATCH(1,(GMW!$NE$2:$NE$60=L$3)*(GMW!$ND$2:$ND$60=L$4)*(GMW!$NF$2:$NF$60=L$1),0),$C248-1966)</f>
        <v>0</v>
      </c>
      <c r="M248" s="49" cm="1">
        <f t="array" ref="M248">INDEX(GMW!$A$2:$NF$60,MATCH(1,(GMW!$NE$2:$NE$60=M$3)*(GMW!$ND$2:$ND$60=M$4)*(GMW!$NF$2:$NF$60=M$1),0),$C248-1966)</f>
        <v>0</v>
      </c>
      <c r="N248" s="49" cm="1">
        <f t="array" ref="N248">INDEX(GMW!$A$2:$NF$60,MATCH(1,(GMW!$NE$2:$NE$60=N$3)*(GMW!$ND$2:$ND$60=N$4)*(GMW!$NF$2:$NF$60=N$1),0),$C248-1966)</f>
        <v>0</v>
      </c>
      <c r="O248" s="49" cm="1">
        <f t="array" ref="O248">INDEX(GMW!$A$2:$NF$60,MATCH(1,(GMW!$NE$2:$NE$60=O$3)*(GMW!$ND$2:$ND$60=O$4)*(GMW!$NF$2:$NF$60=O$1),0),$C248-1966)</f>
        <v>0</v>
      </c>
      <c r="P248" s="49" cm="1">
        <f t="array" ref="P248">INDEX(GMW!$A$2:$NF$60,MATCH(1,(GMW!$NE$2:$NE$60=P$3)*(GMW!$ND$2:$ND$60=P$4)*(GMW!$NF$2:$NF$60=P$1),0),$C248-1966)</f>
        <v>0</v>
      </c>
      <c r="Q248" s="49" cm="1">
        <f t="array" ref="Q248">INDEX(GMW!$A$2:$NF$60,MATCH(1,(GMW!$NE$2:$NE$60=Q$3)*(GMW!$ND$2:$ND$60=Q$4)*(GMW!$NF$2:$NF$60=Q$1),0),$C248-1966)</f>
        <v>0</v>
      </c>
    </row>
    <row r="249" spans="1:17" x14ac:dyDescent="0.25">
      <c r="B249" s="49">
        <f t="shared" si="9"/>
        <v>2033</v>
      </c>
      <c r="C249" s="49">
        <f t="shared" si="10"/>
        <v>2215</v>
      </c>
      <c r="D249" s="49" cm="1">
        <f t="array" ref="D249">INDEX(GMW!$A$2:$NF$60,MATCH(1,(GMW!$NE$2:$NE$60=D$3)*(GMW!$ND$2:$ND$60=D$4)*(GMW!$NF$2:$NF$60=D$1),0),$C249-1966)</f>
        <v>740039.9</v>
      </c>
      <c r="E249" s="49" cm="1">
        <f t="array" ref="E249">INDEX(GMW!$A$2:$NF$60,MATCH(1,(GMW!$NE$2:$NE$60=E$3)*(GMW!$ND$2:$ND$60=E$4)*(GMW!$NF$2:$NF$60=E$1),0),$C249-1966)</f>
        <v>162.72020000000001</v>
      </c>
      <c r="F249" s="49" cm="1">
        <f t="array" ref="F249">INDEX(GMW!$A$2:$NF$60,MATCH(1,(GMW!$NE$2:$NE$60=F$3)*(GMW!$ND$2:$ND$60=F$4)*(GMW!$NF$2:$NF$60=F$1),0),$C249-1966)</f>
        <v>244272</v>
      </c>
      <c r="G249" s="49" cm="1">
        <f t="array" ref="G249">INDEX(GMW!$A$2:$NF$60,MATCH(1,(GMW!$NE$2:$NE$60=G$3)*(GMW!$ND$2:$ND$60=G$4)*(GMW!$NF$2:$NF$60=G$1),0),$C249-1966)</f>
        <v>267457.8</v>
      </c>
      <c r="H249" s="49" cm="1">
        <f t="array" ref="H249">INDEX(GMW!$A$2:$NF$60,MATCH(1,(GMW!$NE$2:$NE$60=H$3)*(GMW!$ND$2:$ND$60=H$4)*(GMW!$NF$2:$NF$60=H$1),0),$C249-1966)</f>
        <v>30022270</v>
      </c>
      <c r="I249" s="49" cm="1">
        <f t="array" ref="I249">INDEX(GMW!$A$2:$NF$60,MATCH(1,(GMW!$NE$2:$NE$60=I$3)*(GMW!$ND$2:$ND$60=I$4)*(GMW!$NF$2:$NF$60=I$1),0),$C249-1966)</f>
        <v>190.86320000000001</v>
      </c>
      <c r="J249" s="49" cm="1">
        <f t="array" ref="J249">INDEX(GMW!$A$2:$NF$60,MATCH(1,(GMW!$NE$2:$NE$60=J$3)*(GMW!$ND$2:$ND$60=J$4)*(GMW!$NF$2:$NF$60=J$1),0),$C249-1966)</f>
        <v>1.394776</v>
      </c>
      <c r="K249" s="49" cm="1">
        <f t="array" ref="K249">INDEX(GMW!$A$2:$NF$60,MATCH(1,(GMW!$NE$2:$NE$60=K$3)*(GMW!$ND$2:$ND$60=K$4)*(GMW!$NF$2:$NF$60=K$1),0),$C249-1966)</f>
        <v>0</v>
      </c>
      <c r="L249" s="49" cm="1">
        <f t="array" ref="L249">INDEX(GMW!$A$2:$NF$60,MATCH(1,(GMW!$NE$2:$NE$60=L$3)*(GMW!$ND$2:$ND$60=L$4)*(GMW!$NF$2:$NF$60=L$1),0),$C249-1966)</f>
        <v>0</v>
      </c>
      <c r="M249" s="49" cm="1">
        <f t="array" ref="M249">INDEX(GMW!$A$2:$NF$60,MATCH(1,(GMW!$NE$2:$NE$60=M$3)*(GMW!$ND$2:$ND$60=M$4)*(GMW!$NF$2:$NF$60=M$1),0),$C249-1966)</f>
        <v>0</v>
      </c>
      <c r="N249" s="49" cm="1">
        <f t="array" ref="N249">INDEX(GMW!$A$2:$NF$60,MATCH(1,(GMW!$NE$2:$NE$60=N$3)*(GMW!$ND$2:$ND$60=N$4)*(GMW!$NF$2:$NF$60=N$1),0),$C249-1966)</f>
        <v>0</v>
      </c>
      <c r="O249" s="49" cm="1">
        <f t="array" ref="O249">INDEX(GMW!$A$2:$NF$60,MATCH(1,(GMW!$NE$2:$NE$60=O$3)*(GMW!$ND$2:$ND$60=O$4)*(GMW!$NF$2:$NF$60=O$1),0),$C249-1966)</f>
        <v>0</v>
      </c>
      <c r="P249" s="49" cm="1">
        <f t="array" ref="P249">INDEX(GMW!$A$2:$NF$60,MATCH(1,(GMW!$NE$2:$NE$60=P$3)*(GMW!$ND$2:$ND$60=P$4)*(GMW!$NF$2:$NF$60=P$1),0),$C249-1966)</f>
        <v>0</v>
      </c>
      <c r="Q249" s="49" cm="1">
        <f t="array" ref="Q249">INDEX(GMW!$A$2:$NF$60,MATCH(1,(GMW!$NE$2:$NE$60=Q$3)*(GMW!$ND$2:$ND$60=Q$4)*(GMW!$NF$2:$NF$60=Q$1),0),$C249-1966)</f>
        <v>0</v>
      </c>
    </row>
    <row r="250" spans="1:17" x14ac:dyDescent="0.25">
      <c r="B250" s="49">
        <f t="shared" si="9"/>
        <v>2033</v>
      </c>
      <c r="C250" s="49">
        <f t="shared" si="10"/>
        <v>2216</v>
      </c>
      <c r="D250" s="49" cm="1">
        <f t="array" ref="D250">INDEX(GMW!$A$2:$NF$60,MATCH(1,(GMW!$NE$2:$NE$60=D$3)*(GMW!$ND$2:$ND$60=D$4)*(GMW!$NF$2:$NF$60=D$1),0),$C250-1966)</f>
        <v>742909.8</v>
      </c>
      <c r="E250" s="49" cm="1">
        <f t="array" ref="E250">INDEX(GMW!$A$2:$NF$60,MATCH(1,(GMW!$NE$2:$NE$60=E$3)*(GMW!$ND$2:$ND$60=E$4)*(GMW!$NF$2:$NF$60=E$1),0),$C250-1966)</f>
        <v>163.51329999999999</v>
      </c>
      <c r="F250" s="49" cm="1">
        <f t="array" ref="F250">INDEX(GMW!$A$2:$NF$60,MATCH(1,(GMW!$NE$2:$NE$60=F$3)*(GMW!$ND$2:$ND$60=F$4)*(GMW!$NF$2:$NF$60=F$1),0),$C250-1966)</f>
        <v>245338.8</v>
      </c>
      <c r="G250" s="49" cm="1">
        <f t="array" ref="G250">INDEX(GMW!$A$2:$NF$60,MATCH(1,(GMW!$NE$2:$NE$60=G$3)*(GMW!$ND$2:$ND$60=G$4)*(GMW!$NF$2:$NF$60=G$1),0),$C250-1966)</f>
        <v>268799.3</v>
      </c>
      <c r="H250" s="49" cm="1">
        <f t="array" ref="H250">INDEX(GMW!$A$2:$NF$60,MATCH(1,(GMW!$NE$2:$NE$60=H$3)*(GMW!$ND$2:$ND$60=H$4)*(GMW!$NF$2:$NF$60=H$1),0),$C250-1966)</f>
        <v>30209780</v>
      </c>
      <c r="I250" s="49" cm="1">
        <f t="array" ref="I250">INDEX(GMW!$A$2:$NF$60,MATCH(1,(GMW!$NE$2:$NE$60=I$3)*(GMW!$ND$2:$ND$60=I$4)*(GMW!$NF$2:$NF$60=I$1),0),$C250-1966)</f>
        <v>191.74860000000001</v>
      </c>
      <c r="J250" s="49" cm="1">
        <f t="array" ref="J250">INDEX(GMW!$A$2:$NF$60,MATCH(1,(GMW!$NE$2:$NE$60=J$3)*(GMW!$ND$2:$ND$60=J$4)*(GMW!$NF$2:$NF$60=J$1),0),$C250-1966)</f>
        <v>1.3961749999999999</v>
      </c>
      <c r="K250" s="49" cm="1">
        <f t="array" ref="K250">INDEX(GMW!$A$2:$NF$60,MATCH(1,(GMW!$NE$2:$NE$60=K$3)*(GMW!$ND$2:$ND$60=K$4)*(GMW!$NF$2:$NF$60=K$1),0),$C250-1966)</f>
        <v>0</v>
      </c>
      <c r="L250" s="49" cm="1">
        <f t="array" ref="L250">INDEX(GMW!$A$2:$NF$60,MATCH(1,(GMW!$NE$2:$NE$60=L$3)*(GMW!$ND$2:$ND$60=L$4)*(GMW!$NF$2:$NF$60=L$1),0),$C250-1966)</f>
        <v>0</v>
      </c>
      <c r="M250" s="49" cm="1">
        <f t="array" ref="M250">INDEX(GMW!$A$2:$NF$60,MATCH(1,(GMW!$NE$2:$NE$60=M$3)*(GMW!$ND$2:$ND$60=M$4)*(GMW!$NF$2:$NF$60=M$1),0),$C250-1966)</f>
        <v>0</v>
      </c>
      <c r="N250" s="49" cm="1">
        <f t="array" ref="N250">INDEX(GMW!$A$2:$NF$60,MATCH(1,(GMW!$NE$2:$NE$60=N$3)*(GMW!$ND$2:$ND$60=N$4)*(GMW!$NF$2:$NF$60=N$1),0),$C250-1966)</f>
        <v>0</v>
      </c>
      <c r="O250" s="49" cm="1">
        <f t="array" ref="O250">INDEX(GMW!$A$2:$NF$60,MATCH(1,(GMW!$NE$2:$NE$60=O$3)*(GMW!$ND$2:$ND$60=O$4)*(GMW!$NF$2:$NF$60=O$1),0),$C250-1966)</f>
        <v>0</v>
      </c>
      <c r="P250" s="49" cm="1">
        <f t="array" ref="P250">INDEX(GMW!$A$2:$NF$60,MATCH(1,(GMW!$NE$2:$NE$60=P$3)*(GMW!$ND$2:$ND$60=P$4)*(GMW!$NF$2:$NF$60=P$1),0),$C250-1966)</f>
        <v>0</v>
      </c>
      <c r="Q250" s="49" cm="1">
        <f t="array" ref="Q250">INDEX(GMW!$A$2:$NF$60,MATCH(1,(GMW!$NE$2:$NE$60=Q$3)*(GMW!$ND$2:$ND$60=Q$4)*(GMW!$NF$2:$NF$60=Q$1),0),$C250-1966)</f>
        <v>0</v>
      </c>
    </row>
    <row r="251" spans="1:17" x14ac:dyDescent="0.25">
      <c r="A251" s="49">
        <v>2034</v>
      </c>
      <c r="B251" s="49">
        <f t="shared" si="9"/>
        <v>2034</v>
      </c>
      <c r="C251" s="49">
        <f t="shared" si="10"/>
        <v>2217</v>
      </c>
      <c r="D251" s="49" cm="1">
        <f t="array" ref="D251">INDEX(GMW!$A$2:$NF$60,MATCH(1,(GMW!$NE$2:$NE$60=D$3)*(GMW!$ND$2:$ND$60=D$4)*(GMW!$NF$2:$NF$60=D$1),0),$C251-1966)</f>
        <v>745835.9</v>
      </c>
      <c r="E251" s="49" cm="1">
        <f t="array" ref="E251">INDEX(GMW!$A$2:$NF$60,MATCH(1,(GMW!$NE$2:$NE$60=E$3)*(GMW!$ND$2:$ND$60=E$4)*(GMW!$NF$2:$NF$60=E$1),0),$C251-1966)</f>
        <v>163.78290000000001</v>
      </c>
      <c r="F251" s="49" cm="1">
        <f t="array" ref="F251">INDEX(GMW!$A$2:$NF$60,MATCH(1,(GMW!$NE$2:$NE$60=F$3)*(GMW!$ND$2:$ND$60=F$4)*(GMW!$NF$2:$NF$60=F$1),0),$C251-1966)</f>
        <v>246425.3</v>
      </c>
      <c r="G251" s="49" cm="1">
        <f t="array" ref="G251">INDEX(GMW!$A$2:$NF$60,MATCH(1,(GMW!$NE$2:$NE$60=G$3)*(GMW!$ND$2:$ND$60=G$4)*(GMW!$NF$2:$NF$60=G$1),0),$C251-1966)</f>
        <v>270162.90000000002</v>
      </c>
      <c r="H251" s="49" cm="1">
        <f t="array" ref="H251">INDEX(GMW!$A$2:$NF$60,MATCH(1,(GMW!$NE$2:$NE$60=H$3)*(GMW!$ND$2:$ND$60=H$4)*(GMW!$NF$2:$NF$60=H$1),0),$C251-1966)</f>
        <v>30351710</v>
      </c>
      <c r="I251" s="49" cm="1">
        <f t="array" ref="I251">INDEX(GMW!$A$2:$NF$60,MATCH(1,(GMW!$NE$2:$NE$60=I$3)*(GMW!$ND$2:$ND$60=I$4)*(GMW!$NF$2:$NF$60=I$1),0),$C251-1966)</f>
        <v>193.2647</v>
      </c>
      <c r="J251" s="49" cm="1">
        <f t="array" ref="J251">INDEX(GMW!$A$2:$NF$60,MATCH(1,(GMW!$NE$2:$NE$60=J$3)*(GMW!$ND$2:$ND$60=J$4)*(GMW!$NF$2:$NF$60=J$1),0),$C251-1966)</f>
        <v>1.397049</v>
      </c>
      <c r="K251" s="49" cm="1">
        <f t="array" ref="K251">INDEX(GMW!$A$2:$NF$60,MATCH(1,(GMW!$NE$2:$NE$60=K$3)*(GMW!$ND$2:$ND$60=K$4)*(GMW!$NF$2:$NF$60=K$1),0),$C251-1966)</f>
        <v>0</v>
      </c>
      <c r="L251" s="49" cm="1">
        <f t="array" ref="L251">INDEX(GMW!$A$2:$NF$60,MATCH(1,(GMW!$NE$2:$NE$60=L$3)*(GMW!$ND$2:$ND$60=L$4)*(GMW!$NF$2:$NF$60=L$1),0),$C251-1966)</f>
        <v>0</v>
      </c>
      <c r="M251" s="49" cm="1">
        <f t="array" ref="M251">INDEX(GMW!$A$2:$NF$60,MATCH(1,(GMW!$NE$2:$NE$60=M$3)*(GMW!$ND$2:$ND$60=M$4)*(GMW!$NF$2:$NF$60=M$1),0),$C251-1966)</f>
        <v>0</v>
      </c>
      <c r="N251" s="49" cm="1">
        <f t="array" ref="N251">INDEX(GMW!$A$2:$NF$60,MATCH(1,(GMW!$NE$2:$NE$60=N$3)*(GMW!$ND$2:$ND$60=N$4)*(GMW!$NF$2:$NF$60=N$1),0),$C251-1966)</f>
        <v>0</v>
      </c>
      <c r="O251" s="49" cm="1">
        <f t="array" ref="O251">INDEX(GMW!$A$2:$NF$60,MATCH(1,(GMW!$NE$2:$NE$60=O$3)*(GMW!$ND$2:$ND$60=O$4)*(GMW!$NF$2:$NF$60=O$1),0),$C251-1966)</f>
        <v>0</v>
      </c>
      <c r="P251" s="49" cm="1">
        <f t="array" ref="P251">INDEX(GMW!$A$2:$NF$60,MATCH(1,(GMW!$NE$2:$NE$60=P$3)*(GMW!$ND$2:$ND$60=P$4)*(GMW!$NF$2:$NF$60=P$1),0),$C251-1966)</f>
        <v>0</v>
      </c>
      <c r="Q251" s="49" cm="1">
        <f t="array" ref="Q251">INDEX(GMW!$A$2:$NF$60,MATCH(1,(GMW!$NE$2:$NE$60=Q$3)*(GMW!$ND$2:$ND$60=Q$4)*(GMW!$NF$2:$NF$60=Q$1),0),$C251-1966)</f>
        <v>0</v>
      </c>
    </row>
    <row r="252" spans="1:17" x14ac:dyDescent="0.25">
      <c r="B252" s="49">
        <f t="shared" si="9"/>
        <v>2034</v>
      </c>
      <c r="C252" s="49">
        <f t="shared" si="10"/>
        <v>2218</v>
      </c>
      <c r="D252" s="49" cm="1">
        <f t="array" ref="D252">INDEX(GMW!$A$2:$NF$60,MATCH(1,(GMW!$NE$2:$NE$60=D$3)*(GMW!$ND$2:$ND$60=D$4)*(GMW!$NF$2:$NF$60=D$1),0),$C252-1966)</f>
        <v>748697.3</v>
      </c>
      <c r="E252" s="49" cm="1">
        <f t="array" ref="E252">INDEX(GMW!$A$2:$NF$60,MATCH(1,(GMW!$NE$2:$NE$60=E$3)*(GMW!$ND$2:$ND$60=E$4)*(GMW!$NF$2:$NF$60=E$1),0),$C252-1966)</f>
        <v>165.18049999999999</v>
      </c>
      <c r="F252" s="49" cm="1">
        <f t="array" ref="F252">INDEX(GMW!$A$2:$NF$60,MATCH(1,(GMW!$NE$2:$NE$60=F$3)*(GMW!$ND$2:$ND$60=F$4)*(GMW!$NF$2:$NF$60=F$1),0),$C252-1966)</f>
        <v>247493.4</v>
      </c>
      <c r="G252" s="49" cm="1">
        <f t="array" ref="G252">INDEX(GMW!$A$2:$NF$60,MATCH(1,(GMW!$NE$2:$NE$60=G$3)*(GMW!$ND$2:$ND$60=G$4)*(GMW!$NF$2:$NF$60=G$1),0),$C252-1966)</f>
        <v>271509.7</v>
      </c>
      <c r="H252" s="49" cm="1">
        <f t="array" ref="H252">INDEX(GMW!$A$2:$NF$60,MATCH(1,(GMW!$NE$2:$NE$60=H$3)*(GMW!$ND$2:$ND$60=H$4)*(GMW!$NF$2:$NF$60=H$1),0),$C252-1966)</f>
        <v>30530070</v>
      </c>
      <c r="I252" s="49" cm="1">
        <f t="array" ref="I252">INDEX(GMW!$A$2:$NF$60,MATCH(1,(GMW!$NE$2:$NE$60=I$3)*(GMW!$ND$2:$ND$60=I$4)*(GMW!$NF$2:$NF$60=I$1),0),$C252-1966)</f>
        <v>194.24639999999999</v>
      </c>
      <c r="J252" s="49" cm="1">
        <f t="array" ref="J252">INDEX(GMW!$A$2:$NF$60,MATCH(1,(GMW!$NE$2:$NE$60=J$3)*(GMW!$ND$2:$ND$60=J$4)*(GMW!$NF$2:$NF$60=J$1),0),$C252-1966)</f>
        <v>1.3979079999999999</v>
      </c>
      <c r="K252" s="49" cm="1">
        <f t="array" ref="K252">INDEX(GMW!$A$2:$NF$60,MATCH(1,(GMW!$NE$2:$NE$60=K$3)*(GMW!$ND$2:$ND$60=K$4)*(GMW!$NF$2:$NF$60=K$1),0),$C252-1966)</f>
        <v>0</v>
      </c>
      <c r="L252" s="49" cm="1">
        <f t="array" ref="L252">INDEX(GMW!$A$2:$NF$60,MATCH(1,(GMW!$NE$2:$NE$60=L$3)*(GMW!$ND$2:$ND$60=L$4)*(GMW!$NF$2:$NF$60=L$1),0),$C252-1966)</f>
        <v>0</v>
      </c>
      <c r="M252" s="49" cm="1">
        <f t="array" ref="M252">INDEX(GMW!$A$2:$NF$60,MATCH(1,(GMW!$NE$2:$NE$60=M$3)*(GMW!$ND$2:$ND$60=M$4)*(GMW!$NF$2:$NF$60=M$1),0),$C252-1966)</f>
        <v>0</v>
      </c>
      <c r="N252" s="49" cm="1">
        <f t="array" ref="N252">INDEX(GMW!$A$2:$NF$60,MATCH(1,(GMW!$NE$2:$NE$60=N$3)*(GMW!$ND$2:$ND$60=N$4)*(GMW!$NF$2:$NF$60=N$1),0),$C252-1966)</f>
        <v>0</v>
      </c>
      <c r="O252" s="49" cm="1">
        <f t="array" ref="O252">INDEX(GMW!$A$2:$NF$60,MATCH(1,(GMW!$NE$2:$NE$60=O$3)*(GMW!$ND$2:$ND$60=O$4)*(GMW!$NF$2:$NF$60=O$1),0),$C252-1966)</f>
        <v>0</v>
      </c>
      <c r="P252" s="49" cm="1">
        <f t="array" ref="P252">INDEX(GMW!$A$2:$NF$60,MATCH(1,(GMW!$NE$2:$NE$60=P$3)*(GMW!$ND$2:$ND$60=P$4)*(GMW!$NF$2:$NF$60=P$1),0),$C252-1966)</f>
        <v>0</v>
      </c>
      <c r="Q252" s="49" cm="1">
        <f t="array" ref="Q252">INDEX(GMW!$A$2:$NF$60,MATCH(1,(GMW!$NE$2:$NE$60=Q$3)*(GMW!$ND$2:$ND$60=Q$4)*(GMW!$NF$2:$NF$60=Q$1),0),$C252-1966)</f>
        <v>0</v>
      </c>
    </row>
    <row r="253" spans="1:17" x14ac:dyDescent="0.25">
      <c r="B253" s="49">
        <f t="shared" si="9"/>
        <v>2034</v>
      </c>
      <c r="C253" s="49">
        <f t="shared" si="10"/>
        <v>2219</v>
      </c>
      <c r="D253" s="49" cm="1">
        <f t="array" ref="D253">INDEX(GMW!$A$2:$NF$60,MATCH(1,(GMW!$NE$2:$NE$60=D$3)*(GMW!$ND$2:$ND$60=D$4)*(GMW!$NF$2:$NF$60=D$1),0),$C253-1966)</f>
        <v>751472.4</v>
      </c>
      <c r="E253" s="49" cm="1">
        <f t="array" ref="E253">INDEX(GMW!$A$2:$NF$60,MATCH(1,(GMW!$NE$2:$NE$60=E$3)*(GMW!$ND$2:$ND$60=E$4)*(GMW!$NF$2:$NF$60=E$1),0),$C253-1966)</f>
        <v>165.97460000000001</v>
      </c>
      <c r="F253" s="49" cm="1">
        <f t="array" ref="F253">INDEX(GMW!$A$2:$NF$60,MATCH(1,(GMW!$NE$2:$NE$60=F$3)*(GMW!$ND$2:$ND$60=F$4)*(GMW!$NF$2:$NF$60=F$1),0),$C253-1966)</f>
        <v>248536.2</v>
      </c>
      <c r="G253" s="49" cm="1">
        <f t="array" ref="G253">INDEX(GMW!$A$2:$NF$60,MATCH(1,(GMW!$NE$2:$NE$60=G$3)*(GMW!$ND$2:$ND$60=G$4)*(GMW!$NF$2:$NF$60=G$1),0),$C253-1966)</f>
        <v>272832.2</v>
      </c>
      <c r="H253" s="49" cm="1">
        <f t="array" ref="H253">INDEX(GMW!$A$2:$NF$60,MATCH(1,(GMW!$NE$2:$NE$60=H$3)*(GMW!$ND$2:$ND$60=H$4)*(GMW!$NF$2:$NF$60=H$1),0),$C253-1966)</f>
        <v>30701480</v>
      </c>
      <c r="I253" s="49" cm="1">
        <f t="array" ref="I253">INDEX(GMW!$A$2:$NF$60,MATCH(1,(GMW!$NE$2:$NE$60=I$3)*(GMW!$ND$2:$ND$60=I$4)*(GMW!$NF$2:$NF$60=I$1),0),$C253-1966)</f>
        <v>196.05099999999999</v>
      </c>
      <c r="J253" s="49" cm="1">
        <f t="array" ref="J253">INDEX(GMW!$A$2:$NF$60,MATCH(1,(GMW!$NE$2:$NE$60=J$3)*(GMW!$ND$2:$ND$60=J$4)*(GMW!$NF$2:$NF$60=J$1),0),$C253-1966)</f>
        <v>1.398752</v>
      </c>
      <c r="K253" s="49" cm="1">
        <f t="array" ref="K253">INDEX(GMW!$A$2:$NF$60,MATCH(1,(GMW!$NE$2:$NE$60=K$3)*(GMW!$ND$2:$ND$60=K$4)*(GMW!$NF$2:$NF$60=K$1),0),$C253-1966)</f>
        <v>0</v>
      </c>
      <c r="L253" s="49" cm="1">
        <f t="array" ref="L253">INDEX(GMW!$A$2:$NF$60,MATCH(1,(GMW!$NE$2:$NE$60=L$3)*(GMW!$ND$2:$ND$60=L$4)*(GMW!$NF$2:$NF$60=L$1),0),$C253-1966)</f>
        <v>0</v>
      </c>
      <c r="M253" s="49" cm="1">
        <f t="array" ref="M253">INDEX(GMW!$A$2:$NF$60,MATCH(1,(GMW!$NE$2:$NE$60=M$3)*(GMW!$ND$2:$ND$60=M$4)*(GMW!$NF$2:$NF$60=M$1),0),$C253-1966)</f>
        <v>0</v>
      </c>
      <c r="N253" s="49" cm="1">
        <f t="array" ref="N253">INDEX(GMW!$A$2:$NF$60,MATCH(1,(GMW!$NE$2:$NE$60=N$3)*(GMW!$ND$2:$ND$60=N$4)*(GMW!$NF$2:$NF$60=N$1),0),$C253-1966)</f>
        <v>0</v>
      </c>
      <c r="O253" s="49" cm="1">
        <f t="array" ref="O253">INDEX(GMW!$A$2:$NF$60,MATCH(1,(GMW!$NE$2:$NE$60=O$3)*(GMW!$ND$2:$ND$60=O$4)*(GMW!$NF$2:$NF$60=O$1),0),$C253-1966)</f>
        <v>0</v>
      </c>
      <c r="P253" s="49" cm="1">
        <f t="array" ref="P253">INDEX(GMW!$A$2:$NF$60,MATCH(1,(GMW!$NE$2:$NE$60=P$3)*(GMW!$ND$2:$ND$60=P$4)*(GMW!$NF$2:$NF$60=P$1),0),$C253-1966)</f>
        <v>0</v>
      </c>
      <c r="Q253" s="49" cm="1">
        <f t="array" ref="Q253">INDEX(GMW!$A$2:$NF$60,MATCH(1,(GMW!$NE$2:$NE$60=Q$3)*(GMW!$ND$2:$ND$60=Q$4)*(GMW!$NF$2:$NF$60=Q$1),0),$C253-1966)</f>
        <v>0</v>
      </c>
    </row>
    <row r="254" spans="1:17" x14ac:dyDescent="0.25">
      <c r="B254" s="49">
        <f t="shared" si="9"/>
        <v>2034</v>
      </c>
      <c r="C254" s="49">
        <f t="shared" si="10"/>
        <v>2220</v>
      </c>
      <c r="D254" s="49" cm="1">
        <f t="array" ref="D254">INDEX(GMW!$A$2:$NF$60,MATCH(1,(GMW!$NE$2:$NE$60=D$3)*(GMW!$ND$2:$ND$60=D$4)*(GMW!$NF$2:$NF$60=D$1),0),$C254-1966)</f>
        <v>754241</v>
      </c>
      <c r="E254" s="49" cm="1">
        <f t="array" ref="E254">INDEX(GMW!$A$2:$NF$60,MATCH(1,(GMW!$NE$2:$NE$60=E$3)*(GMW!$ND$2:$ND$60=E$4)*(GMW!$NF$2:$NF$60=E$1),0),$C254-1966)</f>
        <v>166.78370000000001</v>
      </c>
      <c r="F254" s="49" cm="1">
        <f t="array" ref="F254">INDEX(GMW!$A$2:$NF$60,MATCH(1,(GMW!$NE$2:$NE$60=F$3)*(GMW!$ND$2:$ND$60=F$4)*(GMW!$NF$2:$NF$60=F$1),0),$C254-1966)</f>
        <v>249579.2</v>
      </c>
      <c r="G254" s="49" cm="1">
        <f t="array" ref="G254">INDEX(GMW!$A$2:$NF$60,MATCH(1,(GMW!$NE$2:$NE$60=G$3)*(GMW!$ND$2:$ND$60=G$4)*(GMW!$NF$2:$NF$60=G$1),0),$C254-1966)</f>
        <v>274156.79999999999</v>
      </c>
      <c r="H254" s="49" cm="1">
        <f t="array" ref="H254">INDEX(GMW!$A$2:$NF$60,MATCH(1,(GMW!$NE$2:$NE$60=H$3)*(GMW!$ND$2:$ND$60=H$4)*(GMW!$NF$2:$NF$60=H$1),0),$C254-1966)</f>
        <v>30890360</v>
      </c>
      <c r="I254" s="49" cm="1">
        <f t="array" ref="I254">INDEX(GMW!$A$2:$NF$60,MATCH(1,(GMW!$NE$2:$NE$60=I$3)*(GMW!$ND$2:$ND$60=I$4)*(GMW!$NF$2:$NF$60=I$1),0),$C254-1966)</f>
        <v>196.958</v>
      </c>
      <c r="J254" s="49" cm="1">
        <f t="array" ref="J254">INDEX(GMW!$A$2:$NF$60,MATCH(1,(GMW!$NE$2:$NE$60=J$3)*(GMW!$ND$2:$ND$60=J$4)*(GMW!$NF$2:$NF$60=J$1),0),$C254-1966)</f>
        <v>1.3995850000000001</v>
      </c>
      <c r="K254" s="49" cm="1">
        <f t="array" ref="K254">INDEX(GMW!$A$2:$NF$60,MATCH(1,(GMW!$NE$2:$NE$60=K$3)*(GMW!$ND$2:$ND$60=K$4)*(GMW!$NF$2:$NF$60=K$1),0),$C254-1966)</f>
        <v>0</v>
      </c>
      <c r="L254" s="49" cm="1">
        <f t="array" ref="L254">INDEX(GMW!$A$2:$NF$60,MATCH(1,(GMW!$NE$2:$NE$60=L$3)*(GMW!$ND$2:$ND$60=L$4)*(GMW!$NF$2:$NF$60=L$1),0),$C254-1966)</f>
        <v>0</v>
      </c>
      <c r="M254" s="49" cm="1">
        <f t="array" ref="M254">INDEX(GMW!$A$2:$NF$60,MATCH(1,(GMW!$NE$2:$NE$60=M$3)*(GMW!$ND$2:$ND$60=M$4)*(GMW!$NF$2:$NF$60=M$1),0),$C254-1966)</f>
        <v>0</v>
      </c>
      <c r="N254" s="49" cm="1">
        <f t="array" ref="N254">INDEX(GMW!$A$2:$NF$60,MATCH(1,(GMW!$NE$2:$NE$60=N$3)*(GMW!$ND$2:$ND$60=N$4)*(GMW!$NF$2:$NF$60=N$1),0),$C254-1966)</f>
        <v>0</v>
      </c>
      <c r="O254" s="49" cm="1">
        <f t="array" ref="O254">INDEX(GMW!$A$2:$NF$60,MATCH(1,(GMW!$NE$2:$NE$60=O$3)*(GMW!$ND$2:$ND$60=O$4)*(GMW!$NF$2:$NF$60=O$1),0),$C254-1966)</f>
        <v>0</v>
      </c>
      <c r="P254" s="49" cm="1">
        <f t="array" ref="P254">INDEX(GMW!$A$2:$NF$60,MATCH(1,(GMW!$NE$2:$NE$60=P$3)*(GMW!$ND$2:$ND$60=P$4)*(GMW!$NF$2:$NF$60=P$1),0),$C254-1966)</f>
        <v>0</v>
      </c>
      <c r="Q254" s="49" cm="1">
        <f t="array" ref="Q254">INDEX(GMW!$A$2:$NF$60,MATCH(1,(GMW!$NE$2:$NE$60=Q$3)*(GMW!$ND$2:$ND$60=Q$4)*(GMW!$NF$2:$NF$60=Q$1),0),$C254-1966)</f>
        <v>0</v>
      </c>
    </row>
    <row r="255" spans="1:17" x14ac:dyDescent="0.25">
      <c r="A255" s="49">
        <v>2035</v>
      </c>
      <c r="B255" s="49">
        <f t="shared" si="9"/>
        <v>2035</v>
      </c>
      <c r="C255" s="49">
        <f t="shared" si="10"/>
        <v>2221</v>
      </c>
      <c r="D255" s="49" cm="1">
        <f t="array" ref="D255">INDEX(GMW!$A$2:$NF$60,MATCH(1,(GMW!$NE$2:$NE$60=D$3)*(GMW!$ND$2:$ND$60=D$4)*(GMW!$NF$2:$NF$60=D$1),0),$C255-1966)</f>
        <v>0</v>
      </c>
      <c r="E255" s="49" cm="1">
        <f t="array" ref="E255">INDEX(GMW!$A$2:$NF$60,MATCH(1,(GMW!$NE$2:$NE$60=E$3)*(GMW!$ND$2:$ND$60=E$4)*(GMW!$NF$2:$NF$60=E$1),0),$C255-1966)</f>
        <v>0</v>
      </c>
      <c r="F255" s="49" cm="1">
        <f t="array" ref="F255">INDEX(GMW!$A$2:$NF$60,MATCH(1,(GMW!$NE$2:$NE$60=F$3)*(GMW!$ND$2:$ND$60=F$4)*(GMW!$NF$2:$NF$60=F$1),0),$C255-1966)</f>
        <v>0</v>
      </c>
      <c r="G255" s="49" cm="1">
        <f t="array" ref="G255">INDEX(GMW!$A$2:$NF$60,MATCH(1,(GMW!$NE$2:$NE$60=G$3)*(GMW!$ND$2:$ND$60=G$4)*(GMW!$NF$2:$NF$60=G$1),0),$C255-1966)</f>
        <v>0</v>
      </c>
      <c r="H255" s="49" cm="1">
        <f t="array" ref="H255">INDEX(GMW!$A$2:$NF$60,MATCH(1,(GMW!$NE$2:$NE$60=H$3)*(GMW!$ND$2:$ND$60=H$4)*(GMW!$NF$2:$NF$60=H$1),0),$C255-1966)</f>
        <v>0</v>
      </c>
      <c r="I255" s="49" cm="1">
        <f t="array" ref="I255">INDEX(GMW!$A$2:$NF$60,MATCH(1,(GMW!$NE$2:$NE$60=I$3)*(GMW!$ND$2:$ND$60=I$4)*(GMW!$NF$2:$NF$60=I$1),0),$C255-1966)</f>
        <v>0</v>
      </c>
      <c r="J255" s="49" cm="1">
        <f t="array" ref="J255">INDEX(GMW!$A$2:$NF$60,MATCH(1,(GMW!$NE$2:$NE$60=J$3)*(GMW!$ND$2:$ND$60=J$4)*(GMW!$NF$2:$NF$60=J$1),0),$C255-1966)</f>
        <v>0</v>
      </c>
      <c r="K255" s="49" cm="1">
        <f t="array" ref="K255">INDEX(GMW!$A$2:$NF$60,MATCH(1,(GMW!$NE$2:$NE$60=K$3)*(GMW!$ND$2:$ND$60=K$4)*(GMW!$NF$2:$NF$60=K$1),0),$C255-1966)</f>
        <v>0</v>
      </c>
      <c r="L255" s="49" cm="1">
        <f t="array" ref="L255">INDEX(GMW!$A$2:$NF$60,MATCH(1,(GMW!$NE$2:$NE$60=L$3)*(GMW!$ND$2:$ND$60=L$4)*(GMW!$NF$2:$NF$60=L$1),0),$C255-1966)</f>
        <v>0</v>
      </c>
      <c r="M255" s="49" cm="1">
        <f t="array" ref="M255">INDEX(GMW!$A$2:$NF$60,MATCH(1,(GMW!$NE$2:$NE$60=M$3)*(GMW!$ND$2:$ND$60=M$4)*(GMW!$NF$2:$NF$60=M$1),0),$C255-1966)</f>
        <v>0</v>
      </c>
      <c r="N255" s="49" cm="1">
        <f t="array" ref="N255">INDEX(GMW!$A$2:$NF$60,MATCH(1,(GMW!$NE$2:$NE$60=N$3)*(GMW!$ND$2:$ND$60=N$4)*(GMW!$NF$2:$NF$60=N$1),0),$C255-1966)</f>
        <v>0</v>
      </c>
      <c r="O255" s="49" cm="1">
        <f t="array" ref="O255">INDEX(GMW!$A$2:$NF$60,MATCH(1,(GMW!$NE$2:$NE$60=O$3)*(GMW!$ND$2:$ND$60=O$4)*(GMW!$NF$2:$NF$60=O$1),0),$C255-1966)</f>
        <v>0</v>
      </c>
      <c r="P255" s="49" cm="1">
        <f t="array" ref="P255">INDEX(GMW!$A$2:$NF$60,MATCH(1,(GMW!$NE$2:$NE$60=P$3)*(GMW!$ND$2:$ND$60=P$4)*(GMW!$NF$2:$NF$60=P$1),0),$C255-1966)</f>
        <v>0</v>
      </c>
      <c r="Q255" s="49" cm="1">
        <f t="array" ref="Q255">INDEX(GMW!$A$2:$NF$60,MATCH(1,(GMW!$NE$2:$NE$60=Q$3)*(GMW!$ND$2:$ND$60=Q$4)*(GMW!$NF$2:$NF$60=Q$1),0),$C255-1966)</f>
        <v>0</v>
      </c>
    </row>
    <row r="256" spans="1:17" x14ac:dyDescent="0.25">
      <c r="B256" s="49">
        <f t="shared" si="9"/>
        <v>2035</v>
      </c>
      <c r="C256" s="49">
        <f t="shared" si="10"/>
        <v>2222</v>
      </c>
      <c r="D256" s="49" cm="1">
        <f t="array" ref="D256">INDEX(GMW!$A$2:$NF$60,MATCH(1,(GMW!$NE$2:$NE$60=D$3)*(GMW!$ND$2:$ND$60=D$4)*(GMW!$NF$2:$NF$60=D$1),0),$C256-1966)</f>
        <v>0</v>
      </c>
      <c r="E256" s="49" cm="1">
        <f t="array" ref="E256">INDEX(GMW!$A$2:$NF$60,MATCH(1,(GMW!$NE$2:$NE$60=E$3)*(GMW!$ND$2:$ND$60=E$4)*(GMW!$NF$2:$NF$60=E$1),0),$C256-1966)</f>
        <v>0</v>
      </c>
      <c r="F256" s="49" cm="1">
        <f t="array" ref="F256">INDEX(GMW!$A$2:$NF$60,MATCH(1,(GMW!$NE$2:$NE$60=F$3)*(GMW!$ND$2:$ND$60=F$4)*(GMW!$NF$2:$NF$60=F$1),0),$C256-1966)</f>
        <v>0</v>
      </c>
      <c r="G256" s="49" cm="1">
        <f t="array" ref="G256">INDEX(GMW!$A$2:$NF$60,MATCH(1,(GMW!$NE$2:$NE$60=G$3)*(GMW!$ND$2:$ND$60=G$4)*(GMW!$NF$2:$NF$60=G$1),0),$C256-1966)</f>
        <v>0</v>
      </c>
      <c r="H256" s="49" cm="1">
        <f t="array" ref="H256">INDEX(GMW!$A$2:$NF$60,MATCH(1,(GMW!$NE$2:$NE$60=H$3)*(GMW!$ND$2:$ND$60=H$4)*(GMW!$NF$2:$NF$60=H$1),0),$C256-1966)</f>
        <v>0</v>
      </c>
      <c r="I256" s="49" cm="1">
        <f t="array" ref="I256">INDEX(GMW!$A$2:$NF$60,MATCH(1,(GMW!$NE$2:$NE$60=I$3)*(GMW!$ND$2:$ND$60=I$4)*(GMW!$NF$2:$NF$60=I$1),0),$C256-1966)</f>
        <v>0</v>
      </c>
      <c r="J256" s="49" cm="1">
        <f t="array" ref="J256">INDEX(GMW!$A$2:$NF$60,MATCH(1,(GMW!$NE$2:$NE$60=J$3)*(GMW!$ND$2:$ND$60=J$4)*(GMW!$NF$2:$NF$60=J$1),0),$C256-1966)</f>
        <v>0</v>
      </c>
      <c r="K256" s="49" cm="1">
        <f t="array" ref="K256">INDEX(GMW!$A$2:$NF$60,MATCH(1,(GMW!$NE$2:$NE$60=K$3)*(GMW!$ND$2:$ND$60=K$4)*(GMW!$NF$2:$NF$60=K$1),0),$C256-1966)</f>
        <v>0</v>
      </c>
      <c r="L256" s="49" cm="1">
        <f t="array" ref="L256">INDEX(GMW!$A$2:$NF$60,MATCH(1,(GMW!$NE$2:$NE$60=L$3)*(GMW!$ND$2:$ND$60=L$4)*(GMW!$NF$2:$NF$60=L$1),0),$C256-1966)</f>
        <v>0</v>
      </c>
      <c r="M256" s="49" cm="1">
        <f t="array" ref="M256">INDEX(GMW!$A$2:$NF$60,MATCH(1,(GMW!$NE$2:$NE$60=M$3)*(GMW!$ND$2:$ND$60=M$4)*(GMW!$NF$2:$NF$60=M$1),0),$C256-1966)</f>
        <v>0</v>
      </c>
      <c r="N256" s="49" cm="1">
        <f t="array" ref="N256">INDEX(GMW!$A$2:$NF$60,MATCH(1,(GMW!$NE$2:$NE$60=N$3)*(GMW!$ND$2:$ND$60=N$4)*(GMW!$NF$2:$NF$60=N$1),0),$C256-1966)</f>
        <v>0</v>
      </c>
      <c r="O256" s="49" cm="1">
        <f t="array" ref="O256">INDEX(GMW!$A$2:$NF$60,MATCH(1,(GMW!$NE$2:$NE$60=O$3)*(GMW!$ND$2:$ND$60=O$4)*(GMW!$NF$2:$NF$60=O$1),0),$C256-1966)</f>
        <v>0</v>
      </c>
      <c r="P256" s="49" cm="1">
        <f t="array" ref="P256">INDEX(GMW!$A$2:$NF$60,MATCH(1,(GMW!$NE$2:$NE$60=P$3)*(GMW!$ND$2:$ND$60=P$4)*(GMW!$NF$2:$NF$60=P$1),0),$C256-1966)</f>
        <v>0</v>
      </c>
      <c r="Q256" s="49" cm="1">
        <f t="array" ref="Q256">INDEX(GMW!$A$2:$NF$60,MATCH(1,(GMW!$NE$2:$NE$60=Q$3)*(GMW!$ND$2:$ND$60=Q$4)*(GMW!$NF$2:$NF$60=Q$1),0),$C256-1966)</f>
        <v>0</v>
      </c>
    </row>
    <row r="257" spans="1:17" x14ac:dyDescent="0.25">
      <c r="B257" s="49">
        <f t="shared" si="9"/>
        <v>2035</v>
      </c>
      <c r="C257" s="49">
        <f t="shared" si="10"/>
        <v>2223</v>
      </c>
      <c r="D257" s="49" cm="1">
        <f t="array" ref="D257">INDEX(GMW!$A$2:$NF$60,MATCH(1,(GMW!$NE$2:$NE$60=D$3)*(GMW!$ND$2:$ND$60=D$4)*(GMW!$NF$2:$NF$60=D$1),0),$C257-1966)</f>
        <v>0</v>
      </c>
      <c r="E257" s="49" cm="1">
        <f t="array" ref="E257">INDEX(GMW!$A$2:$NF$60,MATCH(1,(GMW!$NE$2:$NE$60=E$3)*(GMW!$ND$2:$ND$60=E$4)*(GMW!$NF$2:$NF$60=E$1),0),$C257-1966)</f>
        <v>0</v>
      </c>
      <c r="F257" s="49" cm="1">
        <f t="array" ref="F257">INDEX(GMW!$A$2:$NF$60,MATCH(1,(GMW!$NE$2:$NE$60=F$3)*(GMW!$ND$2:$ND$60=F$4)*(GMW!$NF$2:$NF$60=F$1),0),$C257-1966)</f>
        <v>0</v>
      </c>
      <c r="G257" s="49" cm="1">
        <f t="array" ref="G257">INDEX(GMW!$A$2:$NF$60,MATCH(1,(GMW!$NE$2:$NE$60=G$3)*(GMW!$ND$2:$ND$60=G$4)*(GMW!$NF$2:$NF$60=G$1),0),$C257-1966)</f>
        <v>0</v>
      </c>
      <c r="H257" s="49" cm="1">
        <f t="array" ref="H257">INDEX(GMW!$A$2:$NF$60,MATCH(1,(GMW!$NE$2:$NE$60=H$3)*(GMW!$ND$2:$ND$60=H$4)*(GMW!$NF$2:$NF$60=H$1),0),$C257-1966)</f>
        <v>0</v>
      </c>
      <c r="I257" s="49" cm="1">
        <f t="array" ref="I257">INDEX(GMW!$A$2:$NF$60,MATCH(1,(GMW!$NE$2:$NE$60=I$3)*(GMW!$ND$2:$ND$60=I$4)*(GMW!$NF$2:$NF$60=I$1),0),$C257-1966)</f>
        <v>0</v>
      </c>
      <c r="J257" s="49" cm="1">
        <f t="array" ref="J257">INDEX(GMW!$A$2:$NF$60,MATCH(1,(GMW!$NE$2:$NE$60=J$3)*(GMW!$ND$2:$ND$60=J$4)*(GMW!$NF$2:$NF$60=J$1),0),$C257-1966)</f>
        <v>0</v>
      </c>
      <c r="K257" s="49" cm="1">
        <f t="array" ref="K257">INDEX(GMW!$A$2:$NF$60,MATCH(1,(GMW!$NE$2:$NE$60=K$3)*(GMW!$ND$2:$ND$60=K$4)*(GMW!$NF$2:$NF$60=K$1),0),$C257-1966)</f>
        <v>0</v>
      </c>
      <c r="L257" s="49" cm="1">
        <f t="array" ref="L257">INDEX(GMW!$A$2:$NF$60,MATCH(1,(GMW!$NE$2:$NE$60=L$3)*(GMW!$ND$2:$ND$60=L$4)*(GMW!$NF$2:$NF$60=L$1),0),$C257-1966)</f>
        <v>0</v>
      </c>
      <c r="M257" s="49" cm="1">
        <f t="array" ref="M257">INDEX(GMW!$A$2:$NF$60,MATCH(1,(GMW!$NE$2:$NE$60=M$3)*(GMW!$ND$2:$ND$60=M$4)*(GMW!$NF$2:$NF$60=M$1),0),$C257-1966)</f>
        <v>0</v>
      </c>
      <c r="N257" s="49" cm="1">
        <f t="array" ref="N257">INDEX(GMW!$A$2:$NF$60,MATCH(1,(GMW!$NE$2:$NE$60=N$3)*(GMW!$ND$2:$ND$60=N$4)*(GMW!$NF$2:$NF$60=N$1),0),$C257-1966)</f>
        <v>0</v>
      </c>
      <c r="O257" s="49" cm="1">
        <f t="array" ref="O257">INDEX(GMW!$A$2:$NF$60,MATCH(1,(GMW!$NE$2:$NE$60=O$3)*(GMW!$ND$2:$ND$60=O$4)*(GMW!$NF$2:$NF$60=O$1),0),$C257-1966)</f>
        <v>0</v>
      </c>
      <c r="P257" s="49" cm="1">
        <f t="array" ref="P257">INDEX(GMW!$A$2:$NF$60,MATCH(1,(GMW!$NE$2:$NE$60=P$3)*(GMW!$ND$2:$ND$60=P$4)*(GMW!$NF$2:$NF$60=P$1),0),$C257-1966)</f>
        <v>0</v>
      </c>
      <c r="Q257" s="49" cm="1">
        <f t="array" ref="Q257">INDEX(GMW!$A$2:$NF$60,MATCH(1,(GMW!$NE$2:$NE$60=Q$3)*(GMW!$ND$2:$ND$60=Q$4)*(GMW!$NF$2:$NF$60=Q$1),0),$C257-1966)</f>
        <v>0</v>
      </c>
    </row>
    <row r="258" spans="1:17" x14ac:dyDescent="0.25">
      <c r="B258" s="49">
        <f t="shared" si="9"/>
        <v>2035</v>
      </c>
      <c r="C258" s="49">
        <f t="shared" si="10"/>
        <v>2224</v>
      </c>
      <c r="D258" s="49" cm="1">
        <f t="array" ref="D258">INDEX(GMW!$A$2:$NF$60,MATCH(1,(GMW!$NE$2:$NE$60=D$3)*(GMW!$ND$2:$ND$60=D$4)*(GMW!$NF$2:$NF$60=D$1),0),$C258-1966)</f>
        <v>0</v>
      </c>
      <c r="E258" s="49" cm="1">
        <f t="array" ref="E258">INDEX(GMW!$A$2:$NF$60,MATCH(1,(GMW!$NE$2:$NE$60=E$3)*(GMW!$ND$2:$ND$60=E$4)*(GMW!$NF$2:$NF$60=E$1),0),$C258-1966)</f>
        <v>0</v>
      </c>
      <c r="F258" s="49" cm="1">
        <f t="array" ref="F258">INDEX(GMW!$A$2:$NF$60,MATCH(1,(GMW!$NE$2:$NE$60=F$3)*(GMW!$ND$2:$ND$60=F$4)*(GMW!$NF$2:$NF$60=F$1),0),$C258-1966)</f>
        <v>0</v>
      </c>
      <c r="G258" s="49" cm="1">
        <f t="array" ref="G258">INDEX(GMW!$A$2:$NF$60,MATCH(1,(GMW!$NE$2:$NE$60=G$3)*(GMW!$ND$2:$ND$60=G$4)*(GMW!$NF$2:$NF$60=G$1),0),$C258-1966)</f>
        <v>0</v>
      </c>
      <c r="H258" s="49" cm="1">
        <f t="array" ref="H258">INDEX(GMW!$A$2:$NF$60,MATCH(1,(GMW!$NE$2:$NE$60=H$3)*(GMW!$ND$2:$ND$60=H$4)*(GMW!$NF$2:$NF$60=H$1),0),$C258-1966)</f>
        <v>0</v>
      </c>
      <c r="I258" s="49" cm="1">
        <f t="array" ref="I258">INDEX(GMW!$A$2:$NF$60,MATCH(1,(GMW!$NE$2:$NE$60=I$3)*(GMW!$ND$2:$ND$60=I$4)*(GMW!$NF$2:$NF$60=I$1),0),$C258-1966)</f>
        <v>0</v>
      </c>
      <c r="J258" s="49" cm="1">
        <f t="array" ref="J258">INDEX(GMW!$A$2:$NF$60,MATCH(1,(GMW!$NE$2:$NE$60=J$3)*(GMW!$ND$2:$ND$60=J$4)*(GMW!$NF$2:$NF$60=J$1),0),$C258-1966)</f>
        <v>0</v>
      </c>
      <c r="K258" s="49" cm="1">
        <f t="array" ref="K258">INDEX(GMW!$A$2:$NF$60,MATCH(1,(GMW!$NE$2:$NE$60=K$3)*(GMW!$ND$2:$ND$60=K$4)*(GMW!$NF$2:$NF$60=K$1),0),$C258-1966)</f>
        <v>0</v>
      </c>
      <c r="L258" s="49" cm="1">
        <f t="array" ref="L258">INDEX(GMW!$A$2:$NF$60,MATCH(1,(GMW!$NE$2:$NE$60=L$3)*(GMW!$ND$2:$ND$60=L$4)*(GMW!$NF$2:$NF$60=L$1),0),$C258-1966)</f>
        <v>0</v>
      </c>
      <c r="M258" s="49" cm="1">
        <f t="array" ref="M258">INDEX(GMW!$A$2:$NF$60,MATCH(1,(GMW!$NE$2:$NE$60=M$3)*(GMW!$ND$2:$ND$60=M$4)*(GMW!$NF$2:$NF$60=M$1),0),$C258-1966)</f>
        <v>0</v>
      </c>
      <c r="N258" s="49" cm="1">
        <f t="array" ref="N258">INDEX(GMW!$A$2:$NF$60,MATCH(1,(GMW!$NE$2:$NE$60=N$3)*(GMW!$ND$2:$ND$60=N$4)*(GMW!$NF$2:$NF$60=N$1),0),$C258-1966)</f>
        <v>0</v>
      </c>
      <c r="O258" s="49" cm="1">
        <f t="array" ref="O258">INDEX(GMW!$A$2:$NF$60,MATCH(1,(GMW!$NE$2:$NE$60=O$3)*(GMW!$ND$2:$ND$60=O$4)*(GMW!$NF$2:$NF$60=O$1),0),$C258-1966)</f>
        <v>0</v>
      </c>
      <c r="P258" s="49" cm="1">
        <f t="array" ref="P258">INDEX(GMW!$A$2:$NF$60,MATCH(1,(GMW!$NE$2:$NE$60=P$3)*(GMW!$ND$2:$ND$60=P$4)*(GMW!$NF$2:$NF$60=P$1),0),$C258-1966)</f>
        <v>0</v>
      </c>
      <c r="Q258" s="49" cm="1">
        <f t="array" ref="Q258">INDEX(GMW!$A$2:$NF$60,MATCH(1,(GMW!$NE$2:$NE$60=Q$3)*(GMW!$ND$2:$ND$60=Q$4)*(GMW!$NF$2:$NF$60=Q$1),0),$C258-1966)</f>
        <v>0</v>
      </c>
    </row>
    <row r="259" spans="1:17" x14ac:dyDescent="0.25">
      <c r="A259" s="49">
        <v>2036</v>
      </c>
      <c r="B259" s="49">
        <f t="shared" si="9"/>
        <v>2036</v>
      </c>
      <c r="C259" s="49">
        <f t="shared" si="10"/>
        <v>2225</v>
      </c>
      <c r="D259" s="49" cm="1">
        <f t="array" ref="D259">INDEX(GMW!$A$2:$NF$60,MATCH(1,(GMW!$NE$2:$NE$60=D$3)*(GMW!$ND$2:$ND$60=D$4)*(GMW!$NF$2:$NF$60=D$1),0),$C259-1966)</f>
        <v>0</v>
      </c>
      <c r="E259" s="49" cm="1">
        <f t="array" ref="E259">INDEX(GMW!$A$2:$NF$60,MATCH(1,(GMW!$NE$2:$NE$60=E$3)*(GMW!$ND$2:$ND$60=E$4)*(GMW!$NF$2:$NF$60=E$1),0),$C259-1966)</f>
        <v>0</v>
      </c>
      <c r="F259" s="49" cm="1">
        <f t="array" ref="F259">INDEX(GMW!$A$2:$NF$60,MATCH(1,(GMW!$NE$2:$NE$60=F$3)*(GMW!$ND$2:$ND$60=F$4)*(GMW!$NF$2:$NF$60=F$1),0),$C259-1966)</f>
        <v>0</v>
      </c>
      <c r="G259" s="49" cm="1">
        <f t="array" ref="G259">INDEX(GMW!$A$2:$NF$60,MATCH(1,(GMW!$NE$2:$NE$60=G$3)*(GMW!$ND$2:$ND$60=G$4)*(GMW!$NF$2:$NF$60=G$1),0),$C259-1966)</f>
        <v>0</v>
      </c>
      <c r="H259" s="49" cm="1">
        <f t="array" ref="H259">INDEX(GMW!$A$2:$NF$60,MATCH(1,(GMW!$NE$2:$NE$60=H$3)*(GMW!$ND$2:$ND$60=H$4)*(GMW!$NF$2:$NF$60=H$1),0),$C259-1966)</f>
        <v>0</v>
      </c>
      <c r="I259" s="49" cm="1">
        <f t="array" ref="I259">INDEX(GMW!$A$2:$NF$60,MATCH(1,(GMW!$NE$2:$NE$60=I$3)*(GMW!$ND$2:$ND$60=I$4)*(GMW!$NF$2:$NF$60=I$1),0),$C259-1966)</f>
        <v>0</v>
      </c>
      <c r="J259" s="49" cm="1">
        <f t="array" ref="J259">INDEX(GMW!$A$2:$NF$60,MATCH(1,(GMW!$NE$2:$NE$60=J$3)*(GMW!$ND$2:$ND$60=J$4)*(GMW!$NF$2:$NF$60=J$1),0),$C259-1966)</f>
        <v>0</v>
      </c>
      <c r="K259" s="49" cm="1">
        <f t="array" ref="K259">INDEX(GMW!$A$2:$NF$60,MATCH(1,(GMW!$NE$2:$NE$60=K$3)*(GMW!$ND$2:$ND$60=K$4)*(GMW!$NF$2:$NF$60=K$1),0),$C259-1966)</f>
        <v>0</v>
      </c>
      <c r="L259" s="49" cm="1">
        <f t="array" ref="L259">INDEX(GMW!$A$2:$NF$60,MATCH(1,(GMW!$NE$2:$NE$60=L$3)*(GMW!$ND$2:$ND$60=L$4)*(GMW!$NF$2:$NF$60=L$1),0),$C259-1966)</f>
        <v>0</v>
      </c>
      <c r="M259" s="49" cm="1">
        <f t="array" ref="M259">INDEX(GMW!$A$2:$NF$60,MATCH(1,(GMW!$NE$2:$NE$60=M$3)*(GMW!$ND$2:$ND$60=M$4)*(GMW!$NF$2:$NF$60=M$1),0),$C259-1966)</f>
        <v>0</v>
      </c>
      <c r="N259" s="49" cm="1">
        <f t="array" ref="N259">INDEX(GMW!$A$2:$NF$60,MATCH(1,(GMW!$NE$2:$NE$60=N$3)*(GMW!$ND$2:$ND$60=N$4)*(GMW!$NF$2:$NF$60=N$1),0),$C259-1966)</f>
        <v>0</v>
      </c>
      <c r="O259" s="49" cm="1">
        <f t="array" ref="O259">INDEX(GMW!$A$2:$NF$60,MATCH(1,(GMW!$NE$2:$NE$60=O$3)*(GMW!$ND$2:$ND$60=O$4)*(GMW!$NF$2:$NF$60=O$1),0),$C259-1966)</f>
        <v>0</v>
      </c>
      <c r="P259" s="49" cm="1">
        <f t="array" ref="P259">INDEX(GMW!$A$2:$NF$60,MATCH(1,(GMW!$NE$2:$NE$60=P$3)*(GMW!$ND$2:$ND$60=P$4)*(GMW!$NF$2:$NF$60=P$1),0),$C259-1966)</f>
        <v>0</v>
      </c>
      <c r="Q259" s="49" cm="1">
        <f t="array" ref="Q259">INDEX(GMW!$A$2:$NF$60,MATCH(1,(GMW!$NE$2:$NE$60=Q$3)*(GMW!$ND$2:$ND$60=Q$4)*(GMW!$NF$2:$NF$60=Q$1),0),$C259-1966)</f>
        <v>0</v>
      </c>
    </row>
    <row r="260" spans="1:17" x14ac:dyDescent="0.25">
      <c r="B260" s="49">
        <f t="shared" si="9"/>
        <v>2036</v>
      </c>
      <c r="C260" s="49">
        <f t="shared" si="10"/>
        <v>2226</v>
      </c>
      <c r="D260" s="49" cm="1">
        <f t="array" ref="D260">INDEX(GMW!$A$2:$NF$60,MATCH(1,(GMW!$NE$2:$NE$60=D$3)*(GMW!$ND$2:$ND$60=D$4)*(GMW!$NF$2:$NF$60=D$1),0),$C260-1966)</f>
        <v>0</v>
      </c>
      <c r="E260" s="49" cm="1">
        <f t="array" ref="E260">INDEX(GMW!$A$2:$NF$60,MATCH(1,(GMW!$NE$2:$NE$60=E$3)*(GMW!$ND$2:$ND$60=E$4)*(GMW!$NF$2:$NF$60=E$1),0),$C260-1966)</f>
        <v>0</v>
      </c>
      <c r="F260" s="49" cm="1">
        <f t="array" ref="F260">INDEX(GMW!$A$2:$NF$60,MATCH(1,(GMW!$NE$2:$NE$60=F$3)*(GMW!$ND$2:$ND$60=F$4)*(GMW!$NF$2:$NF$60=F$1),0),$C260-1966)</f>
        <v>0</v>
      </c>
      <c r="G260" s="49" cm="1">
        <f t="array" ref="G260">INDEX(GMW!$A$2:$NF$60,MATCH(1,(GMW!$NE$2:$NE$60=G$3)*(GMW!$ND$2:$ND$60=G$4)*(GMW!$NF$2:$NF$60=G$1),0),$C260-1966)</f>
        <v>0</v>
      </c>
      <c r="H260" s="49" cm="1">
        <f t="array" ref="H260">INDEX(GMW!$A$2:$NF$60,MATCH(1,(GMW!$NE$2:$NE$60=H$3)*(GMW!$ND$2:$ND$60=H$4)*(GMW!$NF$2:$NF$60=H$1),0),$C260-1966)</f>
        <v>0</v>
      </c>
      <c r="I260" s="49" cm="1">
        <f t="array" ref="I260">INDEX(GMW!$A$2:$NF$60,MATCH(1,(GMW!$NE$2:$NE$60=I$3)*(GMW!$ND$2:$ND$60=I$4)*(GMW!$NF$2:$NF$60=I$1),0),$C260-1966)</f>
        <v>0</v>
      </c>
      <c r="J260" s="49" cm="1">
        <f t="array" ref="J260">INDEX(GMW!$A$2:$NF$60,MATCH(1,(GMW!$NE$2:$NE$60=J$3)*(GMW!$ND$2:$ND$60=J$4)*(GMW!$NF$2:$NF$60=J$1),0),$C260-1966)</f>
        <v>0</v>
      </c>
      <c r="K260" s="49" cm="1">
        <f t="array" ref="K260">INDEX(GMW!$A$2:$NF$60,MATCH(1,(GMW!$NE$2:$NE$60=K$3)*(GMW!$ND$2:$ND$60=K$4)*(GMW!$NF$2:$NF$60=K$1),0),$C260-1966)</f>
        <v>0</v>
      </c>
      <c r="L260" s="49" cm="1">
        <f t="array" ref="L260">INDEX(GMW!$A$2:$NF$60,MATCH(1,(GMW!$NE$2:$NE$60=L$3)*(GMW!$ND$2:$ND$60=L$4)*(GMW!$NF$2:$NF$60=L$1),0),$C260-1966)</f>
        <v>0</v>
      </c>
      <c r="M260" s="49" cm="1">
        <f t="array" ref="M260">INDEX(GMW!$A$2:$NF$60,MATCH(1,(GMW!$NE$2:$NE$60=M$3)*(GMW!$ND$2:$ND$60=M$4)*(GMW!$NF$2:$NF$60=M$1),0),$C260-1966)</f>
        <v>0</v>
      </c>
      <c r="N260" s="49" cm="1">
        <f t="array" ref="N260">INDEX(GMW!$A$2:$NF$60,MATCH(1,(GMW!$NE$2:$NE$60=N$3)*(GMW!$ND$2:$ND$60=N$4)*(GMW!$NF$2:$NF$60=N$1),0),$C260-1966)</f>
        <v>0</v>
      </c>
      <c r="O260" s="49" cm="1">
        <f t="array" ref="O260">INDEX(GMW!$A$2:$NF$60,MATCH(1,(GMW!$NE$2:$NE$60=O$3)*(GMW!$ND$2:$ND$60=O$4)*(GMW!$NF$2:$NF$60=O$1),0),$C260-1966)</f>
        <v>0</v>
      </c>
      <c r="P260" s="49" cm="1">
        <f t="array" ref="P260">INDEX(GMW!$A$2:$NF$60,MATCH(1,(GMW!$NE$2:$NE$60=P$3)*(GMW!$ND$2:$ND$60=P$4)*(GMW!$NF$2:$NF$60=P$1),0),$C260-1966)</f>
        <v>0</v>
      </c>
      <c r="Q260" s="49" cm="1">
        <f t="array" ref="Q260">INDEX(GMW!$A$2:$NF$60,MATCH(1,(GMW!$NE$2:$NE$60=Q$3)*(GMW!$ND$2:$ND$60=Q$4)*(GMW!$NF$2:$NF$60=Q$1),0),$C260-1966)</f>
        <v>0</v>
      </c>
    </row>
    <row r="261" spans="1:17" x14ac:dyDescent="0.25">
      <c r="B261" s="49">
        <f t="shared" si="9"/>
        <v>2036</v>
      </c>
      <c r="C261" s="49">
        <f t="shared" si="10"/>
        <v>2227</v>
      </c>
      <c r="D261" s="49" cm="1">
        <f t="array" ref="D261">INDEX(GMW!$A$2:$NF$60,MATCH(1,(GMW!$NE$2:$NE$60=D$3)*(GMW!$ND$2:$ND$60=D$4)*(GMW!$NF$2:$NF$60=D$1),0),$C261-1966)</f>
        <v>0</v>
      </c>
      <c r="E261" s="49" cm="1">
        <f t="array" ref="E261">INDEX(GMW!$A$2:$NF$60,MATCH(1,(GMW!$NE$2:$NE$60=E$3)*(GMW!$ND$2:$ND$60=E$4)*(GMW!$NF$2:$NF$60=E$1),0),$C261-1966)</f>
        <v>0</v>
      </c>
      <c r="F261" s="49" cm="1">
        <f t="array" ref="F261">INDEX(GMW!$A$2:$NF$60,MATCH(1,(GMW!$NE$2:$NE$60=F$3)*(GMW!$ND$2:$ND$60=F$4)*(GMW!$NF$2:$NF$60=F$1),0),$C261-1966)</f>
        <v>0</v>
      </c>
      <c r="G261" s="49" cm="1">
        <f t="array" ref="G261">INDEX(GMW!$A$2:$NF$60,MATCH(1,(GMW!$NE$2:$NE$60=G$3)*(GMW!$ND$2:$ND$60=G$4)*(GMW!$NF$2:$NF$60=G$1),0),$C261-1966)</f>
        <v>0</v>
      </c>
      <c r="H261" s="49" cm="1">
        <f t="array" ref="H261">INDEX(GMW!$A$2:$NF$60,MATCH(1,(GMW!$NE$2:$NE$60=H$3)*(GMW!$ND$2:$ND$60=H$4)*(GMW!$NF$2:$NF$60=H$1),0),$C261-1966)</f>
        <v>0</v>
      </c>
      <c r="I261" s="49" cm="1">
        <f t="array" ref="I261">INDEX(GMW!$A$2:$NF$60,MATCH(1,(GMW!$NE$2:$NE$60=I$3)*(GMW!$ND$2:$ND$60=I$4)*(GMW!$NF$2:$NF$60=I$1),0),$C261-1966)</f>
        <v>0</v>
      </c>
      <c r="J261" s="49" cm="1">
        <f t="array" ref="J261">INDEX(GMW!$A$2:$NF$60,MATCH(1,(GMW!$NE$2:$NE$60=J$3)*(GMW!$ND$2:$ND$60=J$4)*(GMW!$NF$2:$NF$60=J$1),0),$C261-1966)</f>
        <v>0</v>
      </c>
      <c r="K261" s="49" cm="1">
        <f t="array" ref="K261">INDEX(GMW!$A$2:$NF$60,MATCH(1,(GMW!$NE$2:$NE$60=K$3)*(GMW!$ND$2:$ND$60=K$4)*(GMW!$NF$2:$NF$60=K$1),0),$C261-1966)</f>
        <v>0</v>
      </c>
      <c r="L261" s="49" cm="1">
        <f t="array" ref="L261">INDEX(GMW!$A$2:$NF$60,MATCH(1,(GMW!$NE$2:$NE$60=L$3)*(GMW!$ND$2:$ND$60=L$4)*(GMW!$NF$2:$NF$60=L$1),0),$C261-1966)</f>
        <v>0</v>
      </c>
      <c r="M261" s="49" cm="1">
        <f t="array" ref="M261">INDEX(GMW!$A$2:$NF$60,MATCH(1,(GMW!$NE$2:$NE$60=M$3)*(GMW!$ND$2:$ND$60=M$4)*(GMW!$NF$2:$NF$60=M$1),0),$C261-1966)</f>
        <v>0</v>
      </c>
      <c r="N261" s="49" cm="1">
        <f t="array" ref="N261">INDEX(GMW!$A$2:$NF$60,MATCH(1,(GMW!$NE$2:$NE$60=N$3)*(GMW!$ND$2:$ND$60=N$4)*(GMW!$NF$2:$NF$60=N$1),0),$C261-1966)</f>
        <v>0</v>
      </c>
      <c r="O261" s="49" cm="1">
        <f t="array" ref="O261">INDEX(GMW!$A$2:$NF$60,MATCH(1,(GMW!$NE$2:$NE$60=O$3)*(GMW!$ND$2:$ND$60=O$4)*(GMW!$NF$2:$NF$60=O$1),0),$C261-1966)</f>
        <v>0</v>
      </c>
      <c r="P261" s="49" cm="1">
        <f t="array" ref="P261">INDEX(GMW!$A$2:$NF$60,MATCH(1,(GMW!$NE$2:$NE$60=P$3)*(GMW!$ND$2:$ND$60=P$4)*(GMW!$NF$2:$NF$60=P$1),0),$C261-1966)</f>
        <v>0</v>
      </c>
      <c r="Q261" s="49" cm="1">
        <f t="array" ref="Q261">INDEX(GMW!$A$2:$NF$60,MATCH(1,(GMW!$NE$2:$NE$60=Q$3)*(GMW!$ND$2:$ND$60=Q$4)*(GMW!$NF$2:$NF$60=Q$1),0),$C261-1966)</f>
        <v>0</v>
      </c>
    </row>
    <row r="262" spans="1:17" x14ac:dyDescent="0.25">
      <c r="B262" s="49">
        <f t="shared" si="9"/>
        <v>2036</v>
      </c>
      <c r="C262" s="49">
        <f t="shared" si="10"/>
        <v>2228</v>
      </c>
      <c r="D262" s="49" cm="1">
        <f t="array" ref="D262">INDEX(GMW!$A$2:$NF$60,MATCH(1,(GMW!$NE$2:$NE$60=D$3)*(GMW!$ND$2:$ND$60=D$4)*(GMW!$NF$2:$NF$60=D$1),0),$C262-1966)</f>
        <v>0</v>
      </c>
      <c r="E262" s="49" cm="1">
        <f t="array" ref="E262">INDEX(GMW!$A$2:$NF$60,MATCH(1,(GMW!$NE$2:$NE$60=E$3)*(GMW!$ND$2:$ND$60=E$4)*(GMW!$NF$2:$NF$60=E$1),0),$C262-1966)</f>
        <v>0</v>
      </c>
      <c r="F262" s="49" cm="1">
        <f t="array" ref="F262">INDEX(GMW!$A$2:$NF$60,MATCH(1,(GMW!$NE$2:$NE$60=F$3)*(GMW!$ND$2:$ND$60=F$4)*(GMW!$NF$2:$NF$60=F$1),0),$C262-1966)</f>
        <v>0</v>
      </c>
      <c r="G262" s="49" cm="1">
        <f t="array" ref="G262">INDEX(GMW!$A$2:$NF$60,MATCH(1,(GMW!$NE$2:$NE$60=G$3)*(GMW!$ND$2:$ND$60=G$4)*(GMW!$NF$2:$NF$60=G$1),0),$C262-1966)</f>
        <v>0</v>
      </c>
      <c r="H262" s="49" cm="1">
        <f t="array" ref="H262">INDEX(GMW!$A$2:$NF$60,MATCH(1,(GMW!$NE$2:$NE$60=H$3)*(GMW!$ND$2:$ND$60=H$4)*(GMW!$NF$2:$NF$60=H$1),0),$C262-1966)</f>
        <v>0</v>
      </c>
      <c r="I262" s="49" cm="1">
        <f t="array" ref="I262">INDEX(GMW!$A$2:$NF$60,MATCH(1,(GMW!$NE$2:$NE$60=I$3)*(GMW!$ND$2:$ND$60=I$4)*(GMW!$NF$2:$NF$60=I$1),0),$C262-1966)</f>
        <v>0</v>
      </c>
      <c r="J262" s="49" cm="1">
        <f t="array" ref="J262">INDEX(GMW!$A$2:$NF$60,MATCH(1,(GMW!$NE$2:$NE$60=J$3)*(GMW!$ND$2:$ND$60=J$4)*(GMW!$NF$2:$NF$60=J$1),0),$C262-1966)</f>
        <v>0</v>
      </c>
      <c r="K262" s="49" cm="1">
        <f t="array" ref="K262">INDEX(GMW!$A$2:$NF$60,MATCH(1,(GMW!$NE$2:$NE$60=K$3)*(GMW!$ND$2:$ND$60=K$4)*(GMW!$NF$2:$NF$60=K$1),0),$C262-1966)</f>
        <v>0</v>
      </c>
      <c r="L262" s="49" cm="1">
        <f t="array" ref="L262">INDEX(GMW!$A$2:$NF$60,MATCH(1,(GMW!$NE$2:$NE$60=L$3)*(GMW!$ND$2:$ND$60=L$4)*(GMW!$NF$2:$NF$60=L$1),0),$C262-1966)</f>
        <v>0</v>
      </c>
      <c r="M262" s="49" cm="1">
        <f t="array" ref="M262">INDEX(GMW!$A$2:$NF$60,MATCH(1,(GMW!$NE$2:$NE$60=M$3)*(GMW!$ND$2:$ND$60=M$4)*(GMW!$NF$2:$NF$60=M$1),0),$C262-1966)</f>
        <v>0</v>
      </c>
      <c r="N262" s="49" cm="1">
        <f t="array" ref="N262">INDEX(GMW!$A$2:$NF$60,MATCH(1,(GMW!$NE$2:$NE$60=N$3)*(GMW!$ND$2:$ND$60=N$4)*(GMW!$NF$2:$NF$60=N$1),0),$C262-1966)</f>
        <v>0</v>
      </c>
      <c r="O262" s="49" cm="1">
        <f t="array" ref="O262">INDEX(GMW!$A$2:$NF$60,MATCH(1,(GMW!$NE$2:$NE$60=O$3)*(GMW!$ND$2:$ND$60=O$4)*(GMW!$NF$2:$NF$60=O$1),0),$C262-1966)</f>
        <v>0</v>
      </c>
      <c r="P262" s="49" cm="1">
        <f t="array" ref="P262">INDEX(GMW!$A$2:$NF$60,MATCH(1,(GMW!$NE$2:$NE$60=P$3)*(GMW!$ND$2:$ND$60=P$4)*(GMW!$NF$2:$NF$60=P$1),0),$C262-1966)</f>
        <v>0</v>
      </c>
      <c r="Q262" s="49" cm="1">
        <f t="array" ref="Q262">INDEX(GMW!$A$2:$NF$60,MATCH(1,(GMW!$NE$2:$NE$60=Q$3)*(GMW!$ND$2:$ND$60=Q$4)*(GMW!$NF$2:$NF$60=Q$1),0),$C262-1966)</f>
        <v>0</v>
      </c>
    </row>
    <row r="263" spans="1:17" x14ac:dyDescent="0.25">
      <c r="A263" s="49">
        <v>2037</v>
      </c>
      <c r="B263" s="49">
        <f t="shared" si="9"/>
        <v>2037</v>
      </c>
      <c r="C263" s="49">
        <f t="shared" si="10"/>
        <v>2229</v>
      </c>
      <c r="D263" s="49" cm="1">
        <f t="array" ref="D263">INDEX(GMW!$A$2:$NF$60,MATCH(1,(GMW!$NE$2:$NE$60=D$3)*(GMW!$ND$2:$ND$60=D$4)*(GMW!$NF$2:$NF$60=D$1),0),$C263-1966)</f>
        <v>0</v>
      </c>
      <c r="E263" s="49" cm="1">
        <f t="array" ref="E263">INDEX(GMW!$A$2:$NF$60,MATCH(1,(GMW!$NE$2:$NE$60=E$3)*(GMW!$ND$2:$ND$60=E$4)*(GMW!$NF$2:$NF$60=E$1),0),$C263-1966)</f>
        <v>0</v>
      </c>
      <c r="F263" s="49" cm="1">
        <f t="array" ref="F263">INDEX(GMW!$A$2:$NF$60,MATCH(1,(GMW!$NE$2:$NE$60=F$3)*(GMW!$ND$2:$ND$60=F$4)*(GMW!$NF$2:$NF$60=F$1),0),$C263-1966)</f>
        <v>0</v>
      </c>
      <c r="G263" s="49" cm="1">
        <f t="array" ref="G263">INDEX(GMW!$A$2:$NF$60,MATCH(1,(GMW!$NE$2:$NE$60=G$3)*(GMW!$ND$2:$ND$60=G$4)*(GMW!$NF$2:$NF$60=G$1),0),$C263-1966)</f>
        <v>0</v>
      </c>
      <c r="H263" s="49" cm="1">
        <f t="array" ref="H263">INDEX(GMW!$A$2:$NF$60,MATCH(1,(GMW!$NE$2:$NE$60=H$3)*(GMW!$ND$2:$ND$60=H$4)*(GMW!$NF$2:$NF$60=H$1),0),$C263-1966)</f>
        <v>0</v>
      </c>
      <c r="I263" s="49" cm="1">
        <f t="array" ref="I263">INDEX(GMW!$A$2:$NF$60,MATCH(1,(GMW!$NE$2:$NE$60=I$3)*(GMW!$ND$2:$ND$60=I$4)*(GMW!$NF$2:$NF$60=I$1),0),$C263-1966)</f>
        <v>0</v>
      </c>
      <c r="J263" s="49" cm="1">
        <f t="array" ref="J263">INDEX(GMW!$A$2:$NF$60,MATCH(1,(GMW!$NE$2:$NE$60=J$3)*(GMW!$ND$2:$ND$60=J$4)*(GMW!$NF$2:$NF$60=J$1),0),$C263-1966)</f>
        <v>0</v>
      </c>
      <c r="K263" s="49" cm="1">
        <f t="array" ref="K263">INDEX(GMW!$A$2:$NF$60,MATCH(1,(GMW!$NE$2:$NE$60=K$3)*(GMW!$ND$2:$ND$60=K$4)*(GMW!$NF$2:$NF$60=K$1),0),$C263-1966)</f>
        <v>0</v>
      </c>
      <c r="L263" s="49" cm="1">
        <f t="array" ref="L263">INDEX(GMW!$A$2:$NF$60,MATCH(1,(GMW!$NE$2:$NE$60=L$3)*(GMW!$ND$2:$ND$60=L$4)*(GMW!$NF$2:$NF$60=L$1),0),$C263-1966)</f>
        <v>0</v>
      </c>
      <c r="M263" s="49" cm="1">
        <f t="array" ref="M263">INDEX(GMW!$A$2:$NF$60,MATCH(1,(GMW!$NE$2:$NE$60=M$3)*(GMW!$ND$2:$ND$60=M$4)*(GMW!$NF$2:$NF$60=M$1),0),$C263-1966)</f>
        <v>0</v>
      </c>
      <c r="N263" s="49" cm="1">
        <f t="array" ref="N263">INDEX(GMW!$A$2:$NF$60,MATCH(1,(GMW!$NE$2:$NE$60=N$3)*(GMW!$ND$2:$ND$60=N$4)*(GMW!$NF$2:$NF$60=N$1),0),$C263-1966)</f>
        <v>0</v>
      </c>
      <c r="O263" s="49" cm="1">
        <f t="array" ref="O263">INDEX(GMW!$A$2:$NF$60,MATCH(1,(GMW!$NE$2:$NE$60=O$3)*(GMW!$ND$2:$ND$60=O$4)*(GMW!$NF$2:$NF$60=O$1),0),$C263-1966)</f>
        <v>0</v>
      </c>
      <c r="P263" s="49" cm="1">
        <f t="array" ref="P263">INDEX(GMW!$A$2:$NF$60,MATCH(1,(GMW!$NE$2:$NE$60=P$3)*(GMW!$ND$2:$ND$60=P$4)*(GMW!$NF$2:$NF$60=P$1),0),$C263-1966)</f>
        <v>0</v>
      </c>
      <c r="Q263" s="49" cm="1">
        <f t="array" ref="Q263">INDEX(GMW!$A$2:$NF$60,MATCH(1,(GMW!$NE$2:$NE$60=Q$3)*(GMW!$ND$2:$ND$60=Q$4)*(GMW!$NF$2:$NF$60=Q$1),0),$C263-1966)</f>
        <v>0</v>
      </c>
    </row>
    <row r="264" spans="1:17" x14ac:dyDescent="0.25">
      <c r="B264" s="49">
        <f t="shared" si="9"/>
        <v>2037</v>
      </c>
      <c r="C264" s="49">
        <f t="shared" si="10"/>
        <v>2230</v>
      </c>
      <c r="D264" s="49" cm="1">
        <f t="array" ref="D264">INDEX(GMW!$A$2:$NF$60,MATCH(1,(GMW!$NE$2:$NE$60=D$3)*(GMW!$ND$2:$ND$60=D$4)*(GMW!$NF$2:$NF$60=D$1),0),$C264-1966)</f>
        <v>0</v>
      </c>
      <c r="E264" s="49" cm="1">
        <f t="array" ref="E264">INDEX(GMW!$A$2:$NF$60,MATCH(1,(GMW!$NE$2:$NE$60=E$3)*(GMW!$ND$2:$ND$60=E$4)*(GMW!$NF$2:$NF$60=E$1),0),$C264-1966)</f>
        <v>0</v>
      </c>
      <c r="F264" s="49" cm="1">
        <f t="array" ref="F264">INDEX(GMW!$A$2:$NF$60,MATCH(1,(GMW!$NE$2:$NE$60=F$3)*(GMW!$ND$2:$ND$60=F$4)*(GMW!$NF$2:$NF$60=F$1),0),$C264-1966)</f>
        <v>0</v>
      </c>
      <c r="G264" s="49" cm="1">
        <f t="array" ref="G264">INDEX(GMW!$A$2:$NF$60,MATCH(1,(GMW!$NE$2:$NE$60=G$3)*(GMW!$ND$2:$ND$60=G$4)*(GMW!$NF$2:$NF$60=G$1),0),$C264-1966)</f>
        <v>0</v>
      </c>
      <c r="H264" s="49" cm="1">
        <f t="array" ref="H264">INDEX(GMW!$A$2:$NF$60,MATCH(1,(GMW!$NE$2:$NE$60=H$3)*(GMW!$ND$2:$ND$60=H$4)*(GMW!$NF$2:$NF$60=H$1),0),$C264-1966)</f>
        <v>0</v>
      </c>
      <c r="I264" s="49" cm="1">
        <f t="array" ref="I264">INDEX(GMW!$A$2:$NF$60,MATCH(1,(GMW!$NE$2:$NE$60=I$3)*(GMW!$ND$2:$ND$60=I$4)*(GMW!$NF$2:$NF$60=I$1),0),$C264-1966)</f>
        <v>0</v>
      </c>
      <c r="J264" s="49" cm="1">
        <f t="array" ref="J264">INDEX(GMW!$A$2:$NF$60,MATCH(1,(GMW!$NE$2:$NE$60=J$3)*(GMW!$ND$2:$ND$60=J$4)*(GMW!$NF$2:$NF$60=J$1),0),$C264-1966)</f>
        <v>0</v>
      </c>
      <c r="K264" s="49" cm="1">
        <f t="array" ref="K264">INDEX(GMW!$A$2:$NF$60,MATCH(1,(GMW!$NE$2:$NE$60=K$3)*(GMW!$ND$2:$ND$60=K$4)*(GMW!$NF$2:$NF$60=K$1),0),$C264-1966)</f>
        <v>0</v>
      </c>
      <c r="L264" s="49" cm="1">
        <f t="array" ref="L264">INDEX(GMW!$A$2:$NF$60,MATCH(1,(GMW!$NE$2:$NE$60=L$3)*(GMW!$ND$2:$ND$60=L$4)*(GMW!$NF$2:$NF$60=L$1),0),$C264-1966)</f>
        <v>0</v>
      </c>
      <c r="M264" s="49" cm="1">
        <f t="array" ref="M264">INDEX(GMW!$A$2:$NF$60,MATCH(1,(GMW!$NE$2:$NE$60=M$3)*(GMW!$ND$2:$ND$60=M$4)*(GMW!$NF$2:$NF$60=M$1),0),$C264-1966)</f>
        <v>0</v>
      </c>
      <c r="N264" s="49" cm="1">
        <f t="array" ref="N264">INDEX(GMW!$A$2:$NF$60,MATCH(1,(GMW!$NE$2:$NE$60=N$3)*(GMW!$ND$2:$ND$60=N$4)*(GMW!$NF$2:$NF$60=N$1),0),$C264-1966)</f>
        <v>0</v>
      </c>
      <c r="O264" s="49" cm="1">
        <f t="array" ref="O264">INDEX(GMW!$A$2:$NF$60,MATCH(1,(GMW!$NE$2:$NE$60=O$3)*(GMW!$ND$2:$ND$60=O$4)*(GMW!$NF$2:$NF$60=O$1),0),$C264-1966)</f>
        <v>0</v>
      </c>
      <c r="P264" s="49" cm="1">
        <f t="array" ref="P264">INDEX(GMW!$A$2:$NF$60,MATCH(1,(GMW!$NE$2:$NE$60=P$3)*(GMW!$ND$2:$ND$60=P$4)*(GMW!$NF$2:$NF$60=P$1),0),$C264-1966)</f>
        <v>0</v>
      </c>
      <c r="Q264" s="49" cm="1">
        <f t="array" ref="Q264">INDEX(GMW!$A$2:$NF$60,MATCH(1,(GMW!$NE$2:$NE$60=Q$3)*(GMW!$ND$2:$ND$60=Q$4)*(GMW!$NF$2:$NF$60=Q$1),0),$C264-1966)</f>
        <v>0</v>
      </c>
    </row>
    <row r="265" spans="1:17" x14ac:dyDescent="0.25">
      <c r="B265" s="49">
        <f t="shared" si="9"/>
        <v>2037</v>
      </c>
      <c r="C265" s="49">
        <f t="shared" si="10"/>
        <v>2231</v>
      </c>
      <c r="D265" s="49" cm="1">
        <f t="array" ref="D265">INDEX(GMW!$A$2:$NF$60,MATCH(1,(GMW!$NE$2:$NE$60=D$3)*(GMW!$ND$2:$ND$60=D$4)*(GMW!$NF$2:$NF$60=D$1),0),$C265-1966)</f>
        <v>0</v>
      </c>
      <c r="E265" s="49" cm="1">
        <f t="array" ref="E265">INDEX(GMW!$A$2:$NF$60,MATCH(1,(GMW!$NE$2:$NE$60=E$3)*(GMW!$ND$2:$ND$60=E$4)*(GMW!$NF$2:$NF$60=E$1),0),$C265-1966)</f>
        <v>0</v>
      </c>
      <c r="F265" s="49" cm="1">
        <f t="array" ref="F265">INDEX(GMW!$A$2:$NF$60,MATCH(1,(GMW!$NE$2:$NE$60=F$3)*(GMW!$ND$2:$ND$60=F$4)*(GMW!$NF$2:$NF$60=F$1),0),$C265-1966)</f>
        <v>0</v>
      </c>
      <c r="G265" s="49" cm="1">
        <f t="array" ref="G265">INDEX(GMW!$A$2:$NF$60,MATCH(1,(GMW!$NE$2:$NE$60=G$3)*(GMW!$ND$2:$ND$60=G$4)*(GMW!$NF$2:$NF$60=G$1),0),$C265-1966)</f>
        <v>0</v>
      </c>
      <c r="H265" s="49" cm="1">
        <f t="array" ref="H265">INDEX(GMW!$A$2:$NF$60,MATCH(1,(GMW!$NE$2:$NE$60=H$3)*(GMW!$ND$2:$ND$60=H$4)*(GMW!$NF$2:$NF$60=H$1),0),$C265-1966)</f>
        <v>0</v>
      </c>
      <c r="I265" s="49" cm="1">
        <f t="array" ref="I265">INDEX(GMW!$A$2:$NF$60,MATCH(1,(GMW!$NE$2:$NE$60=I$3)*(GMW!$ND$2:$ND$60=I$4)*(GMW!$NF$2:$NF$60=I$1),0),$C265-1966)</f>
        <v>0</v>
      </c>
      <c r="J265" s="49" cm="1">
        <f t="array" ref="J265">INDEX(GMW!$A$2:$NF$60,MATCH(1,(GMW!$NE$2:$NE$60=J$3)*(GMW!$ND$2:$ND$60=J$4)*(GMW!$NF$2:$NF$60=J$1),0),$C265-1966)</f>
        <v>0</v>
      </c>
      <c r="K265" s="49" cm="1">
        <f t="array" ref="K265">INDEX(GMW!$A$2:$NF$60,MATCH(1,(GMW!$NE$2:$NE$60=K$3)*(GMW!$ND$2:$ND$60=K$4)*(GMW!$NF$2:$NF$60=K$1),0),$C265-1966)</f>
        <v>0</v>
      </c>
      <c r="L265" s="49" cm="1">
        <f t="array" ref="L265">INDEX(GMW!$A$2:$NF$60,MATCH(1,(GMW!$NE$2:$NE$60=L$3)*(GMW!$ND$2:$ND$60=L$4)*(GMW!$NF$2:$NF$60=L$1),0),$C265-1966)</f>
        <v>0</v>
      </c>
      <c r="M265" s="49" cm="1">
        <f t="array" ref="M265">INDEX(GMW!$A$2:$NF$60,MATCH(1,(GMW!$NE$2:$NE$60=M$3)*(GMW!$ND$2:$ND$60=M$4)*(GMW!$NF$2:$NF$60=M$1),0),$C265-1966)</f>
        <v>0</v>
      </c>
      <c r="N265" s="49" cm="1">
        <f t="array" ref="N265">INDEX(GMW!$A$2:$NF$60,MATCH(1,(GMW!$NE$2:$NE$60=N$3)*(GMW!$ND$2:$ND$60=N$4)*(GMW!$NF$2:$NF$60=N$1),0),$C265-1966)</f>
        <v>0</v>
      </c>
      <c r="O265" s="49" cm="1">
        <f t="array" ref="O265">INDEX(GMW!$A$2:$NF$60,MATCH(1,(GMW!$NE$2:$NE$60=O$3)*(GMW!$ND$2:$ND$60=O$4)*(GMW!$NF$2:$NF$60=O$1),0),$C265-1966)</f>
        <v>0</v>
      </c>
      <c r="P265" s="49" cm="1">
        <f t="array" ref="P265">INDEX(GMW!$A$2:$NF$60,MATCH(1,(GMW!$NE$2:$NE$60=P$3)*(GMW!$ND$2:$ND$60=P$4)*(GMW!$NF$2:$NF$60=P$1),0),$C265-1966)</f>
        <v>0</v>
      </c>
      <c r="Q265" s="49" cm="1">
        <f t="array" ref="Q265">INDEX(GMW!$A$2:$NF$60,MATCH(1,(GMW!$NE$2:$NE$60=Q$3)*(GMW!$ND$2:$ND$60=Q$4)*(GMW!$NF$2:$NF$60=Q$1),0),$C265-1966)</f>
        <v>0</v>
      </c>
    </row>
    <row r="266" spans="1:17" x14ac:dyDescent="0.25">
      <c r="B266" s="49">
        <f t="shared" si="9"/>
        <v>2037</v>
      </c>
      <c r="C266" s="49">
        <f t="shared" si="10"/>
        <v>2232</v>
      </c>
      <c r="D266" s="49" cm="1">
        <f t="array" ref="D266">INDEX(GMW!$A$2:$NF$60,MATCH(1,(GMW!$NE$2:$NE$60=D$3)*(GMW!$ND$2:$ND$60=D$4)*(GMW!$NF$2:$NF$60=D$1),0),$C266-1966)</f>
        <v>0</v>
      </c>
      <c r="E266" s="49" cm="1">
        <f t="array" ref="E266">INDEX(GMW!$A$2:$NF$60,MATCH(1,(GMW!$NE$2:$NE$60=E$3)*(GMW!$ND$2:$ND$60=E$4)*(GMW!$NF$2:$NF$60=E$1),0),$C266-1966)</f>
        <v>0</v>
      </c>
      <c r="F266" s="49" cm="1">
        <f t="array" ref="F266">INDEX(GMW!$A$2:$NF$60,MATCH(1,(GMW!$NE$2:$NE$60=F$3)*(GMW!$ND$2:$ND$60=F$4)*(GMW!$NF$2:$NF$60=F$1),0),$C266-1966)</f>
        <v>0</v>
      </c>
      <c r="G266" s="49" cm="1">
        <f t="array" ref="G266">INDEX(GMW!$A$2:$NF$60,MATCH(1,(GMW!$NE$2:$NE$60=G$3)*(GMW!$ND$2:$ND$60=G$4)*(GMW!$NF$2:$NF$60=G$1),0),$C266-1966)</f>
        <v>0</v>
      </c>
      <c r="H266" s="49" cm="1">
        <f t="array" ref="H266">INDEX(GMW!$A$2:$NF$60,MATCH(1,(GMW!$NE$2:$NE$60=H$3)*(GMW!$ND$2:$ND$60=H$4)*(GMW!$NF$2:$NF$60=H$1),0),$C266-1966)</f>
        <v>0</v>
      </c>
      <c r="I266" s="49" cm="1">
        <f t="array" ref="I266">INDEX(GMW!$A$2:$NF$60,MATCH(1,(GMW!$NE$2:$NE$60=I$3)*(GMW!$ND$2:$ND$60=I$4)*(GMW!$NF$2:$NF$60=I$1),0),$C266-1966)</f>
        <v>0</v>
      </c>
      <c r="J266" s="49" cm="1">
        <f t="array" ref="J266">INDEX(GMW!$A$2:$NF$60,MATCH(1,(GMW!$NE$2:$NE$60=J$3)*(GMW!$ND$2:$ND$60=J$4)*(GMW!$NF$2:$NF$60=J$1),0),$C266-1966)</f>
        <v>0</v>
      </c>
      <c r="K266" s="49" cm="1">
        <f t="array" ref="K266">INDEX(GMW!$A$2:$NF$60,MATCH(1,(GMW!$NE$2:$NE$60=K$3)*(GMW!$ND$2:$ND$60=K$4)*(GMW!$NF$2:$NF$60=K$1),0),$C266-1966)</f>
        <v>0</v>
      </c>
      <c r="L266" s="49" cm="1">
        <f t="array" ref="L266">INDEX(GMW!$A$2:$NF$60,MATCH(1,(GMW!$NE$2:$NE$60=L$3)*(GMW!$ND$2:$ND$60=L$4)*(GMW!$NF$2:$NF$60=L$1),0),$C266-1966)</f>
        <v>0</v>
      </c>
      <c r="M266" s="49" cm="1">
        <f t="array" ref="M266">INDEX(GMW!$A$2:$NF$60,MATCH(1,(GMW!$NE$2:$NE$60=M$3)*(GMW!$ND$2:$ND$60=M$4)*(GMW!$NF$2:$NF$60=M$1),0),$C266-1966)</f>
        <v>0</v>
      </c>
      <c r="N266" s="49" cm="1">
        <f t="array" ref="N266">INDEX(GMW!$A$2:$NF$60,MATCH(1,(GMW!$NE$2:$NE$60=N$3)*(GMW!$ND$2:$ND$60=N$4)*(GMW!$NF$2:$NF$60=N$1),0),$C266-1966)</f>
        <v>0</v>
      </c>
      <c r="O266" s="49" cm="1">
        <f t="array" ref="O266">INDEX(GMW!$A$2:$NF$60,MATCH(1,(GMW!$NE$2:$NE$60=O$3)*(GMW!$ND$2:$ND$60=O$4)*(GMW!$NF$2:$NF$60=O$1),0),$C266-1966)</f>
        <v>0</v>
      </c>
      <c r="P266" s="49" cm="1">
        <f t="array" ref="P266">INDEX(GMW!$A$2:$NF$60,MATCH(1,(GMW!$NE$2:$NE$60=P$3)*(GMW!$ND$2:$ND$60=P$4)*(GMW!$NF$2:$NF$60=P$1),0),$C266-1966)</f>
        <v>0</v>
      </c>
      <c r="Q266" s="49" cm="1">
        <f t="array" ref="Q266">INDEX(GMW!$A$2:$NF$60,MATCH(1,(GMW!$NE$2:$NE$60=Q$3)*(GMW!$ND$2:$ND$60=Q$4)*(GMW!$NF$2:$NF$60=Q$1),0),$C266-1966)</f>
        <v>0</v>
      </c>
    </row>
    <row r="267" spans="1:17" x14ac:dyDescent="0.25">
      <c r="A267" s="49">
        <v>2038</v>
      </c>
      <c r="B267" s="49">
        <f t="shared" si="9"/>
        <v>2038</v>
      </c>
      <c r="C267" s="49">
        <f t="shared" si="10"/>
        <v>2233</v>
      </c>
      <c r="D267" s="49" cm="1">
        <f t="array" ref="D267">INDEX(GMW!$A$2:$NF$60,MATCH(1,(GMW!$NE$2:$NE$60=D$3)*(GMW!$ND$2:$ND$60=D$4)*(GMW!$NF$2:$NF$60=D$1),0),$C267-1966)</f>
        <v>0</v>
      </c>
      <c r="E267" s="49" cm="1">
        <f t="array" ref="E267">INDEX(GMW!$A$2:$NF$60,MATCH(1,(GMW!$NE$2:$NE$60=E$3)*(GMW!$ND$2:$ND$60=E$4)*(GMW!$NF$2:$NF$60=E$1),0),$C267-1966)</f>
        <v>0</v>
      </c>
      <c r="F267" s="49" cm="1">
        <f t="array" ref="F267">INDEX(GMW!$A$2:$NF$60,MATCH(1,(GMW!$NE$2:$NE$60=F$3)*(GMW!$ND$2:$ND$60=F$4)*(GMW!$NF$2:$NF$60=F$1),0),$C267-1966)</f>
        <v>0</v>
      </c>
      <c r="G267" s="49" cm="1">
        <f t="array" ref="G267">INDEX(GMW!$A$2:$NF$60,MATCH(1,(GMW!$NE$2:$NE$60=G$3)*(GMW!$ND$2:$ND$60=G$4)*(GMW!$NF$2:$NF$60=G$1),0),$C267-1966)</f>
        <v>0</v>
      </c>
      <c r="H267" s="49" cm="1">
        <f t="array" ref="H267">INDEX(GMW!$A$2:$NF$60,MATCH(1,(GMW!$NE$2:$NE$60=H$3)*(GMW!$ND$2:$ND$60=H$4)*(GMW!$NF$2:$NF$60=H$1),0),$C267-1966)</f>
        <v>0</v>
      </c>
      <c r="I267" s="49" cm="1">
        <f t="array" ref="I267">INDEX(GMW!$A$2:$NF$60,MATCH(1,(GMW!$NE$2:$NE$60=I$3)*(GMW!$ND$2:$ND$60=I$4)*(GMW!$NF$2:$NF$60=I$1),0),$C267-1966)</f>
        <v>0</v>
      </c>
      <c r="J267" s="49" cm="1">
        <f t="array" ref="J267">INDEX(GMW!$A$2:$NF$60,MATCH(1,(GMW!$NE$2:$NE$60=J$3)*(GMW!$ND$2:$ND$60=J$4)*(GMW!$NF$2:$NF$60=J$1),0),$C267-1966)</f>
        <v>0</v>
      </c>
      <c r="K267" s="49" cm="1">
        <f t="array" ref="K267">INDEX(GMW!$A$2:$NF$60,MATCH(1,(GMW!$NE$2:$NE$60=K$3)*(GMW!$ND$2:$ND$60=K$4)*(GMW!$NF$2:$NF$60=K$1),0),$C267-1966)</f>
        <v>0</v>
      </c>
      <c r="L267" s="49" cm="1">
        <f t="array" ref="L267">INDEX(GMW!$A$2:$NF$60,MATCH(1,(GMW!$NE$2:$NE$60=L$3)*(GMW!$ND$2:$ND$60=L$4)*(GMW!$NF$2:$NF$60=L$1),0),$C267-1966)</f>
        <v>0</v>
      </c>
      <c r="M267" s="49" cm="1">
        <f t="array" ref="M267">INDEX(GMW!$A$2:$NF$60,MATCH(1,(GMW!$NE$2:$NE$60=M$3)*(GMW!$ND$2:$ND$60=M$4)*(GMW!$NF$2:$NF$60=M$1),0),$C267-1966)</f>
        <v>0</v>
      </c>
      <c r="N267" s="49" cm="1">
        <f t="array" ref="N267">INDEX(GMW!$A$2:$NF$60,MATCH(1,(GMW!$NE$2:$NE$60=N$3)*(GMW!$ND$2:$ND$60=N$4)*(GMW!$NF$2:$NF$60=N$1),0),$C267-1966)</f>
        <v>0</v>
      </c>
      <c r="O267" s="49" cm="1">
        <f t="array" ref="O267">INDEX(GMW!$A$2:$NF$60,MATCH(1,(GMW!$NE$2:$NE$60=O$3)*(GMW!$ND$2:$ND$60=O$4)*(GMW!$NF$2:$NF$60=O$1),0),$C267-1966)</f>
        <v>0</v>
      </c>
      <c r="P267" s="49" cm="1">
        <f t="array" ref="P267">INDEX(GMW!$A$2:$NF$60,MATCH(1,(GMW!$NE$2:$NE$60=P$3)*(GMW!$ND$2:$ND$60=P$4)*(GMW!$NF$2:$NF$60=P$1),0),$C267-1966)</f>
        <v>0</v>
      </c>
      <c r="Q267" s="49" cm="1">
        <f t="array" ref="Q267">INDEX(GMW!$A$2:$NF$60,MATCH(1,(GMW!$NE$2:$NE$60=Q$3)*(GMW!$ND$2:$ND$60=Q$4)*(GMW!$NF$2:$NF$60=Q$1),0),$C267-1966)</f>
        <v>0</v>
      </c>
    </row>
    <row r="268" spans="1:17" x14ac:dyDescent="0.25">
      <c r="B268" s="49">
        <f t="shared" ref="B268:B331" si="11">+B264+1</f>
        <v>2038</v>
      </c>
      <c r="C268" s="49">
        <f t="shared" si="10"/>
        <v>2234</v>
      </c>
      <c r="D268" s="49" cm="1">
        <f t="array" ref="D268">INDEX(GMW!$A$2:$NF$60,MATCH(1,(GMW!$NE$2:$NE$60=D$3)*(GMW!$ND$2:$ND$60=D$4)*(GMW!$NF$2:$NF$60=D$1),0),$C268-1966)</f>
        <v>0</v>
      </c>
      <c r="E268" s="49" cm="1">
        <f t="array" ref="E268">INDEX(GMW!$A$2:$NF$60,MATCH(1,(GMW!$NE$2:$NE$60=E$3)*(GMW!$ND$2:$ND$60=E$4)*(GMW!$NF$2:$NF$60=E$1),0),$C268-1966)</f>
        <v>0</v>
      </c>
      <c r="F268" s="49" cm="1">
        <f t="array" ref="F268">INDEX(GMW!$A$2:$NF$60,MATCH(1,(GMW!$NE$2:$NE$60=F$3)*(GMW!$ND$2:$ND$60=F$4)*(GMW!$NF$2:$NF$60=F$1),0),$C268-1966)</f>
        <v>0</v>
      </c>
      <c r="G268" s="49" cm="1">
        <f t="array" ref="G268">INDEX(GMW!$A$2:$NF$60,MATCH(1,(GMW!$NE$2:$NE$60=G$3)*(GMW!$ND$2:$ND$60=G$4)*(GMW!$NF$2:$NF$60=G$1),0),$C268-1966)</f>
        <v>0</v>
      </c>
      <c r="H268" s="49" cm="1">
        <f t="array" ref="H268">INDEX(GMW!$A$2:$NF$60,MATCH(1,(GMW!$NE$2:$NE$60=H$3)*(GMW!$ND$2:$ND$60=H$4)*(GMW!$NF$2:$NF$60=H$1),0),$C268-1966)</f>
        <v>0</v>
      </c>
      <c r="I268" s="49" cm="1">
        <f t="array" ref="I268">INDEX(GMW!$A$2:$NF$60,MATCH(1,(GMW!$NE$2:$NE$60=I$3)*(GMW!$ND$2:$ND$60=I$4)*(GMW!$NF$2:$NF$60=I$1),0),$C268-1966)</f>
        <v>0</v>
      </c>
      <c r="J268" s="49" cm="1">
        <f t="array" ref="J268">INDEX(GMW!$A$2:$NF$60,MATCH(1,(GMW!$NE$2:$NE$60=J$3)*(GMW!$ND$2:$ND$60=J$4)*(GMW!$NF$2:$NF$60=J$1),0),$C268-1966)</f>
        <v>0</v>
      </c>
      <c r="K268" s="49" cm="1">
        <f t="array" ref="K268">INDEX(GMW!$A$2:$NF$60,MATCH(1,(GMW!$NE$2:$NE$60=K$3)*(GMW!$ND$2:$ND$60=K$4)*(GMW!$NF$2:$NF$60=K$1),0),$C268-1966)</f>
        <v>0</v>
      </c>
      <c r="L268" s="49" cm="1">
        <f t="array" ref="L268">INDEX(GMW!$A$2:$NF$60,MATCH(1,(GMW!$NE$2:$NE$60=L$3)*(GMW!$ND$2:$ND$60=L$4)*(GMW!$NF$2:$NF$60=L$1),0),$C268-1966)</f>
        <v>0</v>
      </c>
      <c r="M268" s="49" cm="1">
        <f t="array" ref="M268">INDEX(GMW!$A$2:$NF$60,MATCH(1,(GMW!$NE$2:$NE$60=M$3)*(GMW!$ND$2:$ND$60=M$4)*(GMW!$NF$2:$NF$60=M$1),0),$C268-1966)</f>
        <v>0</v>
      </c>
      <c r="N268" s="49" cm="1">
        <f t="array" ref="N268">INDEX(GMW!$A$2:$NF$60,MATCH(1,(GMW!$NE$2:$NE$60=N$3)*(GMW!$ND$2:$ND$60=N$4)*(GMW!$NF$2:$NF$60=N$1),0),$C268-1966)</f>
        <v>0</v>
      </c>
      <c r="O268" s="49" cm="1">
        <f t="array" ref="O268">INDEX(GMW!$A$2:$NF$60,MATCH(1,(GMW!$NE$2:$NE$60=O$3)*(GMW!$ND$2:$ND$60=O$4)*(GMW!$NF$2:$NF$60=O$1),0),$C268-1966)</f>
        <v>0</v>
      </c>
      <c r="P268" s="49" cm="1">
        <f t="array" ref="P268">INDEX(GMW!$A$2:$NF$60,MATCH(1,(GMW!$NE$2:$NE$60=P$3)*(GMW!$ND$2:$ND$60=P$4)*(GMW!$NF$2:$NF$60=P$1),0),$C268-1966)</f>
        <v>0</v>
      </c>
      <c r="Q268" s="49" cm="1">
        <f t="array" ref="Q268">INDEX(GMW!$A$2:$NF$60,MATCH(1,(GMW!$NE$2:$NE$60=Q$3)*(GMW!$ND$2:$ND$60=Q$4)*(GMW!$NF$2:$NF$60=Q$1),0),$C268-1966)</f>
        <v>0</v>
      </c>
    </row>
    <row r="269" spans="1:17" x14ac:dyDescent="0.25">
      <c r="B269" s="49">
        <f t="shared" si="11"/>
        <v>2038</v>
      </c>
      <c r="C269" s="49">
        <f t="shared" si="10"/>
        <v>2235</v>
      </c>
      <c r="D269" s="49" cm="1">
        <f t="array" ref="D269">INDEX(GMW!$A$2:$NF$60,MATCH(1,(GMW!$NE$2:$NE$60=D$3)*(GMW!$ND$2:$ND$60=D$4)*(GMW!$NF$2:$NF$60=D$1),0),$C269-1966)</f>
        <v>0</v>
      </c>
      <c r="E269" s="49" cm="1">
        <f t="array" ref="E269">INDEX(GMW!$A$2:$NF$60,MATCH(1,(GMW!$NE$2:$NE$60=E$3)*(GMW!$ND$2:$ND$60=E$4)*(GMW!$NF$2:$NF$60=E$1),0),$C269-1966)</f>
        <v>0</v>
      </c>
      <c r="F269" s="49" cm="1">
        <f t="array" ref="F269">INDEX(GMW!$A$2:$NF$60,MATCH(1,(GMW!$NE$2:$NE$60=F$3)*(GMW!$ND$2:$ND$60=F$4)*(GMW!$NF$2:$NF$60=F$1),0),$C269-1966)</f>
        <v>0</v>
      </c>
      <c r="G269" s="49" cm="1">
        <f t="array" ref="G269">INDEX(GMW!$A$2:$NF$60,MATCH(1,(GMW!$NE$2:$NE$60=G$3)*(GMW!$ND$2:$ND$60=G$4)*(GMW!$NF$2:$NF$60=G$1),0),$C269-1966)</f>
        <v>0</v>
      </c>
      <c r="H269" s="49" cm="1">
        <f t="array" ref="H269">INDEX(GMW!$A$2:$NF$60,MATCH(1,(GMW!$NE$2:$NE$60=H$3)*(GMW!$ND$2:$ND$60=H$4)*(GMW!$NF$2:$NF$60=H$1),0),$C269-1966)</f>
        <v>0</v>
      </c>
      <c r="I269" s="49" cm="1">
        <f t="array" ref="I269">INDEX(GMW!$A$2:$NF$60,MATCH(1,(GMW!$NE$2:$NE$60=I$3)*(GMW!$ND$2:$ND$60=I$4)*(GMW!$NF$2:$NF$60=I$1),0),$C269-1966)</f>
        <v>0</v>
      </c>
      <c r="J269" s="49" cm="1">
        <f t="array" ref="J269">INDEX(GMW!$A$2:$NF$60,MATCH(1,(GMW!$NE$2:$NE$60=J$3)*(GMW!$ND$2:$ND$60=J$4)*(GMW!$NF$2:$NF$60=J$1),0),$C269-1966)</f>
        <v>0</v>
      </c>
      <c r="K269" s="49" cm="1">
        <f t="array" ref="K269">INDEX(GMW!$A$2:$NF$60,MATCH(1,(GMW!$NE$2:$NE$60=K$3)*(GMW!$ND$2:$ND$60=K$4)*(GMW!$NF$2:$NF$60=K$1),0),$C269-1966)</f>
        <v>0</v>
      </c>
      <c r="L269" s="49" cm="1">
        <f t="array" ref="L269">INDEX(GMW!$A$2:$NF$60,MATCH(1,(GMW!$NE$2:$NE$60=L$3)*(GMW!$ND$2:$ND$60=L$4)*(GMW!$NF$2:$NF$60=L$1),0),$C269-1966)</f>
        <v>0</v>
      </c>
      <c r="M269" s="49" cm="1">
        <f t="array" ref="M269">INDEX(GMW!$A$2:$NF$60,MATCH(1,(GMW!$NE$2:$NE$60=M$3)*(GMW!$ND$2:$ND$60=M$4)*(GMW!$NF$2:$NF$60=M$1),0),$C269-1966)</f>
        <v>0</v>
      </c>
      <c r="N269" s="49" cm="1">
        <f t="array" ref="N269">INDEX(GMW!$A$2:$NF$60,MATCH(1,(GMW!$NE$2:$NE$60=N$3)*(GMW!$ND$2:$ND$60=N$4)*(GMW!$NF$2:$NF$60=N$1),0),$C269-1966)</f>
        <v>0</v>
      </c>
      <c r="O269" s="49" cm="1">
        <f t="array" ref="O269">INDEX(GMW!$A$2:$NF$60,MATCH(1,(GMW!$NE$2:$NE$60=O$3)*(GMW!$ND$2:$ND$60=O$4)*(GMW!$NF$2:$NF$60=O$1),0),$C269-1966)</f>
        <v>0</v>
      </c>
      <c r="P269" s="49" cm="1">
        <f t="array" ref="P269">INDEX(GMW!$A$2:$NF$60,MATCH(1,(GMW!$NE$2:$NE$60=P$3)*(GMW!$ND$2:$ND$60=P$4)*(GMW!$NF$2:$NF$60=P$1),0),$C269-1966)</f>
        <v>0</v>
      </c>
      <c r="Q269" s="49" cm="1">
        <f t="array" ref="Q269">INDEX(GMW!$A$2:$NF$60,MATCH(1,(GMW!$NE$2:$NE$60=Q$3)*(GMW!$ND$2:$ND$60=Q$4)*(GMW!$NF$2:$NF$60=Q$1),0),$C269-1966)</f>
        <v>0</v>
      </c>
    </row>
    <row r="270" spans="1:17" x14ac:dyDescent="0.25">
      <c r="B270" s="49">
        <f t="shared" si="11"/>
        <v>2038</v>
      </c>
      <c r="C270" s="49">
        <f t="shared" si="10"/>
        <v>2236</v>
      </c>
      <c r="D270" s="49" cm="1">
        <f t="array" ref="D270">INDEX(GMW!$A$2:$NF$60,MATCH(1,(GMW!$NE$2:$NE$60=D$3)*(GMW!$ND$2:$ND$60=D$4)*(GMW!$NF$2:$NF$60=D$1),0),$C270-1966)</f>
        <v>0</v>
      </c>
      <c r="E270" s="49" cm="1">
        <f t="array" ref="E270">INDEX(GMW!$A$2:$NF$60,MATCH(1,(GMW!$NE$2:$NE$60=E$3)*(GMW!$ND$2:$ND$60=E$4)*(GMW!$NF$2:$NF$60=E$1),0),$C270-1966)</f>
        <v>0</v>
      </c>
      <c r="F270" s="49" cm="1">
        <f t="array" ref="F270">INDEX(GMW!$A$2:$NF$60,MATCH(1,(GMW!$NE$2:$NE$60=F$3)*(GMW!$ND$2:$ND$60=F$4)*(GMW!$NF$2:$NF$60=F$1),0),$C270-1966)</f>
        <v>0</v>
      </c>
      <c r="G270" s="49" cm="1">
        <f t="array" ref="G270">INDEX(GMW!$A$2:$NF$60,MATCH(1,(GMW!$NE$2:$NE$60=G$3)*(GMW!$ND$2:$ND$60=G$4)*(GMW!$NF$2:$NF$60=G$1),0),$C270-1966)</f>
        <v>0</v>
      </c>
      <c r="H270" s="49" cm="1">
        <f t="array" ref="H270">INDEX(GMW!$A$2:$NF$60,MATCH(1,(GMW!$NE$2:$NE$60=H$3)*(GMW!$ND$2:$ND$60=H$4)*(GMW!$NF$2:$NF$60=H$1),0),$C270-1966)</f>
        <v>0</v>
      </c>
      <c r="I270" s="49" cm="1">
        <f t="array" ref="I270">INDEX(GMW!$A$2:$NF$60,MATCH(1,(GMW!$NE$2:$NE$60=I$3)*(GMW!$ND$2:$ND$60=I$4)*(GMW!$NF$2:$NF$60=I$1),0),$C270-1966)</f>
        <v>0</v>
      </c>
      <c r="J270" s="49" cm="1">
        <f t="array" ref="J270">INDEX(GMW!$A$2:$NF$60,MATCH(1,(GMW!$NE$2:$NE$60=J$3)*(GMW!$ND$2:$ND$60=J$4)*(GMW!$NF$2:$NF$60=J$1),0),$C270-1966)</f>
        <v>0</v>
      </c>
      <c r="K270" s="49" cm="1">
        <f t="array" ref="K270">INDEX(GMW!$A$2:$NF$60,MATCH(1,(GMW!$NE$2:$NE$60=K$3)*(GMW!$ND$2:$ND$60=K$4)*(GMW!$NF$2:$NF$60=K$1),0),$C270-1966)</f>
        <v>0</v>
      </c>
      <c r="L270" s="49" cm="1">
        <f t="array" ref="L270">INDEX(GMW!$A$2:$NF$60,MATCH(1,(GMW!$NE$2:$NE$60=L$3)*(GMW!$ND$2:$ND$60=L$4)*(GMW!$NF$2:$NF$60=L$1),0),$C270-1966)</f>
        <v>0</v>
      </c>
      <c r="M270" s="49" cm="1">
        <f t="array" ref="M270">INDEX(GMW!$A$2:$NF$60,MATCH(1,(GMW!$NE$2:$NE$60=M$3)*(GMW!$ND$2:$ND$60=M$4)*(GMW!$NF$2:$NF$60=M$1),0),$C270-1966)</f>
        <v>0</v>
      </c>
      <c r="N270" s="49" cm="1">
        <f t="array" ref="N270">INDEX(GMW!$A$2:$NF$60,MATCH(1,(GMW!$NE$2:$NE$60=N$3)*(GMW!$ND$2:$ND$60=N$4)*(GMW!$NF$2:$NF$60=N$1),0),$C270-1966)</f>
        <v>0</v>
      </c>
      <c r="O270" s="49" cm="1">
        <f t="array" ref="O270">INDEX(GMW!$A$2:$NF$60,MATCH(1,(GMW!$NE$2:$NE$60=O$3)*(GMW!$ND$2:$ND$60=O$4)*(GMW!$NF$2:$NF$60=O$1),0),$C270-1966)</f>
        <v>0</v>
      </c>
      <c r="P270" s="49" cm="1">
        <f t="array" ref="P270">INDEX(GMW!$A$2:$NF$60,MATCH(1,(GMW!$NE$2:$NE$60=P$3)*(GMW!$ND$2:$ND$60=P$4)*(GMW!$NF$2:$NF$60=P$1),0),$C270-1966)</f>
        <v>0</v>
      </c>
      <c r="Q270" s="49" cm="1">
        <f t="array" ref="Q270">INDEX(GMW!$A$2:$NF$60,MATCH(1,(GMW!$NE$2:$NE$60=Q$3)*(GMW!$ND$2:$ND$60=Q$4)*(GMW!$NF$2:$NF$60=Q$1),0),$C270-1966)</f>
        <v>0</v>
      </c>
    </row>
    <row r="271" spans="1:17" x14ac:dyDescent="0.25">
      <c r="A271" s="49">
        <v>2039</v>
      </c>
      <c r="B271" s="49">
        <f t="shared" si="11"/>
        <v>2039</v>
      </c>
      <c r="C271" s="49">
        <f t="shared" si="10"/>
        <v>2237</v>
      </c>
      <c r="D271" s="49" cm="1">
        <f t="array" ref="D271">INDEX(GMW!$A$2:$NF$60,MATCH(1,(GMW!$NE$2:$NE$60=D$3)*(GMW!$ND$2:$ND$60=D$4)*(GMW!$NF$2:$NF$60=D$1),0),$C271-1966)</f>
        <v>0</v>
      </c>
      <c r="E271" s="49" cm="1">
        <f t="array" ref="E271">INDEX(GMW!$A$2:$NF$60,MATCH(1,(GMW!$NE$2:$NE$60=E$3)*(GMW!$ND$2:$ND$60=E$4)*(GMW!$NF$2:$NF$60=E$1),0),$C271-1966)</f>
        <v>0</v>
      </c>
      <c r="F271" s="49" cm="1">
        <f t="array" ref="F271">INDEX(GMW!$A$2:$NF$60,MATCH(1,(GMW!$NE$2:$NE$60=F$3)*(GMW!$ND$2:$ND$60=F$4)*(GMW!$NF$2:$NF$60=F$1),0),$C271-1966)</f>
        <v>0</v>
      </c>
      <c r="G271" s="49" cm="1">
        <f t="array" ref="G271">INDEX(GMW!$A$2:$NF$60,MATCH(1,(GMW!$NE$2:$NE$60=G$3)*(GMW!$ND$2:$ND$60=G$4)*(GMW!$NF$2:$NF$60=G$1),0),$C271-1966)</f>
        <v>0</v>
      </c>
      <c r="H271" s="49" cm="1">
        <f t="array" ref="H271">INDEX(GMW!$A$2:$NF$60,MATCH(1,(GMW!$NE$2:$NE$60=H$3)*(GMW!$ND$2:$ND$60=H$4)*(GMW!$NF$2:$NF$60=H$1),0),$C271-1966)</f>
        <v>0</v>
      </c>
      <c r="I271" s="49" cm="1">
        <f t="array" ref="I271">INDEX(GMW!$A$2:$NF$60,MATCH(1,(GMW!$NE$2:$NE$60=I$3)*(GMW!$ND$2:$ND$60=I$4)*(GMW!$NF$2:$NF$60=I$1),0),$C271-1966)</f>
        <v>0</v>
      </c>
      <c r="J271" s="49" cm="1">
        <f t="array" ref="J271">INDEX(GMW!$A$2:$NF$60,MATCH(1,(GMW!$NE$2:$NE$60=J$3)*(GMW!$ND$2:$ND$60=J$4)*(GMW!$NF$2:$NF$60=J$1),0),$C271-1966)</f>
        <v>0</v>
      </c>
      <c r="K271" s="49" cm="1">
        <f t="array" ref="K271">INDEX(GMW!$A$2:$NF$60,MATCH(1,(GMW!$NE$2:$NE$60=K$3)*(GMW!$ND$2:$ND$60=K$4)*(GMW!$NF$2:$NF$60=K$1),0),$C271-1966)</f>
        <v>0</v>
      </c>
      <c r="L271" s="49" cm="1">
        <f t="array" ref="L271">INDEX(GMW!$A$2:$NF$60,MATCH(1,(GMW!$NE$2:$NE$60=L$3)*(GMW!$ND$2:$ND$60=L$4)*(GMW!$NF$2:$NF$60=L$1),0),$C271-1966)</f>
        <v>0</v>
      </c>
      <c r="M271" s="49" cm="1">
        <f t="array" ref="M271">INDEX(GMW!$A$2:$NF$60,MATCH(1,(GMW!$NE$2:$NE$60=M$3)*(GMW!$ND$2:$ND$60=M$4)*(GMW!$NF$2:$NF$60=M$1),0),$C271-1966)</f>
        <v>0</v>
      </c>
      <c r="N271" s="49" cm="1">
        <f t="array" ref="N271">INDEX(GMW!$A$2:$NF$60,MATCH(1,(GMW!$NE$2:$NE$60=N$3)*(GMW!$ND$2:$ND$60=N$4)*(GMW!$NF$2:$NF$60=N$1),0),$C271-1966)</f>
        <v>0</v>
      </c>
      <c r="O271" s="49" cm="1">
        <f t="array" ref="O271">INDEX(GMW!$A$2:$NF$60,MATCH(1,(GMW!$NE$2:$NE$60=O$3)*(GMW!$ND$2:$ND$60=O$4)*(GMW!$NF$2:$NF$60=O$1),0),$C271-1966)</f>
        <v>0</v>
      </c>
      <c r="P271" s="49" cm="1">
        <f t="array" ref="P271">INDEX(GMW!$A$2:$NF$60,MATCH(1,(GMW!$NE$2:$NE$60=P$3)*(GMW!$ND$2:$ND$60=P$4)*(GMW!$NF$2:$NF$60=P$1),0),$C271-1966)</f>
        <v>0</v>
      </c>
      <c r="Q271" s="49" cm="1">
        <f t="array" ref="Q271">INDEX(GMW!$A$2:$NF$60,MATCH(1,(GMW!$NE$2:$NE$60=Q$3)*(GMW!$ND$2:$ND$60=Q$4)*(GMW!$NF$2:$NF$60=Q$1),0),$C271-1966)</f>
        <v>0</v>
      </c>
    </row>
    <row r="272" spans="1:17" x14ac:dyDescent="0.25">
      <c r="B272" s="49">
        <f t="shared" si="11"/>
        <v>2039</v>
      </c>
      <c r="C272" s="49">
        <f t="shared" si="10"/>
        <v>2238</v>
      </c>
      <c r="D272" s="49" cm="1">
        <f t="array" ref="D272">INDEX(GMW!$A$2:$NF$60,MATCH(1,(GMW!$NE$2:$NE$60=D$3)*(GMW!$ND$2:$ND$60=D$4)*(GMW!$NF$2:$NF$60=D$1),0),$C272-1966)</f>
        <v>0</v>
      </c>
      <c r="E272" s="49" cm="1">
        <f t="array" ref="E272">INDEX(GMW!$A$2:$NF$60,MATCH(1,(GMW!$NE$2:$NE$60=E$3)*(GMW!$ND$2:$ND$60=E$4)*(GMW!$NF$2:$NF$60=E$1),0),$C272-1966)</f>
        <v>0</v>
      </c>
      <c r="F272" s="49" cm="1">
        <f t="array" ref="F272">INDEX(GMW!$A$2:$NF$60,MATCH(1,(GMW!$NE$2:$NE$60=F$3)*(GMW!$ND$2:$ND$60=F$4)*(GMW!$NF$2:$NF$60=F$1),0),$C272-1966)</f>
        <v>0</v>
      </c>
      <c r="G272" s="49" cm="1">
        <f t="array" ref="G272">INDEX(GMW!$A$2:$NF$60,MATCH(1,(GMW!$NE$2:$NE$60=G$3)*(GMW!$ND$2:$ND$60=G$4)*(GMW!$NF$2:$NF$60=G$1),0),$C272-1966)</f>
        <v>0</v>
      </c>
      <c r="H272" s="49" cm="1">
        <f t="array" ref="H272">INDEX(GMW!$A$2:$NF$60,MATCH(1,(GMW!$NE$2:$NE$60=H$3)*(GMW!$ND$2:$ND$60=H$4)*(GMW!$NF$2:$NF$60=H$1),0),$C272-1966)</f>
        <v>0</v>
      </c>
      <c r="I272" s="49" cm="1">
        <f t="array" ref="I272">INDEX(GMW!$A$2:$NF$60,MATCH(1,(GMW!$NE$2:$NE$60=I$3)*(GMW!$ND$2:$ND$60=I$4)*(GMW!$NF$2:$NF$60=I$1),0),$C272-1966)</f>
        <v>0</v>
      </c>
      <c r="J272" s="49" cm="1">
        <f t="array" ref="J272">INDEX(GMW!$A$2:$NF$60,MATCH(1,(GMW!$NE$2:$NE$60=J$3)*(GMW!$ND$2:$ND$60=J$4)*(GMW!$NF$2:$NF$60=J$1),0),$C272-1966)</f>
        <v>0</v>
      </c>
      <c r="K272" s="49" cm="1">
        <f t="array" ref="K272">INDEX(GMW!$A$2:$NF$60,MATCH(1,(GMW!$NE$2:$NE$60=K$3)*(GMW!$ND$2:$ND$60=K$4)*(GMW!$NF$2:$NF$60=K$1),0),$C272-1966)</f>
        <v>0</v>
      </c>
      <c r="L272" s="49" cm="1">
        <f t="array" ref="L272">INDEX(GMW!$A$2:$NF$60,MATCH(1,(GMW!$NE$2:$NE$60=L$3)*(GMW!$ND$2:$ND$60=L$4)*(GMW!$NF$2:$NF$60=L$1),0),$C272-1966)</f>
        <v>0</v>
      </c>
      <c r="M272" s="49" cm="1">
        <f t="array" ref="M272">INDEX(GMW!$A$2:$NF$60,MATCH(1,(GMW!$NE$2:$NE$60=M$3)*(GMW!$ND$2:$ND$60=M$4)*(GMW!$NF$2:$NF$60=M$1),0),$C272-1966)</f>
        <v>0</v>
      </c>
      <c r="N272" s="49" cm="1">
        <f t="array" ref="N272">INDEX(GMW!$A$2:$NF$60,MATCH(1,(GMW!$NE$2:$NE$60=N$3)*(GMW!$ND$2:$ND$60=N$4)*(GMW!$NF$2:$NF$60=N$1),0),$C272-1966)</f>
        <v>0</v>
      </c>
      <c r="O272" s="49" cm="1">
        <f t="array" ref="O272">INDEX(GMW!$A$2:$NF$60,MATCH(1,(GMW!$NE$2:$NE$60=O$3)*(GMW!$ND$2:$ND$60=O$4)*(GMW!$NF$2:$NF$60=O$1),0),$C272-1966)</f>
        <v>0</v>
      </c>
      <c r="P272" s="49" cm="1">
        <f t="array" ref="P272">INDEX(GMW!$A$2:$NF$60,MATCH(1,(GMW!$NE$2:$NE$60=P$3)*(GMW!$ND$2:$ND$60=P$4)*(GMW!$NF$2:$NF$60=P$1),0),$C272-1966)</f>
        <v>0</v>
      </c>
      <c r="Q272" s="49" cm="1">
        <f t="array" ref="Q272">INDEX(GMW!$A$2:$NF$60,MATCH(1,(GMW!$NE$2:$NE$60=Q$3)*(GMW!$ND$2:$ND$60=Q$4)*(GMW!$NF$2:$NF$60=Q$1),0),$C272-1966)</f>
        <v>0</v>
      </c>
    </row>
    <row r="273" spans="1:17" x14ac:dyDescent="0.25">
      <c r="B273" s="49">
        <f t="shared" si="11"/>
        <v>2039</v>
      </c>
      <c r="C273" s="49">
        <f t="shared" si="10"/>
        <v>2239</v>
      </c>
      <c r="D273" s="49" cm="1">
        <f t="array" ref="D273">INDEX(GMW!$A$2:$NF$60,MATCH(1,(GMW!$NE$2:$NE$60=D$3)*(GMW!$ND$2:$ND$60=D$4)*(GMW!$NF$2:$NF$60=D$1),0),$C273-1966)</f>
        <v>0</v>
      </c>
      <c r="E273" s="49" cm="1">
        <f t="array" ref="E273">INDEX(GMW!$A$2:$NF$60,MATCH(1,(GMW!$NE$2:$NE$60=E$3)*(GMW!$ND$2:$ND$60=E$4)*(GMW!$NF$2:$NF$60=E$1),0),$C273-1966)</f>
        <v>0</v>
      </c>
      <c r="F273" s="49" cm="1">
        <f t="array" ref="F273">INDEX(GMW!$A$2:$NF$60,MATCH(1,(GMW!$NE$2:$NE$60=F$3)*(GMW!$ND$2:$ND$60=F$4)*(GMW!$NF$2:$NF$60=F$1),0),$C273-1966)</f>
        <v>0</v>
      </c>
      <c r="G273" s="49" cm="1">
        <f t="array" ref="G273">INDEX(GMW!$A$2:$NF$60,MATCH(1,(GMW!$NE$2:$NE$60=G$3)*(GMW!$ND$2:$ND$60=G$4)*(GMW!$NF$2:$NF$60=G$1),0),$C273-1966)</f>
        <v>0</v>
      </c>
      <c r="H273" s="49" cm="1">
        <f t="array" ref="H273">INDEX(GMW!$A$2:$NF$60,MATCH(1,(GMW!$NE$2:$NE$60=H$3)*(GMW!$ND$2:$ND$60=H$4)*(GMW!$NF$2:$NF$60=H$1),0),$C273-1966)</f>
        <v>0</v>
      </c>
      <c r="I273" s="49" cm="1">
        <f t="array" ref="I273">INDEX(GMW!$A$2:$NF$60,MATCH(1,(GMW!$NE$2:$NE$60=I$3)*(GMW!$ND$2:$ND$60=I$4)*(GMW!$NF$2:$NF$60=I$1),0),$C273-1966)</f>
        <v>0</v>
      </c>
      <c r="J273" s="49" cm="1">
        <f t="array" ref="J273">INDEX(GMW!$A$2:$NF$60,MATCH(1,(GMW!$NE$2:$NE$60=J$3)*(GMW!$ND$2:$ND$60=J$4)*(GMW!$NF$2:$NF$60=J$1),0),$C273-1966)</f>
        <v>0</v>
      </c>
      <c r="K273" s="49" cm="1">
        <f t="array" ref="K273">INDEX(GMW!$A$2:$NF$60,MATCH(1,(GMW!$NE$2:$NE$60=K$3)*(GMW!$ND$2:$ND$60=K$4)*(GMW!$NF$2:$NF$60=K$1),0),$C273-1966)</f>
        <v>0</v>
      </c>
      <c r="L273" s="49" cm="1">
        <f t="array" ref="L273">INDEX(GMW!$A$2:$NF$60,MATCH(1,(GMW!$NE$2:$NE$60=L$3)*(GMW!$ND$2:$ND$60=L$4)*(GMW!$NF$2:$NF$60=L$1),0),$C273-1966)</f>
        <v>0</v>
      </c>
      <c r="M273" s="49" cm="1">
        <f t="array" ref="M273">INDEX(GMW!$A$2:$NF$60,MATCH(1,(GMW!$NE$2:$NE$60=M$3)*(GMW!$ND$2:$ND$60=M$4)*(GMW!$NF$2:$NF$60=M$1),0),$C273-1966)</f>
        <v>0</v>
      </c>
      <c r="N273" s="49" cm="1">
        <f t="array" ref="N273">INDEX(GMW!$A$2:$NF$60,MATCH(1,(GMW!$NE$2:$NE$60=N$3)*(GMW!$ND$2:$ND$60=N$4)*(GMW!$NF$2:$NF$60=N$1),0),$C273-1966)</f>
        <v>0</v>
      </c>
      <c r="O273" s="49" cm="1">
        <f t="array" ref="O273">INDEX(GMW!$A$2:$NF$60,MATCH(1,(GMW!$NE$2:$NE$60=O$3)*(GMW!$ND$2:$ND$60=O$4)*(GMW!$NF$2:$NF$60=O$1),0),$C273-1966)</f>
        <v>0</v>
      </c>
      <c r="P273" s="49" cm="1">
        <f t="array" ref="P273">INDEX(GMW!$A$2:$NF$60,MATCH(1,(GMW!$NE$2:$NE$60=P$3)*(GMW!$ND$2:$ND$60=P$4)*(GMW!$NF$2:$NF$60=P$1),0),$C273-1966)</f>
        <v>0</v>
      </c>
      <c r="Q273" s="49" cm="1">
        <f t="array" ref="Q273">INDEX(GMW!$A$2:$NF$60,MATCH(1,(GMW!$NE$2:$NE$60=Q$3)*(GMW!$ND$2:$ND$60=Q$4)*(GMW!$NF$2:$NF$60=Q$1),0),$C273-1966)</f>
        <v>0</v>
      </c>
    </row>
    <row r="274" spans="1:17" x14ac:dyDescent="0.25">
      <c r="B274" s="49">
        <f t="shared" si="11"/>
        <v>2039</v>
      </c>
      <c r="C274" s="49">
        <f t="shared" si="10"/>
        <v>2240</v>
      </c>
      <c r="D274" s="49" cm="1">
        <f t="array" ref="D274">INDEX(GMW!$A$2:$NF$60,MATCH(1,(GMW!$NE$2:$NE$60=D$3)*(GMW!$ND$2:$ND$60=D$4)*(GMW!$NF$2:$NF$60=D$1),0),$C274-1966)</f>
        <v>0</v>
      </c>
      <c r="E274" s="49" cm="1">
        <f t="array" ref="E274">INDEX(GMW!$A$2:$NF$60,MATCH(1,(GMW!$NE$2:$NE$60=E$3)*(GMW!$ND$2:$ND$60=E$4)*(GMW!$NF$2:$NF$60=E$1),0),$C274-1966)</f>
        <v>0</v>
      </c>
      <c r="F274" s="49" cm="1">
        <f t="array" ref="F274">INDEX(GMW!$A$2:$NF$60,MATCH(1,(GMW!$NE$2:$NE$60=F$3)*(GMW!$ND$2:$ND$60=F$4)*(GMW!$NF$2:$NF$60=F$1),0),$C274-1966)</f>
        <v>0</v>
      </c>
      <c r="G274" s="49" cm="1">
        <f t="array" ref="G274">INDEX(GMW!$A$2:$NF$60,MATCH(1,(GMW!$NE$2:$NE$60=G$3)*(GMW!$ND$2:$ND$60=G$4)*(GMW!$NF$2:$NF$60=G$1),0),$C274-1966)</f>
        <v>0</v>
      </c>
      <c r="H274" s="49" cm="1">
        <f t="array" ref="H274">INDEX(GMW!$A$2:$NF$60,MATCH(1,(GMW!$NE$2:$NE$60=H$3)*(GMW!$ND$2:$ND$60=H$4)*(GMW!$NF$2:$NF$60=H$1),0),$C274-1966)</f>
        <v>0</v>
      </c>
      <c r="I274" s="49" cm="1">
        <f t="array" ref="I274">INDEX(GMW!$A$2:$NF$60,MATCH(1,(GMW!$NE$2:$NE$60=I$3)*(GMW!$ND$2:$ND$60=I$4)*(GMW!$NF$2:$NF$60=I$1),0),$C274-1966)</f>
        <v>0</v>
      </c>
      <c r="J274" s="49" cm="1">
        <f t="array" ref="J274">INDEX(GMW!$A$2:$NF$60,MATCH(1,(GMW!$NE$2:$NE$60=J$3)*(GMW!$ND$2:$ND$60=J$4)*(GMW!$NF$2:$NF$60=J$1),0),$C274-1966)</f>
        <v>0</v>
      </c>
      <c r="K274" s="49" cm="1">
        <f t="array" ref="K274">INDEX(GMW!$A$2:$NF$60,MATCH(1,(GMW!$NE$2:$NE$60=K$3)*(GMW!$ND$2:$ND$60=K$4)*(GMW!$NF$2:$NF$60=K$1),0),$C274-1966)</f>
        <v>0</v>
      </c>
      <c r="L274" s="49" cm="1">
        <f t="array" ref="L274">INDEX(GMW!$A$2:$NF$60,MATCH(1,(GMW!$NE$2:$NE$60=L$3)*(GMW!$ND$2:$ND$60=L$4)*(GMW!$NF$2:$NF$60=L$1),0),$C274-1966)</f>
        <v>0</v>
      </c>
      <c r="M274" s="49" cm="1">
        <f t="array" ref="M274">INDEX(GMW!$A$2:$NF$60,MATCH(1,(GMW!$NE$2:$NE$60=M$3)*(GMW!$ND$2:$ND$60=M$4)*(GMW!$NF$2:$NF$60=M$1),0),$C274-1966)</f>
        <v>0</v>
      </c>
      <c r="N274" s="49" cm="1">
        <f t="array" ref="N274">INDEX(GMW!$A$2:$NF$60,MATCH(1,(GMW!$NE$2:$NE$60=N$3)*(GMW!$ND$2:$ND$60=N$4)*(GMW!$NF$2:$NF$60=N$1),0),$C274-1966)</f>
        <v>0</v>
      </c>
      <c r="O274" s="49" cm="1">
        <f t="array" ref="O274">INDEX(GMW!$A$2:$NF$60,MATCH(1,(GMW!$NE$2:$NE$60=O$3)*(GMW!$ND$2:$ND$60=O$4)*(GMW!$NF$2:$NF$60=O$1),0),$C274-1966)</f>
        <v>0</v>
      </c>
      <c r="P274" s="49" cm="1">
        <f t="array" ref="P274">INDEX(GMW!$A$2:$NF$60,MATCH(1,(GMW!$NE$2:$NE$60=P$3)*(GMW!$ND$2:$ND$60=P$4)*(GMW!$NF$2:$NF$60=P$1),0),$C274-1966)</f>
        <v>0</v>
      </c>
      <c r="Q274" s="49" cm="1">
        <f t="array" ref="Q274">INDEX(GMW!$A$2:$NF$60,MATCH(1,(GMW!$NE$2:$NE$60=Q$3)*(GMW!$ND$2:$ND$60=Q$4)*(GMW!$NF$2:$NF$60=Q$1),0),$C274-1966)</f>
        <v>0</v>
      </c>
    </row>
    <row r="275" spans="1:17" x14ac:dyDescent="0.25">
      <c r="A275" s="49">
        <v>2040</v>
      </c>
      <c r="B275" s="49">
        <f t="shared" si="11"/>
        <v>2040</v>
      </c>
      <c r="C275" s="49">
        <f t="shared" si="10"/>
        <v>2241</v>
      </c>
      <c r="D275" s="49" cm="1">
        <f t="array" ref="D275">INDEX(GMW!$A$2:$NF$60,MATCH(1,(GMW!$NE$2:$NE$60=D$3)*(GMW!$ND$2:$ND$60=D$4)*(GMW!$NF$2:$NF$60=D$1),0),$C275-1966)</f>
        <v>0</v>
      </c>
      <c r="E275" s="49" cm="1">
        <f t="array" ref="E275">INDEX(GMW!$A$2:$NF$60,MATCH(1,(GMW!$NE$2:$NE$60=E$3)*(GMW!$ND$2:$ND$60=E$4)*(GMW!$NF$2:$NF$60=E$1),0),$C275-1966)</f>
        <v>0</v>
      </c>
      <c r="F275" s="49" cm="1">
        <f t="array" ref="F275">INDEX(GMW!$A$2:$NF$60,MATCH(1,(GMW!$NE$2:$NE$60=F$3)*(GMW!$ND$2:$ND$60=F$4)*(GMW!$NF$2:$NF$60=F$1),0),$C275-1966)</f>
        <v>0</v>
      </c>
      <c r="G275" s="49" cm="1">
        <f t="array" ref="G275">INDEX(GMW!$A$2:$NF$60,MATCH(1,(GMW!$NE$2:$NE$60=G$3)*(GMW!$ND$2:$ND$60=G$4)*(GMW!$NF$2:$NF$60=G$1),0),$C275-1966)</f>
        <v>0</v>
      </c>
      <c r="H275" s="49" cm="1">
        <f t="array" ref="H275">INDEX(GMW!$A$2:$NF$60,MATCH(1,(GMW!$NE$2:$NE$60=H$3)*(GMW!$ND$2:$ND$60=H$4)*(GMW!$NF$2:$NF$60=H$1),0),$C275-1966)</f>
        <v>0</v>
      </c>
      <c r="I275" s="49" cm="1">
        <f t="array" ref="I275">INDEX(GMW!$A$2:$NF$60,MATCH(1,(GMW!$NE$2:$NE$60=I$3)*(GMW!$ND$2:$ND$60=I$4)*(GMW!$NF$2:$NF$60=I$1),0),$C275-1966)</f>
        <v>0</v>
      </c>
      <c r="J275" s="49" cm="1">
        <f t="array" ref="J275">INDEX(GMW!$A$2:$NF$60,MATCH(1,(GMW!$NE$2:$NE$60=J$3)*(GMW!$ND$2:$ND$60=J$4)*(GMW!$NF$2:$NF$60=J$1),0),$C275-1966)</f>
        <v>0</v>
      </c>
      <c r="K275" s="49" cm="1">
        <f t="array" ref="K275">INDEX(GMW!$A$2:$NF$60,MATCH(1,(GMW!$NE$2:$NE$60=K$3)*(GMW!$ND$2:$ND$60=K$4)*(GMW!$NF$2:$NF$60=K$1),0),$C275-1966)</f>
        <v>0</v>
      </c>
      <c r="L275" s="49" cm="1">
        <f t="array" ref="L275">INDEX(GMW!$A$2:$NF$60,MATCH(1,(GMW!$NE$2:$NE$60=L$3)*(GMW!$ND$2:$ND$60=L$4)*(GMW!$NF$2:$NF$60=L$1),0),$C275-1966)</f>
        <v>0</v>
      </c>
      <c r="M275" s="49" cm="1">
        <f t="array" ref="M275">INDEX(GMW!$A$2:$NF$60,MATCH(1,(GMW!$NE$2:$NE$60=M$3)*(GMW!$ND$2:$ND$60=M$4)*(GMW!$NF$2:$NF$60=M$1),0),$C275-1966)</f>
        <v>0</v>
      </c>
      <c r="N275" s="49" cm="1">
        <f t="array" ref="N275">INDEX(GMW!$A$2:$NF$60,MATCH(1,(GMW!$NE$2:$NE$60=N$3)*(GMW!$ND$2:$ND$60=N$4)*(GMW!$NF$2:$NF$60=N$1),0),$C275-1966)</f>
        <v>0</v>
      </c>
      <c r="O275" s="49" cm="1">
        <f t="array" ref="O275">INDEX(GMW!$A$2:$NF$60,MATCH(1,(GMW!$NE$2:$NE$60=O$3)*(GMW!$ND$2:$ND$60=O$4)*(GMW!$NF$2:$NF$60=O$1),0),$C275-1966)</f>
        <v>0</v>
      </c>
      <c r="P275" s="49" cm="1">
        <f t="array" ref="P275">INDEX(GMW!$A$2:$NF$60,MATCH(1,(GMW!$NE$2:$NE$60=P$3)*(GMW!$ND$2:$ND$60=P$4)*(GMW!$NF$2:$NF$60=P$1),0),$C275-1966)</f>
        <v>0</v>
      </c>
      <c r="Q275" s="49" cm="1">
        <f t="array" ref="Q275">INDEX(GMW!$A$2:$NF$60,MATCH(1,(GMW!$NE$2:$NE$60=Q$3)*(GMW!$ND$2:$ND$60=Q$4)*(GMW!$NF$2:$NF$60=Q$1),0),$C275-1966)</f>
        <v>0</v>
      </c>
    </row>
    <row r="276" spans="1:17" x14ac:dyDescent="0.25">
      <c r="B276" s="49">
        <f t="shared" si="11"/>
        <v>2040</v>
      </c>
      <c r="C276" s="49">
        <f t="shared" si="10"/>
        <v>2242</v>
      </c>
      <c r="D276" s="49" cm="1">
        <f t="array" ref="D276">INDEX(GMW!$A$2:$NF$60,MATCH(1,(GMW!$NE$2:$NE$60=D$3)*(GMW!$ND$2:$ND$60=D$4)*(GMW!$NF$2:$NF$60=D$1),0),$C276-1966)</f>
        <v>0</v>
      </c>
      <c r="E276" s="49" cm="1">
        <f t="array" ref="E276">INDEX(GMW!$A$2:$NF$60,MATCH(1,(GMW!$NE$2:$NE$60=E$3)*(GMW!$ND$2:$ND$60=E$4)*(GMW!$NF$2:$NF$60=E$1),0),$C276-1966)</f>
        <v>0</v>
      </c>
      <c r="F276" s="49" cm="1">
        <f t="array" ref="F276">INDEX(GMW!$A$2:$NF$60,MATCH(1,(GMW!$NE$2:$NE$60=F$3)*(GMW!$ND$2:$ND$60=F$4)*(GMW!$NF$2:$NF$60=F$1),0),$C276-1966)</f>
        <v>0</v>
      </c>
      <c r="G276" s="49" cm="1">
        <f t="array" ref="G276">INDEX(GMW!$A$2:$NF$60,MATCH(1,(GMW!$NE$2:$NE$60=G$3)*(GMW!$ND$2:$ND$60=G$4)*(GMW!$NF$2:$NF$60=G$1),0),$C276-1966)</f>
        <v>0</v>
      </c>
      <c r="H276" s="49" cm="1">
        <f t="array" ref="H276">INDEX(GMW!$A$2:$NF$60,MATCH(1,(GMW!$NE$2:$NE$60=H$3)*(GMW!$ND$2:$ND$60=H$4)*(GMW!$NF$2:$NF$60=H$1),0),$C276-1966)</f>
        <v>0</v>
      </c>
      <c r="I276" s="49" cm="1">
        <f t="array" ref="I276">INDEX(GMW!$A$2:$NF$60,MATCH(1,(GMW!$NE$2:$NE$60=I$3)*(GMW!$ND$2:$ND$60=I$4)*(GMW!$NF$2:$NF$60=I$1),0),$C276-1966)</f>
        <v>0</v>
      </c>
      <c r="J276" s="49" cm="1">
        <f t="array" ref="J276">INDEX(GMW!$A$2:$NF$60,MATCH(1,(GMW!$NE$2:$NE$60=J$3)*(GMW!$ND$2:$ND$60=J$4)*(GMW!$NF$2:$NF$60=J$1),0),$C276-1966)</f>
        <v>0</v>
      </c>
      <c r="K276" s="49" cm="1">
        <f t="array" ref="K276">INDEX(GMW!$A$2:$NF$60,MATCH(1,(GMW!$NE$2:$NE$60=K$3)*(GMW!$ND$2:$ND$60=K$4)*(GMW!$NF$2:$NF$60=K$1),0),$C276-1966)</f>
        <v>0</v>
      </c>
      <c r="L276" s="49" cm="1">
        <f t="array" ref="L276">INDEX(GMW!$A$2:$NF$60,MATCH(1,(GMW!$NE$2:$NE$60=L$3)*(GMW!$ND$2:$ND$60=L$4)*(GMW!$NF$2:$NF$60=L$1),0),$C276-1966)</f>
        <v>0</v>
      </c>
      <c r="M276" s="49" cm="1">
        <f t="array" ref="M276">INDEX(GMW!$A$2:$NF$60,MATCH(1,(GMW!$NE$2:$NE$60=M$3)*(GMW!$ND$2:$ND$60=M$4)*(GMW!$NF$2:$NF$60=M$1),0),$C276-1966)</f>
        <v>0</v>
      </c>
      <c r="N276" s="49" cm="1">
        <f t="array" ref="N276">INDEX(GMW!$A$2:$NF$60,MATCH(1,(GMW!$NE$2:$NE$60=N$3)*(GMW!$ND$2:$ND$60=N$4)*(GMW!$NF$2:$NF$60=N$1),0),$C276-1966)</f>
        <v>0</v>
      </c>
      <c r="O276" s="49" cm="1">
        <f t="array" ref="O276">INDEX(GMW!$A$2:$NF$60,MATCH(1,(GMW!$NE$2:$NE$60=O$3)*(GMW!$ND$2:$ND$60=O$4)*(GMW!$NF$2:$NF$60=O$1),0),$C276-1966)</f>
        <v>0</v>
      </c>
      <c r="P276" s="49" cm="1">
        <f t="array" ref="P276">INDEX(GMW!$A$2:$NF$60,MATCH(1,(GMW!$NE$2:$NE$60=P$3)*(GMW!$ND$2:$ND$60=P$4)*(GMW!$NF$2:$NF$60=P$1),0),$C276-1966)</f>
        <v>0</v>
      </c>
      <c r="Q276" s="49" cm="1">
        <f t="array" ref="Q276">INDEX(GMW!$A$2:$NF$60,MATCH(1,(GMW!$NE$2:$NE$60=Q$3)*(GMW!$ND$2:$ND$60=Q$4)*(GMW!$NF$2:$NF$60=Q$1),0),$C276-1966)</f>
        <v>0</v>
      </c>
    </row>
    <row r="277" spans="1:17" x14ac:dyDescent="0.25">
      <c r="B277" s="49">
        <f t="shared" si="11"/>
        <v>2040</v>
      </c>
      <c r="C277" s="49">
        <f t="shared" si="10"/>
        <v>2243</v>
      </c>
      <c r="D277" s="49" cm="1">
        <f t="array" ref="D277">INDEX(GMW!$A$2:$NF$60,MATCH(1,(GMW!$NE$2:$NE$60=D$3)*(GMW!$ND$2:$ND$60=D$4)*(GMW!$NF$2:$NF$60=D$1),0),$C277-1966)</f>
        <v>0</v>
      </c>
      <c r="E277" s="49" cm="1">
        <f t="array" ref="E277">INDEX(GMW!$A$2:$NF$60,MATCH(1,(GMW!$NE$2:$NE$60=E$3)*(GMW!$ND$2:$ND$60=E$4)*(GMW!$NF$2:$NF$60=E$1),0),$C277-1966)</f>
        <v>0</v>
      </c>
      <c r="F277" s="49" cm="1">
        <f t="array" ref="F277">INDEX(GMW!$A$2:$NF$60,MATCH(1,(GMW!$NE$2:$NE$60=F$3)*(GMW!$ND$2:$ND$60=F$4)*(GMW!$NF$2:$NF$60=F$1),0),$C277-1966)</f>
        <v>0</v>
      </c>
      <c r="G277" s="49" cm="1">
        <f t="array" ref="G277">INDEX(GMW!$A$2:$NF$60,MATCH(1,(GMW!$NE$2:$NE$60=G$3)*(GMW!$ND$2:$ND$60=G$4)*(GMW!$NF$2:$NF$60=G$1),0),$C277-1966)</f>
        <v>0</v>
      </c>
      <c r="H277" s="49" cm="1">
        <f t="array" ref="H277">INDEX(GMW!$A$2:$NF$60,MATCH(1,(GMW!$NE$2:$NE$60=H$3)*(GMW!$ND$2:$ND$60=H$4)*(GMW!$NF$2:$NF$60=H$1),0),$C277-1966)</f>
        <v>0</v>
      </c>
      <c r="I277" s="49" cm="1">
        <f t="array" ref="I277">INDEX(GMW!$A$2:$NF$60,MATCH(1,(GMW!$NE$2:$NE$60=I$3)*(GMW!$ND$2:$ND$60=I$4)*(GMW!$NF$2:$NF$60=I$1),0),$C277-1966)</f>
        <v>0</v>
      </c>
      <c r="J277" s="49" cm="1">
        <f t="array" ref="J277">INDEX(GMW!$A$2:$NF$60,MATCH(1,(GMW!$NE$2:$NE$60=J$3)*(GMW!$ND$2:$ND$60=J$4)*(GMW!$NF$2:$NF$60=J$1),0),$C277-1966)</f>
        <v>0</v>
      </c>
      <c r="K277" s="49" cm="1">
        <f t="array" ref="K277">INDEX(GMW!$A$2:$NF$60,MATCH(1,(GMW!$NE$2:$NE$60=K$3)*(GMW!$ND$2:$ND$60=K$4)*(GMW!$NF$2:$NF$60=K$1),0),$C277-1966)</f>
        <v>0</v>
      </c>
      <c r="L277" s="49" cm="1">
        <f t="array" ref="L277">INDEX(GMW!$A$2:$NF$60,MATCH(1,(GMW!$NE$2:$NE$60=L$3)*(GMW!$ND$2:$ND$60=L$4)*(GMW!$NF$2:$NF$60=L$1),0),$C277-1966)</f>
        <v>0</v>
      </c>
      <c r="M277" s="49" cm="1">
        <f t="array" ref="M277">INDEX(GMW!$A$2:$NF$60,MATCH(1,(GMW!$NE$2:$NE$60=M$3)*(GMW!$ND$2:$ND$60=M$4)*(GMW!$NF$2:$NF$60=M$1),0),$C277-1966)</f>
        <v>0</v>
      </c>
      <c r="N277" s="49" cm="1">
        <f t="array" ref="N277">INDEX(GMW!$A$2:$NF$60,MATCH(1,(GMW!$NE$2:$NE$60=N$3)*(GMW!$ND$2:$ND$60=N$4)*(GMW!$NF$2:$NF$60=N$1),0),$C277-1966)</f>
        <v>0</v>
      </c>
      <c r="O277" s="49" cm="1">
        <f t="array" ref="O277">INDEX(GMW!$A$2:$NF$60,MATCH(1,(GMW!$NE$2:$NE$60=O$3)*(GMW!$ND$2:$ND$60=O$4)*(GMW!$NF$2:$NF$60=O$1),0),$C277-1966)</f>
        <v>0</v>
      </c>
      <c r="P277" s="49" cm="1">
        <f t="array" ref="P277">INDEX(GMW!$A$2:$NF$60,MATCH(1,(GMW!$NE$2:$NE$60=P$3)*(GMW!$ND$2:$ND$60=P$4)*(GMW!$NF$2:$NF$60=P$1),0),$C277-1966)</f>
        <v>0</v>
      </c>
      <c r="Q277" s="49" cm="1">
        <f t="array" ref="Q277">INDEX(GMW!$A$2:$NF$60,MATCH(1,(GMW!$NE$2:$NE$60=Q$3)*(GMW!$ND$2:$ND$60=Q$4)*(GMW!$NF$2:$NF$60=Q$1),0),$C277-1966)</f>
        <v>0</v>
      </c>
    </row>
    <row r="278" spans="1:17" x14ac:dyDescent="0.25">
      <c r="B278" s="49">
        <f t="shared" si="11"/>
        <v>2040</v>
      </c>
      <c r="C278" s="49">
        <f t="shared" si="10"/>
        <v>2244</v>
      </c>
      <c r="D278" s="49" cm="1">
        <f t="array" ref="D278">INDEX(GMW!$A$2:$NF$60,MATCH(1,(GMW!$NE$2:$NE$60=D$3)*(GMW!$ND$2:$ND$60=D$4)*(GMW!$NF$2:$NF$60=D$1),0),$C278-1966)</f>
        <v>0</v>
      </c>
      <c r="E278" s="49" cm="1">
        <f t="array" ref="E278">INDEX(GMW!$A$2:$NF$60,MATCH(1,(GMW!$NE$2:$NE$60=E$3)*(GMW!$ND$2:$ND$60=E$4)*(GMW!$NF$2:$NF$60=E$1),0),$C278-1966)</f>
        <v>0</v>
      </c>
      <c r="F278" s="49" cm="1">
        <f t="array" ref="F278">INDEX(GMW!$A$2:$NF$60,MATCH(1,(GMW!$NE$2:$NE$60=F$3)*(GMW!$ND$2:$ND$60=F$4)*(GMW!$NF$2:$NF$60=F$1),0),$C278-1966)</f>
        <v>0</v>
      </c>
      <c r="G278" s="49" cm="1">
        <f t="array" ref="G278">INDEX(GMW!$A$2:$NF$60,MATCH(1,(GMW!$NE$2:$NE$60=G$3)*(GMW!$ND$2:$ND$60=G$4)*(GMW!$NF$2:$NF$60=G$1),0),$C278-1966)</f>
        <v>0</v>
      </c>
      <c r="H278" s="49" cm="1">
        <f t="array" ref="H278">INDEX(GMW!$A$2:$NF$60,MATCH(1,(GMW!$NE$2:$NE$60=H$3)*(GMW!$ND$2:$ND$60=H$4)*(GMW!$NF$2:$NF$60=H$1),0),$C278-1966)</f>
        <v>0</v>
      </c>
      <c r="I278" s="49" cm="1">
        <f t="array" ref="I278">INDEX(GMW!$A$2:$NF$60,MATCH(1,(GMW!$NE$2:$NE$60=I$3)*(GMW!$ND$2:$ND$60=I$4)*(GMW!$NF$2:$NF$60=I$1),0),$C278-1966)</f>
        <v>0</v>
      </c>
      <c r="J278" s="49" cm="1">
        <f t="array" ref="J278">INDEX(GMW!$A$2:$NF$60,MATCH(1,(GMW!$NE$2:$NE$60=J$3)*(GMW!$ND$2:$ND$60=J$4)*(GMW!$NF$2:$NF$60=J$1),0),$C278-1966)</f>
        <v>0</v>
      </c>
      <c r="K278" s="49" cm="1">
        <f t="array" ref="K278">INDEX(GMW!$A$2:$NF$60,MATCH(1,(GMW!$NE$2:$NE$60=K$3)*(GMW!$ND$2:$ND$60=K$4)*(GMW!$NF$2:$NF$60=K$1),0),$C278-1966)</f>
        <v>0</v>
      </c>
      <c r="L278" s="49" cm="1">
        <f t="array" ref="L278">INDEX(GMW!$A$2:$NF$60,MATCH(1,(GMW!$NE$2:$NE$60=L$3)*(GMW!$ND$2:$ND$60=L$4)*(GMW!$NF$2:$NF$60=L$1),0),$C278-1966)</f>
        <v>0</v>
      </c>
      <c r="M278" s="49" cm="1">
        <f t="array" ref="M278">INDEX(GMW!$A$2:$NF$60,MATCH(1,(GMW!$NE$2:$NE$60=M$3)*(GMW!$ND$2:$ND$60=M$4)*(GMW!$NF$2:$NF$60=M$1),0),$C278-1966)</f>
        <v>0</v>
      </c>
      <c r="N278" s="49" cm="1">
        <f t="array" ref="N278">INDEX(GMW!$A$2:$NF$60,MATCH(1,(GMW!$NE$2:$NE$60=N$3)*(GMW!$ND$2:$ND$60=N$4)*(GMW!$NF$2:$NF$60=N$1),0),$C278-1966)</f>
        <v>0</v>
      </c>
      <c r="O278" s="49" cm="1">
        <f t="array" ref="O278">INDEX(GMW!$A$2:$NF$60,MATCH(1,(GMW!$NE$2:$NE$60=O$3)*(GMW!$ND$2:$ND$60=O$4)*(GMW!$NF$2:$NF$60=O$1),0),$C278-1966)</f>
        <v>0</v>
      </c>
      <c r="P278" s="49" cm="1">
        <f t="array" ref="P278">INDEX(GMW!$A$2:$NF$60,MATCH(1,(GMW!$NE$2:$NE$60=P$3)*(GMW!$ND$2:$ND$60=P$4)*(GMW!$NF$2:$NF$60=P$1),0),$C278-1966)</f>
        <v>0</v>
      </c>
      <c r="Q278" s="49" cm="1">
        <f t="array" ref="Q278">INDEX(GMW!$A$2:$NF$60,MATCH(1,(GMW!$NE$2:$NE$60=Q$3)*(GMW!$ND$2:$ND$60=Q$4)*(GMW!$NF$2:$NF$60=Q$1),0),$C278-1966)</f>
        <v>0</v>
      </c>
    </row>
    <row r="279" spans="1:17" x14ac:dyDescent="0.25">
      <c r="A279" s="49">
        <v>2041</v>
      </c>
      <c r="B279" s="49">
        <f t="shared" si="11"/>
        <v>2041</v>
      </c>
      <c r="C279" s="49">
        <f t="shared" si="10"/>
        <v>2245</v>
      </c>
      <c r="D279" s="49" cm="1">
        <f t="array" ref="D279">INDEX(GMW!$A$2:$NF$60,MATCH(1,(GMW!$NE$2:$NE$60=D$3)*(GMW!$ND$2:$ND$60=D$4)*(GMW!$NF$2:$NF$60=D$1),0),$C279-1966)</f>
        <v>0</v>
      </c>
      <c r="E279" s="49" cm="1">
        <f t="array" ref="E279">INDEX(GMW!$A$2:$NF$60,MATCH(1,(GMW!$NE$2:$NE$60=E$3)*(GMW!$ND$2:$ND$60=E$4)*(GMW!$NF$2:$NF$60=E$1),0),$C279-1966)</f>
        <v>0</v>
      </c>
      <c r="F279" s="49" cm="1">
        <f t="array" ref="F279">INDEX(GMW!$A$2:$NF$60,MATCH(1,(GMW!$NE$2:$NE$60=F$3)*(GMW!$ND$2:$ND$60=F$4)*(GMW!$NF$2:$NF$60=F$1),0),$C279-1966)</f>
        <v>0</v>
      </c>
      <c r="G279" s="49" cm="1">
        <f t="array" ref="G279">INDEX(GMW!$A$2:$NF$60,MATCH(1,(GMW!$NE$2:$NE$60=G$3)*(GMW!$ND$2:$ND$60=G$4)*(GMW!$NF$2:$NF$60=G$1),0),$C279-1966)</f>
        <v>0</v>
      </c>
      <c r="H279" s="49" cm="1">
        <f t="array" ref="H279">INDEX(GMW!$A$2:$NF$60,MATCH(1,(GMW!$NE$2:$NE$60=H$3)*(GMW!$ND$2:$ND$60=H$4)*(GMW!$NF$2:$NF$60=H$1),0),$C279-1966)</f>
        <v>0</v>
      </c>
      <c r="I279" s="49" cm="1">
        <f t="array" ref="I279">INDEX(GMW!$A$2:$NF$60,MATCH(1,(GMW!$NE$2:$NE$60=I$3)*(GMW!$ND$2:$ND$60=I$4)*(GMW!$NF$2:$NF$60=I$1),0),$C279-1966)</f>
        <v>0</v>
      </c>
      <c r="J279" s="49" cm="1">
        <f t="array" ref="J279">INDEX(GMW!$A$2:$NF$60,MATCH(1,(GMW!$NE$2:$NE$60=J$3)*(GMW!$ND$2:$ND$60=J$4)*(GMW!$NF$2:$NF$60=J$1),0),$C279-1966)</f>
        <v>0</v>
      </c>
      <c r="K279" s="49" cm="1">
        <f t="array" ref="K279">INDEX(GMW!$A$2:$NF$60,MATCH(1,(GMW!$NE$2:$NE$60=K$3)*(GMW!$ND$2:$ND$60=K$4)*(GMW!$NF$2:$NF$60=K$1),0),$C279-1966)</f>
        <v>0</v>
      </c>
      <c r="L279" s="49" cm="1">
        <f t="array" ref="L279">INDEX(GMW!$A$2:$NF$60,MATCH(1,(GMW!$NE$2:$NE$60=L$3)*(GMW!$ND$2:$ND$60=L$4)*(GMW!$NF$2:$NF$60=L$1),0),$C279-1966)</f>
        <v>0</v>
      </c>
      <c r="M279" s="49" cm="1">
        <f t="array" ref="M279">INDEX(GMW!$A$2:$NF$60,MATCH(1,(GMW!$NE$2:$NE$60=M$3)*(GMW!$ND$2:$ND$60=M$4)*(GMW!$NF$2:$NF$60=M$1),0),$C279-1966)</f>
        <v>0</v>
      </c>
      <c r="N279" s="49" cm="1">
        <f t="array" ref="N279">INDEX(GMW!$A$2:$NF$60,MATCH(1,(GMW!$NE$2:$NE$60=N$3)*(GMW!$ND$2:$ND$60=N$4)*(GMW!$NF$2:$NF$60=N$1),0),$C279-1966)</f>
        <v>0</v>
      </c>
      <c r="O279" s="49" cm="1">
        <f t="array" ref="O279">INDEX(GMW!$A$2:$NF$60,MATCH(1,(GMW!$NE$2:$NE$60=O$3)*(GMW!$ND$2:$ND$60=O$4)*(GMW!$NF$2:$NF$60=O$1),0),$C279-1966)</f>
        <v>0</v>
      </c>
      <c r="P279" s="49" cm="1">
        <f t="array" ref="P279">INDEX(GMW!$A$2:$NF$60,MATCH(1,(GMW!$NE$2:$NE$60=P$3)*(GMW!$ND$2:$ND$60=P$4)*(GMW!$NF$2:$NF$60=P$1),0),$C279-1966)</f>
        <v>0</v>
      </c>
      <c r="Q279" s="49" cm="1">
        <f t="array" ref="Q279">INDEX(GMW!$A$2:$NF$60,MATCH(1,(GMW!$NE$2:$NE$60=Q$3)*(GMW!$ND$2:$ND$60=Q$4)*(GMW!$NF$2:$NF$60=Q$1),0),$C279-1966)</f>
        <v>0</v>
      </c>
    </row>
    <row r="280" spans="1:17" x14ac:dyDescent="0.25">
      <c r="B280" s="49">
        <f t="shared" si="11"/>
        <v>2041</v>
      </c>
      <c r="C280" s="49">
        <f t="shared" si="10"/>
        <v>2246</v>
      </c>
      <c r="D280" s="49" cm="1">
        <f t="array" ref="D280">INDEX(GMW!$A$2:$NF$60,MATCH(1,(GMW!$NE$2:$NE$60=D$3)*(GMW!$ND$2:$ND$60=D$4)*(GMW!$NF$2:$NF$60=D$1),0),$C280-1966)</f>
        <v>0</v>
      </c>
      <c r="E280" s="49" cm="1">
        <f t="array" ref="E280">INDEX(GMW!$A$2:$NF$60,MATCH(1,(GMW!$NE$2:$NE$60=E$3)*(GMW!$ND$2:$ND$60=E$4)*(GMW!$NF$2:$NF$60=E$1),0),$C280-1966)</f>
        <v>0</v>
      </c>
      <c r="F280" s="49" cm="1">
        <f t="array" ref="F280">INDEX(GMW!$A$2:$NF$60,MATCH(1,(GMW!$NE$2:$NE$60=F$3)*(GMW!$ND$2:$ND$60=F$4)*(GMW!$NF$2:$NF$60=F$1),0),$C280-1966)</f>
        <v>0</v>
      </c>
      <c r="G280" s="49" cm="1">
        <f t="array" ref="G280">INDEX(GMW!$A$2:$NF$60,MATCH(1,(GMW!$NE$2:$NE$60=G$3)*(GMW!$ND$2:$ND$60=G$4)*(GMW!$NF$2:$NF$60=G$1),0),$C280-1966)</f>
        <v>0</v>
      </c>
      <c r="H280" s="49" cm="1">
        <f t="array" ref="H280">INDEX(GMW!$A$2:$NF$60,MATCH(1,(GMW!$NE$2:$NE$60=H$3)*(GMW!$ND$2:$ND$60=H$4)*(GMW!$NF$2:$NF$60=H$1),0),$C280-1966)</f>
        <v>0</v>
      </c>
      <c r="I280" s="49" cm="1">
        <f t="array" ref="I280">INDEX(GMW!$A$2:$NF$60,MATCH(1,(GMW!$NE$2:$NE$60=I$3)*(GMW!$ND$2:$ND$60=I$4)*(GMW!$NF$2:$NF$60=I$1),0),$C280-1966)</f>
        <v>0</v>
      </c>
      <c r="J280" s="49" cm="1">
        <f t="array" ref="J280">INDEX(GMW!$A$2:$NF$60,MATCH(1,(GMW!$NE$2:$NE$60=J$3)*(GMW!$ND$2:$ND$60=J$4)*(GMW!$NF$2:$NF$60=J$1),0),$C280-1966)</f>
        <v>0</v>
      </c>
      <c r="K280" s="49" cm="1">
        <f t="array" ref="K280">INDEX(GMW!$A$2:$NF$60,MATCH(1,(GMW!$NE$2:$NE$60=K$3)*(GMW!$ND$2:$ND$60=K$4)*(GMW!$NF$2:$NF$60=K$1),0),$C280-1966)</f>
        <v>0</v>
      </c>
      <c r="L280" s="49" cm="1">
        <f t="array" ref="L280">INDEX(GMW!$A$2:$NF$60,MATCH(1,(GMW!$NE$2:$NE$60=L$3)*(GMW!$ND$2:$ND$60=L$4)*(GMW!$NF$2:$NF$60=L$1),0),$C280-1966)</f>
        <v>0</v>
      </c>
      <c r="M280" s="49" cm="1">
        <f t="array" ref="M280">INDEX(GMW!$A$2:$NF$60,MATCH(1,(GMW!$NE$2:$NE$60=M$3)*(GMW!$ND$2:$ND$60=M$4)*(GMW!$NF$2:$NF$60=M$1),0),$C280-1966)</f>
        <v>0</v>
      </c>
      <c r="N280" s="49" cm="1">
        <f t="array" ref="N280">INDEX(GMW!$A$2:$NF$60,MATCH(1,(GMW!$NE$2:$NE$60=N$3)*(GMW!$ND$2:$ND$60=N$4)*(GMW!$NF$2:$NF$60=N$1),0),$C280-1966)</f>
        <v>0</v>
      </c>
      <c r="O280" s="49" cm="1">
        <f t="array" ref="O280">INDEX(GMW!$A$2:$NF$60,MATCH(1,(GMW!$NE$2:$NE$60=O$3)*(GMW!$ND$2:$ND$60=O$4)*(GMW!$NF$2:$NF$60=O$1),0),$C280-1966)</f>
        <v>0</v>
      </c>
      <c r="P280" s="49" cm="1">
        <f t="array" ref="P280">INDEX(GMW!$A$2:$NF$60,MATCH(1,(GMW!$NE$2:$NE$60=P$3)*(GMW!$ND$2:$ND$60=P$4)*(GMW!$NF$2:$NF$60=P$1),0),$C280-1966)</f>
        <v>0</v>
      </c>
      <c r="Q280" s="49" cm="1">
        <f t="array" ref="Q280">INDEX(GMW!$A$2:$NF$60,MATCH(1,(GMW!$NE$2:$NE$60=Q$3)*(GMW!$ND$2:$ND$60=Q$4)*(GMW!$NF$2:$NF$60=Q$1),0),$C280-1966)</f>
        <v>0</v>
      </c>
    </row>
    <row r="281" spans="1:17" x14ac:dyDescent="0.25">
      <c r="B281" s="49">
        <f t="shared" si="11"/>
        <v>2041</v>
      </c>
      <c r="C281" s="49">
        <f t="shared" si="10"/>
        <v>2247</v>
      </c>
      <c r="D281" s="49" cm="1">
        <f t="array" ref="D281">INDEX(GMW!$A$2:$NF$60,MATCH(1,(GMW!$NE$2:$NE$60=D$3)*(GMW!$ND$2:$ND$60=D$4)*(GMW!$NF$2:$NF$60=D$1),0),$C281-1966)</f>
        <v>0</v>
      </c>
      <c r="E281" s="49" cm="1">
        <f t="array" ref="E281">INDEX(GMW!$A$2:$NF$60,MATCH(1,(GMW!$NE$2:$NE$60=E$3)*(GMW!$ND$2:$ND$60=E$4)*(GMW!$NF$2:$NF$60=E$1),0),$C281-1966)</f>
        <v>0</v>
      </c>
      <c r="F281" s="49" cm="1">
        <f t="array" ref="F281">INDEX(GMW!$A$2:$NF$60,MATCH(1,(GMW!$NE$2:$NE$60=F$3)*(GMW!$ND$2:$ND$60=F$4)*(GMW!$NF$2:$NF$60=F$1),0),$C281-1966)</f>
        <v>0</v>
      </c>
      <c r="G281" s="49" cm="1">
        <f t="array" ref="G281">INDEX(GMW!$A$2:$NF$60,MATCH(1,(GMW!$NE$2:$NE$60=G$3)*(GMW!$ND$2:$ND$60=G$4)*(GMW!$NF$2:$NF$60=G$1),0),$C281-1966)</f>
        <v>0</v>
      </c>
      <c r="H281" s="49" cm="1">
        <f t="array" ref="H281">INDEX(GMW!$A$2:$NF$60,MATCH(1,(GMW!$NE$2:$NE$60=H$3)*(GMW!$ND$2:$ND$60=H$4)*(GMW!$NF$2:$NF$60=H$1),0),$C281-1966)</f>
        <v>0</v>
      </c>
      <c r="I281" s="49" cm="1">
        <f t="array" ref="I281">INDEX(GMW!$A$2:$NF$60,MATCH(1,(GMW!$NE$2:$NE$60=I$3)*(GMW!$ND$2:$ND$60=I$4)*(GMW!$NF$2:$NF$60=I$1),0),$C281-1966)</f>
        <v>0</v>
      </c>
      <c r="J281" s="49" cm="1">
        <f t="array" ref="J281">INDEX(GMW!$A$2:$NF$60,MATCH(1,(GMW!$NE$2:$NE$60=J$3)*(GMW!$ND$2:$ND$60=J$4)*(GMW!$NF$2:$NF$60=J$1),0),$C281-1966)</f>
        <v>0</v>
      </c>
      <c r="K281" s="49" cm="1">
        <f t="array" ref="K281">INDEX(GMW!$A$2:$NF$60,MATCH(1,(GMW!$NE$2:$NE$60=K$3)*(GMW!$ND$2:$ND$60=K$4)*(GMW!$NF$2:$NF$60=K$1),0),$C281-1966)</f>
        <v>0</v>
      </c>
      <c r="L281" s="49" cm="1">
        <f t="array" ref="L281">INDEX(GMW!$A$2:$NF$60,MATCH(1,(GMW!$NE$2:$NE$60=L$3)*(GMW!$ND$2:$ND$60=L$4)*(GMW!$NF$2:$NF$60=L$1),0),$C281-1966)</f>
        <v>0</v>
      </c>
      <c r="M281" s="49" cm="1">
        <f t="array" ref="M281">INDEX(GMW!$A$2:$NF$60,MATCH(1,(GMW!$NE$2:$NE$60=M$3)*(GMW!$ND$2:$ND$60=M$4)*(GMW!$NF$2:$NF$60=M$1),0),$C281-1966)</f>
        <v>0</v>
      </c>
      <c r="N281" s="49" cm="1">
        <f t="array" ref="N281">INDEX(GMW!$A$2:$NF$60,MATCH(1,(GMW!$NE$2:$NE$60=N$3)*(GMW!$ND$2:$ND$60=N$4)*(GMW!$NF$2:$NF$60=N$1),0),$C281-1966)</f>
        <v>0</v>
      </c>
      <c r="O281" s="49" cm="1">
        <f t="array" ref="O281">INDEX(GMW!$A$2:$NF$60,MATCH(1,(GMW!$NE$2:$NE$60=O$3)*(GMW!$ND$2:$ND$60=O$4)*(GMW!$NF$2:$NF$60=O$1),0),$C281-1966)</f>
        <v>0</v>
      </c>
      <c r="P281" s="49" cm="1">
        <f t="array" ref="P281">INDEX(GMW!$A$2:$NF$60,MATCH(1,(GMW!$NE$2:$NE$60=P$3)*(GMW!$ND$2:$ND$60=P$4)*(GMW!$NF$2:$NF$60=P$1),0),$C281-1966)</f>
        <v>0</v>
      </c>
      <c r="Q281" s="49" cm="1">
        <f t="array" ref="Q281">INDEX(GMW!$A$2:$NF$60,MATCH(1,(GMW!$NE$2:$NE$60=Q$3)*(GMW!$ND$2:$ND$60=Q$4)*(GMW!$NF$2:$NF$60=Q$1),0),$C281-1966)</f>
        <v>0</v>
      </c>
    </row>
    <row r="282" spans="1:17" x14ac:dyDescent="0.25">
      <c r="B282" s="49">
        <f t="shared" si="11"/>
        <v>2041</v>
      </c>
      <c r="C282" s="49">
        <f t="shared" si="10"/>
        <v>2248</v>
      </c>
      <c r="D282" s="49" cm="1">
        <f t="array" ref="D282">INDEX(GMW!$A$2:$NF$60,MATCH(1,(GMW!$NE$2:$NE$60=D$3)*(GMW!$ND$2:$ND$60=D$4)*(GMW!$NF$2:$NF$60=D$1),0),$C282-1966)</f>
        <v>0</v>
      </c>
      <c r="E282" s="49" cm="1">
        <f t="array" ref="E282">INDEX(GMW!$A$2:$NF$60,MATCH(1,(GMW!$NE$2:$NE$60=E$3)*(GMW!$ND$2:$ND$60=E$4)*(GMW!$NF$2:$NF$60=E$1),0),$C282-1966)</f>
        <v>0</v>
      </c>
      <c r="F282" s="49" cm="1">
        <f t="array" ref="F282">INDEX(GMW!$A$2:$NF$60,MATCH(1,(GMW!$NE$2:$NE$60=F$3)*(GMW!$ND$2:$ND$60=F$4)*(GMW!$NF$2:$NF$60=F$1),0),$C282-1966)</f>
        <v>0</v>
      </c>
      <c r="G282" s="49" cm="1">
        <f t="array" ref="G282">INDEX(GMW!$A$2:$NF$60,MATCH(1,(GMW!$NE$2:$NE$60=G$3)*(GMW!$ND$2:$ND$60=G$4)*(GMW!$NF$2:$NF$60=G$1),0),$C282-1966)</f>
        <v>0</v>
      </c>
      <c r="H282" s="49" cm="1">
        <f t="array" ref="H282">INDEX(GMW!$A$2:$NF$60,MATCH(1,(GMW!$NE$2:$NE$60=H$3)*(GMW!$ND$2:$ND$60=H$4)*(GMW!$NF$2:$NF$60=H$1),0),$C282-1966)</f>
        <v>0</v>
      </c>
      <c r="I282" s="49" cm="1">
        <f t="array" ref="I282">INDEX(GMW!$A$2:$NF$60,MATCH(1,(GMW!$NE$2:$NE$60=I$3)*(GMW!$ND$2:$ND$60=I$4)*(GMW!$NF$2:$NF$60=I$1),0),$C282-1966)</f>
        <v>0</v>
      </c>
      <c r="J282" s="49" cm="1">
        <f t="array" ref="J282">INDEX(GMW!$A$2:$NF$60,MATCH(1,(GMW!$NE$2:$NE$60=J$3)*(GMW!$ND$2:$ND$60=J$4)*(GMW!$NF$2:$NF$60=J$1),0),$C282-1966)</f>
        <v>0</v>
      </c>
      <c r="K282" s="49" cm="1">
        <f t="array" ref="K282">INDEX(GMW!$A$2:$NF$60,MATCH(1,(GMW!$NE$2:$NE$60=K$3)*(GMW!$ND$2:$ND$60=K$4)*(GMW!$NF$2:$NF$60=K$1),0),$C282-1966)</f>
        <v>0</v>
      </c>
      <c r="L282" s="49" cm="1">
        <f t="array" ref="L282">INDEX(GMW!$A$2:$NF$60,MATCH(1,(GMW!$NE$2:$NE$60=L$3)*(GMW!$ND$2:$ND$60=L$4)*(GMW!$NF$2:$NF$60=L$1),0),$C282-1966)</f>
        <v>0</v>
      </c>
      <c r="M282" s="49" cm="1">
        <f t="array" ref="M282">INDEX(GMW!$A$2:$NF$60,MATCH(1,(GMW!$NE$2:$NE$60=M$3)*(GMW!$ND$2:$ND$60=M$4)*(GMW!$NF$2:$NF$60=M$1),0),$C282-1966)</f>
        <v>0</v>
      </c>
      <c r="N282" s="49" cm="1">
        <f t="array" ref="N282">INDEX(GMW!$A$2:$NF$60,MATCH(1,(GMW!$NE$2:$NE$60=N$3)*(GMW!$ND$2:$ND$60=N$4)*(GMW!$NF$2:$NF$60=N$1),0),$C282-1966)</f>
        <v>0</v>
      </c>
      <c r="O282" s="49" cm="1">
        <f t="array" ref="O282">INDEX(GMW!$A$2:$NF$60,MATCH(1,(GMW!$NE$2:$NE$60=O$3)*(GMW!$ND$2:$ND$60=O$4)*(GMW!$NF$2:$NF$60=O$1),0),$C282-1966)</f>
        <v>0</v>
      </c>
      <c r="P282" s="49" cm="1">
        <f t="array" ref="P282">INDEX(GMW!$A$2:$NF$60,MATCH(1,(GMW!$NE$2:$NE$60=P$3)*(GMW!$ND$2:$ND$60=P$4)*(GMW!$NF$2:$NF$60=P$1),0),$C282-1966)</f>
        <v>0</v>
      </c>
      <c r="Q282" s="49" cm="1">
        <f t="array" ref="Q282">INDEX(GMW!$A$2:$NF$60,MATCH(1,(GMW!$NE$2:$NE$60=Q$3)*(GMW!$ND$2:$ND$60=Q$4)*(GMW!$NF$2:$NF$60=Q$1),0),$C282-1966)</f>
        <v>0</v>
      </c>
    </row>
    <row r="283" spans="1:17" x14ac:dyDescent="0.25">
      <c r="A283" s="49">
        <v>2042</v>
      </c>
      <c r="B283" s="49">
        <f t="shared" si="11"/>
        <v>2042</v>
      </c>
      <c r="C283" s="49">
        <f t="shared" si="10"/>
        <v>2249</v>
      </c>
      <c r="D283" s="49" cm="1">
        <f t="array" ref="D283">INDEX(GMW!$A$2:$NF$60,MATCH(1,(GMW!$NE$2:$NE$60=D$3)*(GMW!$ND$2:$ND$60=D$4)*(GMW!$NF$2:$NF$60=D$1),0),$C283-1966)</f>
        <v>0</v>
      </c>
      <c r="E283" s="49" cm="1">
        <f t="array" ref="E283">INDEX(GMW!$A$2:$NF$60,MATCH(1,(GMW!$NE$2:$NE$60=E$3)*(GMW!$ND$2:$ND$60=E$4)*(GMW!$NF$2:$NF$60=E$1),0),$C283-1966)</f>
        <v>0</v>
      </c>
      <c r="F283" s="49" cm="1">
        <f t="array" ref="F283">INDEX(GMW!$A$2:$NF$60,MATCH(1,(GMW!$NE$2:$NE$60=F$3)*(GMW!$ND$2:$ND$60=F$4)*(GMW!$NF$2:$NF$60=F$1),0),$C283-1966)</f>
        <v>0</v>
      </c>
      <c r="G283" s="49" cm="1">
        <f t="array" ref="G283">INDEX(GMW!$A$2:$NF$60,MATCH(1,(GMW!$NE$2:$NE$60=G$3)*(GMW!$ND$2:$ND$60=G$4)*(GMW!$NF$2:$NF$60=G$1),0),$C283-1966)</f>
        <v>0</v>
      </c>
      <c r="H283" s="49" cm="1">
        <f t="array" ref="H283">INDEX(GMW!$A$2:$NF$60,MATCH(1,(GMW!$NE$2:$NE$60=H$3)*(GMW!$ND$2:$ND$60=H$4)*(GMW!$NF$2:$NF$60=H$1),0),$C283-1966)</f>
        <v>0</v>
      </c>
      <c r="I283" s="49" cm="1">
        <f t="array" ref="I283">INDEX(GMW!$A$2:$NF$60,MATCH(1,(GMW!$NE$2:$NE$60=I$3)*(GMW!$ND$2:$ND$60=I$4)*(GMW!$NF$2:$NF$60=I$1),0),$C283-1966)</f>
        <v>0</v>
      </c>
      <c r="J283" s="49" cm="1">
        <f t="array" ref="J283">INDEX(GMW!$A$2:$NF$60,MATCH(1,(GMW!$NE$2:$NE$60=J$3)*(GMW!$ND$2:$ND$60=J$4)*(GMW!$NF$2:$NF$60=J$1),0),$C283-1966)</f>
        <v>0</v>
      </c>
      <c r="K283" s="49" cm="1">
        <f t="array" ref="K283">INDEX(GMW!$A$2:$NF$60,MATCH(1,(GMW!$NE$2:$NE$60=K$3)*(GMW!$ND$2:$ND$60=K$4)*(GMW!$NF$2:$NF$60=K$1),0),$C283-1966)</f>
        <v>0</v>
      </c>
      <c r="L283" s="49" cm="1">
        <f t="array" ref="L283">INDEX(GMW!$A$2:$NF$60,MATCH(1,(GMW!$NE$2:$NE$60=L$3)*(GMW!$ND$2:$ND$60=L$4)*(GMW!$NF$2:$NF$60=L$1),0),$C283-1966)</f>
        <v>0</v>
      </c>
      <c r="M283" s="49" cm="1">
        <f t="array" ref="M283">INDEX(GMW!$A$2:$NF$60,MATCH(1,(GMW!$NE$2:$NE$60=M$3)*(GMW!$ND$2:$ND$60=M$4)*(GMW!$NF$2:$NF$60=M$1),0),$C283-1966)</f>
        <v>0</v>
      </c>
      <c r="N283" s="49" cm="1">
        <f t="array" ref="N283">INDEX(GMW!$A$2:$NF$60,MATCH(1,(GMW!$NE$2:$NE$60=N$3)*(GMW!$ND$2:$ND$60=N$4)*(GMW!$NF$2:$NF$60=N$1),0),$C283-1966)</f>
        <v>0</v>
      </c>
      <c r="O283" s="49" cm="1">
        <f t="array" ref="O283">INDEX(GMW!$A$2:$NF$60,MATCH(1,(GMW!$NE$2:$NE$60=O$3)*(GMW!$ND$2:$ND$60=O$4)*(GMW!$NF$2:$NF$60=O$1),0),$C283-1966)</f>
        <v>0</v>
      </c>
      <c r="P283" s="49" cm="1">
        <f t="array" ref="P283">INDEX(GMW!$A$2:$NF$60,MATCH(1,(GMW!$NE$2:$NE$60=P$3)*(GMW!$ND$2:$ND$60=P$4)*(GMW!$NF$2:$NF$60=P$1),0),$C283-1966)</f>
        <v>0</v>
      </c>
      <c r="Q283" s="49" cm="1">
        <f t="array" ref="Q283">INDEX(GMW!$A$2:$NF$60,MATCH(1,(GMW!$NE$2:$NE$60=Q$3)*(GMW!$ND$2:$ND$60=Q$4)*(GMW!$NF$2:$NF$60=Q$1),0),$C283-1966)</f>
        <v>0</v>
      </c>
    </row>
    <row r="284" spans="1:17" x14ac:dyDescent="0.25">
      <c r="B284" s="49">
        <f t="shared" si="11"/>
        <v>2042</v>
      </c>
      <c r="C284" s="49">
        <f t="shared" si="10"/>
        <v>2250</v>
      </c>
      <c r="D284" s="49" cm="1">
        <f t="array" ref="D284">INDEX(GMW!$A$2:$NF$60,MATCH(1,(GMW!$NE$2:$NE$60=D$3)*(GMW!$ND$2:$ND$60=D$4)*(GMW!$NF$2:$NF$60=D$1),0),$C284-1966)</f>
        <v>0</v>
      </c>
      <c r="E284" s="49" cm="1">
        <f t="array" ref="E284">INDEX(GMW!$A$2:$NF$60,MATCH(1,(GMW!$NE$2:$NE$60=E$3)*(GMW!$ND$2:$ND$60=E$4)*(GMW!$NF$2:$NF$60=E$1),0),$C284-1966)</f>
        <v>0</v>
      </c>
      <c r="F284" s="49" cm="1">
        <f t="array" ref="F284">INDEX(GMW!$A$2:$NF$60,MATCH(1,(GMW!$NE$2:$NE$60=F$3)*(GMW!$ND$2:$ND$60=F$4)*(GMW!$NF$2:$NF$60=F$1),0),$C284-1966)</f>
        <v>0</v>
      </c>
      <c r="G284" s="49" cm="1">
        <f t="array" ref="G284">INDEX(GMW!$A$2:$NF$60,MATCH(1,(GMW!$NE$2:$NE$60=G$3)*(GMW!$ND$2:$ND$60=G$4)*(GMW!$NF$2:$NF$60=G$1),0),$C284-1966)</f>
        <v>0</v>
      </c>
      <c r="H284" s="49" cm="1">
        <f t="array" ref="H284">INDEX(GMW!$A$2:$NF$60,MATCH(1,(GMW!$NE$2:$NE$60=H$3)*(GMW!$ND$2:$ND$60=H$4)*(GMW!$NF$2:$NF$60=H$1),0),$C284-1966)</f>
        <v>0</v>
      </c>
      <c r="I284" s="49" cm="1">
        <f t="array" ref="I284">INDEX(GMW!$A$2:$NF$60,MATCH(1,(GMW!$NE$2:$NE$60=I$3)*(GMW!$ND$2:$ND$60=I$4)*(GMW!$NF$2:$NF$60=I$1),0),$C284-1966)</f>
        <v>0</v>
      </c>
      <c r="J284" s="49" cm="1">
        <f t="array" ref="J284">INDEX(GMW!$A$2:$NF$60,MATCH(1,(GMW!$NE$2:$NE$60=J$3)*(GMW!$ND$2:$ND$60=J$4)*(GMW!$NF$2:$NF$60=J$1),0),$C284-1966)</f>
        <v>0</v>
      </c>
      <c r="K284" s="49" cm="1">
        <f t="array" ref="K284">INDEX(GMW!$A$2:$NF$60,MATCH(1,(GMW!$NE$2:$NE$60=K$3)*(GMW!$ND$2:$ND$60=K$4)*(GMW!$NF$2:$NF$60=K$1),0),$C284-1966)</f>
        <v>0</v>
      </c>
      <c r="L284" s="49" cm="1">
        <f t="array" ref="L284">INDEX(GMW!$A$2:$NF$60,MATCH(1,(GMW!$NE$2:$NE$60=L$3)*(GMW!$ND$2:$ND$60=L$4)*(GMW!$NF$2:$NF$60=L$1),0),$C284-1966)</f>
        <v>0</v>
      </c>
      <c r="M284" s="49" cm="1">
        <f t="array" ref="M284">INDEX(GMW!$A$2:$NF$60,MATCH(1,(GMW!$NE$2:$NE$60=M$3)*(GMW!$ND$2:$ND$60=M$4)*(GMW!$NF$2:$NF$60=M$1),0),$C284-1966)</f>
        <v>0</v>
      </c>
      <c r="N284" s="49" cm="1">
        <f t="array" ref="N284">INDEX(GMW!$A$2:$NF$60,MATCH(1,(GMW!$NE$2:$NE$60=N$3)*(GMW!$ND$2:$ND$60=N$4)*(GMW!$NF$2:$NF$60=N$1),0),$C284-1966)</f>
        <v>0</v>
      </c>
      <c r="O284" s="49" cm="1">
        <f t="array" ref="O284">INDEX(GMW!$A$2:$NF$60,MATCH(1,(GMW!$NE$2:$NE$60=O$3)*(GMW!$ND$2:$ND$60=O$4)*(GMW!$NF$2:$NF$60=O$1),0),$C284-1966)</f>
        <v>0</v>
      </c>
      <c r="P284" s="49" cm="1">
        <f t="array" ref="P284">INDEX(GMW!$A$2:$NF$60,MATCH(1,(GMW!$NE$2:$NE$60=P$3)*(GMW!$ND$2:$ND$60=P$4)*(GMW!$NF$2:$NF$60=P$1),0),$C284-1966)</f>
        <v>0</v>
      </c>
      <c r="Q284" s="49" cm="1">
        <f t="array" ref="Q284">INDEX(GMW!$A$2:$NF$60,MATCH(1,(GMW!$NE$2:$NE$60=Q$3)*(GMW!$ND$2:$ND$60=Q$4)*(GMW!$NF$2:$NF$60=Q$1),0),$C284-1966)</f>
        <v>0</v>
      </c>
    </row>
    <row r="285" spans="1:17" x14ac:dyDescent="0.25">
      <c r="B285" s="49">
        <f t="shared" si="11"/>
        <v>2042</v>
      </c>
      <c r="C285" s="49">
        <f t="shared" si="10"/>
        <v>2251</v>
      </c>
      <c r="D285" s="49" cm="1">
        <f t="array" ref="D285">INDEX(GMW!$A$2:$NF$60,MATCH(1,(GMW!$NE$2:$NE$60=D$3)*(GMW!$ND$2:$ND$60=D$4)*(GMW!$NF$2:$NF$60=D$1),0),$C285-1966)</f>
        <v>0</v>
      </c>
      <c r="E285" s="49" cm="1">
        <f t="array" ref="E285">INDEX(GMW!$A$2:$NF$60,MATCH(1,(GMW!$NE$2:$NE$60=E$3)*(GMW!$ND$2:$ND$60=E$4)*(GMW!$NF$2:$NF$60=E$1),0),$C285-1966)</f>
        <v>0</v>
      </c>
      <c r="F285" s="49" cm="1">
        <f t="array" ref="F285">INDEX(GMW!$A$2:$NF$60,MATCH(1,(GMW!$NE$2:$NE$60=F$3)*(GMW!$ND$2:$ND$60=F$4)*(GMW!$NF$2:$NF$60=F$1),0),$C285-1966)</f>
        <v>0</v>
      </c>
      <c r="G285" s="49" cm="1">
        <f t="array" ref="G285">INDEX(GMW!$A$2:$NF$60,MATCH(1,(GMW!$NE$2:$NE$60=G$3)*(GMW!$ND$2:$ND$60=G$4)*(GMW!$NF$2:$NF$60=G$1),0),$C285-1966)</f>
        <v>0</v>
      </c>
      <c r="H285" s="49" cm="1">
        <f t="array" ref="H285">INDEX(GMW!$A$2:$NF$60,MATCH(1,(GMW!$NE$2:$NE$60=H$3)*(GMW!$ND$2:$ND$60=H$4)*(GMW!$NF$2:$NF$60=H$1),0),$C285-1966)</f>
        <v>0</v>
      </c>
      <c r="I285" s="49" cm="1">
        <f t="array" ref="I285">INDEX(GMW!$A$2:$NF$60,MATCH(1,(GMW!$NE$2:$NE$60=I$3)*(GMW!$ND$2:$ND$60=I$4)*(GMW!$NF$2:$NF$60=I$1),0),$C285-1966)</f>
        <v>0</v>
      </c>
      <c r="J285" s="49" cm="1">
        <f t="array" ref="J285">INDEX(GMW!$A$2:$NF$60,MATCH(1,(GMW!$NE$2:$NE$60=J$3)*(GMW!$ND$2:$ND$60=J$4)*(GMW!$NF$2:$NF$60=J$1),0),$C285-1966)</f>
        <v>0</v>
      </c>
      <c r="K285" s="49" cm="1">
        <f t="array" ref="K285">INDEX(GMW!$A$2:$NF$60,MATCH(1,(GMW!$NE$2:$NE$60=K$3)*(GMW!$ND$2:$ND$60=K$4)*(GMW!$NF$2:$NF$60=K$1),0),$C285-1966)</f>
        <v>0</v>
      </c>
      <c r="L285" s="49" cm="1">
        <f t="array" ref="L285">INDEX(GMW!$A$2:$NF$60,MATCH(1,(GMW!$NE$2:$NE$60=L$3)*(GMW!$ND$2:$ND$60=L$4)*(GMW!$NF$2:$NF$60=L$1),0),$C285-1966)</f>
        <v>0</v>
      </c>
      <c r="M285" s="49" cm="1">
        <f t="array" ref="M285">INDEX(GMW!$A$2:$NF$60,MATCH(1,(GMW!$NE$2:$NE$60=M$3)*(GMW!$ND$2:$ND$60=M$4)*(GMW!$NF$2:$NF$60=M$1),0),$C285-1966)</f>
        <v>0</v>
      </c>
      <c r="N285" s="49" cm="1">
        <f t="array" ref="N285">INDEX(GMW!$A$2:$NF$60,MATCH(1,(GMW!$NE$2:$NE$60=N$3)*(GMW!$ND$2:$ND$60=N$4)*(GMW!$NF$2:$NF$60=N$1),0),$C285-1966)</f>
        <v>0</v>
      </c>
      <c r="O285" s="49" cm="1">
        <f t="array" ref="O285">INDEX(GMW!$A$2:$NF$60,MATCH(1,(GMW!$NE$2:$NE$60=O$3)*(GMW!$ND$2:$ND$60=O$4)*(GMW!$NF$2:$NF$60=O$1),0),$C285-1966)</f>
        <v>0</v>
      </c>
      <c r="P285" s="49" cm="1">
        <f t="array" ref="P285">INDEX(GMW!$A$2:$NF$60,MATCH(1,(GMW!$NE$2:$NE$60=P$3)*(GMW!$ND$2:$ND$60=P$4)*(GMW!$NF$2:$NF$60=P$1),0),$C285-1966)</f>
        <v>0</v>
      </c>
      <c r="Q285" s="49" cm="1">
        <f t="array" ref="Q285">INDEX(GMW!$A$2:$NF$60,MATCH(1,(GMW!$NE$2:$NE$60=Q$3)*(GMW!$ND$2:$ND$60=Q$4)*(GMW!$NF$2:$NF$60=Q$1),0),$C285-1966)</f>
        <v>0</v>
      </c>
    </row>
    <row r="286" spans="1:17" x14ac:dyDescent="0.25">
      <c r="B286" s="49">
        <f t="shared" si="11"/>
        <v>2042</v>
      </c>
      <c r="C286" s="49">
        <f t="shared" si="10"/>
        <v>2252</v>
      </c>
      <c r="D286" s="49" cm="1">
        <f t="array" ref="D286">INDEX(GMW!$A$2:$NF$60,MATCH(1,(GMW!$NE$2:$NE$60=D$3)*(GMW!$ND$2:$ND$60=D$4)*(GMW!$NF$2:$NF$60=D$1),0),$C286-1966)</f>
        <v>0</v>
      </c>
      <c r="E286" s="49" cm="1">
        <f t="array" ref="E286">INDEX(GMW!$A$2:$NF$60,MATCH(1,(GMW!$NE$2:$NE$60=E$3)*(GMW!$ND$2:$ND$60=E$4)*(GMW!$NF$2:$NF$60=E$1),0),$C286-1966)</f>
        <v>0</v>
      </c>
      <c r="F286" s="49" cm="1">
        <f t="array" ref="F286">INDEX(GMW!$A$2:$NF$60,MATCH(1,(GMW!$NE$2:$NE$60=F$3)*(GMW!$ND$2:$ND$60=F$4)*(GMW!$NF$2:$NF$60=F$1),0),$C286-1966)</f>
        <v>0</v>
      </c>
      <c r="G286" s="49" cm="1">
        <f t="array" ref="G286">INDEX(GMW!$A$2:$NF$60,MATCH(1,(GMW!$NE$2:$NE$60=G$3)*(GMW!$ND$2:$ND$60=G$4)*(GMW!$NF$2:$NF$60=G$1),0),$C286-1966)</f>
        <v>0</v>
      </c>
      <c r="H286" s="49" cm="1">
        <f t="array" ref="H286">INDEX(GMW!$A$2:$NF$60,MATCH(1,(GMW!$NE$2:$NE$60=H$3)*(GMW!$ND$2:$ND$60=H$4)*(GMW!$NF$2:$NF$60=H$1),0),$C286-1966)</f>
        <v>0</v>
      </c>
      <c r="I286" s="49" cm="1">
        <f t="array" ref="I286">INDEX(GMW!$A$2:$NF$60,MATCH(1,(GMW!$NE$2:$NE$60=I$3)*(GMW!$ND$2:$ND$60=I$4)*(GMW!$NF$2:$NF$60=I$1),0),$C286-1966)</f>
        <v>0</v>
      </c>
      <c r="J286" s="49" cm="1">
        <f t="array" ref="J286">INDEX(GMW!$A$2:$NF$60,MATCH(1,(GMW!$NE$2:$NE$60=J$3)*(GMW!$ND$2:$ND$60=J$4)*(GMW!$NF$2:$NF$60=J$1),0),$C286-1966)</f>
        <v>0</v>
      </c>
      <c r="K286" s="49" cm="1">
        <f t="array" ref="K286">INDEX(GMW!$A$2:$NF$60,MATCH(1,(GMW!$NE$2:$NE$60=K$3)*(GMW!$ND$2:$ND$60=K$4)*(GMW!$NF$2:$NF$60=K$1),0),$C286-1966)</f>
        <v>0</v>
      </c>
      <c r="L286" s="49" cm="1">
        <f t="array" ref="L286">INDEX(GMW!$A$2:$NF$60,MATCH(1,(GMW!$NE$2:$NE$60=L$3)*(GMW!$ND$2:$ND$60=L$4)*(GMW!$NF$2:$NF$60=L$1),0),$C286-1966)</f>
        <v>0</v>
      </c>
      <c r="M286" s="49" cm="1">
        <f t="array" ref="M286">INDEX(GMW!$A$2:$NF$60,MATCH(1,(GMW!$NE$2:$NE$60=M$3)*(GMW!$ND$2:$ND$60=M$4)*(GMW!$NF$2:$NF$60=M$1),0),$C286-1966)</f>
        <v>0</v>
      </c>
      <c r="N286" s="49" cm="1">
        <f t="array" ref="N286">INDEX(GMW!$A$2:$NF$60,MATCH(1,(GMW!$NE$2:$NE$60=N$3)*(GMW!$ND$2:$ND$60=N$4)*(GMW!$NF$2:$NF$60=N$1),0),$C286-1966)</f>
        <v>0</v>
      </c>
      <c r="O286" s="49" cm="1">
        <f t="array" ref="O286">INDEX(GMW!$A$2:$NF$60,MATCH(1,(GMW!$NE$2:$NE$60=O$3)*(GMW!$ND$2:$ND$60=O$4)*(GMW!$NF$2:$NF$60=O$1),0),$C286-1966)</f>
        <v>0</v>
      </c>
      <c r="P286" s="49" cm="1">
        <f t="array" ref="P286">INDEX(GMW!$A$2:$NF$60,MATCH(1,(GMW!$NE$2:$NE$60=P$3)*(GMW!$ND$2:$ND$60=P$4)*(GMW!$NF$2:$NF$60=P$1),0),$C286-1966)</f>
        <v>0</v>
      </c>
      <c r="Q286" s="49" cm="1">
        <f t="array" ref="Q286">INDEX(GMW!$A$2:$NF$60,MATCH(1,(GMW!$NE$2:$NE$60=Q$3)*(GMW!$ND$2:$ND$60=Q$4)*(GMW!$NF$2:$NF$60=Q$1),0),$C286-1966)</f>
        <v>0</v>
      </c>
    </row>
    <row r="287" spans="1:17" x14ac:dyDescent="0.25">
      <c r="A287" s="49">
        <v>2043</v>
      </c>
      <c r="B287" s="49">
        <f t="shared" si="11"/>
        <v>2043</v>
      </c>
      <c r="C287" s="49">
        <f t="shared" si="10"/>
        <v>2253</v>
      </c>
      <c r="D287" s="49" cm="1">
        <f t="array" ref="D287">INDEX(GMW!$A$2:$NF$60,MATCH(1,(GMW!$NE$2:$NE$60=D$3)*(GMW!$ND$2:$ND$60=D$4)*(GMW!$NF$2:$NF$60=D$1),0),$C287-1966)</f>
        <v>0</v>
      </c>
      <c r="E287" s="49" cm="1">
        <f t="array" ref="E287">INDEX(GMW!$A$2:$NF$60,MATCH(1,(GMW!$NE$2:$NE$60=E$3)*(GMW!$ND$2:$ND$60=E$4)*(GMW!$NF$2:$NF$60=E$1),0),$C287-1966)</f>
        <v>0</v>
      </c>
      <c r="F287" s="49" cm="1">
        <f t="array" ref="F287">INDEX(GMW!$A$2:$NF$60,MATCH(1,(GMW!$NE$2:$NE$60=F$3)*(GMW!$ND$2:$ND$60=F$4)*(GMW!$NF$2:$NF$60=F$1),0),$C287-1966)</f>
        <v>0</v>
      </c>
      <c r="G287" s="49" cm="1">
        <f t="array" ref="G287">INDEX(GMW!$A$2:$NF$60,MATCH(1,(GMW!$NE$2:$NE$60=G$3)*(GMW!$ND$2:$ND$60=G$4)*(GMW!$NF$2:$NF$60=G$1),0),$C287-1966)</f>
        <v>0</v>
      </c>
      <c r="H287" s="49" cm="1">
        <f t="array" ref="H287">INDEX(GMW!$A$2:$NF$60,MATCH(1,(GMW!$NE$2:$NE$60=H$3)*(GMW!$ND$2:$ND$60=H$4)*(GMW!$NF$2:$NF$60=H$1),0),$C287-1966)</f>
        <v>0</v>
      </c>
      <c r="I287" s="49" cm="1">
        <f t="array" ref="I287">INDEX(GMW!$A$2:$NF$60,MATCH(1,(GMW!$NE$2:$NE$60=I$3)*(GMW!$ND$2:$ND$60=I$4)*(GMW!$NF$2:$NF$60=I$1),0),$C287-1966)</f>
        <v>0</v>
      </c>
      <c r="J287" s="49" cm="1">
        <f t="array" ref="J287">INDEX(GMW!$A$2:$NF$60,MATCH(1,(GMW!$NE$2:$NE$60=J$3)*(GMW!$ND$2:$ND$60=J$4)*(GMW!$NF$2:$NF$60=J$1),0),$C287-1966)</f>
        <v>0</v>
      </c>
      <c r="K287" s="49" cm="1">
        <f t="array" ref="K287">INDEX(GMW!$A$2:$NF$60,MATCH(1,(GMW!$NE$2:$NE$60=K$3)*(GMW!$ND$2:$ND$60=K$4)*(GMW!$NF$2:$NF$60=K$1),0),$C287-1966)</f>
        <v>0</v>
      </c>
      <c r="L287" s="49" cm="1">
        <f t="array" ref="L287">INDEX(GMW!$A$2:$NF$60,MATCH(1,(GMW!$NE$2:$NE$60=L$3)*(GMW!$ND$2:$ND$60=L$4)*(GMW!$NF$2:$NF$60=L$1),0),$C287-1966)</f>
        <v>0</v>
      </c>
      <c r="M287" s="49" cm="1">
        <f t="array" ref="M287">INDEX(GMW!$A$2:$NF$60,MATCH(1,(GMW!$NE$2:$NE$60=M$3)*(GMW!$ND$2:$ND$60=M$4)*(GMW!$NF$2:$NF$60=M$1),0),$C287-1966)</f>
        <v>0</v>
      </c>
      <c r="N287" s="49" cm="1">
        <f t="array" ref="N287">INDEX(GMW!$A$2:$NF$60,MATCH(1,(GMW!$NE$2:$NE$60=N$3)*(GMW!$ND$2:$ND$60=N$4)*(GMW!$NF$2:$NF$60=N$1),0),$C287-1966)</f>
        <v>0</v>
      </c>
      <c r="O287" s="49" cm="1">
        <f t="array" ref="O287">INDEX(GMW!$A$2:$NF$60,MATCH(1,(GMW!$NE$2:$NE$60=O$3)*(GMW!$ND$2:$ND$60=O$4)*(GMW!$NF$2:$NF$60=O$1),0),$C287-1966)</f>
        <v>0</v>
      </c>
      <c r="P287" s="49" cm="1">
        <f t="array" ref="P287">INDEX(GMW!$A$2:$NF$60,MATCH(1,(GMW!$NE$2:$NE$60=P$3)*(GMW!$ND$2:$ND$60=P$4)*(GMW!$NF$2:$NF$60=P$1),0),$C287-1966)</f>
        <v>0</v>
      </c>
      <c r="Q287" s="49" cm="1">
        <f t="array" ref="Q287">INDEX(GMW!$A$2:$NF$60,MATCH(1,(GMW!$NE$2:$NE$60=Q$3)*(GMW!$ND$2:$ND$60=Q$4)*(GMW!$NF$2:$NF$60=Q$1),0),$C287-1966)</f>
        <v>0</v>
      </c>
    </row>
    <row r="288" spans="1:17" x14ac:dyDescent="0.25">
      <c r="B288" s="49">
        <f t="shared" si="11"/>
        <v>2043</v>
      </c>
      <c r="C288" s="49">
        <f t="shared" si="10"/>
        <v>2254</v>
      </c>
      <c r="D288" s="49" cm="1">
        <f t="array" ref="D288">INDEX(GMW!$A$2:$NF$60,MATCH(1,(GMW!$NE$2:$NE$60=D$3)*(GMW!$ND$2:$ND$60=D$4)*(GMW!$NF$2:$NF$60=D$1),0),$C288-1966)</f>
        <v>0</v>
      </c>
      <c r="E288" s="49" cm="1">
        <f t="array" ref="E288">INDEX(GMW!$A$2:$NF$60,MATCH(1,(GMW!$NE$2:$NE$60=E$3)*(GMW!$ND$2:$ND$60=E$4)*(GMW!$NF$2:$NF$60=E$1),0),$C288-1966)</f>
        <v>0</v>
      </c>
      <c r="F288" s="49" cm="1">
        <f t="array" ref="F288">INDEX(GMW!$A$2:$NF$60,MATCH(1,(GMW!$NE$2:$NE$60=F$3)*(GMW!$ND$2:$ND$60=F$4)*(GMW!$NF$2:$NF$60=F$1),0),$C288-1966)</f>
        <v>0</v>
      </c>
      <c r="G288" s="49" cm="1">
        <f t="array" ref="G288">INDEX(GMW!$A$2:$NF$60,MATCH(1,(GMW!$NE$2:$NE$60=G$3)*(GMW!$ND$2:$ND$60=G$4)*(GMW!$NF$2:$NF$60=G$1),0),$C288-1966)</f>
        <v>0</v>
      </c>
      <c r="H288" s="49" cm="1">
        <f t="array" ref="H288">INDEX(GMW!$A$2:$NF$60,MATCH(1,(GMW!$NE$2:$NE$60=H$3)*(GMW!$ND$2:$ND$60=H$4)*(GMW!$NF$2:$NF$60=H$1),0),$C288-1966)</f>
        <v>0</v>
      </c>
      <c r="I288" s="49" cm="1">
        <f t="array" ref="I288">INDEX(GMW!$A$2:$NF$60,MATCH(1,(GMW!$NE$2:$NE$60=I$3)*(GMW!$ND$2:$ND$60=I$4)*(GMW!$NF$2:$NF$60=I$1),0),$C288-1966)</f>
        <v>0</v>
      </c>
      <c r="J288" s="49" cm="1">
        <f t="array" ref="J288">INDEX(GMW!$A$2:$NF$60,MATCH(1,(GMW!$NE$2:$NE$60=J$3)*(GMW!$ND$2:$ND$60=J$4)*(GMW!$NF$2:$NF$60=J$1),0),$C288-1966)</f>
        <v>0</v>
      </c>
      <c r="K288" s="49" cm="1">
        <f t="array" ref="K288">INDEX(GMW!$A$2:$NF$60,MATCH(1,(GMW!$NE$2:$NE$60=K$3)*(GMW!$ND$2:$ND$60=K$4)*(GMW!$NF$2:$NF$60=K$1),0),$C288-1966)</f>
        <v>0</v>
      </c>
      <c r="L288" s="49" cm="1">
        <f t="array" ref="L288">INDEX(GMW!$A$2:$NF$60,MATCH(1,(GMW!$NE$2:$NE$60=L$3)*(GMW!$ND$2:$ND$60=L$4)*(GMW!$NF$2:$NF$60=L$1),0),$C288-1966)</f>
        <v>0</v>
      </c>
      <c r="M288" s="49" cm="1">
        <f t="array" ref="M288">INDEX(GMW!$A$2:$NF$60,MATCH(1,(GMW!$NE$2:$NE$60=M$3)*(GMW!$ND$2:$ND$60=M$4)*(GMW!$NF$2:$NF$60=M$1),0),$C288-1966)</f>
        <v>0</v>
      </c>
      <c r="N288" s="49" cm="1">
        <f t="array" ref="N288">INDEX(GMW!$A$2:$NF$60,MATCH(1,(GMW!$NE$2:$NE$60=N$3)*(GMW!$ND$2:$ND$60=N$4)*(GMW!$NF$2:$NF$60=N$1),0),$C288-1966)</f>
        <v>0</v>
      </c>
      <c r="O288" s="49" cm="1">
        <f t="array" ref="O288">INDEX(GMW!$A$2:$NF$60,MATCH(1,(GMW!$NE$2:$NE$60=O$3)*(GMW!$ND$2:$ND$60=O$4)*(GMW!$NF$2:$NF$60=O$1),0),$C288-1966)</f>
        <v>0</v>
      </c>
      <c r="P288" s="49" cm="1">
        <f t="array" ref="P288">INDEX(GMW!$A$2:$NF$60,MATCH(1,(GMW!$NE$2:$NE$60=P$3)*(GMW!$ND$2:$ND$60=P$4)*(GMW!$NF$2:$NF$60=P$1),0),$C288-1966)</f>
        <v>0</v>
      </c>
      <c r="Q288" s="49" cm="1">
        <f t="array" ref="Q288">INDEX(GMW!$A$2:$NF$60,MATCH(1,(GMW!$NE$2:$NE$60=Q$3)*(GMW!$ND$2:$ND$60=Q$4)*(GMW!$NF$2:$NF$60=Q$1),0),$C288-1966)</f>
        <v>0</v>
      </c>
    </row>
    <row r="289" spans="1:17" x14ac:dyDescent="0.25">
      <c r="B289" s="49">
        <f t="shared" si="11"/>
        <v>2043</v>
      </c>
      <c r="C289" s="49">
        <f t="shared" si="10"/>
        <v>2255</v>
      </c>
      <c r="D289" s="49" cm="1">
        <f t="array" ref="D289">INDEX(GMW!$A$2:$NF$60,MATCH(1,(GMW!$NE$2:$NE$60=D$3)*(GMW!$ND$2:$ND$60=D$4)*(GMW!$NF$2:$NF$60=D$1),0),$C289-1966)</f>
        <v>0</v>
      </c>
      <c r="E289" s="49" cm="1">
        <f t="array" ref="E289">INDEX(GMW!$A$2:$NF$60,MATCH(1,(GMW!$NE$2:$NE$60=E$3)*(GMW!$ND$2:$ND$60=E$4)*(GMW!$NF$2:$NF$60=E$1),0),$C289-1966)</f>
        <v>0</v>
      </c>
      <c r="F289" s="49" cm="1">
        <f t="array" ref="F289">INDEX(GMW!$A$2:$NF$60,MATCH(1,(GMW!$NE$2:$NE$60=F$3)*(GMW!$ND$2:$ND$60=F$4)*(GMW!$NF$2:$NF$60=F$1),0),$C289-1966)</f>
        <v>0</v>
      </c>
      <c r="G289" s="49" cm="1">
        <f t="array" ref="G289">INDEX(GMW!$A$2:$NF$60,MATCH(1,(GMW!$NE$2:$NE$60=G$3)*(GMW!$ND$2:$ND$60=G$4)*(GMW!$NF$2:$NF$60=G$1),0),$C289-1966)</f>
        <v>0</v>
      </c>
      <c r="H289" s="49" cm="1">
        <f t="array" ref="H289">INDEX(GMW!$A$2:$NF$60,MATCH(1,(GMW!$NE$2:$NE$60=H$3)*(GMW!$ND$2:$ND$60=H$4)*(GMW!$NF$2:$NF$60=H$1),0),$C289-1966)</f>
        <v>0</v>
      </c>
      <c r="I289" s="49" cm="1">
        <f t="array" ref="I289">INDEX(GMW!$A$2:$NF$60,MATCH(1,(GMW!$NE$2:$NE$60=I$3)*(GMW!$ND$2:$ND$60=I$4)*(GMW!$NF$2:$NF$60=I$1),0),$C289-1966)</f>
        <v>0</v>
      </c>
      <c r="J289" s="49" cm="1">
        <f t="array" ref="J289">INDEX(GMW!$A$2:$NF$60,MATCH(1,(GMW!$NE$2:$NE$60=J$3)*(GMW!$ND$2:$ND$60=J$4)*(GMW!$NF$2:$NF$60=J$1),0),$C289-1966)</f>
        <v>0</v>
      </c>
      <c r="K289" s="49" cm="1">
        <f t="array" ref="K289">INDEX(GMW!$A$2:$NF$60,MATCH(1,(GMW!$NE$2:$NE$60=K$3)*(GMW!$ND$2:$ND$60=K$4)*(GMW!$NF$2:$NF$60=K$1),0),$C289-1966)</f>
        <v>0</v>
      </c>
      <c r="L289" s="49" cm="1">
        <f t="array" ref="L289">INDEX(GMW!$A$2:$NF$60,MATCH(1,(GMW!$NE$2:$NE$60=L$3)*(GMW!$ND$2:$ND$60=L$4)*(GMW!$NF$2:$NF$60=L$1),0),$C289-1966)</f>
        <v>0</v>
      </c>
      <c r="M289" s="49" cm="1">
        <f t="array" ref="M289">INDEX(GMW!$A$2:$NF$60,MATCH(1,(GMW!$NE$2:$NE$60=M$3)*(GMW!$ND$2:$ND$60=M$4)*(GMW!$NF$2:$NF$60=M$1),0),$C289-1966)</f>
        <v>0</v>
      </c>
      <c r="N289" s="49" cm="1">
        <f t="array" ref="N289">INDEX(GMW!$A$2:$NF$60,MATCH(1,(GMW!$NE$2:$NE$60=N$3)*(GMW!$ND$2:$ND$60=N$4)*(GMW!$NF$2:$NF$60=N$1),0),$C289-1966)</f>
        <v>0</v>
      </c>
      <c r="O289" s="49" cm="1">
        <f t="array" ref="O289">INDEX(GMW!$A$2:$NF$60,MATCH(1,(GMW!$NE$2:$NE$60=O$3)*(GMW!$ND$2:$ND$60=O$4)*(GMW!$NF$2:$NF$60=O$1),0),$C289-1966)</f>
        <v>0</v>
      </c>
      <c r="P289" s="49" cm="1">
        <f t="array" ref="P289">INDEX(GMW!$A$2:$NF$60,MATCH(1,(GMW!$NE$2:$NE$60=P$3)*(GMW!$ND$2:$ND$60=P$4)*(GMW!$NF$2:$NF$60=P$1),0),$C289-1966)</f>
        <v>0</v>
      </c>
      <c r="Q289" s="49" cm="1">
        <f t="array" ref="Q289">INDEX(GMW!$A$2:$NF$60,MATCH(1,(GMW!$NE$2:$NE$60=Q$3)*(GMW!$ND$2:$ND$60=Q$4)*(GMW!$NF$2:$NF$60=Q$1),0),$C289-1966)</f>
        <v>0</v>
      </c>
    </row>
    <row r="290" spans="1:17" x14ac:dyDescent="0.25">
      <c r="B290" s="49">
        <f t="shared" si="11"/>
        <v>2043</v>
      </c>
      <c r="C290" s="49">
        <f t="shared" si="10"/>
        <v>2256</v>
      </c>
      <c r="D290" s="49" cm="1">
        <f t="array" ref="D290">INDEX(GMW!$A$2:$NF$60,MATCH(1,(GMW!$NE$2:$NE$60=D$3)*(GMW!$ND$2:$ND$60=D$4)*(GMW!$NF$2:$NF$60=D$1),0),$C290-1966)</f>
        <v>0</v>
      </c>
      <c r="E290" s="49" cm="1">
        <f t="array" ref="E290">INDEX(GMW!$A$2:$NF$60,MATCH(1,(GMW!$NE$2:$NE$60=E$3)*(GMW!$ND$2:$ND$60=E$4)*(GMW!$NF$2:$NF$60=E$1),0),$C290-1966)</f>
        <v>0</v>
      </c>
      <c r="F290" s="49" cm="1">
        <f t="array" ref="F290">INDEX(GMW!$A$2:$NF$60,MATCH(1,(GMW!$NE$2:$NE$60=F$3)*(GMW!$ND$2:$ND$60=F$4)*(GMW!$NF$2:$NF$60=F$1),0),$C290-1966)</f>
        <v>0</v>
      </c>
      <c r="G290" s="49" cm="1">
        <f t="array" ref="G290">INDEX(GMW!$A$2:$NF$60,MATCH(1,(GMW!$NE$2:$NE$60=G$3)*(GMW!$ND$2:$ND$60=G$4)*(GMW!$NF$2:$NF$60=G$1),0),$C290-1966)</f>
        <v>0</v>
      </c>
      <c r="H290" s="49" cm="1">
        <f t="array" ref="H290">INDEX(GMW!$A$2:$NF$60,MATCH(1,(GMW!$NE$2:$NE$60=H$3)*(GMW!$ND$2:$ND$60=H$4)*(GMW!$NF$2:$NF$60=H$1),0),$C290-1966)</f>
        <v>0</v>
      </c>
      <c r="I290" s="49" cm="1">
        <f t="array" ref="I290">INDEX(GMW!$A$2:$NF$60,MATCH(1,(GMW!$NE$2:$NE$60=I$3)*(GMW!$ND$2:$ND$60=I$4)*(GMW!$NF$2:$NF$60=I$1),0),$C290-1966)</f>
        <v>0</v>
      </c>
      <c r="J290" s="49" cm="1">
        <f t="array" ref="J290">INDEX(GMW!$A$2:$NF$60,MATCH(1,(GMW!$NE$2:$NE$60=J$3)*(GMW!$ND$2:$ND$60=J$4)*(GMW!$NF$2:$NF$60=J$1),0),$C290-1966)</f>
        <v>0</v>
      </c>
      <c r="K290" s="49" cm="1">
        <f t="array" ref="K290">INDEX(GMW!$A$2:$NF$60,MATCH(1,(GMW!$NE$2:$NE$60=K$3)*(GMW!$ND$2:$ND$60=K$4)*(GMW!$NF$2:$NF$60=K$1),0),$C290-1966)</f>
        <v>0</v>
      </c>
      <c r="L290" s="49" cm="1">
        <f t="array" ref="L290">INDEX(GMW!$A$2:$NF$60,MATCH(1,(GMW!$NE$2:$NE$60=L$3)*(GMW!$ND$2:$ND$60=L$4)*(GMW!$NF$2:$NF$60=L$1),0),$C290-1966)</f>
        <v>0</v>
      </c>
      <c r="M290" s="49" cm="1">
        <f t="array" ref="M290">INDEX(GMW!$A$2:$NF$60,MATCH(1,(GMW!$NE$2:$NE$60=M$3)*(GMW!$ND$2:$ND$60=M$4)*(GMW!$NF$2:$NF$60=M$1),0),$C290-1966)</f>
        <v>0</v>
      </c>
      <c r="N290" s="49" cm="1">
        <f t="array" ref="N290">INDEX(GMW!$A$2:$NF$60,MATCH(1,(GMW!$NE$2:$NE$60=N$3)*(GMW!$ND$2:$ND$60=N$4)*(GMW!$NF$2:$NF$60=N$1),0),$C290-1966)</f>
        <v>0</v>
      </c>
      <c r="O290" s="49" cm="1">
        <f t="array" ref="O290">INDEX(GMW!$A$2:$NF$60,MATCH(1,(GMW!$NE$2:$NE$60=O$3)*(GMW!$ND$2:$ND$60=O$4)*(GMW!$NF$2:$NF$60=O$1),0),$C290-1966)</f>
        <v>0</v>
      </c>
      <c r="P290" s="49" cm="1">
        <f t="array" ref="P290">INDEX(GMW!$A$2:$NF$60,MATCH(1,(GMW!$NE$2:$NE$60=P$3)*(GMW!$ND$2:$ND$60=P$4)*(GMW!$NF$2:$NF$60=P$1),0),$C290-1966)</f>
        <v>0</v>
      </c>
      <c r="Q290" s="49" cm="1">
        <f t="array" ref="Q290">INDEX(GMW!$A$2:$NF$60,MATCH(1,(GMW!$NE$2:$NE$60=Q$3)*(GMW!$ND$2:$ND$60=Q$4)*(GMW!$NF$2:$NF$60=Q$1),0),$C290-1966)</f>
        <v>0</v>
      </c>
    </row>
    <row r="291" spans="1:17" x14ac:dyDescent="0.25">
      <c r="A291" s="49">
        <v>2044</v>
      </c>
      <c r="B291" s="49">
        <f t="shared" si="11"/>
        <v>2044</v>
      </c>
      <c r="C291" s="49">
        <f t="shared" si="10"/>
        <v>2257</v>
      </c>
      <c r="D291" s="49" cm="1">
        <f t="array" ref="D291">INDEX(GMW!$A$2:$NF$60,MATCH(1,(GMW!$NE$2:$NE$60=D$3)*(GMW!$ND$2:$ND$60=D$4)*(GMW!$NF$2:$NF$60=D$1),0),$C291-1966)</f>
        <v>0</v>
      </c>
      <c r="E291" s="49" cm="1">
        <f t="array" ref="E291">INDEX(GMW!$A$2:$NF$60,MATCH(1,(GMW!$NE$2:$NE$60=E$3)*(GMW!$ND$2:$ND$60=E$4)*(GMW!$NF$2:$NF$60=E$1),0),$C291-1966)</f>
        <v>0</v>
      </c>
      <c r="F291" s="49" cm="1">
        <f t="array" ref="F291">INDEX(GMW!$A$2:$NF$60,MATCH(1,(GMW!$NE$2:$NE$60=F$3)*(GMW!$ND$2:$ND$60=F$4)*(GMW!$NF$2:$NF$60=F$1),0),$C291-1966)</f>
        <v>0</v>
      </c>
      <c r="G291" s="49" cm="1">
        <f t="array" ref="G291">INDEX(GMW!$A$2:$NF$60,MATCH(1,(GMW!$NE$2:$NE$60=G$3)*(GMW!$ND$2:$ND$60=G$4)*(GMW!$NF$2:$NF$60=G$1),0),$C291-1966)</f>
        <v>0</v>
      </c>
      <c r="H291" s="49" cm="1">
        <f t="array" ref="H291">INDEX(GMW!$A$2:$NF$60,MATCH(1,(GMW!$NE$2:$NE$60=H$3)*(GMW!$ND$2:$ND$60=H$4)*(GMW!$NF$2:$NF$60=H$1),0),$C291-1966)</f>
        <v>0</v>
      </c>
      <c r="I291" s="49" cm="1">
        <f t="array" ref="I291">INDEX(GMW!$A$2:$NF$60,MATCH(1,(GMW!$NE$2:$NE$60=I$3)*(GMW!$ND$2:$ND$60=I$4)*(GMW!$NF$2:$NF$60=I$1),0),$C291-1966)</f>
        <v>0</v>
      </c>
      <c r="J291" s="49" cm="1">
        <f t="array" ref="J291">INDEX(GMW!$A$2:$NF$60,MATCH(1,(GMW!$NE$2:$NE$60=J$3)*(GMW!$ND$2:$ND$60=J$4)*(GMW!$NF$2:$NF$60=J$1),0),$C291-1966)</f>
        <v>0</v>
      </c>
      <c r="K291" s="49" cm="1">
        <f t="array" ref="K291">INDEX(GMW!$A$2:$NF$60,MATCH(1,(GMW!$NE$2:$NE$60=K$3)*(GMW!$ND$2:$ND$60=K$4)*(GMW!$NF$2:$NF$60=K$1),0),$C291-1966)</f>
        <v>0</v>
      </c>
      <c r="L291" s="49" cm="1">
        <f t="array" ref="L291">INDEX(GMW!$A$2:$NF$60,MATCH(1,(GMW!$NE$2:$NE$60=L$3)*(GMW!$ND$2:$ND$60=L$4)*(GMW!$NF$2:$NF$60=L$1),0),$C291-1966)</f>
        <v>0</v>
      </c>
      <c r="M291" s="49" cm="1">
        <f t="array" ref="M291">INDEX(GMW!$A$2:$NF$60,MATCH(1,(GMW!$NE$2:$NE$60=M$3)*(GMW!$ND$2:$ND$60=M$4)*(GMW!$NF$2:$NF$60=M$1),0),$C291-1966)</f>
        <v>0</v>
      </c>
      <c r="N291" s="49" cm="1">
        <f t="array" ref="N291">INDEX(GMW!$A$2:$NF$60,MATCH(1,(GMW!$NE$2:$NE$60=N$3)*(GMW!$ND$2:$ND$60=N$4)*(GMW!$NF$2:$NF$60=N$1),0),$C291-1966)</f>
        <v>0</v>
      </c>
      <c r="O291" s="49" cm="1">
        <f t="array" ref="O291">INDEX(GMW!$A$2:$NF$60,MATCH(1,(GMW!$NE$2:$NE$60=O$3)*(GMW!$ND$2:$ND$60=O$4)*(GMW!$NF$2:$NF$60=O$1),0),$C291-1966)</f>
        <v>0</v>
      </c>
      <c r="P291" s="49" cm="1">
        <f t="array" ref="P291">INDEX(GMW!$A$2:$NF$60,MATCH(1,(GMW!$NE$2:$NE$60=P$3)*(GMW!$ND$2:$ND$60=P$4)*(GMW!$NF$2:$NF$60=P$1),0),$C291-1966)</f>
        <v>0</v>
      </c>
      <c r="Q291" s="49" cm="1">
        <f t="array" ref="Q291">INDEX(GMW!$A$2:$NF$60,MATCH(1,(GMW!$NE$2:$NE$60=Q$3)*(GMW!$ND$2:$ND$60=Q$4)*(GMW!$NF$2:$NF$60=Q$1),0),$C291-1966)</f>
        <v>0</v>
      </c>
    </row>
    <row r="292" spans="1:17" x14ac:dyDescent="0.25">
      <c r="B292" s="49">
        <f t="shared" si="11"/>
        <v>2044</v>
      </c>
      <c r="C292" s="49">
        <f t="shared" si="10"/>
        <v>2258</v>
      </c>
      <c r="D292" s="49" cm="1">
        <f t="array" ref="D292">INDEX(GMW!$A$2:$NF$60,MATCH(1,(GMW!$NE$2:$NE$60=D$3)*(GMW!$ND$2:$ND$60=D$4)*(GMW!$NF$2:$NF$60=D$1),0),$C292-1966)</f>
        <v>0</v>
      </c>
      <c r="E292" s="49" cm="1">
        <f t="array" ref="E292">INDEX(GMW!$A$2:$NF$60,MATCH(1,(GMW!$NE$2:$NE$60=E$3)*(GMW!$ND$2:$ND$60=E$4)*(GMW!$NF$2:$NF$60=E$1),0),$C292-1966)</f>
        <v>0</v>
      </c>
      <c r="F292" s="49" cm="1">
        <f t="array" ref="F292">INDEX(GMW!$A$2:$NF$60,MATCH(1,(GMW!$NE$2:$NE$60=F$3)*(GMW!$ND$2:$ND$60=F$4)*(GMW!$NF$2:$NF$60=F$1),0),$C292-1966)</f>
        <v>0</v>
      </c>
      <c r="G292" s="49" cm="1">
        <f t="array" ref="G292">INDEX(GMW!$A$2:$NF$60,MATCH(1,(GMW!$NE$2:$NE$60=G$3)*(GMW!$ND$2:$ND$60=G$4)*(GMW!$NF$2:$NF$60=G$1),0),$C292-1966)</f>
        <v>0</v>
      </c>
      <c r="H292" s="49" cm="1">
        <f t="array" ref="H292">INDEX(GMW!$A$2:$NF$60,MATCH(1,(GMW!$NE$2:$NE$60=H$3)*(GMW!$ND$2:$ND$60=H$4)*(GMW!$NF$2:$NF$60=H$1),0),$C292-1966)</f>
        <v>0</v>
      </c>
      <c r="I292" s="49" cm="1">
        <f t="array" ref="I292">INDEX(GMW!$A$2:$NF$60,MATCH(1,(GMW!$NE$2:$NE$60=I$3)*(GMW!$ND$2:$ND$60=I$4)*(GMW!$NF$2:$NF$60=I$1),0),$C292-1966)</f>
        <v>0</v>
      </c>
      <c r="J292" s="49" cm="1">
        <f t="array" ref="J292">INDEX(GMW!$A$2:$NF$60,MATCH(1,(GMW!$NE$2:$NE$60=J$3)*(GMW!$ND$2:$ND$60=J$4)*(GMW!$NF$2:$NF$60=J$1),0),$C292-1966)</f>
        <v>0</v>
      </c>
      <c r="K292" s="49" cm="1">
        <f t="array" ref="K292">INDEX(GMW!$A$2:$NF$60,MATCH(1,(GMW!$NE$2:$NE$60=K$3)*(GMW!$ND$2:$ND$60=K$4)*(GMW!$NF$2:$NF$60=K$1),0),$C292-1966)</f>
        <v>0</v>
      </c>
      <c r="L292" s="49" cm="1">
        <f t="array" ref="L292">INDEX(GMW!$A$2:$NF$60,MATCH(1,(GMW!$NE$2:$NE$60=L$3)*(GMW!$ND$2:$ND$60=L$4)*(GMW!$NF$2:$NF$60=L$1),0),$C292-1966)</f>
        <v>0</v>
      </c>
      <c r="M292" s="49" cm="1">
        <f t="array" ref="M292">INDEX(GMW!$A$2:$NF$60,MATCH(1,(GMW!$NE$2:$NE$60=M$3)*(GMW!$ND$2:$ND$60=M$4)*(GMW!$NF$2:$NF$60=M$1),0),$C292-1966)</f>
        <v>0</v>
      </c>
      <c r="N292" s="49" cm="1">
        <f t="array" ref="N292">INDEX(GMW!$A$2:$NF$60,MATCH(1,(GMW!$NE$2:$NE$60=N$3)*(GMW!$ND$2:$ND$60=N$4)*(GMW!$NF$2:$NF$60=N$1),0),$C292-1966)</f>
        <v>0</v>
      </c>
      <c r="O292" s="49" cm="1">
        <f t="array" ref="O292">INDEX(GMW!$A$2:$NF$60,MATCH(1,(GMW!$NE$2:$NE$60=O$3)*(GMW!$ND$2:$ND$60=O$4)*(GMW!$NF$2:$NF$60=O$1),0),$C292-1966)</f>
        <v>0</v>
      </c>
      <c r="P292" s="49" cm="1">
        <f t="array" ref="P292">INDEX(GMW!$A$2:$NF$60,MATCH(1,(GMW!$NE$2:$NE$60=P$3)*(GMW!$ND$2:$ND$60=P$4)*(GMW!$NF$2:$NF$60=P$1),0),$C292-1966)</f>
        <v>0</v>
      </c>
      <c r="Q292" s="49" cm="1">
        <f t="array" ref="Q292">INDEX(GMW!$A$2:$NF$60,MATCH(1,(GMW!$NE$2:$NE$60=Q$3)*(GMW!$ND$2:$ND$60=Q$4)*(GMW!$NF$2:$NF$60=Q$1),0),$C292-1966)</f>
        <v>0</v>
      </c>
    </row>
    <row r="293" spans="1:17" x14ac:dyDescent="0.25">
      <c r="B293" s="49">
        <f t="shared" si="11"/>
        <v>2044</v>
      </c>
      <c r="C293" s="49">
        <f t="shared" si="10"/>
        <v>2259</v>
      </c>
      <c r="D293" s="49" cm="1">
        <f t="array" ref="D293">INDEX(GMW!$A$2:$NF$60,MATCH(1,(GMW!$NE$2:$NE$60=D$3)*(GMW!$ND$2:$ND$60=D$4)*(GMW!$NF$2:$NF$60=D$1),0),$C293-1966)</f>
        <v>0</v>
      </c>
      <c r="E293" s="49" cm="1">
        <f t="array" ref="E293">INDEX(GMW!$A$2:$NF$60,MATCH(1,(GMW!$NE$2:$NE$60=E$3)*(GMW!$ND$2:$ND$60=E$4)*(GMW!$NF$2:$NF$60=E$1),0),$C293-1966)</f>
        <v>0</v>
      </c>
      <c r="F293" s="49" cm="1">
        <f t="array" ref="F293">INDEX(GMW!$A$2:$NF$60,MATCH(1,(GMW!$NE$2:$NE$60=F$3)*(GMW!$ND$2:$ND$60=F$4)*(GMW!$NF$2:$NF$60=F$1),0),$C293-1966)</f>
        <v>0</v>
      </c>
      <c r="G293" s="49" cm="1">
        <f t="array" ref="G293">INDEX(GMW!$A$2:$NF$60,MATCH(1,(GMW!$NE$2:$NE$60=G$3)*(GMW!$ND$2:$ND$60=G$4)*(GMW!$NF$2:$NF$60=G$1),0),$C293-1966)</f>
        <v>0</v>
      </c>
      <c r="H293" s="49" cm="1">
        <f t="array" ref="H293">INDEX(GMW!$A$2:$NF$60,MATCH(1,(GMW!$NE$2:$NE$60=H$3)*(GMW!$ND$2:$ND$60=H$4)*(GMW!$NF$2:$NF$60=H$1),0),$C293-1966)</f>
        <v>0</v>
      </c>
      <c r="I293" s="49" cm="1">
        <f t="array" ref="I293">INDEX(GMW!$A$2:$NF$60,MATCH(1,(GMW!$NE$2:$NE$60=I$3)*(GMW!$ND$2:$ND$60=I$4)*(GMW!$NF$2:$NF$60=I$1),0),$C293-1966)</f>
        <v>0</v>
      </c>
      <c r="J293" s="49" cm="1">
        <f t="array" ref="J293">INDEX(GMW!$A$2:$NF$60,MATCH(1,(GMW!$NE$2:$NE$60=J$3)*(GMW!$ND$2:$ND$60=J$4)*(GMW!$NF$2:$NF$60=J$1),0),$C293-1966)</f>
        <v>0</v>
      </c>
      <c r="K293" s="49" cm="1">
        <f t="array" ref="K293">INDEX(GMW!$A$2:$NF$60,MATCH(1,(GMW!$NE$2:$NE$60=K$3)*(GMW!$ND$2:$ND$60=K$4)*(GMW!$NF$2:$NF$60=K$1),0),$C293-1966)</f>
        <v>0</v>
      </c>
      <c r="L293" s="49" cm="1">
        <f t="array" ref="L293">INDEX(GMW!$A$2:$NF$60,MATCH(1,(GMW!$NE$2:$NE$60=L$3)*(GMW!$ND$2:$ND$60=L$4)*(GMW!$NF$2:$NF$60=L$1),0),$C293-1966)</f>
        <v>0</v>
      </c>
      <c r="M293" s="49" cm="1">
        <f t="array" ref="M293">INDEX(GMW!$A$2:$NF$60,MATCH(1,(GMW!$NE$2:$NE$60=M$3)*(GMW!$ND$2:$ND$60=M$4)*(GMW!$NF$2:$NF$60=M$1),0),$C293-1966)</f>
        <v>0</v>
      </c>
      <c r="N293" s="49" cm="1">
        <f t="array" ref="N293">INDEX(GMW!$A$2:$NF$60,MATCH(1,(GMW!$NE$2:$NE$60=N$3)*(GMW!$ND$2:$ND$60=N$4)*(GMW!$NF$2:$NF$60=N$1),0),$C293-1966)</f>
        <v>0</v>
      </c>
      <c r="O293" s="49" cm="1">
        <f t="array" ref="O293">INDEX(GMW!$A$2:$NF$60,MATCH(1,(GMW!$NE$2:$NE$60=O$3)*(GMW!$ND$2:$ND$60=O$4)*(GMW!$NF$2:$NF$60=O$1),0),$C293-1966)</f>
        <v>0</v>
      </c>
      <c r="P293" s="49" cm="1">
        <f t="array" ref="P293">INDEX(GMW!$A$2:$NF$60,MATCH(1,(GMW!$NE$2:$NE$60=P$3)*(GMW!$ND$2:$ND$60=P$4)*(GMW!$NF$2:$NF$60=P$1),0),$C293-1966)</f>
        <v>0</v>
      </c>
      <c r="Q293" s="49" cm="1">
        <f t="array" ref="Q293">INDEX(GMW!$A$2:$NF$60,MATCH(1,(GMW!$NE$2:$NE$60=Q$3)*(GMW!$ND$2:$ND$60=Q$4)*(GMW!$NF$2:$NF$60=Q$1),0),$C293-1966)</f>
        <v>0</v>
      </c>
    </row>
    <row r="294" spans="1:17" x14ac:dyDescent="0.25">
      <c r="B294" s="49">
        <f t="shared" si="11"/>
        <v>2044</v>
      </c>
      <c r="C294" s="49">
        <f t="shared" si="10"/>
        <v>2260</v>
      </c>
      <c r="D294" s="49" cm="1">
        <f t="array" ref="D294">INDEX(GMW!$A$2:$NF$60,MATCH(1,(GMW!$NE$2:$NE$60=D$3)*(GMW!$ND$2:$ND$60=D$4)*(GMW!$NF$2:$NF$60=D$1),0),$C294-1966)</f>
        <v>0</v>
      </c>
      <c r="E294" s="49" cm="1">
        <f t="array" ref="E294">INDEX(GMW!$A$2:$NF$60,MATCH(1,(GMW!$NE$2:$NE$60=E$3)*(GMW!$ND$2:$ND$60=E$4)*(GMW!$NF$2:$NF$60=E$1),0),$C294-1966)</f>
        <v>0</v>
      </c>
      <c r="F294" s="49" cm="1">
        <f t="array" ref="F294">INDEX(GMW!$A$2:$NF$60,MATCH(1,(GMW!$NE$2:$NE$60=F$3)*(GMW!$ND$2:$ND$60=F$4)*(GMW!$NF$2:$NF$60=F$1),0),$C294-1966)</f>
        <v>0</v>
      </c>
      <c r="G294" s="49" cm="1">
        <f t="array" ref="G294">INDEX(GMW!$A$2:$NF$60,MATCH(1,(GMW!$NE$2:$NE$60=G$3)*(GMW!$ND$2:$ND$60=G$4)*(GMW!$NF$2:$NF$60=G$1),0),$C294-1966)</f>
        <v>0</v>
      </c>
      <c r="H294" s="49" cm="1">
        <f t="array" ref="H294">INDEX(GMW!$A$2:$NF$60,MATCH(1,(GMW!$NE$2:$NE$60=H$3)*(GMW!$ND$2:$ND$60=H$4)*(GMW!$NF$2:$NF$60=H$1),0),$C294-1966)</f>
        <v>0</v>
      </c>
      <c r="I294" s="49" cm="1">
        <f t="array" ref="I294">INDEX(GMW!$A$2:$NF$60,MATCH(1,(GMW!$NE$2:$NE$60=I$3)*(GMW!$ND$2:$ND$60=I$4)*(GMW!$NF$2:$NF$60=I$1),0),$C294-1966)</f>
        <v>0</v>
      </c>
      <c r="J294" s="49" cm="1">
        <f t="array" ref="J294">INDEX(GMW!$A$2:$NF$60,MATCH(1,(GMW!$NE$2:$NE$60=J$3)*(GMW!$ND$2:$ND$60=J$4)*(GMW!$NF$2:$NF$60=J$1),0),$C294-1966)</f>
        <v>0</v>
      </c>
      <c r="K294" s="49" cm="1">
        <f t="array" ref="K294">INDEX(GMW!$A$2:$NF$60,MATCH(1,(GMW!$NE$2:$NE$60=K$3)*(GMW!$ND$2:$ND$60=K$4)*(GMW!$NF$2:$NF$60=K$1),0),$C294-1966)</f>
        <v>0</v>
      </c>
      <c r="L294" s="49" cm="1">
        <f t="array" ref="L294">INDEX(GMW!$A$2:$NF$60,MATCH(1,(GMW!$NE$2:$NE$60=L$3)*(GMW!$ND$2:$ND$60=L$4)*(GMW!$NF$2:$NF$60=L$1),0),$C294-1966)</f>
        <v>0</v>
      </c>
      <c r="M294" s="49" cm="1">
        <f t="array" ref="M294">INDEX(GMW!$A$2:$NF$60,MATCH(1,(GMW!$NE$2:$NE$60=M$3)*(GMW!$ND$2:$ND$60=M$4)*(GMW!$NF$2:$NF$60=M$1),0),$C294-1966)</f>
        <v>0</v>
      </c>
      <c r="N294" s="49" cm="1">
        <f t="array" ref="N294">INDEX(GMW!$A$2:$NF$60,MATCH(1,(GMW!$NE$2:$NE$60=N$3)*(GMW!$ND$2:$ND$60=N$4)*(GMW!$NF$2:$NF$60=N$1),0),$C294-1966)</f>
        <v>0</v>
      </c>
      <c r="O294" s="49" cm="1">
        <f t="array" ref="O294">INDEX(GMW!$A$2:$NF$60,MATCH(1,(GMW!$NE$2:$NE$60=O$3)*(GMW!$ND$2:$ND$60=O$4)*(GMW!$NF$2:$NF$60=O$1),0),$C294-1966)</f>
        <v>0</v>
      </c>
      <c r="P294" s="49" cm="1">
        <f t="array" ref="P294">INDEX(GMW!$A$2:$NF$60,MATCH(1,(GMW!$NE$2:$NE$60=P$3)*(GMW!$ND$2:$ND$60=P$4)*(GMW!$NF$2:$NF$60=P$1),0),$C294-1966)</f>
        <v>0</v>
      </c>
      <c r="Q294" s="49" cm="1">
        <f t="array" ref="Q294">INDEX(GMW!$A$2:$NF$60,MATCH(1,(GMW!$NE$2:$NE$60=Q$3)*(GMW!$ND$2:$ND$60=Q$4)*(GMW!$NF$2:$NF$60=Q$1),0),$C294-1966)</f>
        <v>0</v>
      </c>
    </row>
    <row r="295" spans="1:17" x14ac:dyDescent="0.25">
      <c r="A295" s="49">
        <v>2045</v>
      </c>
      <c r="B295" s="49">
        <f t="shared" si="11"/>
        <v>2045</v>
      </c>
      <c r="C295" s="49">
        <f t="shared" si="10"/>
        <v>2261</v>
      </c>
      <c r="D295" s="49" cm="1">
        <f t="array" ref="D295">INDEX(GMW!$A$2:$NF$60,MATCH(1,(GMW!$NE$2:$NE$60=D$3)*(GMW!$ND$2:$ND$60=D$4)*(GMW!$NF$2:$NF$60=D$1),0),$C295-1966)</f>
        <v>0</v>
      </c>
      <c r="E295" s="49" cm="1">
        <f t="array" ref="E295">INDEX(GMW!$A$2:$NF$60,MATCH(1,(GMW!$NE$2:$NE$60=E$3)*(GMW!$ND$2:$ND$60=E$4)*(GMW!$NF$2:$NF$60=E$1),0),$C295-1966)</f>
        <v>0</v>
      </c>
      <c r="F295" s="49" cm="1">
        <f t="array" ref="F295">INDEX(GMW!$A$2:$NF$60,MATCH(1,(GMW!$NE$2:$NE$60=F$3)*(GMW!$ND$2:$ND$60=F$4)*(GMW!$NF$2:$NF$60=F$1),0),$C295-1966)</f>
        <v>0</v>
      </c>
      <c r="G295" s="49" cm="1">
        <f t="array" ref="G295">INDEX(GMW!$A$2:$NF$60,MATCH(1,(GMW!$NE$2:$NE$60=G$3)*(GMW!$ND$2:$ND$60=G$4)*(GMW!$NF$2:$NF$60=G$1),0),$C295-1966)</f>
        <v>0</v>
      </c>
      <c r="H295" s="49" cm="1">
        <f t="array" ref="H295">INDEX(GMW!$A$2:$NF$60,MATCH(1,(GMW!$NE$2:$NE$60=H$3)*(GMW!$ND$2:$ND$60=H$4)*(GMW!$NF$2:$NF$60=H$1),0),$C295-1966)</f>
        <v>0</v>
      </c>
      <c r="I295" s="49" cm="1">
        <f t="array" ref="I295">INDEX(GMW!$A$2:$NF$60,MATCH(1,(GMW!$NE$2:$NE$60=I$3)*(GMW!$ND$2:$ND$60=I$4)*(GMW!$NF$2:$NF$60=I$1),0),$C295-1966)</f>
        <v>0</v>
      </c>
      <c r="J295" s="49" cm="1">
        <f t="array" ref="J295">INDEX(GMW!$A$2:$NF$60,MATCH(1,(GMW!$NE$2:$NE$60=J$3)*(GMW!$ND$2:$ND$60=J$4)*(GMW!$NF$2:$NF$60=J$1),0),$C295-1966)</f>
        <v>0</v>
      </c>
      <c r="K295" s="49" cm="1">
        <f t="array" ref="K295">INDEX(GMW!$A$2:$NF$60,MATCH(1,(GMW!$NE$2:$NE$60=K$3)*(GMW!$ND$2:$ND$60=K$4)*(GMW!$NF$2:$NF$60=K$1),0),$C295-1966)</f>
        <v>0</v>
      </c>
      <c r="L295" s="49" cm="1">
        <f t="array" ref="L295">INDEX(GMW!$A$2:$NF$60,MATCH(1,(GMW!$NE$2:$NE$60=L$3)*(GMW!$ND$2:$ND$60=L$4)*(GMW!$NF$2:$NF$60=L$1),0),$C295-1966)</f>
        <v>0</v>
      </c>
      <c r="M295" s="49" cm="1">
        <f t="array" ref="M295">INDEX(GMW!$A$2:$NF$60,MATCH(1,(GMW!$NE$2:$NE$60=M$3)*(GMW!$ND$2:$ND$60=M$4)*(GMW!$NF$2:$NF$60=M$1),0),$C295-1966)</f>
        <v>0</v>
      </c>
      <c r="N295" s="49" cm="1">
        <f t="array" ref="N295">INDEX(GMW!$A$2:$NF$60,MATCH(1,(GMW!$NE$2:$NE$60=N$3)*(GMW!$ND$2:$ND$60=N$4)*(GMW!$NF$2:$NF$60=N$1),0),$C295-1966)</f>
        <v>0</v>
      </c>
      <c r="O295" s="49" cm="1">
        <f t="array" ref="O295">INDEX(GMW!$A$2:$NF$60,MATCH(1,(GMW!$NE$2:$NE$60=O$3)*(GMW!$ND$2:$ND$60=O$4)*(GMW!$NF$2:$NF$60=O$1),0),$C295-1966)</f>
        <v>0</v>
      </c>
      <c r="P295" s="49" cm="1">
        <f t="array" ref="P295">INDEX(GMW!$A$2:$NF$60,MATCH(1,(GMW!$NE$2:$NE$60=P$3)*(GMW!$ND$2:$ND$60=P$4)*(GMW!$NF$2:$NF$60=P$1),0),$C295-1966)</f>
        <v>0</v>
      </c>
      <c r="Q295" s="49" cm="1">
        <f t="array" ref="Q295">INDEX(GMW!$A$2:$NF$60,MATCH(1,(GMW!$NE$2:$NE$60=Q$3)*(GMW!$ND$2:$ND$60=Q$4)*(GMW!$NF$2:$NF$60=Q$1),0),$C295-1966)</f>
        <v>0</v>
      </c>
    </row>
    <row r="296" spans="1:17" x14ac:dyDescent="0.25">
      <c r="B296" s="49">
        <f t="shared" si="11"/>
        <v>2045</v>
      </c>
      <c r="C296" s="49">
        <f t="shared" si="10"/>
        <v>2262</v>
      </c>
      <c r="D296" s="49" cm="1">
        <f t="array" ref="D296">INDEX(GMW!$A$2:$NF$60,MATCH(1,(GMW!$NE$2:$NE$60=D$3)*(GMW!$ND$2:$ND$60=D$4)*(GMW!$NF$2:$NF$60=D$1),0),$C296-1966)</f>
        <v>0</v>
      </c>
      <c r="E296" s="49" cm="1">
        <f t="array" ref="E296">INDEX(GMW!$A$2:$NF$60,MATCH(1,(GMW!$NE$2:$NE$60=E$3)*(GMW!$ND$2:$ND$60=E$4)*(GMW!$NF$2:$NF$60=E$1),0),$C296-1966)</f>
        <v>0</v>
      </c>
      <c r="F296" s="49" cm="1">
        <f t="array" ref="F296">INDEX(GMW!$A$2:$NF$60,MATCH(1,(GMW!$NE$2:$NE$60=F$3)*(GMW!$ND$2:$ND$60=F$4)*(GMW!$NF$2:$NF$60=F$1),0),$C296-1966)</f>
        <v>0</v>
      </c>
      <c r="G296" s="49" cm="1">
        <f t="array" ref="G296">INDEX(GMW!$A$2:$NF$60,MATCH(1,(GMW!$NE$2:$NE$60=G$3)*(GMW!$ND$2:$ND$60=G$4)*(GMW!$NF$2:$NF$60=G$1),0),$C296-1966)</f>
        <v>0</v>
      </c>
      <c r="H296" s="49" cm="1">
        <f t="array" ref="H296">INDEX(GMW!$A$2:$NF$60,MATCH(1,(GMW!$NE$2:$NE$60=H$3)*(GMW!$ND$2:$ND$60=H$4)*(GMW!$NF$2:$NF$60=H$1),0),$C296-1966)</f>
        <v>0</v>
      </c>
      <c r="I296" s="49" cm="1">
        <f t="array" ref="I296">INDEX(GMW!$A$2:$NF$60,MATCH(1,(GMW!$NE$2:$NE$60=I$3)*(GMW!$ND$2:$ND$60=I$4)*(GMW!$NF$2:$NF$60=I$1),0),$C296-1966)</f>
        <v>0</v>
      </c>
      <c r="J296" s="49" cm="1">
        <f t="array" ref="J296">INDEX(GMW!$A$2:$NF$60,MATCH(1,(GMW!$NE$2:$NE$60=J$3)*(GMW!$ND$2:$ND$60=J$4)*(GMW!$NF$2:$NF$60=J$1),0),$C296-1966)</f>
        <v>0</v>
      </c>
      <c r="K296" s="49" cm="1">
        <f t="array" ref="K296">INDEX(GMW!$A$2:$NF$60,MATCH(1,(GMW!$NE$2:$NE$60=K$3)*(GMW!$ND$2:$ND$60=K$4)*(GMW!$NF$2:$NF$60=K$1),0),$C296-1966)</f>
        <v>0</v>
      </c>
      <c r="L296" s="49" cm="1">
        <f t="array" ref="L296">INDEX(GMW!$A$2:$NF$60,MATCH(1,(GMW!$NE$2:$NE$60=L$3)*(GMW!$ND$2:$ND$60=L$4)*(GMW!$NF$2:$NF$60=L$1),0),$C296-1966)</f>
        <v>0</v>
      </c>
      <c r="M296" s="49" cm="1">
        <f t="array" ref="M296">INDEX(GMW!$A$2:$NF$60,MATCH(1,(GMW!$NE$2:$NE$60=M$3)*(GMW!$ND$2:$ND$60=M$4)*(GMW!$NF$2:$NF$60=M$1),0),$C296-1966)</f>
        <v>0</v>
      </c>
      <c r="N296" s="49" cm="1">
        <f t="array" ref="N296">INDEX(GMW!$A$2:$NF$60,MATCH(1,(GMW!$NE$2:$NE$60=N$3)*(GMW!$ND$2:$ND$60=N$4)*(GMW!$NF$2:$NF$60=N$1),0),$C296-1966)</f>
        <v>0</v>
      </c>
      <c r="O296" s="49" cm="1">
        <f t="array" ref="O296">INDEX(GMW!$A$2:$NF$60,MATCH(1,(GMW!$NE$2:$NE$60=O$3)*(GMW!$ND$2:$ND$60=O$4)*(GMW!$NF$2:$NF$60=O$1),0),$C296-1966)</f>
        <v>0</v>
      </c>
      <c r="P296" s="49" cm="1">
        <f t="array" ref="P296">INDEX(GMW!$A$2:$NF$60,MATCH(1,(GMW!$NE$2:$NE$60=P$3)*(GMW!$ND$2:$ND$60=P$4)*(GMW!$NF$2:$NF$60=P$1),0),$C296-1966)</f>
        <v>0</v>
      </c>
      <c r="Q296" s="49" cm="1">
        <f t="array" ref="Q296">INDEX(GMW!$A$2:$NF$60,MATCH(1,(GMW!$NE$2:$NE$60=Q$3)*(GMW!$ND$2:$ND$60=Q$4)*(GMW!$NF$2:$NF$60=Q$1),0),$C296-1966)</f>
        <v>0</v>
      </c>
    </row>
    <row r="297" spans="1:17" x14ac:dyDescent="0.25">
      <c r="B297" s="49">
        <f t="shared" si="11"/>
        <v>2045</v>
      </c>
      <c r="C297" s="49">
        <f t="shared" si="10"/>
        <v>2263</v>
      </c>
      <c r="D297" s="49" cm="1">
        <f t="array" ref="D297">INDEX(GMW!$A$2:$NF$60,MATCH(1,(GMW!$NE$2:$NE$60=D$3)*(GMW!$ND$2:$ND$60=D$4)*(GMW!$NF$2:$NF$60=D$1),0),$C297-1966)</f>
        <v>0</v>
      </c>
      <c r="E297" s="49" cm="1">
        <f t="array" ref="E297">INDEX(GMW!$A$2:$NF$60,MATCH(1,(GMW!$NE$2:$NE$60=E$3)*(GMW!$ND$2:$ND$60=E$4)*(GMW!$NF$2:$NF$60=E$1),0),$C297-1966)</f>
        <v>0</v>
      </c>
      <c r="F297" s="49" cm="1">
        <f t="array" ref="F297">INDEX(GMW!$A$2:$NF$60,MATCH(1,(GMW!$NE$2:$NE$60=F$3)*(GMW!$ND$2:$ND$60=F$4)*(GMW!$NF$2:$NF$60=F$1),0),$C297-1966)</f>
        <v>0</v>
      </c>
      <c r="G297" s="49" cm="1">
        <f t="array" ref="G297">INDEX(GMW!$A$2:$NF$60,MATCH(1,(GMW!$NE$2:$NE$60=G$3)*(GMW!$ND$2:$ND$60=G$4)*(GMW!$NF$2:$NF$60=G$1),0),$C297-1966)</f>
        <v>0</v>
      </c>
      <c r="H297" s="49" cm="1">
        <f t="array" ref="H297">INDEX(GMW!$A$2:$NF$60,MATCH(1,(GMW!$NE$2:$NE$60=H$3)*(GMW!$ND$2:$ND$60=H$4)*(GMW!$NF$2:$NF$60=H$1),0),$C297-1966)</f>
        <v>0</v>
      </c>
      <c r="I297" s="49" cm="1">
        <f t="array" ref="I297">INDEX(GMW!$A$2:$NF$60,MATCH(1,(GMW!$NE$2:$NE$60=I$3)*(GMW!$ND$2:$ND$60=I$4)*(GMW!$NF$2:$NF$60=I$1),0),$C297-1966)</f>
        <v>0</v>
      </c>
      <c r="J297" s="49" cm="1">
        <f t="array" ref="J297">INDEX(GMW!$A$2:$NF$60,MATCH(1,(GMW!$NE$2:$NE$60=J$3)*(GMW!$ND$2:$ND$60=J$4)*(GMW!$NF$2:$NF$60=J$1),0),$C297-1966)</f>
        <v>0</v>
      </c>
      <c r="K297" s="49" cm="1">
        <f t="array" ref="K297">INDEX(GMW!$A$2:$NF$60,MATCH(1,(GMW!$NE$2:$NE$60=K$3)*(GMW!$ND$2:$ND$60=K$4)*(GMW!$NF$2:$NF$60=K$1),0),$C297-1966)</f>
        <v>0</v>
      </c>
      <c r="L297" s="49" cm="1">
        <f t="array" ref="L297">INDEX(GMW!$A$2:$NF$60,MATCH(1,(GMW!$NE$2:$NE$60=L$3)*(GMW!$ND$2:$ND$60=L$4)*(GMW!$NF$2:$NF$60=L$1),0),$C297-1966)</f>
        <v>0</v>
      </c>
      <c r="M297" s="49" cm="1">
        <f t="array" ref="M297">INDEX(GMW!$A$2:$NF$60,MATCH(1,(GMW!$NE$2:$NE$60=M$3)*(GMW!$ND$2:$ND$60=M$4)*(GMW!$NF$2:$NF$60=M$1),0),$C297-1966)</f>
        <v>0</v>
      </c>
      <c r="N297" s="49" cm="1">
        <f t="array" ref="N297">INDEX(GMW!$A$2:$NF$60,MATCH(1,(GMW!$NE$2:$NE$60=N$3)*(GMW!$ND$2:$ND$60=N$4)*(GMW!$NF$2:$NF$60=N$1),0),$C297-1966)</f>
        <v>0</v>
      </c>
      <c r="O297" s="49" cm="1">
        <f t="array" ref="O297">INDEX(GMW!$A$2:$NF$60,MATCH(1,(GMW!$NE$2:$NE$60=O$3)*(GMW!$ND$2:$ND$60=O$4)*(GMW!$NF$2:$NF$60=O$1),0),$C297-1966)</f>
        <v>0</v>
      </c>
      <c r="P297" s="49" cm="1">
        <f t="array" ref="P297">INDEX(GMW!$A$2:$NF$60,MATCH(1,(GMW!$NE$2:$NE$60=P$3)*(GMW!$ND$2:$ND$60=P$4)*(GMW!$NF$2:$NF$60=P$1),0),$C297-1966)</f>
        <v>0</v>
      </c>
      <c r="Q297" s="49" cm="1">
        <f t="array" ref="Q297">INDEX(GMW!$A$2:$NF$60,MATCH(1,(GMW!$NE$2:$NE$60=Q$3)*(GMW!$ND$2:$ND$60=Q$4)*(GMW!$NF$2:$NF$60=Q$1),0),$C297-1966)</f>
        <v>0</v>
      </c>
    </row>
    <row r="298" spans="1:17" x14ac:dyDescent="0.25">
      <c r="B298" s="49">
        <f t="shared" si="11"/>
        <v>2045</v>
      </c>
      <c r="C298" s="49">
        <f t="shared" si="10"/>
        <v>2264</v>
      </c>
      <c r="D298" s="49" cm="1">
        <f t="array" ref="D298">INDEX(GMW!$A$2:$NF$60,MATCH(1,(GMW!$NE$2:$NE$60=D$3)*(GMW!$ND$2:$ND$60=D$4)*(GMW!$NF$2:$NF$60=D$1),0),$C298-1966)</f>
        <v>0</v>
      </c>
      <c r="E298" s="49" cm="1">
        <f t="array" ref="E298">INDEX(GMW!$A$2:$NF$60,MATCH(1,(GMW!$NE$2:$NE$60=E$3)*(GMW!$ND$2:$ND$60=E$4)*(GMW!$NF$2:$NF$60=E$1),0),$C298-1966)</f>
        <v>0</v>
      </c>
      <c r="F298" s="49" cm="1">
        <f t="array" ref="F298">INDEX(GMW!$A$2:$NF$60,MATCH(1,(GMW!$NE$2:$NE$60=F$3)*(GMW!$ND$2:$ND$60=F$4)*(GMW!$NF$2:$NF$60=F$1),0),$C298-1966)</f>
        <v>0</v>
      </c>
      <c r="G298" s="49" cm="1">
        <f t="array" ref="G298">INDEX(GMW!$A$2:$NF$60,MATCH(1,(GMW!$NE$2:$NE$60=G$3)*(GMW!$ND$2:$ND$60=G$4)*(GMW!$NF$2:$NF$60=G$1),0),$C298-1966)</f>
        <v>0</v>
      </c>
      <c r="H298" s="49" cm="1">
        <f t="array" ref="H298">INDEX(GMW!$A$2:$NF$60,MATCH(1,(GMW!$NE$2:$NE$60=H$3)*(GMW!$ND$2:$ND$60=H$4)*(GMW!$NF$2:$NF$60=H$1),0),$C298-1966)</f>
        <v>0</v>
      </c>
      <c r="I298" s="49" cm="1">
        <f t="array" ref="I298">INDEX(GMW!$A$2:$NF$60,MATCH(1,(GMW!$NE$2:$NE$60=I$3)*(GMW!$ND$2:$ND$60=I$4)*(GMW!$NF$2:$NF$60=I$1),0),$C298-1966)</f>
        <v>0</v>
      </c>
      <c r="J298" s="49" cm="1">
        <f t="array" ref="J298">INDEX(GMW!$A$2:$NF$60,MATCH(1,(GMW!$NE$2:$NE$60=J$3)*(GMW!$ND$2:$ND$60=J$4)*(GMW!$NF$2:$NF$60=J$1),0),$C298-1966)</f>
        <v>0</v>
      </c>
      <c r="K298" s="49" cm="1">
        <f t="array" ref="K298">INDEX(GMW!$A$2:$NF$60,MATCH(1,(GMW!$NE$2:$NE$60=K$3)*(GMW!$ND$2:$ND$60=K$4)*(GMW!$NF$2:$NF$60=K$1),0),$C298-1966)</f>
        <v>0</v>
      </c>
      <c r="L298" s="49" cm="1">
        <f t="array" ref="L298">INDEX(GMW!$A$2:$NF$60,MATCH(1,(GMW!$NE$2:$NE$60=L$3)*(GMW!$ND$2:$ND$60=L$4)*(GMW!$NF$2:$NF$60=L$1),0),$C298-1966)</f>
        <v>0</v>
      </c>
      <c r="M298" s="49" cm="1">
        <f t="array" ref="M298">INDEX(GMW!$A$2:$NF$60,MATCH(1,(GMW!$NE$2:$NE$60=M$3)*(GMW!$ND$2:$ND$60=M$4)*(GMW!$NF$2:$NF$60=M$1),0),$C298-1966)</f>
        <v>0</v>
      </c>
      <c r="N298" s="49" cm="1">
        <f t="array" ref="N298">INDEX(GMW!$A$2:$NF$60,MATCH(1,(GMW!$NE$2:$NE$60=N$3)*(GMW!$ND$2:$ND$60=N$4)*(GMW!$NF$2:$NF$60=N$1),0),$C298-1966)</f>
        <v>0</v>
      </c>
      <c r="O298" s="49" cm="1">
        <f t="array" ref="O298">INDEX(GMW!$A$2:$NF$60,MATCH(1,(GMW!$NE$2:$NE$60=O$3)*(GMW!$ND$2:$ND$60=O$4)*(GMW!$NF$2:$NF$60=O$1),0),$C298-1966)</f>
        <v>0</v>
      </c>
      <c r="P298" s="49" cm="1">
        <f t="array" ref="P298">INDEX(GMW!$A$2:$NF$60,MATCH(1,(GMW!$NE$2:$NE$60=P$3)*(GMW!$ND$2:$ND$60=P$4)*(GMW!$NF$2:$NF$60=P$1),0),$C298-1966)</f>
        <v>0</v>
      </c>
      <c r="Q298" s="49" cm="1">
        <f t="array" ref="Q298">INDEX(GMW!$A$2:$NF$60,MATCH(1,(GMW!$NE$2:$NE$60=Q$3)*(GMW!$ND$2:$ND$60=Q$4)*(GMW!$NF$2:$NF$60=Q$1),0),$C298-1966)</f>
        <v>0</v>
      </c>
    </row>
    <row r="299" spans="1:17" x14ac:dyDescent="0.25">
      <c r="A299" s="49">
        <v>2046</v>
      </c>
      <c r="B299" s="49">
        <f t="shared" si="11"/>
        <v>2046</v>
      </c>
      <c r="C299" s="49">
        <f t="shared" si="10"/>
        <v>2265</v>
      </c>
      <c r="D299" s="49" cm="1">
        <f t="array" ref="D299">INDEX(GMW!$A$2:$NF$60,MATCH(1,(GMW!$NE$2:$NE$60=D$3)*(GMW!$ND$2:$ND$60=D$4)*(GMW!$NF$2:$NF$60=D$1),0),$C299-1966)</f>
        <v>0</v>
      </c>
      <c r="E299" s="49" cm="1">
        <f t="array" ref="E299">INDEX(GMW!$A$2:$NF$60,MATCH(1,(GMW!$NE$2:$NE$60=E$3)*(GMW!$ND$2:$ND$60=E$4)*(GMW!$NF$2:$NF$60=E$1),0),$C299-1966)</f>
        <v>0</v>
      </c>
      <c r="F299" s="49" cm="1">
        <f t="array" ref="F299">INDEX(GMW!$A$2:$NF$60,MATCH(1,(GMW!$NE$2:$NE$60=F$3)*(GMW!$ND$2:$ND$60=F$4)*(GMW!$NF$2:$NF$60=F$1),0),$C299-1966)</f>
        <v>0</v>
      </c>
      <c r="G299" s="49" cm="1">
        <f t="array" ref="G299">INDEX(GMW!$A$2:$NF$60,MATCH(1,(GMW!$NE$2:$NE$60=G$3)*(GMW!$ND$2:$ND$60=G$4)*(GMW!$NF$2:$NF$60=G$1),0),$C299-1966)</f>
        <v>0</v>
      </c>
      <c r="H299" s="49" cm="1">
        <f t="array" ref="H299">INDEX(GMW!$A$2:$NF$60,MATCH(1,(GMW!$NE$2:$NE$60=H$3)*(GMW!$ND$2:$ND$60=H$4)*(GMW!$NF$2:$NF$60=H$1),0),$C299-1966)</f>
        <v>0</v>
      </c>
      <c r="I299" s="49" cm="1">
        <f t="array" ref="I299">INDEX(GMW!$A$2:$NF$60,MATCH(1,(GMW!$NE$2:$NE$60=I$3)*(GMW!$ND$2:$ND$60=I$4)*(GMW!$NF$2:$NF$60=I$1),0),$C299-1966)</f>
        <v>0</v>
      </c>
      <c r="J299" s="49" cm="1">
        <f t="array" ref="J299">INDEX(GMW!$A$2:$NF$60,MATCH(1,(GMW!$NE$2:$NE$60=J$3)*(GMW!$ND$2:$ND$60=J$4)*(GMW!$NF$2:$NF$60=J$1),0),$C299-1966)</f>
        <v>0</v>
      </c>
      <c r="K299" s="49" cm="1">
        <f t="array" ref="K299">INDEX(GMW!$A$2:$NF$60,MATCH(1,(GMW!$NE$2:$NE$60=K$3)*(GMW!$ND$2:$ND$60=K$4)*(GMW!$NF$2:$NF$60=K$1),0),$C299-1966)</f>
        <v>0</v>
      </c>
      <c r="L299" s="49" cm="1">
        <f t="array" ref="L299">INDEX(GMW!$A$2:$NF$60,MATCH(1,(GMW!$NE$2:$NE$60=L$3)*(GMW!$ND$2:$ND$60=L$4)*(GMW!$NF$2:$NF$60=L$1),0),$C299-1966)</f>
        <v>0</v>
      </c>
      <c r="M299" s="49" cm="1">
        <f t="array" ref="M299">INDEX(GMW!$A$2:$NF$60,MATCH(1,(GMW!$NE$2:$NE$60=M$3)*(GMW!$ND$2:$ND$60=M$4)*(GMW!$NF$2:$NF$60=M$1),0),$C299-1966)</f>
        <v>0</v>
      </c>
      <c r="N299" s="49" cm="1">
        <f t="array" ref="N299">INDEX(GMW!$A$2:$NF$60,MATCH(1,(GMW!$NE$2:$NE$60=N$3)*(GMW!$ND$2:$ND$60=N$4)*(GMW!$NF$2:$NF$60=N$1),0),$C299-1966)</f>
        <v>0</v>
      </c>
      <c r="O299" s="49" cm="1">
        <f t="array" ref="O299">INDEX(GMW!$A$2:$NF$60,MATCH(1,(GMW!$NE$2:$NE$60=O$3)*(GMW!$ND$2:$ND$60=O$4)*(GMW!$NF$2:$NF$60=O$1),0),$C299-1966)</f>
        <v>0</v>
      </c>
      <c r="P299" s="49" cm="1">
        <f t="array" ref="P299">INDEX(GMW!$A$2:$NF$60,MATCH(1,(GMW!$NE$2:$NE$60=P$3)*(GMW!$ND$2:$ND$60=P$4)*(GMW!$NF$2:$NF$60=P$1),0),$C299-1966)</f>
        <v>0</v>
      </c>
      <c r="Q299" s="49" cm="1">
        <f t="array" ref="Q299">INDEX(GMW!$A$2:$NF$60,MATCH(1,(GMW!$NE$2:$NE$60=Q$3)*(GMW!$ND$2:$ND$60=Q$4)*(GMW!$NF$2:$NF$60=Q$1),0),$C299-1966)</f>
        <v>0</v>
      </c>
    </row>
    <row r="300" spans="1:17" x14ac:dyDescent="0.25">
      <c r="B300" s="49">
        <f t="shared" si="11"/>
        <v>2046</v>
      </c>
      <c r="C300" s="49">
        <f t="shared" si="10"/>
        <v>2266</v>
      </c>
      <c r="D300" s="49" cm="1">
        <f t="array" ref="D300">INDEX(GMW!$A$2:$NF$60,MATCH(1,(GMW!$NE$2:$NE$60=D$3)*(GMW!$ND$2:$ND$60=D$4)*(GMW!$NF$2:$NF$60=D$1),0),$C300-1966)</f>
        <v>0</v>
      </c>
      <c r="E300" s="49" cm="1">
        <f t="array" ref="E300">INDEX(GMW!$A$2:$NF$60,MATCH(1,(GMW!$NE$2:$NE$60=E$3)*(GMW!$ND$2:$ND$60=E$4)*(GMW!$NF$2:$NF$60=E$1),0),$C300-1966)</f>
        <v>0</v>
      </c>
      <c r="F300" s="49" cm="1">
        <f t="array" ref="F300">INDEX(GMW!$A$2:$NF$60,MATCH(1,(GMW!$NE$2:$NE$60=F$3)*(GMW!$ND$2:$ND$60=F$4)*(GMW!$NF$2:$NF$60=F$1),0),$C300-1966)</f>
        <v>0</v>
      </c>
      <c r="G300" s="49" cm="1">
        <f t="array" ref="G300">INDEX(GMW!$A$2:$NF$60,MATCH(1,(GMW!$NE$2:$NE$60=G$3)*(GMW!$ND$2:$ND$60=G$4)*(GMW!$NF$2:$NF$60=G$1),0),$C300-1966)</f>
        <v>0</v>
      </c>
      <c r="H300" s="49" cm="1">
        <f t="array" ref="H300">INDEX(GMW!$A$2:$NF$60,MATCH(1,(GMW!$NE$2:$NE$60=H$3)*(GMW!$ND$2:$ND$60=H$4)*(GMW!$NF$2:$NF$60=H$1),0),$C300-1966)</f>
        <v>0</v>
      </c>
      <c r="I300" s="49" cm="1">
        <f t="array" ref="I300">INDEX(GMW!$A$2:$NF$60,MATCH(1,(GMW!$NE$2:$NE$60=I$3)*(GMW!$ND$2:$ND$60=I$4)*(GMW!$NF$2:$NF$60=I$1),0),$C300-1966)</f>
        <v>0</v>
      </c>
      <c r="J300" s="49" cm="1">
        <f t="array" ref="J300">INDEX(GMW!$A$2:$NF$60,MATCH(1,(GMW!$NE$2:$NE$60=J$3)*(GMW!$ND$2:$ND$60=J$4)*(GMW!$NF$2:$NF$60=J$1),0),$C300-1966)</f>
        <v>0</v>
      </c>
      <c r="K300" s="49" cm="1">
        <f t="array" ref="K300">INDEX(GMW!$A$2:$NF$60,MATCH(1,(GMW!$NE$2:$NE$60=K$3)*(GMW!$ND$2:$ND$60=K$4)*(GMW!$NF$2:$NF$60=K$1),0),$C300-1966)</f>
        <v>0</v>
      </c>
      <c r="L300" s="49" cm="1">
        <f t="array" ref="L300">INDEX(GMW!$A$2:$NF$60,MATCH(1,(GMW!$NE$2:$NE$60=L$3)*(GMW!$ND$2:$ND$60=L$4)*(GMW!$NF$2:$NF$60=L$1),0),$C300-1966)</f>
        <v>0</v>
      </c>
      <c r="M300" s="49" cm="1">
        <f t="array" ref="M300">INDEX(GMW!$A$2:$NF$60,MATCH(1,(GMW!$NE$2:$NE$60=M$3)*(GMW!$ND$2:$ND$60=M$4)*(GMW!$NF$2:$NF$60=M$1),0),$C300-1966)</f>
        <v>0</v>
      </c>
      <c r="N300" s="49" cm="1">
        <f t="array" ref="N300">INDEX(GMW!$A$2:$NF$60,MATCH(1,(GMW!$NE$2:$NE$60=N$3)*(GMW!$ND$2:$ND$60=N$4)*(GMW!$NF$2:$NF$60=N$1),0),$C300-1966)</f>
        <v>0</v>
      </c>
      <c r="O300" s="49" cm="1">
        <f t="array" ref="O300">INDEX(GMW!$A$2:$NF$60,MATCH(1,(GMW!$NE$2:$NE$60=O$3)*(GMW!$ND$2:$ND$60=O$4)*(GMW!$NF$2:$NF$60=O$1),0),$C300-1966)</f>
        <v>0</v>
      </c>
      <c r="P300" s="49" cm="1">
        <f t="array" ref="P300">INDEX(GMW!$A$2:$NF$60,MATCH(1,(GMW!$NE$2:$NE$60=P$3)*(GMW!$ND$2:$ND$60=P$4)*(GMW!$NF$2:$NF$60=P$1),0),$C300-1966)</f>
        <v>0</v>
      </c>
      <c r="Q300" s="49" cm="1">
        <f t="array" ref="Q300">INDEX(GMW!$A$2:$NF$60,MATCH(1,(GMW!$NE$2:$NE$60=Q$3)*(GMW!$ND$2:$ND$60=Q$4)*(GMW!$NF$2:$NF$60=Q$1),0),$C300-1966)</f>
        <v>0</v>
      </c>
    </row>
    <row r="301" spans="1:17" x14ac:dyDescent="0.25">
      <c r="B301" s="49">
        <f t="shared" si="11"/>
        <v>2046</v>
      </c>
      <c r="C301" s="49">
        <f t="shared" si="10"/>
        <v>2267</v>
      </c>
      <c r="D301" s="49" cm="1">
        <f t="array" ref="D301">INDEX(GMW!$A$2:$NF$60,MATCH(1,(GMW!$NE$2:$NE$60=D$3)*(GMW!$ND$2:$ND$60=D$4)*(GMW!$NF$2:$NF$60=D$1),0),$C301-1966)</f>
        <v>0</v>
      </c>
      <c r="E301" s="49" cm="1">
        <f t="array" ref="E301">INDEX(GMW!$A$2:$NF$60,MATCH(1,(GMW!$NE$2:$NE$60=E$3)*(GMW!$ND$2:$ND$60=E$4)*(GMW!$NF$2:$NF$60=E$1),0),$C301-1966)</f>
        <v>0</v>
      </c>
      <c r="F301" s="49" cm="1">
        <f t="array" ref="F301">INDEX(GMW!$A$2:$NF$60,MATCH(1,(GMW!$NE$2:$NE$60=F$3)*(GMW!$ND$2:$ND$60=F$4)*(GMW!$NF$2:$NF$60=F$1),0),$C301-1966)</f>
        <v>0</v>
      </c>
      <c r="G301" s="49" cm="1">
        <f t="array" ref="G301">INDEX(GMW!$A$2:$NF$60,MATCH(1,(GMW!$NE$2:$NE$60=G$3)*(GMW!$ND$2:$ND$60=G$4)*(GMW!$NF$2:$NF$60=G$1),0),$C301-1966)</f>
        <v>0</v>
      </c>
      <c r="H301" s="49" cm="1">
        <f t="array" ref="H301">INDEX(GMW!$A$2:$NF$60,MATCH(1,(GMW!$NE$2:$NE$60=H$3)*(GMW!$ND$2:$ND$60=H$4)*(GMW!$NF$2:$NF$60=H$1),0),$C301-1966)</f>
        <v>0</v>
      </c>
      <c r="I301" s="49" cm="1">
        <f t="array" ref="I301">INDEX(GMW!$A$2:$NF$60,MATCH(1,(GMW!$NE$2:$NE$60=I$3)*(GMW!$ND$2:$ND$60=I$4)*(GMW!$NF$2:$NF$60=I$1),0),$C301-1966)</f>
        <v>0</v>
      </c>
      <c r="J301" s="49" cm="1">
        <f t="array" ref="J301">INDEX(GMW!$A$2:$NF$60,MATCH(1,(GMW!$NE$2:$NE$60=J$3)*(GMW!$ND$2:$ND$60=J$4)*(GMW!$NF$2:$NF$60=J$1),0),$C301-1966)</f>
        <v>0</v>
      </c>
      <c r="K301" s="49" cm="1">
        <f t="array" ref="K301">INDEX(GMW!$A$2:$NF$60,MATCH(1,(GMW!$NE$2:$NE$60=K$3)*(GMW!$ND$2:$ND$60=K$4)*(GMW!$NF$2:$NF$60=K$1),0),$C301-1966)</f>
        <v>0</v>
      </c>
      <c r="L301" s="49" cm="1">
        <f t="array" ref="L301">INDEX(GMW!$A$2:$NF$60,MATCH(1,(GMW!$NE$2:$NE$60=L$3)*(GMW!$ND$2:$ND$60=L$4)*(GMW!$NF$2:$NF$60=L$1),0),$C301-1966)</f>
        <v>0</v>
      </c>
      <c r="M301" s="49" cm="1">
        <f t="array" ref="M301">INDEX(GMW!$A$2:$NF$60,MATCH(1,(GMW!$NE$2:$NE$60=M$3)*(GMW!$ND$2:$ND$60=M$4)*(GMW!$NF$2:$NF$60=M$1),0),$C301-1966)</f>
        <v>0</v>
      </c>
      <c r="N301" s="49" cm="1">
        <f t="array" ref="N301">INDEX(GMW!$A$2:$NF$60,MATCH(1,(GMW!$NE$2:$NE$60=N$3)*(GMW!$ND$2:$ND$60=N$4)*(GMW!$NF$2:$NF$60=N$1),0),$C301-1966)</f>
        <v>0</v>
      </c>
      <c r="O301" s="49" cm="1">
        <f t="array" ref="O301">INDEX(GMW!$A$2:$NF$60,MATCH(1,(GMW!$NE$2:$NE$60=O$3)*(GMW!$ND$2:$ND$60=O$4)*(GMW!$NF$2:$NF$60=O$1),0),$C301-1966)</f>
        <v>0</v>
      </c>
      <c r="P301" s="49" cm="1">
        <f t="array" ref="P301">INDEX(GMW!$A$2:$NF$60,MATCH(1,(GMW!$NE$2:$NE$60=P$3)*(GMW!$ND$2:$ND$60=P$4)*(GMW!$NF$2:$NF$60=P$1),0),$C301-1966)</f>
        <v>0</v>
      </c>
      <c r="Q301" s="49" cm="1">
        <f t="array" ref="Q301">INDEX(GMW!$A$2:$NF$60,MATCH(1,(GMW!$NE$2:$NE$60=Q$3)*(GMW!$ND$2:$ND$60=Q$4)*(GMW!$NF$2:$NF$60=Q$1),0),$C301-1966)</f>
        <v>0</v>
      </c>
    </row>
    <row r="302" spans="1:17" x14ac:dyDescent="0.25">
      <c r="B302" s="49">
        <f t="shared" si="11"/>
        <v>2046</v>
      </c>
      <c r="C302" s="49">
        <f t="shared" si="10"/>
        <v>2268</v>
      </c>
      <c r="D302" s="49" cm="1">
        <f t="array" ref="D302">INDEX(GMW!$A$2:$NF$60,MATCH(1,(GMW!$NE$2:$NE$60=D$3)*(GMW!$ND$2:$ND$60=D$4)*(GMW!$NF$2:$NF$60=D$1),0),$C302-1966)</f>
        <v>0</v>
      </c>
      <c r="E302" s="49" cm="1">
        <f t="array" ref="E302">INDEX(GMW!$A$2:$NF$60,MATCH(1,(GMW!$NE$2:$NE$60=E$3)*(GMW!$ND$2:$ND$60=E$4)*(GMW!$NF$2:$NF$60=E$1),0),$C302-1966)</f>
        <v>0</v>
      </c>
      <c r="F302" s="49" cm="1">
        <f t="array" ref="F302">INDEX(GMW!$A$2:$NF$60,MATCH(1,(GMW!$NE$2:$NE$60=F$3)*(GMW!$ND$2:$ND$60=F$4)*(GMW!$NF$2:$NF$60=F$1),0),$C302-1966)</f>
        <v>0</v>
      </c>
      <c r="G302" s="49" cm="1">
        <f t="array" ref="G302">INDEX(GMW!$A$2:$NF$60,MATCH(1,(GMW!$NE$2:$NE$60=G$3)*(GMW!$ND$2:$ND$60=G$4)*(GMW!$NF$2:$NF$60=G$1),0),$C302-1966)</f>
        <v>0</v>
      </c>
      <c r="H302" s="49" cm="1">
        <f t="array" ref="H302">INDEX(GMW!$A$2:$NF$60,MATCH(1,(GMW!$NE$2:$NE$60=H$3)*(GMW!$ND$2:$ND$60=H$4)*(GMW!$NF$2:$NF$60=H$1),0),$C302-1966)</f>
        <v>0</v>
      </c>
      <c r="I302" s="49" cm="1">
        <f t="array" ref="I302">INDEX(GMW!$A$2:$NF$60,MATCH(1,(GMW!$NE$2:$NE$60=I$3)*(GMW!$ND$2:$ND$60=I$4)*(GMW!$NF$2:$NF$60=I$1),0),$C302-1966)</f>
        <v>0</v>
      </c>
      <c r="J302" s="49" cm="1">
        <f t="array" ref="J302">INDEX(GMW!$A$2:$NF$60,MATCH(1,(GMW!$NE$2:$NE$60=J$3)*(GMW!$ND$2:$ND$60=J$4)*(GMW!$NF$2:$NF$60=J$1),0),$C302-1966)</f>
        <v>0</v>
      </c>
      <c r="K302" s="49" cm="1">
        <f t="array" ref="K302">INDEX(GMW!$A$2:$NF$60,MATCH(1,(GMW!$NE$2:$NE$60=K$3)*(GMW!$ND$2:$ND$60=K$4)*(GMW!$NF$2:$NF$60=K$1),0),$C302-1966)</f>
        <v>0</v>
      </c>
      <c r="L302" s="49" cm="1">
        <f t="array" ref="L302">INDEX(GMW!$A$2:$NF$60,MATCH(1,(GMW!$NE$2:$NE$60=L$3)*(GMW!$ND$2:$ND$60=L$4)*(GMW!$NF$2:$NF$60=L$1),0),$C302-1966)</f>
        <v>0</v>
      </c>
      <c r="M302" s="49" cm="1">
        <f t="array" ref="M302">INDEX(GMW!$A$2:$NF$60,MATCH(1,(GMW!$NE$2:$NE$60=M$3)*(GMW!$ND$2:$ND$60=M$4)*(GMW!$NF$2:$NF$60=M$1),0),$C302-1966)</f>
        <v>0</v>
      </c>
      <c r="N302" s="49" cm="1">
        <f t="array" ref="N302">INDEX(GMW!$A$2:$NF$60,MATCH(1,(GMW!$NE$2:$NE$60=N$3)*(GMW!$ND$2:$ND$60=N$4)*(GMW!$NF$2:$NF$60=N$1),0),$C302-1966)</f>
        <v>0</v>
      </c>
      <c r="O302" s="49" cm="1">
        <f t="array" ref="O302">INDEX(GMW!$A$2:$NF$60,MATCH(1,(GMW!$NE$2:$NE$60=O$3)*(GMW!$ND$2:$ND$60=O$4)*(GMW!$NF$2:$NF$60=O$1),0),$C302-1966)</f>
        <v>0</v>
      </c>
      <c r="P302" s="49" cm="1">
        <f t="array" ref="P302">INDEX(GMW!$A$2:$NF$60,MATCH(1,(GMW!$NE$2:$NE$60=P$3)*(GMW!$ND$2:$ND$60=P$4)*(GMW!$NF$2:$NF$60=P$1),0),$C302-1966)</f>
        <v>0</v>
      </c>
      <c r="Q302" s="49" cm="1">
        <f t="array" ref="Q302">INDEX(GMW!$A$2:$NF$60,MATCH(1,(GMW!$NE$2:$NE$60=Q$3)*(GMW!$ND$2:$ND$60=Q$4)*(GMW!$NF$2:$NF$60=Q$1),0),$C302-1966)</f>
        <v>0</v>
      </c>
    </row>
    <row r="303" spans="1:17" x14ac:dyDescent="0.25">
      <c r="A303" s="49">
        <v>2047</v>
      </c>
      <c r="B303" s="49">
        <f t="shared" si="11"/>
        <v>2047</v>
      </c>
      <c r="C303" s="49">
        <f t="shared" si="10"/>
        <v>2269</v>
      </c>
      <c r="D303" s="49" cm="1">
        <f t="array" ref="D303">INDEX(GMW!$A$2:$NF$60,MATCH(1,(GMW!$NE$2:$NE$60=D$3)*(GMW!$ND$2:$ND$60=D$4)*(GMW!$NF$2:$NF$60=D$1),0),$C303-1966)</f>
        <v>0</v>
      </c>
      <c r="E303" s="49" cm="1">
        <f t="array" ref="E303">INDEX(GMW!$A$2:$NF$60,MATCH(1,(GMW!$NE$2:$NE$60=E$3)*(GMW!$ND$2:$ND$60=E$4)*(GMW!$NF$2:$NF$60=E$1),0),$C303-1966)</f>
        <v>0</v>
      </c>
      <c r="F303" s="49" cm="1">
        <f t="array" ref="F303">INDEX(GMW!$A$2:$NF$60,MATCH(1,(GMW!$NE$2:$NE$60=F$3)*(GMW!$ND$2:$ND$60=F$4)*(GMW!$NF$2:$NF$60=F$1),0),$C303-1966)</f>
        <v>0</v>
      </c>
      <c r="G303" s="49" cm="1">
        <f t="array" ref="G303">INDEX(GMW!$A$2:$NF$60,MATCH(1,(GMW!$NE$2:$NE$60=G$3)*(GMW!$ND$2:$ND$60=G$4)*(GMW!$NF$2:$NF$60=G$1),0),$C303-1966)</f>
        <v>0</v>
      </c>
      <c r="H303" s="49" cm="1">
        <f t="array" ref="H303">INDEX(GMW!$A$2:$NF$60,MATCH(1,(GMW!$NE$2:$NE$60=H$3)*(GMW!$ND$2:$ND$60=H$4)*(GMW!$NF$2:$NF$60=H$1),0),$C303-1966)</f>
        <v>0</v>
      </c>
      <c r="I303" s="49" cm="1">
        <f t="array" ref="I303">INDEX(GMW!$A$2:$NF$60,MATCH(1,(GMW!$NE$2:$NE$60=I$3)*(GMW!$ND$2:$ND$60=I$4)*(GMW!$NF$2:$NF$60=I$1),0),$C303-1966)</f>
        <v>0</v>
      </c>
      <c r="J303" s="49" cm="1">
        <f t="array" ref="J303">INDEX(GMW!$A$2:$NF$60,MATCH(1,(GMW!$NE$2:$NE$60=J$3)*(GMW!$ND$2:$ND$60=J$4)*(GMW!$NF$2:$NF$60=J$1),0),$C303-1966)</f>
        <v>0</v>
      </c>
      <c r="K303" s="49" cm="1">
        <f t="array" ref="K303">INDEX(GMW!$A$2:$NF$60,MATCH(1,(GMW!$NE$2:$NE$60=K$3)*(GMW!$ND$2:$ND$60=K$4)*(GMW!$NF$2:$NF$60=K$1),0),$C303-1966)</f>
        <v>0</v>
      </c>
      <c r="L303" s="49" cm="1">
        <f t="array" ref="L303">INDEX(GMW!$A$2:$NF$60,MATCH(1,(GMW!$NE$2:$NE$60=L$3)*(GMW!$ND$2:$ND$60=L$4)*(GMW!$NF$2:$NF$60=L$1),0),$C303-1966)</f>
        <v>0</v>
      </c>
      <c r="M303" s="49" cm="1">
        <f t="array" ref="M303">INDEX(GMW!$A$2:$NF$60,MATCH(1,(GMW!$NE$2:$NE$60=M$3)*(GMW!$ND$2:$ND$60=M$4)*(GMW!$NF$2:$NF$60=M$1),0),$C303-1966)</f>
        <v>0</v>
      </c>
      <c r="N303" s="49" cm="1">
        <f t="array" ref="N303">INDEX(GMW!$A$2:$NF$60,MATCH(1,(GMW!$NE$2:$NE$60=N$3)*(GMW!$ND$2:$ND$60=N$4)*(GMW!$NF$2:$NF$60=N$1),0),$C303-1966)</f>
        <v>0</v>
      </c>
      <c r="O303" s="49" cm="1">
        <f t="array" ref="O303">INDEX(GMW!$A$2:$NF$60,MATCH(1,(GMW!$NE$2:$NE$60=O$3)*(GMW!$ND$2:$ND$60=O$4)*(GMW!$NF$2:$NF$60=O$1),0),$C303-1966)</f>
        <v>0</v>
      </c>
      <c r="P303" s="49" cm="1">
        <f t="array" ref="P303">INDEX(GMW!$A$2:$NF$60,MATCH(1,(GMW!$NE$2:$NE$60=P$3)*(GMW!$ND$2:$ND$60=P$4)*(GMW!$NF$2:$NF$60=P$1),0),$C303-1966)</f>
        <v>0</v>
      </c>
      <c r="Q303" s="49" cm="1">
        <f t="array" ref="Q303">INDEX(GMW!$A$2:$NF$60,MATCH(1,(GMW!$NE$2:$NE$60=Q$3)*(GMW!$ND$2:$ND$60=Q$4)*(GMW!$NF$2:$NF$60=Q$1),0),$C303-1966)</f>
        <v>0</v>
      </c>
    </row>
    <row r="304" spans="1:17" x14ac:dyDescent="0.25">
      <c r="B304" s="49">
        <f t="shared" si="11"/>
        <v>2047</v>
      </c>
      <c r="C304" s="49">
        <f t="shared" si="10"/>
        <v>2270</v>
      </c>
      <c r="D304" s="49" cm="1">
        <f t="array" ref="D304">INDEX(GMW!$A$2:$NF$60,MATCH(1,(GMW!$NE$2:$NE$60=D$3)*(GMW!$ND$2:$ND$60=D$4)*(GMW!$NF$2:$NF$60=D$1),0),$C304-1966)</f>
        <v>0</v>
      </c>
      <c r="E304" s="49" cm="1">
        <f t="array" ref="E304">INDEX(GMW!$A$2:$NF$60,MATCH(1,(GMW!$NE$2:$NE$60=E$3)*(GMW!$ND$2:$ND$60=E$4)*(GMW!$NF$2:$NF$60=E$1),0),$C304-1966)</f>
        <v>0</v>
      </c>
      <c r="F304" s="49" cm="1">
        <f t="array" ref="F304">INDEX(GMW!$A$2:$NF$60,MATCH(1,(GMW!$NE$2:$NE$60=F$3)*(GMW!$ND$2:$ND$60=F$4)*(GMW!$NF$2:$NF$60=F$1),0),$C304-1966)</f>
        <v>0</v>
      </c>
      <c r="G304" s="49" cm="1">
        <f t="array" ref="G304">INDEX(GMW!$A$2:$NF$60,MATCH(1,(GMW!$NE$2:$NE$60=G$3)*(GMW!$ND$2:$ND$60=G$4)*(GMW!$NF$2:$NF$60=G$1),0),$C304-1966)</f>
        <v>0</v>
      </c>
      <c r="H304" s="49" cm="1">
        <f t="array" ref="H304">INDEX(GMW!$A$2:$NF$60,MATCH(1,(GMW!$NE$2:$NE$60=H$3)*(GMW!$ND$2:$ND$60=H$4)*(GMW!$NF$2:$NF$60=H$1),0),$C304-1966)</f>
        <v>0</v>
      </c>
      <c r="I304" s="49" cm="1">
        <f t="array" ref="I304">INDEX(GMW!$A$2:$NF$60,MATCH(1,(GMW!$NE$2:$NE$60=I$3)*(GMW!$ND$2:$ND$60=I$4)*(GMW!$NF$2:$NF$60=I$1),0),$C304-1966)</f>
        <v>0</v>
      </c>
      <c r="J304" s="49" cm="1">
        <f t="array" ref="J304">INDEX(GMW!$A$2:$NF$60,MATCH(1,(GMW!$NE$2:$NE$60=J$3)*(GMW!$ND$2:$ND$60=J$4)*(GMW!$NF$2:$NF$60=J$1),0),$C304-1966)</f>
        <v>0</v>
      </c>
      <c r="K304" s="49" cm="1">
        <f t="array" ref="K304">INDEX(GMW!$A$2:$NF$60,MATCH(1,(GMW!$NE$2:$NE$60=K$3)*(GMW!$ND$2:$ND$60=K$4)*(GMW!$NF$2:$NF$60=K$1),0),$C304-1966)</f>
        <v>0</v>
      </c>
      <c r="L304" s="49" cm="1">
        <f t="array" ref="L304">INDEX(GMW!$A$2:$NF$60,MATCH(1,(GMW!$NE$2:$NE$60=L$3)*(GMW!$ND$2:$ND$60=L$4)*(GMW!$NF$2:$NF$60=L$1),0),$C304-1966)</f>
        <v>0</v>
      </c>
      <c r="M304" s="49" cm="1">
        <f t="array" ref="M304">INDEX(GMW!$A$2:$NF$60,MATCH(1,(GMW!$NE$2:$NE$60=M$3)*(GMW!$ND$2:$ND$60=M$4)*(GMW!$NF$2:$NF$60=M$1),0),$C304-1966)</f>
        <v>0</v>
      </c>
      <c r="N304" s="49" cm="1">
        <f t="array" ref="N304">INDEX(GMW!$A$2:$NF$60,MATCH(1,(GMW!$NE$2:$NE$60=N$3)*(GMW!$ND$2:$ND$60=N$4)*(GMW!$NF$2:$NF$60=N$1),0),$C304-1966)</f>
        <v>0</v>
      </c>
      <c r="O304" s="49" cm="1">
        <f t="array" ref="O304">INDEX(GMW!$A$2:$NF$60,MATCH(1,(GMW!$NE$2:$NE$60=O$3)*(GMW!$ND$2:$ND$60=O$4)*(GMW!$NF$2:$NF$60=O$1),0),$C304-1966)</f>
        <v>0</v>
      </c>
      <c r="P304" s="49" cm="1">
        <f t="array" ref="P304">INDEX(GMW!$A$2:$NF$60,MATCH(1,(GMW!$NE$2:$NE$60=P$3)*(GMW!$ND$2:$ND$60=P$4)*(GMW!$NF$2:$NF$60=P$1),0),$C304-1966)</f>
        <v>0</v>
      </c>
      <c r="Q304" s="49" cm="1">
        <f t="array" ref="Q304">INDEX(GMW!$A$2:$NF$60,MATCH(1,(GMW!$NE$2:$NE$60=Q$3)*(GMW!$ND$2:$ND$60=Q$4)*(GMW!$NF$2:$NF$60=Q$1),0),$C304-1966)</f>
        <v>0</v>
      </c>
    </row>
    <row r="305" spans="1:17" x14ac:dyDescent="0.25">
      <c r="B305" s="49">
        <f t="shared" si="11"/>
        <v>2047</v>
      </c>
      <c r="C305" s="49">
        <f t="shared" ref="C305:C358" si="12">+C304+1</f>
        <v>2271</v>
      </c>
      <c r="D305" s="49" cm="1">
        <f t="array" ref="D305">INDEX(GMW!$A$2:$NF$60,MATCH(1,(GMW!$NE$2:$NE$60=D$3)*(GMW!$ND$2:$ND$60=D$4)*(GMW!$NF$2:$NF$60=D$1),0),$C305-1966)</f>
        <v>0</v>
      </c>
      <c r="E305" s="49" cm="1">
        <f t="array" ref="E305">INDEX(GMW!$A$2:$NF$60,MATCH(1,(GMW!$NE$2:$NE$60=E$3)*(GMW!$ND$2:$ND$60=E$4)*(GMW!$NF$2:$NF$60=E$1),0),$C305-1966)</f>
        <v>0</v>
      </c>
      <c r="F305" s="49" cm="1">
        <f t="array" ref="F305">INDEX(GMW!$A$2:$NF$60,MATCH(1,(GMW!$NE$2:$NE$60=F$3)*(GMW!$ND$2:$ND$60=F$4)*(GMW!$NF$2:$NF$60=F$1),0),$C305-1966)</f>
        <v>0</v>
      </c>
      <c r="G305" s="49" cm="1">
        <f t="array" ref="G305">INDEX(GMW!$A$2:$NF$60,MATCH(1,(GMW!$NE$2:$NE$60=G$3)*(GMW!$ND$2:$ND$60=G$4)*(GMW!$NF$2:$NF$60=G$1),0),$C305-1966)</f>
        <v>0</v>
      </c>
      <c r="H305" s="49" cm="1">
        <f t="array" ref="H305">INDEX(GMW!$A$2:$NF$60,MATCH(1,(GMW!$NE$2:$NE$60=H$3)*(GMW!$ND$2:$ND$60=H$4)*(GMW!$NF$2:$NF$60=H$1),0),$C305-1966)</f>
        <v>0</v>
      </c>
      <c r="I305" s="49" cm="1">
        <f t="array" ref="I305">INDEX(GMW!$A$2:$NF$60,MATCH(1,(GMW!$NE$2:$NE$60=I$3)*(GMW!$ND$2:$ND$60=I$4)*(GMW!$NF$2:$NF$60=I$1),0),$C305-1966)</f>
        <v>0</v>
      </c>
      <c r="J305" s="49" cm="1">
        <f t="array" ref="J305">INDEX(GMW!$A$2:$NF$60,MATCH(1,(GMW!$NE$2:$NE$60=J$3)*(GMW!$ND$2:$ND$60=J$4)*(GMW!$NF$2:$NF$60=J$1),0),$C305-1966)</f>
        <v>0</v>
      </c>
      <c r="K305" s="49" cm="1">
        <f t="array" ref="K305">INDEX(GMW!$A$2:$NF$60,MATCH(1,(GMW!$NE$2:$NE$60=K$3)*(GMW!$ND$2:$ND$60=K$4)*(GMW!$NF$2:$NF$60=K$1),0),$C305-1966)</f>
        <v>0</v>
      </c>
      <c r="L305" s="49" cm="1">
        <f t="array" ref="L305">INDEX(GMW!$A$2:$NF$60,MATCH(1,(GMW!$NE$2:$NE$60=L$3)*(GMW!$ND$2:$ND$60=L$4)*(GMW!$NF$2:$NF$60=L$1),0),$C305-1966)</f>
        <v>0</v>
      </c>
      <c r="M305" s="49" cm="1">
        <f t="array" ref="M305">INDEX(GMW!$A$2:$NF$60,MATCH(1,(GMW!$NE$2:$NE$60=M$3)*(GMW!$ND$2:$ND$60=M$4)*(GMW!$NF$2:$NF$60=M$1),0),$C305-1966)</f>
        <v>0</v>
      </c>
      <c r="N305" s="49" cm="1">
        <f t="array" ref="N305">INDEX(GMW!$A$2:$NF$60,MATCH(1,(GMW!$NE$2:$NE$60=N$3)*(GMW!$ND$2:$ND$60=N$4)*(GMW!$NF$2:$NF$60=N$1),0),$C305-1966)</f>
        <v>0</v>
      </c>
      <c r="O305" s="49" cm="1">
        <f t="array" ref="O305">INDEX(GMW!$A$2:$NF$60,MATCH(1,(GMW!$NE$2:$NE$60=O$3)*(GMW!$ND$2:$ND$60=O$4)*(GMW!$NF$2:$NF$60=O$1),0),$C305-1966)</f>
        <v>0</v>
      </c>
      <c r="P305" s="49" cm="1">
        <f t="array" ref="P305">INDEX(GMW!$A$2:$NF$60,MATCH(1,(GMW!$NE$2:$NE$60=P$3)*(GMW!$ND$2:$ND$60=P$4)*(GMW!$NF$2:$NF$60=P$1),0),$C305-1966)</f>
        <v>0</v>
      </c>
      <c r="Q305" s="49" cm="1">
        <f t="array" ref="Q305">INDEX(GMW!$A$2:$NF$60,MATCH(1,(GMW!$NE$2:$NE$60=Q$3)*(GMW!$ND$2:$ND$60=Q$4)*(GMW!$NF$2:$NF$60=Q$1),0),$C305-1966)</f>
        <v>0</v>
      </c>
    </row>
    <row r="306" spans="1:17" x14ac:dyDescent="0.25">
      <c r="B306" s="49">
        <f t="shared" si="11"/>
        <v>2047</v>
      </c>
      <c r="C306" s="49">
        <f t="shared" si="12"/>
        <v>2272</v>
      </c>
      <c r="D306" s="49" cm="1">
        <f t="array" ref="D306">INDEX(GMW!$A$2:$NF$60,MATCH(1,(GMW!$NE$2:$NE$60=D$3)*(GMW!$ND$2:$ND$60=D$4)*(GMW!$NF$2:$NF$60=D$1),0),$C306-1966)</f>
        <v>0</v>
      </c>
      <c r="E306" s="49" cm="1">
        <f t="array" ref="E306">INDEX(GMW!$A$2:$NF$60,MATCH(1,(GMW!$NE$2:$NE$60=E$3)*(GMW!$ND$2:$ND$60=E$4)*(GMW!$NF$2:$NF$60=E$1),0),$C306-1966)</f>
        <v>0</v>
      </c>
      <c r="F306" s="49" cm="1">
        <f t="array" ref="F306">INDEX(GMW!$A$2:$NF$60,MATCH(1,(GMW!$NE$2:$NE$60=F$3)*(GMW!$ND$2:$ND$60=F$4)*(GMW!$NF$2:$NF$60=F$1),0),$C306-1966)</f>
        <v>0</v>
      </c>
      <c r="G306" s="49" cm="1">
        <f t="array" ref="G306">INDEX(GMW!$A$2:$NF$60,MATCH(1,(GMW!$NE$2:$NE$60=G$3)*(GMW!$ND$2:$ND$60=G$4)*(GMW!$NF$2:$NF$60=G$1),0),$C306-1966)</f>
        <v>0</v>
      </c>
      <c r="H306" s="49" cm="1">
        <f t="array" ref="H306">INDEX(GMW!$A$2:$NF$60,MATCH(1,(GMW!$NE$2:$NE$60=H$3)*(GMW!$ND$2:$ND$60=H$4)*(GMW!$NF$2:$NF$60=H$1),0),$C306-1966)</f>
        <v>0</v>
      </c>
      <c r="I306" s="49" cm="1">
        <f t="array" ref="I306">INDEX(GMW!$A$2:$NF$60,MATCH(1,(GMW!$NE$2:$NE$60=I$3)*(GMW!$ND$2:$ND$60=I$4)*(GMW!$NF$2:$NF$60=I$1),0),$C306-1966)</f>
        <v>0</v>
      </c>
      <c r="J306" s="49" cm="1">
        <f t="array" ref="J306">INDEX(GMW!$A$2:$NF$60,MATCH(1,(GMW!$NE$2:$NE$60=J$3)*(GMW!$ND$2:$ND$60=J$4)*(GMW!$NF$2:$NF$60=J$1),0),$C306-1966)</f>
        <v>0</v>
      </c>
      <c r="K306" s="49" cm="1">
        <f t="array" ref="K306">INDEX(GMW!$A$2:$NF$60,MATCH(1,(GMW!$NE$2:$NE$60=K$3)*(GMW!$ND$2:$ND$60=K$4)*(GMW!$NF$2:$NF$60=K$1),0),$C306-1966)</f>
        <v>0</v>
      </c>
      <c r="L306" s="49" cm="1">
        <f t="array" ref="L306">INDEX(GMW!$A$2:$NF$60,MATCH(1,(GMW!$NE$2:$NE$60=L$3)*(GMW!$ND$2:$ND$60=L$4)*(GMW!$NF$2:$NF$60=L$1),0),$C306-1966)</f>
        <v>0</v>
      </c>
      <c r="M306" s="49" cm="1">
        <f t="array" ref="M306">INDEX(GMW!$A$2:$NF$60,MATCH(1,(GMW!$NE$2:$NE$60=M$3)*(GMW!$ND$2:$ND$60=M$4)*(GMW!$NF$2:$NF$60=M$1),0),$C306-1966)</f>
        <v>0</v>
      </c>
      <c r="N306" s="49" cm="1">
        <f t="array" ref="N306">INDEX(GMW!$A$2:$NF$60,MATCH(1,(GMW!$NE$2:$NE$60=N$3)*(GMW!$ND$2:$ND$60=N$4)*(GMW!$NF$2:$NF$60=N$1),0),$C306-1966)</f>
        <v>0</v>
      </c>
      <c r="O306" s="49" cm="1">
        <f t="array" ref="O306">INDEX(GMW!$A$2:$NF$60,MATCH(1,(GMW!$NE$2:$NE$60=O$3)*(GMW!$ND$2:$ND$60=O$4)*(GMW!$NF$2:$NF$60=O$1),0),$C306-1966)</f>
        <v>0</v>
      </c>
      <c r="P306" s="49" cm="1">
        <f t="array" ref="P306">INDEX(GMW!$A$2:$NF$60,MATCH(1,(GMW!$NE$2:$NE$60=P$3)*(GMW!$ND$2:$ND$60=P$4)*(GMW!$NF$2:$NF$60=P$1),0),$C306-1966)</f>
        <v>0</v>
      </c>
      <c r="Q306" s="49" cm="1">
        <f t="array" ref="Q306">INDEX(GMW!$A$2:$NF$60,MATCH(1,(GMW!$NE$2:$NE$60=Q$3)*(GMW!$ND$2:$ND$60=Q$4)*(GMW!$NF$2:$NF$60=Q$1),0),$C306-1966)</f>
        <v>0</v>
      </c>
    </row>
    <row r="307" spans="1:17" x14ac:dyDescent="0.25">
      <c r="A307" s="49">
        <v>2048</v>
      </c>
      <c r="B307" s="49">
        <f t="shared" si="11"/>
        <v>2048</v>
      </c>
      <c r="C307" s="49">
        <f t="shared" si="12"/>
        <v>2273</v>
      </c>
      <c r="D307" s="49" cm="1">
        <f t="array" ref="D307">INDEX(GMW!$A$2:$NF$60,MATCH(1,(GMW!$NE$2:$NE$60=D$3)*(GMW!$ND$2:$ND$60=D$4)*(GMW!$NF$2:$NF$60=D$1),0),$C307-1966)</f>
        <v>0</v>
      </c>
      <c r="E307" s="49" cm="1">
        <f t="array" ref="E307">INDEX(GMW!$A$2:$NF$60,MATCH(1,(GMW!$NE$2:$NE$60=E$3)*(GMW!$ND$2:$ND$60=E$4)*(GMW!$NF$2:$NF$60=E$1),0),$C307-1966)</f>
        <v>0</v>
      </c>
      <c r="F307" s="49" cm="1">
        <f t="array" ref="F307">INDEX(GMW!$A$2:$NF$60,MATCH(1,(GMW!$NE$2:$NE$60=F$3)*(GMW!$ND$2:$ND$60=F$4)*(GMW!$NF$2:$NF$60=F$1),0),$C307-1966)</f>
        <v>0</v>
      </c>
      <c r="G307" s="49" cm="1">
        <f t="array" ref="G307">INDEX(GMW!$A$2:$NF$60,MATCH(1,(GMW!$NE$2:$NE$60=G$3)*(GMW!$ND$2:$ND$60=G$4)*(GMW!$NF$2:$NF$60=G$1),0),$C307-1966)</f>
        <v>0</v>
      </c>
      <c r="H307" s="49" cm="1">
        <f t="array" ref="H307">INDEX(GMW!$A$2:$NF$60,MATCH(1,(GMW!$NE$2:$NE$60=H$3)*(GMW!$ND$2:$ND$60=H$4)*(GMW!$NF$2:$NF$60=H$1),0),$C307-1966)</f>
        <v>0</v>
      </c>
      <c r="I307" s="49" cm="1">
        <f t="array" ref="I307">INDEX(GMW!$A$2:$NF$60,MATCH(1,(GMW!$NE$2:$NE$60=I$3)*(GMW!$ND$2:$ND$60=I$4)*(GMW!$NF$2:$NF$60=I$1),0),$C307-1966)</f>
        <v>0</v>
      </c>
      <c r="J307" s="49" cm="1">
        <f t="array" ref="J307">INDEX(GMW!$A$2:$NF$60,MATCH(1,(GMW!$NE$2:$NE$60=J$3)*(GMW!$ND$2:$ND$60=J$4)*(GMW!$NF$2:$NF$60=J$1),0),$C307-1966)</f>
        <v>0</v>
      </c>
      <c r="K307" s="49" cm="1">
        <f t="array" ref="K307">INDEX(GMW!$A$2:$NF$60,MATCH(1,(GMW!$NE$2:$NE$60=K$3)*(GMW!$ND$2:$ND$60=K$4)*(GMW!$NF$2:$NF$60=K$1),0),$C307-1966)</f>
        <v>0</v>
      </c>
      <c r="L307" s="49" cm="1">
        <f t="array" ref="L307">INDEX(GMW!$A$2:$NF$60,MATCH(1,(GMW!$NE$2:$NE$60=L$3)*(GMW!$ND$2:$ND$60=L$4)*(GMW!$NF$2:$NF$60=L$1),0),$C307-1966)</f>
        <v>0</v>
      </c>
      <c r="M307" s="49" cm="1">
        <f t="array" ref="M307">INDEX(GMW!$A$2:$NF$60,MATCH(1,(GMW!$NE$2:$NE$60=M$3)*(GMW!$ND$2:$ND$60=M$4)*(GMW!$NF$2:$NF$60=M$1),0),$C307-1966)</f>
        <v>0</v>
      </c>
      <c r="N307" s="49" cm="1">
        <f t="array" ref="N307">INDEX(GMW!$A$2:$NF$60,MATCH(1,(GMW!$NE$2:$NE$60=N$3)*(GMW!$ND$2:$ND$60=N$4)*(GMW!$NF$2:$NF$60=N$1),0),$C307-1966)</f>
        <v>0</v>
      </c>
      <c r="O307" s="49" cm="1">
        <f t="array" ref="O307">INDEX(GMW!$A$2:$NF$60,MATCH(1,(GMW!$NE$2:$NE$60=O$3)*(GMW!$ND$2:$ND$60=O$4)*(GMW!$NF$2:$NF$60=O$1),0),$C307-1966)</f>
        <v>0</v>
      </c>
      <c r="P307" s="49" cm="1">
        <f t="array" ref="P307">INDEX(GMW!$A$2:$NF$60,MATCH(1,(GMW!$NE$2:$NE$60=P$3)*(GMW!$ND$2:$ND$60=P$4)*(GMW!$NF$2:$NF$60=P$1),0),$C307-1966)</f>
        <v>0</v>
      </c>
      <c r="Q307" s="49" cm="1">
        <f t="array" ref="Q307">INDEX(GMW!$A$2:$NF$60,MATCH(1,(GMW!$NE$2:$NE$60=Q$3)*(GMW!$ND$2:$ND$60=Q$4)*(GMW!$NF$2:$NF$60=Q$1),0),$C307-1966)</f>
        <v>0</v>
      </c>
    </row>
    <row r="308" spans="1:17" x14ac:dyDescent="0.25">
      <c r="B308" s="49">
        <f t="shared" si="11"/>
        <v>2048</v>
      </c>
      <c r="C308" s="49">
        <f t="shared" si="12"/>
        <v>2274</v>
      </c>
      <c r="D308" s="49" cm="1">
        <f t="array" ref="D308">INDEX(GMW!$A$2:$NF$60,MATCH(1,(GMW!$NE$2:$NE$60=D$3)*(GMW!$ND$2:$ND$60=D$4)*(GMW!$NF$2:$NF$60=D$1),0),$C308-1966)</f>
        <v>0</v>
      </c>
      <c r="E308" s="49" cm="1">
        <f t="array" ref="E308">INDEX(GMW!$A$2:$NF$60,MATCH(1,(GMW!$NE$2:$NE$60=E$3)*(GMW!$ND$2:$ND$60=E$4)*(GMW!$NF$2:$NF$60=E$1),0),$C308-1966)</f>
        <v>0</v>
      </c>
      <c r="F308" s="49" cm="1">
        <f t="array" ref="F308">INDEX(GMW!$A$2:$NF$60,MATCH(1,(GMW!$NE$2:$NE$60=F$3)*(GMW!$ND$2:$ND$60=F$4)*(GMW!$NF$2:$NF$60=F$1),0),$C308-1966)</f>
        <v>0</v>
      </c>
      <c r="G308" s="49" cm="1">
        <f t="array" ref="G308">INDEX(GMW!$A$2:$NF$60,MATCH(1,(GMW!$NE$2:$NE$60=G$3)*(GMW!$ND$2:$ND$60=G$4)*(GMW!$NF$2:$NF$60=G$1),0),$C308-1966)</f>
        <v>0</v>
      </c>
      <c r="H308" s="49" cm="1">
        <f t="array" ref="H308">INDEX(GMW!$A$2:$NF$60,MATCH(1,(GMW!$NE$2:$NE$60=H$3)*(GMW!$ND$2:$ND$60=H$4)*(GMW!$NF$2:$NF$60=H$1),0),$C308-1966)</f>
        <v>0</v>
      </c>
      <c r="I308" s="49" cm="1">
        <f t="array" ref="I308">INDEX(GMW!$A$2:$NF$60,MATCH(1,(GMW!$NE$2:$NE$60=I$3)*(GMW!$ND$2:$ND$60=I$4)*(GMW!$NF$2:$NF$60=I$1),0),$C308-1966)</f>
        <v>0</v>
      </c>
      <c r="J308" s="49" cm="1">
        <f t="array" ref="J308">INDEX(GMW!$A$2:$NF$60,MATCH(1,(GMW!$NE$2:$NE$60=J$3)*(GMW!$ND$2:$ND$60=J$4)*(GMW!$NF$2:$NF$60=J$1),0),$C308-1966)</f>
        <v>0</v>
      </c>
      <c r="K308" s="49" cm="1">
        <f t="array" ref="K308">INDEX(GMW!$A$2:$NF$60,MATCH(1,(GMW!$NE$2:$NE$60=K$3)*(GMW!$ND$2:$ND$60=K$4)*(GMW!$NF$2:$NF$60=K$1),0),$C308-1966)</f>
        <v>0</v>
      </c>
      <c r="L308" s="49" cm="1">
        <f t="array" ref="L308">INDEX(GMW!$A$2:$NF$60,MATCH(1,(GMW!$NE$2:$NE$60=L$3)*(GMW!$ND$2:$ND$60=L$4)*(GMW!$NF$2:$NF$60=L$1),0),$C308-1966)</f>
        <v>0</v>
      </c>
      <c r="M308" s="49" cm="1">
        <f t="array" ref="M308">INDEX(GMW!$A$2:$NF$60,MATCH(1,(GMW!$NE$2:$NE$60=M$3)*(GMW!$ND$2:$ND$60=M$4)*(GMW!$NF$2:$NF$60=M$1),0),$C308-1966)</f>
        <v>0</v>
      </c>
      <c r="N308" s="49" cm="1">
        <f t="array" ref="N308">INDEX(GMW!$A$2:$NF$60,MATCH(1,(GMW!$NE$2:$NE$60=N$3)*(GMW!$ND$2:$ND$60=N$4)*(GMW!$NF$2:$NF$60=N$1),0),$C308-1966)</f>
        <v>0</v>
      </c>
      <c r="O308" s="49" cm="1">
        <f t="array" ref="O308">INDEX(GMW!$A$2:$NF$60,MATCH(1,(GMW!$NE$2:$NE$60=O$3)*(GMW!$ND$2:$ND$60=O$4)*(GMW!$NF$2:$NF$60=O$1),0),$C308-1966)</f>
        <v>0</v>
      </c>
      <c r="P308" s="49" cm="1">
        <f t="array" ref="P308">INDEX(GMW!$A$2:$NF$60,MATCH(1,(GMW!$NE$2:$NE$60=P$3)*(GMW!$ND$2:$ND$60=P$4)*(GMW!$NF$2:$NF$60=P$1),0),$C308-1966)</f>
        <v>0</v>
      </c>
      <c r="Q308" s="49" cm="1">
        <f t="array" ref="Q308">INDEX(GMW!$A$2:$NF$60,MATCH(1,(GMW!$NE$2:$NE$60=Q$3)*(GMW!$ND$2:$ND$60=Q$4)*(GMW!$NF$2:$NF$60=Q$1),0),$C308-1966)</f>
        <v>0</v>
      </c>
    </row>
    <row r="309" spans="1:17" x14ac:dyDescent="0.25">
      <c r="B309" s="49">
        <f t="shared" si="11"/>
        <v>2048</v>
      </c>
      <c r="C309" s="49">
        <f t="shared" si="12"/>
        <v>2275</v>
      </c>
      <c r="D309" s="49" cm="1">
        <f t="array" ref="D309">INDEX(GMW!$A$2:$NF$60,MATCH(1,(GMW!$NE$2:$NE$60=D$3)*(GMW!$ND$2:$ND$60=D$4)*(GMW!$NF$2:$NF$60=D$1),0),$C309-1966)</f>
        <v>0</v>
      </c>
      <c r="E309" s="49" cm="1">
        <f t="array" ref="E309">INDEX(GMW!$A$2:$NF$60,MATCH(1,(GMW!$NE$2:$NE$60=E$3)*(GMW!$ND$2:$ND$60=E$4)*(GMW!$NF$2:$NF$60=E$1),0),$C309-1966)</f>
        <v>0</v>
      </c>
      <c r="F309" s="49" cm="1">
        <f t="array" ref="F309">INDEX(GMW!$A$2:$NF$60,MATCH(1,(GMW!$NE$2:$NE$60=F$3)*(GMW!$ND$2:$ND$60=F$4)*(GMW!$NF$2:$NF$60=F$1),0),$C309-1966)</f>
        <v>0</v>
      </c>
      <c r="G309" s="49" cm="1">
        <f t="array" ref="G309">INDEX(GMW!$A$2:$NF$60,MATCH(1,(GMW!$NE$2:$NE$60=G$3)*(GMW!$ND$2:$ND$60=G$4)*(GMW!$NF$2:$NF$60=G$1),0),$C309-1966)</f>
        <v>0</v>
      </c>
      <c r="H309" s="49" cm="1">
        <f t="array" ref="H309">INDEX(GMW!$A$2:$NF$60,MATCH(1,(GMW!$NE$2:$NE$60=H$3)*(GMW!$ND$2:$ND$60=H$4)*(GMW!$NF$2:$NF$60=H$1),0),$C309-1966)</f>
        <v>0</v>
      </c>
      <c r="I309" s="49" cm="1">
        <f t="array" ref="I309">INDEX(GMW!$A$2:$NF$60,MATCH(1,(GMW!$NE$2:$NE$60=I$3)*(GMW!$ND$2:$ND$60=I$4)*(GMW!$NF$2:$NF$60=I$1),0),$C309-1966)</f>
        <v>0</v>
      </c>
      <c r="J309" s="49" cm="1">
        <f t="array" ref="J309">INDEX(GMW!$A$2:$NF$60,MATCH(1,(GMW!$NE$2:$NE$60=J$3)*(GMW!$ND$2:$ND$60=J$4)*(GMW!$NF$2:$NF$60=J$1),0),$C309-1966)</f>
        <v>0</v>
      </c>
      <c r="K309" s="49" cm="1">
        <f t="array" ref="K309">INDEX(GMW!$A$2:$NF$60,MATCH(1,(GMW!$NE$2:$NE$60=K$3)*(GMW!$ND$2:$ND$60=K$4)*(GMW!$NF$2:$NF$60=K$1),0),$C309-1966)</f>
        <v>0</v>
      </c>
      <c r="L309" s="49" cm="1">
        <f t="array" ref="L309">INDEX(GMW!$A$2:$NF$60,MATCH(1,(GMW!$NE$2:$NE$60=L$3)*(GMW!$ND$2:$ND$60=L$4)*(GMW!$NF$2:$NF$60=L$1),0),$C309-1966)</f>
        <v>0</v>
      </c>
      <c r="M309" s="49" cm="1">
        <f t="array" ref="M309">INDEX(GMW!$A$2:$NF$60,MATCH(1,(GMW!$NE$2:$NE$60=M$3)*(GMW!$ND$2:$ND$60=M$4)*(GMW!$NF$2:$NF$60=M$1),0),$C309-1966)</f>
        <v>0</v>
      </c>
      <c r="N309" s="49" cm="1">
        <f t="array" ref="N309">INDEX(GMW!$A$2:$NF$60,MATCH(1,(GMW!$NE$2:$NE$60=N$3)*(GMW!$ND$2:$ND$60=N$4)*(GMW!$NF$2:$NF$60=N$1),0),$C309-1966)</f>
        <v>0</v>
      </c>
      <c r="O309" s="49" cm="1">
        <f t="array" ref="O309">INDEX(GMW!$A$2:$NF$60,MATCH(1,(GMW!$NE$2:$NE$60=O$3)*(GMW!$ND$2:$ND$60=O$4)*(GMW!$NF$2:$NF$60=O$1),0),$C309-1966)</f>
        <v>0</v>
      </c>
      <c r="P309" s="49" cm="1">
        <f t="array" ref="P309">INDEX(GMW!$A$2:$NF$60,MATCH(1,(GMW!$NE$2:$NE$60=P$3)*(GMW!$ND$2:$ND$60=P$4)*(GMW!$NF$2:$NF$60=P$1),0),$C309-1966)</f>
        <v>0</v>
      </c>
      <c r="Q309" s="49" cm="1">
        <f t="array" ref="Q309">INDEX(GMW!$A$2:$NF$60,MATCH(1,(GMW!$NE$2:$NE$60=Q$3)*(GMW!$ND$2:$ND$60=Q$4)*(GMW!$NF$2:$NF$60=Q$1),0),$C309-1966)</f>
        <v>0</v>
      </c>
    </row>
    <row r="310" spans="1:17" x14ac:dyDescent="0.25">
      <c r="B310" s="49">
        <f t="shared" si="11"/>
        <v>2048</v>
      </c>
      <c r="C310" s="49">
        <f t="shared" si="12"/>
        <v>2276</v>
      </c>
      <c r="D310" s="49" cm="1">
        <f t="array" ref="D310">INDEX(GMW!$A$2:$NF$60,MATCH(1,(GMW!$NE$2:$NE$60=D$3)*(GMW!$ND$2:$ND$60=D$4)*(GMW!$NF$2:$NF$60=D$1),0),$C310-1966)</f>
        <v>0</v>
      </c>
      <c r="E310" s="49" cm="1">
        <f t="array" ref="E310">INDEX(GMW!$A$2:$NF$60,MATCH(1,(GMW!$NE$2:$NE$60=E$3)*(GMW!$ND$2:$ND$60=E$4)*(GMW!$NF$2:$NF$60=E$1),0),$C310-1966)</f>
        <v>0</v>
      </c>
      <c r="F310" s="49" cm="1">
        <f t="array" ref="F310">INDEX(GMW!$A$2:$NF$60,MATCH(1,(GMW!$NE$2:$NE$60=F$3)*(GMW!$ND$2:$ND$60=F$4)*(GMW!$NF$2:$NF$60=F$1),0),$C310-1966)</f>
        <v>0</v>
      </c>
      <c r="G310" s="49" cm="1">
        <f t="array" ref="G310">INDEX(GMW!$A$2:$NF$60,MATCH(1,(GMW!$NE$2:$NE$60=G$3)*(GMW!$ND$2:$ND$60=G$4)*(GMW!$NF$2:$NF$60=G$1),0),$C310-1966)</f>
        <v>0</v>
      </c>
      <c r="H310" s="49" cm="1">
        <f t="array" ref="H310">INDEX(GMW!$A$2:$NF$60,MATCH(1,(GMW!$NE$2:$NE$60=H$3)*(GMW!$ND$2:$ND$60=H$4)*(GMW!$NF$2:$NF$60=H$1),0),$C310-1966)</f>
        <v>0</v>
      </c>
      <c r="I310" s="49" cm="1">
        <f t="array" ref="I310">INDEX(GMW!$A$2:$NF$60,MATCH(1,(GMW!$NE$2:$NE$60=I$3)*(GMW!$ND$2:$ND$60=I$4)*(GMW!$NF$2:$NF$60=I$1),0),$C310-1966)</f>
        <v>0</v>
      </c>
      <c r="J310" s="49" cm="1">
        <f t="array" ref="J310">INDEX(GMW!$A$2:$NF$60,MATCH(1,(GMW!$NE$2:$NE$60=J$3)*(GMW!$ND$2:$ND$60=J$4)*(GMW!$NF$2:$NF$60=J$1),0),$C310-1966)</f>
        <v>0</v>
      </c>
      <c r="K310" s="49" cm="1">
        <f t="array" ref="K310">INDEX(GMW!$A$2:$NF$60,MATCH(1,(GMW!$NE$2:$NE$60=K$3)*(GMW!$ND$2:$ND$60=K$4)*(GMW!$NF$2:$NF$60=K$1),0),$C310-1966)</f>
        <v>0</v>
      </c>
      <c r="L310" s="49" cm="1">
        <f t="array" ref="L310">INDEX(GMW!$A$2:$NF$60,MATCH(1,(GMW!$NE$2:$NE$60=L$3)*(GMW!$ND$2:$ND$60=L$4)*(GMW!$NF$2:$NF$60=L$1),0),$C310-1966)</f>
        <v>0</v>
      </c>
      <c r="M310" s="49" cm="1">
        <f t="array" ref="M310">INDEX(GMW!$A$2:$NF$60,MATCH(1,(GMW!$NE$2:$NE$60=M$3)*(GMW!$ND$2:$ND$60=M$4)*(GMW!$NF$2:$NF$60=M$1),0),$C310-1966)</f>
        <v>0</v>
      </c>
      <c r="N310" s="49" cm="1">
        <f t="array" ref="N310">INDEX(GMW!$A$2:$NF$60,MATCH(1,(GMW!$NE$2:$NE$60=N$3)*(GMW!$ND$2:$ND$60=N$4)*(GMW!$NF$2:$NF$60=N$1),0),$C310-1966)</f>
        <v>0</v>
      </c>
      <c r="O310" s="49" cm="1">
        <f t="array" ref="O310">INDEX(GMW!$A$2:$NF$60,MATCH(1,(GMW!$NE$2:$NE$60=O$3)*(GMW!$ND$2:$ND$60=O$4)*(GMW!$NF$2:$NF$60=O$1),0),$C310-1966)</f>
        <v>0</v>
      </c>
      <c r="P310" s="49" cm="1">
        <f t="array" ref="P310">INDEX(GMW!$A$2:$NF$60,MATCH(1,(GMW!$NE$2:$NE$60=P$3)*(GMW!$ND$2:$ND$60=P$4)*(GMW!$NF$2:$NF$60=P$1),0),$C310-1966)</f>
        <v>0</v>
      </c>
      <c r="Q310" s="49" cm="1">
        <f t="array" ref="Q310">INDEX(GMW!$A$2:$NF$60,MATCH(1,(GMW!$NE$2:$NE$60=Q$3)*(GMW!$ND$2:$ND$60=Q$4)*(GMW!$NF$2:$NF$60=Q$1),0),$C310-1966)</f>
        <v>0</v>
      </c>
    </row>
    <row r="311" spans="1:17" x14ac:dyDescent="0.25">
      <c r="A311" s="49">
        <v>2049</v>
      </c>
      <c r="B311" s="49">
        <f t="shared" si="11"/>
        <v>2049</v>
      </c>
      <c r="C311" s="49">
        <f t="shared" si="12"/>
        <v>2277</v>
      </c>
      <c r="D311" s="49" cm="1">
        <f t="array" ref="D311">INDEX(GMW!$A$2:$NF$60,MATCH(1,(GMW!$NE$2:$NE$60=D$3)*(GMW!$ND$2:$ND$60=D$4)*(GMW!$NF$2:$NF$60=D$1),0),$C311-1966)</f>
        <v>0</v>
      </c>
      <c r="E311" s="49" cm="1">
        <f t="array" ref="E311">INDEX(GMW!$A$2:$NF$60,MATCH(1,(GMW!$NE$2:$NE$60=E$3)*(GMW!$ND$2:$ND$60=E$4)*(GMW!$NF$2:$NF$60=E$1),0),$C311-1966)</f>
        <v>0</v>
      </c>
      <c r="F311" s="49" cm="1">
        <f t="array" ref="F311">INDEX(GMW!$A$2:$NF$60,MATCH(1,(GMW!$NE$2:$NE$60=F$3)*(GMW!$ND$2:$ND$60=F$4)*(GMW!$NF$2:$NF$60=F$1),0),$C311-1966)</f>
        <v>0</v>
      </c>
      <c r="G311" s="49" cm="1">
        <f t="array" ref="G311">INDEX(GMW!$A$2:$NF$60,MATCH(1,(GMW!$NE$2:$NE$60=G$3)*(GMW!$ND$2:$ND$60=G$4)*(GMW!$NF$2:$NF$60=G$1),0),$C311-1966)</f>
        <v>0</v>
      </c>
      <c r="H311" s="49" cm="1">
        <f t="array" ref="H311">INDEX(GMW!$A$2:$NF$60,MATCH(1,(GMW!$NE$2:$NE$60=H$3)*(GMW!$ND$2:$ND$60=H$4)*(GMW!$NF$2:$NF$60=H$1),0),$C311-1966)</f>
        <v>0</v>
      </c>
      <c r="I311" s="49" cm="1">
        <f t="array" ref="I311">INDEX(GMW!$A$2:$NF$60,MATCH(1,(GMW!$NE$2:$NE$60=I$3)*(GMW!$ND$2:$ND$60=I$4)*(GMW!$NF$2:$NF$60=I$1),0),$C311-1966)</f>
        <v>0</v>
      </c>
      <c r="J311" s="49" cm="1">
        <f t="array" ref="J311">INDEX(GMW!$A$2:$NF$60,MATCH(1,(GMW!$NE$2:$NE$60=J$3)*(GMW!$ND$2:$ND$60=J$4)*(GMW!$NF$2:$NF$60=J$1),0),$C311-1966)</f>
        <v>0</v>
      </c>
      <c r="K311" s="49" cm="1">
        <f t="array" ref="K311">INDEX(GMW!$A$2:$NF$60,MATCH(1,(GMW!$NE$2:$NE$60=K$3)*(GMW!$ND$2:$ND$60=K$4)*(GMW!$NF$2:$NF$60=K$1),0),$C311-1966)</f>
        <v>0</v>
      </c>
      <c r="L311" s="49" cm="1">
        <f t="array" ref="L311">INDEX(GMW!$A$2:$NF$60,MATCH(1,(GMW!$NE$2:$NE$60=L$3)*(GMW!$ND$2:$ND$60=L$4)*(GMW!$NF$2:$NF$60=L$1),0),$C311-1966)</f>
        <v>0</v>
      </c>
      <c r="M311" s="49" cm="1">
        <f t="array" ref="M311">INDEX(GMW!$A$2:$NF$60,MATCH(1,(GMW!$NE$2:$NE$60=M$3)*(GMW!$ND$2:$ND$60=M$4)*(GMW!$NF$2:$NF$60=M$1),0),$C311-1966)</f>
        <v>0</v>
      </c>
      <c r="N311" s="49" cm="1">
        <f t="array" ref="N311">INDEX(GMW!$A$2:$NF$60,MATCH(1,(GMW!$NE$2:$NE$60=N$3)*(GMW!$ND$2:$ND$60=N$4)*(GMW!$NF$2:$NF$60=N$1),0),$C311-1966)</f>
        <v>0</v>
      </c>
      <c r="O311" s="49" cm="1">
        <f t="array" ref="O311">INDEX(GMW!$A$2:$NF$60,MATCH(1,(GMW!$NE$2:$NE$60=O$3)*(GMW!$ND$2:$ND$60=O$4)*(GMW!$NF$2:$NF$60=O$1),0),$C311-1966)</f>
        <v>0</v>
      </c>
      <c r="P311" s="49" cm="1">
        <f t="array" ref="P311">INDEX(GMW!$A$2:$NF$60,MATCH(1,(GMW!$NE$2:$NE$60=P$3)*(GMW!$ND$2:$ND$60=P$4)*(GMW!$NF$2:$NF$60=P$1),0),$C311-1966)</f>
        <v>0</v>
      </c>
      <c r="Q311" s="49" cm="1">
        <f t="array" ref="Q311">INDEX(GMW!$A$2:$NF$60,MATCH(1,(GMW!$NE$2:$NE$60=Q$3)*(GMW!$ND$2:$ND$60=Q$4)*(GMW!$NF$2:$NF$60=Q$1),0),$C311-1966)</f>
        <v>0</v>
      </c>
    </row>
    <row r="312" spans="1:17" x14ac:dyDescent="0.25">
      <c r="B312" s="49">
        <f t="shared" si="11"/>
        <v>2049</v>
      </c>
      <c r="C312" s="49">
        <f t="shared" si="12"/>
        <v>2278</v>
      </c>
      <c r="D312" s="49" cm="1">
        <f t="array" ref="D312">INDEX(GMW!$A$2:$NF$60,MATCH(1,(GMW!$NE$2:$NE$60=D$3)*(GMW!$ND$2:$ND$60=D$4)*(GMW!$NF$2:$NF$60=D$1),0),$C312-1966)</f>
        <v>0</v>
      </c>
      <c r="E312" s="49" cm="1">
        <f t="array" ref="E312">INDEX(GMW!$A$2:$NF$60,MATCH(1,(GMW!$NE$2:$NE$60=E$3)*(GMW!$ND$2:$ND$60=E$4)*(GMW!$NF$2:$NF$60=E$1),0),$C312-1966)</f>
        <v>0</v>
      </c>
      <c r="F312" s="49" cm="1">
        <f t="array" ref="F312">INDEX(GMW!$A$2:$NF$60,MATCH(1,(GMW!$NE$2:$NE$60=F$3)*(GMW!$ND$2:$ND$60=F$4)*(GMW!$NF$2:$NF$60=F$1),0),$C312-1966)</f>
        <v>0</v>
      </c>
      <c r="G312" s="49" cm="1">
        <f t="array" ref="G312">INDEX(GMW!$A$2:$NF$60,MATCH(1,(GMW!$NE$2:$NE$60=G$3)*(GMW!$ND$2:$ND$60=G$4)*(GMW!$NF$2:$NF$60=G$1),0),$C312-1966)</f>
        <v>0</v>
      </c>
      <c r="H312" s="49" cm="1">
        <f t="array" ref="H312">INDEX(GMW!$A$2:$NF$60,MATCH(1,(GMW!$NE$2:$NE$60=H$3)*(GMW!$ND$2:$ND$60=H$4)*(GMW!$NF$2:$NF$60=H$1),0),$C312-1966)</f>
        <v>0</v>
      </c>
      <c r="I312" s="49" cm="1">
        <f t="array" ref="I312">INDEX(GMW!$A$2:$NF$60,MATCH(1,(GMW!$NE$2:$NE$60=I$3)*(GMW!$ND$2:$ND$60=I$4)*(GMW!$NF$2:$NF$60=I$1),0),$C312-1966)</f>
        <v>0</v>
      </c>
      <c r="J312" s="49" cm="1">
        <f t="array" ref="J312">INDEX(GMW!$A$2:$NF$60,MATCH(1,(GMW!$NE$2:$NE$60=J$3)*(GMW!$ND$2:$ND$60=J$4)*(GMW!$NF$2:$NF$60=J$1),0),$C312-1966)</f>
        <v>0</v>
      </c>
      <c r="K312" s="49" cm="1">
        <f t="array" ref="K312">INDEX(GMW!$A$2:$NF$60,MATCH(1,(GMW!$NE$2:$NE$60=K$3)*(GMW!$ND$2:$ND$60=K$4)*(GMW!$NF$2:$NF$60=K$1),0),$C312-1966)</f>
        <v>0</v>
      </c>
      <c r="L312" s="49" cm="1">
        <f t="array" ref="L312">INDEX(GMW!$A$2:$NF$60,MATCH(1,(GMW!$NE$2:$NE$60=L$3)*(GMW!$ND$2:$ND$60=L$4)*(GMW!$NF$2:$NF$60=L$1),0),$C312-1966)</f>
        <v>0</v>
      </c>
      <c r="M312" s="49" cm="1">
        <f t="array" ref="M312">INDEX(GMW!$A$2:$NF$60,MATCH(1,(GMW!$NE$2:$NE$60=M$3)*(GMW!$ND$2:$ND$60=M$4)*(GMW!$NF$2:$NF$60=M$1),0),$C312-1966)</f>
        <v>0</v>
      </c>
      <c r="N312" s="49" cm="1">
        <f t="array" ref="N312">INDEX(GMW!$A$2:$NF$60,MATCH(1,(GMW!$NE$2:$NE$60=N$3)*(GMW!$ND$2:$ND$60=N$4)*(GMW!$NF$2:$NF$60=N$1),0),$C312-1966)</f>
        <v>0</v>
      </c>
      <c r="O312" s="49" cm="1">
        <f t="array" ref="O312">INDEX(GMW!$A$2:$NF$60,MATCH(1,(GMW!$NE$2:$NE$60=O$3)*(GMW!$ND$2:$ND$60=O$4)*(GMW!$NF$2:$NF$60=O$1),0),$C312-1966)</f>
        <v>0</v>
      </c>
      <c r="P312" s="49" cm="1">
        <f t="array" ref="P312">INDEX(GMW!$A$2:$NF$60,MATCH(1,(GMW!$NE$2:$NE$60=P$3)*(GMW!$ND$2:$ND$60=P$4)*(GMW!$NF$2:$NF$60=P$1),0),$C312-1966)</f>
        <v>0</v>
      </c>
      <c r="Q312" s="49" cm="1">
        <f t="array" ref="Q312">INDEX(GMW!$A$2:$NF$60,MATCH(1,(GMW!$NE$2:$NE$60=Q$3)*(GMW!$ND$2:$ND$60=Q$4)*(GMW!$NF$2:$NF$60=Q$1),0),$C312-1966)</f>
        <v>0</v>
      </c>
    </row>
    <row r="313" spans="1:17" x14ac:dyDescent="0.25">
      <c r="B313" s="49">
        <f t="shared" si="11"/>
        <v>2049</v>
      </c>
      <c r="C313" s="49">
        <f t="shared" si="12"/>
        <v>2279</v>
      </c>
      <c r="D313" s="49" cm="1">
        <f t="array" ref="D313">INDEX(GMW!$A$2:$NF$60,MATCH(1,(GMW!$NE$2:$NE$60=D$3)*(GMW!$ND$2:$ND$60=D$4)*(GMW!$NF$2:$NF$60=D$1),0),$C313-1966)</f>
        <v>0</v>
      </c>
      <c r="E313" s="49" cm="1">
        <f t="array" ref="E313">INDEX(GMW!$A$2:$NF$60,MATCH(1,(GMW!$NE$2:$NE$60=E$3)*(GMW!$ND$2:$ND$60=E$4)*(GMW!$NF$2:$NF$60=E$1),0),$C313-1966)</f>
        <v>0</v>
      </c>
      <c r="F313" s="49" cm="1">
        <f t="array" ref="F313">INDEX(GMW!$A$2:$NF$60,MATCH(1,(GMW!$NE$2:$NE$60=F$3)*(GMW!$ND$2:$ND$60=F$4)*(GMW!$NF$2:$NF$60=F$1),0),$C313-1966)</f>
        <v>0</v>
      </c>
      <c r="G313" s="49" cm="1">
        <f t="array" ref="G313">INDEX(GMW!$A$2:$NF$60,MATCH(1,(GMW!$NE$2:$NE$60=G$3)*(GMW!$ND$2:$ND$60=G$4)*(GMW!$NF$2:$NF$60=G$1),0),$C313-1966)</f>
        <v>0</v>
      </c>
      <c r="H313" s="49" cm="1">
        <f t="array" ref="H313">INDEX(GMW!$A$2:$NF$60,MATCH(1,(GMW!$NE$2:$NE$60=H$3)*(GMW!$ND$2:$ND$60=H$4)*(GMW!$NF$2:$NF$60=H$1),0),$C313-1966)</f>
        <v>0</v>
      </c>
      <c r="I313" s="49" cm="1">
        <f t="array" ref="I313">INDEX(GMW!$A$2:$NF$60,MATCH(1,(GMW!$NE$2:$NE$60=I$3)*(GMW!$ND$2:$ND$60=I$4)*(GMW!$NF$2:$NF$60=I$1),0),$C313-1966)</f>
        <v>0</v>
      </c>
      <c r="J313" s="49" cm="1">
        <f t="array" ref="J313">INDEX(GMW!$A$2:$NF$60,MATCH(1,(GMW!$NE$2:$NE$60=J$3)*(GMW!$ND$2:$ND$60=J$4)*(GMW!$NF$2:$NF$60=J$1),0),$C313-1966)</f>
        <v>0</v>
      </c>
      <c r="K313" s="49" cm="1">
        <f t="array" ref="K313">INDEX(GMW!$A$2:$NF$60,MATCH(1,(GMW!$NE$2:$NE$60=K$3)*(GMW!$ND$2:$ND$60=K$4)*(GMW!$NF$2:$NF$60=K$1),0),$C313-1966)</f>
        <v>0</v>
      </c>
      <c r="L313" s="49" cm="1">
        <f t="array" ref="L313">INDEX(GMW!$A$2:$NF$60,MATCH(1,(GMW!$NE$2:$NE$60=L$3)*(GMW!$ND$2:$ND$60=L$4)*(GMW!$NF$2:$NF$60=L$1),0),$C313-1966)</f>
        <v>0</v>
      </c>
      <c r="M313" s="49" cm="1">
        <f t="array" ref="M313">INDEX(GMW!$A$2:$NF$60,MATCH(1,(GMW!$NE$2:$NE$60=M$3)*(GMW!$ND$2:$ND$60=M$4)*(GMW!$NF$2:$NF$60=M$1),0),$C313-1966)</f>
        <v>0</v>
      </c>
      <c r="N313" s="49" cm="1">
        <f t="array" ref="N313">INDEX(GMW!$A$2:$NF$60,MATCH(1,(GMW!$NE$2:$NE$60=N$3)*(GMW!$ND$2:$ND$60=N$4)*(GMW!$NF$2:$NF$60=N$1),0),$C313-1966)</f>
        <v>0</v>
      </c>
      <c r="O313" s="49" cm="1">
        <f t="array" ref="O313">INDEX(GMW!$A$2:$NF$60,MATCH(1,(GMW!$NE$2:$NE$60=O$3)*(GMW!$ND$2:$ND$60=O$4)*(GMW!$NF$2:$NF$60=O$1),0),$C313-1966)</f>
        <v>0</v>
      </c>
      <c r="P313" s="49" cm="1">
        <f t="array" ref="P313">INDEX(GMW!$A$2:$NF$60,MATCH(1,(GMW!$NE$2:$NE$60=P$3)*(GMW!$ND$2:$ND$60=P$4)*(GMW!$NF$2:$NF$60=P$1),0),$C313-1966)</f>
        <v>0</v>
      </c>
      <c r="Q313" s="49" cm="1">
        <f t="array" ref="Q313">INDEX(GMW!$A$2:$NF$60,MATCH(1,(GMW!$NE$2:$NE$60=Q$3)*(GMW!$ND$2:$ND$60=Q$4)*(GMW!$NF$2:$NF$60=Q$1),0),$C313-1966)</f>
        <v>0</v>
      </c>
    </row>
    <row r="314" spans="1:17" x14ac:dyDescent="0.25">
      <c r="B314" s="49">
        <f t="shared" si="11"/>
        <v>2049</v>
      </c>
      <c r="C314" s="49">
        <f t="shared" si="12"/>
        <v>2280</v>
      </c>
      <c r="D314" s="49" cm="1">
        <f t="array" ref="D314">INDEX(GMW!$A$2:$NF$60,MATCH(1,(GMW!$NE$2:$NE$60=D$3)*(GMW!$ND$2:$ND$60=D$4)*(GMW!$NF$2:$NF$60=D$1),0),$C314-1966)</f>
        <v>0</v>
      </c>
      <c r="E314" s="49" cm="1">
        <f t="array" ref="E314">INDEX(GMW!$A$2:$NF$60,MATCH(1,(GMW!$NE$2:$NE$60=E$3)*(GMW!$ND$2:$ND$60=E$4)*(GMW!$NF$2:$NF$60=E$1),0),$C314-1966)</f>
        <v>0</v>
      </c>
      <c r="F314" s="49" cm="1">
        <f t="array" ref="F314">INDEX(GMW!$A$2:$NF$60,MATCH(1,(GMW!$NE$2:$NE$60=F$3)*(GMW!$ND$2:$ND$60=F$4)*(GMW!$NF$2:$NF$60=F$1),0),$C314-1966)</f>
        <v>0</v>
      </c>
      <c r="G314" s="49" cm="1">
        <f t="array" ref="G314">INDEX(GMW!$A$2:$NF$60,MATCH(1,(GMW!$NE$2:$NE$60=G$3)*(GMW!$ND$2:$ND$60=G$4)*(GMW!$NF$2:$NF$60=G$1),0),$C314-1966)</f>
        <v>0</v>
      </c>
      <c r="H314" s="49" cm="1">
        <f t="array" ref="H314">INDEX(GMW!$A$2:$NF$60,MATCH(1,(GMW!$NE$2:$NE$60=H$3)*(GMW!$ND$2:$ND$60=H$4)*(GMW!$NF$2:$NF$60=H$1),0),$C314-1966)</f>
        <v>0</v>
      </c>
      <c r="I314" s="49" cm="1">
        <f t="array" ref="I314">INDEX(GMW!$A$2:$NF$60,MATCH(1,(GMW!$NE$2:$NE$60=I$3)*(GMW!$ND$2:$ND$60=I$4)*(GMW!$NF$2:$NF$60=I$1),0),$C314-1966)</f>
        <v>0</v>
      </c>
      <c r="J314" s="49" cm="1">
        <f t="array" ref="J314">INDEX(GMW!$A$2:$NF$60,MATCH(1,(GMW!$NE$2:$NE$60=J$3)*(GMW!$ND$2:$ND$60=J$4)*(GMW!$NF$2:$NF$60=J$1),0),$C314-1966)</f>
        <v>0</v>
      </c>
      <c r="K314" s="49" cm="1">
        <f t="array" ref="K314">INDEX(GMW!$A$2:$NF$60,MATCH(1,(GMW!$NE$2:$NE$60=K$3)*(GMW!$ND$2:$ND$60=K$4)*(GMW!$NF$2:$NF$60=K$1),0),$C314-1966)</f>
        <v>0</v>
      </c>
      <c r="L314" s="49" cm="1">
        <f t="array" ref="L314">INDEX(GMW!$A$2:$NF$60,MATCH(1,(GMW!$NE$2:$NE$60=L$3)*(GMW!$ND$2:$ND$60=L$4)*(GMW!$NF$2:$NF$60=L$1),0),$C314-1966)</f>
        <v>0</v>
      </c>
      <c r="M314" s="49" cm="1">
        <f t="array" ref="M314">INDEX(GMW!$A$2:$NF$60,MATCH(1,(GMW!$NE$2:$NE$60=M$3)*(GMW!$ND$2:$ND$60=M$4)*(GMW!$NF$2:$NF$60=M$1),0),$C314-1966)</f>
        <v>0</v>
      </c>
      <c r="N314" s="49" cm="1">
        <f t="array" ref="N314">INDEX(GMW!$A$2:$NF$60,MATCH(1,(GMW!$NE$2:$NE$60=N$3)*(GMW!$ND$2:$ND$60=N$4)*(GMW!$NF$2:$NF$60=N$1),0),$C314-1966)</f>
        <v>0</v>
      </c>
      <c r="O314" s="49" cm="1">
        <f t="array" ref="O314">INDEX(GMW!$A$2:$NF$60,MATCH(1,(GMW!$NE$2:$NE$60=O$3)*(GMW!$ND$2:$ND$60=O$4)*(GMW!$NF$2:$NF$60=O$1),0),$C314-1966)</f>
        <v>0</v>
      </c>
      <c r="P314" s="49" cm="1">
        <f t="array" ref="P314">INDEX(GMW!$A$2:$NF$60,MATCH(1,(GMW!$NE$2:$NE$60=P$3)*(GMW!$ND$2:$ND$60=P$4)*(GMW!$NF$2:$NF$60=P$1),0),$C314-1966)</f>
        <v>0</v>
      </c>
      <c r="Q314" s="49" cm="1">
        <f t="array" ref="Q314">INDEX(GMW!$A$2:$NF$60,MATCH(1,(GMW!$NE$2:$NE$60=Q$3)*(GMW!$ND$2:$ND$60=Q$4)*(GMW!$NF$2:$NF$60=Q$1),0),$C314-1966)</f>
        <v>0</v>
      </c>
    </row>
    <row r="315" spans="1:17" x14ac:dyDescent="0.25">
      <c r="A315" s="49">
        <v>2050</v>
      </c>
      <c r="B315" s="49">
        <f t="shared" si="11"/>
        <v>2050</v>
      </c>
      <c r="C315" s="49">
        <f t="shared" si="12"/>
        <v>2281</v>
      </c>
      <c r="D315" s="49" cm="1">
        <f t="array" ref="D315">INDEX(GMW!$A$2:$NF$60,MATCH(1,(GMW!$NE$2:$NE$60=D$3)*(GMW!$ND$2:$ND$60=D$4)*(GMW!$NF$2:$NF$60=D$1),0),$C315-1966)</f>
        <v>0</v>
      </c>
      <c r="E315" s="49" cm="1">
        <f t="array" ref="E315">INDEX(GMW!$A$2:$NF$60,MATCH(1,(GMW!$NE$2:$NE$60=E$3)*(GMW!$ND$2:$ND$60=E$4)*(GMW!$NF$2:$NF$60=E$1),0),$C315-1966)</f>
        <v>0</v>
      </c>
      <c r="F315" s="49" cm="1">
        <f t="array" ref="F315">INDEX(GMW!$A$2:$NF$60,MATCH(1,(GMW!$NE$2:$NE$60=F$3)*(GMW!$ND$2:$ND$60=F$4)*(GMW!$NF$2:$NF$60=F$1),0),$C315-1966)</f>
        <v>0</v>
      </c>
      <c r="G315" s="49" cm="1">
        <f t="array" ref="G315">INDEX(GMW!$A$2:$NF$60,MATCH(1,(GMW!$NE$2:$NE$60=G$3)*(GMW!$ND$2:$ND$60=G$4)*(GMW!$NF$2:$NF$60=G$1),0),$C315-1966)</f>
        <v>0</v>
      </c>
      <c r="H315" s="49" cm="1">
        <f t="array" ref="H315">INDEX(GMW!$A$2:$NF$60,MATCH(1,(GMW!$NE$2:$NE$60=H$3)*(GMW!$ND$2:$ND$60=H$4)*(GMW!$NF$2:$NF$60=H$1),0),$C315-1966)</f>
        <v>0</v>
      </c>
      <c r="I315" s="49" cm="1">
        <f t="array" ref="I315">INDEX(GMW!$A$2:$NF$60,MATCH(1,(GMW!$NE$2:$NE$60=I$3)*(GMW!$ND$2:$ND$60=I$4)*(GMW!$NF$2:$NF$60=I$1),0),$C315-1966)</f>
        <v>0</v>
      </c>
      <c r="J315" s="49" cm="1">
        <f t="array" ref="J315">INDEX(GMW!$A$2:$NF$60,MATCH(1,(GMW!$NE$2:$NE$60=J$3)*(GMW!$ND$2:$ND$60=J$4)*(GMW!$NF$2:$NF$60=J$1),0),$C315-1966)</f>
        <v>0</v>
      </c>
      <c r="K315" s="49" cm="1">
        <f t="array" ref="K315">INDEX(GMW!$A$2:$NF$60,MATCH(1,(GMW!$NE$2:$NE$60=K$3)*(GMW!$ND$2:$ND$60=K$4)*(GMW!$NF$2:$NF$60=K$1),0),$C315-1966)</f>
        <v>0</v>
      </c>
      <c r="L315" s="49" cm="1">
        <f t="array" ref="L315">INDEX(GMW!$A$2:$NF$60,MATCH(1,(GMW!$NE$2:$NE$60=L$3)*(GMW!$ND$2:$ND$60=L$4)*(GMW!$NF$2:$NF$60=L$1),0),$C315-1966)</f>
        <v>0</v>
      </c>
      <c r="M315" s="49" cm="1">
        <f t="array" ref="M315">INDEX(GMW!$A$2:$NF$60,MATCH(1,(GMW!$NE$2:$NE$60=M$3)*(GMW!$ND$2:$ND$60=M$4)*(GMW!$NF$2:$NF$60=M$1),0),$C315-1966)</f>
        <v>0</v>
      </c>
      <c r="N315" s="49" cm="1">
        <f t="array" ref="N315">INDEX(GMW!$A$2:$NF$60,MATCH(1,(GMW!$NE$2:$NE$60=N$3)*(GMW!$ND$2:$ND$60=N$4)*(GMW!$NF$2:$NF$60=N$1),0),$C315-1966)</f>
        <v>0</v>
      </c>
      <c r="O315" s="49" cm="1">
        <f t="array" ref="O315">INDEX(GMW!$A$2:$NF$60,MATCH(1,(GMW!$NE$2:$NE$60=O$3)*(GMW!$ND$2:$ND$60=O$4)*(GMW!$NF$2:$NF$60=O$1),0),$C315-1966)</f>
        <v>0</v>
      </c>
      <c r="P315" s="49" cm="1">
        <f t="array" ref="P315">INDEX(GMW!$A$2:$NF$60,MATCH(1,(GMW!$NE$2:$NE$60=P$3)*(GMW!$ND$2:$ND$60=P$4)*(GMW!$NF$2:$NF$60=P$1),0),$C315-1966)</f>
        <v>0</v>
      </c>
      <c r="Q315" s="49" cm="1">
        <f t="array" ref="Q315">INDEX(GMW!$A$2:$NF$60,MATCH(1,(GMW!$NE$2:$NE$60=Q$3)*(GMW!$ND$2:$ND$60=Q$4)*(GMW!$NF$2:$NF$60=Q$1),0),$C315-1966)</f>
        <v>0</v>
      </c>
    </row>
    <row r="316" spans="1:17" x14ac:dyDescent="0.25">
      <c r="B316" s="49">
        <f t="shared" si="11"/>
        <v>2050</v>
      </c>
      <c r="C316" s="49">
        <f t="shared" si="12"/>
        <v>2282</v>
      </c>
      <c r="D316" s="49" cm="1">
        <f t="array" ref="D316">INDEX(GMW!$A$2:$NF$60,MATCH(1,(GMW!$NE$2:$NE$60=D$3)*(GMW!$ND$2:$ND$60=D$4)*(GMW!$NF$2:$NF$60=D$1),0),$C316-1966)</f>
        <v>0</v>
      </c>
      <c r="E316" s="49" cm="1">
        <f t="array" ref="E316">INDEX(GMW!$A$2:$NF$60,MATCH(1,(GMW!$NE$2:$NE$60=E$3)*(GMW!$ND$2:$ND$60=E$4)*(GMW!$NF$2:$NF$60=E$1),0),$C316-1966)</f>
        <v>0</v>
      </c>
      <c r="F316" s="49" cm="1">
        <f t="array" ref="F316">INDEX(GMW!$A$2:$NF$60,MATCH(1,(GMW!$NE$2:$NE$60=F$3)*(GMW!$ND$2:$ND$60=F$4)*(GMW!$NF$2:$NF$60=F$1),0),$C316-1966)</f>
        <v>0</v>
      </c>
      <c r="G316" s="49" cm="1">
        <f t="array" ref="G316">INDEX(GMW!$A$2:$NF$60,MATCH(1,(GMW!$NE$2:$NE$60=G$3)*(GMW!$ND$2:$ND$60=G$4)*(GMW!$NF$2:$NF$60=G$1),0),$C316-1966)</f>
        <v>0</v>
      </c>
      <c r="H316" s="49" cm="1">
        <f t="array" ref="H316">INDEX(GMW!$A$2:$NF$60,MATCH(1,(GMW!$NE$2:$NE$60=H$3)*(GMW!$ND$2:$ND$60=H$4)*(GMW!$NF$2:$NF$60=H$1),0),$C316-1966)</f>
        <v>0</v>
      </c>
      <c r="I316" s="49" cm="1">
        <f t="array" ref="I316">INDEX(GMW!$A$2:$NF$60,MATCH(1,(GMW!$NE$2:$NE$60=I$3)*(GMW!$ND$2:$ND$60=I$4)*(GMW!$NF$2:$NF$60=I$1),0),$C316-1966)</f>
        <v>0</v>
      </c>
      <c r="J316" s="49" cm="1">
        <f t="array" ref="J316">INDEX(GMW!$A$2:$NF$60,MATCH(1,(GMW!$NE$2:$NE$60=J$3)*(GMW!$ND$2:$ND$60=J$4)*(GMW!$NF$2:$NF$60=J$1),0),$C316-1966)</f>
        <v>0</v>
      </c>
      <c r="K316" s="49" cm="1">
        <f t="array" ref="K316">INDEX(GMW!$A$2:$NF$60,MATCH(1,(GMW!$NE$2:$NE$60=K$3)*(GMW!$ND$2:$ND$60=K$4)*(GMW!$NF$2:$NF$60=K$1),0),$C316-1966)</f>
        <v>0</v>
      </c>
      <c r="L316" s="49" cm="1">
        <f t="array" ref="L316">INDEX(GMW!$A$2:$NF$60,MATCH(1,(GMW!$NE$2:$NE$60=L$3)*(GMW!$ND$2:$ND$60=L$4)*(GMW!$NF$2:$NF$60=L$1),0),$C316-1966)</f>
        <v>0</v>
      </c>
      <c r="M316" s="49" cm="1">
        <f t="array" ref="M316">INDEX(GMW!$A$2:$NF$60,MATCH(1,(GMW!$NE$2:$NE$60=M$3)*(GMW!$ND$2:$ND$60=M$4)*(GMW!$NF$2:$NF$60=M$1),0),$C316-1966)</f>
        <v>0</v>
      </c>
      <c r="N316" s="49" cm="1">
        <f t="array" ref="N316">INDEX(GMW!$A$2:$NF$60,MATCH(1,(GMW!$NE$2:$NE$60=N$3)*(GMW!$ND$2:$ND$60=N$4)*(GMW!$NF$2:$NF$60=N$1),0),$C316-1966)</f>
        <v>0</v>
      </c>
      <c r="O316" s="49" cm="1">
        <f t="array" ref="O316">INDEX(GMW!$A$2:$NF$60,MATCH(1,(GMW!$NE$2:$NE$60=O$3)*(GMW!$ND$2:$ND$60=O$4)*(GMW!$NF$2:$NF$60=O$1),0),$C316-1966)</f>
        <v>0</v>
      </c>
      <c r="P316" s="49" cm="1">
        <f t="array" ref="P316">INDEX(GMW!$A$2:$NF$60,MATCH(1,(GMW!$NE$2:$NE$60=P$3)*(GMW!$ND$2:$ND$60=P$4)*(GMW!$NF$2:$NF$60=P$1),0),$C316-1966)</f>
        <v>0</v>
      </c>
      <c r="Q316" s="49" cm="1">
        <f t="array" ref="Q316">INDEX(GMW!$A$2:$NF$60,MATCH(1,(GMW!$NE$2:$NE$60=Q$3)*(GMW!$ND$2:$ND$60=Q$4)*(GMW!$NF$2:$NF$60=Q$1),0),$C316-1966)</f>
        <v>0</v>
      </c>
    </row>
    <row r="317" spans="1:17" x14ac:dyDescent="0.25">
      <c r="B317" s="49">
        <f t="shared" si="11"/>
        <v>2050</v>
      </c>
      <c r="C317" s="49">
        <f t="shared" si="12"/>
        <v>2283</v>
      </c>
      <c r="D317" s="49" cm="1">
        <f t="array" ref="D317">INDEX(GMW!$A$2:$NF$60,MATCH(1,(GMW!$NE$2:$NE$60=D$3)*(GMW!$ND$2:$ND$60=D$4)*(GMW!$NF$2:$NF$60=D$1),0),$C317-1966)</f>
        <v>0</v>
      </c>
      <c r="E317" s="49" cm="1">
        <f t="array" ref="E317">INDEX(GMW!$A$2:$NF$60,MATCH(1,(GMW!$NE$2:$NE$60=E$3)*(GMW!$ND$2:$ND$60=E$4)*(GMW!$NF$2:$NF$60=E$1),0),$C317-1966)</f>
        <v>0</v>
      </c>
      <c r="F317" s="49" cm="1">
        <f t="array" ref="F317">INDEX(GMW!$A$2:$NF$60,MATCH(1,(GMW!$NE$2:$NE$60=F$3)*(GMW!$ND$2:$ND$60=F$4)*(GMW!$NF$2:$NF$60=F$1),0),$C317-1966)</f>
        <v>0</v>
      </c>
      <c r="G317" s="49" cm="1">
        <f t="array" ref="G317">INDEX(GMW!$A$2:$NF$60,MATCH(1,(GMW!$NE$2:$NE$60=G$3)*(GMW!$ND$2:$ND$60=G$4)*(GMW!$NF$2:$NF$60=G$1),0),$C317-1966)</f>
        <v>0</v>
      </c>
      <c r="H317" s="49" cm="1">
        <f t="array" ref="H317">INDEX(GMW!$A$2:$NF$60,MATCH(1,(GMW!$NE$2:$NE$60=H$3)*(GMW!$ND$2:$ND$60=H$4)*(GMW!$NF$2:$NF$60=H$1),0),$C317-1966)</f>
        <v>0</v>
      </c>
      <c r="I317" s="49" cm="1">
        <f t="array" ref="I317">INDEX(GMW!$A$2:$NF$60,MATCH(1,(GMW!$NE$2:$NE$60=I$3)*(GMW!$ND$2:$ND$60=I$4)*(GMW!$NF$2:$NF$60=I$1),0),$C317-1966)</f>
        <v>0</v>
      </c>
      <c r="J317" s="49" cm="1">
        <f t="array" ref="J317">INDEX(GMW!$A$2:$NF$60,MATCH(1,(GMW!$NE$2:$NE$60=J$3)*(GMW!$ND$2:$ND$60=J$4)*(GMW!$NF$2:$NF$60=J$1),0),$C317-1966)</f>
        <v>0</v>
      </c>
      <c r="K317" s="49" cm="1">
        <f t="array" ref="K317">INDEX(GMW!$A$2:$NF$60,MATCH(1,(GMW!$NE$2:$NE$60=K$3)*(GMW!$ND$2:$ND$60=K$4)*(GMW!$NF$2:$NF$60=K$1),0),$C317-1966)</f>
        <v>0</v>
      </c>
      <c r="L317" s="49" cm="1">
        <f t="array" ref="L317">INDEX(GMW!$A$2:$NF$60,MATCH(1,(GMW!$NE$2:$NE$60=L$3)*(GMW!$ND$2:$ND$60=L$4)*(GMW!$NF$2:$NF$60=L$1),0),$C317-1966)</f>
        <v>0</v>
      </c>
      <c r="M317" s="49" cm="1">
        <f t="array" ref="M317">INDEX(GMW!$A$2:$NF$60,MATCH(1,(GMW!$NE$2:$NE$60=M$3)*(GMW!$ND$2:$ND$60=M$4)*(GMW!$NF$2:$NF$60=M$1),0),$C317-1966)</f>
        <v>0</v>
      </c>
      <c r="N317" s="49" cm="1">
        <f t="array" ref="N317">INDEX(GMW!$A$2:$NF$60,MATCH(1,(GMW!$NE$2:$NE$60=N$3)*(GMW!$ND$2:$ND$60=N$4)*(GMW!$NF$2:$NF$60=N$1),0),$C317-1966)</f>
        <v>0</v>
      </c>
      <c r="O317" s="49" cm="1">
        <f t="array" ref="O317">INDEX(GMW!$A$2:$NF$60,MATCH(1,(GMW!$NE$2:$NE$60=O$3)*(GMW!$ND$2:$ND$60=O$4)*(GMW!$NF$2:$NF$60=O$1),0),$C317-1966)</f>
        <v>0</v>
      </c>
      <c r="P317" s="49" cm="1">
        <f t="array" ref="P317">INDEX(GMW!$A$2:$NF$60,MATCH(1,(GMW!$NE$2:$NE$60=P$3)*(GMW!$ND$2:$ND$60=P$4)*(GMW!$NF$2:$NF$60=P$1),0),$C317-1966)</f>
        <v>0</v>
      </c>
      <c r="Q317" s="49" cm="1">
        <f t="array" ref="Q317">INDEX(GMW!$A$2:$NF$60,MATCH(1,(GMW!$NE$2:$NE$60=Q$3)*(GMW!$ND$2:$ND$60=Q$4)*(GMW!$NF$2:$NF$60=Q$1),0),$C317-1966)</f>
        <v>0</v>
      </c>
    </row>
    <row r="318" spans="1:17" x14ac:dyDescent="0.25">
      <c r="B318" s="49">
        <f t="shared" si="11"/>
        <v>2050</v>
      </c>
      <c r="C318" s="49">
        <f t="shared" si="12"/>
        <v>2284</v>
      </c>
      <c r="D318" s="49" cm="1">
        <f t="array" ref="D318">INDEX(GMW!$A$2:$NF$60,MATCH(1,(GMW!$NE$2:$NE$60=D$3)*(GMW!$ND$2:$ND$60=D$4)*(GMW!$NF$2:$NF$60=D$1),0),$C318-1966)</f>
        <v>0</v>
      </c>
      <c r="E318" s="49" cm="1">
        <f t="array" ref="E318">INDEX(GMW!$A$2:$NF$60,MATCH(1,(GMW!$NE$2:$NE$60=E$3)*(GMW!$ND$2:$ND$60=E$4)*(GMW!$NF$2:$NF$60=E$1),0),$C318-1966)</f>
        <v>0</v>
      </c>
      <c r="F318" s="49" cm="1">
        <f t="array" ref="F318">INDEX(GMW!$A$2:$NF$60,MATCH(1,(GMW!$NE$2:$NE$60=F$3)*(GMW!$ND$2:$ND$60=F$4)*(GMW!$NF$2:$NF$60=F$1),0),$C318-1966)</f>
        <v>0</v>
      </c>
      <c r="G318" s="49" cm="1">
        <f t="array" ref="G318">INDEX(GMW!$A$2:$NF$60,MATCH(1,(GMW!$NE$2:$NE$60=G$3)*(GMW!$ND$2:$ND$60=G$4)*(GMW!$NF$2:$NF$60=G$1),0),$C318-1966)</f>
        <v>0</v>
      </c>
      <c r="H318" s="49" cm="1">
        <f t="array" ref="H318">INDEX(GMW!$A$2:$NF$60,MATCH(1,(GMW!$NE$2:$NE$60=H$3)*(GMW!$ND$2:$ND$60=H$4)*(GMW!$NF$2:$NF$60=H$1),0),$C318-1966)</f>
        <v>0</v>
      </c>
      <c r="I318" s="49" cm="1">
        <f t="array" ref="I318">INDEX(GMW!$A$2:$NF$60,MATCH(1,(GMW!$NE$2:$NE$60=I$3)*(GMW!$ND$2:$ND$60=I$4)*(GMW!$NF$2:$NF$60=I$1),0),$C318-1966)</f>
        <v>0</v>
      </c>
      <c r="J318" s="49" cm="1">
        <f t="array" ref="J318">INDEX(GMW!$A$2:$NF$60,MATCH(1,(GMW!$NE$2:$NE$60=J$3)*(GMW!$ND$2:$ND$60=J$4)*(GMW!$NF$2:$NF$60=J$1),0),$C318-1966)</f>
        <v>0</v>
      </c>
      <c r="K318" s="49" cm="1">
        <f t="array" ref="K318">INDEX(GMW!$A$2:$NF$60,MATCH(1,(GMW!$NE$2:$NE$60=K$3)*(GMW!$ND$2:$ND$60=K$4)*(GMW!$NF$2:$NF$60=K$1),0),$C318-1966)</f>
        <v>0</v>
      </c>
      <c r="L318" s="49" cm="1">
        <f t="array" ref="L318">INDEX(GMW!$A$2:$NF$60,MATCH(1,(GMW!$NE$2:$NE$60=L$3)*(GMW!$ND$2:$ND$60=L$4)*(GMW!$NF$2:$NF$60=L$1),0),$C318-1966)</f>
        <v>0</v>
      </c>
      <c r="M318" s="49" cm="1">
        <f t="array" ref="M318">INDEX(GMW!$A$2:$NF$60,MATCH(1,(GMW!$NE$2:$NE$60=M$3)*(GMW!$ND$2:$ND$60=M$4)*(GMW!$NF$2:$NF$60=M$1),0),$C318-1966)</f>
        <v>0</v>
      </c>
      <c r="N318" s="49" cm="1">
        <f t="array" ref="N318">INDEX(GMW!$A$2:$NF$60,MATCH(1,(GMW!$NE$2:$NE$60=N$3)*(GMW!$ND$2:$ND$60=N$4)*(GMW!$NF$2:$NF$60=N$1),0),$C318-1966)</f>
        <v>0</v>
      </c>
      <c r="O318" s="49" cm="1">
        <f t="array" ref="O318">INDEX(GMW!$A$2:$NF$60,MATCH(1,(GMW!$NE$2:$NE$60=O$3)*(GMW!$ND$2:$ND$60=O$4)*(GMW!$NF$2:$NF$60=O$1),0),$C318-1966)</f>
        <v>0</v>
      </c>
      <c r="P318" s="49" cm="1">
        <f t="array" ref="P318">INDEX(GMW!$A$2:$NF$60,MATCH(1,(GMW!$NE$2:$NE$60=P$3)*(GMW!$ND$2:$ND$60=P$4)*(GMW!$NF$2:$NF$60=P$1),0),$C318-1966)</f>
        <v>0</v>
      </c>
      <c r="Q318" s="49" cm="1">
        <f t="array" ref="Q318">INDEX(GMW!$A$2:$NF$60,MATCH(1,(GMW!$NE$2:$NE$60=Q$3)*(GMW!$ND$2:$ND$60=Q$4)*(GMW!$NF$2:$NF$60=Q$1),0),$C318-1966)</f>
        <v>0</v>
      </c>
    </row>
    <row r="319" spans="1:17" x14ac:dyDescent="0.25">
      <c r="A319" s="49">
        <v>2051</v>
      </c>
      <c r="B319" s="49">
        <f t="shared" si="11"/>
        <v>2051</v>
      </c>
      <c r="C319" s="49">
        <f t="shared" si="12"/>
        <v>2285</v>
      </c>
      <c r="D319" s="49" cm="1">
        <f t="array" ref="D319">INDEX(GMW!$A$2:$NF$60,MATCH(1,(GMW!$NE$2:$NE$60=D$3)*(GMW!$ND$2:$ND$60=D$4)*(GMW!$NF$2:$NF$60=D$1),0),$C319-1966)</f>
        <v>0</v>
      </c>
      <c r="E319" s="49" cm="1">
        <f t="array" ref="E319">INDEX(GMW!$A$2:$NF$60,MATCH(1,(GMW!$NE$2:$NE$60=E$3)*(GMW!$ND$2:$ND$60=E$4)*(GMW!$NF$2:$NF$60=E$1),0),$C319-1966)</f>
        <v>0</v>
      </c>
      <c r="F319" s="49" cm="1">
        <f t="array" ref="F319">INDEX(GMW!$A$2:$NF$60,MATCH(1,(GMW!$NE$2:$NE$60=F$3)*(GMW!$ND$2:$ND$60=F$4)*(GMW!$NF$2:$NF$60=F$1),0),$C319-1966)</f>
        <v>0</v>
      </c>
      <c r="G319" s="49" cm="1">
        <f t="array" ref="G319">INDEX(GMW!$A$2:$NF$60,MATCH(1,(GMW!$NE$2:$NE$60=G$3)*(GMW!$ND$2:$ND$60=G$4)*(GMW!$NF$2:$NF$60=G$1),0),$C319-1966)</f>
        <v>0</v>
      </c>
      <c r="H319" s="49" cm="1">
        <f t="array" ref="H319">INDEX(GMW!$A$2:$NF$60,MATCH(1,(GMW!$NE$2:$NE$60=H$3)*(GMW!$ND$2:$ND$60=H$4)*(GMW!$NF$2:$NF$60=H$1),0),$C319-1966)</f>
        <v>0</v>
      </c>
      <c r="I319" s="49" cm="1">
        <f t="array" ref="I319">INDEX(GMW!$A$2:$NF$60,MATCH(1,(GMW!$NE$2:$NE$60=I$3)*(GMW!$ND$2:$ND$60=I$4)*(GMW!$NF$2:$NF$60=I$1),0),$C319-1966)</f>
        <v>0</v>
      </c>
      <c r="J319" s="49" cm="1">
        <f t="array" ref="J319">INDEX(GMW!$A$2:$NF$60,MATCH(1,(GMW!$NE$2:$NE$60=J$3)*(GMW!$ND$2:$ND$60=J$4)*(GMW!$NF$2:$NF$60=J$1),0),$C319-1966)</f>
        <v>0</v>
      </c>
      <c r="K319" s="49" cm="1">
        <f t="array" ref="K319">INDEX(GMW!$A$2:$NF$60,MATCH(1,(GMW!$NE$2:$NE$60=K$3)*(GMW!$ND$2:$ND$60=K$4)*(GMW!$NF$2:$NF$60=K$1),0),$C319-1966)</f>
        <v>0</v>
      </c>
      <c r="L319" s="49" cm="1">
        <f t="array" ref="L319">INDEX(GMW!$A$2:$NF$60,MATCH(1,(GMW!$NE$2:$NE$60=L$3)*(GMW!$ND$2:$ND$60=L$4)*(GMW!$NF$2:$NF$60=L$1),0),$C319-1966)</f>
        <v>0</v>
      </c>
      <c r="M319" s="49" cm="1">
        <f t="array" ref="M319">INDEX(GMW!$A$2:$NF$60,MATCH(1,(GMW!$NE$2:$NE$60=M$3)*(GMW!$ND$2:$ND$60=M$4)*(GMW!$NF$2:$NF$60=M$1),0),$C319-1966)</f>
        <v>0</v>
      </c>
      <c r="N319" s="49" cm="1">
        <f t="array" ref="N319">INDEX(GMW!$A$2:$NF$60,MATCH(1,(GMW!$NE$2:$NE$60=N$3)*(GMW!$ND$2:$ND$60=N$4)*(GMW!$NF$2:$NF$60=N$1),0),$C319-1966)</f>
        <v>0</v>
      </c>
      <c r="O319" s="49" cm="1">
        <f t="array" ref="O319">INDEX(GMW!$A$2:$NF$60,MATCH(1,(GMW!$NE$2:$NE$60=O$3)*(GMW!$ND$2:$ND$60=O$4)*(GMW!$NF$2:$NF$60=O$1),0),$C319-1966)</f>
        <v>0</v>
      </c>
      <c r="P319" s="49" cm="1">
        <f t="array" ref="P319">INDEX(GMW!$A$2:$NF$60,MATCH(1,(GMW!$NE$2:$NE$60=P$3)*(GMW!$ND$2:$ND$60=P$4)*(GMW!$NF$2:$NF$60=P$1),0),$C319-1966)</f>
        <v>0</v>
      </c>
      <c r="Q319" s="49" cm="1">
        <f t="array" ref="Q319">INDEX(GMW!$A$2:$NF$60,MATCH(1,(GMW!$NE$2:$NE$60=Q$3)*(GMW!$ND$2:$ND$60=Q$4)*(GMW!$NF$2:$NF$60=Q$1),0),$C319-1966)</f>
        <v>0</v>
      </c>
    </row>
    <row r="320" spans="1:17" x14ac:dyDescent="0.25">
      <c r="B320" s="49">
        <f t="shared" si="11"/>
        <v>2051</v>
      </c>
      <c r="C320" s="49">
        <f t="shared" si="12"/>
        <v>2286</v>
      </c>
      <c r="D320" s="49" cm="1">
        <f t="array" ref="D320">INDEX(GMW!$A$2:$NF$60,MATCH(1,(GMW!$NE$2:$NE$60=D$3)*(GMW!$ND$2:$ND$60=D$4)*(GMW!$NF$2:$NF$60=D$1),0),$C320-1966)</f>
        <v>0</v>
      </c>
      <c r="E320" s="49" cm="1">
        <f t="array" ref="E320">INDEX(GMW!$A$2:$NF$60,MATCH(1,(GMW!$NE$2:$NE$60=E$3)*(GMW!$ND$2:$ND$60=E$4)*(GMW!$NF$2:$NF$60=E$1),0),$C320-1966)</f>
        <v>0</v>
      </c>
      <c r="F320" s="49" cm="1">
        <f t="array" ref="F320">INDEX(GMW!$A$2:$NF$60,MATCH(1,(GMW!$NE$2:$NE$60=F$3)*(GMW!$ND$2:$ND$60=F$4)*(GMW!$NF$2:$NF$60=F$1),0),$C320-1966)</f>
        <v>0</v>
      </c>
      <c r="G320" s="49" cm="1">
        <f t="array" ref="G320">INDEX(GMW!$A$2:$NF$60,MATCH(1,(GMW!$NE$2:$NE$60=G$3)*(GMW!$ND$2:$ND$60=G$4)*(GMW!$NF$2:$NF$60=G$1),0),$C320-1966)</f>
        <v>0</v>
      </c>
      <c r="H320" s="49" cm="1">
        <f t="array" ref="H320">INDEX(GMW!$A$2:$NF$60,MATCH(1,(GMW!$NE$2:$NE$60=H$3)*(GMW!$ND$2:$ND$60=H$4)*(GMW!$NF$2:$NF$60=H$1),0),$C320-1966)</f>
        <v>0</v>
      </c>
      <c r="I320" s="49" cm="1">
        <f t="array" ref="I320">INDEX(GMW!$A$2:$NF$60,MATCH(1,(GMW!$NE$2:$NE$60=I$3)*(GMW!$ND$2:$ND$60=I$4)*(GMW!$NF$2:$NF$60=I$1),0),$C320-1966)</f>
        <v>0</v>
      </c>
      <c r="J320" s="49" cm="1">
        <f t="array" ref="J320">INDEX(GMW!$A$2:$NF$60,MATCH(1,(GMW!$NE$2:$NE$60=J$3)*(GMW!$ND$2:$ND$60=J$4)*(GMW!$NF$2:$NF$60=J$1),0),$C320-1966)</f>
        <v>0</v>
      </c>
      <c r="K320" s="49" cm="1">
        <f t="array" ref="K320">INDEX(GMW!$A$2:$NF$60,MATCH(1,(GMW!$NE$2:$NE$60=K$3)*(GMW!$ND$2:$ND$60=K$4)*(GMW!$NF$2:$NF$60=K$1),0),$C320-1966)</f>
        <v>0</v>
      </c>
      <c r="L320" s="49" cm="1">
        <f t="array" ref="L320">INDEX(GMW!$A$2:$NF$60,MATCH(1,(GMW!$NE$2:$NE$60=L$3)*(GMW!$ND$2:$ND$60=L$4)*(GMW!$NF$2:$NF$60=L$1),0),$C320-1966)</f>
        <v>0</v>
      </c>
      <c r="M320" s="49" cm="1">
        <f t="array" ref="M320">INDEX(GMW!$A$2:$NF$60,MATCH(1,(GMW!$NE$2:$NE$60=M$3)*(GMW!$ND$2:$ND$60=M$4)*(GMW!$NF$2:$NF$60=M$1),0),$C320-1966)</f>
        <v>0</v>
      </c>
      <c r="N320" s="49" cm="1">
        <f t="array" ref="N320">INDEX(GMW!$A$2:$NF$60,MATCH(1,(GMW!$NE$2:$NE$60=N$3)*(GMW!$ND$2:$ND$60=N$4)*(GMW!$NF$2:$NF$60=N$1),0),$C320-1966)</f>
        <v>0</v>
      </c>
      <c r="O320" s="49" cm="1">
        <f t="array" ref="O320">INDEX(GMW!$A$2:$NF$60,MATCH(1,(GMW!$NE$2:$NE$60=O$3)*(GMW!$ND$2:$ND$60=O$4)*(GMW!$NF$2:$NF$60=O$1),0),$C320-1966)</f>
        <v>0</v>
      </c>
      <c r="P320" s="49" cm="1">
        <f t="array" ref="P320">INDEX(GMW!$A$2:$NF$60,MATCH(1,(GMW!$NE$2:$NE$60=P$3)*(GMW!$ND$2:$ND$60=P$4)*(GMW!$NF$2:$NF$60=P$1),0),$C320-1966)</f>
        <v>0</v>
      </c>
      <c r="Q320" s="49" cm="1">
        <f t="array" ref="Q320">INDEX(GMW!$A$2:$NF$60,MATCH(1,(GMW!$NE$2:$NE$60=Q$3)*(GMW!$ND$2:$ND$60=Q$4)*(GMW!$NF$2:$NF$60=Q$1),0),$C320-1966)</f>
        <v>0</v>
      </c>
    </row>
    <row r="321" spans="1:17" x14ac:dyDescent="0.25">
      <c r="B321" s="49">
        <f t="shared" si="11"/>
        <v>2051</v>
      </c>
      <c r="C321" s="49">
        <f t="shared" si="12"/>
        <v>2287</v>
      </c>
      <c r="D321" s="49" cm="1">
        <f t="array" ref="D321">INDEX(GMW!$A$2:$NF$60,MATCH(1,(GMW!$NE$2:$NE$60=D$3)*(GMW!$ND$2:$ND$60=D$4)*(GMW!$NF$2:$NF$60=D$1),0),$C321-1966)</f>
        <v>0</v>
      </c>
      <c r="E321" s="49" cm="1">
        <f t="array" ref="E321">INDEX(GMW!$A$2:$NF$60,MATCH(1,(GMW!$NE$2:$NE$60=E$3)*(GMW!$ND$2:$ND$60=E$4)*(GMW!$NF$2:$NF$60=E$1),0),$C321-1966)</f>
        <v>0</v>
      </c>
      <c r="F321" s="49" cm="1">
        <f t="array" ref="F321">INDEX(GMW!$A$2:$NF$60,MATCH(1,(GMW!$NE$2:$NE$60=F$3)*(GMW!$ND$2:$ND$60=F$4)*(GMW!$NF$2:$NF$60=F$1),0),$C321-1966)</f>
        <v>0</v>
      </c>
      <c r="G321" s="49" cm="1">
        <f t="array" ref="G321">INDEX(GMW!$A$2:$NF$60,MATCH(1,(GMW!$NE$2:$NE$60=G$3)*(GMW!$ND$2:$ND$60=G$4)*(GMW!$NF$2:$NF$60=G$1),0),$C321-1966)</f>
        <v>0</v>
      </c>
      <c r="H321" s="49" cm="1">
        <f t="array" ref="H321">INDEX(GMW!$A$2:$NF$60,MATCH(1,(GMW!$NE$2:$NE$60=H$3)*(GMW!$ND$2:$ND$60=H$4)*(GMW!$NF$2:$NF$60=H$1),0),$C321-1966)</f>
        <v>0</v>
      </c>
      <c r="I321" s="49" cm="1">
        <f t="array" ref="I321">INDEX(GMW!$A$2:$NF$60,MATCH(1,(GMW!$NE$2:$NE$60=I$3)*(GMW!$ND$2:$ND$60=I$4)*(GMW!$NF$2:$NF$60=I$1),0),$C321-1966)</f>
        <v>0</v>
      </c>
      <c r="J321" s="49" cm="1">
        <f t="array" ref="J321">INDEX(GMW!$A$2:$NF$60,MATCH(1,(GMW!$NE$2:$NE$60=J$3)*(GMW!$ND$2:$ND$60=J$4)*(GMW!$NF$2:$NF$60=J$1),0),$C321-1966)</f>
        <v>0</v>
      </c>
      <c r="K321" s="49" cm="1">
        <f t="array" ref="K321">INDEX(GMW!$A$2:$NF$60,MATCH(1,(GMW!$NE$2:$NE$60=K$3)*(GMW!$ND$2:$ND$60=K$4)*(GMW!$NF$2:$NF$60=K$1),0),$C321-1966)</f>
        <v>0</v>
      </c>
      <c r="L321" s="49" cm="1">
        <f t="array" ref="L321">INDEX(GMW!$A$2:$NF$60,MATCH(1,(GMW!$NE$2:$NE$60=L$3)*(GMW!$ND$2:$ND$60=L$4)*(GMW!$NF$2:$NF$60=L$1),0),$C321-1966)</f>
        <v>0</v>
      </c>
      <c r="M321" s="49" cm="1">
        <f t="array" ref="M321">INDEX(GMW!$A$2:$NF$60,MATCH(1,(GMW!$NE$2:$NE$60=M$3)*(GMW!$ND$2:$ND$60=M$4)*(GMW!$NF$2:$NF$60=M$1),0),$C321-1966)</f>
        <v>0</v>
      </c>
      <c r="N321" s="49" cm="1">
        <f t="array" ref="N321">INDEX(GMW!$A$2:$NF$60,MATCH(1,(GMW!$NE$2:$NE$60=N$3)*(GMW!$ND$2:$ND$60=N$4)*(GMW!$NF$2:$NF$60=N$1),0),$C321-1966)</f>
        <v>0</v>
      </c>
      <c r="O321" s="49" cm="1">
        <f t="array" ref="O321">INDEX(GMW!$A$2:$NF$60,MATCH(1,(GMW!$NE$2:$NE$60=O$3)*(GMW!$ND$2:$ND$60=O$4)*(GMW!$NF$2:$NF$60=O$1),0),$C321-1966)</f>
        <v>0</v>
      </c>
      <c r="P321" s="49" cm="1">
        <f t="array" ref="P321">INDEX(GMW!$A$2:$NF$60,MATCH(1,(GMW!$NE$2:$NE$60=P$3)*(GMW!$ND$2:$ND$60=P$4)*(GMW!$NF$2:$NF$60=P$1),0),$C321-1966)</f>
        <v>0</v>
      </c>
      <c r="Q321" s="49" cm="1">
        <f t="array" ref="Q321">INDEX(GMW!$A$2:$NF$60,MATCH(1,(GMW!$NE$2:$NE$60=Q$3)*(GMW!$ND$2:$ND$60=Q$4)*(GMW!$NF$2:$NF$60=Q$1),0),$C321-1966)</f>
        <v>0</v>
      </c>
    </row>
    <row r="322" spans="1:17" x14ac:dyDescent="0.25">
      <c r="B322" s="49">
        <f t="shared" si="11"/>
        <v>2051</v>
      </c>
      <c r="C322" s="49">
        <f t="shared" si="12"/>
        <v>2288</v>
      </c>
      <c r="D322" s="49" cm="1">
        <f t="array" ref="D322">INDEX(GMW!$A$2:$NF$60,MATCH(1,(GMW!$NE$2:$NE$60=D$3)*(GMW!$ND$2:$ND$60=D$4)*(GMW!$NF$2:$NF$60=D$1),0),$C322-1966)</f>
        <v>0</v>
      </c>
      <c r="E322" s="49" cm="1">
        <f t="array" ref="E322">INDEX(GMW!$A$2:$NF$60,MATCH(1,(GMW!$NE$2:$NE$60=E$3)*(GMW!$ND$2:$ND$60=E$4)*(GMW!$NF$2:$NF$60=E$1),0),$C322-1966)</f>
        <v>0</v>
      </c>
      <c r="F322" s="49" cm="1">
        <f t="array" ref="F322">INDEX(GMW!$A$2:$NF$60,MATCH(1,(GMW!$NE$2:$NE$60=F$3)*(GMW!$ND$2:$ND$60=F$4)*(GMW!$NF$2:$NF$60=F$1),0),$C322-1966)</f>
        <v>0</v>
      </c>
      <c r="G322" s="49" cm="1">
        <f t="array" ref="G322">INDEX(GMW!$A$2:$NF$60,MATCH(1,(GMW!$NE$2:$NE$60=G$3)*(GMW!$ND$2:$ND$60=G$4)*(GMW!$NF$2:$NF$60=G$1),0),$C322-1966)</f>
        <v>0</v>
      </c>
      <c r="H322" s="49" cm="1">
        <f t="array" ref="H322">INDEX(GMW!$A$2:$NF$60,MATCH(1,(GMW!$NE$2:$NE$60=H$3)*(GMW!$ND$2:$ND$60=H$4)*(GMW!$NF$2:$NF$60=H$1),0),$C322-1966)</f>
        <v>0</v>
      </c>
      <c r="I322" s="49" cm="1">
        <f t="array" ref="I322">INDEX(GMW!$A$2:$NF$60,MATCH(1,(GMW!$NE$2:$NE$60=I$3)*(GMW!$ND$2:$ND$60=I$4)*(GMW!$NF$2:$NF$60=I$1),0),$C322-1966)</f>
        <v>0</v>
      </c>
      <c r="J322" s="49" cm="1">
        <f t="array" ref="J322">INDEX(GMW!$A$2:$NF$60,MATCH(1,(GMW!$NE$2:$NE$60=J$3)*(GMW!$ND$2:$ND$60=J$4)*(GMW!$NF$2:$NF$60=J$1),0),$C322-1966)</f>
        <v>0</v>
      </c>
      <c r="K322" s="49" cm="1">
        <f t="array" ref="K322">INDEX(GMW!$A$2:$NF$60,MATCH(1,(GMW!$NE$2:$NE$60=K$3)*(GMW!$ND$2:$ND$60=K$4)*(GMW!$NF$2:$NF$60=K$1),0),$C322-1966)</f>
        <v>0</v>
      </c>
      <c r="L322" s="49" cm="1">
        <f t="array" ref="L322">INDEX(GMW!$A$2:$NF$60,MATCH(1,(GMW!$NE$2:$NE$60=L$3)*(GMW!$ND$2:$ND$60=L$4)*(GMW!$NF$2:$NF$60=L$1),0),$C322-1966)</f>
        <v>0</v>
      </c>
      <c r="M322" s="49" cm="1">
        <f t="array" ref="M322">INDEX(GMW!$A$2:$NF$60,MATCH(1,(GMW!$NE$2:$NE$60=M$3)*(GMW!$ND$2:$ND$60=M$4)*(GMW!$NF$2:$NF$60=M$1),0),$C322-1966)</f>
        <v>0</v>
      </c>
      <c r="N322" s="49" cm="1">
        <f t="array" ref="N322">INDEX(GMW!$A$2:$NF$60,MATCH(1,(GMW!$NE$2:$NE$60=N$3)*(GMW!$ND$2:$ND$60=N$4)*(GMW!$NF$2:$NF$60=N$1),0),$C322-1966)</f>
        <v>0</v>
      </c>
      <c r="O322" s="49" cm="1">
        <f t="array" ref="O322">INDEX(GMW!$A$2:$NF$60,MATCH(1,(GMW!$NE$2:$NE$60=O$3)*(GMW!$ND$2:$ND$60=O$4)*(GMW!$NF$2:$NF$60=O$1),0),$C322-1966)</f>
        <v>0</v>
      </c>
      <c r="P322" s="49" cm="1">
        <f t="array" ref="P322">INDEX(GMW!$A$2:$NF$60,MATCH(1,(GMW!$NE$2:$NE$60=P$3)*(GMW!$ND$2:$ND$60=P$4)*(GMW!$NF$2:$NF$60=P$1),0),$C322-1966)</f>
        <v>0</v>
      </c>
      <c r="Q322" s="49" cm="1">
        <f t="array" ref="Q322">INDEX(GMW!$A$2:$NF$60,MATCH(1,(GMW!$NE$2:$NE$60=Q$3)*(GMW!$ND$2:$ND$60=Q$4)*(GMW!$NF$2:$NF$60=Q$1),0),$C322-1966)</f>
        <v>0</v>
      </c>
    </row>
    <row r="323" spans="1:17" x14ac:dyDescent="0.25">
      <c r="A323" s="49">
        <v>2052</v>
      </c>
      <c r="B323" s="49">
        <f t="shared" si="11"/>
        <v>2052</v>
      </c>
      <c r="C323" s="49">
        <f t="shared" si="12"/>
        <v>2289</v>
      </c>
      <c r="D323" s="49" cm="1">
        <f t="array" ref="D323">INDEX(GMW!$A$2:$NF$60,MATCH(1,(GMW!$NE$2:$NE$60=D$3)*(GMW!$ND$2:$ND$60=D$4)*(GMW!$NF$2:$NF$60=D$1),0),$C323-1966)</f>
        <v>0</v>
      </c>
      <c r="E323" s="49" cm="1">
        <f t="array" ref="E323">INDEX(GMW!$A$2:$NF$60,MATCH(1,(GMW!$NE$2:$NE$60=E$3)*(GMW!$ND$2:$ND$60=E$4)*(GMW!$NF$2:$NF$60=E$1),0),$C323-1966)</f>
        <v>0</v>
      </c>
      <c r="F323" s="49" cm="1">
        <f t="array" ref="F323">INDEX(GMW!$A$2:$NF$60,MATCH(1,(GMW!$NE$2:$NE$60=F$3)*(GMW!$ND$2:$ND$60=F$4)*(GMW!$NF$2:$NF$60=F$1),0),$C323-1966)</f>
        <v>0</v>
      </c>
      <c r="G323" s="49" cm="1">
        <f t="array" ref="G323">INDEX(GMW!$A$2:$NF$60,MATCH(1,(GMW!$NE$2:$NE$60=G$3)*(GMW!$ND$2:$ND$60=G$4)*(GMW!$NF$2:$NF$60=G$1),0),$C323-1966)</f>
        <v>0</v>
      </c>
      <c r="H323" s="49" cm="1">
        <f t="array" ref="H323">INDEX(GMW!$A$2:$NF$60,MATCH(1,(GMW!$NE$2:$NE$60=H$3)*(GMW!$ND$2:$ND$60=H$4)*(GMW!$NF$2:$NF$60=H$1),0),$C323-1966)</f>
        <v>0</v>
      </c>
      <c r="I323" s="49" cm="1">
        <f t="array" ref="I323">INDEX(GMW!$A$2:$NF$60,MATCH(1,(GMW!$NE$2:$NE$60=I$3)*(GMW!$ND$2:$ND$60=I$4)*(GMW!$NF$2:$NF$60=I$1),0),$C323-1966)</f>
        <v>0</v>
      </c>
      <c r="J323" s="49" cm="1">
        <f t="array" ref="J323">INDEX(GMW!$A$2:$NF$60,MATCH(1,(GMW!$NE$2:$NE$60=J$3)*(GMW!$ND$2:$ND$60=J$4)*(GMW!$NF$2:$NF$60=J$1),0),$C323-1966)</f>
        <v>0</v>
      </c>
      <c r="K323" s="49" cm="1">
        <f t="array" ref="K323">INDEX(GMW!$A$2:$NF$60,MATCH(1,(GMW!$NE$2:$NE$60=K$3)*(GMW!$ND$2:$ND$60=K$4)*(GMW!$NF$2:$NF$60=K$1),0),$C323-1966)</f>
        <v>0</v>
      </c>
      <c r="L323" s="49" cm="1">
        <f t="array" ref="L323">INDEX(GMW!$A$2:$NF$60,MATCH(1,(GMW!$NE$2:$NE$60=L$3)*(GMW!$ND$2:$ND$60=L$4)*(GMW!$NF$2:$NF$60=L$1),0),$C323-1966)</f>
        <v>0</v>
      </c>
      <c r="M323" s="49" cm="1">
        <f t="array" ref="M323">INDEX(GMW!$A$2:$NF$60,MATCH(1,(GMW!$NE$2:$NE$60=M$3)*(GMW!$ND$2:$ND$60=M$4)*(GMW!$NF$2:$NF$60=M$1),0),$C323-1966)</f>
        <v>0</v>
      </c>
      <c r="N323" s="49" cm="1">
        <f t="array" ref="N323">INDEX(GMW!$A$2:$NF$60,MATCH(1,(GMW!$NE$2:$NE$60=N$3)*(GMW!$ND$2:$ND$60=N$4)*(GMW!$NF$2:$NF$60=N$1),0),$C323-1966)</f>
        <v>0</v>
      </c>
      <c r="O323" s="49" cm="1">
        <f t="array" ref="O323">INDEX(GMW!$A$2:$NF$60,MATCH(1,(GMW!$NE$2:$NE$60=O$3)*(GMW!$ND$2:$ND$60=O$4)*(GMW!$NF$2:$NF$60=O$1),0),$C323-1966)</f>
        <v>0</v>
      </c>
      <c r="P323" s="49" cm="1">
        <f t="array" ref="P323">INDEX(GMW!$A$2:$NF$60,MATCH(1,(GMW!$NE$2:$NE$60=P$3)*(GMW!$ND$2:$ND$60=P$4)*(GMW!$NF$2:$NF$60=P$1),0),$C323-1966)</f>
        <v>0</v>
      </c>
      <c r="Q323" s="49" cm="1">
        <f t="array" ref="Q323">INDEX(GMW!$A$2:$NF$60,MATCH(1,(GMW!$NE$2:$NE$60=Q$3)*(GMW!$ND$2:$ND$60=Q$4)*(GMW!$NF$2:$NF$60=Q$1),0),$C323-1966)</f>
        <v>0</v>
      </c>
    </row>
    <row r="324" spans="1:17" x14ac:dyDescent="0.25">
      <c r="B324" s="49">
        <f t="shared" si="11"/>
        <v>2052</v>
      </c>
      <c r="C324" s="49">
        <f t="shared" si="12"/>
        <v>2290</v>
      </c>
      <c r="D324" s="49" cm="1">
        <f t="array" ref="D324">INDEX(GMW!$A$2:$NF$60,MATCH(1,(GMW!$NE$2:$NE$60=D$3)*(GMW!$ND$2:$ND$60=D$4)*(GMW!$NF$2:$NF$60=D$1),0),$C324-1966)</f>
        <v>0</v>
      </c>
      <c r="E324" s="49" cm="1">
        <f t="array" ref="E324">INDEX(GMW!$A$2:$NF$60,MATCH(1,(GMW!$NE$2:$NE$60=E$3)*(GMW!$ND$2:$ND$60=E$4)*(GMW!$NF$2:$NF$60=E$1),0),$C324-1966)</f>
        <v>0</v>
      </c>
      <c r="F324" s="49" cm="1">
        <f t="array" ref="F324">INDEX(GMW!$A$2:$NF$60,MATCH(1,(GMW!$NE$2:$NE$60=F$3)*(GMW!$ND$2:$ND$60=F$4)*(GMW!$NF$2:$NF$60=F$1),0),$C324-1966)</f>
        <v>0</v>
      </c>
      <c r="G324" s="49" cm="1">
        <f t="array" ref="G324">INDEX(GMW!$A$2:$NF$60,MATCH(1,(GMW!$NE$2:$NE$60=G$3)*(GMW!$ND$2:$ND$60=G$4)*(GMW!$NF$2:$NF$60=G$1),0),$C324-1966)</f>
        <v>0</v>
      </c>
      <c r="H324" s="49" cm="1">
        <f t="array" ref="H324">INDEX(GMW!$A$2:$NF$60,MATCH(1,(GMW!$NE$2:$NE$60=H$3)*(GMW!$ND$2:$ND$60=H$4)*(GMW!$NF$2:$NF$60=H$1),0),$C324-1966)</f>
        <v>0</v>
      </c>
      <c r="I324" s="49" cm="1">
        <f t="array" ref="I324">INDEX(GMW!$A$2:$NF$60,MATCH(1,(GMW!$NE$2:$NE$60=I$3)*(GMW!$ND$2:$ND$60=I$4)*(GMW!$NF$2:$NF$60=I$1),0),$C324-1966)</f>
        <v>0</v>
      </c>
      <c r="J324" s="49" cm="1">
        <f t="array" ref="J324">INDEX(GMW!$A$2:$NF$60,MATCH(1,(GMW!$NE$2:$NE$60=J$3)*(GMW!$ND$2:$ND$60=J$4)*(GMW!$NF$2:$NF$60=J$1),0),$C324-1966)</f>
        <v>0</v>
      </c>
      <c r="K324" s="49" cm="1">
        <f t="array" ref="K324">INDEX(GMW!$A$2:$NF$60,MATCH(1,(GMW!$NE$2:$NE$60=K$3)*(GMW!$ND$2:$ND$60=K$4)*(GMW!$NF$2:$NF$60=K$1),0),$C324-1966)</f>
        <v>0</v>
      </c>
      <c r="L324" s="49" cm="1">
        <f t="array" ref="L324">INDEX(GMW!$A$2:$NF$60,MATCH(1,(GMW!$NE$2:$NE$60=L$3)*(GMW!$ND$2:$ND$60=L$4)*(GMW!$NF$2:$NF$60=L$1),0),$C324-1966)</f>
        <v>0</v>
      </c>
      <c r="M324" s="49" cm="1">
        <f t="array" ref="M324">INDEX(GMW!$A$2:$NF$60,MATCH(1,(GMW!$NE$2:$NE$60=M$3)*(GMW!$ND$2:$ND$60=M$4)*(GMW!$NF$2:$NF$60=M$1),0),$C324-1966)</f>
        <v>0</v>
      </c>
      <c r="N324" s="49" cm="1">
        <f t="array" ref="N324">INDEX(GMW!$A$2:$NF$60,MATCH(1,(GMW!$NE$2:$NE$60=N$3)*(GMW!$ND$2:$ND$60=N$4)*(GMW!$NF$2:$NF$60=N$1),0),$C324-1966)</f>
        <v>0</v>
      </c>
      <c r="O324" s="49" cm="1">
        <f t="array" ref="O324">INDEX(GMW!$A$2:$NF$60,MATCH(1,(GMW!$NE$2:$NE$60=O$3)*(GMW!$ND$2:$ND$60=O$4)*(GMW!$NF$2:$NF$60=O$1),0),$C324-1966)</f>
        <v>0</v>
      </c>
      <c r="P324" s="49" cm="1">
        <f t="array" ref="P324">INDEX(GMW!$A$2:$NF$60,MATCH(1,(GMW!$NE$2:$NE$60=P$3)*(GMW!$ND$2:$ND$60=P$4)*(GMW!$NF$2:$NF$60=P$1),0),$C324-1966)</f>
        <v>0</v>
      </c>
      <c r="Q324" s="49" cm="1">
        <f t="array" ref="Q324">INDEX(GMW!$A$2:$NF$60,MATCH(1,(GMW!$NE$2:$NE$60=Q$3)*(GMW!$ND$2:$ND$60=Q$4)*(GMW!$NF$2:$NF$60=Q$1),0),$C324-1966)</f>
        <v>0</v>
      </c>
    </row>
    <row r="325" spans="1:17" x14ac:dyDescent="0.25">
      <c r="B325" s="49">
        <f t="shared" si="11"/>
        <v>2052</v>
      </c>
      <c r="C325" s="49">
        <f t="shared" si="12"/>
        <v>2291</v>
      </c>
      <c r="D325" s="49" cm="1">
        <f t="array" ref="D325">INDEX(GMW!$A$2:$NF$60,MATCH(1,(GMW!$NE$2:$NE$60=D$3)*(GMW!$ND$2:$ND$60=D$4)*(GMW!$NF$2:$NF$60=D$1),0),$C325-1966)</f>
        <v>0</v>
      </c>
      <c r="E325" s="49" cm="1">
        <f t="array" ref="E325">INDEX(GMW!$A$2:$NF$60,MATCH(1,(GMW!$NE$2:$NE$60=E$3)*(GMW!$ND$2:$ND$60=E$4)*(GMW!$NF$2:$NF$60=E$1),0),$C325-1966)</f>
        <v>0</v>
      </c>
      <c r="F325" s="49" cm="1">
        <f t="array" ref="F325">INDEX(GMW!$A$2:$NF$60,MATCH(1,(GMW!$NE$2:$NE$60=F$3)*(GMW!$ND$2:$ND$60=F$4)*(GMW!$NF$2:$NF$60=F$1),0),$C325-1966)</f>
        <v>0</v>
      </c>
      <c r="G325" s="49" cm="1">
        <f t="array" ref="G325">INDEX(GMW!$A$2:$NF$60,MATCH(1,(GMW!$NE$2:$NE$60=G$3)*(GMW!$ND$2:$ND$60=G$4)*(GMW!$NF$2:$NF$60=G$1),0),$C325-1966)</f>
        <v>0</v>
      </c>
      <c r="H325" s="49" cm="1">
        <f t="array" ref="H325">INDEX(GMW!$A$2:$NF$60,MATCH(1,(GMW!$NE$2:$NE$60=H$3)*(GMW!$ND$2:$ND$60=H$4)*(GMW!$NF$2:$NF$60=H$1),0),$C325-1966)</f>
        <v>0</v>
      </c>
      <c r="I325" s="49" cm="1">
        <f t="array" ref="I325">INDEX(GMW!$A$2:$NF$60,MATCH(1,(GMW!$NE$2:$NE$60=I$3)*(GMW!$ND$2:$ND$60=I$4)*(GMW!$NF$2:$NF$60=I$1),0),$C325-1966)</f>
        <v>0</v>
      </c>
      <c r="J325" s="49" cm="1">
        <f t="array" ref="J325">INDEX(GMW!$A$2:$NF$60,MATCH(1,(GMW!$NE$2:$NE$60=J$3)*(GMW!$ND$2:$ND$60=J$4)*(GMW!$NF$2:$NF$60=J$1),0),$C325-1966)</f>
        <v>0</v>
      </c>
      <c r="K325" s="49" cm="1">
        <f t="array" ref="K325">INDEX(GMW!$A$2:$NF$60,MATCH(1,(GMW!$NE$2:$NE$60=K$3)*(GMW!$ND$2:$ND$60=K$4)*(GMW!$NF$2:$NF$60=K$1),0),$C325-1966)</f>
        <v>0</v>
      </c>
      <c r="L325" s="49" cm="1">
        <f t="array" ref="L325">INDEX(GMW!$A$2:$NF$60,MATCH(1,(GMW!$NE$2:$NE$60=L$3)*(GMW!$ND$2:$ND$60=L$4)*(GMW!$NF$2:$NF$60=L$1),0),$C325-1966)</f>
        <v>0</v>
      </c>
      <c r="M325" s="49" cm="1">
        <f t="array" ref="M325">INDEX(GMW!$A$2:$NF$60,MATCH(1,(GMW!$NE$2:$NE$60=M$3)*(GMW!$ND$2:$ND$60=M$4)*(GMW!$NF$2:$NF$60=M$1),0),$C325-1966)</f>
        <v>0</v>
      </c>
      <c r="N325" s="49" cm="1">
        <f t="array" ref="N325">INDEX(GMW!$A$2:$NF$60,MATCH(1,(GMW!$NE$2:$NE$60=N$3)*(GMW!$ND$2:$ND$60=N$4)*(GMW!$NF$2:$NF$60=N$1),0),$C325-1966)</f>
        <v>0</v>
      </c>
      <c r="O325" s="49" cm="1">
        <f t="array" ref="O325">INDEX(GMW!$A$2:$NF$60,MATCH(1,(GMW!$NE$2:$NE$60=O$3)*(GMW!$ND$2:$ND$60=O$4)*(GMW!$NF$2:$NF$60=O$1),0),$C325-1966)</f>
        <v>0</v>
      </c>
      <c r="P325" s="49" cm="1">
        <f t="array" ref="P325">INDEX(GMW!$A$2:$NF$60,MATCH(1,(GMW!$NE$2:$NE$60=P$3)*(GMW!$ND$2:$ND$60=P$4)*(GMW!$NF$2:$NF$60=P$1),0),$C325-1966)</f>
        <v>0</v>
      </c>
      <c r="Q325" s="49" cm="1">
        <f t="array" ref="Q325">INDEX(GMW!$A$2:$NF$60,MATCH(1,(GMW!$NE$2:$NE$60=Q$3)*(GMW!$ND$2:$ND$60=Q$4)*(GMW!$NF$2:$NF$60=Q$1),0),$C325-1966)</f>
        <v>0</v>
      </c>
    </row>
    <row r="326" spans="1:17" x14ac:dyDescent="0.25">
      <c r="B326" s="49">
        <f t="shared" si="11"/>
        <v>2052</v>
      </c>
      <c r="C326" s="49">
        <f t="shared" si="12"/>
        <v>2292</v>
      </c>
      <c r="D326" s="49" cm="1">
        <f t="array" ref="D326">INDEX(GMW!$A$2:$NF$60,MATCH(1,(GMW!$NE$2:$NE$60=D$3)*(GMW!$ND$2:$ND$60=D$4)*(GMW!$NF$2:$NF$60=D$1),0),$C326-1966)</f>
        <v>0</v>
      </c>
      <c r="E326" s="49" cm="1">
        <f t="array" ref="E326">INDEX(GMW!$A$2:$NF$60,MATCH(1,(GMW!$NE$2:$NE$60=E$3)*(GMW!$ND$2:$ND$60=E$4)*(GMW!$NF$2:$NF$60=E$1),0),$C326-1966)</f>
        <v>0</v>
      </c>
      <c r="F326" s="49" cm="1">
        <f t="array" ref="F326">INDEX(GMW!$A$2:$NF$60,MATCH(1,(GMW!$NE$2:$NE$60=F$3)*(GMW!$ND$2:$ND$60=F$4)*(GMW!$NF$2:$NF$60=F$1),0),$C326-1966)</f>
        <v>0</v>
      </c>
      <c r="G326" s="49" cm="1">
        <f t="array" ref="G326">INDEX(GMW!$A$2:$NF$60,MATCH(1,(GMW!$NE$2:$NE$60=G$3)*(GMW!$ND$2:$ND$60=G$4)*(GMW!$NF$2:$NF$60=G$1),0),$C326-1966)</f>
        <v>0</v>
      </c>
      <c r="H326" s="49" cm="1">
        <f t="array" ref="H326">INDEX(GMW!$A$2:$NF$60,MATCH(1,(GMW!$NE$2:$NE$60=H$3)*(GMW!$ND$2:$ND$60=H$4)*(GMW!$NF$2:$NF$60=H$1),0),$C326-1966)</f>
        <v>0</v>
      </c>
      <c r="I326" s="49" cm="1">
        <f t="array" ref="I326">INDEX(GMW!$A$2:$NF$60,MATCH(1,(GMW!$NE$2:$NE$60=I$3)*(GMW!$ND$2:$ND$60=I$4)*(GMW!$NF$2:$NF$60=I$1),0),$C326-1966)</f>
        <v>0</v>
      </c>
      <c r="J326" s="49" cm="1">
        <f t="array" ref="J326">INDEX(GMW!$A$2:$NF$60,MATCH(1,(GMW!$NE$2:$NE$60=J$3)*(GMW!$ND$2:$ND$60=J$4)*(GMW!$NF$2:$NF$60=J$1),0),$C326-1966)</f>
        <v>0</v>
      </c>
      <c r="K326" s="49" cm="1">
        <f t="array" ref="K326">INDEX(GMW!$A$2:$NF$60,MATCH(1,(GMW!$NE$2:$NE$60=K$3)*(GMW!$ND$2:$ND$60=K$4)*(GMW!$NF$2:$NF$60=K$1),0),$C326-1966)</f>
        <v>0</v>
      </c>
      <c r="L326" s="49" cm="1">
        <f t="array" ref="L326">INDEX(GMW!$A$2:$NF$60,MATCH(1,(GMW!$NE$2:$NE$60=L$3)*(GMW!$ND$2:$ND$60=L$4)*(GMW!$NF$2:$NF$60=L$1),0),$C326-1966)</f>
        <v>0</v>
      </c>
      <c r="M326" s="49" cm="1">
        <f t="array" ref="M326">INDEX(GMW!$A$2:$NF$60,MATCH(1,(GMW!$NE$2:$NE$60=M$3)*(GMW!$ND$2:$ND$60=M$4)*(GMW!$NF$2:$NF$60=M$1),0),$C326-1966)</f>
        <v>0</v>
      </c>
      <c r="N326" s="49" cm="1">
        <f t="array" ref="N326">INDEX(GMW!$A$2:$NF$60,MATCH(1,(GMW!$NE$2:$NE$60=N$3)*(GMW!$ND$2:$ND$60=N$4)*(GMW!$NF$2:$NF$60=N$1),0),$C326-1966)</f>
        <v>0</v>
      </c>
      <c r="O326" s="49" cm="1">
        <f t="array" ref="O326">INDEX(GMW!$A$2:$NF$60,MATCH(1,(GMW!$NE$2:$NE$60=O$3)*(GMW!$ND$2:$ND$60=O$4)*(GMW!$NF$2:$NF$60=O$1),0),$C326-1966)</f>
        <v>0</v>
      </c>
      <c r="P326" s="49" cm="1">
        <f t="array" ref="P326">INDEX(GMW!$A$2:$NF$60,MATCH(1,(GMW!$NE$2:$NE$60=P$3)*(GMW!$ND$2:$ND$60=P$4)*(GMW!$NF$2:$NF$60=P$1),0),$C326-1966)</f>
        <v>0</v>
      </c>
      <c r="Q326" s="49" cm="1">
        <f t="array" ref="Q326">INDEX(GMW!$A$2:$NF$60,MATCH(1,(GMW!$NE$2:$NE$60=Q$3)*(GMW!$ND$2:$ND$60=Q$4)*(GMW!$NF$2:$NF$60=Q$1),0),$C326-1966)</f>
        <v>0</v>
      </c>
    </row>
    <row r="327" spans="1:17" x14ac:dyDescent="0.25">
      <c r="A327" s="49">
        <v>2053</v>
      </c>
      <c r="B327" s="49">
        <f t="shared" si="11"/>
        <v>2053</v>
      </c>
      <c r="C327" s="49">
        <f t="shared" si="12"/>
        <v>2293</v>
      </c>
      <c r="D327" s="49" cm="1">
        <f t="array" ref="D327">INDEX(GMW!$A$2:$NF$60,MATCH(1,(GMW!$NE$2:$NE$60=D$3)*(GMW!$ND$2:$ND$60=D$4)*(GMW!$NF$2:$NF$60=D$1),0),$C327-1966)</f>
        <v>0</v>
      </c>
      <c r="E327" s="49" cm="1">
        <f t="array" ref="E327">INDEX(GMW!$A$2:$NF$60,MATCH(1,(GMW!$NE$2:$NE$60=E$3)*(GMW!$ND$2:$ND$60=E$4)*(GMW!$NF$2:$NF$60=E$1),0),$C327-1966)</f>
        <v>0</v>
      </c>
      <c r="F327" s="49" cm="1">
        <f t="array" ref="F327">INDEX(GMW!$A$2:$NF$60,MATCH(1,(GMW!$NE$2:$NE$60=F$3)*(GMW!$ND$2:$ND$60=F$4)*(GMW!$NF$2:$NF$60=F$1),0),$C327-1966)</f>
        <v>0</v>
      </c>
      <c r="G327" s="49" cm="1">
        <f t="array" ref="G327">INDEX(GMW!$A$2:$NF$60,MATCH(1,(GMW!$NE$2:$NE$60=G$3)*(GMW!$ND$2:$ND$60=G$4)*(GMW!$NF$2:$NF$60=G$1),0),$C327-1966)</f>
        <v>0</v>
      </c>
      <c r="H327" s="49" cm="1">
        <f t="array" ref="H327">INDEX(GMW!$A$2:$NF$60,MATCH(1,(GMW!$NE$2:$NE$60=H$3)*(GMW!$ND$2:$ND$60=H$4)*(GMW!$NF$2:$NF$60=H$1),0),$C327-1966)</f>
        <v>0</v>
      </c>
      <c r="I327" s="49" cm="1">
        <f t="array" ref="I327">INDEX(GMW!$A$2:$NF$60,MATCH(1,(GMW!$NE$2:$NE$60=I$3)*(GMW!$ND$2:$ND$60=I$4)*(GMW!$NF$2:$NF$60=I$1),0),$C327-1966)</f>
        <v>0</v>
      </c>
      <c r="J327" s="49" cm="1">
        <f t="array" ref="J327">INDEX(GMW!$A$2:$NF$60,MATCH(1,(GMW!$NE$2:$NE$60=J$3)*(GMW!$ND$2:$ND$60=J$4)*(GMW!$NF$2:$NF$60=J$1),0),$C327-1966)</f>
        <v>0</v>
      </c>
      <c r="K327" s="49" cm="1">
        <f t="array" ref="K327">INDEX(GMW!$A$2:$NF$60,MATCH(1,(GMW!$NE$2:$NE$60=K$3)*(GMW!$ND$2:$ND$60=K$4)*(GMW!$NF$2:$NF$60=K$1),0),$C327-1966)</f>
        <v>0</v>
      </c>
      <c r="L327" s="49" cm="1">
        <f t="array" ref="L327">INDEX(GMW!$A$2:$NF$60,MATCH(1,(GMW!$NE$2:$NE$60=L$3)*(GMW!$ND$2:$ND$60=L$4)*(GMW!$NF$2:$NF$60=L$1),0),$C327-1966)</f>
        <v>0</v>
      </c>
      <c r="M327" s="49" cm="1">
        <f t="array" ref="M327">INDEX(GMW!$A$2:$NF$60,MATCH(1,(GMW!$NE$2:$NE$60=M$3)*(GMW!$ND$2:$ND$60=M$4)*(GMW!$NF$2:$NF$60=M$1),0),$C327-1966)</f>
        <v>0</v>
      </c>
      <c r="N327" s="49" cm="1">
        <f t="array" ref="N327">INDEX(GMW!$A$2:$NF$60,MATCH(1,(GMW!$NE$2:$NE$60=N$3)*(GMW!$ND$2:$ND$60=N$4)*(GMW!$NF$2:$NF$60=N$1),0),$C327-1966)</f>
        <v>0</v>
      </c>
      <c r="O327" s="49" cm="1">
        <f t="array" ref="O327">INDEX(GMW!$A$2:$NF$60,MATCH(1,(GMW!$NE$2:$NE$60=O$3)*(GMW!$ND$2:$ND$60=O$4)*(GMW!$NF$2:$NF$60=O$1),0),$C327-1966)</f>
        <v>0</v>
      </c>
      <c r="P327" s="49" cm="1">
        <f t="array" ref="P327">INDEX(GMW!$A$2:$NF$60,MATCH(1,(GMW!$NE$2:$NE$60=P$3)*(GMW!$ND$2:$ND$60=P$4)*(GMW!$NF$2:$NF$60=P$1),0),$C327-1966)</f>
        <v>0</v>
      </c>
      <c r="Q327" s="49" cm="1">
        <f t="array" ref="Q327">INDEX(GMW!$A$2:$NF$60,MATCH(1,(GMW!$NE$2:$NE$60=Q$3)*(GMW!$ND$2:$ND$60=Q$4)*(GMW!$NF$2:$NF$60=Q$1),0),$C327-1966)</f>
        <v>0</v>
      </c>
    </row>
    <row r="328" spans="1:17" x14ac:dyDescent="0.25">
      <c r="B328" s="49">
        <f t="shared" si="11"/>
        <v>2053</v>
      </c>
      <c r="C328" s="49">
        <f t="shared" si="12"/>
        <v>2294</v>
      </c>
      <c r="D328" s="49" cm="1">
        <f t="array" ref="D328">INDEX(GMW!$A$2:$NF$60,MATCH(1,(GMW!$NE$2:$NE$60=D$3)*(GMW!$ND$2:$ND$60=D$4)*(GMW!$NF$2:$NF$60=D$1),0),$C328-1966)</f>
        <v>0</v>
      </c>
      <c r="E328" s="49" cm="1">
        <f t="array" ref="E328">INDEX(GMW!$A$2:$NF$60,MATCH(1,(GMW!$NE$2:$NE$60=E$3)*(GMW!$ND$2:$ND$60=E$4)*(GMW!$NF$2:$NF$60=E$1),0),$C328-1966)</f>
        <v>0</v>
      </c>
      <c r="F328" s="49" cm="1">
        <f t="array" ref="F328">INDEX(GMW!$A$2:$NF$60,MATCH(1,(GMW!$NE$2:$NE$60=F$3)*(GMW!$ND$2:$ND$60=F$4)*(GMW!$NF$2:$NF$60=F$1),0),$C328-1966)</f>
        <v>0</v>
      </c>
      <c r="G328" s="49" cm="1">
        <f t="array" ref="G328">INDEX(GMW!$A$2:$NF$60,MATCH(1,(GMW!$NE$2:$NE$60=G$3)*(GMW!$ND$2:$ND$60=G$4)*(GMW!$NF$2:$NF$60=G$1),0),$C328-1966)</f>
        <v>0</v>
      </c>
      <c r="H328" s="49" cm="1">
        <f t="array" ref="H328">INDEX(GMW!$A$2:$NF$60,MATCH(1,(GMW!$NE$2:$NE$60=H$3)*(GMW!$ND$2:$ND$60=H$4)*(GMW!$NF$2:$NF$60=H$1),0),$C328-1966)</f>
        <v>0</v>
      </c>
      <c r="I328" s="49" cm="1">
        <f t="array" ref="I328">INDEX(GMW!$A$2:$NF$60,MATCH(1,(GMW!$NE$2:$NE$60=I$3)*(GMW!$ND$2:$ND$60=I$4)*(GMW!$NF$2:$NF$60=I$1),0),$C328-1966)</f>
        <v>0</v>
      </c>
      <c r="J328" s="49" cm="1">
        <f t="array" ref="J328">INDEX(GMW!$A$2:$NF$60,MATCH(1,(GMW!$NE$2:$NE$60=J$3)*(GMW!$ND$2:$ND$60=J$4)*(GMW!$NF$2:$NF$60=J$1),0),$C328-1966)</f>
        <v>0</v>
      </c>
      <c r="K328" s="49" cm="1">
        <f t="array" ref="K328">INDEX(GMW!$A$2:$NF$60,MATCH(1,(GMW!$NE$2:$NE$60=K$3)*(GMW!$ND$2:$ND$60=K$4)*(GMW!$NF$2:$NF$60=K$1),0),$C328-1966)</f>
        <v>0</v>
      </c>
      <c r="L328" s="49" cm="1">
        <f t="array" ref="L328">INDEX(GMW!$A$2:$NF$60,MATCH(1,(GMW!$NE$2:$NE$60=L$3)*(GMW!$ND$2:$ND$60=L$4)*(GMW!$NF$2:$NF$60=L$1),0),$C328-1966)</f>
        <v>0</v>
      </c>
      <c r="M328" s="49" cm="1">
        <f t="array" ref="M328">INDEX(GMW!$A$2:$NF$60,MATCH(1,(GMW!$NE$2:$NE$60=M$3)*(GMW!$ND$2:$ND$60=M$4)*(GMW!$NF$2:$NF$60=M$1),0),$C328-1966)</f>
        <v>0</v>
      </c>
      <c r="N328" s="49" cm="1">
        <f t="array" ref="N328">INDEX(GMW!$A$2:$NF$60,MATCH(1,(GMW!$NE$2:$NE$60=N$3)*(GMW!$ND$2:$ND$60=N$4)*(GMW!$NF$2:$NF$60=N$1),0),$C328-1966)</f>
        <v>0</v>
      </c>
      <c r="O328" s="49" cm="1">
        <f t="array" ref="O328">INDEX(GMW!$A$2:$NF$60,MATCH(1,(GMW!$NE$2:$NE$60=O$3)*(GMW!$ND$2:$ND$60=O$4)*(GMW!$NF$2:$NF$60=O$1),0),$C328-1966)</f>
        <v>0</v>
      </c>
      <c r="P328" s="49" cm="1">
        <f t="array" ref="P328">INDEX(GMW!$A$2:$NF$60,MATCH(1,(GMW!$NE$2:$NE$60=P$3)*(GMW!$ND$2:$ND$60=P$4)*(GMW!$NF$2:$NF$60=P$1),0),$C328-1966)</f>
        <v>0</v>
      </c>
      <c r="Q328" s="49" cm="1">
        <f t="array" ref="Q328">INDEX(GMW!$A$2:$NF$60,MATCH(1,(GMW!$NE$2:$NE$60=Q$3)*(GMW!$ND$2:$ND$60=Q$4)*(GMW!$NF$2:$NF$60=Q$1),0),$C328-1966)</f>
        <v>0</v>
      </c>
    </row>
    <row r="329" spans="1:17" x14ac:dyDescent="0.25">
      <c r="B329" s="49">
        <f t="shared" si="11"/>
        <v>2053</v>
      </c>
      <c r="C329" s="49">
        <f t="shared" si="12"/>
        <v>2295</v>
      </c>
      <c r="D329" s="49" cm="1">
        <f t="array" ref="D329">INDEX(GMW!$A$2:$NF$60,MATCH(1,(GMW!$NE$2:$NE$60=D$3)*(GMW!$ND$2:$ND$60=D$4)*(GMW!$NF$2:$NF$60=D$1),0),$C329-1966)</f>
        <v>0</v>
      </c>
      <c r="E329" s="49" cm="1">
        <f t="array" ref="E329">INDEX(GMW!$A$2:$NF$60,MATCH(1,(GMW!$NE$2:$NE$60=E$3)*(GMW!$ND$2:$ND$60=E$4)*(GMW!$NF$2:$NF$60=E$1),0),$C329-1966)</f>
        <v>0</v>
      </c>
      <c r="F329" s="49" cm="1">
        <f t="array" ref="F329">INDEX(GMW!$A$2:$NF$60,MATCH(1,(GMW!$NE$2:$NE$60=F$3)*(GMW!$ND$2:$ND$60=F$4)*(GMW!$NF$2:$NF$60=F$1),0),$C329-1966)</f>
        <v>0</v>
      </c>
      <c r="G329" s="49" cm="1">
        <f t="array" ref="G329">INDEX(GMW!$A$2:$NF$60,MATCH(1,(GMW!$NE$2:$NE$60=G$3)*(GMW!$ND$2:$ND$60=G$4)*(GMW!$NF$2:$NF$60=G$1),0),$C329-1966)</f>
        <v>0</v>
      </c>
      <c r="H329" s="49" cm="1">
        <f t="array" ref="H329">INDEX(GMW!$A$2:$NF$60,MATCH(1,(GMW!$NE$2:$NE$60=H$3)*(GMW!$ND$2:$ND$60=H$4)*(GMW!$NF$2:$NF$60=H$1),0),$C329-1966)</f>
        <v>0</v>
      </c>
      <c r="I329" s="49" cm="1">
        <f t="array" ref="I329">INDEX(GMW!$A$2:$NF$60,MATCH(1,(GMW!$NE$2:$NE$60=I$3)*(GMW!$ND$2:$ND$60=I$4)*(GMW!$NF$2:$NF$60=I$1),0),$C329-1966)</f>
        <v>0</v>
      </c>
      <c r="J329" s="49" cm="1">
        <f t="array" ref="J329">INDEX(GMW!$A$2:$NF$60,MATCH(1,(GMW!$NE$2:$NE$60=J$3)*(GMW!$ND$2:$ND$60=J$4)*(GMW!$NF$2:$NF$60=J$1),0),$C329-1966)</f>
        <v>0</v>
      </c>
      <c r="K329" s="49" cm="1">
        <f t="array" ref="K329">INDEX(GMW!$A$2:$NF$60,MATCH(1,(GMW!$NE$2:$NE$60=K$3)*(GMW!$ND$2:$ND$60=K$4)*(GMW!$NF$2:$NF$60=K$1),0),$C329-1966)</f>
        <v>0</v>
      </c>
      <c r="L329" s="49" cm="1">
        <f t="array" ref="L329">INDEX(GMW!$A$2:$NF$60,MATCH(1,(GMW!$NE$2:$NE$60=L$3)*(GMW!$ND$2:$ND$60=L$4)*(GMW!$NF$2:$NF$60=L$1),0),$C329-1966)</f>
        <v>0</v>
      </c>
      <c r="M329" s="49" cm="1">
        <f t="array" ref="M329">INDEX(GMW!$A$2:$NF$60,MATCH(1,(GMW!$NE$2:$NE$60=M$3)*(GMW!$ND$2:$ND$60=M$4)*(GMW!$NF$2:$NF$60=M$1),0),$C329-1966)</f>
        <v>0</v>
      </c>
      <c r="N329" s="49" cm="1">
        <f t="array" ref="N329">INDEX(GMW!$A$2:$NF$60,MATCH(1,(GMW!$NE$2:$NE$60=N$3)*(GMW!$ND$2:$ND$60=N$4)*(GMW!$NF$2:$NF$60=N$1),0),$C329-1966)</f>
        <v>0</v>
      </c>
      <c r="O329" s="49" cm="1">
        <f t="array" ref="O329">INDEX(GMW!$A$2:$NF$60,MATCH(1,(GMW!$NE$2:$NE$60=O$3)*(GMW!$ND$2:$ND$60=O$4)*(GMW!$NF$2:$NF$60=O$1),0),$C329-1966)</f>
        <v>0</v>
      </c>
      <c r="P329" s="49" cm="1">
        <f t="array" ref="P329">INDEX(GMW!$A$2:$NF$60,MATCH(1,(GMW!$NE$2:$NE$60=P$3)*(GMW!$ND$2:$ND$60=P$4)*(GMW!$NF$2:$NF$60=P$1),0),$C329-1966)</f>
        <v>0</v>
      </c>
      <c r="Q329" s="49" cm="1">
        <f t="array" ref="Q329">INDEX(GMW!$A$2:$NF$60,MATCH(1,(GMW!$NE$2:$NE$60=Q$3)*(GMW!$ND$2:$ND$60=Q$4)*(GMW!$NF$2:$NF$60=Q$1),0),$C329-1966)</f>
        <v>0</v>
      </c>
    </row>
    <row r="330" spans="1:17" x14ac:dyDescent="0.25">
      <c r="B330" s="49">
        <f t="shared" si="11"/>
        <v>2053</v>
      </c>
      <c r="C330" s="49">
        <f t="shared" si="12"/>
        <v>2296</v>
      </c>
      <c r="D330" s="49" cm="1">
        <f t="array" ref="D330">INDEX(GMW!$A$2:$NF$60,MATCH(1,(GMW!$NE$2:$NE$60=D$3)*(GMW!$ND$2:$ND$60=D$4)*(GMW!$NF$2:$NF$60=D$1),0),$C330-1966)</f>
        <v>0</v>
      </c>
      <c r="E330" s="49" cm="1">
        <f t="array" ref="E330">INDEX(GMW!$A$2:$NF$60,MATCH(1,(GMW!$NE$2:$NE$60=E$3)*(GMW!$ND$2:$ND$60=E$4)*(GMW!$NF$2:$NF$60=E$1),0),$C330-1966)</f>
        <v>0</v>
      </c>
      <c r="F330" s="49" cm="1">
        <f t="array" ref="F330">INDEX(GMW!$A$2:$NF$60,MATCH(1,(GMW!$NE$2:$NE$60=F$3)*(GMW!$ND$2:$ND$60=F$4)*(GMW!$NF$2:$NF$60=F$1),0),$C330-1966)</f>
        <v>0</v>
      </c>
      <c r="G330" s="49" cm="1">
        <f t="array" ref="G330">INDEX(GMW!$A$2:$NF$60,MATCH(1,(GMW!$NE$2:$NE$60=G$3)*(GMW!$ND$2:$ND$60=G$4)*(GMW!$NF$2:$NF$60=G$1),0),$C330-1966)</f>
        <v>0</v>
      </c>
      <c r="H330" s="49" cm="1">
        <f t="array" ref="H330">INDEX(GMW!$A$2:$NF$60,MATCH(1,(GMW!$NE$2:$NE$60=H$3)*(GMW!$ND$2:$ND$60=H$4)*(GMW!$NF$2:$NF$60=H$1),0),$C330-1966)</f>
        <v>0</v>
      </c>
      <c r="I330" s="49" cm="1">
        <f t="array" ref="I330">INDEX(GMW!$A$2:$NF$60,MATCH(1,(GMW!$NE$2:$NE$60=I$3)*(GMW!$ND$2:$ND$60=I$4)*(GMW!$NF$2:$NF$60=I$1),0),$C330-1966)</f>
        <v>0</v>
      </c>
      <c r="J330" s="49" cm="1">
        <f t="array" ref="J330">INDEX(GMW!$A$2:$NF$60,MATCH(1,(GMW!$NE$2:$NE$60=J$3)*(GMW!$ND$2:$ND$60=J$4)*(GMW!$NF$2:$NF$60=J$1),0),$C330-1966)</f>
        <v>0</v>
      </c>
      <c r="K330" s="49" cm="1">
        <f t="array" ref="K330">INDEX(GMW!$A$2:$NF$60,MATCH(1,(GMW!$NE$2:$NE$60=K$3)*(GMW!$ND$2:$ND$60=K$4)*(GMW!$NF$2:$NF$60=K$1),0),$C330-1966)</f>
        <v>0</v>
      </c>
      <c r="L330" s="49" cm="1">
        <f t="array" ref="L330">INDEX(GMW!$A$2:$NF$60,MATCH(1,(GMW!$NE$2:$NE$60=L$3)*(GMW!$ND$2:$ND$60=L$4)*(GMW!$NF$2:$NF$60=L$1),0),$C330-1966)</f>
        <v>0</v>
      </c>
      <c r="M330" s="49" cm="1">
        <f t="array" ref="M330">INDEX(GMW!$A$2:$NF$60,MATCH(1,(GMW!$NE$2:$NE$60=M$3)*(GMW!$ND$2:$ND$60=M$4)*(GMW!$NF$2:$NF$60=M$1),0),$C330-1966)</f>
        <v>0</v>
      </c>
      <c r="N330" s="49" cm="1">
        <f t="array" ref="N330">INDEX(GMW!$A$2:$NF$60,MATCH(1,(GMW!$NE$2:$NE$60=N$3)*(GMW!$ND$2:$ND$60=N$4)*(GMW!$NF$2:$NF$60=N$1),0),$C330-1966)</f>
        <v>0</v>
      </c>
      <c r="O330" s="49" cm="1">
        <f t="array" ref="O330">INDEX(GMW!$A$2:$NF$60,MATCH(1,(GMW!$NE$2:$NE$60=O$3)*(GMW!$ND$2:$ND$60=O$4)*(GMW!$NF$2:$NF$60=O$1),0),$C330-1966)</f>
        <v>0</v>
      </c>
      <c r="P330" s="49" cm="1">
        <f t="array" ref="P330">INDEX(GMW!$A$2:$NF$60,MATCH(1,(GMW!$NE$2:$NE$60=P$3)*(GMW!$ND$2:$ND$60=P$4)*(GMW!$NF$2:$NF$60=P$1),0),$C330-1966)</f>
        <v>0</v>
      </c>
      <c r="Q330" s="49" cm="1">
        <f t="array" ref="Q330">INDEX(GMW!$A$2:$NF$60,MATCH(1,(GMW!$NE$2:$NE$60=Q$3)*(GMW!$ND$2:$ND$60=Q$4)*(GMW!$NF$2:$NF$60=Q$1),0),$C330-1966)</f>
        <v>0</v>
      </c>
    </row>
    <row r="331" spans="1:17" x14ac:dyDescent="0.25">
      <c r="A331" s="49">
        <v>2054</v>
      </c>
      <c r="B331" s="49">
        <f t="shared" si="11"/>
        <v>2054</v>
      </c>
      <c r="C331" s="49">
        <f t="shared" si="12"/>
        <v>2297</v>
      </c>
      <c r="D331" s="49" cm="1">
        <f t="array" ref="D331">INDEX(GMW!$A$2:$NF$60,MATCH(1,(GMW!$NE$2:$NE$60=D$3)*(GMW!$ND$2:$ND$60=D$4)*(GMW!$NF$2:$NF$60=D$1),0),$C331-1966)</f>
        <v>0</v>
      </c>
      <c r="E331" s="49" cm="1">
        <f t="array" ref="E331">INDEX(GMW!$A$2:$NF$60,MATCH(1,(GMW!$NE$2:$NE$60=E$3)*(GMW!$ND$2:$ND$60=E$4)*(GMW!$NF$2:$NF$60=E$1),0),$C331-1966)</f>
        <v>0</v>
      </c>
      <c r="F331" s="49" cm="1">
        <f t="array" ref="F331">INDEX(GMW!$A$2:$NF$60,MATCH(1,(GMW!$NE$2:$NE$60=F$3)*(GMW!$ND$2:$ND$60=F$4)*(GMW!$NF$2:$NF$60=F$1),0),$C331-1966)</f>
        <v>0</v>
      </c>
      <c r="G331" s="49" cm="1">
        <f t="array" ref="G331">INDEX(GMW!$A$2:$NF$60,MATCH(1,(GMW!$NE$2:$NE$60=G$3)*(GMW!$ND$2:$ND$60=G$4)*(GMW!$NF$2:$NF$60=G$1),0),$C331-1966)</f>
        <v>0</v>
      </c>
      <c r="H331" s="49" cm="1">
        <f t="array" ref="H331">INDEX(GMW!$A$2:$NF$60,MATCH(1,(GMW!$NE$2:$NE$60=H$3)*(GMW!$ND$2:$ND$60=H$4)*(GMW!$NF$2:$NF$60=H$1),0),$C331-1966)</f>
        <v>0</v>
      </c>
      <c r="I331" s="49" cm="1">
        <f t="array" ref="I331">INDEX(GMW!$A$2:$NF$60,MATCH(1,(GMW!$NE$2:$NE$60=I$3)*(GMW!$ND$2:$ND$60=I$4)*(GMW!$NF$2:$NF$60=I$1),0),$C331-1966)</f>
        <v>0</v>
      </c>
      <c r="J331" s="49" cm="1">
        <f t="array" ref="J331">INDEX(GMW!$A$2:$NF$60,MATCH(1,(GMW!$NE$2:$NE$60=J$3)*(GMW!$ND$2:$ND$60=J$4)*(GMW!$NF$2:$NF$60=J$1),0),$C331-1966)</f>
        <v>0</v>
      </c>
      <c r="K331" s="49" cm="1">
        <f t="array" ref="K331">INDEX(GMW!$A$2:$NF$60,MATCH(1,(GMW!$NE$2:$NE$60=K$3)*(GMW!$ND$2:$ND$60=K$4)*(GMW!$NF$2:$NF$60=K$1),0),$C331-1966)</f>
        <v>0</v>
      </c>
      <c r="L331" s="49" cm="1">
        <f t="array" ref="L331">INDEX(GMW!$A$2:$NF$60,MATCH(1,(GMW!$NE$2:$NE$60=L$3)*(GMW!$ND$2:$ND$60=L$4)*(GMW!$NF$2:$NF$60=L$1),0),$C331-1966)</f>
        <v>0</v>
      </c>
      <c r="M331" s="49" cm="1">
        <f t="array" ref="M331">INDEX(GMW!$A$2:$NF$60,MATCH(1,(GMW!$NE$2:$NE$60=M$3)*(GMW!$ND$2:$ND$60=M$4)*(GMW!$NF$2:$NF$60=M$1),0),$C331-1966)</f>
        <v>0</v>
      </c>
      <c r="N331" s="49" cm="1">
        <f t="array" ref="N331">INDEX(GMW!$A$2:$NF$60,MATCH(1,(GMW!$NE$2:$NE$60=N$3)*(GMW!$ND$2:$ND$60=N$4)*(GMW!$NF$2:$NF$60=N$1),0),$C331-1966)</f>
        <v>0</v>
      </c>
      <c r="O331" s="49" cm="1">
        <f t="array" ref="O331">INDEX(GMW!$A$2:$NF$60,MATCH(1,(GMW!$NE$2:$NE$60=O$3)*(GMW!$ND$2:$ND$60=O$4)*(GMW!$NF$2:$NF$60=O$1),0),$C331-1966)</f>
        <v>0</v>
      </c>
      <c r="P331" s="49" cm="1">
        <f t="array" ref="P331">INDEX(GMW!$A$2:$NF$60,MATCH(1,(GMW!$NE$2:$NE$60=P$3)*(GMW!$ND$2:$ND$60=P$4)*(GMW!$NF$2:$NF$60=P$1),0),$C331-1966)</f>
        <v>0</v>
      </c>
      <c r="Q331" s="49" cm="1">
        <f t="array" ref="Q331">INDEX(GMW!$A$2:$NF$60,MATCH(1,(GMW!$NE$2:$NE$60=Q$3)*(GMW!$ND$2:$ND$60=Q$4)*(GMW!$NF$2:$NF$60=Q$1),0),$C331-1966)</f>
        <v>0</v>
      </c>
    </row>
    <row r="332" spans="1:17" x14ac:dyDescent="0.25">
      <c r="B332" s="49">
        <f t="shared" ref="B332:B358" si="13">+B328+1</f>
        <v>2054</v>
      </c>
      <c r="C332" s="49">
        <f t="shared" si="12"/>
        <v>2298</v>
      </c>
      <c r="D332" s="49" cm="1">
        <f t="array" ref="D332">INDEX(GMW!$A$2:$NF$60,MATCH(1,(GMW!$NE$2:$NE$60=D$3)*(GMW!$ND$2:$ND$60=D$4)*(GMW!$NF$2:$NF$60=D$1),0),$C332-1966)</f>
        <v>0</v>
      </c>
      <c r="E332" s="49" cm="1">
        <f t="array" ref="E332">INDEX(GMW!$A$2:$NF$60,MATCH(1,(GMW!$NE$2:$NE$60=E$3)*(GMW!$ND$2:$ND$60=E$4)*(GMW!$NF$2:$NF$60=E$1),0),$C332-1966)</f>
        <v>0</v>
      </c>
      <c r="F332" s="49" cm="1">
        <f t="array" ref="F332">INDEX(GMW!$A$2:$NF$60,MATCH(1,(GMW!$NE$2:$NE$60=F$3)*(GMW!$ND$2:$ND$60=F$4)*(GMW!$NF$2:$NF$60=F$1),0),$C332-1966)</f>
        <v>0</v>
      </c>
      <c r="G332" s="49" cm="1">
        <f t="array" ref="G332">INDEX(GMW!$A$2:$NF$60,MATCH(1,(GMW!$NE$2:$NE$60=G$3)*(GMW!$ND$2:$ND$60=G$4)*(GMW!$NF$2:$NF$60=G$1),0),$C332-1966)</f>
        <v>0</v>
      </c>
      <c r="H332" s="49" cm="1">
        <f t="array" ref="H332">INDEX(GMW!$A$2:$NF$60,MATCH(1,(GMW!$NE$2:$NE$60=H$3)*(GMW!$ND$2:$ND$60=H$4)*(GMW!$NF$2:$NF$60=H$1),0),$C332-1966)</f>
        <v>0</v>
      </c>
      <c r="I332" s="49" cm="1">
        <f t="array" ref="I332">INDEX(GMW!$A$2:$NF$60,MATCH(1,(GMW!$NE$2:$NE$60=I$3)*(GMW!$ND$2:$ND$60=I$4)*(GMW!$NF$2:$NF$60=I$1),0),$C332-1966)</f>
        <v>0</v>
      </c>
      <c r="J332" s="49" cm="1">
        <f t="array" ref="J332">INDEX(GMW!$A$2:$NF$60,MATCH(1,(GMW!$NE$2:$NE$60=J$3)*(GMW!$ND$2:$ND$60=J$4)*(GMW!$NF$2:$NF$60=J$1),0),$C332-1966)</f>
        <v>0</v>
      </c>
      <c r="K332" s="49" cm="1">
        <f t="array" ref="K332">INDEX(GMW!$A$2:$NF$60,MATCH(1,(GMW!$NE$2:$NE$60=K$3)*(GMW!$ND$2:$ND$60=K$4)*(GMW!$NF$2:$NF$60=K$1),0),$C332-1966)</f>
        <v>0</v>
      </c>
      <c r="L332" s="49" cm="1">
        <f t="array" ref="L332">INDEX(GMW!$A$2:$NF$60,MATCH(1,(GMW!$NE$2:$NE$60=L$3)*(GMW!$ND$2:$ND$60=L$4)*(GMW!$NF$2:$NF$60=L$1),0),$C332-1966)</f>
        <v>0</v>
      </c>
      <c r="M332" s="49" cm="1">
        <f t="array" ref="M332">INDEX(GMW!$A$2:$NF$60,MATCH(1,(GMW!$NE$2:$NE$60=M$3)*(GMW!$ND$2:$ND$60=M$4)*(GMW!$NF$2:$NF$60=M$1),0),$C332-1966)</f>
        <v>0</v>
      </c>
      <c r="N332" s="49" cm="1">
        <f t="array" ref="N332">INDEX(GMW!$A$2:$NF$60,MATCH(1,(GMW!$NE$2:$NE$60=N$3)*(GMW!$ND$2:$ND$60=N$4)*(GMW!$NF$2:$NF$60=N$1),0),$C332-1966)</f>
        <v>0</v>
      </c>
      <c r="O332" s="49" cm="1">
        <f t="array" ref="O332">INDEX(GMW!$A$2:$NF$60,MATCH(1,(GMW!$NE$2:$NE$60=O$3)*(GMW!$ND$2:$ND$60=O$4)*(GMW!$NF$2:$NF$60=O$1),0),$C332-1966)</f>
        <v>0</v>
      </c>
      <c r="P332" s="49" cm="1">
        <f t="array" ref="P332">INDEX(GMW!$A$2:$NF$60,MATCH(1,(GMW!$NE$2:$NE$60=P$3)*(GMW!$ND$2:$ND$60=P$4)*(GMW!$NF$2:$NF$60=P$1),0),$C332-1966)</f>
        <v>0</v>
      </c>
      <c r="Q332" s="49" cm="1">
        <f t="array" ref="Q332">INDEX(GMW!$A$2:$NF$60,MATCH(1,(GMW!$NE$2:$NE$60=Q$3)*(GMW!$ND$2:$ND$60=Q$4)*(GMW!$NF$2:$NF$60=Q$1),0),$C332-1966)</f>
        <v>0</v>
      </c>
    </row>
    <row r="333" spans="1:17" x14ac:dyDescent="0.25">
      <c r="B333" s="49">
        <f t="shared" si="13"/>
        <v>2054</v>
      </c>
      <c r="C333" s="49">
        <f t="shared" si="12"/>
        <v>2299</v>
      </c>
      <c r="D333" s="49" cm="1">
        <f t="array" ref="D333">INDEX(GMW!$A$2:$NF$60,MATCH(1,(GMW!$NE$2:$NE$60=D$3)*(GMW!$ND$2:$ND$60=D$4)*(GMW!$NF$2:$NF$60=D$1),0),$C333-1966)</f>
        <v>0</v>
      </c>
      <c r="E333" s="49" cm="1">
        <f t="array" ref="E333">INDEX(GMW!$A$2:$NF$60,MATCH(1,(GMW!$NE$2:$NE$60=E$3)*(GMW!$ND$2:$ND$60=E$4)*(GMW!$NF$2:$NF$60=E$1),0),$C333-1966)</f>
        <v>0</v>
      </c>
      <c r="F333" s="49" cm="1">
        <f t="array" ref="F333">INDEX(GMW!$A$2:$NF$60,MATCH(1,(GMW!$NE$2:$NE$60=F$3)*(GMW!$ND$2:$ND$60=F$4)*(GMW!$NF$2:$NF$60=F$1),0),$C333-1966)</f>
        <v>0</v>
      </c>
      <c r="G333" s="49" cm="1">
        <f t="array" ref="G333">INDEX(GMW!$A$2:$NF$60,MATCH(1,(GMW!$NE$2:$NE$60=G$3)*(GMW!$ND$2:$ND$60=G$4)*(GMW!$NF$2:$NF$60=G$1),0),$C333-1966)</f>
        <v>0</v>
      </c>
      <c r="H333" s="49" cm="1">
        <f t="array" ref="H333">INDEX(GMW!$A$2:$NF$60,MATCH(1,(GMW!$NE$2:$NE$60=H$3)*(GMW!$ND$2:$ND$60=H$4)*(GMW!$NF$2:$NF$60=H$1),0),$C333-1966)</f>
        <v>0</v>
      </c>
      <c r="I333" s="49" cm="1">
        <f t="array" ref="I333">INDEX(GMW!$A$2:$NF$60,MATCH(1,(GMW!$NE$2:$NE$60=I$3)*(GMW!$ND$2:$ND$60=I$4)*(GMW!$NF$2:$NF$60=I$1),0),$C333-1966)</f>
        <v>0</v>
      </c>
      <c r="J333" s="49" cm="1">
        <f t="array" ref="J333">INDEX(GMW!$A$2:$NF$60,MATCH(1,(GMW!$NE$2:$NE$60=J$3)*(GMW!$ND$2:$ND$60=J$4)*(GMW!$NF$2:$NF$60=J$1),0),$C333-1966)</f>
        <v>0</v>
      </c>
      <c r="K333" s="49" cm="1">
        <f t="array" ref="K333">INDEX(GMW!$A$2:$NF$60,MATCH(1,(GMW!$NE$2:$NE$60=K$3)*(GMW!$ND$2:$ND$60=K$4)*(GMW!$NF$2:$NF$60=K$1),0),$C333-1966)</f>
        <v>0</v>
      </c>
      <c r="L333" s="49" cm="1">
        <f t="array" ref="L333">INDEX(GMW!$A$2:$NF$60,MATCH(1,(GMW!$NE$2:$NE$60=L$3)*(GMW!$ND$2:$ND$60=L$4)*(GMW!$NF$2:$NF$60=L$1),0),$C333-1966)</f>
        <v>0</v>
      </c>
      <c r="M333" s="49" cm="1">
        <f t="array" ref="M333">INDEX(GMW!$A$2:$NF$60,MATCH(1,(GMW!$NE$2:$NE$60=M$3)*(GMW!$ND$2:$ND$60=M$4)*(GMW!$NF$2:$NF$60=M$1),0),$C333-1966)</f>
        <v>0</v>
      </c>
      <c r="N333" s="49" cm="1">
        <f t="array" ref="N333">INDEX(GMW!$A$2:$NF$60,MATCH(1,(GMW!$NE$2:$NE$60=N$3)*(GMW!$ND$2:$ND$60=N$4)*(GMW!$NF$2:$NF$60=N$1),0),$C333-1966)</f>
        <v>0</v>
      </c>
      <c r="O333" s="49" cm="1">
        <f t="array" ref="O333">INDEX(GMW!$A$2:$NF$60,MATCH(1,(GMW!$NE$2:$NE$60=O$3)*(GMW!$ND$2:$ND$60=O$4)*(GMW!$NF$2:$NF$60=O$1),0),$C333-1966)</f>
        <v>0</v>
      </c>
      <c r="P333" s="49" cm="1">
        <f t="array" ref="P333">INDEX(GMW!$A$2:$NF$60,MATCH(1,(GMW!$NE$2:$NE$60=P$3)*(GMW!$ND$2:$ND$60=P$4)*(GMW!$NF$2:$NF$60=P$1),0),$C333-1966)</f>
        <v>0</v>
      </c>
      <c r="Q333" s="49" cm="1">
        <f t="array" ref="Q333">INDEX(GMW!$A$2:$NF$60,MATCH(1,(GMW!$NE$2:$NE$60=Q$3)*(GMW!$ND$2:$ND$60=Q$4)*(GMW!$NF$2:$NF$60=Q$1),0),$C333-1966)</f>
        <v>0</v>
      </c>
    </row>
    <row r="334" spans="1:17" x14ac:dyDescent="0.25">
      <c r="B334" s="49">
        <f t="shared" si="13"/>
        <v>2054</v>
      </c>
      <c r="C334" s="49">
        <f t="shared" si="12"/>
        <v>2300</v>
      </c>
      <c r="D334" s="49" cm="1">
        <f t="array" ref="D334">INDEX(GMW!$A$2:$NF$60,MATCH(1,(GMW!$NE$2:$NE$60=D$3)*(GMW!$ND$2:$ND$60=D$4)*(GMW!$NF$2:$NF$60=D$1),0),$C334-1966)</f>
        <v>0</v>
      </c>
      <c r="E334" s="49" cm="1">
        <f t="array" ref="E334">INDEX(GMW!$A$2:$NF$60,MATCH(1,(GMW!$NE$2:$NE$60=E$3)*(GMW!$ND$2:$ND$60=E$4)*(GMW!$NF$2:$NF$60=E$1),0),$C334-1966)</f>
        <v>0</v>
      </c>
      <c r="F334" s="49" cm="1">
        <f t="array" ref="F334">INDEX(GMW!$A$2:$NF$60,MATCH(1,(GMW!$NE$2:$NE$60=F$3)*(GMW!$ND$2:$ND$60=F$4)*(GMW!$NF$2:$NF$60=F$1),0),$C334-1966)</f>
        <v>0</v>
      </c>
      <c r="G334" s="49" cm="1">
        <f t="array" ref="G334">INDEX(GMW!$A$2:$NF$60,MATCH(1,(GMW!$NE$2:$NE$60=G$3)*(GMW!$ND$2:$ND$60=G$4)*(GMW!$NF$2:$NF$60=G$1),0),$C334-1966)</f>
        <v>0</v>
      </c>
      <c r="H334" s="49" cm="1">
        <f t="array" ref="H334">INDEX(GMW!$A$2:$NF$60,MATCH(1,(GMW!$NE$2:$NE$60=H$3)*(GMW!$ND$2:$ND$60=H$4)*(GMW!$NF$2:$NF$60=H$1),0),$C334-1966)</f>
        <v>0</v>
      </c>
      <c r="I334" s="49" cm="1">
        <f t="array" ref="I334">INDEX(GMW!$A$2:$NF$60,MATCH(1,(GMW!$NE$2:$NE$60=I$3)*(GMW!$ND$2:$ND$60=I$4)*(GMW!$NF$2:$NF$60=I$1),0),$C334-1966)</f>
        <v>0</v>
      </c>
      <c r="J334" s="49" cm="1">
        <f t="array" ref="J334">INDEX(GMW!$A$2:$NF$60,MATCH(1,(GMW!$NE$2:$NE$60=J$3)*(GMW!$ND$2:$ND$60=J$4)*(GMW!$NF$2:$NF$60=J$1),0),$C334-1966)</f>
        <v>0</v>
      </c>
      <c r="K334" s="49" cm="1">
        <f t="array" ref="K334">INDEX(GMW!$A$2:$NF$60,MATCH(1,(GMW!$NE$2:$NE$60=K$3)*(GMW!$ND$2:$ND$60=K$4)*(GMW!$NF$2:$NF$60=K$1),0),$C334-1966)</f>
        <v>0</v>
      </c>
      <c r="L334" s="49" cm="1">
        <f t="array" ref="L334">INDEX(GMW!$A$2:$NF$60,MATCH(1,(GMW!$NE$2:$NE$60=L$3)*(GMW!$ND$2:$ND$60=L$4)*(GMW!$NF$2:$NF$60=L$1),0),$C334-1966)</f>
        <v>0</v>
      </c>
      <c r="M334" s="49" cm="1">
        <f t="array" ref="M334">INDEX(GMW!$A$2:$NF$60,MATCH(1,(GMW!$NE$2:$NE$60=M$3)*(GMW!$ND$2:$ND$60=M$4)*(GMW!$NF$2:$NF$60=M$1),0),$C334-1966)</f>
        <v>0</v>
      </c>
      <c r="N334" s="49" cm="1">
        <f t="array" ref="N334">INDEX(GMW!$A$2:$NF$60,MATCH(1,(GMW!$NE$2:$NE$60=N$3)*(GMW!$ND$2:$ND$60=N$4)*(GMW!$NF$2:$NF$60=N$1),0),$C334-1966)</f>
        <v>0</v>
      </c>
      <c r="O334" s="49" cm="1">
        <f t="array" ref="O334">INDEX(GMW!$A$2:$NF$60,MATCH(1,(GMW!$NE$2:$NE$60=O$3)*(GMW!$ND$2:$ND$60=O$4)*(GMW!$NF$2:$NF$60=O$1),0),$C334-1966)</f>
        <v>0</v>
      </c>
      <c r="P334" s="49" cm="1">
        <f t="array" ref="P334">INDEX(GMW!$A$2:$NF$60,MATCH(1,(GMW!$NE$2:$NE$60=P$3)*(GMW!$ND$2:$ND$60=P$4)*(GMW!$NF$2:$NF$60=P$1),0),$C334-1966)</f>
        <v>0</v>
      </c>
      <c r="Q334" s="49" cm="1">
        <f t="array" ref="Q334">INDEX(GMW!$A$2:$NF$60,MATCH(1,(GMW!$NE$2:$NE$60=Q$3)*(GMW!$ND$2:$ND$60=Q$4)*(GMW!$NF$2:$NF$60=Q$1),0),$C334-1966)</f>
        <v>0</v>
      </c>
    </row>
    <row r="335" spans="1:17" x14ac:dyDescent="0.25">
      <c r="A335" s="49">
        <v>2055</v>
      </c>
      <c r="B335" s="49">
        <f t="shared" si="13"/>
        <v>2055</v>
      </c>
      <c r="C335" s="49">
        <f t="shared" si="12"/>
        <v>2301</v>
      </c>
      <c r="D335" s="49" cm="1">
        <f t="array" ref="D335">INDEX(GMW!$A$2:$NF$60,MATCH(1,(GMW!$NE$2:$NE$60=D$3)*(GMW!$ND$2:$ND$60=D$4)*(GMW!$NF$2:$NF$60=D$1),0),$C335-1966)</f>
        <v>0</v>
      </c>
      <c r="E335" s="49" cm="1">
        <f t="array" ref="E335">INDEX(GMW!$A$2:$NF$60,MATCH(1,(GMW!$NE$2:$NE$60=E$3)*(GMW!$ND$2:$ND$60=E$4)*(GMW!$NF$2:$NF$60=E$1),0),$C335-1966)</f>
        <v>0</v>
      </c>
      <c r="F335" s="49" cm="1">
        <f t="array" ref="F335">INDEX(GMW!$A$2:$NF$60,MATCH(1,(GMW!$NE$2:$NE$60=F$3)*(GMW!$ND$2:$ND$60=F$4)*(GMW!$NF$2:$NF$60=F$1),0),$C335-1966)</f>
        <v>0</v>
      </c>
      <c r="G335" s="49" cm="1">
        <f t="array" ref="G335">INDEX(GMW!$A$2:$NF$60,MATCH(1,(GMW!$NE$2:$NE$60=G$3)*(GMW!$ND$2:$ND$60=G$4)*(GMW!$NF$2:$NF$60=G$1),0),$C335-1966)</f>
        <v>0</v>
      </c>
      <c r="H335" s="49" cm="1">
        <f t="array" ref="H335">INDEX(GMW!$A$2:$NF$60,MATCH(1,(GMW!$NE$2:$NE$60=H$3)*(GMW!$ND$2:$ND$60=H$4)*(GMW!$NF$2:$NF$60=H$1),0),$C335-1966)</f>
        <v>0</v>
      </c>
      <c r="I335" s="49" cm="1">
        <f t="array" ref="I335">INDEX(GMW!$A$2:$NF$60,MATCH(1,(GMW!$NE$2:$NE$60=I$3)*(GMW!$ND$2:$ND$60=I$4)*(GMW!$NF$2:$NF$60=I$1),0),$C335-1966)</f>
        <v>0</v>
      </c>
      <c r="J335" s="49" cm="1">
        <f t="array" ref="J335">INDEX(GMW!$A$2:$NF$60,MATCH(1,(GMW!$NE$2:$NE$60=J$3)*(GMW!$ND$2:$ND$60=J$4)*(GMW!$NF$2:$NF$60=J$1),0),$C335-1966)</f>
        <v>0</v>
      </c>
      <c r="K335" s="49" cm="1">
        <f t="array" ref="K335">INDEX(GMW!$A$2:$NF$60,MATCH(1,(GMW!$NE$2:$NE$60=K$3)*(GMW!$ND$2:$ND$60=K$4)*(GMW!$NF$2:$NF$60=K$1),0),$C335-1966)</f>
        <v>0</v>
      </c>
      <c r="L335" s="49" cm="1">
        <f t="array" ref="L335">INDEX(GMW!$A$2:$NF$60,MATCH(1,(GMW!$NE$2:$NE$60=L$3)*(GMW!$ND$2:$ND$60=L$4)*(GMW!$NF$2:$NF$60=L$1),0),$C335-1966)</f>
        <v>0</v>
      </c>
      <c r="M335" s="49" cm="1">
        <f t="array" ref="M335">INDEX(GMW!$A$2:$NF$60,MATCH(1,(GMW!$NE$2:$NE$60=M$3)*(GMW!$ND$2:$ND$60=M$4)*(GMW!$NF$2:$NF$60=M$1),0),$C335-1966)</f>
        <v>0</v>
      </c>
      <c r="N335" s="49" cm="1">
        <f t="array" ref="N335">INDEX(GMW!$A$2:$NF$60,MATCH(1,(GMW!$NE$2:$NE$60=N$3)*(GMW!$ND$2:$ND$60=N$4)*(GMW!$NF$2:$NF$60=N$1),0),$C335-1966)</f>
        <v>0</v>
      </c>
      <c r="O335" s="49" cm="1">
        <f t="array" ref="O335">INDEX(GMW!$A$2:$NF$60,MATCH(1,(GMW!$NE$2:$NE$60=O$3)*(GMW!$ND$2:$ND$60=O$4)*(GMW!$NF$2:$NF$60=O$1),0),$C335-1966)</f>
        <v>0</v>
      </c>
      <c r="P335" s="49" cm="1">
        <f t="array" ref="P335">INDEX(GMW!$A$2:$NF$60,MATCH(1,(GMW!$NE$2:$NE$60=P$3)*(GMW!$ND$2:$ND$60=P$4)*(GMW!$NF$2:$NF$60=P$1),0),$C335-1966)</f>
        <v>0</v>
      </c>
      <c r="Q335" s="49" cm="1">
        <f t="array" ref="Q335">INDEX(GMW!$A$2:$NF$60,MATCH(1,(GMW!$NE$2:$NE$60=Q$3)*(GMW!$ND$2:$ND$60=Q$4)*(GMW!$NF$2:$NF$60=Q$1),0),$C335-1966)</f>
        <v>0</v>
      </c>
    </row>
    <row r="336" spans="1:17" x14ac:dyDescent="0.25">
      <c r="B336" s="49">
        <f t="shared" si="13"/>
        <v>2055</v>
      </c>
      <c r="C336" s="49">
        <f t="shared" si="12"/>
        <v>2302</v>
      </c>
      <c r="D336" s="49" cm="1">
        <f t="array" ref="D336">INDEX(GMW!$A$2:$NF$60,MATCH(1,(GMW!$NE$2:$NE$60=D$3)*(GMW!$ND$2:$ND$60=D$4)*(GMW!$NF$2:$NF$60=D$1),0),$C336-1966)</f>
        <v>0</v>
      </c>
      <c r="E336" s="49" cm="1">
        <f t="array" ref="E336">INDEX(GMW!$A$2:$NF$60,MATCH(1,(GMW!$NE$2:$NE$60=E$3)*(GMW!$ND$2:$ND$60=E$4)*(GMW!$NF$2:$NF$60=E$1),0),$C336-1966)</f>
        <v>0</v>
      </c>
      <c r="F336" s="49" cm="1">
        <f t="array" ref="F336">INDEX(GMW!$A$2:$NF$60,MATCH(1,(GMW!$NE$2:$NE$60=F$3)*(GMW!$ND$2:$ND$60=F$4)*(GMW!$NF$2:$NF$60=F$1),0),$C336-1966)</f>
        <v>0</v>
      </c>
      <c r="G336" s="49" cm="1">
        <f t="array" ref="G336">INDEX(GMW!$A$2:$NF$60,MATCH(1,(GMW!$NE$2:$NE$60=G$3)*(GMW!$ND$2:$ND$60=G$4)*(GMW!$NF$2:$NF$60=G$1),0),$C336-1966)</f>
        <v>0</v>
      </c>
      <c r="H336" s="49" cm="1">
        <f t="array" ref="H336">INDEX(GMW!$A$2:$NF$60,MATCH(1,(GMW!$NE$2:$NE$60=H$3)*(GMW!$ND$2:$ND$60=H$4)*(GMW!$NF$2:$NF$60=H$1),0),$C336-1966)</f>
        <v>0</v>
      </c>
      <c r="I336" s="49" cm="1">
        <f t="array" ref="I336">INDEX(GMW!$A$2:$NF$60,MATCH(1,(GMW!$NE$2:$NE$60=I$3)*(GMW!$ND$2:$ND$60=I$4)*(GMW!$NF$2:$NF$60=I$1),0),$C336-1966)</f>
        <v>0</v>
      </c>
      <c r="J336" s="49" cm="1">
        <f t="array" ref="J336">INDEX(GMW!$A$2:$NF$60,MATCH(1,(GMW!$NE$2:$NE$60=J$3)*(GMW!$ND$2:$ND$60=J$4)*(GMW!$NF$2:$NF$60=J$1),0),$C336-1966)</f>
        <v>0</v>
      </c>
      <c r="K336" s="49" cm="1">
        <f t="array" ref="K336">INDEX(GMW!$A$2:$NF$60,MATCH(1,(GMW!$NE$2:$NE$60=K$3)*(GMW!$ND$2:$ND$60=K$4)*(GMW!$NF$2:$NF$60=K$1),0),$C336-1966)</f>
        <v>0</v>
      </c>
      <c r="L336" s="49" cm="1">
        <f t="array" ref="L336">INDEX(GMW!$A$2:$NF$60,MATCH(1,(GMW!$NE$2:$NE$60=L$3)*(GMW!$ND$2:$ND$60=L$4)*(GMW!$NF$2:$NF$60=L$1),0),$C336-1966)</f>
        <v>0</v>
      </c>
      <c r="M336" s="49" cm="1">
        <f t="array" ref="M336">INDEX(GMW!$A$2:$NF$60,MATCH(1,(GMW!$NE$2:$NE$60=M$3)*(GMW!$ND$2:$ND$60=M$4)*(GMW!$NF$2:$NF$60=M$1),0),$C336-1966)</f>
        <v>0</v>
      </c>
      <c r="N336" s="49" cm="1">
        <f t="array" ref="N336">INDEX(GMW!$A$2:$NF$60,MATCH(1,(GMW!$NE$2:$NE$60=N$3)*(GMW!$ND$2:$ND$60=N$4)*(GMW!$NF$2:$NF$60=N$1),0),$C336-1966)</f>
        <v>0</v>
      </c>
      <c r="O336" s="49" cm="1">
        <f t="array" ref="O336">INDEX(GMW!$A$2:$NF$60,MATCH(1,(GMW!$NE$2:$NE$60=O$3)*(GMW!$ND$2:$ND$60=O$4)*(GMW!$NF$2:$NF$60=O$1),0),$C336-1966)</f>
        <v>0</v>
      </c>
      <c r="P336" s="49" cm="1">
        <f t="array" ref="P336">INDEX(GMW!$A$2:$NF$60,MATCH(1,(GMW!$NE$2:$NE$60=P$3)*(GMW!$ND$2:$ND$60=P$4)*(GMW!$NF$2:$NF$60=P$1),0),$C336-1966)</f>
        <v>0</v>
      </c>
      <c r="Q336" s="49" cm="1">
        <f t="array" ref="Q336">INDEX(GMW!$A$2:$NF$60,MATCH(1,(GMW!$NE$2:$NE$60=Q$3)*(GMW!$ND$2:$ND$60=Q$4)*(GMW!$NF$2:$NF$60=Q$1),0),$C336-1966)</f>
        <v>0</v>
      </c>
    </row>
    <row r="337" spans="1:17" x14ac:dyDescent="0.25">
      <c r="B337" s="49">
        <f t="shared" si="13"/>
        <v>2055</v>
      </c>
      <c r="C337" s="49">
        <f t="shared" si="12"/>
        <v>2303</v>
      </c>
      <c r="D337" s="49" cm="1">
        <f t="array" ref="D337">INDEX(GMW!$A$2:$NF$60,MATCH(1,(GMW!$NE$2:$NE$60=D$3)*(GMW!$ND$2:$ND$60=D$4)*(GMW!$NF$2:$NF$60=D$1),0),$C337-1966)</f>
        <v>0</v>
      </c>
      <c r="E337" s="49" cm="1">
        <f t="array" ref="E337">INDEX(GMW!$A$2:$NF$60,MATCH(1,(GMW!$NE$2:$NE$60=E$3)*(GMW!$ND$2:$ND$60=E$4)*(GMW!$NF$2:$NF$60=E$1),0),$C337-1966)</f>
        <v>0</v>
      </c>
      <c r="F337" s="49" cm="1">
        <f t="array" ref="F337">INDEX(GMW!$A$2:$NF$60,MATCH(1,(GMW!$NE$2:$NE$60=F$3)*(GMW!$ND$2:$ND$60=F$4)*(GMW!$NF$2:$NF$60=F$1),0),$C337-1966)</f>
        <v>0</v>
      </c>
      <c r="G337" s="49" cm="1">
        <f t="array" ref="G337">INDEX(GMW!$A$2:$NF$60,MATCH(1,(GMW!$NE$2:$NE$60=G$3)*(GMW!$ND$2:$ND$60=G$4)*(GMW!$NF$2:$NF$60=G$1),0),$C337-1966)</f>
        <v>0</v>
      </c>
      <c r="H337" s="49" cm="1">
        <f t="array" ref="H337">INDEX(GMW!$A$2:$NF$60,MATCH(1,(GMW!$NE$2:$NE$60=H$3)*(GMW!$ND$2:$ND$60=H$4)*(GMW!$NF$2:$NF$60=H$1),0),$C337-1966)</f>
        <v>0</v>
      </c>
      <c r="I337" s="49" cm="1">
        <f t="array" ref="I337">INDEX(GMW!$A$2:$NF$60,MATCH(1,(GMW!$NE$2:$NE$60=I$3)*(GMW!$ND$2:$ND$60=I$4)*(GMW!$NF$2:$NF$60=I$1),0),$C337-1966)</f>
        <v>0</v>
      </c>
      <c r="J337" s="49" cm="1">
        <f t="array" ref="J337">INDEX(GMW!$A$2:$NF$60,MATCH(1,(GMW!$NE$2:$NE$60=J$3)*(GMW!$ND$2:$ND$60=J$4)*(GMW!$NF$2:$NF$60=J$1),0),$C337-1966)</f>
        <v>0</v>
      </c>
      <c r="K337" s="49" cm="1">
        <f t="array" ref="K337">INDEX(GMW!$A$2:$NF$60,MATCH(1,(GMW!$NE$2:$NE$60=K$3)*(GMW!$ND$2:$ND$60=K$4)*(GMW!$NF$2:$NF$60=K$1),0),$C337-1966)</f>
        <v>0</v>
      </c>
      <c r="L337" s="49" cm="1">
        <f t="array" ref="L337">INDEX(GMW!$A$2:$NF$60,MATCH(1,(GMW!$NE$2:$NE$60=L$3)*(GMW!$ND$2:$ND$60=L$4)*(GMW!$NF$2:$NF$60=L$1),0),$C337-1966)</f>
        <v>0</v>
      </c>
      <c r="M337" s="49" cm="1">
        <f t="array" ref="M337">INDEX(GMW!$A$2:$NF$60,MATCH(1,(GMW!$NE$2:$NE$60=M$3)*(GMW!$ND$2:$ND$60=M$4)*(GMW!$NF$2:$NF$60=M$1),0),$C337-1966)</f>
        <v>0</v>
      </c>
      <c r="N337" s="49" cm="1">
        <f t="array" ref="N337">INDEX(GMW!$A$2:$NF$60,MATCH(1,(GMW!$NE$2:$NE$60=N$3)*(GMW!$ND$2:$ND$60=N$4)*(GMW!$NF$2:$NF$60=N$1),0),$C337-1966)</f>
        <v>0</v>
      </c>
      <c r="O337" s="49" cm="1">
        <f t="array" ref="O337">INDEX(GMW!$A$2:$NF$60,MATCH(1,(GMW!$NE$2:$NE$60=O$3)*(GMW!$ND$2:$ND$60=O$4)*(GMW!$NF$2:$NF$60=O$1),0),$C337-1966)</f>
        <v>0</v>
      </c>
      <c r="P337" s="49" cm="1">
        <f t="array" ref="P337">INDEX(GMW!$A$2:$NF$60,MATCH(1,(GMW!$NE$2:$NE$60=P$3)*(GMW!$ND$2:$ND$60=P$4)*(GMW!$NF$2:$NF$60=P$1),0),$C337-1966)</f>
        <v>0</v>
      </c>
      <c r="Q337" s="49" cm="1">
        <f t="array" ref="Q337">INDEX(GMW!$A$2:$NF$60,MATCH(1,(GMW!$NE$2:$NE$60=Q$3)*(GMW!$ND$2:$ND$60=Q$4)*(GMW!$NF$2:$NF$60=Q$1),0),$C337-1966)</f>
        <v>0</v>
      </c>
    </row>
    <row r="338" spans="1:17" x14ac:dyDescent="0.25">
      <c r="B338" s="49">
        <f t="shared" si="13"/>
        <v>2055</v>
      </c>
      <c r="C338" s="49">
        <f t="shared" si="12"/>
        <v>2304</v>
      </c>
      <c r="D338" s="49" cm="1">
        <f t="array" ref="D338">INDEX(GMW!$A$2:$NF$60,MATCH(1,(GMW!$NE$2:$NE$60=D$3)*(GMW!$ND$2:$ND$60=D$4)*(GMW!$NF$2:$NF$60=D$1),0),$C338-1966)</f>
        <v>0</v>
      </c>
      <c r="E338" s="49" cm="1">
        <f t="array" ref="E338">INDEX(GMW!$A$2:$NF$60,MATCH(1,(GMW!$NE$2:$NE$60=E$3)*(GMW!$ND$2:$ND$60=E$4)*(GMW!$NF$2:$NF$60=E$1),0),$C338-1966)</f>
        <v>0</v>
      </c>
      <c r="F338" s="49" cm="1">
        <f t="array" ref="F338">INDEX(GMW!$A$2:$NF$60,MATCH(1,(GMW!$NE$2:$NE$60=F$3)*(GMW!$ND$2:$ND$60=F$4)*(GMW!$NF$2:$NF$60=F$1),0),$C338-1966)</f>
        <v>0</v>
      </c>
      <c r="G338" s="49" cm="1">
        <f t="array" ref="G338">INDEX(GMW!$A$2:$NF$60,MATCH(1,(GMW!$NE$2:$NE$60=G$3)*(GMW!$ND$2:$ND$60=G$4)*(GMW!$NF$2:$NF$60=G$1),0),$C338-1966)</f>
        <v>0</v>
      </c>
      <c r="H338" s="49" cm="1">
        <f t="array" ref="H338">INDEX(GMW!$A$2:$NF$60,MATCH(1,(GMW!$NE$2:$NE$60=H$3)*(GMW!$ND$2:$ND$60=H$4)*(GMW!$NF$2:$NF$60=H$1),0),$C338-1966)</f>
        <v>0</v>
      </c>
      <c r="I338" s="49" cm="1">
        <f t="array" ref="I338">INDEX(GMW!$A$2:$NF$60,MATCH(1,(GMW!$NE$2:$NE$60=I$3)*(GMW!$ND$2:$ND$60=I$4)*(GMW!$NF$2:$NF$60=I$1),0),$C338-1966)</f>
        <v>0</v>
      </c>
      <c r="J338" s="49" cm="1">
        <f t="array" ref="J338">INDEX(GMW!$A$2:$NF$60,MATCH(1,(GMW!$NE$2:$NE$60=J$3)*(GMW!$ND$2:$ND$60=J$4)*(GMW!$NF$2:$NF$60=J$1),0),$C338-1966)</f>
        <v>0</v>
      </c>
      <c r="K338" s="49" cm="1">
        <f t="array" ref="K338">INDEX(GMW!$A$2:$NF$60,MATCH(1,(GMW!$NE$2:$NE$60=K$3)*(GMW!$ND$2:$ND$60=K$4)*(GMW!$NF$2:$NF$60=K$1),0),$C338-1966)</f>
        <v>0</v>
      </c>
      <c r="L338" s="49" cm="1">
        <f t="array" ref="L338">INDEX(GMW!$A$2:$NF$60,MATCH(1,(GMW!$NE$2:$NE$60=L$3)*(GMW!$ND$2:$ND$60=L$4)*(GMW!$NF$2:$NF$60=L$1),0),$C338-1966)</f>
        <v>0</v>
      </c>
      <c r="M338" s="49" cm="1">
        <f t="array" ref="M338">INDEX(GMW!$A$2:$NF$60,MATCH(1,(GMW!$NE$2:$NE$60=M$3)*(GMW!$ND$2:$ND$60=M$4)*(GMW!$NF$2:$NF$60=M$1),0),$C338-1966)</f>
        <v>0</v>
      </c>
      <c r="N338" s="49" cm="1">
        <f t="array" ref="N338">INDEX(GMW!$A$2:$NF$60,MATCH(1,(GMW!$NE$2:$NE$60=N$3)*(GMW!$ND$2:$ND$60=N$4)*(GMW!$NF$2:$NF$60=N$1),0),$C338-1966)</f>
        <v>0</v>
      </c>
      <c r="O338" s="49" cm="1">
        <f t="array" ref="O338">INDEX(GMW!$A$2:$NF$60,MATCH(1,(GMW!$NE$2:$NE$60=O$3)*(GMW!$ND$2:$ND$60=O$4)*(GMW!$NF$2:$NF$60=O$1),0),$C338-1966)</f>
        <v>0</v>
      </c>
      <c r="P338" s="49" cm="1">
        <f t="array" ref="P338">INDEX(GMW!$A$2:$NF$60,MATCH(1,(GMW!$NE$2:$NE$60=P$3)*(GMW!$ND$2:$ND$60=P$4)*(GMW!$NF$2:$NF$60=P$1),0),$C338-1966)</f>
        <v>0</v>
      </c>
      <c r="Q338" s="49" cm="1">
        <f t="array" ref="Q338">INDEX(GMW!$A$2:$NF$60,MATCH(1,(GMW!$NE$2:$NE$60=Q$3)*(GMW!$ND$2:$ND$60=Q$4)*(GMW!$NF$2:$NF$60=Q$1),0),$C338-1966)</f>
        <v>0</v>
      </c>
    </row>
    <row r="339" spans="1:17" x14ac:dyDescent="0.25">
      <c r="A339" s="49">
        <v>2056</v>
      </c>
      <c r="B339" s="49">
        <f t="shared" si="13"/>
        <v>2056</v>
      </c>
      <c r="C339" s="49">
        <f t="shared" si="12"/>
        <v>2305</v>
      </c>
      <c r="D339" s="49" cm="1">
        <f t="array" ref="D339">INDEX(GMW!$A$2:$NF$60,MATCH(1,(GMW!$NE$2:$NE$60=D$3)*(GMW!$ND$2:$ND$60=D$4)*(GMW!$NF$2:$NF$60=D$1),0),$C339-1966)</f>
        <v>0</v>
      </c>
      <c r="E339" s="49" cm="1">
        <f t="array" ref="E339">INDEX(GMW!$A$2:$NF$60,MATCH(1,(GMW!$NE$2:$NE$60=E$3)*(GMW!$ND$2:$ND$60=E$4)*(GMW!$NF$2:$NF$60=E$1),0),$C339-1966)</f>
        <v>0</v>
      </c>
      <c r="F339" s="49" cm="1">
        <f t="array" ref="F339">INDEX(GMW!$A$2:$NF$60,MATCH(1,(GMW!$NE$2:$NE$60=F$3)*(GMW!$ND$2:$ND$60=F$4)*(GMW!$NF$2:$NF$60=F$1),0),$C339-1966)</f>
        <v>0</v>
      </c>
      <c r="G339" s="49" cm="1">
        <f t="array" ref="G339">INDEX(GMW!$A$2:$NF$60,MATCH(1,(GMW!$NE$2:$NE$60=G$3)*(GMW!$ND$2:$ND$60=G$4)*(GMW!$NF$2:$NF$60=G$1),0),$C339-1966)</f>
        <v>0</v>
      </c>
      <c r="H339" s="49" cm="1">
        <f t="array" ref="H339">INDEX(GMW!$A$2:$NF$60,MATCH(1,(GMW!$NE$2:$NE$60=H$3)*(GMW!$ND$2:$ND$60=H$4)*(GMW!$NF$2:$NF$60=H$1),0),$C339-1966)</f>
        <v>0</v>
      </c>
      <c r="I339" s="49" cm="1">
        <f t="array" ref="I339">INDEX(GMW!$A$2:$NF$60,MATCH(1,(GMW!$NE$2:$NE$60=I$3)*(GMW!$ND$2:$ND$60=I$4)*(GMW!$NF$2:$NF$60=I$1),0),$C339-1966)</f>
        <v>0</v>
      </c>
      <c r="J339" s="49" cm="1">
        <f t="array" ref="J339">INDEX(GMW!$A$2:$NF$60,MATCH(1,(GMW!$NE$2:$NE$60=J$3)*(GMW!$ND$2:$ND$60=J$4)*(GMW!$NF$2:$NF$60=J$1),0),$C339-1966)</f>
        <v>0</v>
      </c>
      <c r="K339" s="49" cm="1">
        <f t="array" ref="K339">INDEX(GMW!$A$2:$NF$60,MATCH(1,(GMW!$NE$2:$NE$60=K$3)*(GMW!$ND$2:$ND$60=K$4)*(GMW!$NF$2:$NF$60=K$1),0),$C339-1966)</f>
        <v>0</v>
      </c>
      <c r="L339" s="49" cm="1">
        <f t="array" ref="L339">INDEX(GMW!$A$2:$NF$60,MATCH(1,(GMW!$NE$2:$NE$60=L$3)*(GMW!$ND$2:$ND$60=L$4)*(GMW!$NF$2:$NF$60=L$1),0),$C339-1966)</f>
        <v>0</v>
      </c>
      <c r="M339" s="49" cm="1">
        <f t="array" ref="M339">INDEX(GMW!$A$2:$NF$60,MATCH(1,(GMW!$NE$2:$NE$60=M$3)*(GMW!$ND$2:$ND$60=M$4)*(GMW!$NF$2:$NF$60=M$1),0),$C339-1966)</f>
        <v>0</v>
      </c>
      <c r="N339" s="49" cm="1">
        <f t="array" ref="N339">INDEX(GMW!$A$2:$NF$60,MATCH(1,(GMW!$NE$2:$NE$60=N$3)*(GMW!$ND$2:$ND$60=N$4)*(GMW!$NF$2:$NF$60=N$1),0),$C339-1966)</f>
        <v>0</v>
      </c>
      <c r="O339" s="49" cm="1">
        <f t="array" ref="O339">INDEX(GMW!$A$2:$NF$60,MATCH(1,(GMW!$NE$2:$NE$60=O$3)*(GMW!$ND$2:$ND$60=O$4)*(GMW!$NF$2:$NF$60=O$1),0),$C339-1966)</f>
        <v>0</v>
      </c>
      <c r="P339" s="49" cm="1">
        <f t="array" ref="P339">INDEX(GMW!$A$2:$NF$60,MATCH(1,(GMW!$NE$2:$NE$60=P$3)*(GMW!$ND$2:$ND$60=P$4)*(GMW!$NF$2:$NF$60=P$1),0),$C339-1966)</f>
        <v>0</v>
      </c>
      <c r="Q339" s="49" cm="1">
        <f t="array" ref="Q339">INDEX(GMW!$A$2:$NF$60,MATCH(1,(GMW!$NE$2:$NE$60=Q$3)*(GMW!$ND$2:$ND$60=Q$4)*(GMW!$NF$2:$NF$60=Q$1),0),$C339-1966)</f>
        <v>0</v>
      </c>
    </row>
    <row r="340" spans="1:17" x14ac:dyDescent="0.25">
      <c r="B340" s="49">
        <f t="shared" si="13"/>
        <v>2056</v>
      </c>
      <c r="C340" s="49">
        <f t="shared" si="12"/>
        <v>2306</v>
      </c>
      <c r="D340" s="49" cm="1">
        <f t="array" ref="D340">INDEX(GMW!$A$2:$NF$60,MATCH(1,(GMW!$NE$2:$NE$60=D$3)*(GMW!$ND$2:$ND$60=D$4)*(GMW!$NF$2:$NF$60=D$1),0),$C340-1966)</f>
        <v>0</v>
      </c>
      <c r="E340" s="49" cm="1">
        <f t="array" ref="E340">INDEX(GMW!$A$2:$NF$60,MATCH(1,(GMW!$NE$2:$NE$60=E$3)*(GMW!$ND$2:$ND$60=E$4)*(GMW!$NF$2:$NF$60=E$1),0),$C340-1966)</f>
        <v>0</v>
      </c>
      <c r="F340" s="49" cm="1">
        <f t="array" ref="F340">INDEX(GMW!$A$2:$NF$60,MATCH(1,(GMW!$NE$2:$NE$60=F$3)*(GMW!$ND$2:$ND$60=F$4)*(GMW!$NF$2:$NF$60=F$1),0),$C340-1966)</f>
        <v>0</v>
      </c>
      <c r="G340" s="49" cm="1">
        <f t="array" ref="G340">INDEX(GMW!$A$2:$NF$60,MATCH(1,(GMW!$NE$2:$NE$60=G$3)*(GMW!$ND$2:$ND$60=G$4)*(GMW!$NF$2:$NF$60=G$1),0),$C340-1966)</f>
        <v>0</v>
      </c>
      <c r="H340" s="49" cm="1">
        <f t="array" ref="H340">INDEX(GMW!$A$2:$NF$60,MATCH(1,(GMW!$NE$2:$NE$60=H$3)*(GMW!$ND$2:$ND$60=H$4)*(GMW!$NF$2:$NF$60=H$1),0),$C340-1966)</f>
        <v>0</v>
      </c>
      <c r="I340" s="49" cm="1">
        <f t="array" ref="I340">INDEX(GMW!$A$2:$NF$60,MATCH(1,(GMW!$NE$2:$NE$60=I$3)*(GMW!$ND$2:$ND$60=I$4)*(GMW!$NF$2:$NF$60=I$1),0),$C340-1966)</f>
        <v>0</v>
      </c>
      <c r="J340" s="49" cm="1">
        <f t="array" ref="J340">INDEX(GMW!$A$2:$NF$60,MATCH(1,(GMW!$NE$2:$NE$60=J$3)*(GMW!$ND$2:$ND$60=J$4)*(GMW!$NF$2:$NF$60=J$1),0),$C340-1966)</f>
        <v>0</v>
      </c>
      <c r="K340" s="49" cm="1">
        <f t="array" ref="K340">INDEX(GMW!$A$2:$NF$60,MATCH(1,(GMW!$NE$2:$NE$60=K$3)*(GMW!$ND$2:$ND$60=K$4)*(GMW!$NF$2:$NF$60=K$1),0),$C340-1966)</f>
        <v>0</v>
      </c>
      <c r="L340" s="49" cm="1">
        <f t="array" ref="L340">INDEX(GMW!$A$2:$NF$60,MATCH(1,(GMW!$NE$2:$NE$60=L$3)*(GMW!$ND$2:$ND$60=L$4)*(GMW!$NF$2:$NF$60=L$1),0),$C340-1966)</f>
        <v>0</v>
      </c>
      <c r="M340" s="49" cm="1">
        <f t="array" ref="M340">INDEX(GMW!$A$2:$NF$60,MATCH(1,(GMW!$NE$2:$NE$60=M$3)*(GMW!$ND$2:$ND$60=M$4)*(GMW!$NF$2:$NF$60=M$1),0),$C340-1966)</f>
        <v>0</v>
      </c>
      <c r="N340" s="49" cm="1">
        <f t="array" ref="N340">INDEX(GMW!$A$2:$NF$60,MATCH(1,(GMW!$NE$2:$NE$60=N$3)*(GMW!$ND$2:$ND$60=N$4)*(GMW!$NF$2:$NF$60=N$1),0),$C340-1966)</f>
        <v>0</v>
      </c>
      <c r="O340" s="49" cm="1">
        <f t="array" ref="O340">INDEX(GMW!$A$2:$NF$60,MATCH(1,(GMW!$NE$2:$NE$60=O$3)*(GMW!$ND$2:$ND$60=O$4)*(GMW!$NF$2:$NF$60=O$1),0),$C340-1966)</f>
        <v>0</v>
      </c>
      <c r="P340" s="49" cm="1">
        <f t="array" ref="P340">INDEX(GMW!$A$2:$NF$60,MATCH(1,(GMW!$NE$2:$NE$60=P$3)*(GMW!$ND$2:$ND$60=P$4)*(GMW!$NF$2:$NF$60=P$1),0),$C340-1966)</f>
        <v>0</v>
      </c>
      <c r="Q340" s="49" cm="1">
        <f t="array" ref="Q340">INDEX(GMW!$A$2:$NF$60,MATCH(1,(GMW!$NE$2:$NE$60=Q$3)*(GMW!$ND$2:$ND$60=Q$4)*(GMW!$NF$2:$NF$60=Q$1),0),$C340-1966)</f>
        <v>0</v>
      </c>
    </row>
    <row r="341" spans="1:17" x14ac:dyDescent="0.25">
      <c r="B341" s="49">
        <f t="shared" si="13"/>
        <v>2056</v>
      </c>
      <c r="C341" s="49">
        <f t="shared" si="12"/>
        <v>2307</v>
      </c>
      <c r="D341" s="49" cm="1">
        <f t="array" ref="D341">INDEX(GMW!$A$2:$NF$60,MATCH(1,(GMW!$NE$2:$NE$60=D$3)*(GMW!$ND$2:$ND$60=D$4)*(GMW!$NF$2:$NF$60=D$1),0),$C341-1966)</f>
        <v>0</v>
      </c>
      <c r="E341" s="49" cm="1">
        <f t="array" ref="E341">INDEX(GMW!$A$2:$NF$60,MATCH(1,(GMW!$NE$2:$NE$60=E$3)*(GMW!$ND$2:$ND$60=E$4)*(GMW!$NF$2:$NF$60=E$1),0),$C341-1966)</f>
        <v>0</v>
      </c>
      <c r="F341" s="49" cm="1">
        <f t="array" ref="F341">INDEX(GMW!$A$2:$NF$60,MATCH(1,(GMW!$NE$2:$NE$60=F$3)*(GMW!$ND$2:$ND$60=F$4)*(GMW!$NF$2:$NF$60=F$1),0),$C341-1966)</f>
        <v>0</v>
      </c>
      <c r="G341" s="49" cm="1">
        <f t="array" ref="G341">INDEX(GMW!$A$2:$NF$60,MATCH(1,(GMW!$NE$2:$NE$60=G$3)*(GMW!$ND$2:$ND$60=G$4)*(GMW!$NF$2:$NF$60=G$1),0),$C341-1966)</f>
        <v>0</v>
      </c>
      <c r="H341" s="49" cm="1">
        <f t="array" ref="H341">INDEX(GMW!$A$2:$NF$60,MATCH(1,(GMW!$NE$2:$NE$60=H$3)*(GMW!$ND$2:$ND$60=H$4)*(GMW!$NF$2:$NF$60=H$1),0),$C341-1966)</f>
        <v>0</v>
      </c>
      <c r="I341" s="49" cm="1">
        <f t="array" ref="I341">INDEX(GMW!$A$2:$NF$60,MATCH(1,(GMW!$NE$2:$NE$60=I$3)*(GMW!$ND$2:$ND$60=I$4)*(GMW!$NF$2:$NF$60=I$1),0),$C341-1966)</f>
        <v>0</v>
      </c>
      <c r="J341" s="49" cm="1">
        <f t="array" ref="J341">INDEX(GMW!$A$2:$NF$60,MATCH(1,(GMW!$NE$2:$NE$60=J$3)*(GMW!$ND$2:$ND$60=J$4)*(GMW!$NF$2:$NF$60=J$1),0),$C341-1966)</f>
        <v>0</v>
      </c>
      <c r="K341" s="49" cm="1">
        <f t="array" ref="K341">INDEX(GMW!$A$2:$NF$60,MATCH(1,(GMW!$NE$2:$NE$60=K$3)*(GMW!$ND$2:$ND$60=K$4)*(GMW!$NF$2:$NF$60=K$1),0),$C341-1966)</f>
        <v>0</v>
      </c>
      <c r="L341" s="49" cm="1">
        <f t="array" ref="L341">INDEX(GMW!$A$2:$NF$60,MATCH(1,(GMW!$NE$2:$NE$60=L$3)*(GMW!$ND$2:$ND$60=L$4)*(GMW!$NF$2:$NF$60=L$1),0),$C341-1966)</f>
        <v>0</v>
      </c>
      <c r="M341" s="49" cm="1">
        <f t="array" ref="M341">INDEX(GMW!$A$2:$NF$60,MATCH(1,(GMW!$NE$2:$NE$60=M$3)*(GMW!$ND$2:$ND$60=M$4)*(GMW!$NF$2:$NF$60=M$1),0),$C341-1966)</f>
        <v>0</v>
      </c>
      <c r="N341" s="49" cm="1">
        <f t="array" ref="N341">INDEX(GMW!$A$2:$NF$60,MATCH(1,(GMW!$NE$2:$NE$60=N$3)*(GMW!$ND$2:$ND$60=N$4)*(GMW!$NF$2:$NF$60=N$1),0),$C341-1966)</f>
        <v>0</v>
      </c>
      <c r="O341" s="49" cm="1">
        <f t="array" ref="O341">INDEX(GMW!$A$2:$NF$60,MATCH(1,(GMW!$NE$2:$NE$60=O$3)*(GMW!$ND$2:$ND$60=O$4)*(GMW!$NF$2:$NF$60=O$1),0),$C341-1966)</f>
        <v>0</v>
      </c>
      <c r="P341" s="49" cm="1">
        <f t="array" ref="P341">INDEX(GMW!$A$2:$NF$60,MATCH(1,(GMW!$NE$2:$NE$60=P$3)*(GMW!$ND$2:$ND$60=P$4)*(GMW!$NF$2:$NF$60=P$1),0),$C341-1966)</f>
        <v>0</v>
      </c>
      <c r="Q341" s="49" cm="1">
        <f t="array" ref="Q341">INDEX(GMW!$A$2:$NF$60,MATCH(1,(GMW!$NE$2:$NE$60=Q$3)*(GMW!$ND$2:$ND$60=Q$4)*(GMW!$NF$2:$NF$60=Q$1),0),$C341-1966)</f>
        <v>0</v>
      </c>
    </row>
    <row r="342" spans="1:17" x14ac:dyDescent="0.25">
      <c r="B342" s="49">
        <f t="shared" si="13"/>
        <v>2056</v>
      </c>
      <c r="C342" s="49">
        <f t="shared" si="12"/>
        <v>2308</v>
      </c>
      <c r="D342" s="49" cm="1">
        <f t="array" ref="D342">INDEX(GMW!$A$2:$NF$60,MATCH(1,(GMW!$NE$2:$NE$60=D$3)*(GMW!$ND$2:$ND$60=D$4)*(GMW!$NF$2:$NF$60=D$1),0),$C342-1966)</f>
        <v>0</v>
      </c>
      <c r="E342" s="49" cm="1">
        <f t="array" ref="E342">INDEX(GMW!$A$2:$NF$60,MATCH(1,(GMW!$NE$2:$NE$60=E$3)*(GMW!$ND$2:$ND$60=E$4)*(GMW!$NF$2:$NF$60=E$1),0),$C342-1966)</f>
        <v>0</v>
      </c>
      <c r="F342" s="49" cm="1">
        <f t="array" ref="F342">INDEX(GMW!$A$2:$NF$60,MATCH(1,(GMW!$NE$2:$NE$60=F$3)*(GMW!$ND$2:$ND$60=F$4)*(GMW!$NF$2:$NF$60=F$1),0),$C342-1966)</f>
        <v>0</v>
      </c>
      <c r="G342" s="49" cm="1">
        <f t="array" ref="G342">INDEX(GMW!$A$2:$NF$60,MATCH(1,(GMW!$NE$2:$NE$60=G$3)*(GMW!$ND$2:$ND$60=G$4)*(GMW!$NF$2:$NF$60=G$1),0),$C342-1966)</f>
        <v>0</v>
      </c>
      <c r="H342" s="49" cm="1">
        <f t="array" ref="H342">INDEX(GMW!$A$2:$NF$60,MATCH(1,(GMW!$NE$2:$NE$60=H$3)*(GMW!$ND$2:$ND$60=H$4)*(GMW!$NF$2:$NF$60=H$1),0),$C342-1966)</f>
        <v>0</v>
      </c>
      <c r="I342" s="49" cm="1">
        <f t="array" ref="I342">INDEX(GMW!$A$2:$NF$60,MATCH(1,(GMW!$NE$2:$NE$60=I$3)*(GMW!$ND$2:$ND$60=I$4)*(GMW!$NF$2:$NF$60=I$1),0),$C342-1966)</f>
        <v>0</v>
      </c>
      <c r="J342" s="49" cm="1">
        <f t="array" ref="J342">INDEX(GMW!$A$2:$NF$60,MATCH(1,(GMW!$NE$2:$NE$60=J$3)*(GMW!$ND$2:$ND$60=J$4)*(GMW!$NF$2:$NF$60=J$1),0),$C342-1966)</f>
        <v>0</v>
      </c>
      <c r="K342" s="49" cm="1">
        <f t="array" ref="K342">INDEX(GMW!$A$2:$NF$60,MATCH(1,(GMW!$NE$2:$NE$60=K$3)*(GMW!$ND$2:$ND$60=K$4)*(GMW!$NF$2:$NF$60=K$1),0),$C342-1966)</f>
        <v>0</v>
      </c>
      <c r="L342" s="49" cm="1">
        <f t="array" ref="L342">INDEX(GMW!$A$2:$NF$60,MATCH(1,(GMW!$NE$2:$NE$60=L$3)*(GMW!$ND$2:$ND$60=L$4)*(GMW!$NF$2:$NF$60=L$1),0),$C342-1966)</f>
        <v>0</v>
      </c>
      <c r="M342" s="49" cm="1">
        <f t="array" ref="M342">INDEX(GMW!$A$2:$NF$60,MATCH(1,(GMW!$NE$2:$NE$60=M$3)*(GMW!$ND$2:$ND$60=M$4)*(GMW!$NF$2:$NF$60=M$1),0),$C342-1966)</f>
        <v>0</v>
      </c>
      <c r="N342" s="49" cm="1">
        <f t="array" ref="N342">INDEX(GMW!$A$2:$NF$60,MATCH(1,(GMW!$NE$2:$NE$60=N$3)*(GMW!$ND$2:$ND$60=N$4)*(GMW!$NF$2:$NF$60=N$1),0),$C342-1966)</f>
        <v>0</v>
      </c>
      <c r="O342" s="49" cm="1">
        <f t="array" ref="O342">INDEX(GMW!$A$2:$NF$60,MATCH(1,(GMW!$NE$2:$NE$60=O$3)*(GMW!$ND$2:$ND$60=O$4)*(GMW!$NF$2:$NF$60=O$1),0),$C342-1966)</f>
        <v>0</v>
      </c>
      <c r="P342" s="49" cm="1">
        <f t="array" ref="P342">INDEX(GMW!$A$2:$NF$60,MATCH(1,(GMW!$NE$2:$NE$60=P$3)*(GMW!$ND$2:$ND$60=P$4)*(GMW!$NF$2:$NF$60=P$1),0),$C342-1966)</f>
        <v>0</v>
      </c>
      <c r="Q342" s="49" cm="1">
        <f t="array" ref="Q342">INDEX(GMW!$A$2:$NF$60,MATCH(1,(GMW!$NE$2:$NE$60=Q$3)*(GMW!$ND$2:$ND$60=Q$4)*(GMW!$NF$2:$NF$60=Q$1),0),$C342-1966)</f>
        <v>0</v>
      </c>
    </row>
    <row r="343" spans="1:17" x14ac:dyDescent="0.25">
      <c r="A343" s="49">
        <v>2057</v>
      </c>
      <c r="B343" s="49">
        <f t="shared" si="13"/>
        <v>2057</v>
      </c>
      <c r="C343" s="49">
        <f t="shared" si="12"/>
        <v>2309</v>
      </c>
      <c r="D343" s="49" cm="1">
        <f t="array" ref="D343">INDEX(GMW!$A$2:$NF$60,MATCH(1,(GMW!$NE$2:$NE$60=D$3)*(GMW!$ND$2:$ND$60=D$4)*(GMW!$NF$2:$NF$60=D$1),0),$C343-1966)</f>
        <v>0</v>
      </c>
      <c r="E343" s="49" cm="1">
        <f t="array" ref="E343">INDEX(GMW!$A$2:$NF$60,MATCH(1,(GMW!$NE$2:$NE$60=E$3)*(GMW!$ND$2:$ND$60=E$4)*(GMW!$NF$2:$NF$60=E$1),0),$C343-1966)</f>
        <v>0</v>
      </c>
      <c r="F343" s="49" cm="1">
        <f t="array" ref="F343">INDEX(GMW!$A$2:$NF$60,MATCH(1,(GMW!$NE$2:$NE$60=F$3)*(GMW!$ND$2:$ND$60=F$4)*(GMW!$NF$2:$NF$60=F$1),0),$C343-1966)</f>
        <v>0</v>
      </c>
      <c r="G343" s="49" cm="1">
        <f t="array" ref="G343">INDEX(GMW!$A$2:$NF$60,MATCH(1,(GMW!$NE$2:$NE$60=G$3)*(GMW!$ND$2:$ND$60=G$4)*(GMW!$NF$2:$NF$60=G$1),0),$C343-1966)</f>
        <v>0</v>
      </c>
      <c r="H343" s="49" cm="1">
        <f t="array" ref="H343">INDEX(GMW!$A$2:$NF$60,MATCH(1,(GMW!$NE$2:$NE$60=H$3)*(GMW!$ND$2:$ND$60=H$4)*(GMW!$NF$2:$NF$60=H$1),0),$C343-1966)</f>
        <v>0</v>
      </c>
      <c r="I343" s="49" cm="1">
        <f t="array" ref="I343">INDEX(GMW!$A$2:$NF$60,MATCH(1,(GMW!$NE$2:$NE$60=I$3)*(GMW!$ND$2:$ND$60=I$4)*(GMW!$NF$2:$NF$60=I$1),0),$C343-1966)</f>
        <v>0</v>
      </c>
      <c r="J343" s="49" cm="1">
        <f t="array" ref="J343">INDEX(GMW!$A$2:$NF$60,MATCH(1,(GMW!$NE$2:$NE$60=J$3)*(GMW!$ND$2:$ND$60=J$4)*(GMW!$NF$2:$NF$60=J$1),0),$C343-1966)</f>
        <v>0</v>
      </c>
      <c r="K343" s="49" cm="1">
        <f t="array" ref="K343">INDEX(GMW!$A$2:$NF$60,MATCH(1,(GMW!$NE$2:$NE$60=K$3)*(GMW!$ND$2:$ND$60=K$4)*(GMW!$NF$2:$NF$60=K$1),0),$C343-1966)</f>
        <v>0</v>
      </c>
      <c r="L343" s="49" cm="1">
        <f t="array" ref="L343">INDEX(GMW!$A$2:$NF$60,MATCH(1,(GMW!$NE$2:$NE$60=L$3)*(GMW!$ND$2:$ND$60=L$4)*(GMW!$NF$2:$NF$60=L$1),0),$C343-1966)</f>
        <v>0</v>
      </c>
      <c r="M343" s="49" cm="1">
        <f t="array" ref="M343">INDEX(GMW!$A$2:$NF$60,MATCH(1,(GMW!$NE$2:$NE$60=M$3)*(GMW!$ND$2:$ND$60=M$4)*(GMW!$NF$2:$NF$60=M$1),0),$C343-1966)</f>
        <v>0</v>
      </c>
      <c r="N343" s="49" cm="1">
        <f t="array" ref="N343">INDEX(GMW!$A$2:$NF$60,MATCH(1,(GMW!$NE$2:$NE$60=N$3)*(GMW!$ND$2:$ND$60=N$4)*(GMW!$NF$2:$NF$60=N$1),0),$C343-1966)</f>
        <v>0</v>
      </c>
      <c r="O343" s="49" cm="1">
        <f t="array" ref="O343">INDEX(GMW!$A$2:$NF$60,MATCH(1,(GMW!$NE$2:$NE$60=O$3)*(GMW!$ND$2:$ND$60=O$4)*(GMW!$NF$2:$NF$60=O$1),0),$C343-1966)</f>
        <v>0</v>
      </c>
      <c r="P343" s="49" cm="1">
        <f t="array" ref="P343">INDEX(GMW!$A$2:$NF$60,MATCH(1,(GMW!$NE$2:$NE$60=P$3)*(GMW!$ND$2:$ND$60=P$4)*(GMW!$NF$2:$NF$60=P$1),0),$C343-1966)</f>
        <v>0</v>
      </c>
      <c r="Q343" s="49" cm="1">
        <f t="array" ref="Q343">INDEX(GMW!$A$2:$NF$60,MATCH(1,(GMW!$NE$2:$NE$60=Q$3)*(GMW!$ND$2:$ND$60=Q$4)*(GMW!$NF$2:$NF$60=Q$1),0),$C343-1966)</f>
        <v>0</v>
      </c>
    </row>
    <row r="344" spans="1:17" x14ac:dyDescent="0.25">
      <c r="B344" s="49">
        <f t="shared" si="13"/>
        <v>2057</v>
      </c>
      <c r="C344" s="49">
        <f t="shared" si="12"/>
        <v>2310</v>
      </c>
      <c r="D344" s="49" cm="1">
        <f t="array" ref="D344">INDEX(GMW!$A$2:$NF$60,MATCH(1,(GMW!$NE$2:$NE$60=D$3)*(GMW!$ND$2:$ND$60=D$4)*(GMW!$NF$2:$NF$60=D$1),0),$C344-1966)</f>
        <v>0</v>
      </c>
      <c r="E344" s="49" cm="1">
        <f t="array" ref="E344">INDEX(GMW!$A$2:$NF$60,MATCH(1,(GMW!$NE$2:$NE$60=E$3)*(GMW!$ND$2:$ND$60=E$4)*(GMW!$NF$2:$NF$60=E$1),0),$C344-1966)</f>
        <v>0</v>
      </c>
      <c r="F344" s="49" cm="1">
        <f t="array" ref="F344">INDEX(GMW!$A$2:$NF$60,MATCH(1,(GMW!$NE$2:$NE$60=F$3)*(GMW!$ND$2:$ND$60=F$4)*(GMW!$NF$2:$NF$60=F$1),0),$C344-1966)</f>
        <v>0</v>
      </c>
      <c r="G344" s="49" cm="1">
        <f t="array" ref="G344">INDEX(GMW!$A$2:$NF$60,MATCH(1,(GMW!$NE$2:$NE$60=G$3)*(GMW!$ND$2:$ND$60=G$4)*(GMW!$NF$2:$NF$60=G$1),0),$C344-1966)</f>
        <v>0</v>
      </c>
      <c r="H344" s="49" cm="1">
        <f t="array" ref="H344">INDEX(GMW!$A$2:$NF$60,MATCH(1,(GMW!$NE$2:$NE$60=H$3)*(GMW!$ND$2:$ND$60=H$4)*(GMW!$NF$2:$NF$60=H$1),0),$C344-1966)</f>
        <v>0</v>
      </c>
      <c r="I344" s="49" cm="1">
        <f t="array" ref="I344">INDEX(GMW!$A$2:$NF$60,MATCH(1,(GMW!$NE$2:$NE$60=I$3)*(GMW!$ND$2:$ND$60=I$4)*(GMW!$NF$2:$NF$60=I$1),0),$C344-1966)</f>
        <v>0</v>
      </c>
      <c r="J344" s="49" cm="1">
        <f t="array" ref="J344">INDEX(GMW!$A$2:$NF$60,MATCH(1,(GMW!$NE$2:$NE$60=J$3)*(GMW!$ND$2:$ND$60=J$4)*(GMW!$NF$2:$NF$60=J$1),0),$C344-1966)</f>
        <v>0</v>
      </c>
      <c r="K344" s="49" cm="1">
        <f t="array" ref="K344">INDEX(GMW!$A$2:$NF$60,MATCH(1,(GMW!$NE$2:$NE$60=K$3)*(GMW!$ND$2:$ND$60=K$4)*(GMW!$NF$2:$NF$60=K$1),0),$C344-1966)</f>
        <v>0</v>
      </c>
      <c r="L344" s="49" cm="1">
        <f t="array" ref="L344">INDEX(GMW!$A$2:$NF$60,MATCH(1,(GMW!$NE$2:$NE$60=L$3)*(GMW!$ND$2:$ND$60=L$4)*(GMW!$NF$2:$NF$60=L$1),0),$C344-1966)</f>
        <v>0</v>
      </c>
      <c r="M344" s="49" cm="1">
        <f t="array" ref="M344">INDEX(GMW!$A$2:$NF$60,MATCH(1,(GMW!$NE$2:$NE$60=M$3)*(GMW!$ND$2:$ND$60=M$4)*(GMW!$NF$2:$NF$60=M$1),0),$C344-1966)</f>
        <v>0</v>
      </c>
      <c r="N344" s="49" cm="1">
        <f t="array" ref="N344">INDEX(GMW!$A$2:$NF$60,MATCH(1,(GMW!$NE$2:$NE$60=N$3)*(GMW!$ND$2:$ND$60=N$4)*(GMW!$NF$2:$NF$60=N$1),0),$C344-1966)</f>
        <v>0</v>
      </c>
      <c r="O344" s="49" cm="1">
        <f t="array" ref="O344">INDEX(GMW!$A$2:$NF$60,MATCH(1,(GMW!$NE$2:$NE$60=O$3)*(GMW!$ND$2:$ND$60=O$4)*(GMW!$NF$2:$NF$60=O$1),0),$C344-1966)</f>
        <v>0</v>
      </c>
      <c r="P344" s="49" cm="1">
        <f t="array" ref="P344">INDEX(GMW!$A$2:$NF$60,MATCH(1,(GMW!$NE$2:$NE$60=P$3)*(GMW!$ND$2:$ND$60=P$4)*(GMW!$NF$2:$NF$60=P$1),0),$C344-1966)</f>
        <v>0</v>
      </c>
      <c r="Q344" s="49" cm="1">
        <f t="array" ref="Q344">INDEX(GMW!$A$2:$NF$60,MATCH(1,(GMW!$NE$2:$NE$60=Q$3)*(GMW!$ND$2:$ND$60=Q$4)*(GMW!$NF$2:$NF$60=Q$1),0),$C344-1966)</f>
        <v>0</v>
      </c>
    </row>
    <row r="345" spans="1:17" x14ac:dyDescent="0.25">
      <c r="B345" s="49">
        <f t="shared" si="13"/>
        <v>2057</v>
      </c>
      <c r="C345" s="49">
        <f t="shared" si="12"/>
        <v>2311</v>
      </c>
      <c r="D345" s="49" cm="1">
        <f t="array" ref="D345">INDEX(GMW!$A$2:$NF$60,MATCH(1,(GMW!$NE$2:$NE$60=D$3)*(GMW!$ND$2:$ND$60=D$4)*(GMW!$NF$2:$NF$60=D$1),0),$C345-1966)</f>
        <v>0</v>
      </c>
      <c r="E345" s="49" cm="1">
        <f t="array" ref="E345">INDEX(GMW!$A$2:$NF$60,MATCH(1,(GMW!$NE$2:$NE$60=E$3)*(GMW!$ND$2:$ND$60=E$4)*(GMW!$NF$2:$NF$60=E$1),0),$C345-1966)</f>
        <v>0</v>
      </c>
      <c r="F345" s="49" cm="1">
        <f t="array" ref="F345">INDEX(GMW!$A$2:$NF$60,MATCH(1,(GMW!$NE$2:$NE$60=F$3)*(GMW!$ND$2:$ND$60=F$4)*(GMW!$NF$2:$NF$60=F$1),0),$C345-1966)</f>
        <v>0</v>
      </c>
      <c r="G345" s="49" cm="1">
        <f t="array" ref="G345">INDEX(GMW!$A$2:$NF$60,MATCH(1,(GMW!$NE$2:$NE$60=G$3)*(GMW!$ND$2:$ND$60=G$4)*(GMW!$NF$2:$NF$60=G$1),0),$C345-1966)</f>
        <v>0</v>
      </c>
      <c r="H345" s="49" cm="1">
        <f t="array" ref="H345">INDEX(GMW!$A$2:$NF$60,MATCH(1,(GMW!$NE$2:$NE$60=H$3)*(GMW!$ND$2:$ND$60=H$4)*(GMW!$NF$2:$NF$60=H$1),0),$C345-1966)</f>
        <v>0</v>
      </c>
      <c r="I345" s="49" cm="1">
        <f t="array" ref="I345">INDEX(GMW!$A$2:$NF$60,MATCH(1,(GMW!$NE$2:$NE$60=I$3)*(GMW!$ND$2:$ND$60=I$4)*(GMW!$NF$2:$NF$60=I$1),0),$C345-1966)</f>
        <v>0</v>
      </c>
      <c r="J345" s="49" cm="1">
        <f t="array" ref="J345">INDEX(GMW!$A$2:$NF$60,MATCH(1,(GMW!$NE$2:$NE$60=J$3)*(GMW!$ND$2:$ND$60=J$4)*(GMW!$NF$2:$NF$60=J$1),0),$C345-1966)</f>
        <v>0</v>
      </c>
      <c r="K345" s="49" cm="1">
        <f t="array" ref="K345">INDEX(GMW!$A$2:$NF$60,MATCH(1,(GMW!$NE$2:$NE$60=K$3)*(GMW!$ND$2:$ND$60=K$4)*(GMW!$NF$2:$NF$60=K$1),0),$C345-1966)</f>
        <v>0</v>
      </c>
      <c r="L345" s="49" cm="1">
        <f t="array" ref="L345">INDEX(GMW!$A$2:$NF$60,MATCH(1,(GMW!$NE$2:$NE$60=L$3)*(GMW!$ND$2:$ND$60=L$4)*(GMW!$NF$2:$NF$60=L$1),0),$C345-1966)</f>
        <v>0</v>
      </c>
      <c r="M345" s="49" cm="1">
        <f t="array" ref="M345">INDEX(GMW!$A$2:$NF$60,MATCH(1,(GMW!$NE$2:$NE$60=M$3)*(GMW!$ND$2:$ND$60=M$4)*(GMW!$NF$2:$NF$60=M$1),0),$C345-1966)</f>
        <v>0</v>
      </c>
      <c r="N345" s="49" cm="1">
        <f t="array" ref="N345">INDEX(GMW!$A$2:$NF$60,MATCH(1,(GMW!$NE$2:$NE$60=N$3)*(GMW!$ND$2:$ND$60=N$4)*(GMW!$NF$2:$NF$60=N$1),0),$C345-1966)</f>
        <v>0</v>
      </c>
      <c r="O345" s="49" cm="1">
        <f t="array" ref="O345">INDEX(GMW!$A$2:$NF$60,MATCH(1,(GMW!$NE$2:$NE$60=O$3)*(GMW!$ND$2:$ND$60=O$4)*(GMW!$NF$2:$NF$60=O$1),0),$C345-1966)</f>
        <v>0</v>
      </c>
      <c r="P345" s="49" cm="1">
        <f t="array" ref="P345">INDEX(GMW!$A$2:$NF$60,MATCH(1,(GMW!$NE$2:$NE$60=P$3)*(GMW!$ND$2:$ND$60=P$4)*(GMW!$NF$2:$NF$60=P$1),0),$C345-1966)</f>
        <v>0</v>
      </c>
      <c r="Q345" s="49" cm="1">
        <f t="array" ref="Q345">INDEX(GMW!$A$2:$NF$60,MATCH(1,(GMW!$NE$2:$NE$60=Q$3)*(GMW!$ND$2:$ND$60=Q$4)*(GMW!$NF$2:$NF$60=Q$1),0),$C345-1966)</f>
        <v>0</v>
      </c>
    </row>
    <row r="346" spans="1:17" x14ac:dyDescent="0.25">
      <c r="B346" s="49">
        <f t="shared" si="13"/>
        <v>2057</v>
      </c>
      <c r="C346" s="49">
        <f t="shared" si="12"/>
        <v>2312</v>
      </c>
      <c r="D346" s="49" cm="1">
        <f t="array" ref="D346">INDEX(GMW!$A$2:$NF$60,MATCH(1,(GMW!$NE$2:$NE$60=D$3)*(GMW!$ND$2:$ND$60=D$4)*(GMW!$NF$2:$NF$60=D$1),0),$C346-1966)</f>
        <v>0</v>
      </c>
      <c r="E346" s="49" cm="1">
        <f t="array" ref="E346">INDEX(GMW!$A$2:$NF$60,MATCH(1,(GMW!$NE$2:$NE$60=E$3)*(GMW!$ND$2:$ND$60=E$4)*(GMW!$NF$2:$NF$60=E$1),0),$C346-1966)</f>
        <v>0</v>
      </c>
      <c r="F346" s="49" cm="1">
        <f t="array" ref="F346">INDEX(GMW!$A$2:$NF$60,MATCH(1,(GMW!$NE$2:$NE$60=F$3)*(GMW!$ND$2:$ND$60=F$4)*(GMW!$NF$2:$NF$60=F$1),0),$C346-1966)</f>
        <v>0</v>
      </c>
      <c r="G346" s="49" cm="1">
        <f t="array" ref="G346">INDEX(GMW!$A$2:$NF$60,MATCH(1,(GMW!$NE$2:$NE$60=G$3)*(GMW!$ND$2:$ND$60=G$4)*(GMW!$NF$2:$NF$60=G$1),0),$C346-1966)</f>
        <v>0</v>
      </c>
      <c r="H346" s="49" cm="1">
        <f t="array" ref="H346">INDEX(GMW!$A$2:$NF$60,MATCH(1,(GMW!$NE$2:$NE$60=H$3)*(GMW!$ND$2:$ND$60=H$4)*(GMW!$NF$2:$NF$60=H$1),0),$C346-1966)</f>
        <v>0</v>
      </c>
      <c r="I346" s="49" cm="1">
        <f t="array" ref="I346">INDEX(GMW!$A$2:$NF$60,MATCH(1,(GMW!$NE$2:$NE$60=I$3)*(GMW!$ND$2:$ND$60=I$4)*(GMW!$NF$2:$NF$60=I$1),0),$C346-1966)</f>
        <v>0</v>
      </c>
      <c r="J346" s="49" cm="1">
        <f t="array" ref="J346">INDEX(GMW!$A$2:$NF$60,MATCH(1,(GMW!$NE$2:$NE$60=J$3)*(GMW!$ND$2:$ND$60=J$4)*(GMW!$NF$2:$NF$60=J$1),0),$C346-1966)</f>
        <v>0</v>
      </c>
      <c r="K346" s="49" cm="1">
        <f t="array" ref="K346">INDEX(GMW!$A$2:$NF$60,MATCH(1,(GMW!$NE$2:$NE$60=K$3)*(GMW!$ND$2:$ND$60=K$4)*(GMW!$NF$2:$NF$60=K$1),0),$C346-1966)</f>
        <v>0</v>
      </c>
      <c r="L346" s="49" cm="1">
        <f t="array" ref="L346">INDEX(GMW!$A$2:$NF$60,MATCH(1,(GMW!$NE$2:$NE$60=L$3)*(GMW!$ND$2:$ND$60=L$4)*(GMW!$NF$2:$NF$60=L$1),0),$C346-1966)</f>
        <v>0</v>
      </c>
      <c r="M346" s="49" cm="1">
        <f t="array" ref="M346">INDEX(GMW!$A$2:$NF$60,MATCH(1,(GMW!$NE$2:$NE$60=M$3)*(GMW!$ND$2:$ND$60=M$4)*(GMW!$NF$2:$NF$60=M$1),0),$C346-1966)</f>
        <v>0</v>
      </c>
      <c r="N346" s="49" cm="1">
        <f t="array" ref="N346">INDEX(GMW!$A$2:$NF$60,MATCH(1,(GMW!$NE$2:$NE$60=N$3)*(GMW!$ND$2:$ND$60=N$4)*(GMW!$NF$2:$NF$60=N$1),0),$C346-1966)</f>
        <v>0</v>
      </c>
      <c r="O346" s="49" cm="1">
        <f t="array" ref="O346">INDEX(GMW!$A$2:$NF$60,MATCH(1,(GMW!$NE$2:$NE$60=O$3)*(GMW!$ND$2:$ND$60=O$4)*(GMW!$NF$2:$NF$60=O$1),0),$C346-1966)</f>
        <v>0</v>
      </c>
      <c r="P346" s="49" cm="1">
        <f t="array" ref="P346">INDEX(GMW!$A$2:$NF$60,MATCH(1,(GMW!$NE$2:$NE$60=P$3)*(GMW!$ND$2:$ND$60=P$4)*(GMW!$NF$2:$NF$60=P$1),0),$C346-1966)</f>
        <v>0</v>
      </c>
      <c r="Q346" s="49" cm="1">
        <f t="array" ref="Q346">INDEX(GMW!$A$2:$NF$60,MATCH(1,(GMW!$NE$2:$NE$60=Q$3)*(GMW!$ND$2:$ND$60=Q$4)*(GMW!$NF$2:$NF$60=Q$1),0),$C346-1966)</f>
        <v>0</v>
      </c>
    </row>
    <row r="347" spans="1:17" x14ac:dyDescent="0.25">
      <c r="A347" s="49">
        <v>2058</v>
      </c>
      <c r="B347" s="49">
        <f t="shared" si="13"/>
        <v>2058</v>
      </c>
      <c r="C347" s="49">
        <f t="shared" si="12"/>
        <v>2313</v>
      </c>
      <c r="D347" s="49" cm="1">
        <f t="array" ref="D347">INDEX(GMW!$A$2:$NF$60,MATCH(1,(GMW!$NE$2:$NE$60=D$3)*(GMW!$ND$2:$ND$60=D$4)*(GMW!$NF$2:$NF$60=D$1),0),$C347-1966)</f>
        <v>0</v>
      </c>
      <c r="E347" s="49" cm="1">
        <f t="array" ref="E347">INDEX(GMW!$A$2:$NF$60,MATCH(1,(GMW!$NE$2:$NE$60=E$3)*(GMW!$ND$2:$ND$60=E$4)*(GMW!$NF$2:$NF$60=E$1),0),$C347-1966)</f>
        <v>0</v>
      </c>
      <c r="F347" s="49" cm="1">
        <f t="array" ref="F347">INDEX(GMW!$A$2:$NF$60,MATCH(1,(GMW!$NE$2:$NE$60=F$3)*(GMW!$ND$2:$ND$60=F$4)*(GMW!$NF$2:$NF$60=F$1),0),$C347-1966)</f>
        <v>0</v>
      </c>
      <c r="G347" s="49" cm="1">
        <f t="array" ref="G347">INDEX(GMW!$A$2:$NF$60,MATCH(1,(GMW!$NE$2:$NE$60=G$3)*(GMW!$ND$2:$ND$60=G$4)*(GMW!$NF$2:$NF$60=G$1),0),$C347-1966)</f>
        <v>0</v>
      </c>
      <c r="H347" s="49" cm="1">
        <f t="array" ref="H347">INDEX(GMW!$A$2:$NF$60,MATCH(1,(GMW!$NE$2:$NE$60=H$3)*(GMW!$ND$2:$ND$60=H$4)*(GMW!$NF$2:$NF$60=H$1),0),$C347-1966)</f>
        <v>0</v>
      </c>
      <c r="I347" s="49" cm="1">
        <f t="array" ref="I347">INDEX(GMW!$A$2:$NF$60,MATCH(1,(GMW!$NE$2:$NE$60=I$3)*(GMW!$ND$2:$ND$60=I$4)*(GMW!$NF$2:$NF$60=I$1),0),$C347-1966)</f>
        <v>0</v>
      </c>
      <c r="J347" s="49" cm="1">
        <f t="array" ref="J347">INDEX(GMW!$A$2:$NF$60,MATCH(1,(GMW!$NE$2:$NE$60=J$3)*(GMW!$ND$2:$ND$60=J$4)*(GMW!$NF$2:$NF$60=J$1),0),$C347-1966)</f>
        <v>0</v>
      </c>
      <c r="K347" s="49" cm="1">
        <f t="array" ref="K347">INDEX(GMW!$A$2:$NF$60,MATCH(1,(GMW!$NE$2:$NE$60=K$3)*(GMW!$ND$2:$ND$60=K$4)*(GMW!$NF$2:$NF$60=K$1),0),$C347-1966)</f>
        <v>0</v>
      </c>
      <c r="L347" s="49" cm="1">
        <f t="array" ref="L347">INDEX(GMW!$A$2:$NF$60,MATCH(1,(GMW!$NE$2:$NE$60=L$3)*(GMW!$ND$2:$ND$60=L$4)*(GMW!$NF$2:$NF$60=L$1),0),$C347-1966)</f>
        <v>0</v>
      </c>
      <c r="M347" s="49" cm="1">
        <f t="array" ref="M347">INDEX(GMW!$A$2:$NF$60,MATCH(1,(GMW!$NE$2:$NE$60=M$3)*(GMW!$ND$2:$ND$60=M$4)*(GMW!$NF$2:$NF$60=M$1),0),$C347-1966)</f>
        <v>0</v>
      </c>
      <c r="N347" s="49" cm="1">
        <f t="array" ref="N347">INDEX(GMW!$A$2:$NF$60,MATCH(1,(GMW!$NE$2:$NE$60=N$3)*(GMW!$ND$2:$ND$60=N$4)*(GMW!$NF$2:$NF$60=N$1),0),$C347-1966)</f>
        <v>0</v>
      </c>
      <c r="O347" s="49" cm="1">
        <f t="array" ref="O347">INDEX(GMW!$A$2:$NF$60,MATCH(1,(GMW!$NE$2:$NE$60=O$3)*(GMW!$ND$2:$ND$60=O$4)*(GMW!$NF$2:$NF$60=O$1),0),$C347-1966)</f>
        <v>0</v>
      </c>
      <c r="P347" s="49" cm="1">
        <f t="array" ref="P347">INDEX(GMW!$A$2:$NF$60,MATCH(1,(GMW!$NE$2:$NE$60=P$3)*(GMW!$ND$2:$ND$60=P$4)*(GMW!$NF$2:$NF$60=P$1),0),$C347-1966)</f>
        <v>0</v>
      </c>
      <c r="Q347" s="49" cm="1">
        <f t="array" ref="Q347">INDEX(GMW!$A$2:$NF$60,MATCH(1,(GMW!$NE$2:$NE$60=Q$3)*(GMW!$ND$2:$ND$60=Q$4)*(GMW!$NF$2:$NF$60=Q$1),0),$C347-1966)</f>
        <v>0</v>
      </c>
    </row>
    <row r="348" spans="1:17" x14ac:dyDescent="0.25">
      <c r="B348" s="49">
        <f t="shared" si="13"/>
        <v>2058</v>
      </c>
      <c r="C348" s="49">
        <f t="shared" si="12"/>
        <v>2314</v>
      </c>
      <c r="D348" s="49" cm="1">
        <f t="array" ref="D348">INDEX(GMW!$A$2:$NF$60,MATCH(1,(GMW!$NE$2:$NE$60=D$3)*(GMW!$ND$2:$ND$60=D$4)*(GMW!$NF$2:$NF$60=D$1),0),$C348-1966)</f>
        <v>0</v>
      </c>
      <c r="E348" s="49" cm="1">
        <f t="array" ref="E348">INDEX(GMW!$A$2:$NF$60,MATCH(1,(GMW!$NE$2:$NE$60=E$3)*(GMW!$ND$2:$ND$60=E$4)*(GMW!$NF$2:$NF$60=E$1),0),$C348-1966)</f>
        <v>0</v>
      </c>
      <c r="F348" s="49" cm="1">
        <f t="array" ref="F348">INDEX(GMW!$A$2:$NF$60,MATCH(1,(GMW!$NE$2:$NE$60=F$3)*(GMW!$ND$2:$ND$60=F$4)*(GMW!$NF$2:$NF$60=F$1),0),$C348-1966)</f>
        <v>0</v>
      </c>
      <c r="G348" s="49" cm="1">
        <f t="array" ref="G348">INDEX(GMW!$A$2:$NF$60,MATCH(1,(GMW!$NE$2:$NE$60=G$3)*(GMW!$ND$2:$ND$60=G$4)*(GMW!$NF$2:$NF$60=G$1),0),$C348-1966)</f>
        <v>0</v>
      </c>
      <c r="H348" s="49" cm="1">
        <f t="array" ref="H348">INDEX(GMW!$A$2:$NF$60,MATCH(1,(GMW!$NE$2:$NE$60=H$3)*(GMW!$ND$2:$ND$60=H$4)*(GMW!$NF$2:$NF$60=H$1),0),$C348-1966)</f>
        <v>0</v>
      </c>
      <c r="I348" s="49" cm="1">
        <f t="array" ref="I348">INDEX(GMW!$A$2:$NF$60,MATCH(1,(GMW!$NE$2:$NE$60=I$3)*(GMW!$ND$2:$ND$60=I$4)*(GMW!$NF$2:$NF$60=I$1),0),$C348-1966)</f>
        <v>0</v>
      </c>
      <c r="J348" s="49" cm="1">
        <f t="array" ref="J348">INDEX(GMW!$A$2:$NF$60,MATCH(1,(GMW!$NE$2:$NE$60=J$3)*(GMW!$ND$2:$ND$60=J$4)*(GMW!$NF$2:$NF$60=J$1),0),$C348-1966)</f>
        <v>0</v>
      </c>
      <c r="K348" s="49" cm="1">
        <f t="array" ref="K348">INDEX(GMW!$A$2:$NF$60,MATCH(1,(GMW!$NE$2:$NE$60=K$3)*(GMW!$ND$2:$ND$60=K$4)*(GMW!$NF$2:$NF$60=K$1),0),$C348-1966)</f>
        <v>0</v>
      </c>
      <c r="L348" s="49" cm="1">
        <f t="array" ref="L348">INDEX(GMW!$A$2:$NF$60,MATCH(1,(GMW!$NE$2:$NE$60=L$3)*(GMW!$ND$2:$ND$60=L$4)*(GMW!$NF$2:$NF$60=L$1),0),$C348-1966)</f>
        <v>0</v>
      </c>
      <c r="M348" s="49" cm="1">
        <f t="array" ref="M348">INDEX(GMW!$A$2:$NF$60,MATCH(1,(GMW!$NE$2:$NE$60=M$3)*(GMW!$ND$2:$ND$60=M$4)*(GMW!$NF$2:$NF$60=M$1),0),$C348-1966)</f>
        <v>0</v>
      </c>
      <c r="N348" s="49" cm="1">
        <f t="array" ref="N348">INDEX(GMW!$A$2:$NF$60,MATCH(1,(GMW!$NE$2:$NE$60=N$3)*(GMW!$ND$2:$ND$60=N$4)*(GMW!$NF$2:$NF$60=N$1),0),$C348-1966)</f>
        <v>0</v>
      </c>
      <c r="O348" s="49" cm="1">
        <f t="array" ref="O348">INDEX(GMW!$A$2:$NF$60,MATCH(1,(GMW!$NE$2:$NE$60=O$3)*(GMW!$ND$2:$ND$60=O$4)*(GMW!$NF$2:$NF$60=O$1),0),$C348-1966)</f>
        <v>0</v>
      </c>
      <c r="P348" s="49" cm="1">
        <f t="array" ref="P348">INDEX(GMW!$A$2:$NF$60,MATCH(1,(GMW!$NE$2:$NE$60=P$3)*(GMW!$ND$2:$ND$60=P$4)*(GMW!$NF$2:$NF$60=P$1),0),$C348-1966)</f>
        <v>0</v>
      </c>
      <c r="Q348" s="49" cm="1">
        <f t="array" ref="Q348">INDEX(GMW!$A$2:$NF$60,MATCH(1,(GMW!$NE$2:$NE$60=Q$3)*(GMW!$ND$2:$ND$60=Q$4)*(GMW!$NF$2:$NF$60=Q$1),0),$C348-1966)</f>
        <v>0</v>
      </c>
    </row>
    <row r="349" spans="1:17" x14ac:dyDescent="0.25">
      <c r="B349" s="49">
        <f t="shared" si="13"/>
        <v>2058</v>
      </c>
      <c r="C349" s="49">
        <f t="shared" si="12"/>
        <v>2315</v>
      </c>
      <c r="D349" s="49" cm="1">
        <f t="array" ref="D349">INDEX(GMW!$A$2:$NF$60,MATCH(1,(GMW!$NE$2:$NE$60=D$3)*(GMW!$ND$2:$ND$60=D$4)*(GMW!$NF$2:$NF$60=D$1),0),$C349-1966)</f>
        <v>0</v>
      </c>
      <c r="E349" s="49" cm="1">
        <f t="array" ref="E349">INDEX(GMW!$A$2:$NF$60,MATCH(1,(GMW!$NE$2:$NE$60=E$3)*(GMW!$ND$2:$ND$60=E$4)*(GMW!$NF$2:$NF$60=E$1),0),$C349-1966)</f>
        <v>0</v>
      </c>
      <c r="F349" s="49" cm="1">
        <f t="array" ref="F349">INDEX(GMW!$A$2:$NF$60,MATCH(1,(GMW!$NE$2:$NE$60=F$3)*(GMW!$ND$2:$ND$60=F$4)*(GMW!$NF$2:$NF$60=F$1),0),$C349-1966)</f>
        <v>0</v>
      </c>
      <c r="G349" s="49" cm="1">
        <f t="array" ref="G349">INDEX(GMW!$A$2:$NF$60,MATCH(1,(GMW!$NE$2:$NE$60=G$3)*(GMW!$ND$2:$ND$60=G$4)*(GMW!$NF$2:$NF$60=G$1),0),$C349-1966)</f>
        <v>0</v>
      </c>
      <c r="H349" s="49" cm="1">
        <f t="array" ref="H349">INDEX(GMW!$A$2:$NF$60,MATCH(1,(GMW!$NE$2:$NE$60=H$3)*(GMW!$ND$2:$ND$60=H$4)*(GMW!$NF$2:$NF$60=H$1),0),$C349-1966)</f>
        <v>0</v>
      </c>
      <c r="I349" s="49" cm="1">
        <f t="array" ref="I349">INDEX(GMW!$A$2:$NF$60,MATCH(1,(GMW!$NE$2:$NE$60=I$3)*(GMW!$ND$2:$ND$60=I$4)*(GMW!$NF$2:$NF$60=I$1),0),$C349-1966)</f>
        <v>0</v>
      </c>
      <c r="J349" s="49" cm="1">
        <f t="array" ref="J349">INDEX(GMW!$A$2:$NF$60,MATCH(1,(GMW!$NE$2:$NE$60=J$3)*(GMW!$ND$2:$ND$60=J$4)*(GMW!$NF$2:$NF$60=J$1),0),$C349-1966)</f>
        <v>0</v>
      </c>
      <c r="K349" s="49" cm="1">
        <f t="array" ref="K349">INDEX(GMW!$A$2:$NF$60,MATCH(1,(GMW!$NE$2:$NE$60=K$3)*(GMW!$ND$2:$ND$60=K$4)*(GMW!$NF$2:$NF$60=K$1),0),$C349-1966)</f>
        <v>0</v>
      </c>
      <c r="L349" s="49" cm="1">
        <f t="array" ref="L349">INDEX(GMW!$A$2:$NF$60,MATCH(1,(GMW!$NE$2:$NE$60=L$3)*(GMW!$ND$2:$ND$60=L$4)*(GMW!$NF$2:$NF$60=L$1),0),$C349-1966)</f>
        <v>0</v>
      </c>
      <c r="M349" s="49" cm="1">
        <f t="array" ref="M349">INDEX(GMW!$A$2:$NF$60,MATCH(1,(GMW!$NE$2:$NE$60=M$3)*(GMW!$ND$2:$ND$60=M$4)*(GMW!$NF$2:$NF$60=M$1),0),$C349-1966)</f>
        <v>0</v>
      </c>
      <c r="N349" s="49" cm="1">
        <f t="array" ref="N349">INDEX(GMW!$A$2:$NF$60,MATCH(1,(GMW!$NE$2:$NE$60=N$3)*(GMW!$ND$2:$ND$60=N$4)*(GMW!$NF$2:$NF$60=N$1),0),$C349-1966)</f>
        <v>0</v>
      </c>
      <c r="O349" s="49" cm="1">
        <f t="array" ref="O349">INDEX(GMW!$A$2:$NF$60,MATCH(1,(GMW!$NE$2:$NE$60=O$3)*(GMW!$ND$2:$ND$60=O$4)*(GMW!$NF$2:$NF$60=O$1),0),$C349-1966)</f>
        <v>0</v>
      </c>
      <c r="P349" s="49" cm="1">
        <f t="array" ref="P349">INDEX(GMW!$A$2:$NF$60,MATCH(1,(GMW!$NE$2:$NE$60=P$3)*(GMW!$ND$2:$ND$60=P$4)*(GMW!$NF$2:$NF$60=P$1),0),$C349-1966)</f>
        <v>0</v>
      </c>
      <c r="Q349" s="49" cm="1">
        <f t="array" ref="Q349">INDEX(GMW!$A$2:$NF$60,MATCH(1,(GMW!$NE$2:$NE$60=Q$3)*(GMW!$ND$2:$ND$60=Q$4)*(GMW!$NF$2:$NF$60=Q$1),0),$C349-1966)</f>
        <v>0</v>
      </c>
    </row>
    <row r="350" spans="1:17" x14ac:dyDescent="0.25">
      <c r="B350" s="49">
        <f t="shared" si="13"/>
        <v>2058</v>
      </c>
      <c r="C350" s="49">
        <f t="shared" si="12"/>
        <v>2316</v>
      </c>
      <c r="D350" s="49" cm="1">
        <f t="array" ref="D350">INDEX(GMW!$A$2:$NF$60,MATCH(1,(GMW!$NE$2:$NE$60=D$3)*(GMW!$ND$2:$ND$60=D$4)*(GMW!$NF$2:$NF$60=D$1),0),$C350-1966)</f>
        <v>0</v>
      </c>
      <c r="E350" s="49" cm="1">
        <f t="array" ref="E350">INDEX(GMW!$A$2:$NF$60,MATCH(1,(GMW!$NE$2:$NE$60=E$3)*(GMW!$ND$2:$ND$60=E$4)*(GMW!$NF$2:$NF$60=E$1),0),$C350-1966)</f>
        <v>0</v>
      </c>
      <c r="F350" s="49" cm="1">
        <f t="array" ref="F350">INDEX(GMW!$A$2:$NF$60,MATCH(1,(GMW!$NE$2:$NE$60=F$3)*(GMW!$ND$2:$ND$60=F$4)*(GMW!$NF$2:$NF$60=F$1),0),$C350-1966)</f>
        <v>0</v>
      </c>
      <c r="G350" s="49" cm="1">
        <f t="array" ref="G350">INDEX(GMW!$A$2:$NF$60,MATCH(1,(GMW!$NE$2:$NE$60=G$3)*(GMW!$ND$2:$ND$60=G$4)*(GMW!$NF$2:$NF$60=G$1),0),$C350-1966)</f>
        <v>0</v>
      </c>
      <c r="H350" s="49" cm="1">
        <f t="array" ref="H350">INDEX(GMW!$A$2:$NF$60,MATCH(1,(GMW!$NE$2:$NE$60=H$3)*(GMW!$ND$2:$ND$60=H$4)*(GMW!$NF$2:$NF$60=H$1),0),$C350-1966)</f>
        <v>0</v>
      </c>
      <c r="I350" s="49" cm="1">
        <f t="array" ref="I350">INDEX(GMW!$A$2:$NF$60,MATCH(1,(GMW!$NE$2:$NE$60=I$3)*(GMW!$ND$2:$ND$60=I$4)*(GMW!$NF$2:$NF$60=I$1),0),$C350-1966)</f>
        <v>0</v>
      </c>
      <c r="J350" s="49" cm="1">
        <f t="array" ref="J350">INDEX(GMW!$A$2:$NF$60,MATCH(1,(GMW!$NE$2:$NE$60=J$3)*(GMW!$ND$2:$ND$60=J$4)*(GMW!$NF$2:$NF$60=J$1),0),$C350-1966)</f>
        <v>0</v>
      </c>
      <c r="K350" s="49" cm="1">
        <f t="array" ref="K350">INDEX(GMW!$A$2:$NF$60,MATCH(1,(GMW!$NE$2:$NE$60=K$3)*(GMW!$ND$2:$ND$60=K$4)*(GMW!$NF$2:$NF$60=K$1),0),$C350-1966)</f>
        <v>0</v>
      </c>
      <c r="L350" s="49" cm="1">
        <f t="array" ref="L350">INDEX(GMW!$A$2:$NF$60,MATCH(1,(GMW!$NE$2:$NE$60=L$3)*(GMW!$ND$2:$ND$60=L$4)*(GMW!$NF$2:$NF$60=L$1),0),$C350-1966)</f>
        <v>0</v>
      </c>
      <c r="M350" s="49" cm="1">
        <f t="array" ref="M350">INDEX(GMW!$A$2:$NF$60,MATCH(1,(GMW!$NE$2:$NE$60=M$3)*(GMW!$ND$2:$ND$60=M$4)*(GMW!$NF$2:$NF$60=M$1),0),$C350-1966)</f>
        <v>0</v>
      </c>
      <c r="N350" s="49" cm="1">
        <f t="array" ref="N350">INDEX(GMW!$A$2:$NF$60,MATCH(1,(GMW!$NE$2:$NE$60=N$3)*(GMW!$ND$2:$ND$60=N$4)*(GMW!$NF$2:$NF$60=N$1),0),$C350-1966)</f>
        <v>0</v>
      </c>
      <c r="O350" s="49" cm="1">
        <f t="array" ref="O350">INDEX(GMW!$A$2:$NF$60,MATCH(1,(GMW!$NE$2:$NE$60=O$3)*(GMW!$ND$2:$ND$60=O$4)*(GMW!$NF$2:$NF$60=O$1),0),$C350-1966)</f>
        <v>0</v>
      </c>
      <c r="P350" s="49" cm="1">
        <f t="array" ref="P350">INDEX(GMW!$A$2:$NF$60,MATCH(1,(GMW!$NE$2:$NE$60=P$3)*(GMW!$ND$2:$ND$60=P$4)*(GMW!$NF$2:$NF$60=P$1),0),$C350-1966)</f>
        <v>0</v>
      </c>
      <c r="Q350" s="49" cm="1">
        <f t="array" ref="Q350">INDEX(GMW!$A$2:$NF$60,MATCH(1,(GMW!$NE$2:$NE$60=Q$3)*(GMW!$ND$2:$ND$60=Q$4)*(GMW!$NF$2:$NF$60=Q$1),0),$C350-1966)</f>
        <v>0</v>
      </c>
    </row>
    <row r="351" spans="1:17" x14ac:dyDescent="0.25">
      <c r="A351" s="49">
        <v>2059</v>
      </c>
      <c r="B351" s="49">
        <f t="shared" si="13"/>
        <v>2059</v>
      </c>
      <c r="C351" s="49">
        <f t="shared" si="12"/>
        <v>2317</v>
      </c>
      <c r="D351" s="49" cm="1">
        <f t="array" ref="D351">INDEX(GMW!$A$2:$NF$60,MATCH(1,(GMW!$NE$2:$NE$60=D$3)*(GMW!$ND$2:$ND$60=D$4)*(GMW!$NF$2:$NF$60=D$1),0),$C351-1966)</f>
        <v>0</v>
      </c>
      <c r="E351" s="49" cm="1">
        <f t="array" ref="E351">INDEX(GMW!$A$2:$NF$60,MATCH(1,(GMW!$NE$2:$NE$60=E$3)*(GMW!$ND$2:$ND$60=E$4)*(GMW!$NF$2:$NF$60=E$1),0),$C351-1966)</f>
        <v>0</v>
      </c>
      <c r="F351" s="49" cm="1">
        <f t="array" ref="F351">INDEX(GMW!$A$2:$NF$60,MATCH(1,(GMW!$NE$2:$NE$60=F$3)*(GMW!$ND$2:$ND$60=F$4)*(GMW!$NF$2:$NF$60=F$1),0),$C351-1966)</f>
        <v>0</v>
      </c>
      <c r="G351" s="49" cm="1">
        <f t="array" ref="G351">INDEX(GMW!$A$2:$NF$60,MATCH(1,(GMW!$NE$2:$NE$60=G$3)*(GMW!$ND$2:$ND$60=G$4)*(GMW!$NF$2:$NF$60=G$1),0),$C351-1966)</f>
        <v>0</v>
      </c>
      <c r="H351" s="49" cm="1">
        <f t="array" ref="H351">INDEX(GMW!$A$2:$NF$60,MATCH(1,(GMW!$NE$2:$NE$60=H$3)*(GMW!$ND$2:$ND$60=H$4)*(GMW!$NF$2:$NF$60=H$1),0),$C351-1966)</f>
        <v>0</v>
      </c>
      <c r="I351" s="49" cm="1">
        <f t="array" ref="I351">INDEX(GMW!$A$2:$NF$60,MATCH(1,(GMW!$NE$2:$NE$60=I$3)*(GMW!$ND$2:$ND$60=I$4)*(GMW!$NF$2:$NF$60=I$1),0),$C351-1966)</f>
        <v>0</v>
      </c>
      <c r="J351" s="49" cm="1">
        <f t="array" ref="J351">INDEX(GMW!$A$2:$NF$60,MATCH(1,(GMW!$NE$2:$NE$60=J$3)*(GMW!$ND$2:$ND$60=J$4)*(GMW!$NF$2:$NF$60=J$1),0),$C351-1966)</f>
        <v>0</v>
      </c>
      <c r="K351" s="49" cm="1">
        <f t="array" ref="K351">INDEX(GMW!$A$2:$NF$60,MATCH(1,(GMW!$NE$2:$NE$60=K$3)*(GMW!$ND$2:$ND$60=K$4)*(GMW!$NF$2:$NF$60=K$1),0),$C351-1966)</f>
        <v>0</v>
      </c>
      <c r="L351" s="49" cm="1">
        <f t="array" ref="L351">INDEX(GMW!$A$2:$NF$60,MATCH(1,(GMW!$NE$2:$NE$60=L$3)*(GMW!$ND$2:$ND$60=L$4)*(GMW!$NF$2:$NF$60=L$1),0),$C351-1966)</f>
        <v>0</v>
      </c>
      <c r="M351" s="49" cm="1">
        <f t="array" ref="M351">INDEX(GMW!$A$2:$NF$60,MATCH(1,(GMW!$NE$2:$NE$60=M$3)*(GMW!$ND$2:$ND$60=M$4)*(GMW!$NF$2:$NF$60=M$1),0),$C351-1966)</f>
        <v>0</v>
      </c>
      <c r="N351" s="49" cm="1">
        <f t="array" ref="N351">INDEX(GMW!$A$2:$NF$60,MATCH(1,(GMW!$NE$2:$NE$60=N$3)*(GMW!$ND$2:$ND$60=N$4)*(GMW!$NF$2:$NF$60=N$1),0),$C351-1966)</f>
        <v>0</v>
      </c>
      <c r="O351" s="49" cm="1">
        <f t="array" ref="O351">INDEX(GMW!$A$2:$NF$60,MATCH(1,(GMW!$NE$2:$NE$60=O$3)*(GMW!$ND$2:$ND$60=O$4)*(GMW!$NF$2:$NF$60=O$1),0),$C351-1966)</f>
        <v>0</v>
      </c>
      <c r="P351" s="49" cm="1">
        <f t="array" ref="P351">INDEX(GMW!$A$2:$NF$60,MATCH(1,(GMW!$NE$2:$NE$60=P$3)*(GMW!$ND$2:$ND$60=P$4)*(GMW!$NF$2:$NF$60=P$1),0),$C351-1966)</f>
        <v>0</v>
      </c>
      <c r="Q351" s="49" cm="1">
        <f t="array" ref="Q351">INDEX(GMW!$A$2:$NF$60,MATCH(1,(GMW!$NE$2:$NE$60=Q$3)*(GMW!$ND$2:$ND$60=Q$4)*(GMW!$NF$2:$NF$60=Q$1),0),$C351-1966)</f>
        <v>0</v>
      </c>
    </row>
    <row r="352" spans="1:17" x14ac:dyDescent="0.25">
      <c r="B352" s="49">
        <f t="shared" si="13"/>
        <v>2059</v>
      </c>
      <c r="C352" s="49">
        <f t="shared" si="12"/>
        <v>2318</v>
      </c>
      <c r="D352" s="49" cm="1">
        <f t="array" ref="D352">INDEX(GMW!$A$2:$NF$60,MATCH(1,(GMW!$NE$2:$NE$60=D$3)*(GMW!$ND$2:$ND$60=D$4)*(GMW!$NF$2:$NF$60=D$1),0),$C352-1966)</f>
        <v>0</v>
      </c>
      <c r="E352" s="49" cm="1">
        <f t="array" ref="E352">INDEX(GMW!$A$2:$NF$60,MATCH(1,(GMW!$NE$2:$NE$60=E$3)*(GMW!$ND$2:$ND$60=E$4)*(GMW!$NF$2:$NF$60=E$1),0),$C352-1966)</f>
        <v>0</v>
      </c>
      <c r="F352" s="49" cm="1">
        <f t="array" ref="F352">INDEX(GMW!$A$2:$NF$60,MATCH(1,(GMW!$NE$2:$NE$60=F$3)*(GMW!$ND$2:$ND$60=F$4)*(GMW!$NF$2:$NF$60=F$1),0),$C352-1966)</f>
        <v>0</v>
      </c>
      <c r="G352" s="49" cm="1">
        <f t="array" ref="G352">INDEX(GMW!$A$2:$NF$60,MATCH(1,(GMW!$NE$2:$NE$60=G$3)*(GMW!$ND$2:$ND$60=G$4)*(GMW!$NF$2:$NF$60=G$1),0),$C352-1966)</f>
        <v>0</v>
      </c>
      <c r="H352" s="49" cm="1">
        <f t="array" ref="H352">INDEX(GMW!$A$2:$NF$60,MATCH(1,(GMW!$NE$2:$NE$60=H$3)*(GMW!$ND$2:$ND$60=H$4)*(GMW!$NF$2:$NF$60=H$1),0),$C352-1966)</f>
        <v>0</v>
      </c>
      <c r="I352" s="49" cm="1">
        <f t="array" ref="I352">INDEX(GMW!$A$2:$NF$60,MATCH(1,(GMW!$NE$2:$NE$60=I$3)*(GMW!$ND$2:$ND$60=I$4)*(GMW!$NF$2:$NF$60=I$1),0),$C352-1966)</f>
        <v>0</v>
      </c>
      <c r="J352" s="49" cm="1">
        <f t="array" ref="J352">INDEX(GMW!$A$2:$NF$60,MATCH(1,(GMW!$NE$2:$NE$60=J$3)*(GMW!$ND$2:$ND$60=J$4)*(GMW!$NF$2:$NF$60=J$1),0),$C352-1966)</f>
        <v>0</v>
      </c>
      <c r="K352" s="49" cm="1">
        <f t="array" ref="K352">INDEX(GMW!$A$2:$NF$60,MATCH(1,(GMW!$NE$2:$NE$60=K$3)*(GMW!$ND$2:$ND$60=K$4)*(GMW!$NF$2:$NF$60=K$1),0),$C352-1966)</f>
        <v>0</v>
      </c>
      <c r="L352" s="49" cm="1">
        <f t="array" ref="L352">INDEX(GMW!$A$2:$NF$60,MATCH(1,(GMW!$NE$2:$NE$60=L$3)*(GMW!$ND$2:$ND$60=L$4)*(GMW!$NF$2:$NF$60=L$1),0),$C352-1966)</f>
        <v>0</v>
      </c>
      <c r="M352" s="49" cm="1">
        <f t="array" ref="M352">INDEX(GMW!$A$2:$NF$60,MATCH(1,(GMW!$NE$2:$NE$60=M$3)*(GMW!$ND$2:$ND$60=M$4)*(GMW!$NF$2:$NF$60=M$1),0),$C352-1966)</f>
        <v>0</v>
      </c>
      <c r="N352" s="49" cm="1">
        <f t="array" ref="N352">INDEX(GMW!$A$2:$NF$60,MATCH(1,(GMW!$NE$2:$NE$60=N$3)*(GMW!$ND$2:$ND$60=N$4)*(GMW!$NF$2:$NF$60=N$1),0),$C352-1966)</f>
        <v>0</v>
      </c>
      <c r="O352" s="49" cm="1">
        <f t="array" ref="O352">INDEX(GMW!$A$2:$NF$60,MATCH(1,(GMW!$NE$2:$NE$60=O$3)*(GMW!$ND$2:$ND$60=O$4)*(GMW!$NF$2:$NF$60=O$1),0),$C352-1966)</f>
        <v>0</v>
      </c>
      <c r="P352" s="49" cm="1">
        <f t="array" ref="P352">INDEX(GMW!$A$2:$NF$60,MATCH(1,(GMW!$NE$2:$NE$60=P$3)*(GMW!$ND$2:$ND$60=P$4)*(GMW!$NF$2:$NF$60=P$1),0),$C352-1966)</f>
        <v>0</v>
      </c>
      <c r="Q352" s="49" cm="1">
        <f t="array" ref="Q352">INDEX(GMW!$A$2:$NF$60,MATCH(1,(GMW!$NE$2:$NE$60=Q$3)*(GMW!$ND$2:$ND$60=Q$4)*(GMW!$NF$2:$NF$60=Q$1),0),$C352-1966)</f>
        <v>0</v>
      </c>
    </row>
    <row r="353" spans="1:17" x14ac:dyDescent="0.25">
      <c r="B353" s="49">
        <f t="shared" si="13"/>
        <v>2059</v>
      </c>
      <c r="C353" s="49">
        <f t="shared" si="12"/>
        <v>2319</v>
      </c>
      <c r="D353" s="49" cm="1">
        <f t="array" ref="D353">INDEX(GMW!$A$2:$NF$60,MATCH(1,(GMW!$NE$2:$NE$60=D$3)*(GMW!$ND$2:$ND$60=D$4)*(GMW!$NF$2:$NF$60=D$1),0),$C353-1966)</f>
        <v>0</v>
      </c>
      <c r="E353" s="49" cm="1">
        <f t="array" ref="E353">INDEX(GMW!$A$2:$NF$60,MATCH(1,(GMW!$NE$2:$NE$60=E$3)*(GMW!$ND$2:$ND$60=E$4)*(GMW!$NF$2:$NF$60=E$1),0),$C353-1966)</f>
        <v>0</v>
      </c>
      <c r="F353" s="49" cm="1">
        <f t="array" ref="F353">INDEX(GMW!$A$2:$NF$60,MATCH(1,(GMW!$NE$2:$NE$60=F$3)*(GMW!$ND$2:$ND$60=F$4)*(GMW!$NF$2:$NF$60=F$1),0),$C353-1966)</f>
        <v>0</v>
      </c>
      <c r="G353" s="49" cm="1">
        <f t="array" ref="G353">INDEX(GMW!$A$2:$NF$60,MATCH(1,(GMW!$NE$2:$NE$60=G$3)*(GMW!$ND$2:$ND$60=G$4)*(GMW!$NF$2:$NF$60=G$1),0),$C353-1966)</f>
        <v>0</v>
      </c>
      <c r="H353" s="49" cm="1">
        <f t="array" ref="H353">INDEX(GMW!$A$2:$NF$60,MATCH(1,(GMW!$NE$2:$NE$60=H$3)*(GMW!$ND$2:$ND$60=H$4)*(GMW!$NF$2:$NF$60=H$1),0),$C353-1966)</f>
        <v>0</v>
      </c>
      <c r="I353" s="49" cm="1">
        <f t="array" ref="I353">INDEX(GMW!$A$2:$NF$60,MATCH(1,(GMW!$NE$2:$NE$60=I$3)*(GMW!$ND$2:$ND$60=I$4)*(GMW!$NF$2:$NF$60=I$1),0),$C353-1966)</f>
        <v>0</v>
      </c>
      <c r="J353" s="49" cm="1">
        <f t="array" ref="J353">INDEX(GMW!$A$2:$NF$60,MATCH(1,(GMW!$NE$2:$NE$60=J$3)*(GMW!$ND$2:$ND$60=J$4)*(GMW!$NF$2:$NF$60=J$1),0),$C353-1966)</f>
        <v>0</v>
      </c>
      <c r="K353" s="49" cm="1">
        <f t="array" ref="K353">INDEX(GMW!$A$2:$NF$60,MATCH(1,(GMW!$NE$2:$NE$60=K$3)*(GMW!$ND$2:$ND$60=K$4)*(GMW!$NF$2:$NF$60=K$1),0),$C353-1966)</f>
        <v>0</v>
      </c>
      <c r="L353" s="49" cm="1">
        <f t="array" ref="L353">INDEX(GMW!$A$2:$NF$60,MATCH(1,(GMW!$NE$2:$NE$60=L$3)*(GMW!$ND$2:$ND$60=L$4)*(GMW!$NF$2:$NF$60=L$1),0),$C353-1966)</f>
        <v>0</v>
      </c>
      <c r="M353" s="49" cm="1">
        <f t="array" ref="M353">INDEX(GMW!$A$2:$NF$60,MATCH(1,(GMW!$NE$2:$NE$60=M$3)*(GMW!$ND$2:$ND$60=M$4)*(GMW!$NF$2:$NF$60=M$1),0),$C353-1966)</f>
        <v>0</v>
      </c>
      <c r="N353" s="49" cm="1">
        <f t="array" ref="N353">INDEX(GMW!$A$2:$NF$60,MATCH(1,(GMW!$NE$2:$NE$60=N$3)*(GMW!$ND$2:$ND$60=N$4)*(GMW!$NF$2:$NF$60=N$1),0),$C353-1966)</f>
        <v>0</v>
      </c>
      <c r="O353" s="49" cm="1">
        <f t="array" ref="O353">INDEX(GMW!$A$2:$NF$60,MATCH(1,(GMW!$NE$2:$NE$60=O$3)*(GMW!$ND$2:$ND$60=O$4)*(GMW!$NF$2:$NF$60=O$1),0),$C353-1966)</f>
        <v>0</v>
      </c>
      <c r="P353" s="49" cm="1">
        <f t="array" ref="P353">INDEX(GMW!$A$2:$NF$60,MATCH(1,(GMW!$NE$2:$NE$60=P$3)*(GMW!$ND$2:$ND$60=P$4)*(GMW!$NF$2:$NF$60=P$1),0),$C353-1966)</f>
        <v>0</v>
      </c>
      <c r="Q353" s="49" cm="1">
        <f t="array" ref="Q353">INDEX(GMW!$A$2:$NF$60,MATCH(1,(GMW!$NE$2:$NE$60=Q$3)*(GMW!$ND$2:$ND$60=Q$4)*(GMW!$NF$2:$NF$60=Q$1),0),$C353-1966)</f>
        <v>0</v>
      </c>
    </row>
    <row r="354" spans="1:17" x14ac:dyDescent="0.25">
      <c r="B354" s="49">
        <f t="shared" si="13"/>
        <v>2059</v>
      </c>
      <c r="C354" s="49">
        <f t="shared" si="12"/>
        <v>2320</v>
      </c>
      <c r="D354" s="49" cm="1">
        <f t="array" ref="D354">INDEX(GMW!$A$2:$NF$60,MATCH(1,(GMW!$NE$2:$NE$60=D$3)*(GMW!$ND$2:$ND$60=D$4)*(GMW!$NF$2:$NF$60=D$1),0),$C354-1966)</f>
        <v>0</v>
      </c>
      <c r="E354" s="49" cm="1">
        <f t="array" ref="E354">INDEX(GMW!$A$2:$NF$60,MATCH(1,(GMW!$NE$2:$NE$60=E$3)*(GMW!$ND$2:$ND$60=E$4)*(GMW!$NF$2:$NF$60=E$1),0),$C354-1966)</f>
        <v>0</v>
      </c>
      <c r="F354" s="49" cm="1">
        <f t="array" ref="F354">INDEX(GMW!$A$2:$NF$60,MATCH(1,(GMW!$NE$2:$NE$60=F$3)*(GMW!$ND$2:$ND$60=F$4)*(GMW!$NF$2:$NF$60=F$1),0),$C354-1966)</f>
        <v>0</v>
      </c>
      <c r="G354" s="49" cm="1">
        <f t="array" ref="G354">INDEX(GMW!$A$2:$NF$60,MATCH(1,(GMW!$NE$2:$NE$60=G$3)*(GMW!$ND$2:$ND$60=G$4)*(GMW!$NF$2:$NF$60=G$1),0),$C354-1966)</f>
        <v>0</v>
      </c>
      <c r="H354" s="49" cm="1">
        <f t="array" ref="H354">INDEX(GMW!$A$2:$NF$60,MATCH(1,(GMW!$NE$2:$NE$60=H$3)*(GMW!$ND$2:$ND$60=H$4)*(GMW!$NF$2:$NF$60=H$1),0),$C354-1966)</f>
        <v>0</v>
      </c>
      <c r="I354" s="49" cm="1">
        <f t="array" ref="I354">INDEX(GMW!$A$2:$NF$60,MATCH(1,(GMW!$NE$2:$NE$60=I$3)*(GMW!$ND$2:$ND$60=I$4)*(GMW!$NF$2:$NF$60=I$1),0),$C354-1966)</f>
        <v>0</v>
      </c>
      <c r="J354" s="49" cm="1">
        <f t="array" ref="J354">INDEX(GMW!$A$2:$NF$60,MATCH(1,(GMW!$NE$2:$NE$60=J$3)*(GMW!$ND$2:$ND$60=J$4)*(GMW!$NF$2:$NF$60=J$1),0),$C354-1966)</f>
        <v>0</v>
      </c>
      <c r="K354" s="49" cm="1">
        <f t="array" ref="K354">INDEX(GMW!$A$2:$NF$60,MATCH(1,(GMW!$NE$2:$NE$60=K$3)*(GMW!$ND$2:$ND$60=K$4)*(GMW!$NF$2:$NF$60=K$1),0),$C354-1966)</f>
        <v>0</v>
      </c>
      <c r="L354" s="49" cm="1">
        <f t="array" ref="L354">INDEX(GMW!$A$2:$NF$60,MATCH(1,(GMW!$NE$2:$NE$60=L$3)*(GMW!$ND$2:$ND$60=L$4)*(GMW!$NF$2:$NF$60=L$1),0),$C354-1966)</f>
        <v>0</v>
      </c>
      <c r="M354" s="49" cm="1">
        <f t="array" ref="M354">INDEX(GMW!$A$2:$NF$60,MATCH(1,(GMW!$NE$2:$NE$60=M$3)*(GMW!$ND$2:$ND$60=M$4)*(GMW!$NF$2:$NF$60=M$1),0),$C354-1966)</f>
        <v>0</v>
      </c>
      <c r="N354" s="49" cm="1">
        <f t="array" ref="N354">INDEX(GMW!$A$2:$NF$60,MATCH(1,(GMW!$NE$2:$NE$60=N$3)*(GMW!$ND$2:$ND$60=N$4)*(GMW!$NF$2:$NF$60=N$1),0),$C354-1966)</f>
        <v>0</v>
      </c>
      <c r="O354" s="49" cm="1">
        <f t="array" ref="O354">INDEX(GMW!$A$2:$NF$60,MATCH(1,(GMW!$NE$2:$NE$60=O$3)*(GMW!$ND$2:$ND$60=O$4)*(GMW!$NF$2:$NF$60=O$1),0),$C354-1966)</f>
        <v>0</v>
      </c>
      <c r="P354" s="49" cm="1">
        <f t="array" ref="P354">INDEX(GMW!$A$2:$NF$60,MATCH(1,(GMW!$NE$2:$NE$60=P$3)*(GMW!$ND$2:$ND$60=P$4)*(GMW!$NF$2:$NF$60=P$1),0),$C354-1966)</f>
        <v>0</v>
      </c>
      <c r="Q354" s="49" cm="1">
        <f t="array" ref="Q354">INDEX(GMW!$A$2:$NF$60,MATCH(1,(GMW!$NE$2:$NE$60=Q$3)*(GMW!$ND$2:$ND$60=Q$4)*(GMW!$NF$2:$NF$60=Q$1),0),$C354-1966)</f>
        <v>0</v>
      </c>
    </row>
    <row r="355" spans="1:17" x14ac:dyDescent="0.25">
      <c r="A355" s="49">
        <v>2060</v>
      </c>
      <c r="B355" s="49">
        <f t="shared" si="13"/>
        <v>2060</v>
      </c>
      <c r="C355" s="49">
        <f t="shared" si="12"/>
        <v>2321</v>
      </c>
      <c r="D355" s="49" cm="1">
        <f t="array" ref="D355">INDEX(GMW!$A$2:$NF$60,MATCH(1,(GMW!$NE$2:$NE$60=D$3)*(GMW!$ND$2:$ND$60=D$4)*(GMW!$NF$2:$NF$60=D$1),0),$C355-1966)</f>
        <v>0</v>
      </c>
      <c r="E355" s="49" cm="1">
        <f t="array" ref="E355">INDEX(GMW!$A$2:$NF$60,MATCH(1,(GMW!$NE$2:$NE$60=E$3)*(GMW!$ND$2:$ND$60=E$4)*(GMW!$NF$2:$NF$60=E$1),0),$C355-1966)</f>
        <v>0</v>
      </c>
      <c r="F355" s="49" cm="1">
        <f t="array" ref="F355">INDEX(GMW!$A$2:$NF$60,MATCH(1,(GMW!$NE$2:$NE$60=F$3)*(GMW!$ND$2:$ND$60=F$4)*(GMW!$NF$2:$NF$60=F$1),0),$C355-1966)</f>
        <v>0</v>
      </c>
      <c r="G355" s="49" cm="1">
        <f t="array" ref="G355">INDEX(GMW!$A$2:$NF$60,MATCH(1,(GMW!$NE$2:$NE$60=G$3)*(GMW!$ND$2:$ND$60=G$4)*(GMW!$NF$2:$NF$60=G$1),0),$C355-1966)</f>
        <v>0</v>
      </c>
      <c r="H355" s="49" cm="1">
        <f t="array" ref="H355">INDEX(GMW!$A$2:$NF$60,MATCH(1,(GMW!$NE$2:$NE$60=H$3)*(GMW!$ND$2:$ND$60=H$4)*(GMW!$NF$2:$NF$60=H$1),0),$C355-1966)</f>
        <v>0</v>
      </c>
      <c r="I355" s="49" cm="1">
        <f t="array" ref="I355">INDEX(GMW!$A$2:$NF$60,MATCH(1,(GMW!$NE$2:$NE$60=I$3)*(GMW!$ND$2:$ND$60=I$4)*(GMW!$NF$2:$NF$60=I$1),0),$C355-1966)</f>
        <v>0</v>
      </c>
      <c r="J355" s="49" cm="1">
        <f t="array" ref="J355">INDEX(GMW!$A$2:$NF$60,MATCH(1,(GMW!$NE$2:$NE$60=J$3)*(GMW!$ND$2:$ND$60=J$4)*(GMW!$NF$2:$NF$60=J$1),0),$C355-1966)</f>
        <v>0</v>
      </c>
      <c r="K355" s="49" cm="1">
        <f t="array" ref="K355">INDEX(GMW!$A$2:$NF$60,MATCH(1,(GMW!$NE$2:$NE$60=K$3)*(GMW!$ND$2:$ND$60=K$4)*(GMW!$NF$2:$NF$60=K$1),0),$C355-1966)</f>
        <v>0</v>
      </c>
      <c r="L355" s="49" cm="1">
        <f t="array" ref="L355">INDEX(GMW!$A$2:$NF$60,MATCH(1,(GMW!$NE$2:$NE$60=L$3)*(GMW!$ND$2:$ND$60=L$4)*(GMW!$NF$2:$NF$60=L$1),0),$C355-1966)</f>
        <v>0</v>
      </c>
      <c r="M355" s="49" cm="1">
        <f t="array" ref="M355">INDEX(GMW!$A$2:$NF$60,MATCH(1,(GMW!$NE$2:$NE$60=M$3)*(GMW!$ND$2:$ND$60=M$4)*(GMW!$NF$2:$NF$60=M$1),0),$C355-1966)</f>
        <v>0</v>
      </c>
      <c r="N355" s="49" cm="1">
        <f t="array" ref="N355">INDEX(GMW!$A$2:$NF$60,MATCH(1,(GMW!$NE$2:$NE$60=N$3)*(GMW!$ND$2:$ND$60=N$4)*(GMW!$NF$2:$NF$60=N$1),0),$C355-1966)</f>
        <v>0</v>
      </c>
      <c r="O355" s="49" cm="1">
        <f t="array" ref="O355">INDEX(GMW!$A$2:$NF$60,MATCH(1,(GMW!$NE$2:$NE$60=O$3)*(GMW!$ND$2:$ND$60=O$4)*(GMW!$NF$2:$NF$60=O$1),0),$C355-1966)</f>
        <v>0</v>
      </c>
      <c r="P355" s="49" cm="1">
        <f t="array" ref="P355">INDEX(GMW!$A$2:$NF$60,MATCH(1,(GMW!$NE$2:$NE$60=P$3)*(GMW!$ND$2:$ND$60=P$4)*(GMW!$NF$2:$NF$60=P$1),0),$C355-1966)</f>
        <v>0</v>
      </c>
      <c r="Q355" s="49" cm="1">
        <f t="array" ref="Q355">INDEX(GMW!$A$2:$NF$60,MATCH(1,(GMW!$NE$2:$NE$60=Q$3)*(GMW!$ND$2:$ND$60=Q$4)*(GMW!$NF$2:$NF$60=Q$1),0),$C355-1966)</f>
        <v>0</v>
      </c>
    </row>
    <row r="356" spans="1:17" x14ac:dyDescent="0.25">
      <c r="B356" s="49">
        <f t="shared" si="13"/>
        <v>2060</v>
      </c>
      <c r="C356" s="49">
        <f t="shared" si="12"/>
        <v>2322</v>
      </c>
      <c r="D356" s="49" cm="1">
        <f t="array" ref="D356">INDEX(GMW!$A$2:$NF$60,MATCH(1,(GMW!$NE$2:$NE$60=D$3)*(GMW!$ND$2:$ND$60=D$4)*(GMW!$NF$2:$NF$60=D$1),0),$C356-1966)</f>
        <v>0</v>
      </c>
      <c r="E356" s="49" cm="1">
        <f t="array" ref="E356">INDEX(GMW!$A$2:$NF$60,MATCH(1,(GMW!$NE$2:$NE$60=E$3)*(GMW!$ND$2:$ND$60=E$4)*(GMW!$NF$2:$NF$60=E$1),0),$C356-1966)</f>
        <v>0</v>
      </c>
      <c r="F356" s="49" cm="1">
        <f t="array" ref="F356">INDEX(GMW!$A$2:$NF$60,MATCH(1,(GMW!$NE$2:$NE$60=F$3)*(GMW!$ND$2:$ND$60=F$4)*(GMW!$NF$2:$NF$60=F$1),0),$C356-1966)</f>
        <v>0</v>
      </c>
      <c r="G356" s="49" cm="1">
        <f t="array" ref="G356">INDEX(GMW!$A$2:$NF$60,MATCH(1,(GMW!$NE$2:$NE$60=G$3)*(GMW!$ND$2:$ND$60=G$4)*(GMW!$NF$2:$NF$60=G$1),0),$C356-1966)</f>
        <v>0</v>
      </c>
      <c r="H356" s="49" cm="1">
        <f t="array" ref="H356">INDEX(GMW!$A$2:$NF$60,MATCH(1,(GMW!$NE$2:$NE$60=H$3)*(GMW!$ND$2:$ND$60=H$4)*(GMW!$NF$2:$NF$60=H$1),0),$C356-1966)</f>
        <v>0</v>
      </c>
      <c r="I356" s="49" cm="1">
        <f t="array" ref="I356">INDEX(GMW!$A$2:$NF$60,MATCH(1,(GMW!$NE$2:$NE$60=I$3)*(GMW!$ND$2:$ND$60=I$4)*(GMW!$NF$2:$NF$60=I$1),0),$C356-1966)</f>
        <v>0</v>
      </c>
      <c r="J356" s="49" cm="1">
        <f t="array" ref="J356">INDEX(GMW!$A$2:$NF$60,MATCH(1,(GMW!$NE$2:$NE$60=J$3)*(GMW!$ND$2:$ND$60=J$4)*(GMW!$NF$2:$NF$60=J$1),0),$C356-1966)</f>
        <v>0</v>
      </c>
      <c r="K356" s="49" cm="1">
        <f t="array" ref="K356">INDEX(GMW!$A$2:$NF$60,MATCH(1,(GMW!$NE$2:$NE$60=K$3)*(GMW!$ND$2:$ND$60=K$4)*(GMW!$NF$2:$NF$60=K$1),0),$C356-1966)</f>
        <v>0</v>
      </c>
      <c r="L356" s="49" cm="1">
        <f t="array" ref="L356">INDEX(GMW!$A$2:$NF$60,MATCH(1,(GMW!$NE$2:$NE$60=L$3)*(GMW!$ND$2:$ND$60=L$4)*(GMW!$NF$2:$NF$60=L$1),0),$C356-1966)</f>
        <v>0</v>
      </c>
      <c r="M356" s="49" cm="1">
        <f t="array" ref="M356">INDEX(GMW!$A$2:$NF$60,MATCH(1,(GMW!$NE$2:$NE$60=M$3)*(GMW!$ND$2:$ND$60=M$4)*(GMW!$NF$2:$NF$60=M$1),0),$C356-1966)</f>
        <v>0</v>
      </c>
      <c r="N356" s="49" cm="1">
        <f t="array" ref="N356">INDEX(GMW!$A$2:$NF$60,MATCH(1,(GMW!$NE$2:$NE$60=N$3)*(GMW!$ND$2:$ND$60=N$4)*(GMW!$NF$2:$NF$60=N$1),0),$C356-1966)</f>
        <v>0</v>
      </c>
      <c r="O356" s="49" cm="1">
        <f t="array" ref="O356">INDEX(GMW!$A$2:$NF$60,MATCH(1,(GMW!$NE$2:$NE$60=O$3)*(GMW!$ND$2:$ND$60=O$4)*(GMW!$NF$2:$NF$60=O$1),0),$C356-1966)</f>
        <v>0</v>
      </c>
      <c r="P356" s="49" cm="1">
        <f t="array" ref="P356">INDEX(GMW!$A$2:$NF$60,MATCH(1,(GMW!$NE$2:$NE$60=P$3)*(GMW!$ND$2:$ND$60=P$4)*(GMW!$NF$2:$NF$60=P$1),0),$C356-1966)</f>
        <v>0</v>
      </c>
      <c r="Q356" s="49" cm="1">
        <f t="array" ref="Q356">INDEX(GMW!$A$2:$NF$60,MATCH(1,(GMW!$NE$2:$NE$60=Q$3)*(GMW!$ND$2:$ND$60=Q$4)*(GMW!$NF$2:$NF$60=Q$1),0),$C356-1966)</f>
        <v>0</v>
      </c>
    </row>
    <row r="357" spans="1:17" x14ac:dyDescent="0.25">
      <c r="B357" s="49">
        <f t="shared" si="13"/>
        <v>2060</v>
      </c>
      <c r="C357" s="49">
        <f t="shared" si="12"/>
        <v>2323</v>
      </c>
      <c r="D357" s="49" cm="1">
        <f t="array" ref="D357">INDEX(GMW!$A$2:$NF$60,MATCH(1,(GMW!$NE$2:$NE$60=D$3)*(GMW!$ND$2:$ND$60=D$4)*(GMW!$NF$2:$NF$60=D$1),0),$C357-1966)</f>
        <v>0</v>
      </c>
      <c r="E357" s="49" cm="1">
        <f t="array" ref="E357">INDEX(GMW!$A$2:$NF$60,MATCH(1,(GMW!$NE$2:$NE$60=E$3)*(GMW!$ND$2:$ND$60=E$4)*(GMW!$NF$2:$NF$60=E$1),0),$C357-1966)</f>
        <v>0</v>
      </c>
      <c r="F357" s="49" cm="1">
        <f t="array" ref="F357">INDEX(GMW!$A$2:$NF$60,MATCH(1,(GMW!$NE$2:$NE$60=F$3)*(GMW!$ND$2:$ND$60=F$4)*(GMW!$NF$2:$NF$60=F$1),0),$C357-1966)</f>
        <v>0</v>
      </c>
      <c r="G357" s="49" cm="1">
        <f t="array" ref="G357">INDEX(GMW!$A$2:$NF$60,MATCH(1,(GMW!$NE$2:$NE$60=G$3)*(GMW!$ND$2:$ND$60=G$4)*(GMW!$NF$2:$NF$60=G$1),0),$C357-1966)</f>
        <v>0</v>
      </c>
      <c r="H357" s="49" cm="1">
        <f t="array" ref="H357">INDEX(GMW!$A$2:$NF$60,MATCH(1,(GMW!$NE$2:$NE$60=H$3)*(GMW!$ND$2:$ND$60=H$4)*(GMW!$NF$2:$NF$60=H$1),0),$C357-1966)</f>
        <v>0</v>
      </c>
      <c r="I357" s="49" cm="1">
        <f t="array" ref="I357">INDEX(GMW!$A$2:$NF$60,MATCH(1,(GMW!$NE$2:$NE$60=I$3)*(GMW!$ND$2:$ND$60=I$4)*(GMW!$NF$2:$NF$60=I$1),0),$C357-1966)</f>
        <v>0</v>
      </c>
      <c r="J357" s="49" cm="1">
        <f t="array" ref="J357">INDEX(GMW!$A$2:$NF$60,MATCH(1,(GMW!$NE$2:$NE$60=J$3)*(GMW!$ND$2:$ND$60=J$4)*(GMW!$NF$2:$NF$60=J$1),0),$C357-1966)</f>
        <v>0</v>
      </c>
      <c r="K357" s="49" cm="1">
        <f t="array" ref="K357">INDEX(GMW!$A$2:$NF$60,MATCH(1,(GMW!$NE$2:$NE$60=K$3)*(GMW!$ND$2:$ND$60=K$4)*(GMW!$NF$2:$NF$60=K$1),0),$C357-1966)</f>
        <v>0</v>
      </c>
      <c r="L357" s="49" cm="1">
        <f t="array" ref="L357">INDEX(GMW!$A$2:$NF$60,MATCH(1,(GMW!$NE$2:$NE$60=L$3)*(GMW!$ND$2:$ND$60=L$4)*(GMW!$NF$2:$NF$60=L$1),0),$C357-1966)</f>
        <v>0</v>
      </c>
      <c r="M357" s="49" cm="1">
        <f t="array" ref="M357">INDEX(GMW!$A$2:$NF$60,MATCH(1,(GMW!$NE$2:$NE$60=M$3)*(GMW!$ND$2:$ND$60=M$4)*(GMW!$NF$2:$NF$60=M$1),0),$C357-1966)</f>
        <v>0</v>
      </c>
      <c r="N357" s="49" cm="1">
        <f t="array" ref="N357">INDEX(GMW!$A$2:$NF$60,MATCH(1,(GMW!$NE$2:$NE$60=N$3)*(GMW!$ND$2:$ND$60=N$4)*(GMW!$NF$2:$NF$60=N$1),0),$C357-1966)</f>
        <v>0</v>
      </c>
      <c r="O357" s="49" cm="1">
        <f t="array" ref="O357">INDEX(GMW!$A$2:$NF$60,MATCH(1,(GMW!$NE$2:$NE$60=O$3)*(GMW!$ND$2:$ND$60=O$4)*(GMW!$NF$2:$NF$60=O$1),0),$C357-1966)</f>
        <v>0</v>
      </c>
      <c r="P357" s="49" cm="1">
        <f t="array" ref="P357">INDEX(GMW!$A$2:$NF$60,MATCH(1,(GMW!$NE$2:$NE$60=P$3)*(GMW!$ND$2:$ND$60=P$4)*(GMW!$NF$2:$NF$60=P$1),0),$C357-1966)</f>
        <v>0</v>
      </c>
      <c r="Q357" s="49" cm="1">
        <f t="array" ref="Q357">INDEX(GMW!$A$2:$NF$60,MATCH(1,(GMW!$NE$2:$NE$60=Q$3)*(GMW!$ND$2:$ND$60=Q$4)*(GMW!$NF$2:$NF$60=Q$1),0),$C357-1966)</f>
        <v>0</v>
      </c>
    </row>
    <row r="358" spans="1:17" x14ac:dyDescent="0.25">
      <c r="B358" s="49">
        <f t="shared" si="13"/>
        <v>2060</v>
      </c>
      <c r="C358" s="49">
        <f t="shared" si="12"/>
        <v>2324</v>
      </c>
      <c r="D358" s="49" cm="1">
        <f t="array" ref="D358">INDEX(GMW!$A$2:$NF$60,MATCH(1,(GMW!$NE$2:$NE$60=D$3)*(GMW!$ND$2:$ND$60=D$4)*(GMW!$NF$2:$NF$60=D$1),0),$C358-1966)</f>
        <v>0</v>
      </c>
      <c r="E358" s="49" cm="1">
        <f t="array" ref="E358">INDEX(GMW!$A$2:$NF$60,MATCH(1,(GMW!$NE$2:$NE$60=E$3)*(GMW!$ND$2:$ND$60=E$4)*(GMW!$NF$2:$NF$60=E$1),0),$C358-1966)</f>
        <v>0</v>
      </c>
      <c r="F358" s="49" cm="1">
        <f t="array" ref="F358">INDEX(GMW!$A$2:$NF$60,MATCH(1,(GMW!$NE$2:$NE$60=F$3)*(GMW!$ND$2:$ND$60=F$4)*(GMW!$NF$2:$NF$60=F$1),0),$C358-1966)</f>
        <v>0</v>
      </c>
      <c r="G358" s="49" cm="1">
        <f t="array" ref="G358">INDEX(GMW!$A$2:$NF$60,MATCH(1,(GMW!$NE$2:$NE$60=G$3)*(GMW!$ND$2:$ND$60=G$4)*(GMW!$NF$2:$NF$60=G$1),0),$C358-1966)</f>
        <v>0</v>
      </c>
      <c r="H358" s="49" cm="1">
        <f t="array" ref="H358">INDEX(GMW!$A$2:$NF$60,MATCH(1,(GMW!$NE$2:$NE$60=H$3)*(GMW!$ND$2:$ND$60=H$4)*(GMW!$NF$2:$NF$60=H$1),0),$C358-1966)</f>
        <v>0</v>
      </c>
      <c r="I358" s="49" cm="1">
        <f t="array" ref="I358">INDEX(GMW!$A$2:$NF$60,MATCH(1,(GMW!$NE$2:$NE$60=I$3)*(GMW!$ND$2:$ND$60=I$4)*(GMW!$NF$2:$NF$60=I$1),0),$C358-1966)</f>
        <v>0</v>
      </c>
      <c r="J358" s="49" cm="1">
        <f t="array" ref="J358">INDEX(GMW!$A$2:$NF$60,MATCH(1,(GMW!$NE$2:$NE$60=J$3)*(GMW!$ND$2:$ND$60=J$4)*(GMW!$NF$2:$NF$60=J$1),0),$C358-1966)</f>
        <v>0</v>
      </c>
      <c r="K358" s="49" cm="1">
        <f t="array" ref="K358">INDEX(GMW!$A$2:$NF$60,MATCH(1,(GMW!$NE$2:$NE$60=K$3)*(GMW!$ND$2:$ND$60=K$4)*(GMW!$NF$2:$NF$60=K$1),0),$C358-1966)</f>
        <v>0</v>
      </c>
      <c r="L358" s="49" cm="1">
        <f t="array" ref="L358">INDEX(GMW!$A$2:$NF$60,MATCH(1,(GMW!$NE$2:$NE$60=L$3)*(GMW!$ND$2:$ND$60=L$4)*(GMW!$NF$2:$NF$60=L$1),0),$C358-1966)</f>
        <v>0</v>
      </c>
      <c r="M358" s="49" cm="1">
        <f t="array" ref="M358">INDEX(GMW!$A$2:$NF$60,MATCH(1,(GMW!$NE$2:$NE$60=M$3)*(GMW!$ND$2:$ND$60=M$4)*(GMW!$NF$2:$NF$60=M$1),0),$C358-1966)</f>
        <v>0</v>
      </c>
      <c r="N358" s="49" cm="1">
        <f t="array" ref="N358">INDEX(GMW!$A$2:$NF$60,MATCH(1,(GMW!$NE$2:$NE$60=N$3)*(GMW!$ND$2:$ND$60=N$4)*(GMW!$NF$2:$NF$60=N$1),0),$C358-1966)</f>
        <v>0</v>
      </c>
      <c r="O358" s="49" cm="1">
        <f t="array" ref="O358">INDEX(GMW!$A$2:$NF$60,MATCH(1,(GMW!$NE$2:$NE$60=O$3)*(GMW!$ND$2:$ND$60=O$4)*(GMW!$NF$2:$NF$60=O$1),0),$C358-1966)</f>
        <v>0</v>
      </c>
      <c r="P358" s="49" cm="1">
        <f t="array" ref="P358">INDEX(GMW!$A$2:$NF$60,MATCH(1,(GMW!$NE$2:$NE$60=P$3)*(GMW!$ND$2:$ND$60=P$4)*(GMW!$NF$2:$NF$60=P$1),0),$C358-1966)</f>
        <v>0</v>
      </c>
      <c r="Q358" s="49" cm="1">
        <f t="array" ref="Q358">INDEX(GMW!$A$2:$NF$60,MATCH(1,(GMW!$NE$2:$NE$60=Q$3)*(GMW!$ND$2:$ND$60=Q$4)*(GMW!$NF$2:$NF$60=Q$1),0),$C358-1966)</f>
        <v>0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B4D6-5CC4-4EF5-B56E-8309894A0415}">
  <dimension ref="A1:O94"/>
  <sheetViews>
    <sheetView workbookViewId="0">
      <pane xSplit="3" ySplit="6" topLeftCell="D46" activePane="bottomRight" state="frozen"/>
      <selection pane="topRight" activeCell="C1" sqref="C1"/>
      <selection pane="bottomLeft" activeCell="A7" sqref="A7"/>
      <selection pane="bottomRight" activeCell="E68" sqref="E68"/>
    </sheetView>
  </sheetViews>
  <sheetFormatPr defaultColWidth="9.140625" defaultRowHeight="15" x14ac:dyDescent="0.25"/>
  <cols>
    <col min="1" max="1" width="5" style="49" bestFit="1" customWidth="1"/>
    <col min="2" max="2" width="5" style="49" customWidth="1"/>
    <col min="3" max="3" width="9.140625" style="49"/>
    <col min="4" max="15" width="17.5703125" style="49" bestFit="1" customWidth="1"/>
    <col min="16" max="16384" width="9.140625" style="49"/>
  </cols>
  <sheetData>
    <row r="1" spans="1:15" x14ac:dyDescent="0.25">
      <c r="D1" s="50" t="str">
        <f>DataQ!D1</f>
        <v>Nov24_1.db</v>
      </c>
      <c r="E1" s="50" t="str">
        <f>DataQ!E1</f>
        <v>Nov24_1.db</v>
      </c>
      <c r="F1" s="50" t="str">
        <f>DataQ!F1</f>
        <v>Nov24_1.db</v>
      </c>
      <c r="G1" s="50" t="str">
        <f>DataQ!G1</f>
        <v>Nov24_1.db</v>
      </c>
      <c r="H1" s="50" t="str">
        <f>DataQ!H1</f>
        <v>Nov24_1.db</v>
      </c>
      <c r="I1" s="50" t="str">
        <f>DataQ!I1</f>
        <v>Nov24_1.db</v>
      </c>
      <c r="J1" s="50" t="str">
        <f>DataQ!K1</f>
        <v>GSS_Fullblown_Trump_Presidency_Nov24_1.db</v>
      </c>
      <c r="K1" s="50" t="str">
        <f>DataQ!L1</f>
        <v>GSS_Fullblown_Trump_Presidency_Nov24_1.db</v>
      </c>
      <c r="L1" s="50" t="str">
        <f>DataQ!M1</f>
        <v>GSS_Fullblown_Trump_Presidency_Nov24_1.db</v>
      </c>
      <c r="M1" s="50" t="str">
        <f>DataQ!N1</f>
        <v>GSS_Fullblown_Trump_Presidency_Nov24_1.db</v>
      </c>
      <c r="N1" s="50" t="str">
        <f>DataQ!O1</f>
        <v>GSS_Fullblown_Trump_Presidency_Nov24_1.db</v>
      </c>
      <c r="O1" s="50" t="str">
        <f>DataQ!P1</f>
        <v>GSS_Fullblown_Trump_Presidency_Nov24_1.db</v>
      </c>
    </row>
    <row r="2" spans="1:15" x14ac:dyDescent="0.25">
      <c r="D2" s="50" t="str">
        <f>DataQ!D2</f>
        <v>UK</v>
      </c>
      <c r="E2" s="50" t="str">
        <f>DataQ!E2</f>
        <v>UK</v>
      </c>
      <c r="F2" s="50" t="str">
        <f>DataQ!F2</f>
        <v>UK</v>
      </c>
      <c r="G2" s="50" t="str">
        <f>DataQ!G2</f>
        <v>UK</v>
      </c>
      <c r="H2" s="50" t="str">
        <f>DataQ!H2</f>
        <v>World</v>
      </c>
      <c r="I2" s="50" t="str">
        <f>DataQ!I2</f>
        <v>World</v>
      </c>
      <c r="J2" s="50" t="str">
        <f>DataQ!K2</f>
        <v>UK</v>
      </c>
      <c r="K2" s="50" t="str">
        <f>DataQ!L2</f>
        <v>UK</v>
      </c>
      <c r="L2" s="50" t="str">
        <f>DataQ!M2</f>
        <v>UK</v>
      </c>
      <c r="M2" s="50" t="str">
        <f>DataQ!N2</f>
        <v>UK</v>
      </c>
      <c r="N2" s="50" t="str">
        <f>DataQ!O2</f>
        <v>World</v>
      </c>
      <c r="O2" s="50" t="str">
        <f>DataQ!P2</f>
        <v>World</v>
      </c>
    </row>
    <row r="3" spans="1:15" x14ac:dyDescent="0.25">
      <c r="D3" s="50" t="str">
        <f>DataQ!D3</f>
        <v>GDP</v>
      </c>
      <c r="E3" s="50" t="str">
        <f>DataQ!E3</f>
        <v>CPI</v>
      </c>
      <c r="F3" s="50" t="str">
        <f>DataQ!F3</f>
        <v>X</v>
      </c>
      <c r="G3" s="50" t="str">
        <f>DataQ!G3</f>
        <v>M</v>
      </c>
      <c r="H3" s="50" t="str">
        <f>DataQ!H3</f>
        <v>GDP</v>
      </c>
      <c r="I3" s="50" t="str">
        <f>DataQ!I3</f>
        <v>CPI</v>
      </c>
      <c r="J3" s="50" t="str">
        <f>DataQ!K3</f>
        <v>GDP</v>
      </c>
      <c r="K3" s="50" t="str">
        <f>DataQ!L3</f>
        <v>CPI</v>
      </c>
      <c r="L3" s="50" t="str">
        <f>DataQ!M3</f>
        <v>X</v>
      </c>
      <c r="M3" s="50" t="str">
        <f>DataQ!N3</f>
        <v>M</v>
      </c>
      <c r="N3" s="50" t="str">
        <f>DataQ!O3</f>
        <v>GDP</v>
      </c>
      <c r="O3" s="50" t="str">
        <f>DataQ!P3</f>
        <v>CPI</v>
      </c>
    </row>
    <row r="4" spans="1:15" x14ac:dyDescent="0.25">
      <c r="D4" s="50" t="str">
        <f>DataQ!D4</f>
        <v>GBR</v>
      </c>
      <c r="E4" s="50" t="str">
        <f>DataQ!E4</f>
        <v>GBR</v>
      </c>
      <c r="F4" s="50" t="str">
        <f>DataQ!F4</f>
        <v>GBR</v>
      </c>
      <c r="G4" s="50" t="str">
        <f>DataQ!G4</f>
        <v>GBR</v>
      </c>
      <c r="H4" s="50" t="str">
        <f>DataQ!H4</f>
        <v>WLD</v>
      </c>
      <c r="I4" s="50" t="str">
        <f>DataQ!I4</f>
        <v>WLD</v>
      </c>
      <c r="J4" s="50" t="str">
        <f>DataQ!K4</f>
        <v>GBR</v>
      </c>
      <c r="K4" s="50" t="str">
        <f>DataQ!L4</f>
        <v>GBR</v>
      </c>
      <c r="L4" s="50" t="str">
        <f>DataQ!M4</f>
        <v>GBR</v>
      </c>
      <c r="M4" s="50" t="str">
        <f>DataQ!N4</f>
        <v>GBR</v>
      </c>
      <c r="N4" s="50" t="str">
        <f>DataQ!O4</f>
        <v>WLD</v>
      </c>
      <c r="O4" s="50" t="str">
        <f>DataQ!P4</f>
        <v>WLD</v>
      </c>
    </row>
    <row r="5" spans="1:15" x14ac:dyDescent="0.25">
      <c r="D5" s="50" t="str">
        <f>DataQ!D5</f>
        <v>L</v>
      </c>
      <c r="E5" s="50" t="str">
        <f>DataQ!E5</f>
        <v>L</v>
      </c>
      <c r="F5" s="50" t="str">
        <f>DataQ!F5</f>
        <v>L</v>
      </c>
      <c r="G5" s="50" t="str">
        <f>DataQ!G5</f>
        <v>L</v>
      </c>
      <c r="H5" s="50" t="str">
        <f>DataQ!H5</f>
        <v>L</v>
      </c>
      <c r="I5" s="50" t="str">
        <f>DataQ!I5</f>
        <v>L</v>
      </c>
      <c r="J5" s="50" t="str">
        <f>DataQ!K5</f>
        <v>L</v>
      </c>
      <c r="K5" s="50" t="str">
        <f>DataQ!L5</f>
        <v>L</v>
      </c>
      <c r="L5" s="50" t="str">
        <f>DataQ!M5</f>
        <v>L</v>
      </c>
      <c r="M5" s="50" t="str">
        <f>DataQ!N5</f>
        <v>L</v>
      </c>
      <c r="N5" s="50" t="str">
        <f>DataQ!O5</f>
        <v>L</v>
      </c>
      <c r="O5" s="50" t="str">
        <f>DataQ!P5</f>
        <v>L</v>
      </c>
    </row>
    <row r="6" spans="1:15" x14ac:dyDescent="0.25">
      <c r="D6" s="50" t="str">
        <f>DataQ!D6</f>
        <v>202402</v>
      </c>
      <c r="E6" s="50" t="str">
        <f>DataQ!E6</f>
        <v>202403</v>
      </c>
      <c r="F6" s="50" t="str">
        <f>DataQ!F6</f>
        <v>202402</v>
      </c>
      <c r="G6" s="50" t="str">
        <f>DataQ!G6</f>
        <v>202402</v>
      </c>
      <c r="H6" s="50" t="str">
        <f>DataQ!H6</f>
        <v>NA0NA</v>
      </c>
      <c r="I6" s="50" t="str">
        <f>DataQ!I6</f>
        <v>199404</v>
      </c>
      <c r="J6" s="50" t="str">
        <f>DataQ!K6</f>
        <v>202402</v>
      </c>
      <c r="K6" s="50" t="str">
        <f>DataQ!L6</f>
        <v>202403</v>
      </c>
      <c r="L6" s="50" t="str">
        <f>DataQ!M6</f>
        <v>202402</v>
      </c>
      <c r="M6" s="50" t="str">
        <f>DataQ!N6</f>
        <v>202402</v>
      </c>
      <c r="N6" s="50" t="str">
        <f>DataQ!O6</f>
        <v>NA0NA</v>
      </c>
      <c r="O6" s="50" t="str">
        <f>DataQ!P6</f>
        <v>199404</v>
      </c>
    </row>
    <row r="7" spans="1:15" x14ac:dyDescent="0.25">
      <c r="A7" s="49">
        <v>1973</v>
      </c>
      <c r="B7" s="49">
        <v>1973</v>
      </c>
      <c r="C7" s="49">
        <v>1973</v>
      </c>
      <c r="D7" s="49">
        <f>SUMIF(DataQ!$B:$B,DataA!$A7,DataQ!D:D)</f>
        <v>0</v>
      </c>
      <c r="E7" s="49">
        <f>AVERAGEIF(DataQ!$B:$B,DataA!$A7,DataQ!E:E)</f>
        <v>0</v>
      </c>
      <c r="F7" s="49">
        <f>SUMIF(DataQ!$B:$B,DataA!$A7,DataQ!F:F)</f>
        <v>0</v>
      </c>
      <c r="G7" s="49">
        <f>SUMIF(DataQ!$B:$B,DataA!$A7,DataQ!G:G)</f>
        <v>0</v>
      </c>
      <c r="H7" s="49">
        <f>SUMIF(DataQ!$B:$B,DataA!$A7,DataQ!H:H)</f>
        <v>0</v>
      </c>
      <c r="I7" s="49">
        <f>AVERAGEIF(DataQ!$B:$B,DataA!$A7,DataQ!I:I)</f>
        <v>0</v>
      </c>
      <c r="J7" s="49">
        <f>SUMIF(DataQ!$B:$B,DataA!$A7,DataQ!K:K)</f>
        <v>0</v>
      </c>
      <c r="K7" s="49">
        <f>AVERAGEIF(DataQ!$B:$B,DataA!$A7,DataQ!L:L)</f>
        <v>0</v>
      </c>
      <c r="L7" s="49">
        <f>SUMIF(DataQ!$B:$B,DataA!$A7,DataQ!M:M)</f>
        <v>0</v>
      </c>
      <c r="M7" s="49">
        <f>SUMIF(DataQ!$B:$B,DataA!$A7,DataQ!N:N)</f>
        <v>0</v>
      </c>
      <c r="N7" s="49">
        <f>SUMIF(DataQ!$B:$B,DataA!$A7,DataQ!O:O)</f>
        <v>0</v>
      </c>
      <c r="O7" s="49">
        <f>AVERAGEIF(DataQ!$B:$B,DataA!$A7,DataQ!P:P)</f>
        <v>0</v>
      </c>
    </row>
    <row r="8" spans="1:15" x14ac:dyDescent="0.25">
      <c r="A8" s="49">
        <v>1974</v>
      </c>
      <c r="B8" s="49">
        <v>1973</v>
      </c>
      <c r="C8" s="49">
        <f>+C7+1</f>
        <v>1974</v>
      </c>
      <c r="D8" s="49">
        <f>SUMIF(DataQ!$B:$B,DataA!$A8,DataQ!D:D)</f>
        <v>0</v>
      </c>
      <c r="E8" s="49">
        <f>AVERAGEIF(DataQ!$B:$B,DataA!$A8,DataQ!E:E)</f>
        <v>0</v>
      </c>
      <c r="F8" s="49">
        <f>SUMIF(DataQ!$B:$B,DataA!$A8,DataQ!F:F)</f>
        <v>0</v>
      </c>
      <c r="G8" s="49">
        <f>SUMIF(DataQ!$B:$B,DataA!$A8,DataQ!G:G)</f>
        <v>0</v>
      </c>
      <c r="H8" s="49">
        <f>SUMIF(DataQ!$B:$B,DataA!$A8,DataQ!H:H)</f>
        <v>0</v>
      </c>
      <c r="I8" s="49">
        <f>AVERAGEIF(DataQ!$B:$B,DataA!$A8,DataQ!I:I)</f>
        <v>0</v>
      </c>
      <c r="J8" s="49">
        <f>SUMIF(DataQ!$B:$B,DataA!$A8,DataQ!K:K)</f>
        <v>0</v>
      </c>
      <c r="K8" s="49">
        <f>AVERAGEIF(DataQ!$B:$B,DataA!$A8,DataQ!L:L)</f>
        <v>0</v>
      </c>
      <c r="L8" s="49">
        <f>SUMIF(DataQ!$B:$B,DataA!$A8,DataQ!M:M)</f>
        <v>0</v>
      </c>
      <c r="M8" s="49">
        <f>SUMIF(DataQ!$B:$B,DataA!$A8,DataQ!N:N)</f>
        <v>0</v>
      </c>
      <c r="N8" s="49">
        <f>SUMIF(DataQ!$B:$B,DataA!$A8,DataQ!O:O)</f>
        <v>0</v>
      </c>
      <c r="O8" s="49">
        <f>AVERAGEIF(DataQ!$B:$B,DataA!$A8,DataQ!P:P)</f>
        <v>0</v>
      </c>
    </row>
    <row r="9" spans="1:15" x14ac:dyDescent="0.25">
      <c r="A9" s="49">
        <v>1975</v>
      </c>
      <c r="B9" s="49">
        <v>1973</v>
      </c>
      <c r="C9" s="49">
        <f t="shared" ref="C9:C47" si="0">+C8+1</f>
        <v>1975</v>
      </c>
      <c r="D9" s="49">
        <f>SUMIF(DataQ!$B:$B,DataA!$A9,DataQ!D:D)</f>
        <v>0</v>
      </c>
      <c r="E9" s="49">
        <f>AVERAGEIF(DataQ!$B:$B,DataA!$A9,DataQ!E:E)</f>
        <v>0</v>
      </c>
      <c r="F9" s="49">
        <f>SUMIF(DataQ!$B:$B,DataA!$A9,DataQ!F:F)</f>
        <v>0</v>
      </c>
      <c r="G9" s="49">
        <f>SUMIF(DataQ!$B:$B,DataA!$A9,DataQ!G:G)</f>
        <v>0</v>
      </c>
      <c r="H9" s="49">
        <f>SUMIF(DataQ!$B:$B,DataA!$A9,DataQ!H:H)</f>
        <v>0</v>
      </c>
      <c r="I9" s="49">
        <f>AVERAGEIF(DataQ!$B:$B,DataA!$A9,DataQ!I:I)</f>
        <v>0</v>
      </c>
      <c r="J9" s="49">
        <f>SUMIF(DataQ!$B:$B,DataA!$A9,DataQ!K:K)</f>
        <v>0</v>
      </c>
      <c r="K9" s="49">
        <f>AVERAGEIF(DataQ!$B:$B,DataA!$A9,DataQ!L:L)</f>
        <v>0</v>
      </c>
      <c r="L9" s="49">
        <f>SUMIF(DataQ!$B:$B,DataA!$A9,DataQ!M:M)</f>
        <v>0</v>
      </c>
      <c r="M9" s="49">
        <f>SUMIF(DataQ!$B:$B,DataA!$A9,DataQ!N:N)</f>
        <v>0</v>
      </c>
      <c r="N9" s="49">
        <f>SUMIF(DataQ!$B:$B,DataA!$A9,DataQ!O:O)</f>
        <v>0</v>
      </c>
      <c r="O9" s="49">
        <f>AVERAGEIF(DataQ!$B:$B,DataA!$A9,DataQ!P:P)</f>
        <v>0</v>
      </c>
    </row>
    <row r="10" spans="1:15" x14ac:dyDescent="0.25">
      <c r="A10" s="49">
        <v>1976</v>
      </c>
      <c r="B10" s="49">
        <v>1973</v>
      </c>
      <c r="C10" s="49">
        <f t="shared" si="0"/>
        <v>1976</v>
      </c>
      <c r="D10" s="49">
        <f>SUMIF(DataQ!$B:$B,DataA!$A10,DataQ!D:D)</f>
        <v>0</v>
      </c>
      <c r="E10" s="49">
        <f>AVERAGEIF(DataQ!$B:$B,DataA!$A10,DataQ!E:E)</f>
        <v>0</v>
      </c>
      <c r="F10" s="49">
        <f>SUMIF(DataQ!$B:$B,DataA!$A10,DataQ!F:F)</f>
        <v>0</v>
      </c>
      <c r="G10" s="49">
        <f>SUMIF(DataQ!$B:$B,DataA!$A10,DataQ!G:G)</f>
        <v>0</v>
      </c>
      <c r="H10" s="49">
        <f>SUMIF(DataQ!$B:$B,DataA!$A10,DataQ!H:H)</f>
        <v>0</v>
      </c>
      <c r="I10" s="49">
        <f>AVERAGEIF(DataQ!$B:$B,DataA!$A10,DataQ!I:I)</f>
        <v>0</v>
      </c>
      <c r="J10" s="49">
        <f>SUMIF(DataQ!$B:$B,DataA!$A10,DataQ!K:K)</f>
        <v>0</v>
      </c>
      <c r="K10" s="49">
        <f>AVERAGEIF(DataQ!$B:$B,DataA!$A10,DataQ!L:L)</f>
        <v>0</v>
      </c>
      <c r="L10" s="49">
        <f>SUMIF(DataQ!$B:$B,DataA!$A10,DataQ!M:M)</f>
        <v>0</v>
      </c>
      <c r="M10" s="49">
        <f>SUMIF(DataQ!$B:$B,DataA!$A10,DataQ!N:N)</f>
        <v>0</v>
      </c>
      <c r="N10" s="49">
        <f>SUMIF(DataQ!$B:$B,DataA!$A10,DataQ!O:O)</f>
        <v>0</v>
      </c>
      <c r="O10" s="49">
        <f>AVERAGEIF(DataQ!$B:$B,DataA!$A10,DataQ!P:P)</f>
        <v>0</v>
      </c>
    </row>
    <row r="11" spans="1:15" x14ac:dyDescent="0.25">
      <c r="A11" s="49">
        <v>1977</v>
      </c>
      <c r="B11" s="49">
        <f>+B7+1</f>
        <v>1974</v>
      </c>
      <c r="C11" s="49">
        <f t="shared" si="0"/>
        <v>1977</v>
      </c>
      <c r="D11" s="49">
        <f>SUMIF(DataQ!$B:$B,DataA!$A11,DataQ!D:D)</f>
        <v>0</v>
      </c>
      <c r="E11" s="49">
        <f>AVERAGEIF(DataQ!$B:$B,DataA!$A11,DataQ!E:E)</f>
        <v>0</v>
      </c>
      <c r="F11" s="49">
        <f>SUMIF(DataQ!$B:$B,DataA!$A11,DataQ!F:F)</f>
        <v>0</v>
      </c>
      <c r="G11" s="49">
        <f>SUMIF(DataQ!$B:$B,DataA!$A11,DataQ!G:G)</f>
        <v>0</v>
      </c>
      <c r="H11" s="49">
        <f>SUMIF(DataQ!$B:$B,DataA!$A11,DataQ!H:H)</f>
        <v>0</v>
      </c>
      <c r="I11" s="49">
        <f>AVERAGEIF(DataQ!$B:$B,DataA!$A11,DataQ!I:I)</f>
        <v>0</v>
      </c>
      <c r="J11" s="49">
        <f>SUMIF(DataQ!$B:$B,DataA!$A11,DataQ!K:K)</f>
        <v>0</v>
      </c>
      <c r="K11" s="49">
        <f>AVERAGEIF(DataQ!$B:$B,DataA!$A11,DataQ!L:L)</f>
        <v>0</v>
      </c>
      <c r="L11" s="49">
        <f>SUMIF(DataQ!$B:$B,DataA!$A11,DataQ!M:M)</f>
        <v>0</v>
      </c>
      <c r="M11" s="49">
        <f>SUMIF(DataQ!$B:$B,DataA!$A11,DataQ!N:N)</f>
        <v>0</v>
      </c>
      <c r="N11" s="49">
        <f>SUMIF(DataQ!$B:$B,DataA!$A11,DataQ!O:O)</f>
        <v>0</v>
      </c>
      <c r="O11" s="49">
        <f>AVERAGEIF(DataQ!$B:$B,DataA!$A11,DataQ!P:P)</f>
        <v>0</v>
      </c>
    </row>
    <row r="12" spans="1:15" x14ac:dyDescent="0.25">
      <c r="A12" s="49">
        <v>1978</v>
      </c>
      <c r="B12" s="49">
        <f t="shared" ref="B12:B75" si="1">+B8+1</f>
        <v>1974</v>
      </c>
      <c r="C12" s="49">
        <f t="shared" si="0"/>
        <v>1978</v>
      </c>
      <c r="D12" s="49">
        <f>SUMIF(DataQ!$B:$B,DataA!$A12,DataQ!D:D)</f>
        <v>0</v>
      </c>
      <c r="E12" s="49">
        <f>AVERAGEIF(DataQ!$B:$B,DataA!$A12,DataQ!E:E)</f>
        <v>0</v>
      </c>
      <c r="F12" s="49">
        <f>SUMIF(DataQ!$B:$B,DataA!$A12,DataQ!F:F)</f>
        <v>0</v>
      </c>
      <c r="G12" s="49">
        <f>SUMIF(DataQ!$B:$B,DataA!$A12,DataQ!G:G)</f>
        <v>0</v>
      </c>
      <c r="H12" s="49">
        <f>SUMIF(DataQ!$B:$B,DataA!$A12,DataQ!H:H)</f>
        <v>0</v>
      </c>
      <c r="I12" s="49">
        <f>AVERAGEIF(DataQ!$B:$B,DataA!$A12,DataQ!I:I)</f>
        <v>0</v>
      </c>
      <c r="J12" s="49">
        <f>SUMIF(DataQ!$B:$B,DataA!$A12,DataQ!K:K)</f>
        <v>0</v>
      </c>
      <c r="K12" s="49">
        <f>AVERAGEIF(DataQ!$B:$B,DataA!$A12,DataQ!L:L)</f>
        <v>0</v>
      </c>
      <c r="L12" s="49">
        <f>SUMIF(DataQ!$B:$B,DataA!$A12,DataQ!M:M)</f>
        <v>0</v>
      </c>
      <c r="M12" s="49">
        <f>SUMIF(DataQ!$B:$B,DataA!$A12,DataQ!N:N)</f>
        <v>0</v>
      </c>
      <c r="N12" s="49">
        <f>SUMIF(DataQ!$B:$B,DataA!$A12,DataQ!O:O)</f>
        <v>0</v>
      </c>
      <c r="O12" s="49">
        <f>AVERAGEIF(DataQ!$B:$B,DataA!$A12,DataQ!P:P)</f>
        <v>0</v>
      </c>
    </row>
    <row r="13" spans="1:15" x14ac:dyDescent="0.25">
      <c r="A13" s="49">
        <v>1979</v>
      </c>
      <c r="B13" s="49">
        <f t="shared" si="1"/>
        <v>1974</v>
      </c>
      <c r="C13" s="49">
        <f t="shared" si="0"/>
        <v>1979</v>
      </c>
      <c r="D13" s="49">
        <f>SUMIF(DataQ!$B:$B,DataA!$A13,DataQ!D:D)</f>
        <v>0</v>
      </c>
      <c r="E13" s="49">
        <f>AVERAGEIF(DataQ!$B:$B,DataA!$A13,DataQ!E:E)</f>
        <v>0</v>
      </c>
      <c r="F13" s="49">
        <f>SUMIF(DataQ!$B:$B,DataA!$A13,DataQ!F:F)</f>
        <v>0</v>
      </c>
      <c r="G13" s="49">
        <f>SUMIF(DataQ!$B:$B,DataA!$A13,DataQ!G:G)</f>
        <v>0</v>
      </c>
      <c r="H13" s="49">
        <f>SUMIF(DataQ!$B:$B,DataA!$A13,DataQ!H:H)</f>
        <v>0</v>
      </c>
      <c r="I13" s="49">
        <f>AVERAGEIF(DataQ!$B:$B,DataA!$A13,DataQ!I:I)</f>
        <v>0</v>
      </c>
      <c r="J13" s="49">
        <f>SUMIF(DataQ!$B:$B,DataA!$A13,DataQ!K:K)</f>
        <v>0</v>
      </c>
      <c r="K13" s="49">
        <f>AVERAGEIF(DataQ!$B:$B,DataA!$A13,DataQ!L:L)</f>
        <v>0</v>
      </c>
      <c r="L13" s="49">
        <f>SUMIF(DataQ!$B:$B,DataA!$A13,DataQ!M:M)</f>
        <v>0</v>
      </c>
      <c r="M13" s="49">
        <f>SUMIF(DataQ!$B:$B,DataA!$A13,DataQ!N:N)</f>
        <v>0</v>
      </c>
      <c r="N13" s="49">
        <f>SUMIF(DataQ!$B:$B,DataA!$A13,DataQ!O:O)</f>
        <v>0</v>
      </c>
      <c r="O13" s="49">
        <f>AVERAGEIF(DataQ!$B:$B,DataA!$A13,DataQ!P:P)</f>
        <v>0</v>
      </c>
    </row>
    <row r="14" spans="1:15" x14ac:dyDescent="0.25">
      <c r="A14" s="49">
        <v>1980</v>
      </c>
      <c r="B14" s="49">
        <f t="shared" si="1"/>
        <v>1974</v>
      </c>
      <c r="C14" s="49">
        <f t="shared" si="0"/>
        <v>1980</v>
      </c>
      <c r="D14" s="49">
        <f>SUMIF(DataQ!$B:$B,DataA!$A14,DataQ!D:D)</f>
        <v>1059660</v>
      </c>
      <c r="E14" s="49">
        <f>AVERAGEIF(DataQ!$B:$B,DataA!$A14,DataQ!E:E)</f>
        <v>32.338672500000001</v>
      </c>
      <c r="F14" s="49">
        <f>SUMIF(DataQ!$B:$B,DataA!$A14,DataQ!F:F)</f>
        <v>187439</v>
      </c>
      <c r="G14" s="49">
        <f>SUMIF(DataQ!$B:$B,DataA!$A14,DataQ!G:G)</f>
        <v>154997</v>
      </c>
      <c r="H14" s="49">
        <f>SUMIF(DataQ!$B:$B,DataA!$A14,DataQ!H:H)</f>
        <v>26497008</v>
      </c>
      <c r="I14" s="49">
        <f>AVERAGEIF(DataQ!$B:$B,DataA!$A14,DataQ!I:I)</f>
        <v>3.8368712499999997</v>
      </c>
      <c r="J14" s="49">
        <f>SUMIF(DataQ!$B:$B,DataA!$A14,DataQ!K:K)</f>
        <v>1059660</v>
      </c>
      <c r="K14" s="49">
        <f>AVERAGEIF(DataQ!$B:$B,DataA!$A14,DataQ!L:L)</f>
        <v>32.338672500000001</v>
      </c>
      <c r="L14" s="49">
        <f>SUMIF(DataQ!$B:$B,DataA!$A14,DataQ!M:M)</f>
        <v>187439</v>
      </c>
      <c r="M14" s="49">
        <f>SUMIF(DataQ!$B:$B,DataA!$A14,DataQ!N:N)</f>
        <v>154997</v>
      </c>
      <c r="N14" s="49">
        <f>SUMIF(DataQ!$B:$B,DataA!$A14,DataQ!O:O)</f>
        <v>26497008</v>
      </c>
      <c r="O14" s="49">
        <f>AVERAGEIF(DataQ!$B:$B,DataA!$A14,DataQ!P:P)</f>
        <v>3.8368712499999997</v>
      </c>
    </row>
    <row r="15" spans="1:15" x14ac:dyDescent="0.25">
      <c r="A15" s="49">
        <v>1981</v>
      </c>
      <c r="B15" s="49">
        <f t="shared" si="1"/>
        <v>1975</v>
      </c>
      <c r="C15" s="49">
        <f t="shared" si="0"/>
        <v>1981</v>
      </c>
      <c r="D15" s="49">
        <f>SUMIF(DataQ!$B:$B,DataA!$A15,DataQ!D:D)</f>
        <v>1052374</v>
      </c>
      <c r="E15" s="49">
        <f>AVERAGEIF(DataQ!$B:$B,DataA!$A15,DataQ!E:E)</f>
        <v>36.157795</v>
      </c>
      <c r="F15" s="49">
        <f>SUMIF(DataQ!$B:$B,DataA!$A15,DataQ!F:F)</f>
        <v>186305</v>
      </c>
      <c r="G15" s="49">
        <f>SUMIF(DataQ!$B:$B,DataA!$A15,DataQ!G:G)</f>
        <v>150582</v>
      </c>
      <c r="H15" s="49">
        <f>SUMIF(DataQ!$B:$B,DataA!$A15,DataQ!H:H)</f>
        <v>26980825</v>
      </c>
      <c r="I15" s="49">
        <f>AVERAGEIF(DataQ!$B:$B,DataA!$A15,DataQ!I:I)</f>
        <v>4.4629075</v>
      </c>
      <c r="J15" s="49">
        <f>SUMIF(DataQ!$B:$B,DataA!$A15,DataQ!K:K)</f>
        <v>1052374</v>
      </c>
      <c r="K15" s="49">
        <f>AVERAGEIF(DataQ!$B:$B,DataA!$A15,DataQ!L:L)</f>
        <v>36.157795</v>
      </c>
      <c r="L15" s="49">
        <f>SUMIF(DataQ!$B:$B,DataA!$A15,DataQ!M:M)</f>
        <v>186305</v>
      </c>
      <c r="M15" s="49">
        <f>SUMIF(DataQ!$B:$B,DataA!$A15,DataQ!N:N)</f>
        <v>150582</v>
      </c>
      <c r="N15" s="49">
        <f>SUMIF(DataQ!$B:$B,DataA!$A15,DataQ!O:O)</f>
        <v>26980825</v>
      </c>
      <c r="O15" s="49">
        <f>AVERAGEIF(DataQ!$B:$B,DataA!$A15,DataQ!P:P)</f>
        <v>4.4629075</v>
      </c>
    </row>
    <row r="16" spans="1:15" x14ac:dyDescent="0.25">
      <c r="A16" s="49">
        <v>1982</v>
      </c>
      <c r="B16" s="49">
        <f t="shared" si="1"/>
        <v>1975</v>
      </c>
      <c r="C16" s="49">
        <f t="shared" si="0"/>
        <v>1982</v>
      </c>
      <c r="D16" s="49">
        <f>SUMIF(DataQ!$B:$B,DataA!$A16,DataQ!D:D)</f>
        <v>1073055</v>
      </c>
      <c r="E16" s="49">
        <f>AVERAGEIF(DataQ!$B:$B,DataA!$A16,DataQ!E:E)</f>
        <v>39.090559999999996</v>
      </c>
      <c r="F16" s="49">
        <f>SUMIF(DataQ!$B:$B,DataA!$A16,DataQ!F:F)</f>
        <v>187924</v>
      </c>
      <c r="G16" s="49">
        <f>SUMIF(DataQ!$B:$B,DataA!$A16,DataQ!G:G)</f>
        <v>157406</v>
      </c>
      <c r="H16" s="49">
        <f>SUMIF(DataQ!$B:$B,DataA!$A16,DataQ!H:H)</f>
        <v>27096909</v>
      </c>
      <c r="I16" s="49">
        <f>AVERAGEIF(DataQ!$B:$B,DataA!$A16,DataQ!I:I)</f>
        <v>5.1422702500000002</v>
      </c>
      <c r="J16" s="49">
        <f>SUMIF(DataQ!$B:$B,DataA!$A16,DataQ!K:K)</f>
        <v>1073055</v>
      </c>
      <c r="K16" s="49">
        <f>AVERAGEIF(DataQ!$B:$B,DataA!$A16,DataQ!L:L)</f>
        <v>39.090559999999996</v>
      </c>
      <c r="L16" s="49">
        <f>SUMIF(DataQ!$B:$B,DataA!$A16,DataQ!M:M)</f>
        <v>187924</v>
      </c>
      <c r="M16" s="49">
        <f>SUMIF(DataQ!$B:$B,DataA!$A16,DataQ!N:N)</f>
        <v>157406</v>
      </c>
      <c r="N16" s="49">
        <f>SUMIF(DataQ!$B:$B,DataA!$A16,DataQ!O:O)</f>
        <v>27096909</v>
      </c>
      <c r="O16" s="49">
        <f>AVERAGEIF(DataQ!$B:$B,DataA!$A16,DataQ!P:P)</f>
        <v>5.1422702500000002</v>
      </c>
    </row>
    <row r="17" spans="1:15" x14ac:dyDescent="0.25">
      <c r="A17" s="49">
        <v>1983</v>
      </c>
      <c r="B17" s="49">
        <f t="shared" si="1"/>
        <v>1975</v>
      </c>
      <c r="C17" s="49">
        <f t="shared" si="0"/>
        <v>1983</v>
      </c>
      <c r="D17" s="49">
        <f>SUMIF(DataQ!$B:$B,DataA!$A17,DataQ!D:D)</f>
        <v>1117759</v>
      </c>
      <c r="E17" s="49">
        <f>AVERAGEIF(DataQ!$B:$B,DataA!$A17,DataQ!E:E)</f>
        <v>41.019672499999999</v>
      </c>
      <c r="F17" s="49">
        <f>SUMIF(DataQ!$B:$B,DataA!$A17,DataQ!F:F)</f>
        <v>191250</v>
      </c>
      <c r="G17" s="49">
        <f>SUMIF(DataQ!$B:$B,DataA!$A17,DataQ!G:G)</f>
        <v>167113</v>
      </c>
      <c r="H17" s="49">
        <f>SUMIF(DataQ!$B:$B,DataA!$A17,DataQ!H:H)</f>
        <v>27843472</v>
      </c>
      <c r="I17" s="49">
        <f>AVERAGEIF(DataQ!$B:$B,DataA!$A17,DataQ!I:I)</f>
        <v>5.8893727500000006</v>
      </c>
      <c r="J17" s="49">
        <f>SUMIF(DataQ!$B:$B,DataA!$A17,DataQ!K:K)</f>
        <v>1117759</v>
      </c>
      <c r="K17" s="49">
        <f>AVERAGEIF(DataQ!$B:$B,DataA!$A17,DataQ!L:L)</f>
        <v>41.019672499999999</v>
      </c>
      <c r="L17" s="49">
        <f>SUMIF(DataQ!$B:$B,DataA!$A17,DataQ!M:M)</f>
        <v>191250</v>
      </c>
      <c r="M17" s="49">
        <f>SUMIF(DataQ!$B:$B,DataA!$A17,DataQ!N:N)</f>
        <v>167113</v>
      </c>
      <c r="N17" s="49">
        <f>SUMIF(DataQ!$B:$B,DataA!$A17,DataQ!O:O)</f>
        <v>27843472</v>
      </c>
      <c r="O17" s="49">
        <f>AVERAGEIF(DataQ!$B:$B,DataA!$A17,DataQ!P:P)</f>
        <v>5.8893727500000006</v>
      </c>
    </row>
    <row r="18" spans="1:15" x14ac:dyDescent="0.25">
      <c r="A18" s="49">
        <v>1984</v>
      </c>
      <c r="B18" s="49">
        <f t="shared" si="1"/>
        <v>1975</v>
      </c>
      <c r="C18" s="49">
        <f t="shared" si="0"/>
        <v>1984</v>
      </c>
      <c r="D18" s="49">
        <f>SUMIF(DataQ!$B:$B,DataA!$A18,DataQ!D:D)</f>
        <v>1142579</v>
      </c>
      <c r="E18" s="49">
        <f>AVERAGEIF(DataQ!$B:$B,DataA!$A18,DataQ!E:E)</f>
        <v>42.766302500000002</v>
      </c>
      <c r="F18" s="49">
        <f>SUMIF(DataQ!$B:$B,DataA!$A18,DataQ!F:F)</f>
        <v>203561</v>
      </c>
      <c r="G18" s="49">
        <f>SUMIF(DataQ!$B:$B,DataA!$A18,DataQ!G:G)</f>
        <v>182917</v>
      </c>
      <c r="H18" s="49">
        <f>SUMIF(DataQ!$B:$B,DataA!$A18,DataQ!H:H)</f>
        <v>29137231</v>
      </c>
      <c r="I18" s="49">
        <f>AVERAGEIF(DataQ!$B:$B,DataA!$A18,DataQ!I:I)</f>
        <v>6.7456042499999995</v>
      </c>
      <c r="J18" s="49">
        <f>SUMIF(DataQ!$B:$B,DataA!$A18,DataQ!K:K)</f>
        <v>1142579</v>
      </c>
      <c r="K18" s="49">
        <f>AVERAGEIF(DataQ!$B:$B,DataA!$A18,DataQ!L:L)</f>
        <v>42.766302500000002</v>
      </c>
      <c r="L18" s="49">
        <f>SUMIF(DataQ!$B:$B,DataA!$A18,DataQ!M:M)</f>
        <v>203561</v>
      </c>
      <c r="M18" s="49">
        <f>SUMIF(DataQ!$B:$B,DataA!$A18,DataQ!N:N)</f>
        <v>182917</v>
      </c>
      <c r="N18" s="49">
        <f>SUMIF(DataQ!$B:$B,DataA!$A18,DataQ!O:O)</f>
        <v>29137231</v>
      </c>
      <c r="O18" s="49">
        <f>AVERAGEIF(DataQ!$B:$B,DataA!$A18,DataQ!P:P)</f>
        <v>6.7456042499999995</v>
      </c>
    </row>
    <row r="19" spans="1:15" x14ac:dyDescent="0.25">
      <c r="A19" s="49">
        <v>1985</v>
      </c>
      <c r="B19" s="49">
        <f t="shared" si="1"/>
        <v>1976</v>
      </c>
      <c r="C19" s="49">
        <f t="shared" si="0"/>
        <v>1985</v>
      </c>
      <c r="D19" s="49">
        <f>SUMIF(DataQ!$B:$B,DataA!$A19,DataQ!D:D)</f>
        <v>1189278</v>
      </c>
      <c r="E19" s="49">
        <f>AVERAGEIF(DataQ!$B:$B,DataA!$A19,DataQ!E:E)</f>
        <v>44.871375</v>
      </c>
      <c r="F19" s="49">
        <f>SUMIF(DataQ!$B:$B,DataA!$A19,DataQ!F:F)</f>
        <v>215070</v>
      </c>
      <c r="G19" s="49">
        <f>SUMIF(DataQ!$B:$B,DataA!$A19,DataQ!G:G)</f>
        <v>187204</v>
      </c>
      <c r="H19" s="49">
        <f>SUMIF(DataQ!$B:$B,DataA!$A19,DataQ!H:H)</f>
        <v>30197067</v>
      </c>
      <c r="I19" s="49">
        <f>AVERAGEIF(DataQ!$B:$B,DataA!$A19,DataQ!I:I)</f>
        <v>7.7062692500000001</v>
      </c>
      <c r="J19" s="49">
        <f>SUMIF(DataQ!$B:$B,DataA!$A19,DataQ!K:K)</f>
        <v>1189278</v>
      </c>
      <c r="K19" s="49">
        <f>AVERAGEIF(DataQ!$B:$B,DataA!$A19,DataQ!L:L)</f>
        <v>44.871375</v>
      </c>
      <c r="L19" s="49">
        <f>SUMIF(DataQ!$B:$B,DataA!$A19,DataQ!M:M)</f>
        <v>215070</v>
      </c>
      <c r="M19" s="49">
        <f>SUMIF(DataQ!$B:$B,DataA!$A19,DataQ!N:N)</f>
        <v>187204</v>
      </c>
      <c r="N19" s="49">
        <f>SUMIF(DataQ!$B:$B,DataA!$A19,DataQ!O:O)</f>
        <v>30197067</v>
      </c>
      <c r="O19" s="49">
        <f>AVERAGEIF(DataQ!$B:$B,DataA!$A19,DataQ!P:P)</f>
        <v>7.7062692500000001</v>
      </c>
    </row>
    <row r="20" spans="1:15" x14ac:dyDescent="0.25">
      <c r="A20" s="49">
        <v>1986</v>
      </c>
      <c r="B20" s="49">
        <f t="shared" si="1"/>
        <v>1976</v>
      </c>
      <c r="C20" s="49">
        <f t="shared" si="0"/>
        <v>1986</v>
      </c>
      <c r="D20" s="49">
        <f>SUMIF(DataQ!$B:$B,DataA!$A20,DataQ!D:D)</f>
        <v>1226237</v>
      </c>
      <c r="E20" s="49">
        <f>AVERAGEIF(DataQ!$B:$B,DataA!$A20,DataQ!E:E)</f>
        <v>46.363832499999994</v>
      </c>
      <c r="F20" s="49">
        <f>SUMIF(DataQ!$B:$B,DataA!$A20,DataQ!F:F)</f>
        <v>223617</v>
      </c>
      <c r="G20" s="49">
        <f>SUMIF(DataQ!$B:$B,DataA!$A20,DataQ!G:G)</f>
        <v>199680</v>
      </c>
      <c r="H20" s="49">
        <f>SUMIF(DataQ!$B:$B,DataA!$A20,DataQ!H:H)</f>
        <v>31154907</v>
      </c>
      <c r="I20" s="49">
        <f>AVERAGEIF(DataQ!$B:$B,DataA!$A20,DataQ!I:I)</f>
        <v>8.6125784999999997</v>
      </c>
      <c r="J20" s="49">
        <f>SUMIF(DataQ!$B:$B,DataA!$A20,DataQ!K:K)</f>
        <v>1226237</v>
      </c>
      <c r="K20" s="49">
        <f>AVERAGEIF(DataQ!$B:$B,DataA!$A20,DataQ!L:L)</f>
        <v>46.363832499999994</v>
      </c>
      <c r="L20" s="49">
        <f>SUMIF(DataQ!$B:$B,DataA!$A20,DataQ!M:M)</f>
        <v>223617</v>
      </c>
      <c r="M20" s="49">
        <f>SUMIF(DataQ!$B:$B,DataA!$A20,DataQ!N:N)</f>
        <v>199680</v>
      </c>
      <c r="N20" s="49">
        <f>SUMIF(DataQ!$B:$B,DataA!$A20,DataQ!O:O)</f>
        <v>31154907</v>
      </c>
      <c r="O20" s="49">
        <f>AVERAGEIF(DataQ!$B:$B,DataA!$A20,DataQ!P:P)</f>
        <v>8.6125784999999997</v>
      </c>
    </row>
    <row r="21" spans="1:15" x14ac:dyDescent="0.25">
      <c r="A21" s="49">
        <v>1987</v>
      </c>
      <c r="B21" s="49">
        <f t="shared" si="1"/>
        <v>1976</v>
      </c>
      <c r="C21" s="49">
        <f t="shared" si="0"/>
        <v>1987</v>
      </c>
      <c r="D21" s="49">
        <f>SUMIF(DataQ!$B:$B,DataA!$A21,DataQ!D:D)</f>
        <v>1292703</v>
      </c>
      <c r="E21" s="49">
        <f>AVERAGEIF(DataQ!$B:$B,DataA!$A21,DataQ!E:E)</f>
        <v>47.849764999999998</v>
      </c>
      <c r="F21" s="49">
        <f>SUMIF(DataQ!$B:$B,DataA!$A21,DataQ!F:F)</f>
        <v>237836</v>
      </c>
      <c r="G21" s="49">
        <f>SUMIF(DataQ!$B:$B,DataA!$A21,DataQ!G:G)</f>
        <v>215204</v>
      </c>
      <c r="H21" s="49">
        <f>SUMIF(DataQ!$B:$B,DataA!$A21,DataQ!H:H)</f>
        <v>32278276</v>
      </c>
      <c r="I21" s="49">
        <f>AVERAGEIF(DataQ!$B:$B,DataA!$A21,DataQ!I:I)</f>
        <v>9.8384824999999996</v>
      </c>
      <c r="J21" s="49">
        <f>SUMIF(DataQ!$B:$B,DataA!$A21,DataQ!K:K)</f>
        <v>1292703</v>
      </c>
      <c r="K21" s="49">
        <f>AVERAGEIF(DataQ!$B:$B,DataA!$A21,DataQ!L:L)</f>
        <v>47.849764999999998</v>
      </c>
      <c r="L21" s="49">
        <f>SUMIF(DataQ!$B:$B,DataA!$A21,DataQ!M:M)</f>
        <v>237836</v>
      </c>
      <c r="M21" s="49">
        <f>SUMIF(DataQ!$B:$B,DataA!$A21,DataQ!N:N)</f>
        <v>215204</v>
      </c>
      <c r="N21" s="49">
        <f>SUMIF(DataQ!$B:$B,DataA!$A21,DataQ!O:O)</f>
        <v>32278276</v>
      </c>
      <c r="O21" s="49">
        <f>AVERAGEIF(DataQ!$B:$B,DataA!$A21,DataQ!P:P)</f>
        <v>9.8384824999999996</v>
      </c>
    </row>
    <row r="22" spans="1:15" x14ac:dyDescent="0.25">
      <c r="A22" s="49">
        <v>1988</v>
      </c>
      <c r="B22" s="49">
        <f t="shared" si="1"/>
        <v>1976</v>
      </c>
      <c r="C22" s="49">
        <f t="shared" si="0"/>
        <v>1988</v>
      </c>
      <c r="D22" s="49">
        <f>SUMIF(DataQ!$B:$B,DataA!$A22,DataQ!D:D)</f>
        <v>1362204</v>
      </c>
      <c r="E22" s="49">
        <f>AVERAGEIF(DataQ!$B:$B,DataA!$A22,DataQ!E:E)</f>
        <v>49.608334999999997</v>
      </c>
      <c r="F22" s="49">
        <f>SUMIF(DataQ!$B:$B,DataA!$A22,DataQ!F:F)</f>
        <v>239957</v>
      </c>
      <c r="G22" s="49">
        <f>SUMIF(DataQ!$B:$B,DataA!$A22,DataQ!G:G)</f>
        <v>241800</v>
      </c>
      <c r="H22" s="49">
        <f>SUMIF(DataQ!$B:$B,DataA!$A22,DataQ!H:H)</f>
        <v>33499491</v>
      </c>
      <c r="I22" s="49">
        <f>AVERAGEIF(DataQ!$B:$B,DataA!$A22,DataQ!I:I)</f>
        <v>11.379630000000001</v>
      </c>
      <c r="J22" s="49">
        <f>SUMIF(DataQ!$B:$B,DataA!$A22,DataQ!K:K)</f>
        <v>1362204</v>
      </c>
      <c r="K22" s="49">
        <f>AVERAGEIF(DataQ!$B:$B,DataA!$A22,DataQ!L:L)</f>
        <v>49.608334999999997</v>
      </c>
      <c r="L22" s="49">
        <f>SUMIF(DataQ!$B:$B,DataA!$A22,DataQ!M:M)</f>
        <v>239957</v>
      </c>
      <c r="M22" s="49">
        <f>SUMIF(DataQ!$B:$B,DataA!$A22,DataQ!N:N)</f>
        <v>241800</v>
      </c>
      <c r="N22" s="49">
        <f>SUMIF(DataQ!$B:$B,DataA!$A22,DataQ!O:O)</f>
        <v>33499491</v>
      </c>
      <c r="O22" s="49">
        <f>AVERAGEIF(DataQ!$B:$B,DataA!$A22,DataQ!P:P)</f>
        <v>11.379630000000001</v>
      </c>
    </row>
    <row r="23" spans="1:15" x14ac:dyDescent="0.25">
      <c r="A23" s="49">
        <v>1989</v>
      </c>
      <c r="B23" s="49">
        <f t="shared" si="1"/>
        <v>1977</v>
      </c>
      <c r="C23" s="49">
        <f t="shared" si="0"/>
        <v>1989</v>
      </c>
      <c r="D23" s="49">
        <f>SUMIF(DataQ!$B:$B,DataA!$A23,DataQ!D:D)</f>
        <v>1394928</v>
      </c>
      <c r="E23" s="49">
        <f>AVERAGEIF(DataQ!$B:$B,DataA!$A23,DataQ!E:E)</f>
        <v>52.216670000000001</v>
      </c>
      <c r="F23" s="49">
        <f>SUMIF(DataQ!$B:$B,DataA!$A23,DataQ!F:F)</f>
        <v>250957</v>
      </c>
      <c r="G23" s="49">
        <f>SUMIF(DataQ!$B:$B,DataA!$A23,DataQ!G:G)</f>
        <v>259009</v>
      </c>
      <c r="H23" s="49">
        <f>SUMIF(DataQ!$B:$B,DataA!$A23,DataQ!H:H)</f>
        <v>34570435</v>
      </c>
      <c r="I23" s="49">
        <f>AVERAGEIF(DataQ!$B:$B,DataA!$A23,DataQ!I:I)</f>
        <v>12.728037499999999</v>
      </c>
      <c r="J23" s="49">
        <f>SUMIF(DataQ!$B:$B,DataA!$A23,DataQ!K:K)</f>
        <v>1394928</v>
      </c>
      <c r="K23" s="49">
        <f>AVERAGEIF(DataQ!$B:$B,DataA!$A23,DataQ!L:L)</f>
        <v>52.216670000000001</v>
      </c>
      <c r="L23" s="49">
        <f>SUMIF(DataQ!$B:$B,DataA!$A23,DataQ!M:M)</f>
        <v>250957</v>
      </c>
      <c r="M23" s="49">
        <f>SUMIF(DataQ!$B:$B,DataA!$A23,DataQ!N:N)</f>
        <v>259009</v>
      </c>
      <c r="N23" s="49">
        <f>SUMIF(DataQ!$B:$B,DataA!$A23,DataQ!O:O)</f>
        <v>34570435</v>
      </c>
      <c r="O23" s="49">
        <f>AVERAGEIF(DataQ!$B:$B,DataA!$A23,DataQ!P:P)</f>
        <v>12.728037499999999</v>
      </c>
    </row>
    <row r="24" spans="1:15" x14ac:dyDescent="0.25">
      <c r="A24" s="49">
        <v>1990</v>
      </c>
      <c r="B24" s="49">
        <f t="shared" si="1"/>
        <v>1977</v>
      </c>
      <c r="C24" s="49">
        <f t="shared" si="0"/>
        <v>1990</v>
      </c>
      <c r="D24" s="49">
        <f>SUMIF(DataQ!$B:$B,DataA!$A24,DataQ!D:D)</f>
        <v>1402748</v>
      </c>
      <c r="E24" s="49">
        <f>AVERAGEIF(DataQ!$B:$B,DataA!$A24,DataQ!E:E)</f>
        <v>55.85</v>
      </c>
      <c r="F24" s="49">
        <f>SUMIF(DataQ!$B:$B,DataA!$A24,DataQ!F:F)</f>
        <v>263922</v>
      </c>
      <c r="G24" s="49">
        <f>SUMIF(DataQ!$B:$B,DataA!$A24,DataQ!G:G)</f>
        <v>260060</v>
      </c>
      <c r="H24" s="49">
        <f>SUMIF(DataQ!$B:$B,DataA!$A24,DataQ!H:H)</f>
        <v>35861193</v>
      </c>
      <c r="I24" s="49">
        <f>AVERAGEIF(DataQ!$B:$B,DataA!$A24,DataQ!I:I)</f>
        <v>16.1517625</v>
      </c>
      <c r="J24" s="49">
        <f>SUMIF(DataQ!$B:$B,DataA!$A24,DataQ!K:K)</f>
        <v>1402748</v>
      </c>
      <c r="K24" s="49">
        <f>AVERAGEIF(DataQ!$B:$B,DataA!$A24,DataQ!L:L)</f>
        <v>55.85</v>
      </c>
      <c r="L24" s="49">
        <f>SUMIF(DataQ!$B:$B,DataA!$A24,DataQ!M:M)</f>
        <v>263922</v>
      </c>
      <c r="M24" s="49">
        <f>SUMIF(DataQ!$B:$B,DataA!$A24,DataQ!N:N)</f>
        <v>260060</v>
      </c>
      <c r="N24" s="49">
        <f>SUMIF(DataQ!$B:$B,DataA!$A24,DataQ!O:O)</f>
        <v>35861193</v>
      </c>
      <c r="O24" s="49">
        <f>AVERAGEIF(DataQ!$B:$B,DataA!$A24,DataQ!P:P)</f>
        <v>16.1517625</v>
      </c>
    </row>
    <row r="25" spans="1:15" x14ac:dyDescent="0.25">
      <c r="A25" s="49">
        <v>1991</v>
      </c>
      <c r="B25" s="49">
        <f t="shared" si="1"/>
        <v>1977</v>
      </c>
      <c r="C25" s="49">
        <f t="shared" si="0"/>
        <v>1991</v>
      </c>
      <c r="D25" s="49">
        <f>SUMIF(DataQ!$B:$B,DataA!$A25,DataQ!D:D)</f>
        <v>1383043</v>
      </c>
      <c r="E25" s="49">
        <f>AVERAGEIF(DataQ!$B:$B,DataA!$A25,DataQ!E:E)</f>
        <v>60.058335</v>
      </c>
      <c r="F25" s="49">
        <f>SUMIF(DataQ!$B:$B,DataA!$A25,DataQ!F:F)</f>
        <v>263361</v>
      </c>
      <c r="G25" s="49">
        <f>SUMIF(DataQ!$B:$B,DataA!$A25,DataQ!G:G)</f>
        <v>248334</v>
      </c>
      <c r="H25" s="49">
        <f>SUMIF(DataQ!$B:$B,DataA!$A25,DataQ!H:H)</f>
        <v>36296331</v>
      </c>
      <c r="I25" s="49">
        <f>AVERAGEIF(DataQ!$B:$B,DataA!$A25,DataQ!I:I)</f>
        <v>18.983562499999998</v>
      </c>
      <c r="J25" s="49">
        <f>SUMIF(DataQ!$B:$B,DataA!$A25,DataQ!K:K)</f>
        <v>1383043</v>
      </c>
      <c r="K25" s="49">
        <f>AVERAGEIF(DataQ!$B:$B,DataA!$A25,DataQ!L:L)</f>
        <v>60.058335</v>
      </c>
      <c r="L25" s="49">
        <f>SUMIF(DataQ!$B:$B,DataA!$A25,DataQ!M:M)</f>
        <v>263361</v>
      </c>
      <c r="M25" s="49">
        <f>SUMIF(DataQ!$B:$B,DataA!$A25,DataQ!N:N)</f>
        <v>248334</v>
      </c>
      <c r="N25" s="49">
        <f>SUMIF(DataQ!$B:$B,DataA!$A25,DataQ!O:O)</f>
        <v>36296331</v>
      </c>
      <c r="O25" s="49">
        <f>AVERAGEIF(DataQ!$B:$B,DataA!$A25,DataQ!P:P)</f>
        <v>18.983562499999998</v>
      </c>
    </row>
    <row r="26" spans="1:15" x14ac:dyDescent="0.25">
      <c r="A26" s="49">
        <v>1992</v>
      </c>
      <c r="B26" s="49">
        <f t="shared" si="1"/>
        <v>1977</v>
      </c>
      <c r="C26" s="49">
        <f t="shared" si="0"/>
        <v>1992</v>
      </c>
      <c r="D26" s="49">
        <f>SUMIF(DataQ!$B:$B,DataA!$A26,DataQ!D:D)</f>
        <v>1386437</v>
      </c>
      <c r="E26" s="49">
        <f>AVERAGEIF(DataQ!$B:$B,DataA!$A26,DataQ!E:E)</f>
        <v>62.6</v>
      </c>
      <c r="F26" s="49">
        <f>SUMIF(DataQ!$B:$B,DataA!$A26,DataQ!F:F)</f>
        <v>274731</v>
      </c>
      <c r="G26" s="49">
        <f>SUMIF(DataQ!$B:$B,DataA!$A26,DataQ!G:G)</f>
        <v>264594</v>
      </c>
      <c r="H26" s="49">
        <f>SUMIF(DataQ!$B:$B,DataA!$A26,DataQ!H:H)</f>
        <v>37016778</v>
      </c>
      <c r="I26" s="49">
        <f>AVERAGEIF(DataQ!$B:$B,DataA!$A26,DataQ!I:I)</f>
        <v>22.238459999999996</v>
      </c>
      <c r="J26" s="49">
        <f>SUMIF(DataQ!$B:$B,DataA!$A26,DataQ!K:K)</f>
        <v>1386437</v>
      </c>
      <c r="K26" s="49">
        <f>AVERAGEIF(DataQ!$B:$B,DataA!$A26,DataQ!L:L)</f>
        <v>62.6</v>
      </c>
      <c r="L26" s="49">
        <f>SUMIF(DataQ!$B:$B,DataA!$A26,DataQ!M:M)</f>
        <v>274731</v>
      </c>
      <c r="M26" s="49">
        <f>SUMIF(DataQ!$B:$B,DataA!$A26,DataQ!N:N)</f>
        <v>264594</v>
      </c>
      <c r="N26" s="49">
        <f>SUMIF(DataQ!$B:$B,DataA!$A26,DataQ!O:O)</f>
        <v>37016778</v>
      </c>
      <c r="O26" s="49">
        <f>AVERAGEIF(DataQ!$B:$B,DataA!$A26,DataQ!P:P)</f>
        <v>22.238459999999996</v>
      </c>
    </row>
    <row r="27" spans="1:15" x14ac:dyDescent="0.25">
      <c r="A27" s="49">
        <v>1993</v>
      </c>
      <c r="B27" s="49">
        <f t="shared" si="1"/>
        <v>1978</v>
      </c>
      <c r="C27" s="49">
        <f t="shared" si="0"/>
        <v>1993</v>
      </c>
      <c r="D27" s="49">
        <f>SUMIF(DataQ!$B:$B,DataA!$A27,DataQ!D:D)</f>
        <v>1417763</v>
      </c>
      <c r="E27" s="49">
        <f>AVERAGEIF(DataQ!$B:$B,DataA!$A27,DataQ!E:E)</f>
        <v>64.199997499999995</v>
      </c>
      <c r="F27" s="49">
        <f>SUMIF(DataQ!$B:$B,DataA!$A27,DataQ!F:F)</f>
        <v>286534</v>
      </c>
      <c r="G27" s="49">
        <f>SUMIF(DataQ!$B:$B,DataA!$A27,DataQ!G:G)</f>
        <v>272834</v>
      </c>
      <c r="H27" s="49">
        <f>SUMIF(DataQ!$B:$B,DataA!$A27,DataQ!H:H)</f>
        <v>37716148</v>
      </c>
      <c r="I27" s="49">
        <f>AVERAGEIF(DataQ!$B:$B,DataA!$A27,DataQ!I:I)</f>
        <v>26.466555</v>
      </c>
      <c r="J27" s="49">
        <f>SUMIF(DataQ!$B:$B,DataA!$A27,DataQ!K:K)</f>
        <v>1417763</v>
      </c>
      <c r="K27" s="49">
        <f>AVERAGEIF(DataQ!$B:$B,DataA!$A27,DataQ!L:L)</f>
        <v>64.199997499999995</v>
      </c>
      <c r="L27" s="49">
        <f>SUMIF(DataQ!$B:$B,DataA!$A27,DataQ!M:M)</f>
        <v>286534</v>
      </c>
      <c r="M27" s="49">
        <f>SUMIF(DataQ!$B:$B,DataA!$A27,DataQ!N:N)</f>
        <v>272834</v>
      </c>
      <c r="N27" s="49">
        <f>SUMIF(DataQ!$B:$B,DataA!$A27,DataQ!O:O)</f>
        <v>37716148</v>
      </c>
      <c r="O27" s="49">
        <f>AVERAGEIF(DataQ!$B:$B,DataA!$A27,DataQ!P:P)</f>
        <v>26.466555</v>
      </c>
    </row>
    <row r="28" spans="1:15" x14ac:dyDescent="0.25">
      <c r="A28" s="49">
        <v>1994</v>
      </c>
      <c r="B28" s="49">
        <f t="shared" si="1"/>
        <v>1978</v>
      </c>
      <c r="C28" s="49">
        <f t="shared" si="0"/>
        <v>1994</v>
      </c>
      <c r="D28" s="49">
        <f>SUMIF(DataQ!$B:$B,DataA!$A28,DataQ!D:D)</f>
        <v>1466101</v>
      </c>
      <c r="E28" s="49">
        <f>AVERAGEIF(DataQ!$B:$B,DataA!$A28,DataQ!E:E)</f>
        <v>65.475000000000009</v>
      </c>
      <c r="F28" s="49">
        <f>SUMIF(DataQ!$B:$B,DataA!$A28,DataQ!F:F)</f>
        <v>312148</v>
      </c>
      <c r="G28" s="49">
        <f>SUMIF(DataQ!$B:$B,DataA!$A28,DataQ!G:G)</f>
        <v>288490</v>
      </c>
      <c r="H28" s="49">
        <f>SUMIF(DataQ!$B:$B,DataA!$A28,DataQ!H:H)</f>
        <v>38992094</v>
      </c>
      <c r="I28" s="49">
        <f>AVERAGEIF(DataQ!$B:$B,DataA!$A28,DataQ!I:I)</f>
        <v>34.585642499999999</v>
      </c>
      <c r="J28" s="49">
        <f>SUMIF(DataQ!$B:$B,DataA!$A28,DataQ!K:K)</f>
        <v>1466101</v>
      </c>
      <c r="K28" s="49">
        <f>AVERAGEIF(DataQ!$B:$B,DataA!$A28,DataQ!L:L)</f>
        <v>65.475000000000009</v>
      </c>
      <c r="L28" s="49">
        <f>SUMIF(DataQ!$B:$B,DataA!$A28,DataQ!M:M)</f>
        <v>312148</v>
      </c>
      <c r="M28" s="49">
        <f>SUMIF(DataQ!$B:$B,DataA!$A28,DataQ!N:N)</f>
        <v>288490</v>
      </c>
      <c r="N28" s="49">
        <f>SUMIF(DataQ!$B:$B,DataA!$A28,DataQ!O:O)</f>
        <v>38992094</v>
      </c>
      <c r="O28" s="49">
        <f>AVERAGEIF(DataQ!$B:$B,DataA!$A28,DataQ!P:P)</f>
        <v>34.585642499999999</v>
      </c>
    </row>
    <row r="29" spans="1:15" x14ac:dyDescent="0.25">
      <c r="A29" s="49">
        <v>1995</v>
      </c>
      <c r="B29" s="49">
        <f t="shared" si="1"/>
        <v>1978</v>
      </c>
      <c r="C29" s="49">
        <f t="shared" si="0"/>
        <v>1995</v>
      </c>
      <c r="D29" s="49">
        <f>SUMIF(DataQ!$B:$B,DataA!$A29,DataQ!D:D)</f>
        <v>1501088</v>
      </c>
      <c r="E29" s="49">
        <f>AVERAGEIF(DataQ!$B:$B,DataA!$A29,DataQ!E:E)</f>
        <v>67.183335</v>
      </c>
      <c r="F29" s="49">
        <f>SUMIF(DataQ!$B:$B,DataA!$A29,DataQ!F:F)</f>
        <v>340271</v>
      </c>
      <c r="G29" s="49">
        <f>SUMIF(DataQ!$B:$B,DataA!$A29,DataQ!G:G)</f>
        <v>303862</v>
      </c>
      <c r="H29" s="49">
        <f>SUMIF(DataQ!$B:$B,DataA!$A29,DataQ!H:H)</f>
        <v>40204232</v>
      </c>
      <c r="I29" s="49">
        <f>AVERAGEIF(DataQ!$B:$B,DataA!$A29,DataQ!I:I)</f>
        <v>41.388175000000004</v>
      </c>
      <c r="J29" s="49">
        <f>SUMIF(DataQ!$B:$B,DataA!$A29,DataQ!K:K)</f>
        <v>1501088</v>
      </c>
      <c r="K29" s="49">
        <f>AVERAGEIF(DataQ!$B:$B,DataA!$A29,DataQ!L:L)</f>
        <v>67.183335</v>
      </c>
      <c r="L29" s="49">
        <f>SUMIF(DataQ!$B:$B,DataA!$A29,DataQ!M:M)</f>
        <v>340271</v>
      </c>
      <c r="M29" s="49">
        <f>SUMIF(DataQ!$B:$B,DataA!$A29,DataQ!N:N)</f>
        <v>303862</v>
      </c>
      <c r="N29" s="49">
        <f>SUMIF(DataQ!$B:$B,DataA!$A29,DataQ!O:O)</f>
        <v>40204232</v>
      </c>
      <c r="O29" s="49">
        <f>AVERAGEIF(DataQ!$B:$B,DataA!$A29,DataQ!P:P)</f>
        <v>41.388175000000004</v>
      </c>
    </row>
    <row r="30" spans="1:15" x14ac:dyDescent="0.25">
      <c r="A30" s="49">
        <v>1996</v>
      </c>
      <c r="B30" s="49">
        <f t="shared" si="1"/>
        <v>1978</v>
      </c>
      <c r="C30" s="49">
        <f t="shared" si="0"/>
        <v>1996</v>
      </c>
      <c r="D30" s="49">
        <f>SUMIF(DataQ!$B:$B,DataA!$A30,DataQ!D:D)</f>
        <v>1539846</v>
      </c>
      <c r="E30" s="49">
        <f>AVERAGEIF(DataQ!$B:$B,DataA!$A30,DataQ!E:E)</f>
        <v>68.816667499999994</v>
      </c>
      <c r="F30" s="49">
        <f>SUMIF(DataQ!$B:$B,DataA!$A30,DataQ!F:F)</f>
        <v>364436</v>
      </c>
      <c r="G30" s="49">
        <f>SUMIF(DataQ!$B:$B,DataA!$A30,DataQ!G:G)</f>
        <v>331812</v>
      </c>
      <c r="H30" s="49">
        <f>SUMIF(DataQ!$B:$B,DataA!$A30,DataQ!H:H)</f>
        <v>41653580</v>
      </c>
      <c r="I30" s="49">
        <f>AVERAGEIF(DataQ!$B:$B,DataA!$A30,DataQ!I:I)</f>
        <v>45.342075000000001</v>
      </c>
      <c r="J30" s="49">
        <f>SUMIF(DataQ!$B:$B,DataA!$A30,DataQ!K:K)</f>
        <v>1539846</v>
      </c>
      <c r="K30" s="49">
        <f>AVERAGEIF(DataQ!$B:$B,DataA!$A30,DataQ!L:L)</f>
        <v>68.816667499999994</v>
      </c>
      <c r="L30" s="49">
        <f>SUMIF(DataQ!$B:$B,DataA!$A30,DataQ!M:M)</f>
        <v>364436</v>
      </c>
      <c r="M30" s="49">
        <f>SUMIF(DataQ!$B:$B,DataA!$A30,DataQ!N:N)</f>
        <v>331812</v>
      </c>
      <c r="N30" s="49">
        <f>SUMIF(DataQ!$B:$B,DataA!$A30,DataQ!O:O)</f>
        <v>41653580</v>
      </c>
      <c r="O30" s="49">
        <f>AVERAGEIF(DataQ!$B:$B,DataA!$A30,DataQ!P:P)</f>
        <v>45.342075000000001</v>
      </c>
    </row>
    <row r="31" spans="1:15" x14ac:dyDescent="0.25">
      <c r="A31" s="49">
        <v>1997</v>
      </c>
      <c r="B31" s="49">
        <f t="shared" si="1"/>
        <v>1979</v>
      </c>
      <c r="C31" s="49">
        <f t="shared" si="0"/>
        <v>1997</v>
      </c>
      <c r="D31" s="49">
        <f>SUMIF(DataQ!$B:$B,DataA!$A31,DataQ!D:D)</f>
        <v>1615678</v>
      </c>
      <c r="E31" s="49">
        <f>AVERAGEIF(DataQ!$B:$B,DataA!$A31,DataQ!E:E)</f>
        <v>70.066667499999994</v>
      </c>
      <c r="F31" s="49">
        <f>SUMIF(DataQ!$B:$B,DataA!$A31,DataQ!F:F)</f>
        <v>409305</v>
      </c>
      <c r="G31" s="49">
        <f>SUMIF(DataQ!$B:$B,DataA!$A31,DataQ!G:G)</f>
        <v>364449</v>
      </c>
      <c r="H31" s="49">
        <f>SUMIF(DataQ!$B:$B,DataA!$A31,DataQ!H:H)</f>
        <v>43322070</v>
      </c>
      <c r="I31" s="49">
        <f>AVERAGEIF(DataQ!$B:$B,DataA!$A31,DataQ!I:I)</f>
        <v>48.355312499999997</v>
      </c>
      <c r="J31" s="49">
        <f>SUMIF(DataQ!$B:$B,DataA!$A31,DataQ!K:K)</f>
        <v>1615678</v>
      </c>
      <c r="K31" s="49">
        <f>AVERAGEIF(DataQ!$B:$B,DataA!$A31,DataQ!L:L)</f>
        <v>70.066667499999994</v>
      </c>
      <c r="L31" s="49">
        <f>SUMIF(DataQ!$B:$B,DataA!$A31,DataQ!M:M)</f>
        <v>409305</v>
      </c>
      <c r="M31" s="49">
        <f>SUMIF(DataQ!$B:$B,DataA!$A31,DataQ!N:N)</f>
        <v>364449</v>
      </c>
      <c r="N31" s="49">
        <f>SUMIF(DataQ!$B:$B,DataA!$A31,DataQ!O:O)</f>
        <v>43322070</v>
      </c>
      <c r="O31" s="49">
        <f>AVERAGEIF(DataQ!$B:$B,DataA!$A31,DataQ!P:P)</f>
        <v>48.355312499999997</v>
      </c>
    </row>
    <row r="32" spans="1:15" x14ac:dyDescent="0.25">
      <c r="A32" s="49">
        <v>1998</v>
      </c>
      <c r="B32" s="49">
        <f t="shared" si="1"/>
        <v>1979</v>
      </c>
      <c r="C32" s="49">
        <f t="shared" si="0"/>
        <v>1998</v>
      </c>
      <c r="D32" s="49">
        <f>SUMIF(DataQ!$B:$B,DataA!$A32,DataQ!D:D)</f>
        <v>1670654</v>
      </c>
      <c r="E32" s="49">
        <f>AVERAGEIF(DataQ!$B:$B,DataA!$A32,DataQ!E:E)</f>
        <v>71.1583325</v>
      </c>
      <c r="F32" s="49">
        <f>SUMIF(DataQ!$B:$B,DataA!$A32,DataQ!F:F)</f>
        <v>421706</v>
      </c>
      <c r="G32" s="49">
        <f>SUMIF(DataQ!$B:$B,DataA!$A32,DataQ!G:G)</f>
        <v>391647</v>
      </c>
      <c r="H32" s="49">
        <f>SUMIF(DataQ!$B:$B,DataA!$A32,DataQ!H:H)</f>
        <v>44536490</v>
      </c>
      <c r="I32" s="49">
        <f>AVERAGEIF(DataQ!$B:$B,DataA!$A32,DataQ!I:I)</f>
        <v>51.625385000000001</v>
      </c>
      <c r="J32" s="49">
        <f>SUMIF(DataQ!$B:$B,DataA!$A32,DataQ!K:K)</f>
        <v>1670654</v>
      </c>
      <c r="K32" s="49">
        <f>AVERAGEIF(DataQ!$B:$B,DataA!$A32,DataQ!L:L)</f>
        <v>71.1583325</v>
      </c>
      <c r="L32" s="49">
        <f>SUMIF(DataQ!$B:$B,DataA!$A32,DataQ!M:M)</f>
        <v>421706</v>
      </c>
      <c r="M32" s="49">
        <f>SUMIF(DataQ!$B:$B,DataA!$A32,DataQ!N:N)</f>
        <v>391647</v>
      </c>
      <c r="N32" s="49">
        <f>SUMIF(DataQ!$B:$B,DataA!$A32,DataQ!O:O)</f>
        <v>44536490</v>
      </c>
      <c r="O32" s="49">
        <f>AVERAGEIF(DataQ!$B:$B,DataA!$A32,DataQ!P:P)</f>
        <v>51.625385000000001</v>
      </c>
    </row>
    <row r="33" spans="1:15" x14ac:dyDescent="0.25">
      <c r="A33" s="49">
        <v>1999</v>
      </c>
      <c r="B33" s="49">
        <f t="shared" si="1"/>
        <v>1979</v>
      </c>
      <c r="C33" s="49">
        <f t="shared" si="0"/>
        <v>1999</v>
      </c>
      <c r="D33" s="49">
        <f>SUMIF(DataQ!$B:$B,DataA!$A33,DataQ!D:D)</f>
        <v>1721748</v>
      </c>
      <c r="E33" s="49">
        <f>AVERAGEIF(DataQ!$B:$B,DataA!$A33,DataQ!E:E)</f>
        <v>72.116664999999998</v>
      </c>
      <c r="F33" s="49">
        <f>SUMIF(DataQ!$B:$B,DataA!$A33,DataQ!F:F)</f>
        <v>436510</v>
      </c>
      <c r="G33" s="49">
        <f>SUMIF(DataQ!$B:$B,DataA!$A33,DataQ!G:G)</f>
        <v>420630</v>
      </c>
      <c r="H33" s="49">
        <f>SUMIF(DataQ!$B:$B,DataA!$A33,DataQ!H:H)</f>
        <v>46094580</v>
      </c>
      <c r="I33" s="49">
        <f>AVERAGEIF(DataQ!$B:$B,DataA!$A33,DataQ!I:I)</f>
        <v>54.771292499999994</v>
      </c>
      <c r="J33" s="49">
        <f>SUMIF(DataQ!$B:$B,DataA!$A33,DataQ!K:K)</f>
        <v>1721748</v>
      </c>
      <c r="K33" s="49">
        <f>AVERAGEIF(DataQ!$B:$B,DataA!$A33,DataQ!L:L)</f>
        <v>72.116664999999998</v>
      </c>
      <c r="L33" s="49">
        <f>SUMIF(DataQ!$B:$B,DataA!$A33,DataQ!M:M)</f>
        <v>436510</v>
      </c>
      <c r="M33" s="49">
        <f>SUMIF(DataQ!$B:$B,DataA!$A33,DataQ!N:N)</f>
        <v>420630</v>
      </c>
      <c r="N33" s="49">
        <f>SUMIF(DataQ!$B:$B,DataA!$A33,DataQ!O:O)</f>
        <v>46094580</v>
      </c>
      <c r="O33" s="49">
        <f>AVERAGEIF(DataQ!$B:$B,DataA!$A33,DataQ!P:P)</f>
        <v>54.771292499999994</v>
      </c>
    </row>
    <row r="34" spans="1:15" x14ac:dyDescent="0.25">
      <c r="A34" s="49">
        <v>2000</v>
      </c>
      <c r="B34" s="49">
        <f t="shared" si="1"/>
        <v>1979</v>
      </c>
      <c r="C34" s="49">
        <f t="shared" si="0"/>
        <v>2000</v>
      </c>
      <c r="D34" s="49">
        <f>SUMIF(DataQ!$B:$B,DataA!$A34,DataQ!D:D)</f>
        <v>1796500</v>
      </c>
      <c r="E34" s="49">
        <f>AVERAGEIF(DataQ!$B:$B,DataA!$A34,DataQ!E:E)</f>
        <v>72.691665</v>
      </c>
      <c r="F34" s="49">
        <f>SUMIF(DataQ!$B:$B,DataA!$A34,DataQ!F:F)</f>
        <v>479101</v>
      </c>
      <c r="G34" s="49">
        <f>SUMIF(DataQ!$B:$B,DataA!$A34,DataQ!G:G)</f>
        <v>460236</v>
      </c>
      <c r="H34" s="49">
        <f>SUMIF(DataQ!$B:$B,DataA!$A34,DataQ!H:H)</f>
        <v>48192440</v>
      </c>
      <c r="I34" s="49">
        <f>AVERAGEIF(DataQ!$B:$B,DataA!$A34,DataQ!I:I)</f>
        <v>57.260060000000003</v>
      </c>
      <c r="J34" s="49">
        <f>SUMIF(DataQ!$B:$B,DataA!$A34,DataQ!K:K)</f>
        <v>1796500</v>
      </c>
      <c r="K34" s="49">
        <f>AVERAGEIF(DataQ!$B:$B,DataA!$A34,DataQ!L:L)</f>
        <v>72.691665</v>
      </c>
      <c r="L34" s="49">
        <f>SUMIF(DataQ!$B:$B,DataA!$A34,DataQ!M:M)</f>
        <v>479101</v>
      </c>
      <c r="M34" s="49">
        <f>SUMIF(DataQ!$B:$B,DataA!$A34,DataQ!N:N)</f>
        <v>460236</v>
      </c>
      <c r="N34" s="49">
        <f>SUMIF(DataQ!$B:$B,DataA!$A34,DataQ!O:O)</f>
        <v>48192440</v>
      </c>
      <c r="O34" s="49">
        <f>AVERAGEIF(DataQ!$B:$B,DataA!$A34,DataQ!P:P)</f>
        <v>57.260060000000003</v>
      </c>
    </row>
    <row r="35" spans="1:15" x14ac:dyDescent="0.25">
      <c r="A35" s="49">
        <v>2001</v>
      </c>
      <c r="B35" s="49">
        <f t="shared" si="1"/>
        <v>1980</v>
      </c>
      <c r="C35" s="49">
        <f t="shared" si="0"/>
        <v>2001</v>
      </c>
      <c r="D35" s="49">
        <f>SUMIF(DataQ!$B:$B,DataA!$A35,DataQ!D:D)</f>
        <v>1842720</v>
      </c>
      <c r="E35" s="49">
        <f>AVERAGEIF(DataQ!$B:$B,DataA!$A35,DataQ!E:E)</f>
        <v>73.591669999999993</v>
      </c>
      <c r="F35" s="49">
        <f>SUMIF(DataQ!$B:$B,DataA!$A35,DataQ!F:F)</f>
        <v>492937</v>
      </c>
      <c r="G35" s="49">
        <f>SUMIF(DataQ!$B:$B,DataA!$A35,DataQ!G:G)</f>
        <v>488755</v>
      </c>
      <c r="H35" s="49">
        <f>SUMIF(DataQ!$B:$B,DataA!$A35,DataQ!H:H)</f>
        <v>49177520</v>
      </c>
      <c r="I35" s="49">
        <f>AVERAGEIF(DataQ!$B:$B,DataA!$A35,DataQ!I:I)</f>
        <v>59.881797500000005</v>
      </c>
      <c r="J35" s="49">
        <f>SUMIF(DataQ!$B:$B,DataA!$A35,DataQ!K:K)</f>
        <v>1842720</v>
      </c>
      <c r="K35" s="49">
        <f>AVERAGEIF(DataQ!$B:$B,DataA!$A35,DataQ!L:L)</f>
        <v>73.591669999999993</v>
      </c>
      <c r="L35" s="49">
        <f>SUMIF(DataQ!$B:$B,DataA!$A35,DataQ!M:M)</f>
        <v>492937</v>
      </c>
      <c r="M35" s="49">
        <f>SUMIF(DataQ!$B:$B,DataA!$A35,DataQ!N:N)</f>
        <v>488755</v>
      </c>
      <c r="N35" s="49">
        <f>SUMIF(DataQ!$B:$B,DataA!$A35,DataQ!O:O)</f>
        <v>49177520</v>
      </c>
      <c r="O35" s="49">
        <f>AVERAGEIF(DataQ!$B:$B,DataA!$A35,DataQ!P:P)</f>
        <v>59.881797500000005</v>
      </c>
    </row>
    <row r="36" spans="1:15" x14ac:dyDescent="0.25">
      <c r="A36" s="49">
        <v>2002</v>
      </c>
      <c r="B36" s="49">
        <f t="shared" si="1"/>
        <v>1980</v>
      </c>
      <c r="C36" s="49">
        <f t="shared" si="0"/>
        <v>2002</v>
      </c>
      <c r="D36" s="49">
        <f>SUMIF(DataQ!$B:$B,DataA!$A36,DataQ!D:D)</f>
        <v>1875809</v>
      </c>
      <c r="E36" s="49">
        <f>AVERAGEIF(DataQ!$B:$B,DataA!$A36,DataQ!E:E)</f>
        <v>74.5</v>
      </c>
      <c r="F36" s="49">
        <f>SUMIF(DataQ!$B:$B,DataA!$A36,DataQ!F:F)</f>
        <v>497592</v>
      </c>
      <c r="G36" s="49">
        <f>SUMIF(DataQ!$B:$B,DataA!$A36,DataQ!G:G)</f>
        <v>511912</v>
      </c>
      <c r="H36" s="49">
        <f>SUMIF(DataQ!$B:$B,DataA!$A36,DataQ!H:H)</f>
        <v>50311240</v>
      </c>
      <c r="I36" s="49">
        <f>AVERAGEIF(DataQ!$B:$B,DataA!$A36,DataQ!I:I)</f>
        <v>62.119377499999999</v>
      </c>
      <c r="J36" s="49">
        <f>SUMIF(DataQ!$B:$B,DataA!$A36,DataQ!K:K)</f>
        <v>1875809</v>
      </c>
      <c r="K36" s="49">
        <f>AVERAGEIF(DataQ!$B:$B,DataA!$A36,DataQ!L:L)</f>
        <v>74.5</v>
      </c>
      <c r="L36" s="49">
        <f>SUMIF(DataQ!$B:$B,DataA!$A36,DataQ!M:M)</f>
        <v>497592</v>
      </c>
      <c r="M36" s="49">
        <f>SUMIF(DataQ!$B:$B,DataA!$A36,DataQ!N:N)</f>
        <v>511912</v>
      </c>
      <c r="N36" s="49">
        <f>SUMIF(DataQ!$B:$B,DataA!$A36,DataQ!O:O)</f>
        <v>50311240</v>
      </c>
      <c r="O36" s="49">
        <f>AVERAGEIF(DataQ!$B:$B,DataA!$A36,DataQ!P:P)</f>
        <v>62.119377499999999</v>
      </c>
    </row>
    <row r="37" spans="1:15" x14ac:dyDescent="0.25">
      <c r="A37" s="49">
        <v>2003</v>
      </c>
      <c r="B37" s="49">
        <f t="shared" si="1"/>
        <v>1980</v>
      </c>
      <c r="C37" s="49">
        <f t="shared" si="0"/>
        <v>2003</v>
      </c>
      <c r="D37" s="49">
        <f>SUMIF(DataQ!$B:$B,DataA!$A37,DataQ!D:D)</f>
        <v>1934941</v>
      </c>
      <c r="E37" s="49">
        <f>AVERAGEIF(DataQ!$B:$B,DataA!$A37,DataQ!E:E)</f>
        <v>75.525000000000006</v>
      </c>
      <c r="F37" s="49">
        <f>SUMIF(DataQ!$B:$B,DataA!$A37,DataQ!F:F)</f>
        <v>506092</v>
      </c>
      <c r="G37" s="49">
        <f>SUMIF(DataQ!$B:$B,DataA!$A37,DataQ!G:G)</f>
        <v>520319</v>
      </c>
      <c r="H37" s="49">
        <f>SUMIF(DataQ!$B:$B,DataA!$A37,DataQ!H:H)</f>
        <v>51851470</v>
      </c>
      <c r="I37" s="49">
        <f>AVERAGEIF(DataQ!$B:$B,DataA!$A37,DataQ!I:I)</f>
        <v>64.546099999999996</v>
      </c>
      <c r="J37" s="49">
        <f>SUMIF(DataQ!$B:$B,DataA!$A37,DataQ!K:K)</f>
        <v>1934941</v>
      </c>
      <c r="K37" s="49">
        <f>AVERAGEIF(DataQ!$B:$B,DataA!$A37,DataQ!L:L)</f>
        <v>75.525000000000006</v>
      </c>
      <c r="L37" s="49">
        <f>SUMIF(DataQ!$B:$B,DataA!$A37,DataQ!M:M)</f>
        <v>506092</v>
      </c>
      <c r="M37" s="49">
        <f>SUMIF(DataQ!$B:$B,DataA!$A37,DataQ!N:N)</f>
        <v>520319</v>
      </c>
      <c r="N37" s="49">
        <f>SUMIF(DataQ!$B:$B,DataA!$A37,DataQ!O:O)</f>
        <v>51851470</v>
      </c>
      <c r="O37" s="49">
        <f>AVERAGEIF(DataQ!$B:$B,DataA!$A37,DataQ!P:P)</f>
        <v>64.546099999999996</v>
      </c>
    </row>
    <row r="38" spans="1:15" x14ac:dyDescent="0.25">
      <c r="A38" s="49">
        <v>2004</v>
      </c>
      <c r="B38" s="49">
        <f t="shared" si="1"/>
        <v>1980</v>
      </c>
      <c r="C38" s="49">
        <f t="shared" si="0"/>
        <v>2004</v>
      </c>
      <c r="D38" s="49">
        <f>SUMIF(DataQ!$B:$B,DataA!$A38,DataQ!D:D)</f>
        <v>1982500</v>
      </c>
      <c r="E38" s="49">
        <f>AVERAGEIF(DataQ!$B:$B,DataA!$A38,DataQ!E:E)</f>
        <v>76.541667499999988</v>
      </c>
      <c r="F38" s="49">
        <f>SUMIF(DataQ!$B:$B,DataA!$A38,DataQ!F:F)</f>
        <v>531942</v>
      </c>
      <c r="G38" s="49">
        <f>SUMIF(DataQ!$B:$B,DataA!$A38,DataQ!G:G)</f>
        <v>555352</v>
      </c>
      <c r="H38" s="49">
        <f>SUMIF(DataQ!$B:$B,DataA!$A38,DataQ!H:H)</f>
        <v>54134390</v>
      </c>
      <c r="I38" s="49">
        <f>AVERAGEIF(DataQ!$B:$B,DataA!$A38,DataQ!I:I)</f>
        <v>67.093424999999996</v>
      </c>
      <c r="J38" s="49">
        <f>SUMIF(DataQ!$B:$B,DataA!$A38,DataQ!K:K)</f>
        <v>1982500</v>
      </c>
      <c r="K38" s="49">
        <f>AVERAGEIF(DataQ!$B:$B,DataA!$A38,DataQ!L:L)</f>
        <v>76.541667499999988</v>
      </c>
      <c r="L38" s="49">
        <f>SUMIF(DataQ!$B:$B,DataA!$A38,DataQ!M:M)</f>
        <v>531942</v>
      </c>
      <c r="M38" s="49">
        <f>SUMIF(DataQ!$B:$B,DataA!$A38,DataQ!N:N)</f>
        <v>555352</v>
      </c>
      <c r="N38" s="49">
        <f>SUMIF(DataQ!$B:$B,DataA!$A38,DataQ!O:O)</f>
        <v>54134390</v>
      </c>
      <c r="O38" s="49">
        <f>AVERAGEIF(DataQ!$B:$B,DataA!$A38,DataQ!P:P)</f>
        <v>67.093424999999996</v>
      </c>
    </row>
    <row r="39" spans="1:15" x14ac:dyDescent="0.25">
      <c r="A39" s="49">
        <v>2005</v>
      </c>
      <c r="B39" s="49">
        <f t="shared" si="1"/>
        <v>1981</v>
      </c>
      <c r="C39" s="49">
        <f t="shared" si="0"/>
        <v>2005</v>
      </c>
      <c r="D39" s="49">
        <f>SUMIF(DataQ!$B:$B,DataA!$A39,DataQ!D:D)</f>
        <v>2036675</v>
      </c>
      <c r="E39" s="49">
        <f>AVERAGEIF(DataQ!$B:$B,DataA!$A39,DataQ!E:E)</f>
        <v>78.099999999999994</v>
      </c>
      <c r="F39" s="49">
        <f>SUMIF(DataQ!$B:$B,DataA!$A39,DataQ!F:F)</f>
        <v>572158</v>
      </c>
      <c r="G39" s="49">
        <f>SUMIF(DataQ!$B:$B,DataA!$A39,DataQ!G:G)</f>
        <v>594492</v>
      </c>
      <c r="H39" s="49">
        <f>SUMIF(DataQ!$B:$B,DataA!$A39,DataQ!H:H)</f>
        <v>56344500</v>
      </c>
      <c r="I39" s="49">
        <f>AVERAGEIF(DataQ!$B:$B,DataA!$A39,DataQ!I:I)</f>
        <v>69.651747499999999</v>
      </c>
      <c r="J39" s="49">
        <f>SUMIF(DataQ!$B:$B,DataA!$A39,DataQ!K:K)</f>
        <v>2036675</v>
      </c>
      <c r="K39" s="49">
        <f>AVERAGEIF(DataQ!$B:$B,DataA!$A39,DataQ!L:L)</f>
        <v>78.099999999999994</v>
      </c>
      <c r="L39" s="49">
        <f>SUMIF(DataQ!$B:$B,DataA!$A39,DataQ!M:M)</f>
        <v>572158</v>
      </c>
      <c r="M39" s="49">
        <f>SUMIF(DataQ!$B:$B,DataA!$A39,DataQ!N:N)</f>
        <v>594492</v>
      </c>
      <c r="N39" s="49">
        <f>SUMIF(DataQ!$B:$B,DataA!$A39,DataQ!O:O)</f>
        <v>56344500</v>
      </c>
      <c r="O39" s="49">
        <f>AVERAGEIF(DataQ!$B:$B,DataA!$A39,DataQ!P:P)</f>
        <v>69.651747499999999</v>
      </c>
    </row>
    <row r="40" spans="1:15" x14ac:dyDescent="0.25">
      <c r="A40" s="49">
        <v>2006</v>
      </c>
      <c r="B40" s="49">
        <f t="shared" si="1"/>
        <v>1981</v>
      </c>
      <c r="C40" s="49">
        <f t="shared" si="0"/>
        <v>2006</v>
      </c>
      <c r="D40" s="49">
        <f>SUMIF(DataQ!$B:$B,DataA!$A40,DataQ!D:D)</f>
        <v>2085162</v>
      </c>
      <c r="E40" s="49">
        <f>AVERAGEIF(DataQ!$B:$B,DataA!$A40,DataQ!E:E)</f>
        <v>79.933332500000006</v>
      </c>
      <c r="F40" s="49">
        <f>SUMIF(DataQ!$B:$B,DataA!$A40,DataQ!F:F)</f>
        <v>644883</v>
      </c>
      <c r="G40" s="49">
        <f>SUMIF(DataQ!$B:$B,DataA!$A40,DataQ!G:G)</f>
        <v>657357</v>
      </c>
      <c r="H40" s="49">
        <f>SUMIF(DataQ!$B:$B,DataA!$A40,DataQ!H:H)</f>
        <v>58886360</v>
      </c>
      <c r="I40" s="49">
        <f>AVERAGEIF(DataQ!$B:$B,DataA!$A40,DataQ!I:I)</f>
        <v>72.314445000000006</v>
      </c>
      <c r="J40" s="49">
        <f>SUMIF(DataQ!$B:$B,DataA!$A40,DataQ!K:K)</f>
        <v>2085162</v>
      </c>
      <c r="K40" s="49">
        <f>AVERAGEIF(DataQ!$B:$B,DataA!$A40,DataQ!L:L)</f>
        <v>79.933332500000006</v>
      </c>
      <c r="L40" s="49">
        <f>SUMIF(DataQ!$B:$B,DataA!$A40,DataQ!M:M)</f>
        <v>644883</v>
      </c>
      <c r="M40" s="49">
        <f>SUMIF(DataQ!$B:$B,DataA!$A40,DataQ!N:N)</f>
        <v>657357</v>
      </c>
      <c r="N40" s="49">
        <f>SUMIF(DataQ!$B:$B,DataA!$A40,DataQ!O:O)</f>
        <v>58886360</v>
      </c>
      <c r="O40" s="49">
        <f>AVERAGEIF(DataQ!$B:$B,DataA!$A40,DataQ!P:P)</f>
        <v>72.314445000000006</v>
      </c>
    </row>
    <row r="41" spans="1:15" x14ac:dyDescent="0.25">
      <c r="A41" s="49">
        <v>2007</v>
      </c>
      <c r="B41" s="49">
        <f t="shared" si="1"/>
        <v>1981</v>
      </c>
      <c r="C41" s="49">
        <f t="shared" si="0"/>
        <v>2007</v>
      </c>
      <c r="D41" s="49">
        <f>SUMIF(DataQ!$B:$B,DataA!$A41,DataQ!D:D)</f>
        <v>2139895</v>
      </c>
      <c r="E41" s="49">
        <f>AVERAGEIF(DataQ!$B:$B,DataA!$A41,DataQ!E:E)</f>
        <v>81.7833325</v>
      </c>
      <c r="F41" s="49">
        <f>SUMIF(DataQ!$B:$B,DataA!$A41,DataQ!F:F)</f>
        <v>634819</v>
      </c>
      <c r="G41" s="49">
        <f>SUMIF(DataQ!$B:$B,DataA!$A41,DataQ!G:G)</f>
        <v>648186</v>
      </c>
      <c r="H41" s="49">
        <f>SUMIF(DataQ!$B:$B,DataA!$A41,DataQ!H:H)</f>
        <v>61499450</v>
      </c>
      <c r="I41" s="49">
        <f>AVERAGEIF(DataQ!$B:$B,DataA!$A41,DataQ!I:I)</f>
        <v>75.371062499999994</v>
      </c>
      <c r="J41" s="49">
        <f>SUMIF(DataQ!$B:$B,DataA!$A41,DataQ!K:K)</f>
        <v>2139895</v>
      </c>
      <c r="K41" s="49">
        <f>AVERAGEIF(DataQ!$B:$B,DataA!$A41,DataQ!L:L)</f>
        <v>81.7833325</v>
      </c>
      <c r="L41" s="49">
        <f>SUMIF(DataQ!$B:$B,DataA!$A41,DataQ!M:M)</f>
        <v>634819</v>
      </c>
      <c r="M41" s="49">
        <f>SUMIF(DataQ!$B:$B,DataA!$A41,DataQ!N:N)</f>
        <v>648186</v>
      </c>
      <c r="N41" s="49">
        <f>SUMIF(DataQ!$B:$B,DataA!$A41,DataQ!O:O)</f>
        <v>61499450</v>
      </c>
      <c r="O41" s="49">
        <f>AVERAGEIF(DataQ!$B:$B,DataA!$A41,DataQ!P:P)</f>
        <v>75.371062499999994</v>
      </c>
    </row>
    <row r="42" spans="1:15" x14ac:dyDescent="0.25">
      <c r="A42" s="49">
        <v>2008</v>
      </c>
      <c r="B42" s="49">
        <f t="shared" si="1"/>
        <v>1981</v>
      </c>
      <c r="C42" s="49">
        <f t="shared" si="0"/>
        <v>2008</v>
      </c>
      <c r="D42" s="49">
        <f>SUMIF(DataQ!$B:$B,DataA!$A42,DataQ!D:D)</f>
        <v>2134571</v>
      </c>
      <c r="E42" s="49">
        <f>AVERAGEIF(DataQ!$B:$B,DataA!$A42,DataQ!E:E)</f>
        <v>84.724997500000001</v>
      </c>
      <c r="F42" s="49">
        <f>SUMIF(DataQ!$B:$B,DataA!$A42,DataQ!F:F)</f>
        <v>652113</v>
      </c>
      <c r="G42" s="49">
        <f>SUMIF(DataQ!$B:$B,DataA!$A42,DataQ!G:G)</f>
        <v>641769</v>
      </c>
      <c r="H42" s="49">
        <f>SUMIF(DataQ!$B:$B,DataA!$A42,DataQ!H:H)</f>
        <v>62771560</v>
      </c>
      <c r="I42" s="49">
        <f>AVERAGEIF(DataQ!$B:$B,DataA!$A42,DataQ!I:I)</f>
        <v>80.022194999999996</v>
      </c>
      <c r="J42" s="49">
        <f>SUMIF(DataQ!$B:$B,DataA!$A42,DataQ!K:K)</f>
        <v>2134571</v>
      </c>
      <c r="K42" s="49">
        <f>AVERAGEIF(DataQ!$B:$B,DataA!$A42,DataQ!L:L)</f>
        <v>84.724997500000001</v>
      </c>
      <c r="L42" s="49">
        <f>SUMIF(DataQ!$B:$B,DataA!$A42,DataQ!M:M)</f>
        <v>652113</v>
      </c>
      <c r="M42" s="49">
        <f>SUMIF(DataQ!$B:$B,DataA!$A42,DataQ!N:N)</f>
        <v>641769</v>
      </c>
      <c r="N42" s="49">
        <f>SUMIF(DataQ!$B:$B,DataA!$A42,DataQ!O:O)</f>
        <v>62771560</v>
      </c>
      <c r="O42" s="49">
        <f>AVERAGEIF(DataQ!$B:$B,DataA!$A42,DataQ!P:P)</f>
        <v>80.022194999999996</v>
      </c>
    </row>
    <row r="43" spans="1:15" x14ac:dyDescent="0.25">
      <c r="A43" s="49">
        <v>2009</v>
      </c>
      <c r="B43" s="49">
        <f t="shared" si="1"/>
        <v>1982</v>
      </c>
      <c r="C43" s="49">
        <f t="shared" si="0"/>
        <v>2009</v>
      </c>
      <c r="D43" s="49">
        <f>SUMIF(DataQ!$B:$B,DataA!$A43,DataQ!D:D)</f>
        <v>2035942</v>
      </c>
      <c r="E43" s="49">
        <f>AVERAGEIF(DataQ!$B:$B,DataA!$A43,DataQ!E:E)</f>
        <v>86.575000000000003</v>
      </c>
      <c r="F43" s="49">
        <f>SUMIF(DataQ!$B:$B,DataA!$A43,DataQ!F:F)</f>
        <v>594411</v>
      </c>
      <c r="G43" s="49">
        <f>SUMIF(DataQ!$B:$B,DataA!$A43,DataQ!G:G)</f>
        <v>596749</v>
      </c>
      <c r="H43" s="49">
        <f>SUMIF(DataQ!$B:$B,DataA!$A43,DataQ!H:H)</f>
        <v>61902680</v>
      </c>
      <c r="I43" s="49">
        <f>AVERAGEIF(DataQ!$B:$B,DataA!$A43,DataQ!I:I)</f>
        <v>81.975555</v>
      </c>
      <c r="J43" s="49">
        <f>SUMIF(DataQ!$B:$B,DataA!$A43,DataQ!K:K)</f>
        <v>2035942</v>
      </c>
      <c r="K43" s="49">
        <f>AVERAGEIF(DataQ!$B:$B,DataA!$A43,DataQ!L:L)</f>
        <v>86.575000000000003</v>
      </c>
      <c r="L43" s="49">
        <f>SUMIF(DataQ!$B:$B,DataA!$A43,DataQ!M:M)</f>
        <v>594411</v>
      </c>
      <c r="M43" s="49">
        <f>SUMIF(DataQ!$B:$B,DataA!$A43,DataQ!N:N)</f>
        <v>596749</v>
      </c>
      <c r="N43" s="49">
        <f>SUMIF(DataQ!$B:$B,DataA!$A43,DataQ!O:O)</f>
        <v>61902680</v>
      </c>
      <c r="O43" s="49">
        <f>AVERAGEIF(DataQ!$B:$B,DataA!$A43,DataQ!P:P)</f>
        <v>81.975555</v>
      </c>
    </row>
    <row r="44" spans="1:15" x14ac:dyDescent="0.25">
      <c r="A44" s="49">
        <v>2010</v>
      </c>
      <c r="B44" s="49">
        <f t="shared" si="1"/>
        <v>1982</v>
      </c>
      <c r="C44" s="49">
        <f t="shared" si="0"/>
        <v>2010</v>
      </c>
      <c r="D44" s="49">
        <f>SUMIF(DataQ!$B:$B,DataA!$A44,DataQ!D:D)</f>
        <v>2081411</v>
      </c>
      <c r="E44" s="49">
        <f>AVERAGEIF(DataQ!$B:$B,DataA!$A44,DataQ!E:E)</f>
        <v>89.433332500000006</v>
      </c>
      <c r="F44" s="49">
        <f>SUMIF(DataQ!$B:$B,DataA!$A44,DataQ!F:F)</f>
        <v>633230</v>
      </c>
      <c r="G44" s="49">
        <f>SUMIF(DataQ!$B:$B,DataA!$A44,DataQ!G:G)</f>
        <v>650294</v>
      </c>
      <c r="H44" s="49">
        <f>SUMIF(DataQ!$B:$B,DataA!$A44,DataQ!H:H)</f>
        <v>64714230</v>
      </c>
      <c r="I44" s="49">
        <f>AVERAGEIF(DataQ!$B:$B,DataA!$A44,DataQ!I:I)</f>
        <v>85.013565</v>
      </c>
      <c r="J44" s="49">
        <f>SUMIF(DataQ!$B:$B,DataA!$A44,DataQ!K:K)</f>
        <v>2081411</v>
      </c>
      <c r="K44" s="49">
        <f>AVERAGEIF(DataQ!$B:$B,DataA!$A44,DataQ!L:L)</f>
        <v>89.433332500000006</v>
      </c>
      <c r="L44" s="49">
        <f>SUMIF(DataQ!$B:$B,DataA!$A44,DataQ!M:M)</f>
        <v>633230</v>
      </c>
      <c r="M44" s="49">
        <f>SUMIF(DataQ!$B:$B,DataA!$A44,DataQ!N:N)</f>
        <v>650294</v>
      </c>
      <c r="N44" s="49">
        <f>SUMIF(DataQ!$B:$B,DataA!$A44,DataQ!O:O)</f>
        <v>64714230</v>
      </c>
      <c r="O44" s="49">
        <f>AVERAGEIF(DataQ!$B:$B,DataA!$A44,DataQ!P:P)</f>
        <v>85.013565</v>
      </c>
    </row>
    <row r="45" spans="1:15" x14ac:dyDescent="0.25">
      <c r="A45" s="49">
        <v>2011</v>
      </c>
      <c r="B45" s="49">
        <f t="shared" si="1"/>
        <v>1982</v>
      </c>
      <c r="C45" s="49">
        <f t="shared" si="0"/>
        <v>2011</v>
      </c>
      <c r="D45" s="49">
        <f>SUMIF(DataQ!$B:$B,DataA!$A45,DataQ!D:D)</f>
        <v>2105105</v>
      </c>
      <c r="E45" s="49">
        <f>AVERAGEIF(DataQ!$B:$B,DataA!$A45,DataQ!E:E)</f>
        <v>93.425002500000005</v>
      </c>
      <c r="F45" s="49">
        <f>SUMIF(DataQ!$B:$B,DataA!$A45,DataQ!F:F)</f>
        <v>677165</v>
      </c>
      <c r="G45" s="49">
        <f>SUMIF(DataQ!$B:$B,DataA!$A45,DataQ!G:G)</f>
        <v>669364</v>
      </c>
      <c r="H45" s="49">
        <f>SUMIF(DataQ!$B:$B,DataA!$A45,DataQ!H:H)</f>
        <v>66933890</v>
      </c>
      <c r="I45" s="49">
        <f>AVERAGEIF(DataQ!$B:$B,DataA!$A45,DataQ!I:I)</f>
        <v>89.107467499999998</v>
      </c>
      <c r="J45" s="49">
        <f>SUMIF(DataQ!$B:$B,DataA!$A45,DataQ!K:K)</f>
        <v>2105105</v>
      </c>
      <c r="K45" s="49">
        <f>AVERAGEIF(DataQ!$B:$B,DataA!$A45,DataQ!L:L)</f>
        <v>93.425002500000005</v>
      </c>
      <c r="L45" s="49">
        <f>SUMIF(DataQ!$B:$B,DataA!$A45,DataQ!M:M)</f>
        <v>677165</v>
      </c>
      <c r="M45" s="49">
        <f>SUMIF(DataQ!$B:$B,DataA!$A45,DataQ!N:N)</f>
        <v>669364</v>
      </c>
      <c r="N45" s="49">
        <f>SUMIF(DataQ!$B:$B,DataA!$A45,DataQ!O:O)</f>
        <v>66933890</v>
      </c>
      <c r="O45" s="49">
        <f>AVERAGEIF(DataQ!$B:$B,DataA!$A45,DataQ!P:P)</f>
        <v>89.107467499999998</v>
      </c>
    </row>
    <row r="46" spans="1:15" x14ac:dyDescent="0.25">
      <c r="A46" s="49">
        <v>2012</v>
      </c>
      <c r="B46" s="49">
        <f t="shared" si="1"/>
        <v>1982</v>
      </c>
      <c r="C46" s="49">
        <f t="shared" si="0"/>
        <v>2012</v>
      </c>
      <c r="D46" s="49">
        <f>SUMIF(DataQ!$B:$B,DataA!$A46,DataQ!D:D)</f>
        <v>2136871</v>
      </c>
      <c r="E46" s="49">
        <f>AVERAGEIF(DataQ!$B:$B,DataA!$A46,DataQ!E:E)</f>
        <v>96.041667499999988</v>
      </c>
      <c r="F46" s="49">
        <f>SUMIF(DataQ!$B:$B,DataA!$A46,DataQ!F:F)</f>
        <v>682230</v>
      </c>
      <c r="G46" s="49">
        <f>SUMIF(DataQ!$B:$B,DataA!$A46,DataQ!G:G)</f>
        <v>685845</v>
      </c>
      <c r="H46" s="49">
        <f>SUMIF(DataQ!$B:$B,DataA!$A46,DataQ!H:H)</f>
        <v>68742470</v>
      </c>
      <c r="I46" s="49">
        <f>AVERAGEIF(DataQ!$B:$B,DataA!$A46,DataQ!I:I)</f>
        <v>92.458882500000001</v>
      </c>
      <c r="J46" s="49">
        <f>SUMIF(DataQ!$B:$B,DataA!$A46,DataQ!K:K)</f>
        <v>2136871</v>
      </c>
      <c r="K46" s="49">
        <f>AVERAGEIF(DataQ!$B:$B,DataA!$A46,DataQ!L:L)</f>
        <v>96.041667499999988</v>
      </c>
      <c r="L46" s="49">
        <f>SUMIF(DataQ!$B:$B,DataA!$A46,DataQ!M:M)</f>
        <v>682230</v>
      </c>
      <c r="M46" s="49">
        <f>SUMIF(DataQ!$B:$B,DataA!$A46,DataQ!N:N)</f>
        <v>685845</v>
      </c>
      <c r="N46" s="49">
        <f>SUMIF(DataQ!$B:$B,DataA!$A46,DataQ!O:O)</f>
        <v>68742470</v>
      </c>
      <c r="O46" s="49">
        <f>AVERAGEIF(DataQ!$B:$B,DataA!$A46,DataQ!P:P)</f>
        <v>92.458882500000001</v>
      </c>
    </row>
    <row r="47" spans="1:15" x14ac:dyDescent="0.25">
      <c r="A47" s="49">
        <v>2013</v>
      </c>
      <c r="B47" s="49">
        <f t="shared" si="1"/>
        <v>1983</v>
      </c>
      <c r="C47" s="49">
        <f t="shared" si="0"/>
        <v>2013</v>
      </c>
      <c r="D47" s="49">
        <f>SUMIF(DataQ!$B:$B,DataA!$A47,DataQ!D:D)</f>
        <v>2175333</v>
      </c>
      <c r="E47" s="49">
        <f>AVERAGEIF(DataQ!$B:$B,DataA!$A47,DataQ!E:E)</f>
        <v>98.508332499999995</v>
      </c>
      <c r="F47" s="49">
        <f>SUMIF(DataQ!$B:$B,DataA!$A47,DataQ!F:F)</f>
        <v>684213</v>
      </c>
      <c r="G47" s="49">
        <f>SUMIF(DataQ!$B:$B,DataA!$A47,DataQ!G:G)</f>
        <v>708062</v>
      </c>
      <c r="H47" s="49">
        <f>SUMIF(DataQ!$B:$B,DataA!$A47,DataQ!H:H)</f>
        <v>70712310</v>
      </c>
      <c r="I47" s="49">
        <f>AVERAGEIF(DataQ!$B:$B,DataA!$A47,DataQ!I:I)</f>
        <v>95.77261</v>
      </c>
      <c r="J47" s="49">
        <f>SUMIF(DataQ!$B:$B,DataA!$A47,DataQ!K:K)</f>
        <v>2175333</v>
      </c>
      <c r="K47" s="49">
        <f>AVERAGEIF(DataQ!$B:$B,DataA!$A47,DataQ!L:L)</f>
        <v>98.508332499999995</v>
      </c>
      <c r="L47" s="49">
        <f>SUMIF(DataQ!$B:$B,DataA!$A47,DataQ!M:M)</f>
        <v>684213</v>
      </c>
      <c r="M47" s="49">
        <f>SUMIF(DataQ!$B:$B,DataA!$A47,DataQ!N:N)</f>
        <v>708062</v>
      </c>
      <c r="N47" s="49">
        <f>SUMIF(DataQ!$B:$B,DataA!$A47,DataQ!O:O)</f>
        <v>70712310</v>
      </c>
      <c r="O47" s="49">
        <f>AVERAGEIF(DataQ!$B:$B,DataA!$A47,DataQ!P:P)</f>
        <v>95.77261</v>
      </c>
    </row>
    <row r="48" spans="1:15" x14ac:dyDescent="0.25">
      <c r="A48" s="49">
        <v>2014</v>
      </c>
      <c r="B48" s="49">
        <f t="shared" si="1"/>
        <v>1983</v>
      </c>
      <c r="C48" s="49">
        <f>+C47+1</f>
        <v>2014</v>
      </c>
      <c r="D48" s="49">
        <f>SUMIF(DataQ!$B:$B,DataA!$A48,DataQ!D:D)</f>
        <v>2244827</v>
      </c>
      <c r="E48" s="49">
        <f>AVERAGEIF(DataQ!$B:$B,DataA!$A48,DataQ!E:E)</f>
        <v>99.958325000000002</v>
      </c>
      <c r="F48" s="49">
        <f>SUMIF(DataQ!$B:$B,DataA!$A48,DataQ!F:F)</f>
        <v>691115</v>
      </c>
      <c r="G48" s="49">
        <f>SUMIF(DataQ!$B:$B,DataA!$A48,DataQ!G:G)</f>
        <v>744137</v>
      </c>
      <c r="H48" s="49">
        <f>SUMIF(DataQ!$B:$B,DataA!$A48,DataQ!H:H)</f>
        <v>72890340</v>
      </c>
      <c r="I48" s="49">
        <f>AVERAGEIF(DataQ!$B:$B,DataA!$A48,DataQ!I:I)</f>
        <v>98.786204999999995</v>
      </c>
      <c r="J48" s="49">
        <f>SUMIF(DataQ!$B:$B,DataA!$A48,DataQ!K:K)</f>
        <v>2244827</v>
      </c>
      <c r="K48" s="49">
        <f>AVERAGEIF(DataQ!$B:$B,DataA!$A48,DataQ!L:L)</f>
        <v>99.958325000000002</v>
      </c>
      <c r="L48" s="49">
        <f>SUMIF(DataQ!$B:$B,DataA!$A48,DataQ!M:M)</f>
        <v>691115</v>
      </c>
      <c r="M48" s="49">
        <f>SUMIF(DataQ!$B:$B,DataA!$A48,DataQ!N:N)</f>
        <v>744137</v>
      </c>
      <c r="N48" s="49">
        <f>SUMIF(DataQ!$B:$B,DataA!$A48,DataQ!O:O)</f>
        <v>72890340</v>
      </c>
      <c r="O48" s="49">
        <f>AVERAGEIF(DataQ!$B:$B,DataA!$A48,DataQ!P:P)</f>
        <v>98.786204999999995</v>
      </c>
    </row>
    <row r="49" spans="1:15" x14ac:dyDescent="0.25">
      <c r="A49" s="49">
        <v>2015</v>
      </c>
      <c r="B49" s="49">
        <f t="shared" si="1"/>
        <v>1983</v>
      </c>
      <c r="C49" s="49">
        <f t="shared" ref="C49:C94" si="2">+C48+1</f>
        <v>2015</v>
      </c>
      <c r="D49" s="49">
        <f>SUMIF(DataQ!$B:$B,DataA!$A49,DataQ!D:D)</f>
        <v>2294727</v>
      </c>
      <c r="E49" s="49">
        <f>AVERAGEIF(DataQ!$B:$B,DataA!$A49,DataQ!E:E)</f>
        <v>100.00835000000001</v>
      </c>
      <c r="F49" s="49">
        <f>SUMIF(DataQ!$B:$B,DataA!$A49,DataQ!F:F)</f>
        <v>717177</v>
      </c>
      <c r="G49" s="49">
        <f>SUMIF(DataQ!$B:$B,DataA!$A49,DataQ!G:G)</f>
        <v>781010</v>
      </c>
      <c r="H49" s="49">
        <f>SUMIF(DataQ!$B:$B,DataA!$A49,DataQ!H:H)</f>
        <v>75135860</v>
      </c>
      <c r="I49" s="49">
        <f>AVERAGEIF(DataQ!$B:$B,DataA!$A49,DataQ!I:I)</f>
        <v>101.3725</v>
      </c>
      <c r="J49" s="49">
        <f>SUMIF(DataQ!$B:$B,DataA!$A49,DataQ!K:K)</f>
        <v>2294727</v>
      </c>
      <c r="K49" s="49">
        <f>AVERAGEIF(DataQ!$B:$B,DataA!$A49,DataQ!L:L)</f>
        <v>100.00835000000001</v>
      </c>
      <c r="L49" s="49">
        <f>SUMIF(DataQ!$B:$B,DataA!$A49,DataQ!M:M)</f>
        <v>717177</v>
      </c>
      <c r="M49" s="49">
        <f>SUMIF(DataQ!$B:$B,DataA!$A49,DataQ!N:N)</f>
        <v>781010</v>
      </c>
      <c r="N49" s="49">
        <f>SUMIF(DataQ!$B:$B,DataA!$A49,DataQ!O:O)</f>
        <v>75135860</v>
      </c>
      <c r="O49" s="49">
        <f>AVERAGEIF(DataQ!$B:$B,DataA!$A49,DataQ!P:P)</f>
        <v>101.3725</v>
      </c>
    </row>
    <row r="50" spans="1:15" x14ac:dyDescent="0.25">
      <c r="A50" s="49">
        <v>2016</v>
      </c>
      <c r="B50" s="49">
        <f t="shared" si="1"/>
        <v>1983</v>
      </c>
      <c r="C50" s="49">
        <f t="shared" si="2"/>
        <v>2016</v>
      </c>
      <c r="D50" s="49">
        <f>SUMIF(DataQ!$B:$B,DataA!$A50,DataQ!D:D)</f>
        <v>2338825</v>
      </c>
      <c r="E50" s="49">
        <f>AVERAGEIF(DataQ!$B:$B,DataA!$A50,DataQ!E:E)</f>
        <v>100.65000999999999</v>
      </c>
      <c r="F50" s="49">
        <f>SUMIF(DataQ!$B:$B,DataA!$A50,DataQ!F:F)</f>
        <v>737028</v>
      </c>
      <c r="G50" s="49">
        <f>SUMIF(DataQ!$B:$B,DataA!$A50,DataQ!G:G)</f>
        <v>812091</v>
      </c>
      <c r="H50" s="49">
        <f>SUMIF(DataQ!$B:$B,DataA!$A50,DataQ!H:H)</f>
        <v>77211250</v>
      </c>
      <c r="I50" s="49">
        <f>AVERAGEIF(DataQ!$B:$B,DataA!$A50,DataQ!I:I)</f>
        <v>104.04472500000001</v>
      </c>
      <c r="J50" s="49">
        <f>SUMIF(DataQ!$B:$B,DataA!$A50,DataQ!K:K)</f>
        <v>2338825</v>
      </c>
      <c r="K50" s="49">
        <f>AVERAGEIF(DataQ!$B:$B,DataA!$A50,DataQ!L:L)</f>
        <v>100.65000999999999</v>
      </c>
      <c r="L50" s="49">
        <f>SUMIF(DataQ!$B:$B,DataA!$A50,DataQ!M:M)</f>
        <v>737028</v>
      </c>
      <c r="M50" s="49">
        <f>SUMIF(DataQ!$B:$B,DataA!$A50,DataQ!N:N)</f>
        <v>812091</v>
      </c>
      <c r="N50" s="49">
        <f>SUMIF(DataQ!$B:$B,DataA!$A50,DataQ!O:O)</f>
        <v>77211250</v>
      </c>
      <c r="O50" s="49">
        <f>AVERAGEIF(DataQ!$B:$B,DataA!$A50,DataQ!P:P)</f>
        <v>104.04472500000001</v>
      </c>
    </row>
    <row r="51" spans="1:15" x14ac:dyDescent="0.25">
      <c r="A51" s="49">
        <v>2017</v>
      </c>
      <c r="B51" s="49">
        <f t="shared" si="1"/>
        <v>1984</v>
      </c>
      <c r="C51" s="49">
        <f t="shared" si="2"/>
        <v>2017</v>
      </c>
      <c r="D51" s="49">
        <f>SUMIF(DataQ!$B:$B,DataA!$A51,DataQ!D:D)</f>
        <v>2400956</v>
      </c>
      <c r="E51" s="49">
        <f>AVERAGEIF(DataQ!$B:$B,DataA!$A51,DataQ!E:E)</f>
        <v>103.35835</v>
      </c>
      <c r="F51" s="49">
        <f>SUMIF(DataQ!$B:$B,DataA!$A51,DataQ!F:F)</f>
        <v>786896</v>
      </c>
      <c r="G51" s="49">
        <f>SUMIF(DataQ!$B:$B,DataA!$A51,DataQ!G:G)</f>
        <v>837777</v>
      </c>
      <c r="H51" s="49">
        <f>SUMIF(DataQ!$B:$B,DataA!$A51,DataQ!H:H)</f>
        <v>79892010</v>
      </c>
      <c r="I51" s="49">
        <f>AVERAGEIF(DataQ!$B:$B,DataA!$A51,DataQ!I:I)</f>
        <v>107.043525</v>
      </c>
      <c r="J51" s="49">
        <f>SUMIF(DataQ!$B:$B,DataA!$A51,DataQ!K:K)</f>
        <v>2400956</v>
      </c>
      <c r="K51" s="49">
        <f>AVERAGEIF(DataQ!$B:$B,DataA!$A51,DataQ!L:L)</f>
        <v>103.35835</v>
      </c>
      <c r="L51" s="49">
        <f>SUMIF(DataQ!$B:$B,DataA!$A51,DataQ!M:M)</f>
        <v>786896</v>
      </c>
      <c r="M51" s="49">
        <f>SUMIF(DataQ!$B:$B,DataA!$A51,DataQ!N:N)</f>
        <v>837777</v>
      </c>
      <c r="N51" s="49">
        <f>SUMIF(DataQ!$B:$B,DataA!$A51,DataQ!O:O)</f>
        <v>79892010</v>
      </c>
      <c r="O51" s="49">
        <f>AVERAGEIF(DataQ!$B:$B,DataA!$A51,DataQ!P:P)</f>
        <v>107.043525</v>
      </c>
    </row>
    <row r="52" spans="1:15" x14ac:dyDescent="0.25">
      <c r="A52" s="49">
        <v>2018</v>
      </c>
      <c r="B52" s="49">
        <f t="shared" si="1"/>
        <v>1984</v>
      </c>
      <c r="C52" s="49">
        <f t="shared" si="2"/>
        <v>2018</v>
      </c>
      <c r="D52" s="49">
        <f>SUMIF(DataQ!$B:$B,DataA!$A52,DataQ!D:D)</f>
        <v>2434694</v>
      </c>
      <c r="E52" s="49">
        <f>AVERAGEIF(DataQ!$B:$B,DataA!$A52,DataQ!E:E)</f>
        <v>105.916675</v>
      </c>
      <c r="F52" s="49">
        <f>SUMIF(DataQ!$B:$B,DataA!$A52,DataQ!F:F)</f>
        <v>811128</v>
      </c>
      <c r="G52" s="49">
        <f>SUMIF(DataQ!$B:$B,DataA!$A52,DataQ!G:G)</f>
        <v>863727</v>
      </c>
      <c r="H52" s="49">
        <f>SUMIF(DataQ!$B:$B,DataA!$A52,DataQ!H:H)</f>
        <v>82490140</v>
      </c>
      <c r="I52" s="49">
        <f>AVERAGEIF(DataQ!$B:$B,DataA!$A52,DataQ!I:I)</f>
        <v>110.4264</v>
      </c>
      <c r="J52" s="49">
        <f>SUMIF(DataQ!$B:$B,DataA!$A52,DataQ!K:K)</f>
        <v>2434694</v>
      </c>
      <c r="K52" s="49">
        <f>AVERAGEIF(DataQ!$B:$B,DataA!$A52,DataQ!L:L)</f>
        <v>105.916675</v>
      </c>
      <c r="L52" s="49">
        <f>SUMIF(DataQ!$B:$B,DataA!$A52,DataQ!M:M)</f>
        <v>811128</v>
      </c>
      <c r="M52" s="49">
        <f>SUMIF(DataQ!$B:$B,DataA!$A52,DataQ!N:N)</f>
        <v>863727</v>
      </c>
      <c r="N52" s="49">
        <f>SUMIF(DataQ!$B:$B,DataA!$A52,DataQ!O:O)</f>
        <v>82490140</v>
      </c>
      <c r="O52" s="49">
        <f>AVERAGEIF(DataQ!$B:$B,DataA!$A52,DataQ!P:P)</f>
        <v>110.4264</v>
      </c>
    </row>
    <row r="53" spans="1:15" x14ac:dyDescent="0.25">
      <c r="A53" s="49">
        <v>2019</v>
      </c>
      <c r="B53" s="49">
        <f t="shared" si="1"/>
        <v>1984</v>
      </c>
      <c r="C53" s="49">
        <f t="shared" si="2"/>
        <v>2019</v>
      </c>
      <c r="D53" s="49">
        <f>SUMIF(DataQ!$B:$B,DataA!$A53,DataQ!D:D)</f>
        <v>2474245</v>
      </c>
      <c r="E53" s="49">
        <f>AVERAGEIF(DataQ!$B:$B,DataA!$A53,DataQ!E:E)</f>
        <v>107.80000000000001</v>
      </c>
      <c r="F53" s="49">
        <f>SUMIF(DataQ!$B:$B,DataA!$A53,DataQ!F:F)</f>
        <v>827359</v>
      </c>
      <c r="G53" s="49">
        <f>SUMIF(DataQ!$B:$B,DataA!$A53,DataQ!G:G)</f>
        <v>887222</v>
      </c>
      <c r="H53" s="49">
        <f>SUMIF(DataQ!$B:$B,DataA!$A53,DataQ!H:H)</f>
        <v>84680300</v>
      </c>
      <c r="I53" s="49">
        <f>AVERAGEIF(DataQ!$B:$B,DataA!$A53,DataQ!I:I)</f>
        <v>113.81042499999998</v>
      </c>
      <c r="J53" s="49">
        <f>SUMIF(DataQ!$B:$B,DataA!$A53,DataQ!K:K)</f>
        <v>2474245</v>
      </c>
      <c r="K53" s="49">
        <f>AVERAGEIF(DataQ!$B:$B,DataA!$A53,DataQ!L:L)</f>
        <v>107.80000000000001</v>
      </c>
      <c r="L53" s="49">
        <f>SUMIF(DataQ!$B:$B,DataA!$A53,DataQ!M:M)</f>
        <v>827359</v>
      </c>
      <c r="M53" s="49">
        <f>SUMIF(DataQ!$B:$B,DataA!$A53,DataQ!N:N)</f>
        <v>887222</v>
      </c>
      <c r="N53" s="49">
        <f>SUMIF(DataQ!$B:$B,DataA!$A53,DataQ!O:O)</f>
        <v>84680300</v>
      </c>
      <c r="O53" s="49">
        <f>AVERAGEIF(DataQ!$B:$B,DataA!$A53,DataQ!P:P)</f>
        <v>113.81042499999998</v>
      </c>
    </row>
    <row r="54" spans="1:15" x14ac:dyDescent="0.25">
      <c r="A54" s="49">
        <v>2020</v>
      </c>
      <c r="B54" s="49">
        <f t="shared" si="1"/>
        <v>1984</v>
      </c>
      <c r="C54" s="49">
        <f t="shared" si="2"/>
        <v>2020</v>
      </c>
      <c r="D54" s="49">
        <f>SUMIF(DataQ!$B:$B,DataA!$A54,DataQ!D:D)</f>
        <v>2219474</v>
      </c>
      <c r="E54" s="49">
        <f>AVERAGEIF(DataQ!$B:$B,DataA!$A54,DataQ!E:E)</f>
        <v>108.75</v>
      </c>
      <c r="F54" s="49">
        <f>SUMIF(DataQ!$B:$B,DataA!$A54,DataQ!F:F)</f>
        <v>729795</v>
      </c>
      <c r="G54" s="49">
        <f>SUMIF(DataQ!$B:$B,DataA!$A54,DataQ!G:G)</f>
        <v>746284</v>
      </c>
      <c r="H54" s="49">
        <f>SUMIF(DataQ!$B:$B,DataA!$A54,DataQ!H:H)</f>
        <v>82114820</v>
      </c>
      <c r="I54" s="49">
        <f>AVERAGEIF(DataQ!$B:$B,DataA!$A54,DataQ!I:I)</f>
        <v>116.96562500000002</v>
      </c>
      <c r="J54" s="49">
        <f>SUMIF(DataQ!$B:$B,DataA!$A54,DataQ!K:K)</f>
        <v>2219474</v>
      </c>
      <c r="K54" s="49">
        <f>AVERAGEIF(DataQ!$B:$B,DataA!$A54,DataQ!L:L)</f>
        <v>108.75</v>
      </c>
      <c r="L54" s="49">
        <f>SUMIF(DataQ!$B:$B,DataA!$A54,DataQ!M:M)</f>
        <v>729795</v>
      </c>
      <c r="M54" s="49">
        <f>SUMIF(DataQ!$B:$B,DataA!$A54,DataQ!N:N)</f>
        <v>746284</v>
      </c>
      <c r="N54" s="49">
        <f>SUMIF(DataQ!$B:$B,DataA!$A54,DataQ!O:O)</f>
        <v>82114820</v>
      </c>
      <c r="O54" s="49">
        <f>AVERAGEIF(DataQ!$B:$B,DataA!$A54,DataQ!P:P)</f>
        <v>116.96562500000002</v>
      </c>
    </row>
    <row r="55" spans="1:15" x14ac:dyDescent="0.25">
      <c r="A55" s="49">
        <v>2021</v>
      </c>
      <c r="B55" s="49">
        <f t="shared" si="1"/>
        <v>1985</v>
      </c>
      <c r="C55" s="49">
        <f t="shared" si="2"/>
        <v>2021</v>
      </c>
      <c r="D55" s="49">
        <f>SUMIF(DataQ!$B:$B,DataA!$A55,DataQ!D:D)</f>
        <v>2409815</v>
      </c>
      <c r="E55" s="49">
        <f>AVERAGEIF(DataQ!$B:$B,DataA!$A55,DataQ!E:E)</f>
        <v>111.558325</v>
      </c>
      <c r="F55" s="49">
        <f>SUMIF(DataQ!$B:$B,DataA!$A55,DataQ!F:F)</f>
        <v>753369</v>
      </c>
      <c r="G55" s="49">
        <f>SUMIF(DataQ!$B:$B,DataA!$A55,DataQ!G:G)</f>
        <v>789644</v>
      </c>
      <c r="H55" s="49">
        <f>SUMIF(DataQ!$B:$B,DataA!$A55,DataQ!H:H)</f>
        <v>87441870</v>
      </c>
      <c r="I55" s="49">
        <f>AVERAGEIF(DataQ!$B:$B,DataA!$A55,DataQ!I:I)</f>
        <v>122.05765</v>
      </c>
      <c r="J55" s="49">
        <f>SUMIF(DataQ!$B:$B,DataA!$A55,DataQ!K:K)</f>
        <v>2409815</v>
      </c>
      <c r="K55" s="49">
        <f>AVERAGEIF(DataQ!$B:$B,DataA!$A55,DataQ!L:L)</f>
        <v>111.558325</v>
      </c>
      <c r="L55" s="49">
        <f>SUMIF(DataQ!$B:$B,DataA!$A55,DataQ!M:M)</f>
        <v>753369</v>
      </c>
      <c r="M55" s="49">
        <f>SUMIF(DataQ!$B:$B,DataA!$A55,DataQ!N:N)</f>
        <v>789644</v>
      </c>
      <c r="N55" s="49">
        <f>SUMIF(DataQ!$B:$B,DataA!$A55,DataQ!O:O)</f>
        <v>87441870</v>
      </c>
      <c r="O55" s="49">
        <f>AVERAGEIF(DataQ!$B:$B,DataA!$A55,DataQ!P:P)</f>
        <v>122.05765</v>
      </c>
    </row>
    <row r="56" spans="1:15" x14ac:dyDescent="0.25">
      <c r="A56" s="49">
        <v>2022</v>
      </c>
      <c r="B56" s="49">
        <f t="shared" si="1"/>
        <v>1985</v>
      </c>
      <c r="C56" s="49">
        <f t="shared" si="2"/>
        <v>2022</v>
      </c>
      <c r="D56" s="49">
        <f>SUMIF(DataQ!$B:$B,DataA!$A56,DataQ!D:D)</f>
        <v>2526428</v>
      </c>
      <c r="E56" s="49">
        <f>AVERAGEIF(DataQ!$B:$B,DataA!$A56,DataQ!E:E)</f>
        <v>121.658325</v>
      </c>
      <c r="F56" s="49">
        <f>SUMIF(DataQ!$B:$B,DataA!$A56,DataQ!F:F)</f>
        <v>848051</v>
      </c>
      <c r="G56" s="49">
        <f>SUMIF(DataQ!$B:$B,DataA!$A56,DataQ!G:G)</f>
        <v>892166</v>
      </c>
      <c r="H56" s="49">
        <f>SUMIF(DataQ!$B:$B,DataA!$A56,DataQ!H:H)</f>
        <v>90292350</v>
      </c>
      <c r="I56" s="49">
        <f>AVERAGEIF(DataQ!$B:$B,DataA!$A56,DataQ!I:I)</f>
        <v>132.00194999999999</v>
      </c>
      <c r="J56" s="49">
        <f>SUMIF(DataQ!$B:$B,DataA!$A56,DataQ!K:K)</f>
        <v>2526428</v>
      </c>
      <c r="K56" s="49">
        <f>AVERAGEIF(DataQ!$B:$B,DataA!$A56,DataQ!L:L)</f>
        <v>121.658325</v>
      </c>
      <c r="L56" s="49">
        <f>SUMIF(DataQ!$B:$B,DataA!$A56,DataQ!M:M)</f>
        <v>848051</v>
      </c>
      <c r="M56" s="49">
        <f>SUMIF(DataQ!$B:$B,DataA!$A56,DataQ!N:N)</f>
        <v>892166</v>
      </c>
      <c r="N56" s="49">
        <f>SUMIF(DataQ!$B:$B,DataA!$A56,DataQ!O:O)</f>
        <v>90292350</v>
      </c>
      <c r="O56" s="49">
        <f>AVERAGEIF(DataQ!$B:$B,DataA!$A56,DataQ!P:P)</f>
        <v>132.00194999999999</v>
      </c>
    </row>
    <row r="57" spans="1:15" x14ac:dyDescent="0.25">
      <c r="A57" s="49">
        <v>2023</v>
      </c>
      <c r="B57" s="49">
        <f t="shared" si="1"/>
        <v>1985</v>
      </c>
      <c r="C57" s="49">
        <f t="shared" si="2"/>
        <v>2023</v>
      </c>
      <c r="D57" s="49">
        <f>SUMIF(DataQ!$B:$B,DataA!$A57,DataQ!D:D)</f>
        <v>2535017</v>
      </c>
      <c r="E57" s="49">
        <f>AVERAGEIF(DataQ!$B:$B,DataA!$A57,DataQ!E:E)</f>
        <v>130.541675</v>
      </c>
      <c r="F57" s="49">
        <f>SUMIF(DataQ!$B:$B,DataA!$A57,DataQ!F:F)</f>
        <v>829769</v>
      </c>
      <c r="G57" s="49">
        <f>SUMIF(DataQ!$B:$B,DataA!$A57,DataQ!G:G)</f>
        <v>861942</v>
      </c>
      <c r="H57" s="49">
        <f>SUMIF(DataQ!$B:$B,DataA!$A57,DataQ!H:H)</f>
        <v>92823750</v>
      </c>
      <c r="I57" s="49">
        <f>AVERAGEIF(DataQ!$B:$B,DataA!$A57,DataQ!I:I)</f>
        <v>140.08055000000002</v>
      </c>
      <c r="J57" s="49">
        <f>SUMIF(DataQ!$B:$B,DataA!$A57,DataQ!K:K)</f>
        <v>2535017</v>
      </c>
      <c r="K57" s="49">
        <f>AVERAGEIF(DataQ!$B:$B,DataA!$A57,DataQ!L:L)</f>
        <v>130.541675</v>
      </c>
      <c r="L57" s="49">
        <f>SUMIF(DataQ!$B:$B,DataA!$A57,DataQ!M:M)</f>
        <v>829769</v>
      </c>
      <c r="M57" s="49">
        <f>SUMIF(DataQ!$B:$B,DataA!$A57,DataQ!N:N)</f>
        <v>861942</v>
      </c>
      <c r="N57" s="49">
        <f>SUMIF(DataQ!$B:$B,DataA!$A57,DataQ!O:O)</f>
        <v>92823750</v>
      </c>
      <c r="O57" s="49">
        <f>AVERAGEIF(DataQ!$B:$B,DataA!$A57,DataQ!P:P)</f>
        <v>140.08055000000002</v>
      </c>
    </row>
    <row r="58" spans="1:15" x14ac:dyDescent="0.25">
      <c r="A58" s="49">
        <v>2024</v>
      </c>
      <c r="B58" s="49">
        <f t="shared" si="1"/>
        <v>1985</v>
      </c>
      <c r="C58" s="49">
        <f t="shared" si="2"/>
        <v>2024</v>
      </c>
      <c r="D58" s="49">
        <f>SUMIF(DataQ!$B:$B,DataA!$A58,DataQ!D:D)</f>
        <v>2559946.7000000002</v>
      </c>
      <c r="E58" s="49">
        <f>AVERAGEIF(DataQ!$B:$B,DataA!$A58,DataQ!E:E)</f>
        <v>133.84100000000001</v>
      </c>
      <c r="F58" s="49">
        <f>SUMIF(DataQ!$B:$B,DataA!$A58,DataQ!F:F)</f>
        <v>823476</v>
      </c>
      <c r="G58" s="49">
        <f>SUMIF(DataQ!$B:$B,DataA!$A58,DataQ!G:G)</f>
        <v>885981.7</v>
      </c>
      <c r="H58" s="49">
        <f>SUMIF(DataQ!$B:$B,DataA!$A58,DataQ!H:H)</f>
        <v>95334410</v>
      </c>
      <c r="I58" s="49">
        <f>AVERAGEIF(DataQ!$B:$B,DataA!$A58,DataQ!I:I)</f>
        <v>146.314975</v>
      </c>
      <c r="J58" s="49">
        <f>SUMIF(DataQ!$B:$B,DataA!$A58,DataQ!K:K)</f>
        <v>2559952.9</v>
      </c>
      <c r="K58" s="49">
        <f>AVERAGEIF(DataQ!$B:$B,DataA!$A58,DataQ!L:L)</f>
        <v>133.84247500000001</v>
      </c>
      <c r="L58" s="49">
        <f>SUMIF(DataQ!$B:$B,DataA!$A58,DataQ!M:M)</f>
        <v>823498.5</v>
      </c>
      <c r="M58" s="49">
        <f>SUMIF(DataQ!$B:$B,DataA!$A58,DataQ!N:N)</f>
        <v>885994.89999999991</v>
      </c>
      <c r="N58" s="49">
        <f>SUMIF(DataQ!$B:$B,DataA!$A58,DataQ!O:O)</f>
        <v>95335070</v>
      </c>
      <c r="O58" s="49">
        <f>AVERAGEIF(DataQ!$B:$B,DataA!$A58,DataQ!P:P)</f>
        <v>146.31725</v>
      </c>
    </row>
    <row r="59" spans="1:15" x14ac:dyDescent="0.25">
      <c r="A59" s="49">
        <v>2025</v>
      </c>
      <c r="B59" s="49">
        <f t="shared" si="1"/>
        <v>1986</v>
      </c>
      <c r="C59" s="49">
        <f t="shared" si="2"/>
        <v>2025</v>
      </c>
      <c r="D59" s="49">
        <f>SUMIF(DataQ!$B:$B,DataA!$A59,DataQ!D:D)</f>
        <v>2599328.9000000004</v>
      </c>
      <c r="E59" s="49">
        <f>AVERAGEIF(DataQ!$B:$B,DataA!$A59,DataQ!E:E)</f>
        <v>137.22207500000002</v>
      </c>
      <c r="F59" s="49">
        <f>SUMIF(DataQ!$B:$B,DataA!$A59,DataQ!F:F)</f>
        <v>848233.20000000007</v>
      </c>
      <c r="G59" s="49">
        <f>SUMIF(DataQ!$B:$B,DataA!$A59,DataQ!G:G)</f>
        <v>914637.29999999993</v>
      </c>
      <c r="H59" s="49">
        <f>SUMIF(DataQ!$B:$B,DataA!$A59,DataQ!H:H)</f>
        <v>98049960</v>
      </c>
      <c r="I59" s="49">
        <f>AVERAGEIF(DataQ!$B:$B,DataA!$A59,DataQ!I:I)</f>
        <v>151.36525</v>
      </c>
      <c r="J59" s="49">
        <f>SUMIF(DataQ!$B:$B,DataA!$A59,DataQ!K:K)</f>
        <v>2599046.1999999997</v>
      </c>
      <c r="K59" s="49">
        <f>AVERAGEIF(DataQ!$B:$B,DataA!$A59,DataQ!L:L)</f>
        <v>137.28395</v>
      </c>
      <c r="L59" s="49">
        <f>SUMIF(DataQ!$B:$B,DataA!$A59,DataQ!M:M)</f>
        <v>848347.4</v>
      </c>
      <c r="M59" s="49">
        <f>SUMIF(DataQ!$B:$B,DataA!$A59,DataQ!N:N)</f>
        <v>914620.29999999993</v>
      </c>
      <c r="N59" s="49">
        <f>SUMIF(DataQ!$B:$B,DataA!$A59,DataQ!O:O)</f>
        <v>98048160</v>
      </c>
      <c r="O59" s="49">
        <f>AVERAGEIF(DataQ!$B:$B,DataA!$A59,DataQ!P:P)</f>
        <v>151.43514999999999</v>
      </c>
    </row>
    <row r="60" spans="1:15" x14ac:dyDescent="0.25">
      <c r="A60" s="49">
        <v>2026</v>
      </c>
      <c r="B60" s="49">
        <f t="shared" si="1"/>
        <v>1986</v>
      </c>
      <c r="C60" s="49">
        <f t="shared" si="2"/>
        <v>2026</v>
      </c>
      <c r="D60" s="49">
        <f>SUMIF(DataQ!$B:$B,DataA!$A60,DataQ!D:D)</f>
        <v>2642379.0999999996</v>
      </c>
      <c r="E60" s="49">
        <f>AVERAGEIF(DataQ!$B:$B,DataA!$A60,DataQ!E:E)</f>
        <v>140.5857</v>
      </c>
      <c r="F60" s="49">
        <f>SUMIF(DataQ!$B:$B,DataA!$A60,DataQ!F:F)</f>
        <v>865259.79999999993</v>
      </c>
      <c r="G60" s="49">
        <f>SUMIF(DataQ!$B:$B,DataA!$A60,DataQ!G:G)</f>
        <v>938279.8</v>
      </c>
      <c r="H60" s="49">
        <f>SUMIF(DataQ!$B:$B,DataA!$A60,DataQ!H:H)</f>
        <v>100951550</v>
      </c>
      <c r="I60" s="49">
        <f>AVERAGEIF(DataQ!$B:$B,DataA!$A60,DataQ!I:I)</f>
        <v>156.13072499999998</v>
      </c>
      <c r="J60" s="49">
        <f>SUMIF(DataQ!$B:$B,DataA!$A60,DataQ!K:K)</f>
        <v>2640021.7000000002</v>
      </c>
      <c r="K60" s="49">
        <f>AVERAGEIF(DataQ!$B:$B,DataA!$A60,DataQ!L:L)</f>
        <v>140.80005</v>
      </c>
      <c r="L60" s="49">
        <f>SUMIF(DataQ!$B:$B,DataA!$A60,DataQ!M:M)</f>
        <v>865245.20000000007</v>
      </c>
      <c r="M60" s="49">
        <f>SUMIF(DataQ!$B:$B,DataA!$A60,DataQ!N:N)</f>
        <v>935298.6</v>
      </c>
      <c r="N60" s="49">
        <f>SUMIF(DataQ!$B:$B,DataA!$A60,DataQ!O:O)</f>
        <v>100896840</v>
      </c>
      <c r="O60" s="49">
        <f>AVERAGEIF(DataQ!$B:$B,DataA!$A60,DataQ!P:P)</f>
        <v>156.36042499999999</v>
      </c>
    </row>
    <row r="61" spans="1:15" x14ac:dyDescent="0.25">
      <c r="A61" s="49">
        <v>2027</v>
      </c>
      <c r="B61" s="49">
        <f t="shared" si="1"/>
        <v>1986</v>
      </c>
      <c r="C61" s="49">
        <f t="shared" si="2"/>
        <v>2027</v>
      </c>
      <c r="D61" s="49">
        <f>SUMIF(DataQ!$B:$B,DataA!$A61,DataQ!D:D)</f>
        <v>2688863.7</v>
      </c>
      <c r="E61" s="49">
        <f>AVERAGEIF(DataQ!$B:$B,DataA!$A61,DataQ!E:E)</f>
        <v>143.69630000000001</v>
      </c>
      <c r="F61" s="49">
        <f>SUMIF(DataQ!$B:$B,DataA!$A61,DataQ!F:F)</f>
        <v>881224.5</v>
      </c>
      <c r="G61" s="49">
        <f>SUMIF(DataQ!$B:$B,DataA!$A61,DataQ!G:G)</f>
        <v>955373.1</v>
      </c>
      <c r="H61" s="49">
        <f>SUMIF(DataQ!$B:$B,DataA!$A61,DataQ!H:H)</f>
        <v>103780170</v>
      </c>
      <c r="I61" s="49">
        <f>AVERAGEIF(DataQ!$B:$B,DataA!$A61,DataQ!I:I)</f>
        <v>160.85917499999999</v>
      </c>
      <c r="J61" s="49">
        <f>SUMIF(DataQ!$B:$B,DataA!$A61,DataQ!K:K)</f>
        <v>2683253.6</v>
      </c>
      <c r="K61" s="49">
        <f>AVERAGEIF(DataQ!$B:$B,DataA!$A61,DataQ!L:L)</f>
        <v>143.77785</v>
      </c>
      <c r="L61" s="49">
        <f>SUMIF(DataQ!$B:$B,DataA!$A61,DataQ!M:M)</f>
        <v>879633.9</v>
      </c>
      <c r="M61" s="49">
        <f>SUMIF(DataQ!$B:$B,DataA!$A61,DataQ!N:N)</f>
        <v>938447.2</v>
      </c>
      <c r="N61" s="49">
        <f>SUMIF(DataQ!$B:$B,DataA!$A61,DataQ!O:O)</f>
        <v>103517330</v>
      </c>
      <c r="O61" s="49">
        <f>AVERAGEIF(DataQ!$B:$B,DataA!$A61,DataQ!P:P)</f>
        <v>160.95242500000001</v>
      </c>
    </row>
    <row r="62" spans="1:15" x14ac:dyDescent="0.25">
      <c r="A62" s="49">
        <v>2028</v>
      </c>
      <c r="B62" s="49">
        <f t="shared" si="1"/>
        <v>1986</v>
      </c>
      <c r="C62" s="49">
        <f t="shared" si="2"/>
        <v>2028</v>
      </c>
      <c r="D62" s="49">
        <f>SUMIF(DataQ!$B:$B,DataA!$A62,DataQ!D:D)</f>
        <v>2734350.4000000004</v>
      </c>
      <c r="E62" s="49">
        <f>AVERAGEIF(DataQ!$B:$B,DataA!$A62,DataQ!E:E)</f>
        <v>146.77975000000001</v>
      </c>
      <c r="F62" s="49">
        <f>SUMIF(DataQ!$B:$B,DataA!$A62,DataQ!F:F)</f>
        <v>895678.5</v>
      </c>
      <c r="G62" s="49">
        <f>SUMIF(DataQ!$B:$B,DataA!$A62,DataQ!G:G)</f>
        <v>972046.10000000009</v>
      </c>
      <c r="H62" s="49">
        <f>SUMIF(DataQ!$B:$B,DataA!$A62,DataQ!H:H)</f>
        <v>106359960</v>
      </c>
      <c r="I62" s="49">
        <f>AVERAGEIF(DataQ!$B:$B,DataA!$A62,DataQ!I:I)</f>
        <v>165.68955</v>
      </c>
      <c r="J62" s="49">
        <f>SUMIF(DataQ!$B:$B,DataA!$A62,DataQ!K:K)</f>
        <v>2728726.5</v>
      </c>
      <c r="K62" s="49">
        <f>AVERAGEIF(DataQ!$B:$B,DataA!$A62,DataQ!L:L)</f>
        <v>147.03172499999999</v>
      </c>
      <c r="L62" s="49">
        <f>SUMIF(DataQ!$B:$B,DataA!$A62,DataQ!M:M)</f>
        <v>892292.29999999993</v>
      </c>
      <c r="M62" s="49">
        <f>SUMIF(DataQ!$B:$B,DataA!$A62,DataQ!N:N)</f>
        <v>942449.2</v>
      </c>
      <c r="N62" s="49">
        <f>SUMIF(DataQ!$B:$B,DataA!$A62,DataQ!O:O)</f>
        <v>105816040</v>
      </c>
      <c r="O62" s="49">
        <f>AVERAGEIF(DataQ!$B:$B,DataA!$A62,DataQ!P:P)</f>
        <v>166.00172500000002</v>
      </c>
    </row>
    <row r="63" spans="1:15" x14ac:dyDescent="0.25">
      <c r="A63" s="49">
        <v>2029</v>
      </c>
      <c r="B63" s="49">
        <f t="shared" si="1"/>
        <v>1987</v>
      </c>
      <c r="C63" s="49">
        <f t="shared" si="2"/>
        <v>2029</v>
      </c>
      <c r="D63" s="49">
        <f>SUMIF(DataQ!$B:$B,DataA!$A63,DataQ!D:D)</f>
        <v>2777425.8</v>
      </c>
      <c r="E63" s="49">
        <f>AVERAGEIF(DataQ!$B:$B,DataA!$A63,DataQ!E:E)</f>
        <v>149.81807499999999</v>
      </c>
      <c r="F63" s="49">
        <f>SUMIF(DataQ!$B:$B,DataA!$A63,DataQ!F:F)</f>
        <v>909260.9</v>
      </c>
      <c r="G63" s="49">
        <f>SUMIF(DataQ!$B:$B,DataA!$A63,DataQ!G:G)</f>
        <v>988592.89999999991</v>
      </c>
      <c r="H63" s="49">
        <f>SUMIF(DataQ!$B:$B,DataA!$A63,DataQ!H:H)</f>
        <v>109024800</v>
      </c>
      <c r="I63" s="49">
        <f>AVERAGEIF(DataQ!$B:$B,DataA!$A63,DataQ!I:I)</f>
        <v>170.39965000000001</v>
      </c>
      <c r="J63" s="49">
        <f>SUMIF(DataQ!$B:$B,DataA!$A63,DataQ!K:K)</f>
        <v>2771585</v>
      </c>
      <c r="K63" s="49">
        <f>AVERAGEIF(DataQ!$B:$B,DataA!$A63,DataQ!L:L)</f>
        <v>150.19155000000001</v>
      </c>
      <c r="L63" s="49">
        <f>SUMIF(DataQ!$B:$B,DataA!$A63,DataQ!M:M)</f>
        <v>904328</v>
      </c>
      <c r="M63" s="49">
        <f>SUMIF(DataQ!$B:$B,DataA!$A63,DataQ!N:N)</f>
        <v>951185.39999999991</v>
      </c>
      <c r="N63" s="49">
        <f>SUMIF(DataQ!$B:$B,DataA!$A63,DataQ!O:O)</f>
        <v>108389430</v>
      </c>
      <c r="O63" s="49">
        <f>AVERAGEIF(DataQ!$B:$B,DataA!$A63,DataQ!P:P)</f>
        <v>170.89825000000002</v>
      </c>
    </row>
    <row r="64" spans="1:15" x14ac:dyDescent="0.25">
      <c r="A64" s="49">
        <v>2030</v>
      </c>
      <c r="B64" s="49">
        <f t="shared" si="1"/>
        <v>1987</v>
      </c>
      <c r="C64" s="49">
        <f t="shared" si="2"/>
        <v>2030</v>
      </c>
      <c r="D64" s="49">
        <f>SUMIF(DataQ!$B:$B,DataA!$A64,DataQ!D:D)</f>
        <v>2820593.1999999997</v>
      </c>
      <c r="E64" s="49">
        <f>AVERAGEIF(DataQ!$B:$B,DataA!$A64,DataQ!E:E)</f>
        <v>152.831425</v>
      </c>
      <c r="F64" s="49">
        <f>SUMIF(DataQ!$B:$B,DataA!$A64,DataQ!F:F)</f>
        <v>924339.79999999993</v>
      </c>
      <c r="G64" s="49">
        <f>SUMIF(DataQ!$B:$B,DataA!$A64,DataQ!G:G)</f>
        <v>1005925.6000000001</v>
      </c>
      <c r="H64" s="49">
        <f>SUMIF(DataQ!$B:$B,DataA!$A64,DataQ!H:H)</f>
        <v>111724190</v>
      </c>
      <c r="I64" s="49">
        <f>AVERAGEIF(DataQ!$B:$B,DataA!$A64,DataQ!I:I)</f>
        <v>175.16825</v>
      </c>
      <c r="J64" s="49">
        <f>SUMIF(DataQ!$B:$B,DataA!$A64,DataQ!K:K)</f>
        <v>0</v>
      </c>
      <c r="K64" s="49">
        <f>AVERAGEIF(DataQ!$B:$B,DataA!$A64,DataQ!L:L)</f>
        <v>0</v>
      </c>
      <c r="L64" s="49">
        <f>SUMIF(DataQ!$B:$B,DataA!$A64,DataQ!M:M)</f>
        <v>0</v>
      </c>
      <c r="M64" s="49">
        <f>SUMIF(DataQ!$B:$B,DataA!$A64,DataQ!N:N)</f>
        <v>0</v>
      </c>
      <c r="N64" s="49">
        <f>SUMIF(DataQ!$B:$B,DataA!$A64,DataQ!O:O)</f>
        <v>0</v>
      </c>
      <c r="O64" s="49">
        <f>AVERAGEIF(DataQ!$B:$B,DataA!$A64,DataQ!P:P)</f>
        <v>0</v>
      </c>
    </row>
    <row r="65" spans="1:15" x14ac:dyDescent="0.25">
      <c r="A65" s="49">
        <v>2031</v>
      </c>
      <c r="B65" s="49">
        <f t="shared" si="1"/>
        <v>1987</v>
      </c>
      <c r="C65" s="49">
        <f t="shared" si="2"/>
        <v>2031</v>
      </c>
      <c r="D65" s="49">
        <f>SUMIF(DataQ!$B:$B,DataA!$A65,DataQ!D:D)</f>
        <v>2864140.7</v>
      </c>
      <c r="E65" s="49">
        <f>AVERAGEIF(DataQ!$B:$B,DataA!$A65,DataQ!E:E)</f>
        <v>155.88825</v>
      </c>
      <c r="F65" s="49">
        <f>SUMIF(DataQ!$B:$B,DataA!$A65,DataQ!F:F)</f>
        <v>940674.39999999991</v>
      </c>
      <c r="G65" s="49">
        <f>SUMIF(DataQ!$B:$B,DataA!$A65,DataQ!G:G)</f>
        <v>1025160.4999999999</v>
      </c>
      <c r="H65" s="49">
        <f>SUMIF(DataQ!$B:$B,DataA!$A65,DataQ!H:H)</f>
        <v>114378850</v>
      </c>
      <c r="I65" s="49">
        <f>AVERAGEIF(DataQ!$B:$B,DataA!$A65,DataQ!I:I)</f>
        <v>180.01900000000001</v>
      </c>
      <c r="J65" s="49">
        <f>SUMIF(DataQ!$B:$B,DataA!$A65,DataQ!K:K)</f>
        <v>0</v>
      </c>
      <c r="K65" s="49">
        <f>AVERAGEIF(DataQ!$B:$B,DataA!$A65,DataQ!L:L)</f>
        <v>0</v>
      </c>
      <c r="L65" s="49">
        <f>SUMIF(DataQ!$B:$B,DataA!$A65,DataQ!M:M)</f>
        <v>0</v>
      </c>
      <c r="M65" s="49">
        <f>SUMIF(DataQ!$B:$B,DataA!$A65,DataQ!N:N)</f>
        <v>0</v>
      </c>
      <c r="N65" s="49">
        <f>SUMIF(DataQ!$B:$B,DataA!$A65,DataQ!O:O)</f>
        <v>0</v>
      </c>
      <c r="O65" s="49">
        <f>AVERAGEIF(DataQ!$B:$B,DataA!$A65,DataQ!P:P)</f>
        <v>0</v>
      </c>
    </row>
    <row r="66" spans="1:15" x14ac:dyDescent="0.25">
      <c r="A66" s="49">
        <v>2032</v>
      </c>
      <c r="B66" s="49">
        <f t="shared" si="1"/>
        <v>1987</v>
      </c>
      <c r="C66" s="49">
        <f t="shared" si="2"/>
        <v>2032</v>
      </c>
      <c r="D66" s="49">
        <f>SUMIF(DataQ!$B:$B,DataA!$A66,DataQ!D:D)</f>
        <v>2908144.2</v>
      </c>
      <c r="E66" s="49">
        <f>AVERAGEIF(DataQ!$B:$B,DataA!$A66,DataQ!E:E)</f>
        <v>159.006225</v>
      </c>
      <c r="F66" s="49">
        <f>SUMIF(DataQ!$B:$B,DataA!$A66,DataQ!F:F)</f>
        <v>957614.5</v>
      </c>
      <c r="G66" s="49">
        <f>SUMIF(DataQ!$B:$B,DataA!$A66,DataQ!G:G)</f>
        <v>1045711.6000000001</v>
      </c>
      <c r="H66" s="49">
        <f>SUMIF(DataQ!$B:$B,DataA!$A66,DataQ!H:H)</f>
        <v>117055130</v>
      </c>
      <c r="I66" s="49">
        <f>AVERAGEIF(DataQ!$B:$B,DataA!$A66,DataQ!I:I)</f>
        <v>184.92955000000001</v>
      </c>
      <c r="J66" s="49">
        <f>SUMIF(DataQ!$B:$B,DataA!$A66,DataQ!K:K)</f>
        <v>0</v>
      </c>
      <c r="K66" s="49">
        <f>AVERAGEIF(DataQ!$B:$B,DataA!$A66,DataQ!L:L)</f>
        <v>0</v>
      </c>
      <c r="L66" s="49">
        <f>SUMIF(DataQ!$B:$B,DataA!$A66,DataQ!M:M)</f>
        <v>0</v>
      </c>
      <c r="M66" s="49">
        <f>SUMIF(DataQ!$B:$B,DataA!$A66,DataQ!N:N)</f>
        <v>0</v>
      </c>
      <c r="N66" s="49">
        <f>SUMIF(DataQ!$B:$B,DataA!$A66,DataQ!O:O)</f>
        <v>0</v>
      </c>
      <c r="O66" s="49">
        <f>AVERAGEIF(DataQ!$B:$B,DataA!$A66,DataQ!P:P)</f>
        <v>0</v>
      </c>
    </row>
    <row r="67" spans="1:15" x14ac:dyDescent="0.25">
      <c r="A67" s="49">
        <v>2033</v>
      </c>
      <c r="B67" s="49">
        <f t="shared" si="1"/>
        <v>1988</v>
      </c>
      <c r="C67" s="49">
        <f t="shared" si="2"/>
        <v>2033</v>
      </c>
      <c r="D67" s="49">
        <f>SUMIF(DataQ!$B:$B,DataA!$A67,DataQ!D:D)</f>
        <v>2954355.4000000004</v>
      </c>
      <c r="E67" s="49">
        <f>AVERAGEIF(DataQ!$B:$B,DataA!$A67,DataQ!E:E)</f>
        <v>162.18654999999998</v>
      </c>
      <c r="F67" s="49">
        <f>SUMIF(DataQ!$B:$B,DataA!$A67,DataQ!F:F)</f>
        <v>974942.2</v>
      </c>
      <c r="G67" s="49">
        <f>SUMIF(DataQ!$B:$B,DataA!$A67,DataQ!G:G)</f>
        <v>1067142.7</v>
      </c>
      <c r="H67" s="49">
        <f>SUMIF(DataQ!$B:$B,DataA!$A67,DataQ!H:H)</f>
        <v>119757220</v>
      </c>
      <c r="I67" s="49">
        <f>AVERAGEIF(DataQ!$B:$B,DataA!$A67,DataQ!I:I)</f>
        <v>189.96540000000002</v>
      </c>
      <c r="J67" s="49">
        <f>SUMIF(DataQ!$B:$B,DataA!$A67,DataQ!K:K)</f>
        <v>0</v>
      </c>
      <c r="K67" s="49">
        <f>AVERAGEIF(DataQ!$B:$B,DataA!$A67,DataQ!L:L)</f>
        <v>0</v>
      </c>
      <c r="L67" s="49">
        <f>SUMIF(DataQ!$B:$B,DataA!$A67,DataQ!M:M)</f>
        <v>0</v>
      </c>
      <c r="M67" s="49">
        <f>SUMIF(DataQ!$B:$B,DataA!$A67,DataQ!N:N)</f>
        <v>0</v>
      </c>
      <c r="N67" s="49">
        <f>SUMIF(DataQ!$B:$B,DataA!$A67,DataQ!O:O)</f>
        <v>0</v>
      </c>
      <c r="O67" s="49">
        <f>AVERAGEIF(DataQ!$B:$B,DataA!$A67,DataQ!P:P)</f>
        <v>0</v>
      </c>
    </row>
    <row r="68" spans="1:15" x14ac:dyDescent="0.25">
      <c r="A68" s="49">
        <v>2034</v>
      </c>
      <c r="B68" s="49">
        <f t="shared" si="1"/>
        <v>1988</v>
      </c>
      <c r="C68" s="49">
        <f t="shared" si="2"/>
        <v>2034</v>
      </c>
      <c r="D68" s="49">
        <f>SUMIF(DataQ!$B:$B,DataA!$A68,DataQ!D:D)</f>
        <v>3000246.6</v>
      </c>
      <c r="E68" s="49">
        <f>AVERAGEIF(DataQ!$B:$B,DataA!$A68,DataQ!E:E)</f>
        <v>165.43042500000001</v>
      </c>
      <c r="F68" s="49">
        <f>SUMIF(DataQ!$B:$B,DataA!$A68,DataQ!F:F)</f>
        <v>992034.09999999986</v>
      </c>
      <c r="G68" s="49">
        <f>SUMIF(DataQ!$B:$B,DataA!$A68,DataQ!G:G)</f>
        <v>1088661.6000000001</v>
      </c>
      <c r="H68" s="49">
        <f>SUMIF(DataQ!$B:$B,DataA!$A68,DataQ!H:H)</f>
        <v>122473620</v>
      </c>
      <c r="I68" s="49">
        <f>AVERAGEIF(DataQ!$B:$B,DataA!$A68,DataQ!I:I)</f>
        <v>195.13002499999999</v>
      </c>
      <c r="J68" s="49">
        <f>SUMIF(DataQ!$B:$B,DataA!$A68,DataQ!K:K)</f>
        <v>0</v>
      </c>
      <c r="K68" s="49">
        <f>AVERAGEIF(DataQ!$B:$B,DataA!$A68,DataQ!L:L)</f>
        <v>0</v>
      </c>
      <c r="L68" s="49">
        <f>SUMIF(DataQ!$B:$B,DataA!$A68,DataQ!M:M)</f>
        <v>0</v>
      </c>
      <c r="M68" s="49">
        <f>SUMIF(DataQ!$B:$B,DataA!$A68,DataQ!N:N)</f>
        <v>0</v>
      </c>
      <c r="N68" s="49">
        <f>SUMIF(DataQ!$B:$B,DataA!$A68,DataQ!O:O)</f>
        <v>0</v>
      </c>
      <c r="O68" s="49">
        <f>AVERAGEIF(DataQ!$B:$B,DataA!$A68,DataQ!P:P)</f>
        <v>0</v>
      </c>
    </row>
    <row r="69" spans="1:15" x14ac:dyDescent="0.25">
      <c r="A69" s="49">
        <v>2035</v>
      </c>
      <c r="B69" s="49">
        <f t="shared" si="1"/>
        <v>1988</v>
      </c>
      <c r="C69" s="49">
        <f t="shared" si="2"/>
        <v>2035</v>
      </c>
      <c r="D69" s="49">
        <f>SUMIF(DataQ!$B:$B,DataA!$A69,DataQ!D:D)</f>
        <v>0</v>
      </c>
      <c r="E69" s="49">
        <f>AVERAGEIF(DataQ!$B:$B,DataA!$A69,DataQ!E:E)</f>
        <v>0</v>
      </c>
      <c r="F69" s="49">
        <f>SUMIF(DataQ!$B:$B,DataA!$A69,DataQ!F:F)</f>
        <v>0</v>
      </c>
      <c r="G69" s="49">
        <f>SUMIF(DataQ!$B:$B,DataA!$A69,DataQ!G:G)</f>
        <v>0</v>
      </c>
      <c r="H69" s="49">
        <f>SUMIF(DataQ!$B:$B,DataA!$A69,DataQ!H:H)</f>
        <v>0</v>
      </c>
      <c r="I69" s="49">
        <f>AVERAGEIF(DataQ!$B:$B,DataA!$A69,DataQ!I:I)</f>
        <v>0</v>
      </c>
      <c r="J69" s="49">
        <f>SUMIF(DataQ!$B:$B,DataA!$A69,DataQ!K:K)</f>
        <v>0</v>
      </c>
      <c r="K69" s="49">
        <f>AVERAGEIF(DataQ!$B:$B,DataA!$A69,DataQ!L:L)</f>
        <v>0</v>
      </c>
      <c r="L69" s="49">
        <f>SUMIF(DataQ!$B:$B,DataA!$A69,DataQ!M:M)</f>
        <v>0</v>
      </c>
      <c r="M69" s="49">
        <f>SUMIF(DataQ!$B:$B,DataA!$A69,DataQ!N:N)</f>
        <v>0</v>
      </c>
      <c r="N69" s="49">
        <f>SUMIF(DataQ!$B:$B,DataA!$A69,DataQ!O:O)</f>
        <v>0</v>
      </c>
      <c r="O69" s="49">
        <f>AVERAGEIF(DataQ!$B:$B,DataA!$A69,DataQ!P:P)</f>
        <v>0</v>
      </c>
    </row>
    <row r="70" spans="1:15" x14ac:dyDescent="0.25">
      <c r="A70" s="49">
        <v>2036</v>
      </c>
      <c r="B70" s="49">
        <f t="shared" si="1"/>
        <v>1988</v>
      </c>
      <c r="C70" s="49">
        <f t="shared" si="2"/>
        <v>2036</v>
      </c>
      <c r="D70" s="49">
        <f>SUMIF(DataQ!$B:$B,DataA!$A70,DataQ!D:D)</f>
        <v>0</v>
      </c>
      <c r="E70" s="49">
        <f>AVERAGEIF(DataQ!$B:$B,DataA!$A70,DataQ!E:E)</f>
        <v>0</v>
      </c>
      <c r="F70" s="49">
        <f>SUMIF(DataQ!$B:$B,DataA!$A70,DataQ!F:F)</f>
        <v>0</v>
      </c>
      <c r="G70" s="49">
        <f>SUMIF(DataQ!$B:$B,DataA!$A70,DataQ!G:G)</f>
        <v>0</v>
      </c>
      <c r="H70" s="49">
        <f>SUMIF(DataQ!$B:$B,DataA!$A70,DataQ!H:H)</f>
        <v>0</v>
      </c>
      <c r="I70" s="49">
        <f>AVERAGEIF(DataQ!$B:$B,DataA!$A70,DataQ!I:I)</f>
        <v>0</v>
      </c>
      <c r="J70" s="49">
        <f>SUMIF(DataQ!$B:$B,DataA!$A70,DataQ!K:K)</f>
        <v>0</v>
      </c>
      <c r="K70" s="49">
        <f>AVERAGEIF(DataQ!$B:$B,DataA!$A70,DataQ!L:L)</f>
        <v>0</v>
      </c>
      <c r="L70" s="49">
        <f>SUMIF(DataQ!$B:$B,DataA!$A70,DataQ!M:M)</f>
        <v>0</v>
      </c>
      <c r="M70" s="49">
        <f>SUMIF(DataQ!$B:$B,DataA!$A70,DataQ!N:N)</f>
        <v>0</v>
      </c>
      <c r="N70" s="49">
        <f>SUMIF(DataQ!$B:$B,DataA!$A70,DataQ!O:O)</f>
        <v>0</v>
      </c>
      <c r="O70" s="49">
        <f>AVERAGEIF(DataQ!$B:$B,DataA!$A70,DataQ!P:P)</f>
        <v>0</v>
      </c>
    </row>
    <row r="71" spans="1:15" x14ac:dyDescent="0.25">
      <c r="A71" s="49">
        <v>2037</v>
      </c>
      <c r="B71" s="49">
        <f t="shared" si="1"/>
        <v>1989</v>
      </c>
      <c r="C71" s="49">
        <f t="shared" si="2"/>
        <v>2037</v>
      </c>
      <c r="D71" s="49">
        <f>SUMIF(DataQ!$B:$B,DataA!$A71,DataQ!D:D)</f>
        <v>0</v>
      </c>
      <c r="E71" s="49">
        <f>AVERAGEIF(DataQ!$B:$B,DataA!$A71,DataQ!E:E)</f>
        <v>0</v>
      </c>
      <c r="F71" s="49">
        <f>SUMIF(DataQ!$B:$B,DataA!$A71,DataQ!F:F)</f>
        <v>0</v>
      </c>
      <c r="G71" s="49">
        <f>SUMIF(DataQ!$B:$B,DataA!$A71,DataQ!G:G)</f>
        <v>0</v>
      </c>
      <c r="H71" s="49">
        <f>SUMIF(DataQ!$B:$B,DataA!$A71,DataQ!H:H)</f>
        <v>0</v>
      </c>
      <c r="I71" s="49">
        <f>AVERAGEIF(DataQ!$B:$B,DataA!$A71,DataQ!I:I)</f>
        <v>0</v>
      </c>
      <c r="J71" s="49">
        <f>SUMIF(DataQ!$B:$B,DataA!$A71,DataQ!K:K)</f>
        <v>0</v>
      </c>
      <c r="K71" s="49">
        <f>AVERAGEIF(DataQ!$B:$B,DataA!$A71,DataQ!L:L)</f>
        <v>0</v>
      </c>
      <c r="L71" s="49">
        <f>SUMIF(DataQ!$B:$B,DataA!$A71,DataQ!M:M)</f>
        <v>0</v>
      </c>
      <c r="M71" s="49">
        <f>SUMIF(DataQ!$B:$B,DataA!$A71,DataQ!N:N)</f>
        <v>0</v>
      </c>
      <c r="N71" s="49">
        <f>SUMIF(DataQ!$B:$B,DataA!$A71,DataQ!O:O)</f>
        <v>0</v>
      </c>
      <c r="O71" s="49">
        <f>AVERAGEIF(DataQ!$B:$B,DataA!$A71,DataQ!P:P)</f>
        <v>0</v>
      </c>
    </row>
    <row r="72" spans="1:15" x14ac:dyDescent="0.25">
      <c r="A72" s="49">
        <v>2038</v>
      </c>
      <c r="B72" s="49">
        <f t="shared" si="1"/>
        <v>1989</v>
      </c>
      <c r="C72" s="49">
        <f t="shared" si="2"/>
        <v>2038</v>
      </c>
      <c r="D72" s="49">
        <f>SUMIF(DataQ!$B:$B,DataA!$A72,DataQ!D:D)</f>
        <v>0</v>
      </c>
      <c r="E72" s="49">
        <f>AVERAGEIF(DataQ!$B:$B,DataA!$A72,DataQ!E:E)</f>
        <v>0</v>
      </c>
      <c r="F72" s="49">
        <f>SUMIF(DataQ!$B:$B,DataA!$A72,DataQ!F:F)</f>
        <v>0</v>
      </c>
      <c r="G72" s="49">
        <f>SUMIF(DataQ!$B:$B,DataA!$A72,DataQ!G:G)</f>
        <v>0</v>
      </c>
      <c r="H72" s="49">
        <f>SUMIF(DataQ!$B:$B,DataA!$A72,DataQ!H:H)</f>
        <v>0</v>
      </c>
      <c r="I72" s="49">
        <f>AVERAGEIF(DataQ!$B:$B,DataA!$A72,DataQ!I:I)</f>
        <v>0</v>
      </c>
      <c r="J72" s="49">
        <f>SUMIF(DataQ!$B:$B,DataA!$A72,DataQ!K:K)</f>
        <v>0</v>
      </c>
      <c r="K72" s="49">
        <f>AVERAGEIF(DataQ!$B:$B,DataA!$A72,DataQ!L:L)</f>
        <v>0</v>
      </c>
      <c r="L72" s="49">
        <f>SUMIF(DataQ!$B:$B,DataA!$A72,DataQ!M:M)</f>
        <v>0</v>
      </c>
      <c r="M72" s="49">
        <f>SUMIF(DataQ!$B:$B,DataA!$A72,DataQ!N:N)</f>
        <v>0</v>
      </c>
      <c r="N72" s="49">
        <f>SUMIF(DataQ!$B:$B,DataA!$A72,DataQ!O:O)</f>
        <v>0</v>
      </c>
      <c r="O72" s="49">
        <f>AVERAGEIF(DataQ!$B:$B,DataA!$A72,DataQ!P:P)</f>
        <v>0</v>
      </c>
    </row>
    <row r="73" spans="1:15" x14ac:dyDescent="0.25">
      <c r="A73" s="49">
        <v>2039</v>
      </c>
      <c r="B73" s="49">
        <f t="shared" si="1"/>
        <v>1989</v>
      </c>
      <c r="C73" s="49">
        <f t="shared" si="2"/>
        <v>2039</v>
      </c>
      <c r="D73" s="49">
        <f>SUMIF(DataQ!$B:$B,DataA!$A73,DataQ!D:D)</f>
        <v>0</v>
      </c>
      <c r="E73" s="49">
        <f>AVERAGEIF(DataQ!$B:$B,DataA!$A73,DataQ!E:E)</f>
        <v>0</v>
      </c>
      <c r="F73" s="49">
        <f>SUMIF(DataQ!$B:$B,DataA!$A73,DataQ!F:F)</f>
        <v>0</v>
      </c>
      <c r="G73" s="49">
        <f>SUMIF(DataQ!$B:$B,DataA!$A73,DataQ!G:G)</f>
        <v>0</v>
      </c>
      <c r="H73" s="49">
        <f>SUMIF(DataQ!$B:$B,DataA!$A73,DataQ!H:H)</f>
        <v>0</v>
      </c>
      <c r="I73" s="49">
        <f>AVERAGEIF(DataQ!$B:$B,DataA!$A73,DataQ!I:I)</f>
        <v>0</v>
      </c>
      <c r="J73" s="49">
        <f>SUMIF(DataQ!$B:$B,DataA!$A73,DataQ!K:K)</f>
        <v>0</v>
      </c>
      <c r="K73" s="49">
        <f>AVERAGEIF(DataQ!$B:$B,DataA!$A73,DataQ!L:L)</f>
        <v>0</v>
      </c>
      <c r="L73" s="49">
        <f>SUMIF(DataQ!$B:$B,DataA!$A73,DataQ!M:M)</f>
        <v>0</v>
      </c>
      <c r="M73" s="49">
        <f>SUMIF(DataQ!$B:$B,DataA!$A73,DataQ!N:N)</f>
        <v>0</v>
      </c>
      <c r="N73" s="49">
        <f>SUMIF(DataQ!$B:$B,DataA!$A73,DataQ!O:O)</f>
        <v>0</v>
      </c>
      <c r="O73" s="49">
        <f>AVERAGEIF(DataQ!$B:$B,DataA!$A73,DataQ!P:P)</f>
        <v>0</v>
      </c>
    </row>
    <row r="74" spans="1:15" x14ac:dyDescent="0.25">
      <c r="A74" s="49">
        <v>2040</v>
      </c>
      <c r="B74" s="49">
        <f t="shared" si="1"/>
        <v>1989</v>
      </c>
      <c r="C74" s="49">
        <f t="shared" si="2"/>
        <v>2040</v>
      </c>
      <c r="D74" s="49">
        <f>SUMIF(DataQ!$B:$B,DataA!$A74,DataQ!D:D)</f>
        <v>0</v>
      </c>
      <c r="E74" s="49">
        <f>AVERAGEIF(DataQ!$B:$B,DataA!$A74,DataQ!E:E)</f>
        <v>0</v>
      </c>
      <c r="F74" s="49">
        <f>SUMIF(DataQ!$B:$B,DataA!$A74,DataQ!F:F)</f>
        <v>0</v>
      </c>
      <c r="G74" s="49">
        <f>SUMIF(DataQ!$B:$B,DataA!$A74,DataQ!G:G)</f>
        <v>0</v>
      </c>
      <c r="H74" s="49">
        <f>SUMIF(DataQ!$B:$B,DataA!$A74,DataQ!H:H)</f>
        <v>0</v>
      </c>
      <c r="I74" s="49">
        <f>AVERAGEIF(DataQ!$B:$B,DataA!$A74,DataQ!I:I)</f>
        <v>0</v>
      </c>
      <c r="J74" s="49">
        <f>SUMIF(DataQ!$B:$B,DataA!$A74,DataQ!K:K)</f>
        <v>0</v>
      </c>
      <c r="K74" s="49">
        <f>AVERAGEIF(DataQ!$B:$B,DataA!$A74,DataQ!L:L)</f>
        <v>0</v>
      </c>
      <c r="L74" s="49">
        <f>SUMIF(DataQ!$B:$B,DataA!$A74,DataQ!M:M)</f>
        <v>0</v>
      </c>
      <c r="M74" s="49">
        <f>SUMIF(DataQ!$B:$B,DataA!$A74,DataQ!N:N)</f>
        <v>0</v>
      </c>
      <c r="N74" s="49">
        <f>SUMIF(DataQ!$B:$B,DataA!$A74,DataQ!O:O)</f>
        <v>0</v>
      </c>
      <c r="O74" s="49">
        <f>AVERAGEIF(DataQ!$B:$B,DataA!$A74,DataQ!P:P)</f>
        <v>0</v>
      </c>
    </row>
    <row r="75" spans="1:15" x14ac:dyDescent="0.25">
      <c r="A75" s="49">
        <v>2041</v>
      </c>
      <c r="B75" s="49">
        <f t="shared" si="1"/>
        <v>1990</v>
      </c>
      <c r="C75" s="49">
        <f t="shared" si="2"/>
        <v>2041</v>
      </c>
      <c r="D75" s="49">
        <f>SUMIF(DataQ!$B:$B,DataA!$A75,DataQ!D:D)</f>
        <v>0</v>
      </c>
      <c r="E75" s="49">
        <f>AVERAGEIF(DataQ!$B:$B,DataA!$A75,DataQ!E:E)</f>
        <v>0</v>
      </c>
      <c r="F75" s="49">
        <f>SUMIF(DataQ!$B:$B,DataA!$A75,DataQ!F:F)</f>
        <v>0</v>
      </c>
      <c r="G75" s="49">
        <f>SUMIF(DataQ!$B:$B,DataA!$A75,DataQ!G:G)</f>
        <v>0</v>
      </c>
      <c r="H75" s="49">
        <f>SUMIF(DataQ!$B:$B,DataA!$A75,DataQ!H:H)</f>
        <v>0</v>
      </c>
      <c r="I75" s="49">
        <f>AVERAGEIF(DataQ!$B:$B,DataA!$A75,DataQ!I:I)</f>
        <v>0</v>
      </c>
      <c r="J75" s="49">
        <f>SUMIF(DataQ!$B:$B,DataA!$A75,DataQ!K:K)</f>
        <v>0</v>
      </c>
      <c r="K75" s="49">
        <f>AVERAGEIF(DataQ!$B:$B,DataA!$A75,DataQ!L:L)</f>
        <v>0</v>
      </c>
      <c r="L75" s="49">
        <f>SUMIF(DataQ!$B:$B,DataA!$A75,DataQ!M:M)</f>
        <v>0</v>
      </c>
      <c r="M75" s="49">
        <f>SUMIF(DataQ!$B:$B,DataA!$A75,DataQ!N:N)</f>
        <v>0</v>
      </c>
      <c r="N75" s="49">
        <f>SUMIF(DataQ!$B:$B,DataA!$A75,DataQ!O:O)</f>
        <v>0</v>
      </c>
      <c r="O75" s="49">
        <f>AVERAGEIF(DataQ!$B:$B,DataA!$A75,DataQ!P:P)</f>
        <v>0</v>
      </c>
    </row>
    <row r="76" spans="1:15" x14ac:dyDescent="0.25">
      <c r="A76" s="49">
        <v>2042</v>
      </c>
      <c r="B76" s="49">
        <f t="shared" ref="B76:B94" si="3">+B72+1</f>
        <v>1990</v>
      </c>
      <c r="C76" s="49">
        <f t="shared" si="2"/>
        <v>2042</v>
      </c>
      <c r="D76" s="49">
        <f>SUMIF(DataQ!$B:$B,DataA!$A76,DataQ!D:D)</f>
        <v>0</v>
      </c>
      <c r="E76" s="49">
        <f>AVERAGEIF(DataQ!$B:$B,DataA!$A76,DataQ!E:E)</f>
        <v>0</v>
      </c>
      <c r="F76" s="49">
        <f>SUMIF(DataQ!$B:$B,DataA!$A76,DataQ!F:F)</f>
        <v>0</v>
      </c>
      <c r="G76" s="49">
        <f>SUMIF(DataQ!$B:$B,DataA!$A76,DataQ!G:G)</f>
        <v>0</v>
      </c>
      <c r="H76" s="49">
        <f>SUMIF(DataQ!$B:$B,DataA!$A76,DataQ!H:H)</f>
        <v>0</v>
      </c>
      <c r="I76" s="49">
        <f>AVERAGEIF(DataQ!$B:$B,DataA!$A76,DataQ!I:I)</f>
        <v>0</v>
      </c>
      <c r="J76" s="49">
        <f>SUMIF(DataQ!$B:$B,DataA!$A76,DataQ!K:K)</f>
        <v>0</v>
      </c>
      <c r="K76" s="49">
        <f>AVERAGEIF(DataQ!$B:$B,DataA!$A76,DataQ!L:L)</f>
        <v>0</v>
      </c>
      <c r="L76" s="49">
        <f>SUMIF(DataQ!$B:$B,DataA!$A76,DataQ!M:M)</f>
        <v>0</v>
      </c>
      <c r="M76" s="49">
        <f>SUMIF(DataQ!$B:$B,DataA!$A76,DataQ!N:N)</f>
        <v>0</v>
      </c>
      <c r="N76" s="49">
        <f>SUMIF(DataQ!$B:$B,DataA!$A76,DataQ!O:O)</f>
        <v>0</v>
      </c>
      <c r="O76" s="49">
        <f>AVERAGEIF(DataQ!$B:$B,DataA!$A76,DataQ!P:P)</f>
        <v>0</v>
      </c>
    </row>
    <row r="77" spans="1:15" x14ac:dyDescent="0.25">
      <c r="A77" s="49">
        <v>2043</v>
      </c>
      <c r="B77" s="49">
        <f t="shared" si="3"/>
        <v>1990</v>
      </c>
      <c r="C77" s="49">
        <f t="shared" si="2"/>
        <v>2043</v>
      </c>
      <c r="D77" s="49">
        <f>SUMIF(DataQ!$B:$B,DataA!$A77,DataQ!D:D)</f>
        <v>0</v>
      </c>
      <c r="E77" s="49">
        <f>AVERAGEIF(DataQ!$B:$B,DataA!$A77,DataQ!E:E)</f>
        <v>0</v>
      </c>
      <c r="F77" s="49">
        <f>SUMIF(DataQ!$B:$B,DataA!$A77,DataQ!F:F)</f>
        <v>0</v>
      </c>
      <c r="G77" s="49">
        <f>SUMIF(DataQ!$B:$B,DataA!$A77,DataQ!G:G)</f>
        <v>0</v>
      </c>
      <c r="H77" s="49">
        <f>SUMIF(DataQ!$B:$B,DataA!$A77,DataQ!H:H)</f>
        <v>0</v>
      </c>
      <c r="I77" s="49">
        <f>AVERAGEIF(DataQ!$B:$B,DataA!$A77,DataQ!I:I)</f>
        <v>0</v>
      </c>
      <c r="J77" s="49">
        <f>SUMIF(DataQ!$B:$B,DataA!$A77,DataQ!K:K)</f>
        <v>0</v>
      </c>
      <c r="K77" s="49">
        <f>AVERAGEIF(DataQ!$B:$B,DataA!$A77,DataQ!L:L)</f>
        <v>0</v>
      </c>
      <c r="L77" s="49">
        <f>SUMIF(DataQ!$B:$B,DataA!$A77,DataQ!M:M)</f>
        <v>0</v>
      </c>
      <c r="M77" s="49">
        <f>SUMIF(DataQ!$B:$B,DataA!$A77,DataQ!N:N)</f>
        <v>0</v>
      </c>
      <c r="N77" s="49">
        <f>SUMIF(DataQ!$B:$B,DataA!$A77,DataQ!O:O)</f>
        <v>0</v>
      </c>
      <c r="O77" s="49">
        <f>AVERAGEIF(DataQ!$B:$B,DataA!$A77,DataQ!P:P)</f>
        <v>0</v>
      </c>
    </row>
    <row r="78" spans="1:15" x14ac:dyDescent="0.25">
      <c r="A78" s="49">
        <v>2044</v>
      </c>
      <c r="B78" s="49">
        <f t="shared" si="3"/>
        <v>1990</v>
      </c>
      <c r="C78" s="49">
        <f t="shared" si="2"/>
        <v>2044</v>
      </c>
      <c r="D78" s="49">
        <f>SUMIF(DataQ!$B:$B,DataA!$A78,DataQ!D:D)</f>
        <v>0</v>
      </c>
      <c r="E78" s="49">
        <f>AVERAGEIF(DataQ!$B:$B,DataA!$A78,DataQ!E:E)</f>
        <v>0</v>
      </c>
      <c r="F78" s="49">
        <f>SUMIF(DataQ!$B:$B,DataA!$A78,DataQ!F:F)</f>
        <v>0</v>
      </c>
      <c r="G78" s="49">
        <f>SUMIF(DataQ!$B:$B,DataA!$A78,DataQ!G:G)</f>
        <v>0</v>
      </c>
      <c r="H78" s="49">
        <f>SUMIF(DataQ!$B:$B,DataA!$A78,DataQ!H:H)</f>
        <v>0</v>
      </c>
      <c r="I78" s="49">
        <f>AVERAGEIF(DataQ!$B:$B,DataA!$A78,DataQ!I:I)</f>
        <v>0</v>
      </c>
      <c r="J78" s="49">
        <f>SUMIF(DataQ!$B:$B,DataA!$A78,DataQ!K:K)</f>
        <v>0</v>
      </c>
      <c r="K78" s="49">
        <f>AVERAGEIF(DataQ!$B:$B,DataA!$A78,DataQ!L:L)</f>
        <v>0</v>
      </c>
      <c r="L78" s="49">
        <f>SUMIF(DataQ!$B:$B,DataA!$A78,DataQ!M:M)</f>
        <v>0</v>
      </c>
      <c r="M78" s="49">
        <f>SUMIF(DataQ!$B:$B,DataA!$A78,DataQ!N:N)</f>
        <v>0</v>
      </c>
      <c r="N78" s="49">
        <f>SUMIF(DataQ!$B:$B,DataA!$A78,DataQ!O:O)</f>
        <v>0</v>
      </c>
      <c r="O78" s="49">
        <f>AVERAGEIF(DataQ!$B:$B,DataA!$A78,DataQ!P:P)</f>
        <v>0</v>
      </c>
    </row>
    <row r="79" spans="1:15" x14ac:dyDescent="0.25">
      <c r="A79" s="49">
        <v>2045</v>
      </c>
      <c r="B79" s="49">
        <f t="shared" si="3"/>
        <v>1991</v>
      </c>
      <c r="C79" s="49">
        <f t="shared" si="2"/>
        <v>2045</v>
      </c>
      <c r="D79" s="49">
        <f>SUMIF(DataQ!$B:$B,DataA!$A79,DataQ!D:D)</f>
        <v>0</v>
      </c>
      <c r="E79" s="49">
        <f>AVERAGEIF(DataQ!$B:$B,DataA!$A79,DataQ!E:E)</f>
        <v>0</v>
      </c>
      <c r="F79" s="49">
        <f>SUMIF(DataQ!$B:$B,DataA!$A79,DataQ!F:F)</f>
        <v>0</v>
      </c>
      <c r="G79" s="49">
        <f>SUMIF(DataQ!$B:$B,DataA!$A79,DataQ!G:G)</f>
        <v>0</v>
      </c>
      <c r="H79" s="49">
        <f>SUMIF(DataQ!$B:$B,DataA!$A79,DataQ!H:H)</f>
        <v>0</v>
      </c>
      <c r="I79" s="49">
        <f>AVERAGEIF(DataQ!$B:$B,DataA!$A79,DataQ!I:I)</f>
        <v>0</v>
      </c>
      <c r="J79" s="49">
        <f>SUMIF(DataQ!$B:$B,DataA!$A79,DataQ!K:K)</f>
        <v>0</v>
      </c>
      <c r="K79" s="49">
        <f>AVERAGEIF(DataQ!$B:$B,DataA!$A79,DataQ!L:L)</f>
        <v>0</v>
      </c>
      <c r="L79" s="49">
        <f>SUMIF(DataQ!$B:$B,DataA!$A79,DataQ!M:M)</f>
        <v>0</v>
      </c>
      <c r="M79" s="49">
        <f>SUMIF(DataQ!$B:$B,DataA!$A79,DataQ!N:N)</f>
        <v>0</v>
      </c>
      <c r="N79" s="49">
        <f>SUMIF(DataQ!$B:$B,DataA!$A79,DataQ!O:O)</f>
        <v>0</v>
      </c>
      <c r="O79" s="49">
        <f>AVERAGEIF(DataQ!$B:$B,DataA!$A79,DataQ!P:P)</f>
        <v>0</v>
      </c>
    </row>
    <row r="80" spans="1:15" x14ac:dyDescent="0.25">
      <c r="A80" s="49">
        <v>2046</v>
      </c>
      <c r="B80" s="49">
        <f t="shared" si="3"/>
        <v>1991</v>
      </c>
      <c r="C80" s="49">
        <f t="shared" si="2"/>
        <v>2046</v>
      </c>
      <c r="D80" s="49">
        <f>SUMIF(DataQ!$B:$B,DataA!$A80,DataQ!D:D)</f>
        <v>0</v>
      </c>
      <c r="E80" s="49">
        <f>AVERAGEIF(DataQ!$B:$B,DataA!$A80,DataQ!E:E)</f>
        <v>0</v>
      </c>
      <c r="F80" s="49">
        <f>SUMIF(DataQ!$B:$B,DataA!$A80,DataQ!F:F)</f>
        <v>0</v>
      </c>
      <c r="G80" s="49">
        <f>SUMIF(DataQ!$B:$B,DataA!$A80,DataQ!G:G)</f>
        <v>0</v>
      </c>
      <c r="H80" s="49">
        <f>SUMIF(DataQ!$B:$B,DataA!$A80,DataQ!H:H)</f>
        <v>0</v>
      </c>
      <c r="I80" s="49">
        <f>AVERAGEIF(DataQ!$B:$B,DataA!$A80,DataQ!I:I)</f>
        <v>0</v>
      </c>
      <c r="J80" s="49">
        <f>SUMIF(DataQ!$B:$B,DataA!$A80,DataQ!K:K)</f>
        <v>0</v>
      </c>
      <c r="K80" s="49">
        <f>AVERAGEIF(DataQ!$B:$B,DataA!$A80,DataQ!L:L)</f>
        <v>0</v>
      </c>
      <c r="L80" s="49">
        <f>SUMIF(DataQ!$B:$B,DataA!$A80,DataQ!M:M)</f>
        <v>0</v>
      </c>
      <c r="M80" s="49">
        <f>SUMIF(DataQ!$B:$B,DataA!$A80,DataQ!N:N)</f>
        <v>0</v>
      </c>
      <c r="N80" s="49">
        <f>SUMIF(DataQ!$B:$B,DataA!$A80,DataQ!O:O)</f>
        <v>0</v>
      </c>
      <c r="O80" s="49">
        <f>AVERAGEIF(DataQ!$B:$B,DataA!$A80,DataQ!P:P)</f>
        <v>0</v>
      </c>
    </row>
    <row r="81" spans="1:15" x14ac:dyDescent="0.25">
      <c r="A81" s="49">
        <v>2047</v>
      </c>
      <c r="B81" s="49">
        <f t="shared" si="3"/>
        <v>1991</v>
      </c>
      <c r="C81" s="49">
        <f t="shared" si="2"/>
        <v>2047</v>
      </c>
      <c r="D81" s="49">
        <f>SUMIF(DataQ!$B:$B,DataA!$A81,DataQ!D:D)</f>
        <v>0</v>
      </c>
      <c r="E81" s="49">
        <f>AVERAGEIF(DataQ!$B:$B,DataA!$A81,DataQ!E:E)</f>
        <v>0</v>
      </c>
      <c r="F81" s="49">
        <f>SUMIF(DataQ!$B:$B,DataA!$A81,DataQ!F:F)</f>
        <v>0</v>
      </c>
      <c r="G81" s="49">
        <f>SUMIF(DataQ!$B:$B,DataA!$A81,DataQ!G:G)</f>
        <v>0</v>
      </c>
      <c r="H81" s="49">
        <f>SUMIF(DataQ!$B:$B,DataA!$A81,DataQ!H:H)</f>
        <v>0</v>
      </c>
      <c r="I81" s="49">
        <f>AVERAGEIF(DataQ!$B:$B,DataA!$A81,DataQ!I:I)</f>
        <v>0</v>
      </c>
      <c r="J81" s="49">
        <f>SUMIF(DataQ!$B:$B,DataA!$A81,DataQ!K:K)</f>
        <v>0</v>
      </c>
      <c r="K81" s="49">
        <f>AVERAGEIF(DataQ!$B:$B,DataA!$A81,DataQ!L:L)</f>
        <v>0</v>
      </c>
      <c r="L81" s="49">
        <f>SUMIF(DataQ!$B:$B,DataA!$A81,DataQ!M:M)</f>
        <v>0</v>
      </c>
      <c r="M81" s="49">
        <f>SUMIF(DataQ!$B:$B,DataA!$A81,DataQ!N:N)</f>
        <v>0</v>
      </c>
      <c r="N81" s="49">
        <f>SUMIF(DataQ!$B:$B,DataA!$A81,DataQ!O:O)</f>
        <v>0</v>
      </c>
      <c r="O81" s="49">
        <f>AVERAGEIF(DataQ!$B:$B,DataA!$A81,DataQ!P:P)</f>
        <v>0</v>
      </c>
    </row>
    <row r="82" spans="1:15" x14ac:dyDescent="0.25">
      <c r="A82" s="49">
        <v>2048</v>
      </c>
      <c r="B82" s="49">
        <f t="shared" si="3"/>
        <v>1991</v>
      </c>
      <c r="C82" s="49">
        <f t="shared" si="2"/>
        <v>2048</v>
      </c>
      <c r="D82" s="49">
        <f>SUMIF(DataQ!$B:$B,DataA!$A82,DataQ!D:D)</f>
        <v>0</v>
      </c>
      <c r="E82" s="49">
        <f>AVERAGEIF(DataQ!$B:$B,DataA!$A82,DataQ!E:E)</f>
        <v>0</v>
      </c>
      <c r="F82" s="49">
        <f>SUMIF(DataQ!$B:$B,DataA!$A82,DataQ!F:F)</f>
        <v>0</v>
      </c>
      <c r="G82" s="49">
        <f>SUMIF(DataQ!$B:$B,DataA!$A82,DataQ!G:G)</f>
        <v>0</v>
      </c>
      <c r="H82" s="49">
        <f>SUMIF(DataQ!$B:$B,DataA!$A82,DataQ!H:H)</f>
        <v>0</v>
      </c>
      <c r="I82" s="49">
        <f>AVERAGEIF(DataQ!$B:$B,DataA!$A82,DataQ!I:I)</f>
        <v>0</v>
      </c>
      <c r="J82" s="49">
        <f>SUMIF(DataQ!$B:$B,DataA!$A82,DataQ!K:K)</f>
        <v>0</v>
      </c>
      <c r="K82" s="49">
        <f>AVERAGEIF(DataQ!$B:$B,DataA!$A82,DataQ!L:L)</f>
        <v>0</v>
      </c>
      <c r="L82" s="49">
        <f>SUMIF(DataQ!$B:$B,DataA!$A82,DataQ!M:M)</f>
        <v>0</v>
      </c>
      <c r="M82" s="49">
        <f>SUMIF(DataQ!$B:$B,DataA!$A82,DataQ!N:N)</f>
        <v>0</v>
      </c>
      <c r="N82" s="49">
        <f>SUMIF(DataQ!$B:$B,DataA!$A82,DataQ!O:O)</f>
        <v>0</v>
      </c>
      <c r="O82" s="49">
        <f>AVERAGEIF(DataQ!$B:$B,DataA!$A82,DataQ!P:P)</f>
        <v>0</v>
      </c>
    </row>
    <row r="83" spans="1:15" x14ac:dyDescent="0.25">
      <c r="A83" s="49">
        <v>2049</v>
      </c>
      <c r="B83" s="49">
        <f t="shared" si="3"/>
        <v>1992</v>
      </c>
      <c r="C83" s="49">
        <f t="shared" si="2"/>
        <v>2049</v>
      </c>
      <c r="D83" s="49">
        <f>SUMIF(DataQ!$B:$B,DataA!$A83,DataQ!D:D)</f>
        <v>0</v>
      </c>
      <c r="E83" s="49">
        <f>AVERAGEIF(DataQ!$B:$B,DataA!$A83,DataQ!E:E)</f>
        <v>0</v>
      </c>
      <c r="F83" s="49">
        <f>SUMIF(DataQ!$B:$B,DataA!$A83,DataQ!F:F)</f>
        <v>0</v>
      </c>
      <c r="G83" s="49">
        <f>SUMIF(DataQ!$B:$B,DataA!$A83,DataQ!G:G)</f>
        <v>0</v>
      </c>
      <c r="H83" s="49">
        <f>SUMIF(DataQ!$B:$B,DataA!$A83,DataQ!H:H)</f>
        <v>0</v>
      </c>
      <c r="I83" s="49">
        <f>AVERAGEIF(DataQ!$B:$B,DataA!$A83,DataQ!I:I)</f>
        <v>0</v>
      </c>
      <c r="J83" s="49">
        <f>SUMIF(DataQ!$B:$B,DataA!$A83,DataQ!K:K)</f>
        <v>0</v>
      </c>
      <c r="K83" s="49">
        <f>AVERAGEIF(DataQ!$B:$B,DataA!$A83,DataQ!L:L)</f>
        <v>0</v>
      </c>
      <c r="L83" s="49">
        <f>SUMIF(DataQ!$B:$B,DataA!$A83,DataQ!M:M)</f>
        <v>0</v>
      </c>
      <c r="M83" s="49">
        <f>SUMIF(DataQ!$B:$B,DataA!$A83,DataQ!N:N)</f>
        <v>0</v>
      </c>
      <c r="N83" s="49">
        <f>SUMIF(DataQ!$B:$B,DataA!$A83,DataQ!O:O)</f>
        <v>0</v>
      </c>
      <c r="O83" s="49">
        <f>AVERAGEIF(DataQ!$B:$B,DataA!$A83,DataQ!P:P)</f>
        <v>0</v>
      </c>
    </row>
    <row r="84" spans="1:15" x14ac:dyDescent="0.25">
      <c r="A84" s="49">
        <v>2050</v>
      </c>
      <c r="B84" s="49">
        <f t="shared" si="3"/>
        <v>1992</v>
      </c>
      <c r="C84" s="49">
        <f t="shared" si="2"/>
        <v>2050</v>
      </c>
      <c r="D84" s="49">
        <f>SUMIF(DataQ!$B:$B,DataA!$A84,DataQ!D:D)</f>
        <v>0</v>
      </c>
      <c r="E84" s="49">
        <f>AVERAGEIF(DataQ!$B:$B,DataA!$A84,DataQ!E:E)</f>
        <v>0</v>
      </c>
      <c r="F84" s="49">
        <f>SUMIF(DataQ!$B:$B,DataA!$A84,DataQ!F:F)</f>
        <v>0</v>
      </c>
      <c r="G84" s="49">
        <f>SUMIF(DataQ!$B:$B,DataA!$A84,DataQ!G:G)</f>
        <v>0</v>
      </c>
      <c r="H84" s="49">
        <f>SUMIF(DataQ!$B:$B,DataA!$A84,DataQ!H:H)</f>
        <v>0</v>
      </c>
      <c r="I84" s="49">
        <f>AVERAGEIF(DataQ!$B:$B,DataA!$A84,DataQ!I:I)</f>
        <v>0</v>
      </c>
      <c r="J84" s="49">
        <f>SUMIF(DataQ!$B:$B,DataA!$A84,DataQ!K:K)</f>
        <v>0</v>
      </c>
      <c r="K84" s="49">
        <f>AVERAGEIF(DataQ!$B:$B,DataA!$A84,DataQ!L:L)</f>
        <v>0</v>
      </c>
      <c r="L84" s="49">
        <f>SUMIF(DataQ!$B:$B,DataA!$A84,DataQ!M:M)</f>
        <v>0</v>
      </c>
      <c r="M84" s="49">
        <f>SUMIF(DataQ!$B:$B,DataA!$A84,DataQ!N:N)</f>
        <v>0</v>
      </c>
      <c r="N84" s="49">
        <f>SUMIF(DataQ!$B:$B,DataA!$A84,DataQ!O:O)</f>
        <v>0</v>
      </c>
      <c r="O84" s="49">
        <f>AVERAGEIF(DataQ!$B:$B,DataA!$A84,DataQ!P:P)</f>
        <v>0</v>
      </c>
    </row>
    <row r="85" spans="1:15" x14ac:dyDescent="0.25">
      <c r="A85" s="49">
        <v>2051</v>
      </c>
      <c r="B85" s="49">
        <f t="shared" si="3"/>
        <v>1992</v>
      </c>
      <c r="C85" s="49">
        <f t="shared" si="2"/>
        <v>2051</v>
      </c>
      <c r="D85" s="49">
        <f>SUMIF(DataQ!$B:$B,DataA!$A85,DataQ!D:D)</f>
        <v>0</v>
      </c>
      <c r="E85" s="49">
        <f>AVERAGEIF(DataQ!$B:$B,DataA!$A85,DataQ!E:E)</f>
        <v>0</v>
      </c>
      <c r="F85" s="49">
        <f>SUMIF(DataQ!$B:$B,DataA!$A85,DataQ!F:F)</f>
        <v>0</v>
      </c>
      <c r="G85" s="49">
        <f>SUMIF(DataQ!$B:$B,DataA!$A85,DataQ!G:G)</f>
        <v>0</v>
      </c>
      <c r="H85" s="49">
        <f>SUMIF(DataQ!$B:$B,DataA!$A85,DataQ!H:H)</f>
        <v>0</v>
      </c>
      <c r="I85" s="49">
        <f>AVERAGEIF(DataQ!$B:$B,DataA!$A85,DataQ!I:I)</f>
        <v>0</v>
      </c>
      <c r="J85" s="49">
        <f>SUMIF(DataQ!$B:$B,DataA!$A85,DataQ!K:K)</f>
        <v>0</v>
      </c>
      <c r="K85" s="49">
        <f>AVERAGEIF(DataQ!$B:$B,DataA!$A85,DataQ!L:L)</f>
        <v>0</v>
      </c>
      <c r="L85" s="49">
        <f>SUMIF(DataQ!$B:$B,DataA!$A85,DataQ!M:M)</f>
        <v>0</v>
      </c>
      <c r="M85" s="49">
        <f>SUMIF(DataQ!$B:$B,DataA!$A85,DataQ!N:N)</f>
        <v>0</v>
      </c>
      <c r="N85" s="49">
        <f>SUMIF(DataQ!$B:$B,DataA!$A85,DataQ!O:O)</f>
        <v>0</v>
      </c>
      <c r="O85" s="49">
        <f>AVERAGEIF(DataQ!$B:$B,DataA!$A85,DataQ!P:P)</f>
        <v>0</v>
      </c>
    </row>
    <row r="86" spans="1:15" x14ac:dyDescent="0.25">
      <c r="A86" s="49">
        <v>2052</v>
      </c>
      <c r="B86" s="49">
        <f t="shared" si="3"/>
        <v>1992</v>
      </c>
      <c r="C86" s="49">
        <f t="shared" si="2"/>
        <v>2052</v>
      </c>
      <c r="D86" s="49">
        <f>SUMIF(DataQ!$B:$B,DataA!$A86,DataQ!D:D)</f>
        <v>0</v>
      </c>
      <c r="E86" s="49">
        <f>AVERAGEIF(DataQ!$B:$B,DataA!$A86,DataQ!E:E)</f>
        <v>0</v>
      </c>
      <c r="F86" s="49">
        <f>SUMIF(DataQ!$B:$B,DataA!$A86,DataQ!F:F)</f>
        <v>0</v>
      </c>
      <c r="G86" s="49">
        <f>SUMIF(DataQ!$B:$B,DataA!$A86,DataQ!G:G)</f>
        <v>0</v>
      </c>
      <c r="H86" s="49">
        <f>SUMIF(DataQ!$B:$B,DataA!$A86,DataQ!H:H)</f>
        <v>0</v>
      </c>
      <c r="I86" s="49">
        <f>AVERAGEIF(DataQ!$B:$B,DataA!$A86,DataQ!I:I)</f>
        <v>0</v>
      </c>
      <c r="J86" s="49">
        <f>SUMIF(DataQ!$B:$B,DataA!$A86,DataQ!K:K)</f>
        <v>0</v>
      </c>
      <c r="K86" s="49">
        <f>AVERAGEIF(DataQ!$B:$B,DataA!$A86,DataQ!L:L)</f>
        <v>0</v>
      </c>
      <c r="L86" s="49">
        <f>SUMIF(DataQ!$B:$B,DataA!$A86,DataQ!M:M)</f>
        <v>0</v>
      </c>
      <c r="M86" s="49">
        <f>SUMIF(DataQ!$B:$B,DataA!$A86,DataQ!N:N)</f>
        <v>0</v>
      </c>
      <c r="N86" s="49">
        <f>SUMIF(DataQ!$B:$B,DataA!$A86,DataQ!O:O)</f>
        <v>0</v>
      </c>
      <c r="O86" s="49">
        <f>AVERAGEIF(DataQ!$B:$B,DataA!$A86,DataQ!P:P)</f>
        <v>0</v>
      </c>
    </row>
    <row r="87" spans="1:15" x14ac:dyDescent="0.25">
      <c r="A87" s="49">
        <v>2053</v>
      </c>
      <c r="B87" s="49">
        <f t="shared" si="3"/>
        <v>1993</v>
      </c>
      <c r="C87" s="49">
        <f t="shared" si="2"/>
        <v>2053</v>
      </c>
      <c r="D87" s="49">
        <f>SUMIF(DataQ!$B:$B,DataA!$A87,DataQ!D:D)</f>
        <v>0</v>
      </c>
      <c r="E87" s="49">
        <f>AVERAGEIF(DataQ!$B:$B,DataA!$A87,DataQ!E:E)</f>
        <v>0</v>
      </c>
      <c r="F87" s="49">
        <f>SUMIF(DataQ!$B:$B,DataA!$A87,DataQ!F:F)</f>
        <v>0</v>
      </c>
      <c r="G87" s="49">
        <f>SUMIF(DataQ!$B:$B,DataA!$A87,DataQ!G:G)</f>
        <v>0</v>
      </c>
      <c r="H87" s="49">
        <f>SUMIF(DataQ!$B:$B,DataA!$A87,DataQ!H:H)</f>
        <v>0</v>
      </c>
      <c r="I87" s="49">
        <f>AVERAGEIF(DataQ!$B:$B,DataA!$A87,DataQ!I:I)</f>
        <v>0</v>
      </c>
      <c r="J87" s="49">
        <f>SUMIF(DataQ!$B:$B,DataA!$A87,DataQ!K:K)</f>
        <v>0</v>
      </c>
      <c r="K87" s="49">
        <f>AVERAGEIF(DataQ!$B:$B,DataA!$A87,DataQ!L:L)</f>
        <v>0</v>
      </c>
      <c r="L87" s="49">
        <f>SUMIF(DataQ!$B:$B,DataA!$A87,DataQ!M:M)</f>
        <v>0</v>
      </c>
      <c r="M87" s="49">
        <f>SUMIF(DataQ!$B:$B,DataA!$A87,DataQ!N:N)</f>
        <v>0</v>
      </c>
      <c r="N87" s="49">
        <f>SUMIF(DataQ!$B:$B,DataA!$A87,DataQ!O:O)</f>
        <v>0</v>
      </c>
      <c r="O87" s="49">
        <f>AVERAGEIF(DataQ!$B:$B,DataA!$A87,DataQ!P:P)</f>
        <v>0</v>
      </c>
    </row>
    <row r="88" spans="1:15" x14ac:dyDescent="0.25">
      <c r="A88" s="49">
        <v>2054</v>
      </c>
      <c r="B88" s="49">
        <f t="shared" si="3"/>
        <v>1993</v>
      </c>
      <c r="C88" s="49">
        <f t="shared" si="2"/>
        <v>2054</v>
      </c>
      <c r="D88" s="49">
        <f>SUMIF(DataQ!$B:$B,DataA!$A88,DataQ!D:D)</f>
        <v>0</v>
      </c>
      <c r="E88" s="49">
        <f>AVERAGEIF(DataQ!$B:$B,DataA!$A88,DataQ!E:E)</f>
        <v>0</v>
      </c>
      <c r="F88" s="49">
        <f>SUMIF(DataQ!$B:$B,DataA!$A88,DataQ!F:F)</f>
        <v>0</v>
      </c>
      <c r="G88" s="49">
        <f>SUMIF(DataQ!$B:$B,DataA!$A88,DataQ!G:G)</f>
        <v>0</v>
      </c>
      <c r="H88" s="49">
        <f>SUMIF(DataQ!$B:$B,DataA!$A88,DataQ!H:H)</f>
        <v>0</v>
      </c>
      <c r="I88" s="49">
        <f>AVERAGEIF(DataQ!$B:$B,DataA!$A88,DataQ!I:I)</f>
        <v>0</v>
      </c>
      <c r="J88" s="49">
        <f>SUMIF(DataQ!$B:$B,DataA!$A88,DataQ!K:K)</f>
        <v>0</v>
      </c>
      <c r="K88" s="49">
        <f>AVERAGEIF(DataQ!$B:$B,DataA!$A88,DataQ!L:L)</f>
        <v>0</v>
      </c>
      <c r="L88" s="49">
        <f>SUMIF(DataQ!$B:$B,DataA!$A88,DataQ!M:M)</f>
        <v>0</v>
      </c>
      <c r="M88" s="49">
        <f>SUMIF(DataQ!$B:$B,DataA!$A88,DataQ!N:N)</f>
        <v>0</v>
      </c>
      <c r="N88" s="49">
        <f>SUMIF(DataQ!$B:$B,DataA!$A88,DataQ!O:O)</f>
        <v>0</v>
      </c>
      <c r="O88" s="49">
        <f>AVERAGEIF(DataQ!$B:$B,DataA!$A88,DataQ!P:P)</f>
        <v>0</v>
      </c>
    </row>
    <row r="89" spans="1:15" x14ac:dyDescent="0.25">
      <c r="A89" s="49">
        <v>2055</v>
      </c>
      <c r="B89" s="49">
        <f t="shared" si="3"/>
        <v>1993</v>
      </c>
      <c r="C89" s="49">
        <f t="shared" si="2"/>
        <v>2055</v>
      </c>
      <c r="D89" s="49">
        <f>SUMIF(DataQ!$B:$B,DataA!$A89,DataQ!D:D)</f>
        <v>0</v>
      </c>
      <c r="E89" s="49">
        <f>AVERAGEIF(DataQ!$B:$B,DataA!$A89,DataQ!E:E)</f>
        <v>0</v>
      </c>
      <c r="F89" s="49">
        <f>SUMIF(DataQ!$B:$B,DataA!$A89,DataQ!F:F)</f>
        <v>0</v>
      </c>
      <c r="G89" s="49">
        <f>SUMIF(DataQ!$B:$B,DataA!$A89,DataQ!G:G)</f>
        <v>0</v>
      </c>
      <c r="H89" s="49">
        <f>SUMIF(DataQ!$B:$B,DataA!$A89,DataQ!H:H)</f>
        <v>0</v>
      </c>
      <c r="I89" s="49">
        <f>AVERAGEIF(DataQ!$B:$B,DataA!$A89,DataQ!I:I)</f>
        <v>0</v>
      </c>
      <c r="J89" s="49">
        <f>SUMIF(DataQ!$B:$B,DataA!$A89,DataQ!K:K)</f>
        <v>0</v>
      </c>
      <c r="K89" s="49">
        <f>AVERAGEIF(DataQ!$B:$B,DataA!$A89,DataQ!L:L)</f>
        <v>0</v>
      </c>
      <c r="L89" s="49">
        <f>SUMIF(DataQ!$B:$B,DataA!$A89,DataQ!M:M)</f>
        <v>0</v>
      </c>
      <c r="M89" s="49">
        <f>SUMIF(DataQ!$B:$B,DataA!$A89,DataQ!N:N)</f>
        <v>0</v>
      </c>
      <c r="N89" s="49">
        <f>SUMIF(DataQ!$B:$B,DataA!$A89,DataQ!O:O)</f>
        <v>0</v>
      </c>
      <c r="O89" s="49">
        <f>AVERAGEIF(DataQ!$B:$B,DataA!$A89,DataQ!P:P)</f>
        <v>0</v>
      </c>
    </row>
    <row r="90" spans="1:15" x14ac:dyDescent="0.25">
      <c r="A90" s="49">
        <v>2056</v>
      </c>
      <c r="B90" s="49">
        <f t="shared" si="3"/>
        <v>1993</v>
      </c>
      <c r="C90" s="49">
        <f t="shared" si="2"/>
        <v>2056</v>
      </c>
      <c r="D90" s="49">
        <f>SUMIF(DataQ!$B:$B,DataA!$A90,DataQ!D:D)</f>
        <v>0</v>
      </c>
      <c r="E90" s="49">
        <f>AVERAGEIF(DataQ!$B:$B,DataA!$A90,DataQ!E:E)</f>
        <v>0</v>
      </c>
      <c r="F90" s="49">
        <f>SUMIF(DataQ!$B:$B,DataA!$A90,DataQ!F:F)</f>
        <v>0</v>
      </c>
      <c r="G90" s="49">
        <f>SUMIF(DataQ!$B:$B,DataA!$A90,DataQ!G:G)</f>
        <v>0</v>
      </c>
      <c r="H90" s="49">
        <f>SUMIF(DataQ!$B:$B,DataA!$A90,DataQ!H:H)</f>
        <v>0</v>
      </c>
      <c r="I90" s="49">
        <f>AVERAGEIF(DataQ!$B:$B,DataA!$A90,DataQ!I:I)</f>
        <v>0</v>
      </c>
      <c r="J90" s="49">
        <f>SUMIF(DataQ!$B:$B,DataA!$A90,DataQ!K:K)</f>
        <v>0</v>
      </c>
      <c r="K90" s="49">
        <f>AVERAGEIF(DataQ!$B:$B,DataA!$A90,DataQ!L:L)</f>
        <v>0</v>
      </c>
      <c r="L90" s="49">
        <f>SUMIF(DataQ!$B:$B,DataA!$A90,DataQ!M:M)</f>
        <v>0</v>
      </c>
      <c r="M90" s="49">
        <f>SUMIF(DataQ!$B:$B,DataA!$A90,DataQ!N:N)</f>
        <v>0</v>
      </c>
      <c r="N90" s="49">
        <f>SUMIF(DataQ!$B:$B,DataA!$A90,DataQ!O:O)</f>
        <v>0</v>
      </c>
      <c r="O90" s="49">
        <f>AVERAGEIF(DataQ!$B:$B,DataA!$A90,DataQ!P:P)</f>
        <v>0</v>
      </c>
    </row>
    <row r="91" spans="1:15" x14ac:dyDescent="0.25">
      <c r="A91" s="49">
        <v>2057</v>
      </c>
      <c r="B91" s="49">
        <f t="shared" si="3"/>
        <v>1994</v>
      </c>
      <c r="C91" s="49">
        <f t="shared" si="2"/>
        <v>2057</v>
      </c>
      <c r="D91" s="49">
        <f>SUMIF(DataQ!$B:$B,DataA!$A91,DataQ!D:D)</f>
        <v>0</v>
      </c>
      <c r="E91" s="49">
        <f>AVERAGEIF(DataQ!$B:$B,DataA!$A91,DataQ!E:E)</f>
        <v>0</v>
      </c>
      <c r="F91" s="49">
        <f>SUMIF(DataQ!$B:$B,DataA!$A91,DataQ!F:F)</f>
        <v>0</v>
      </c>
      <c r="G91" s="49">
        <f>SUMIF(DataQ!$B:$B,DataA!$A91,DataQ!G:G)</f>
        <v>0</v>
      </c>
      <c r="H91" s="49">
        <f>SUMIF(DataQ!$B:$B,DataA!$A91,DataQ!H:H)</f>
        <v>0</v>
      </c>
      <c r="I91" s="49">
        <f>AVERAGEIF(DataQ!$B:$B,DataA!$A91,DataQ!I:I)</f>
        <v>0</v>
      </c>
      <c r="J91" s="49">
        <f>SUMIF(DataQ!$B:$B,DataA!$A91,DataQ!K:K)</f>
        <v>0</v>
      </c>
      <c r="K91" s="49">
        <f>AVERAGEIF(DataQ!$B:$B,DataA!$A91,DataQ!L:L)</f>
        <v>0</v>
      </c>
      <c r="L91" s="49">
        <f>SUMIF(DataQ!$B:$B,DataA!$A91,DataQ!M:M)</f>
        <v>0</v>
      </c>
      <c r="M91" s="49">
        <f>SUMIF(DataQ!$B:$B,DataA!$A91,DataQ!N:N)</f>
        <v>0</v>
      </c>
      <c r="N91" s="49">
        <f>SUMIF(DataQ!$B:$B,DataA!$A91,DataQ!O:O)</f>
        <v>0</v>
      </c>
      <c r="O91" s="49">
        <f>AVERAGEIF(DataQ!$B:$B,DataA!$A91,DataQ!P:P)</f>
        <v>0</v>
      </c>
    </row>
    <row r="92" spans="1:15" x14ac:dyDescent="0.25">
      <c r="A92" s="49">
        <v>2058</v>
      </c>
      <c r="B92" s="49">
        <f t="shared" si="3"/>
        <v>1994</v>
      </c>
      <c r="C92" s="49">
        <f t="shared" si="2"/>
        <v>2058</v>
      </c>
      <c r="D92" s="49">
        <f>SUMIF(DataQ!$B:$B,DataA!$A92,DataQ!D:D)</f>
        <v>0</v>
      </c>
      <c r="E92" s="49">
        <f>AVERAGEIF(DataQ!$B:$B,DataA!$A92,DataQ!E:E)</f>
        <v>0</v>
      </c>
      <c r="F92" s="49">
        <f>SUMIF(DataQ!$B:$B,DataA!$A92,DataQ!F:F)</f>
        <v>0</v>
      </c>
      <c r="G92" s="49">
        <f>SUMIF(DataQ!$B:$B,DataA!$A92,DataQ!G:G)</f>
        <v>0</v>
      </c>
      <c r="H92" s="49">
        <f>SUMIF(DataQ!$B:$B,DataA!$A92,DataQ!H:H)</f>
        <v>0</v>
      </c>
      <c r="I92" s="49">
        <f>AVERAGEIF(DataQ!$B:$B,DataA!$A92,DataQ!I:I)</f>
        <v>0</v>
      </c>
      <c r="J92" s="49">
        <f>SUMIF(DataQ!$B:$B,DataA!$A92,DataQ!K:K)</f>
        <v>0</v>
      </c>
      <c r="K92" s="49">
        <f>AVERAGEIF(DataQ!$B:$B,DataA!$A92,DataQ!L:L)</f>
        <v>0</v>
      </c>
      <c r="L92" s="49">
        <f>SUMIF(DataQ!$B:$B,DataA!$A92,DataQ!M:M)</f>
        <v>0</v>
      </c>
      <c r="M92" s="49">
        <f>SUMIF(DataQ!$B:$B,DataA!$A92,DataQ!N:N)</f>
        <v>0</v>
      </c>
      <c r="N92" s="49">
        <f>SUMIF(DataQ!$B:$B,DataA!$A92,DataQ!O:O)</f>
        <v>0</v>
      </c>
      <c r="O92" s="49">
        <f>AVERAGEIF(DataQ!$B:$B,DataA!$A92,DataQ!P:P)</f>
        <v>0</v>
      </c>
    </row>
    <row r="93" spans="1:15" x14ac:dyDescent="0.25">
      <c r="A93" s="49">
        <v>2059</v>
      </c>
      <c r="B93" s="49">
        <f t="shared" si="3"/>
        <v>1994</v>
      </c>
      <c r="C93" s="49">
        <f t="shared" si="2"/>
        <v>2059</v>
      </c>
      <c r="D93" s="49">
        <f>SUMIF(DataQ!$B:$B,DataA!$A93,DataQ!D:D)</f>
        <v>0</v>
      </c>
      <c r="E93" s="49">
        <f>AVERAGEIF(DataQ!$B:$B,DataA!$A93,DataQ!E:E)</f>
        <v>0</v>
      </c>
      <c r="F93" s="49">
        <f>SUMIF(DataQ!$B:$B,DataA!$A93,DataQ!F:F)</f>
        <v>0</v>
      </c>
      <c r="G93" s="49">
        <f>SUMIF(DataQ!$B:$B,DataA!$A93,DataQ!G:G)</f>
        <v>0</v>
      </c>
      <c r="H93" s="49">
        <f>SUMIF(DataQ!$B:$B,DataA!$A93,DataQ!H:H)</f>
        <v>0</v>
      </c>
      <c r="I93" s="49">
        <f>AVERAGEIF(DataQ!$B:$B,DataA!$A93,DataQ!I:I)</f>
        <v>0</v>
      </c>
      <c r="J93" s="49">
        <f>SUMIF(DataQ!$B:$B,DataA!$A93,DataQ!K:K)</f>
        <v>0</v>
      </c>
      <c r="K93" s="49">
        <f>AVERAGEIF(DataQ!$B:$B,DataA!$A93,DataQ!L:L)</f>
        <v>0</v>
      </c>
      <c r="L93" s="49">
        <f>SUMIF(DataQ!$B:$B,DataA!$A93,DataQ!M:M)</f>
        <v>0</v>
      </c>
      <c r="M93" s="49">
        <f>SUMIF(DataQ!$B:$B,DataA!$A93,DataQ!N:N)</f>
        <v>0</v>
      </c>
      <c r="N93" s="49">
        <f>SUMIF(DataQ!$B:$B,DataA!$A93,DataQ!O:O)</f>
        <v>0</v>
      </c>
      <c r="O93" s="49">
        <f>AVERAGEIF(DataQ!$B:$B,DataA!$A93,DataQ!P:P)</f>
        <v>0</v>
      </c>
    </row>
    <row r="94" spans="1:15" x14ac:dyDescent="0.25">
      <c r="A94" s="49">
        <v>2060</v>
      </c>
      <c r="B94" s="49">
        <f t="shared" si="3"/>
        <v>1994</v>
      </c>
      <c r="C94" s="49">
        <f t="shared" si="2"/>
        <v>2060</v>
      </c>
      <c r="D94" s="49">
        <f>SUMIF(DataQ!$B:$B,DataA!$A94,DataQ!D:D)</f>
        <v>0</v>
      </c>
      <c r="E94" s="49">
        <f>AVERAGEIF(DataQ!$B:$B,DataA!$A94,DataQ!E:E)</f>
        <v>0</v>
      </c>
      <c r="F94" s="49">
        <f>SUMIF(DataQ!$B:$B,DataA!$A94,DataQ!F:F)</f>
        <v>0</v>
      </c>
      <c r="G94" s="49">
        <f>SUMIF(DataQ!$B:$B,DataA!$A94,DataQ!G:G)</f>
        <v>0</v>
      </c>
      <c r="H94" s="49">
        <f>SUMIF(DataQ!$B:$B,DataA!$A94,DataQ!H:H)</f>
        <v>0</v>
      </c>
      <c r="I94" s="49">
        <f>AVERAGEIF(DataQ!$B:$B,DataA!$A94,DataQ!I:I)</f>
        <v>0</v>
      </c>
      <c r="J94" s="49">
        <f>SUMIF(DataQ!$B:$B,DataA!$A94,DataQ!K:K)</f>
        <v>0</v>
      </c>
      <c r="K94" s="49">
        <f>AVERAGEIF(DataQ!$B:$B,DataA!$A94,DataQ!L:L)</f>
        <v>0</v>
      </c>
      <c r="L94" s="49">
        <f>SUMIF(DataQ!$B:$B,DataA!$A94,DataQ!M:M)</f>
        <v>0</v>
      </c>
      <c r="M94" s="49">
        <f>SUMIF(DataQ!$B:$B,DataA!$A94,DataQ!N:N)</f>
        <v>0</v>
      </c>
      <c r="N94" s="49">
        <f>SUMIF(DataQ!$B:$B,DataA!$A94,DataQ!O:O)</f>
        <v>0</v>
      </c>
      <c r="O94" s="49">
        <f>AVERAGEIF(DataQ!$B:$B,DataA!$A94,DataQ!P:P)</f>
        <v>0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E888-483C-4DF2-AD69-D16BBCF81A8D}">
  <dimension ref="A1:NF25"/>
  <sheetViews>
    <sheetView workbookViewId="0">
      <pane xSplit="6" ySplit="1" topLeftCell="MW2" activePane="bottomRight" state="frozen"/>
      <selection pane="topRight" activeCell="G1" sqref="G1"/>
      <selection pane="bottomLeft" activeCell="A2" sqref="A2"/>
      <selection pane="bottomRight" activeCell="B25" sqref="B25"/>
    </sheetView>
  </sheetViews>
  <sheetFormatPr defaultRowHeight="15" x14ac:dyDescent="0.25"/>
  <cols>
    <col min="1" max="1" width="15.7109375" customWidth="1"/>
    <col min="2" max="3" width="20.7109375" customWidth="1"/>
    <col min="4" max="5" width="10.7109375" customWidth="1"/>
    <col min="6" max="6" width="15.7109375" customWidth="1"/>
    <col min="7" max="359" width="10.7109375" customWidth="1"/>
    <col min="360" max="360" width="20.7109375" customWidth="1"/>
    <col min="361" max="362" width="15.7109375" customWidth="1"/>
    <col min="363" max="364" width="20.7109375" customWidth="1"/>
    <col min="365" max="365" width="18.7109375" customWidth="1"/>
    <col min="366" max="367" width="22.7109375" customWidth="1"/>
    <col min="368" max="368" width="13.7109375" customWidth="1"/>
    <col min="369" max="369" width="14.7109375" customWidth="1"/>
    <col min="370" max="370" width="10.7109375" customWidth="1"/>
  </cols>
  <sheetData>
    <row r="1" spans="1:370" ht="30" x14ac:dyDescent="0.25">
      <c r="A1" s="46" t="s">
        <v>1932</v>
      </c>
      <c r="B1" s="46" t="s">
        <v>1933</v>
      </c>
      <c r="C1" s="46" t="s">
        <v>1934</v>
      </c>
      <c r="D1" s="46" t="s">
        <v>1935</v>
      </c>
      <c r="E1" s="46" t="s">
        <v>1936</v>
      </c>
      <c r="F1" s="46" t="s">
        <v>1937</v>
      </c>
      <c r="G1" s="46" t="s">
        <v>1938</v>
      </c>
      <c r="H1" s="46" t="s">
        <v>1939</v>
      </c>
      <c r="I1" s="46" t="s">
        <v>1940</v>
      </c>
      <c r="J1" s="46" t="s">
        <v>1941</v>
      </c>
      <c r="K1" s="46" t="s">
        <v>1942</v>
      </c>
      <c r="L1" s="46" t="s">
        <v>1943</v>
      </c>
      <c r="M1" s="46" t="s">
        <v>1944</v>
      </c>
      <c r="N1" s="46" t="s">
        <v>1945</v>
      </c>
      <c r="O1" s="46" t="s">
        <v>1946</v>
      </c>
      <c r="P1" s="46" t="s">
        <v>1947</v>
      </c>
      <c r="Q1" s="46" t="s">
        <v>1948</v>
      </c>
      <c r="R1" s="46" t="s">
        <v>1949</v>
      </c>
      <c r="S1" s="46" t="s">
        <v>1950</v>
      </c>
      <c r="T1" s="46" t="s">
        <v>1951</v>
      </c>
      <c r="U1" s="46" t="s">
        <v>1952</v>
      </c>
      <c r="V1" s="46" t="s">
        <v>1953</v>
      </c>
      <c r="W1" s="46" t="s">
        <v>1954</v>
      </c>
      <c r="X1" s="46" t="s">
        <v>1955</v>
      </c>
      <c r="Y1" s="46" t="s">
        <v>1956</v>
      </c>
      <c r="Z1" s="46" t="s">
        <v>1957</v>
      </c>
      <c r="AA1" s="46" t="s">
        <v>1958</v>
      </c>
      <c r="AB1" s="46" t="s">
        <v>1959</v>
      </c>
      <c r="AC1" s="46" t="s">
        <v>1960</v>
      </c>
      <c r="AD1" s="46" t="s">
        <v>1961</v>
      </c>
      <c r="AE1" s="46" t="s">
        <v>1962</v>
      </c>
      <c r="AF1" s="46" t="s">
        <v>1963</v>
      </c>
      <c r="AG1" s="46" t="s">
        <v>1964</v>
      </c>
      <c r="AH1" s="46" t="s">
        <v>1965</v>
      </c>
      <c r="AI1" s="46" t="s">
        <v>1966</v>
      </c>
      <c r="AJ1" s="46" t="s">
        <v>1967</v>
      </c>
      <c r="AK1" s="46" t="s">
        <v>1968</v>
      </c>
      <c r="AL1" s="46" t="s">
        <v>1969</v>
      </c>
      <c r="AM1" s="46" t="s">
        <v>1970</v>
      </c>
      <c r="AN1" s="46" t="s">
        <v>1971</v>
      </c>
      <c r="AO1" s="46" t="s">
        <v>1972</v>
      </c>
      <c r="AP1" s="46" t="s">
        <v>1973</v>
      </c>
      <c r="AQ1" s="46" t="s">
        <v>1974</v>
      </c>
      <c r="AR1" s="46" t="s">
        <v>1975</v>
      </c>
      <c r="AS1" s="46" t="s">
        <v>1976</v>
      </c>
      <c r="AT1" s="46" t="s">
        <v>1977</v>
      </c>
      <c r="AU1" s="46" t="s">
        <v>1978</v>
      </c>
      <c r="AV1" s="46" t="s">
        <v>1979</v>
      </c>
      <c r="AW1" s="46" t="s">
        <v>1980</v>
      </c>
      <c r="AX1" s="46" t="s">
        <v>1981</v>
      </c>
      <c r="AY1" s="46" t="s">
        <v>1982</v>
      </c>
      <c r="AZ1" s="46" t="s">
        <v>1983</v>
      </c>
      <c r="BA1" s="46" t="s">
        <v>1984</v>
      </c>
      <c r="BB1" s="46" t="s">
        <v>1985</v>
      </c>
      <c r="BC1" s="46" t="s">
        <v>1986</v>
      </c>
      <c r="BD1" s="46" t="s">
        <v>1987</v>
      </c>
      <c r="BE1" s="46" t="s">
        <v>1988</v>
      </c>
      <c r="BF1" s="46" t="s">
        <v>1989</v>
      </c>
      <c r="BG1" s="46" t="s">
        <v>1990</v>
      </c>
      <c r="BH1" s="46" t="s">
        <v>1991</v>
      </c>
      <c r="BI1" s="46" t="s">
        <v>1992</v>
      </c>
      <c r="BJ1" s="46" t="s">
        <v>1993</v>
      </c>
      <c r="BK1" s="46" t="s">
        <v>1994</v>
      </c>
      <c r="BL1" s="46" t="s">
        <v>1995</v>
      </c>
      <c r="BM1" s="46" t="s">
        <v>1996</v>
      </c>
      <c r="BN1" s="46" t="s">
        <v>1997</v>
      </c>
      <c r="BO1" s="46" t="s">
        <v>1998</v>
      </c>
      <c r="BP1" s="46" t="s">
        <v>1999</v>
      </c>
      <c r="BQ1" s="46" t="s">
        <v>2000</v>
      </c>
      <c r="BR1" s="46" t="s">
        <v>2001</v>
      </c>
      <c r="BS1" s="46" t="s">
        <v>2002</v>
      </c>
      <c r="BT1" s="46" t="s">
        <v>2003</v>
      </c>
      <c r="BU1" s="46" t="s">
        <v>2004</v>
      </c>
      <c r="BV1" s="46" t="s">
        <v>2005</v>
      </c>
      <c r="BW1" s="46" t="s">
        <v>2006</v>
      </c>
      <c r="BX1" s="46" t="s">
        <v>2007</v>
      </c>
      <c r="BY1" s="46" t="s">
        <v>2008</v>
      </c>
      <c r="BZ1" s="46" t="s">
        <v>2009</v>
      </c>
      <c r="CA1" s="46" t="s">
        <v>2010</v>
      </c>
      <c r="CB1" s="46" t="s">
        <v>2011</v>
      </c>
      <c r="CC1" s="46" t="s">
        <v>2012</v>
      </c>
      <c r="CD1" s="46" t="s">
        <v>2013</v>
      </c>
      <c r="CE1" s="46" t="s">
        <v>2014</v>
      </c>
      <c r="CF1" s="46" t="s">
        <v>2015</v>
      </c>
      <c r="CG1" s="46" t="s">
        <v>2016</v>
      </c>
      <c r="CH1" s="46" t="s">
        <v>2017</v>
      </c>
      <c r="CI1" s="46" t="s">
        <v>2018</v>
      </c>
      <c r="CJ1" s="46" t="s">
        <v>2019</v>
      </c>
      <c r="CK1" s="46" t="s">
        <v>2020</v>
      </c>
      <c r="CL1" s="46" t="s">
        <v>2021</v>
      </c>
      <c r="CM1" s="46" t="s">
        <v>2022</v>
      </c>
      <c r="CN1" s="46" t="s">
        <v>2023</v>
      </c>
      <c r="CO1" s="46" t="s">
        <v>2024</v>
      </c>
      <c r="CP1" s="46" t="s">
        <v>2025</v>
      </c>
      <c r="CQ1" s="46" t="s">
        <v>2026</v>
      </c>
      <c r="CR1" s="46" t="s">
        <v>2027</v>
      </c>
      <c r="CS1" s="46" t="s">
        <v>2028</v>
      </c>
      <c r="CT1" s="46" t="s">
        <v>2029</v>
      </c>
      <c r="CU1" s="46" t="s">
        <v>2030</v>
      </c>
      <c r="CV1" s="46" t="s">
        <v>2031</v>
      </c>
      <c r="CW1" s="46" t="s">
        <v>2032</v>
      </c>
      <c r="CX1" s="46" t="s">
        <v>2033</v>
      </c>
      <c r="CY1" s="46" t="s">
        <v>2034</v>
      </c>
      <c r="CZ1" s="46" t="s">
        <v>2035</v>
      </c>
      <c r="DA1" s="46" t="s">
        <v>2036</v>
      </c>
      <c r="DB1" s="46" t="s">
        <v>2037</v>
      </c>
      <c r="DC1" s="46" t="s">
        <v>2038</v>
      </c>
      <c r="DD1" s="46" t="s">
        <v>2039</v>
      </c>
      <c r="DE1" s="46" t="s">
        <v>2040</v>
      </c>
      <c r="DF1" s="46" t="s">
        <v>2041</v>
      </c>
      <c r="DG1" s="46" t="s">
        <v>2042</v>
      </c>
      <c r="DH1" s="46" t="s">
        <v>2043</v>
      </c>
      <c r="DI1" s="46" t="s">
        <v>2044</v>
      </c>
      <c r="DJ1" s="46" t="s">
        <v>2045</v>
      </c>
      <c r="DK1" s="46" t="s">
        <v>2046</v>
      </c>
      <c r="DL1" s="46" t="s">
        <v>2047</v>
      </c>
      <c r="DM1" s="46" t="s">
        <v>2048</v>
      </c>
      <c r="DN1" s="46" t="s">
        <v>2049</v>
      </c>
      <c r="DO1" s="46" t="s">
        <v>2050</v>
      </c>
      <c r="DP1" s="46" t="s">
        <v>2051</v>
      </c>
      <c r="DQ1" s="46" t="s">
        <v>2052</v>
      </c>
      <c r="DR1" s="46" t="s">
        <v>2053</v>
      </c>
      <c r="DS1" s="46" t="s">
        <v>2054</v>
      </c>
      <c r="DT1" s="46" t="s">
        <v>2055</v>
      </c>
      <c r="DU1" s="46" t="s">
        <v>2056</v>
      </c>
      <c r="DV1" s="46" t="s">
        <v>2057</v>
      </c>
      <c r="DW1" s="46" t="s">
        <v>2058</v>
      </c>
      <c r="DX1" s="46" t="s">
        <v>2059</v>
      </c>
      <c r="DY1" s="46" t="s">
        <v>2060</v>
      </c>
      <c r="DZ1" s="46" t="s">
        <v>2061</v>
      </c>
      <c r="EA1" s="46" t="s">
        <v>2062</v>
      </c>
      <c r="EB1" s="46" t="s">
        <v>2063</v>
      </c>
      <c r="EC1" s="46" t="s">
        <v>2064</v>
      </c>
      <c r="ED1" s="46" t="s">
        <v>2065</v>
      </c>
      <c r="EE1" s="46" t="s">
        <v>2066</v>
      </c>
      <c r="EF1" s="46" t="s">
        <v>2067</v>
      </c>
      <c r="EG1" s="46" t="s">
        <v>2068</v>
      </c>
      <c r="EH1" s="46" t="s">
        <v>2069</v>
      </c>
      <c r="EI1" s="46" t="s">
        <v>2070</v>
      </c>
      <c r="EJ1" s="46" t="s">
        <v>2071</v>
      </c>
      <c r="EK1" s="46" t="s">
        <v>2072</v>
      </c>
      <c r="EL1" s="46" t="s">
        <v>2073</v>
      </c>
      <c r="EM1" s="46" t="s">
        <v>2074</v>
      </c>
      <c r="EN1" s="46" t="s">
        <v>2075</v>
      </c>
      <c r="EO1" s="46" t="s">
        <v>2076</v>
      </c>
      <c r="EP1" s="46" t="s">
        <v>2077</v>
      </c>
      <c r="EQ1" s="46" t="s">
        <v>2078</v>
      </c>
      <c r="ER1" s="46" t="s">
        <v>2079</v>
      </c>
      <c r="ES1" s="46" t="s">
        <v>2080</v>
      </c>
      <c r="ET1" s="46" t="s">
        <v>2081</v>
      </c>
      <c r="EU1" s="46" t="s">
        <v>2082</v>
      </c>
      <c r="EV1" s="46" t="s">
        <v>2083</v>
      </c>
      <c r="EW1" s="46" t="s">
        <v>2084</v>
      </c>
      <c r="EX1" s="46" t="s">
        <v>2085</v>
      </c>
      <c r="EY1" s="46" t="s">
        <v>2086</v>
      </c>
      <c r="EZ1" s="46" t="s">
        <v>2087</v>
      </c>
      <c r="FA1" s="46" t="s">
        <v>2088</v>
      </c>
      <c r="FB1" s="46" t="s">
        <v>2089</v>
      </c>
      <c r="FC1" s="46" t="s">
        <v>2090</v>
      </c>
      <c r="FD1" s="46" t="s">
        <v>2091</v>
      </c>
      <c r="FE1" s="46" t="s">
        <v>2092</v>
      </c>
      <c r="FF1" s="46" t="s">
        <v>2093</v>
      </c>
      <c r="FG1" s="46" t="s">
        <v>2094</v>
      </c>
      <c r="FH1" s="46" t="s">
        <v>2095</v>
      </c>
      <c r="FI1" s="46" t="s">
        <v>2096</v>
      </c>
      <c r="FJ1" s="46" t="s">
        <v>2097</v>
      </c>
      <c r="FK1" s="46" t="s">
        <v>2098</v>
      </c>
      <c r="FL1" s="46" t="s">
        <v>2099</v>
      </c>
      <c r="FM1" s="46" t="s">
        <v>2100</v>
      </c>
      <c r="FN1" s="46" t="s">
        <v>2101</v>
      </c>
      <c r="FO1" s="46" t="s">
        <v>2102</v>
      </c>
      <c r="FP1" s="46" t="s">
        <v>2103</v>
      </c>
      <c r="FQ1" s="46" t="s">
        <v>2104</v>
      </c>
      <c r="FR1" s="46" t="s">
        <v>2105</v>
      </c>
      <c r="FS1" s="46" t="s">
        <v>2106</v>
      </c>
      <c r="FT1" s="46" t="s">
        <v>2107</v>
      </c>
      <c r="FU1" s="46" t="s">
        <v>2108</v>
      </c>
      <c r="FV1" s="46" t="s">
        <v>2109</v>
      </c>
      <c r="FW1" s="46" t="s">
        <v>2110</v>
      </c>
      <c r="FX1" s="46" t="s">
        <v>2111</v>
      </c>
      <c r="FY1" s="46" t="s">
        <v>2112</v>
      </c>
      <c r="FZ1" s="46" t="s">
        <v>2113</v>
      </c>
      <c r="GA1" s="46" t="s">
        <v>2114</v>
      </c>
      <c r="GB1" s="46" t="s">
        <v>2115</v>
      </c>
      <c r="GC1" s="46" t="s">
        <v>2116</v>
      </c>
      <c r="GD1" s="46" t="s">
        <v>2117</v>
      </c>
      <c r="GE1" s="46" t="s">
        <v>2118</v>
      </c>
      <c r="GF1" s="46" t="s">
        <v>2119</v>
      </c>
      <c r="GG1" s="46" t="s">
        <v>2120</v>
      </c>
      <c r="GH1" s="46" t="s">
        <v>2121</v>
      </c>
      <c r="GI1" s="46" t="s">
        <v>2122</v>
      </c>
      <c r="GJ1" s="46" t="s">
        <v>2123</v>
      </c>
      <c r="GK1" s="46" t="s">
        <v>2124</v>
      </c>
      <c r="GL1" s="46" t="s">
        <v>2125</v>
      </c>
      <c r="GM1" s="46" t="s">
        <v>2126</v>
      </c>
      <c r="GN1" s="46" t="s">
        <v>2127</v>
      </c>
      <c r="GO1" s="46" t="s">
        <v>2128</v>
      </c>
      <c r="GP1" s="46" t="s">
        <v>2129</v>
      </c>
      <c r="GQ1" s="46" t="s">
        <v>2130</v>
      </c>
      <c r="GR1" s="46" t="s">
        <v>2131</v>
      </c>
      <c r="GS1" s="46" t="s">
        <v>2132</v>
      </c>
      <c r="GT1" s="46" t="s">
        <v>2133</v>
      </c>
      <c r="GU1" s="46" t="s">
        <v>2134</v>
      </c>
      <c r="GV1" s="46" t="s">
        <v>2135</v>
      </c>
      <c r="GW1" s="46" t="s">
        <v>2136</v>
      </c>
      <c r="GX1" s="46" t="s">
        <v>2137</v>
      </c>
      <c r="GY1" s="46" t="s">
        <v>2138</v>
      </c>
      <c r="GZ1" s="46" t="s">
        <v>2139</v>
      </c>
      <c r="HA1" s="46" t="s">
        <v>2140</v>
      </c>
      <c r="HB1" s="46" t="s">
        <v>2141</v>
      </c>
      <c r="HC1" s="46" t="s">
        <v>2142</v>
      </c>
      <c r="HD1" s="46" t="s">
        <v>2143</v>
      </c>
      <c r="HE1" s="46" t="s">
        <v>2144</v>
      </c>
      <c r="HF1" s="46" t="s">
        <v>2145</v>
      </c>
      <c r="HG1" s="46" t="s">
        <v>2146</v>
      </c>
      <c r="HH1" s="46" t="s">
        <v>2147</v>
      </c>
      <c r="HI1" s="46" t="s">
        <v>2148</v>
      </c>
      <c r="HJ1" s="46" t="s">
        <v>2149</v>
      </c>
      <c r="HK1" s="46" t="s">
        <v>2150</v>
      </c>
      <c r="HL1" s="46" t="s">
        <v>2151</v>
      </c>
      <c r="HM1" s="46" t="s">
        <v>2152</v>
      </c>
      <c r="HN1" s="46" t="s">
        <v>2153</v>
      </c>
      <c r="HO1" s="46" t="s">
        <v>2154</v>
      </c>
      <c r="HP1" s="46" t="s">
        <v>2155</v>
      </c>
      <c r="HQ1" s="46" t="s">
        <v>2156</v>
      </c>
      <c r="HR1" s="46" t="s">
        <v>2157</v>
      </c>
      <c r="HS1" s="46" t="s">
        <v>2158</v>
      </c>
      <c r="HT1" s="46" t="s">
        <v>2159</v>
      </c>
      <c r="HU1" s="46" t="s">
        <v>2160</v>
      </c>
      <c r="HV1" s="46" t="s">
        <v>2161</v>
      </c>
      <c r="HW1" s="46" t="s">
        <v>2162</v>
      </c>
      <c r="HX1" s="46" t="s">
        <v>2163</v>
      </c>
      <c r="HY1" s="46" t="s">
        <v>2164</v>
      </c>
      <c r="HZ1" s="46" t="s">
        <v>2165</v>
      </c>
      <c r="IA1" s="46" t="s">
        <v>2166</v>
      </c>
      <c r="IB1" s="46" t="s">
        <v>2167</v>
      </c>
      <c r="IC1" s="46" t="s">
        <v>2168</v>
      </c>
      <c r="ID1" s="46" t="s">
        <v>2169</v>
      </c>
      <c r="IE1" s="46" t="s">
        <v>2170</v>
      </c>
      <c r="IF1" s="46" t="s">
        <v>2171</v>
      </c>
      <c r="IG1" s="46" t="s">
        <v>2172</v>
      </c>
      <c r="IH1" s="46" t="s">
        <v>2173</v>
      </c>
      <c r="II1" s="46" t="s">
        <v>2174</v>
      </c>
      <c r="IJ1" s="46" t="s">
        <v>2175</v>
      </c>
      <c r="IK1" s="46" t="s">
        <v>2176</v>
      </c>
      <c r="IL1" s="46" t="s">
        <v>2177</v>
      </c>
      <c r="IM1" s="46" t="s">
        <v>2178</v>
      </c>
      <c r="IN1" s="46" t="s">
        <v>2179</v>
      </c>
      <c r="IO1" s="46" t="s">
        <v>2180</v>
      </c>
      <c r="IP1" s="46" t="s">
        <v>2181</v>
      </c>
      <c r="IQ1" s="46" t="s">
        <v>2182</v>
      </c>
      <c r="IR1" s="46" t="s">
        <v>2183</v>
      </c>
      <c r="IS1" s="46" t="s">
        <v>2184</v>
      </c>
      <c r="IT1" s="46" t="s">
        <v>2185</v>
      </c>
      <c r="IU1" s="46" t="s">
        <v>2186</v>
      </c>
      <c r="IV1" s="46" t="s">
        <v>2187</v>
      </c>
      <c r="IW1" s="46" t="s">
        <v>2188</v>
      </c>
      <c r="IX1" s="46" t="s">
        <v>2189</v>
      </c>
      <c r="IY1" s="46" t="s">
        <v>2190</v>
      </c>
      <c r="IZ1" s="46" t="s">
        <v>2191</v>
      </c>
      <c r="JA1" s="46" t="s">
        <v>2192</v>
      </c>
      <c r="JB1" s="46" t="s">
        <v>2193</v>
      </c>
      <c r="JC1" s="46" t="s">
        <v>2194</v>
      </c>
      <c r="JD1" s="46" t="s">
        <v>2195</v>
      </c>
      <c r="JE1" s="46" t="s">
        <v>2196</v>
      </c>
      <c r="JF1" s="46" t="s">
        <v>2197</v>
      </c>
      <c r="JG1" s="46" t="s">
        <v>2198</v>
      </c>
      <c r="JH1" s="46" t="s">
        <v>2199</v>
      </c>
      <c r="JI1" s="46" t="s">
        <v>2200</v>
      </c>
      <c r="JJ1" s="46" t="s">
        <v>2201</v>
      </c>
      <c r="JK1" s="46" t="s">
        <v>2202</v>
      </c>
      <c r="JL1" s="46" t="s">
        <v>2203</v>
      </c>
      <c r="JM1" s="46" t="s">
        <v>2204</v>
      </c>
      <c r="JN1" s="46" t="s">
        <v>2205</v>
      </c>
      <c r="JO1" s="46" t="s">
        <v>2206</v>
      </c>
      <c r="JP1" s="46" t="s">
        <v>2207</v>
      </c>
      <c r="JQ1" s="46" t="s">
        <v>2208</v>
      </c>
      <c r="JR1" s="46" t="s">
        <v>2209</v>
      </c>
      <c r="JS1" s="46" t="s">
        <v>2210</v>
      </c>
      <c r="JT1" s="46" t="s">
        <v>2211</v>
      </c>
      <c r="JU1" s="46" t="s">
        <v>2212</v>
      </c>
      <c r="JV1" s="46" t="s">
        <v>2213</v>
      </c>
      <c r="JW1" s="46" t="s">
        <v>2214</v>
      </c>
      <c r="JX1" s="46" t="s">
        <v>2215</v>
      </c>
      <c r="JY1" s="46" t="s">
        <v>2216</v>
      </c>
      <c r="JZ1" s="46" t="s">
        <v>2217</v>
      </c>
      <c r="KA1" s="46" t="s">
        <v>2218</v>
      </c>
      <c r="KB1" s="46" t="s">
        <v>2219</v>
      </c>
      <c r="KC1" s="46" t="s">
        <v>2220</v>
      </c>
      <c r="KD1" s="46" t="s">
        <v>2221</v>
      </c>
      <c r="KE1" s="46" t="s">
        <v>2222</v>
      </c>
      <c r="KF1" s="46" t="s">
        <v>2223</v>
      </c>
      <c r="KG1" s="46" t="s">
        <v>2224</v>
      </c>
      <c r="KH1" s="46" t="s">
        <v>2225</v>
      </c>
      <c r="KI1" s="46" t="s">
        <v>2226</v>
      </c>
      <c r="KJ1" s="46" t="s">
        <v>2227</v>
      </c>
      <c r="KK1" s="46" t="s">
        <v>2228</v>
      </c>
      <c r="KL1" s="46" t="s">
        <v>2229</v>
      </c>
      <c r="KM1" s="46" t="s">
        <v>2230</v>
      </c>
      <c r="KN1" s="46" t="s">
        <v>2231</v>
      </c>
      <c r="KO1" s="46" t="s">
        <v>2232</v>
      </c>
      <c r="KP1" s="46" t="s">
        <v>2233</v>
      </c>
      <c r="KQ1" s="46" t="s">
        <v>2234</v>
      </c>
      <c r="KR1" s="46" t="s">
        <v>2235</v>
      </c>
      <c r="KS1" s="46" t="s">
        <v>2236</v>
      </c>
      <c r="KT1" s="46" t="s">
        <v>2237</v>
      </c>
      <c r="KU1" s="46" t="s">
        <v>2238</v>
      </c>
      <c r="KV1" s="46" t="s">
        <v>2239</v>
      </c>
      <c r="KW1" s="46" t="s">
        <v>2240</v>
      </c>
      <c r="KX1" s="46" t="s">
        <v>2241</v>
      </c>
      <c r="KY1" s="46" t="s">
        <v>2242</v>
      </c>
      <c r="KZ1" s="46" t="s">
        <v>2243</v>
      </c>
      <c r="LA1" s="46" t="s">
        <v>2244</v>
      </c>
      <c r="LB1" s="46" t="s">
        <v>2245</v>
      </c>
      <c r="LC1" s="46" t="s">
        <v>2246</v>
      </c>
      <c r="LD1" s="46" t="s">
        <v>2247</v>
      </c>
      <c r="LE1" s="46" t="s">
        <v>2248</v>
      </c>
      <c r="LF1" s="46" t="s">
        <v>2249</v>
      </c>
      <c r="LG1" s="46" t="s">
        <v>2250</v>
      </c>
      <c r="LH1" s="46" t="s">
        <v>2251</v>
      </c>
      <c r="LI1" s="46" t="s">
        <v>2252</v>
      </c>
      <c r="LJ1" s="46" t="s">
        <v>2253</v>
      </c>
      <c r="LK1" s="46" t="s">
        <v>2254</v>
      </c>
      <c r="LL1" s="46" t="s">
        <v>2255</v>
      </c>
      <c r="LM1" s="46" t="s">
        <v>2256</v>
      </c>
      <c r="LN1" s="46" t="s">
        <v>2257</v>
      </c>
      <c r="LO1" s="46" t="s">
        <v>2258</v>
      </c>
      <c r="LP1" s="46" t="s">
        <v>2259</v>
      </c>
      <c r="LQ1" s="46" t="s">
        <v>2260</v>
      </c>
      <c r="LR1" s="46" t="s">
        <v>2261</v>
      </c>
      <c r="LS1" s="46" t="s">
        <v>2262</v>
      </c>
      <c r="LT1" s="46" t="s">
        <v>2263</v>
      </c>
      <c r="LU1" s="46" t="s">
        <v>2264</v>
      </c>
      <c r="LV1" s="46" t="s">
        <v>2265</v>
      </c>
      <c r="LW1" s="46" t="s">
        <v>2266</v>
      </c>
      <c r="LX1" s="46" t="s">
        <v>2267</v>
      </c>
      <c r="LY1" s="46" t="s">
        <v>2268</v>
      </c>
      <c r="LZ1" s="46" t="s">
        <v>2269</v>
      </c>
      <c r="MA1" s="46" t="s">
        <v>2270</v>
      </c>
      <c r="MB1" s="46" t="s">
        <v>2271</v>
      </c>
      <c r="MC1" s="46" t="s">
        <v>2272</v>
      </c>
      <c r="MD1" s="46" t="s">
        <v>2273</v>
      </c>
      <c r="ME1" s="46" t="s">
        <v>2274</v>
      </c>
      <c r="MF1" s="46" t="s">
        <v>2275</v>
      </c>
      <c r="MG1" s="46" t="s">
        <v>2276</v>
      </c>
      <c r="MH1" s="46" t="s">
        <v>2277</v>
      </c>
      <c r="MI1" s="46" t="s">
        <v>2278</v>
      </c>
      <c r="MJ1" s="46" t="s">
        <v>2279</v>
      </c>
      <c r="MK1" s="46" t="s">
        <v>2280</v>
      </c>
      <c r="ML1" s="46" t="s">
        <v>2281</v>
      </c>
      <c r="MM1" s="46" t="s">
        <v>2282</v>
      </c>
      <c r="MN1" s="46" t="s">
        <v>2283</v>
      </c>
      <c r="MO1" s="46" t="s">
        <v>2284</v>
      </c>
      <c r="MP1" s="46" t="s">
        <v>2285</v>
      </c>
      <c r="MQ1" s="46" t="s">
        <v>2286</v>
      </c>
      <c r="MR1" s="46" t="s">
        <v>2287</v>
      </c>
      <c r="MS1" s="46" t="s">
        <v>2288</v>
      </c>
      <c r="MT1" s="46" t="s">
        <v>2289</v>
      </c>
      <c r="MU1" s="46" t="s">
        <v>2290</v>
      </c>
      <c r="MV1" s="46" t="s">
        <v>2291</v>
      </c>
      <c r="MW1" s="46" t="s">
        <v>2292</v>
      </c>
      <c r="MX1" s="46" t="s">
        <v>2293</v>
      </c>
      <c r="MY1" s="46" t="s">
        <v>2294</v>
      </c>
      <c r="MZ1" s="46" t="s">
        <v>2295</v>
      </c>
      <c r="NA1" s="46" t="s">
        <v>2296</v>
      </c>
      <c r="NB1" s="46" t="s">
        <v>2297</v>
      </c>
      <c r="NC1" s="46" t="s">
        <v>2298</v>
      </c>
      <c r="ND1" s="46" t="s">
        <v>2299</v>
      </c>
      <c r="NE1" s="46" t="s">
        <v>2300</v>
      </c>
      <c r="NF1" s="46" t="s">
        <v>2301</v>
      </c>
    </row>
    <row r="2" spans="1:370" x14ac:dyDescent="0.25">
      <c r="A2" t="s">
        <v>906</v>
      </c>
      <c r="B2" t="s">
        <v>2302</v>
      </c>
      <c r="C2" s="6" t="s">
        <v>2303</v>
      </c>
      <c r="D2" t="s">
        <v>2304</v>
      </c>
      <c r="E2" t="s">
        <v>2305</v>
      </c>
      <c r="F2" t="s">
        <v>2306</v>
      </c>
      <c r="G2" s="47">
        <v>0</v>
      </c>
      <c r="H2" s="47">
        <v>0</v>
      </c>
      <c r="I2" s="47">
        <v>0</v>
      </c>
      <c r="J2" s="47">
        <v>0</v>
      </c>
      <c r="K2" s="47">
        <v>0</v>
      </c>
      <c r="L2" s="47">
        <v>0</v>
      </c>
      <c r="M2" s="47">
        <v>0</v>
      </c>
      <c r="N2" s="47">
        <v>0</v>
      </c>
      <c r="O2" s="47">
        <v>0</v>
      </c>
      <c r="P2" s="47">
        <v>0</v>
      </c>
      <c r="Q2" s="47">
        <v>0</v>
      </c>
      <c r="R2" s="47">
        <v>0</v>
      </c>
      <c r="S2" s="47">
        <v>0</v>
      </c>
      <c r="T2" s="47">
        <v>0</v>
      </c>
      <c r="U2" s="47">
        <v>0</v>
      </c>
      <c r="V2" s="47">
        <v>0</v>
      </c>
      <c r="W2" s="47">
        <v>0</v>
      </c>
      <c r="X2" s="47">
        <v>0</v>
      </c>
      <c r="Y2" s="47">
        <v>0</v>
      </c>
      <c r="Z2" s="47">
        <v>0</v>
      </c>
      <c r="AA2" s="47">
        <v>0</v>
      </c>
      <c r="AB2" s="47">
        <v>0</v>
      </c>
      <c r="AC2" s="47">
        <v>0</v>
      </c>
      <c r="AD2" s="47">
        <v>0</v>
      </c>
      <c r="AE2" s="47">
        <v>0</v>
      </c>
      <c r="AF2" s="47">
        <v>0</v>
      </c>
      <c r="AG2" s="47">
        <v>0</v>
      </c>
      <c r="AH2" s="47">
        <v>0</v>
      </c>
      <c r="AI2" s="47">
        <v>269776</v>
      </c>
      <c r="AJ2" s="47">
        <v>264448</v>
      </c>
      <c r="AK2" s="47">
        <v>264139</v>
      </c>
      <c r="AL2" s="47">
        <v>261297</v>
      </c>
      <c r="AM2" s="47">
        <v>261131</v>
      </c>
      <c r="AN2" s="47">
        <v>261739</v>
      </c>
      <c r="AO2" s="47">
        <v>264602</v>
      </c>
      <c r="AP2" s="47">
        <v>264902</v>
      </c>
      <c r="AQ2" s="47">
        <v>265408</v>
      </c>
      <c r="AR2" s="47">
        <v>268196</v>
      </c>
      <c r="AS2" s="47">
        <v>268798</v>
      </c>
      <c r="AT2" s="47">
        <v>270653</v>
      </c>
      <c r="AU2" s="47">
        <v>275877</v>
      </c>
      <c r="AV2" s="47">
        <v>277790</v>
      </c>
      <c r="AW2" s="47">
        <v>280996</v>
      </c>
      <c r="AX2" s="47">
        <v>283096</v>
      </c>
      <c r="AY2" s="47">
        <v>285469</v>
      </c>
      <c r="AZ2" s="47">
        <v>282605</v>
      </c>
      <c r="BA2" s="47">
        <v>284676</v>
      </c>
      <c r="BB2" s="47">
        <v>289829</v>
      </c>
      <c r="BC2" s="47">
        <v>292612</v>
      </c>
      <c r="BD2" s="47">
        <v>298873</v>
      </c>
      <c r="BE2" s="47">
        <v>298814</v>
      </c>
      <c r="BF2" s="47">
        <v>298979</v>
      </c>
      <c r="BG2" s="47">
        <v>302117</v>
      </c>
      <c r="BH2" s="47">
        <v>304797</v>
      </c>
      <c r="BI2" s="47">
        <v>306708</v>
      </c>
      <c r="BJ2" s="47">
        <v>312615</v>
      </c>
      <c r="BK2" s="47">
        <v>314804</v>
      </c>
      <c r="BL2" s="47">
        <v>319478</v>
      </c>
      <c r="BM2" s="47">
        <v>327346</v>
      </c>
      <c r="BN2" s="47">
        <v>331075</v>
      </c>
      <c r="BO2" s="47">
        <v>336442</v>
      </c>
      <c r="BP2" s="47">
        <v>338186</v>
      </c>
      <c r="BQ2" s="47">
        <v>342414</v>
      </c>
      <c r="BR2" s="47">
        <v>345162</v>
      </c>
      <c r="BS2" s="47">
        <v>346836</v>
      </c>
      <c r="BT2" s="47">
        <v>348997</v>
      </c>
      <c r="BU2" s="47">
        <v>349572</v>
      </c>
      <c r="BV2" s="47">
        <v>349523</v>
      </c>
      <c r="BW2" s="47">
        <v>351299</v>
      </c>
      <c r="BX2" s="47">
        <v>353663</v>
      </c>
      <c r="BY2" s="47">
        <v>349780</v>
      </c>
      <c r="BZ2" s="47">
        <v>348006</v>
      </c>
      <c r="CA2" s="47">
        <v>346292</v>
      </c>
      <c r="CB2" s="47">
        <v>345892</v>
      </c>
      <c r="CC2" s="47">
        <v>345216</v>
      </c>
      <c r="CD2" s="47">
        <v>345643</v>
      </c>
      <c r="CE2" s="47">
        <v>345523</v>
      </c>
      <c r="CF2" s="47">
        <v>344987</v>
      </c>
      <c r="CG2" s="47">
        <v>346628</v>
      </c>
      <c r="CH2" s="47">
        <v>349299</v>
      </c>
      <c r="CI2" s="47">
        <v>351046</v>
      </c>
      <c r="CJ2" s="47">
        <v>352612</v>
      </c>
      <c r="CK2" s="47">
        <v>355841</v>
      </c>
      <c r="CL2" s="47">
        <v>358264</v>
      </c>
      <c r="CM2" s="47">
        <v>361793</v>
      </c>
      <c r="CN2" s="47">
        <v>365109</v>
      </c>
      <c r="CO2" s="47">
        <v>368798</v>
      </c>
      <c r="CP2" s="47">
        <v>370401</v>
      </c>
      <c r="CQ2" s="47">
        <v>372307</v>
      </c>
      <c r="CR2" s="47">
        <v>373090</v>
      </c>
      <c r="CS2" s="47">
        <v>377249</v>
      </c>
      <c r="CT2" s="47">
        <v>378442</v>
      </c>
      <c r="CU2" s="47">
        <v>380976</v>
      </c>
      <c r="CV2" s="47">
        <v>382146</v>
      </c>
      <c r="CW2" s="47">
        <v>385671</v>
      </c>
      <c r="CX2" s="47">
        <v>391053</v>
      </c>
      <c r="CY2" s="47">
        <v>397303</v>
      </c>
      <c r="CZ2" s="47">
        <v>401790</v>
      </c>
      <c r="DA2" s="47">
        <v>405233</v>
      </c>
      <c r="DB2" s="47">
        <v>411352</v>
      </c>
      <c r="DC2" s="47">
        <v>414377</v>
      </c>
      <c r="DD2" s="47">
        <v>416909</v>
      </c>
      <c r="DE2" s="47">
        <v>418294</v>
      </c>
      <c r="DF2" s="47">
        <v>421074</v>
      </c>
      <c r="DG2" s="47">
        <v>423875</v>
      </c>
      <c r="DH2" s="47">
        <v>425920</v>
      </c>
      <c r="DI2" s="47">
        <v>432860</v>
      </c>
      <c r="DJ2" s="47">
        <v>439093</v>
      </c>
      <c r="DK2" s="47">
        <v>444540</v>
      </c>
      <c r="DL2" s="47">
        <v>447825</v>
      </c>
      <c r="DM2" s="47">
        <v>450688</v>
      </c>
      <c r="DN2" s="47">
        <v>453447</v>
      </c>
      <c r="DO2" s="47">
        <v>457680</v>
      </c>
      <c r="DP2" s="47">
        <v>459620</v>
      </c>
      <c r="DQ2" s="47">
        <v>462016</v>
      </c>
      <c r="DR2" s="47">
        <v>463404</v>
      </c>
      <c r="DS2" s="47">
        <v>464698</v>
      </c>
      <c r="DT2" s="47">
        <v>466935</v>
      </c>
      <c r="DU2" s="47">
        <v>470277</v>
      </c>
      <c r="DV2" s="47">
        <v>473899</v>
      </c>
      <c r="DW2" s="47">
        <v>477357</v>
      </c>
      <c r="DX2" s="47">
        <v>481552</v>
      </c>
      <c r="DY2" s="47">
        <v>485973</v>
      </c>
      <c r="DZ2" s="47">
        <v>490059</v>
      </c>
      <c r="EA2" s="47">
        <v>492014</v>
      </c>
      <c r="EB2" s="47">
        <v>494824</v>
      </c>
      <c r="EC2" s="47">
        <v>496642</v>
      </c>
      <c r="ED2" s="47">
        <v>499020</v>
      </c>
      <c r="EE2" s="47">
        <v>502702</v>
      </c>
      <c r="EF2" s="47">
        <v>506906</v>
      </c>
      <c r="EG2" s="47">
        <v>511132</v>
      </c>
      <c r="EH2" s="47">
        <v>515935</v>
      </c>
      <c r="EI2" s="47">
        <v>518495</v>
      </c>
      <c r="EJ2" s="47">
        <v>520318</v>
      </c>
      <c r="EK2" s="47">
        <v>521780</v>
      </c>
      <c r="EL2" s="47">
        <v>524569</v>
      </c>
      <c r="EM2" s="47">
        <v>529398</v>
      </c>
      <c r="EN2" s="47">
        <v>533187</v>
      </c>
      <c r="EO2" s="47">
        <v>537052</v>
      </c>
      <c r="EP2" s="47">
        <v>540258</v>
      </c>
      <c r="EQ2" s="47">
        <v>542804</v>
      </c>
      <c r="ER2" s="47">
        <v>539918</v>
      </c>
      <c r="ES2" s="47">
        <v>531619</v>
      </c>
      <c r="ET2" s="47">
        <v>520230</v>
      </c>
      <c r="EU2" s="47">
        <v>509646</v>
      </c>
      <c r="EV2" s="47">
        <v>508009</v>
      </c>
      <c r="EW2" s="47">
        <v>508398</v>
      </c>
      <c r="EX2" s="47">
        <v>509889</v>
      </c>
      <c r="EY2" s="47">
        <v>514595</v>
      </c>
      <c r="EZ2" s="47">
        <v>520128</v>
      </c>
      <c r="FA2" s="47">
        <v>523173</v>
      </c>
      <c r="FB2" s="47">
        <v>523515</v>
      </c>
      <c r="FC2" s="47">
        <v>524955</v>
      </c>
      <c r="FD2" s="47">
        <v>525418</v>
      </c>
      <c r="FE2" s="47">
        <v>527034</v>
      </c>
      <c r="FF2" s="47">
        <v>527698</v>
      </c>
      <c r="FG2" s="47">
        <v>532300</v>
      </c>
      <c r="FH2" s="47">
        <v>531663</v>
      </c>
      <c r="FI2" s="47">
        <v>536720</v>
      </c>
      <c r="FJ2" s="47">
        <v>536188</v>
      </c>
      <c r="FK2" s="47">
        <v>537974</v>
      </c>
      <c r="FL2" s="47">
        <v>541586</v>
      </c>
      <c r="FM2" s="47">
        <v>546064</v>
      </c>
      <c r="FN2" s="47">
        <v>549709</v>
      </c>
      <c r="FO2" s="47">
        <v>554183</v>
      </c>
      <c r="FP2" s="47">
        <v>559331</v>
      </c>
      <c r="FQ2" s="47">
        <v>563694</v>
      </c>
      <c r="FR2" s="47">
        <v>567619</v>
      </c>
      <c r="FS2" s="47">
        <v>569150</v>
      </c>
      <c r="FT2" s="47">
        <v>572673</v>
      </c>
      <c r="FU2" s="47">
        <v>574836</v>
      </c>
      <c r="FV2" s="47">
        <v>578068</v>
      </c>
      <c r="FW2" s="47">
        <v>580110</v>
      </c>
      <c r="FX2" s="47">
        <v>583383</v>
      </c>
      <c r="FY2" s="47">
        <v>585856</v>
      </c>
      <c r="FZ2" s="47">
        <v>589476</v>
      </c>
      <c r="GA2" s="47">
        <v>594423</v>
      </c>
      <c r="GB2" s="47">
        <v>598176</v>
      </c>
      <c r="GC2" s="47">
        <v>601961</v>
      </c>
      <c r="GD2" s="47">
        <v>606396</v>
      </c>
      <c r="GE2" s="47">
        <v>606785</v>
      </c>
      <c r="GF2" s="47">
        <v>607775</v>
      </c>
      <c r="GG2" s="47">
        <v>609653</v>
      </c>
      <c r="GH2" s="47">
        <v>610481</v>
      </c>
      <c r="GI2" s="47">
        <v>614936</v>
      </c>
      <c r="GJ2" s="47">
        <v>616853</v>
      </c>
      <c r="GK2" s="47">
        <v>621227</v>
      </c>
      <c r="GL2" s="47">
        <v>621229</v>
      </c>
      <c r="GM2" s="47">
        <v>604719</v>
      </c>
      <c r="GN2" s="47">
        <v>481769</v>
      </c>
      <c r="GO2" s="47">
        <v>562648</v>
      </c>
      <c r="GP2" s="47">
        <v>570338</v>
      </c>
      <c r="GQ2" s="47">
        <v>564411</v>
      </c>
      <c r="GR2" s="47">
        <v>605353</v>
      </c>
      <c r="GS2" s="47">
        <v>615459</v>
      </c>
      <c r="GT2" s="47">
        <v>624592</v>
      </c>
      <c r="GU2" s="47">
        <v>629149</v>
      </c>
      <c r="GV2" s="47">
        <v>631258</v>
      </c>
      <c r="GW2" s="47">
        <v>631977</v>
      </c>
      <c r="GX2" s="47">
        <v>634044</v>
      </c>
      <c r="GY2" s="47">
        <v>634612</v>
      </c>
      <c r="GZ2" s="47">
        <v>634624</v>
      </c>
      <c r="HA2" s="47">
        <v>633956</v>
      </c>
      <c r="HB2" s="47">
        <v>631825</v>
      </c>
      <c r="HC2" s="47">
        <v>636222</v>
      </c>
      <c r="HD2" s="47">
        <v>639095</v>
      </c>
      <c r="HE2" s="48">
        <v>640741.80000000005</v>
      </c>
      <c r="HF2" s="48">
        <v>643887.9</v>
      </c>
      <c r="HG2" s="48">
        <v>646115.19999999995</v>
      </c>
      <c r="HH2" s="48">
        <v>648548.4</v>
      </c>
      <c r="HI2" s="48">
        <v>651029.30000000005</v>
      </c>
      <c r="HJ2" s="48">
        <v>653636</v>
      </c>
      <c r="HK2" s="48">
        <v>656413.6</v>
      </c>
      <c r="HL2" s="48">
        <v>659138.9</v>
      </c>
      <c r="HM2" s="48">
        <v>661973.4</v>
      </c>
      <c r="HN2" s="48">
        <v>664853.19999999995</v>
      </c>
      <c r="HO2" s="48">
        <v>667779.4</v>
      </c>
      <c r="HP2" s="48">
        <v>670784.1</v>
      </c>
      <c r="HQ2" s="48">
        <v>673701.8</v>
      </c>
      <c r="HR2" s="48">
        <v>676598.4</v>
      </c>
      <c r="HS2" s="48">
        <v>679440</v>
      </c>
      <c r="HT2" s="48">
        <v>682192.5</v>
      </c>
      <c r="HU2" s="48">
        <v>684989.1</v>
      </c>
      <c r="HV2" s="48">
        <v>687728.8</v>
      </c>
      <c r="HW2" s="48">
        <v>690411.1</v>
      </c>
      <c r="HX2" s="48">
        <v>693034.4</v>
      </c>
      <c r="HY2" s="48">
        <v>695668.5</v>
      </c>
      <c r="HZ2" s="48">
        <v>698311.8</v>
      </c>
      <c r="IA2" s="48">
        <v>701036.6</v>
      </c>
      <c r="IB2" s="48">
        <v>703770.3</v>
      </c>
      <c r="IC2" s="48">
        <v>706515.7</v>
      </c>
      <c r="ID2" s="48">
        <v>709270.6</v>
      </c>
      <c r="IE2" s="48">
        <v>711966</v>
      </c>
      <c r="IF2" s="48">
        <v>714671.8</v>
      </c>
      <c r="IG2" s="48">
        <v>717388.3</v>
      </c>
      <c r="IH2" s="48">
        <v>720114.6</v>
      </c>
      <c r="II2" s="48">
        <v>722851.1</v>
      </c>
      <c r="IJ2" s="48">
        <v>725597.3</v>
      </c>
      <c r="IK2" s="48">
        <v>728427.3</v>
      </c>
      <c r="IL2" s="48">
        <v>731268.5</v>
      </c>
      <c r="IM2" s="48">
        <v>734221</v>
      </c>
      <c r="IN2" s="48">
        <v>737184.7</v>
      </c>
      <c r="IO2" s="48">
        <v>740039.9</v>
      </c>
      <c r="IP2" s="48">
        <v>742909.8</v>
      </c>
      <c r="IQ2" s="48">
        <v>745835.9</v>
      </c>
      <c r="IR2" s="48">
        <v>748697.3</v>
      </c>
      <c r="IS2" s="48">
        <v>751472.4</v>
      </c>
      <c r="IT2" s="48">
        <v>754241</v>
      </c>
      <c r="IU2" s="48">
        <v>0</v>
      </c>
      <c r="IV2" s="48">
        <v>0</v>
      </c>
      <c r="IW2" s="48">
        <v>0</v>
      </c>
      <c r="IX2" s="48">
        <v>0</v>
      </c>
      <c r="IY2" s="48">
        <v>0</v>
      </c>
      <c r="IZ2" s="48">
        <v>0</v>
      </c>
      <c r="JA2" s="48">
        <v>0</v>
      </c>
      <c r="JB2" s="48">
        <v>0</v>
      </c>
      <c r="JC2" s="48">
        <v>0</v>
      </c>
      <c r="JD2" s="48">
        <v>0</v>
      </c>
      <c r="JE2" s="48">
        <v>0</v>
      </c>
      <c r="JF2" s="48">
        <v>0</v>
      </c>
      <c r="JG2" s="48">
        <v>0</v>
      </c>
      <c r="JH2" s="48">
        <v>0</v>
      </c>
      <c r="JI2" s="48">
        <v>0</v>
      </c>
      <c r="JJ2" s="48">
        <v>0</v>
      </c>
      <c r="JK2" s="48">
        <v>0</v>
      </c>
      <c r="JL2" s="48">
        <v>0</v>
      </c>
      <c r="JM2" s="48">
        <v>0</v>
      </c>
      <c r="JN2" s="48">
        <v>0</v>
      </c>
      <c r="JO2" s="48">
        <v>0</v>
      </c>
      <c r="JP2" s="48">
        <v>0</v>
      </c>
      <c r="JQ2" s="48">
        <v>0</v>
      </c>
      <c r="JR2" s="48">
        <v>0</v>
      </c>
      <c r="JS2" s="48">
        <v>0</v>
      </c>
      <c r="JT2" s="48">
        <v>0</v>
      </c>
      <c r="JU2" s="48">
        <v>0</v>
      </c>
      <c r="JV2" s="48">
        <v>0</v>
      </c>
      <c r="JW2" s="48">
        <v>0</v>
      </c>
      <c r="JX2" s="48">
        <v>0</v>
      </c>
      <c r="JY2" s="48">
        <v>0</v>
      </c>
      <c r="JZ2" s="48">
        <v>0</v>
      </c>
      <c r="KA2" s="48">
        <v>0</v>
      </c>
      <c r="KB2" s="48">
        <v>0</v>
      </c>
      <c r="KC2" s="48">
        <v>0</v>
      </c>
      <c r="KD2" s="48">
        <v>0</v>
      </c>
      <c r="KE2" s="48">
        <v>0</v>
      </c>
      <c r="KF2" s="48">
        <v>0</v>
      </c>
      <c r="KG2" s="48">
        <v>0</v>
      </c>
      <c r="KH2" s="48">
        <v>0</v>
      </c>
      <c r="KI2" s="48">
        <v>0</v>
      </c>
      <c r="KJ2" s="48">
        <v>0</v>
      </c>
      <c r="KK2" s="48">
        <v>0</v>
      </c>
      <c r="KL2" s="48">
        <v>0</v>
      </c>
      <c r="KM2" s="48">
        <v>0</v>
      </c>
      <c r="KN2" s="48">
        <v>0</v>
      </c>
      <c r="KO2" s="48">
        <v>0</v>
      </c>
      <c r="KP2" s="48">
        <v>0</v>
      </c>
      <c r="KQ2" s="48">
        <v>0</v>
      </c>
      <c r="KR2" s="48">
        <v>0</v>
      </c>
      <c r="KS2" s="48">
        <v>0</v>
      </c>
      <c r="KT2" s="48">
        <v>0</v>
      </c>
      <c r="KU2" s="48">
        <v>0</v>
      </c>
      <c r="KV2" s="48">
        <v>0</v>
      </c>
      <c r="KW2" s="48">
        <v>0</v>
      </c>
      <c r="KX2" s="48">
        <v>0</v>
      </c>
      <c r="KY2" s="48">
        <v>0</v>
      </c>
      <c r="KZ2" s="48">
        <v>0</v>
      </c>
      <c r="LA2" s="48">
        <v>0</v>
      </c>
      <c r="LB2" s="48">
        <v>0</v>
      </c>
      <c r="LC2" s="48">
        <v>0</v>
      </c>
      <c r="LD2" s="48">
        <v>0</v>
      </c>
      <c r="LE2" s="48">
        <v>0</v>
      </c>
      <c r="LF2" s="48">
        <v>0</v>
      </c>
      <c r="LG2" s="48">
        <v>0</v>
      </c>
      <c r="LH2" s="48">
        <v>0</v>
      </c>
      <c r="LI2" s="48">
        <v>0</v>
      </c>
      <c r="LJ2" s="48">
        <v>0</v>
      </c>
      <c r="LK2" s="48">
        <v>0</v>
      </c>
      <c r="LL2" s="48">
        <v>0</v>
      </c>
      <c r="LM2" s="48">
        <v>0</v>
      </c>
      <c r="LN2" s="48">
        <v>0</v>
      </c>
      <c r="LO2" s="48">
        <v>0</v>
      </c>
      <c r="LP2" s="48">
        <v>0</v>
      </c>
      <c r="LQ2" s="48">
        <v>0</v>
      </c>
      <c r="LR2" s="48">
        <v>0</v>
      </c>
      <c r="LS2" s="48">
        <v>0</v>
      </c>
      <c r="LT2" s="48">
        <v>0</v>
      </c>
      <c r="LU2" s="48">
        <v>0</v>
      </c>
      <c r="LV2" s="48">
        <v>0</v>
      </c>
      <c r="LW2" s="48">
        <v>0</v>
      </c>
      <c r="LX2" s="48">
        <v>0</v>
      </c>
      <c r="LY2" s="48">
        <v>0</v>
      </c>
      <c r="LZ2" s="48">
        <v>0</v>
      </c>
      <c r="MA2" s="48">
        <v>0</v>
      </c>
      <c r="MB2" s="48">
        <v>0</v>
      </c>
      <c r="MC2" s="48">
        <v>0</v>
      </c>
      <c r="MD2" s="48">
        <v>0</v>
      </c>
      <c r="ME2" s="48">
        <v>0</v>
      </c>
      <c r="MF2" s="48">
        <v>0</v>
      </c>
      <c r="MG2" s="48">
        <v>0</v>
      </c>
      <c r="MH2" s="48">
        <v>0</v>
      </c>
      <c r="MI2" s="48">
        <v>0</v>
      </c>
      <c r="MJ2" s="48">
        <v>0</v>
      </c>
      <c r="MK2" s="48">
        <v>0</v>
      </c>
      <c r="ML2" s="48">
        <v>0</v>
      </c>
      <c r="MM2" s="48">
        <v>0</v>
      </c>
      <c r="MN2" s="48">
        <v>0</v>
      </c>
      <c r="MO2" s="48">
        <v>0</v>
      </c>
      <c r="MP2" s="48">
        <v>0</v>
      </c>
      <c r="MQ2" s="48">
        <v>0</v>
      </c>
      <c r="MR2" s="48">
        <v>0</v>
      </c>
      <c r="MS2" s="48">
        <v>0</v>
      </c>
      <c r="MT2" s="48">
        <v>0</v>
      </c>
      <c r="MU2" t="s">
        <v>2307</v>
      </c>
      <c r="MV2" t="b">
        <v>1</v>
      </c>
      <c r="MW2" s="6" t="s">
        <v>2308</v>
      </c>
      <c r="MX2" t="s">
        <v>304</v>
      </c>
      <c r="MY2">
        <v>2024</v>
      </c>
      <c r="MZ2">
        <v>2</v>
      </c>
      <c r="NA2" t="s">
        <v>304</v>
      </c>
      <c r="NB2" t="s">
        <v>2309</v>
      </c>
      <c r="NC2" s="6" t="s">
        <v>2310</v>
      </c>
      <c r="ND2" t="s">
        <v>905</v>
      </c>
      <c r="NE2" t="s">
        <v>937</v>
      </c>
      <c r="NF2" s="6" t="s">
        <v>2311</v>
      </c>
    </row>
    <row r="3" spans="1:370" x14ac:dyDescent="0.25">
      <c r="A3" t="s">
        <v>2312</v>
      </c>
      <c r="B3" t="s">
        <v>2302</v>
      </c>
      <c r="C3" s="6" t="s">
        <v>2303</v>
      </c>
      <c r="D3" t="s">
        <v>2313</v>
      </c>
      <c r="E3" t="s">
        <v>2314</v>
      </c>
      <c r="F3" t="s">
        <v>2306</v>
      </c>
      <c r="G3" s="47">
        <v>0</v>
      </c>
      <c r="H3" s="47">
        <v>0</v>
      </c>
      <c r="I3" s="47">
        <v>0</v>
      </c>
      <c r="J3" s="47">
        <v>0</v>
      </c>
      <c r="K3" s="47">
        <v>0</v>
      </c>
      <c r="L3" s="47">
        <v>0</v>
      </c>
      <c r="M3" s="47">
        <v>0</v>
      </c>
      <c r="N3" s="47">
        <v>0</v>
      </c>
      <c r="O3" s="47">
        <v>0</v>
      </c>
      <c r="P3" s="47">
        <v>0</v>
      </c>
      <c r="Q3" s="47">
        <v>0</v>
      </c>
      <c r="R3" s="47">
        <v>0</v>
      </c>
      <c r="S3" s="47">
        <v>0</v>
      </c>
      <c r="T3" s="47">
        <v>0</v>
      </c>
      <c r="U3" s="47">
        <v>0</v>
      </c>
      <c r="V3" s="47">
        <v>0</v>
      </c>
      <c r="W3" s="47">
        <v>0</v>
      </c>
      <c r="X3" s="47">
        <v>0</v>
      </c>
      <c r="Y3" s="47">
        <v>0</v>
      </c>
      <c r="Z3" s="47">
        <v>0</v>
      </c>
      <c r="AA3" s="47">
        <v>0</v>
      </c>
      <c r="AB3" s="47">
        <v>0</v>
      </c>
      <c r="AC3" s="47">
        <v>0</v>
      </c>
      <c r="AD3" s="47">
        <v>0</v>
      </c>
      <c r="AE3" s="47">
        <v>0</v>
      </c>
      <c r="AF3" s="47">
        <v>0</v>
      </c>
      <c r="AG3" s="47">
        <v>0</v>
      </c>
      <c r="AH3" s="47">
        <v>0</v>
      </c>
      <c r="AI3" s="47">
        <v>1835.4</v>
      </c>
      <c r="AJ3" s="47">
        <v>1797.575</v>
      </c>
      <c r="AK3" s="47">
        <v>1795.425</v>
      </c>
      <c r="AL3" s="47">
        <v>1828.925</v>
      </c>
      <c r="AM3" s="47">
        <v>1864.75</v>
      </c>
      <c r="AN3" s="47">
        <v>1850.925</v>
      </c>
      <c r="AO3" s="47">
        <v>1873.1</v>
      </c>
      <c r="AP3" s="47">
        <v>1852.7</v>
      </c>
      <c r="AQ3" s="47">
        <v>1823.9</v>
      </c>
      <c r="AR3" s="47">
        <v>1832.2249999999999</v>
      </c>
      <c r="AS3" s="47">
        <v>1825.2249999999999</v>
      </c>
      <c r="AT3" s="47">
        <v>1825.95</v>
      </c>
      <c r="AU3" s="47">
        <v>1850.0250000000001</v>
      </c>
      <c r="AV3" s="47">
        <v>1892.125</v>
      </c>
      <c r="AW3" s="47">
        <v>1929.925</v>
      </c>
      <c r="AX3" s="47">
        <v>1970.2</v>
      </c>
      <c r="AY3" s="47">
        <v>2008.7</v>
      </c>
      <c r="AZ3" s="47">
        <v>2043.425</v>
      </c>
      <c r="BA3" s="47">
        <v>2063.125</v>
      </c>
      <c r="BB3" s="47">
        <v>2080.0500000000002</v>
      </c>
      <c r="BC3" s="47">
        <v>2100.1999999999998</v>
      </c>
      <c r="BD3" s="47">
        <v>2118.6999999999998</v>
      </c>
      <c r="BE3" s="47">
        <v>2151.0500000000002</v>
      </c>
      <c r="BF3" s="47">
        <v>2167.0500000000002</v>
      </c>
      <c r="BG3" s="47">
        <v>2187.2750000000001</v>
      </c>
      <c r="BH3" s="47">
        <v>2197.125</v>
      </c>
      <c r="BI3" s="47">
        <v>2218.15</v>
      </c>
      <c r="BJ3" s="47">
        <v>2230.0500000000002</v>
      </c>
      <c r="BK3" s="47">
        <v>2246.6</v>
      </c>
      <c r="BL3" s="47">
        <v>2270.8249999999998</v>
      </c>
      <c r="BM3" s="47">
        <v>2290.5</v>
      </c>
      <c r="BN3" s="47">
        <v>2329.8249999999998</v>
      </c>
      <c r="BO3" s="47">
        <v>2341.875</v>
      </c>
      <c r="BP3" s="47">
        <v>2372.65</v>
      </c>
      <c r="BQ3" s="47">
        <v>2386.5500000000002</v>
      </c>
      <c r="BR3" s="47">
        <v>2418.35</v>
      </c>
      <c r="BS3" s="47">
        <v>2442.9250000000002</v>
      </c>
      <c r="BT3" s="47">
        <v>2461.5749999999998</v>
      </c>
      <c r="BU3" s="47">
        <v>2479.8000000000002</v>
      </c>
      <c r="BV3" s="47">
        <v>2484.6999999999998</v>
      </c>
      <c r="BW3" s="47">
        <v>2511.85</v>
      </c>
      <c r="BX3" s="47">
        <v>2520.9749999999999</v>
      </c>
      <c r="BY3" s="47">
        <v>2522.65</v>
      </c>
      <c r="BZ3" s="47">
        <v>2499.6750000000002</v>
      </c>
      <c r="CA3" s="47">
        <v>2487.9749999999999</v>
      </c>
      <c r="CB3" s="47">
        <v>2507.375</v>
      </c>
      <c r="CC3" s="47">
        <v>2520.0500000000002</v>
      </c>
      <c r="CD3" s="47">
        <v>2528.8249999999998</v>
      </c>
      <c r="CE3" s="47">
        <v>2559.1</v>
      </c>
      <c r="CF3" s="47">
        <v>2586.85</v>
      </c>
      <c r="CG3" s="47">
        <v>2612.4250000000002</v>
      </c>
      <c r="CH3" s="47">
        <v>2639.65</v>
      </c>
      <c r="CI3" s="47">
        <v>2644.0749999999998</v>
      </c>
      <c r="CJ3" s="47">
        <v>2659.45</v>
      </c>
      <c r="CK3" s="47">
        <v>2672.15</v>
      </c>
      <c r="CL3" s="47">
        <v>2708.5</v>
      </c>
      <c r="CM3" s="47">
        <v>2734.7750000000001</v>
      </c>
      <c r="CN3" s="47">
        <v>2771.85</v>
      </c>
      <c r="CO3" s="47">
        <v>2788.05</v>
      </c>
      <c r="CP3" s="47">
        <v>2819.9749999999999</v>
      </c>
      <c r="CQ3" s="47">
        <v>2830</v>
      </c>
      <c r="CR3" s="47">
        <v>2838.4250000000002</v>
      </c>
      <c r="CS3" s="47">
        <v>2862.5749999999998</v>
      </c>
      <c r="CT3" s="47">
        <v>2882.0250000000001</v>
      </c>
      <c r="CU3" s="47">
        <v>2903.6</v>
      </c>
      <c r="CV3" s="47">
        <v>2952.0250000000001</v>
      </c>
      <c r="CW3" s="47">
        <v>2978.5250000000001</v>
      </c>
      <c r="CX3" s="47">
        <v>3009.45</v>
      </c>
      <c r="CY3" s="47">
        <v>3028.875</v>
      </c>
      <c r="CZ3" s="47">
        <v>3079.3</v>
      </c>
      <c r="DA3" s="47">
        <v>3117.75</v>
      </c>
      <c r="DB3" s="47">
        <v>3144.375</v>
      </c>
      <c r="DC3" s="47">
        <v>3175.9250000000002</v>
      </c>
      <c r="DD3" s="47">
        <v>3205.3249999999998</v>
      </c>
      <c r="DE3" s="47">
        <v>3245.7</v>
      </c>
      <c r="DF3" s="47">
        <v>3297.9250000000002</v>
      </c>
      <c r="DG3" s="47">
        <v>3328.9</v>
      </c>
      <c r="DH3" s="47">
        <v>3356.6750000000002</v>
      </c>
      <c r="DI3" s="47">
        <v>3401.2</v>
      </c>
      <c r="DJ3" s="47">
        <v>3457</v>
      </c>
      <c r="DK3" s="47">
        <v>3469.5250000000001</v>
      </c>
      <c r="DL3" s="47">
        <v>3532.7249999999999</v>
      </c>
      <c r="DM3" s="47">
        <v>3536.3249999999998</v>
      </c>
      <c r="DN3" s="47">
        <v>3557.45</v>
      </c>
      <c r="DO3" s="47">
        <v>3545.7750000000001</v>
      </c>
      <c r="DP3" s="47">
        <v>3567.9250000000002</v>
      </c>
      <c r="DQ3" s="47">
        <v>3553.625</v>
      </c>
      <c r="DR3" s="47">
        <v>3563.4</v>
      </c>
      <c r="DS3" s="47">
        <v>3593.2</v>
      </c>
      <c r="DT3" s="47">
        <v>3615.2</v>
      </c>
      <c r="DU3" s="47">
        <v>3629.9</v>
      </c>
      <c r="DV3" s="47">
        <v>3634.4</v>
      </c>
      <c r="DW3" s="47">
        <v>3653.5250000000001</v>
      </c>
      <c r="DX3" s="47">
        <v>3685.9</v>
      </c>
      <c r="DY3" s="47">
        <v>3747.2</v>
      </c>
      <c r="DZ3" s="47">
        <v>3790.7</v>
      </c>
      <c r="EA3" s="47">
        <v>3812.1750000000002</v>
      </c>
      <c r="EB3" s="47">
        <v>3841.7249999999999</v>
      </c>
      <c r="EC3" s="47">
        <v>3878.15</v>
      </c>
      <c r="ED3" s="47">
        <v>3917.7249999999999</v>
      </c>
      <c r="EE3" s="47">
        <v>3961.1750000000002</v>
      </c>
      <c r="EF3" s="47">
        <v>3980.7</v>
      </c>
      <c r="EG3" s="47">
        <v>4011.9</v>
      </c>
      <c r="EH3" s="47">
        <v>4034.1750000000002</v>
      </c>
      <c r="EI3" s="47">
        <v>4088.45</v>
      </c>
      <c r="EJ3" s="47">
        <v>4099.05</v>
      </c>
      <c r="EK3" s="47">
        <v>4105.1750000000002</v>
      </c>
      <c r="EL3" s="47">
        <v>4140.4750000000004</v>
      </c>
      <c r="EM3" s="47">
        <v>4152.9250000000002</v>
      </c>
      <c r="EN3" s="47">
        <v>4178.3249999999998</v>
      </c>
      <c r="EO3" s="47">
        <v>4202.3999999999996</v>
      </c>
      <c r="EP3" s="47">
        <v>4228.8</v>
      </c>
      <c r="EQ3" s="47">
        <v>4210.75</v>
      </c>
      <c r="ER3" s="47">
        <v>4235.8249999999998</v>
      </c>
      <c r="ES3" s="47">
        <v>4213.5749999999998</v>
      </c>
      <c r="ET3" s="47">
        <v>4121.3500000000004</v>
      </c>
      <c r="EU3" s="47">
        <v>4074.5749999999998</v>
      </c>
      <c r="EV3" s="47">
        <v>4067.2750000000001</v>
      </c>
      <c r="EW3" s="47">
        <v>4081.5749999999998</v>
      </c>
      <c r="EX3" s="47">
        <v>4125.7</v>
      </c>
      <c r="EY3" s="47">
        <v>4145.6750000000002</v>
      </c>
      <c r="EZ3" s="47">
        <v>4185.8</v>
      </c>
      <c r="FA3" s="47">
        <v>4218.0749999999998</v>
      </c>
      <c r="FB3" s="47">
        <v>4240.2250000000004</v>
      </c>
      <c r="FC3" s="47">
        <v>4230.1499999999996</v>
      </c>
      <c r="FD3" s="47">
        <v>4258.7749999999996</v>
      </c>
      <c r="FE3" s="47">
        <v>4257.8249999999998</v>
      </c>
      <c r="FF3" s="47">
        <v>4305.6499999999996</v>
      </c>
      <c r="FG3" s="47">
        <v>4341.75</v>
      </c>
      <c r="FH3" s="47">
        <v>4361.125</v>
      </c>
      <c r="FI3" s="47">
        <v>4367.4250000000002</v>
      </c>
      <c r="FJ3" s="47">
        <v>4372.4750000000004</v>
      </c>
      <c r="FK3" s="47">
        <v>4415.6000000000004</v>
      </c>
      <c r="FL3" s="47">
        <v>4427.4250000000002</v>
      </c>
      <c r="FM3" s="47">
        <v>4465.125</v>
      </c>
      <c r="FN3" s="47">
        <v>4504.0249999999996</v>
      </c>
      <c r="FO3" s="47">
        <v>4488.5</v>
      </c>
      <c r="FP3" s="47">
        <v>4546.4750000000004</v>
      </c>
      <c r="FQ3" s="47">
        <v>4601.7250000000004</v>
      </c>
      <c r="FR3" s="47">
        <v>4625</v>
      </c>
      <c r="FS3" s="47">
        <v>4666.6499999999996</v>
      </c>
      <c r="FT3" s="47">
        <v>4695.55</v>
      </c>
      <c r="FU3" s="47">
        <v>4714.3500000000004</v>
      </c>
      <c r="FV3" s="47">
        <v>4723.05</v>
      </c>
      <c r="FW3" s="47">
        <v>4750.4250000000002</v>
      </c>
      <c r="FX3" s="47">
        <v>4765.6750000000002</v>
      </c>
      <c r="FY3" s="47">
        <v>4799.4750000000004</v>
      </c>
      <c r="FZ3" s="47">
        <v>4826.1000000000004</v>
      </c>
      <c r="GA3" s="47">
        <v>4849.5749999999998</v>
      </c>
      <c r="GB3" s="47">
        <v>4876.7250000000004</v>
      </c>
      <c r="GC3" s="47">
        <v>4915.2</v>
      </c>
      <c r="GD3" s="47">
        <v>4970.6000000000004</v>
      </c>
      <c r="GE3" s="47">
        <v>5011.0249999999996</v>
      </c>
      <c r="GF3" s="47">
        <v>5037.625</v>
      </c>
      <c r="GG3" s="47">
        <v>5069.05</v>
      </c>
      <c r="GH3" s="47">
        <v>5076.2250000000004</v>
      </c>
      <c r="GI3" s="47">
        <v>5107.8999999999996</v>
      </c>
      <c r="GJ3" s="47">
        <v>5150.5749999999998</v>
      </c>
      <c r="GK3" s="47">
        <v>5210.8249999999998</v>
      </c>
      <c r="GL3" s="47">
        <v>5246.35</v>
      </c>
      <c r="GM3" s="47">
        <v>5173.3</v>
      </c>
      <c r="GN3" s="47">
        <v>4764.1499999999996</v>
      </c>
      <c r="GO3" s="47">
        <v>5137.2</v>
      </c>
      <c r="GP3" s="47">
        <v>5192.9250000000002</v>
      </c>
      <c r="GQ3" s="47">
        <v>5264.6</v>
      </c>
      <c r="GR3" s="47">
        <v>5347.25</v>
      </c>
      <c r="GS3" s="47">
        <v>5392.85</v>
      </c>
      <c r="GT3" s="47">
        <v>5490.1</v>
      </c>
      <c r="GU3" s="47">
        <v>5475.9750000000004</v>
      </c>
      <c r="GV3" s="47">
        <v>5479.8</v>
      </c>
      <c r="GW3" s="47">
        <v>5516.7</v>
      </c>
      <c r="GX3" s="47">
        <v>5562.375</v>
      </c>
      <c r="GY3" s="47">
        <v>5600.85</v>
      </c>
      <c r="GZ3" s="47">
        <v>5634.85</v>
      </c>
      <c r="HA3" s="47">
        <v>5695.2250000000004</v>
      </c>
      <c r="HB3" s="47">
        <v>5740.15</v>
      </c>
      <c r="HC3" s="47">
        <v>5763.375</v>
      </c>
      <c r="HD3" s="47">
        <v>5805.9750000000004</v>
      </c>
      <c r="HE3" s="47">
        <v>5846.55</v>
      </c>
      <c r="HF3" s="48">
        <v>5882.6819999999998</v>
      </c>
      <c r="HG3" s="48">
        <v>5917.8230000000003</v>
      </c>
      <c r="HH3" s="48">
        <v>5954.8019999999997</v>
      </c>
      <c r="HI3" s="48">
        <v>5992.9340000000002</v>
      </c>
      <c r="HJ3" s="48">
        <v>6034.4610000000002</v>
      </c>
      <c r="HK3" s="48">
        <v>6078.0219999999999</v>
      </c>
      <c r="HL3" s="48">
        <v>6119.5320000000002</v>
      </c>
      <c r="HM3" s="48">
        <v>6159.4219999999996</v>
      </c>
      <c r="HN3" s="48">
        <v>6200.9319999999998</v>
      </c>
      <c r="HO3" s="48">
        <v>6244.2049999999999</v>
      </c>
      <c r="HP3" s="48">
        <v>6286.66</v>
      </c>
      <c r="HQ3" s="48">
        <v>6327.4889999999996</v>
      </c>
      <c r="HR3" s="48">
        <v>6358.6880000000001</v>
      </c>
      <c r="HS3" s="48">
        <v>6381.3469999999998</v>
      </c>
      <c r="HT3" s="48">
        <v>6403.4260000000004</v>
      </c>
      <c r="HU3" s="48">
        <v>6429.2550000000001</v>
      </c>
      <c r="HV3" s="48">
        <v>6459.75</v>
      </c>
      <c r="HW3" s="48">
        <v>6493.96</v>
      </c>
      <c r="HX3" s="48">
        <v>6529.3909999999996</v>
      </c>
      <c r="HY3" s="48">
        <v>6564.2730000000001</v>
      </c>
      <c r="HZ3" s="48">
        <v>6597.7629999999999</v>
      </c>
      <c r="IA3" s="48">
        <v>6629.6009999999997</v>
      </c>
      <c r="IB3" s="48">
        <v>6660.5910000000003</v>
      </c>
      <c r="IC3" s="48">
        <v>6691.1790000000001</v>
      </c>
      <c r="ID3" s="48">
        <v>6721.1859999999997</v>
      </c>
      <c r="IE3" s="48">
        <v>6750.9390000000003</v>
      </c>
      <c r="IF3" s="48">
        <v>6781.0209999999997</v>
      </c>
      <c r="IG3" s="48">
        <v>6811.5780000000004</v>
      </c>
      <c r="IH3" s="48">
        <v>6842.3609999999999</v>
      </c>
      <c r="II3" s="48">
        <v>6873.4920000000002</v>
      </c>
      <c r="IJ3" s="48">
        <v>6904.8959999999997</v>
      </c>
      <c r="IK3" s="48">
        <v>6936.5450000000001</v>
      </c>
      <c r="IL3" s="48">
        <v>6968.402</v>
      </c>
      <c r="IM3" s="48">
        <v>7000.4340000000002</v>
      </c>
      <c r="IN3" s="48">
        <v>7032.5910000000003</v>
      </c>
      <c r="IO3" s="48">
        <v>7064.8540000000003</v>
      </c>
      <c r="IP3" s="48">
        <v>7097.23</v>
      </c>
      <c r="IQ3" s="48">
        <v>7129.6880000000001</v>
      </c>
      <c r="IR3" s="48">
        <v>7162.27</v>
      </c>
      <c r="IS3" s="48">
        <v>7194.9390000000003</v>
      </c>
      <c r="IT3" s="48">
        <v>7227.67</v>
      </c>
      <c r="IU3" s="48">
        <v>0</v>
      </c>
      <c r="IV3" s="48">
        <v>0</v>
      </c>
      <c r="IW3" s="48">
        <v>0</v>
      </c>
      <c r="IX3" s="48">
        <v>0</v>
      </c>
      <c r="IY3" s="48">
        <v>0</v>
      </c>
      <c r="IZ3" s="48">
        <v>0</v>
      </c>
      <c r="JA3" s="48">
        <v>0</v>
      </c>
      <c r="JB3" s="48">
        <v>0</v>
      </c>
      <c r="JC3" s="48">
        <v>0</v>
      </c>
      <c r="JD3" s="48">
        <v>0</v>
      </c>
      <c r="JE3" s="48">
        <v>0</v>
      </c>
      <c r="JF3" s="48">
        <v>0</v>
      </c>
      <c r="JG3" s="48">
        <v>0</v>
      </c>
      <c r="JH3" s="48">
        <v>0</v>
      </c>
      <c r="JI3" s="48">
        <v>0</v>
      </c>
      <c r="JJ3" s="48">
        <v>0</v>
      </c>
      <c r="JK3" s="48">
        <v>0</v>
      </c>
      <c r="JL3" s="48">
        <v>0</v>
      </c>
      <c r="JM3" s="48">
        <v>0</v>
      </c>
      <c r="JN3" s="48">
        <v>0</v>
      </c>
      <c r="JO3" s="48">
        <v>0</v>
      </c>
      <c r="JP3" s="48">
        <v>0</v>
      </c>
      <c r="JQ3" s="48">
        <v>0</v>
      </c>
      <c r="JR3" s="48">
        <v>0</v>
      </c>
      <c r="JS3" s="48">
        <v>0</v>
      </c>
      <c r="JT3" s="48">
        <v>0</v>
      </c>
      <c r="JU3" s="48">
        <v>0</v>
      </c>
      <c r="JV3" s="48">
        <v>0</v>
      </c>
      <c r="JW3" s="48">
        <v>0</v>
      </c>
      <c r="JX3" s="48">
        <v>0</v>
      </c>
      <c r="JY3" s="48">
        <v>0</v>
      </c>
      <c r="JZ3" s="48">
        <v>0</v>
      </c>
      <c r="KA3" s="48">
        <v>0</v>
      </c>
      <c r="KB3" s="48">
        <v>0</v>
      </c>
      <c r="KC3" s="48">
        <v>0</v>
      </c>
      <c r="KD3" s="48">
        <v>0</v>
      </c>
      <c r="KE3" s="48">
        <v>0</v>
      </c>
      <c r="KF3" s="48">
        <v>0</v>
      </c>
      <c r="KG3" s="48">
        <v>0</v>
      </c>
      <c r="KH3" s="48">
        <v>0</v>
      </c>
      <c r="KI3" s="48">
        <v>0</v>
      </c>
      <c r="KJ3" s="48">
        <v>0</v>
      </c>
      <c r="KK3" s="48">
        <v>0</v>
      </c>
      <c r="KL3" s="48">
        <v>0</v>
      </c>
      <c r="KM3" s="48">
        <v>0</v>
      </c>
      <c r="KN3" s="48">
        <v>0</v>
      </c>
      <c r="KO3" s="48">
        <v>0</v>
      </c>
      <c r="KP3" s="48">
        <v>0</v>
      </c>
      <c r="KQ3" s="48">
        <v>0</v>
      </c>
      <c r="KR3" s="48">
        <v>0</v>
      </c>
      <c r="KS3" s="48">
        <v>0</v>
      </c>
      <c r="KT3" s="48">
        <v>0</v>
      </c>
      <c r="KU3" s="48">
        <v>0</v>
      </c>
      <c r="KV3" s="48">
        <v>0</v>
      </c>
      <c r="KW3" s="48">
        <v>0</v>
      </c>
      <c r="KX3" s="48">
        <v>0</v>
      </c>
      <c r="KY3" s="48">
        <v>0</v>
      </c>
      <c r="KZ3" s="48">
        <v>0</v>
      </c>
      <c r="LA3" s="48">
        <v>0</v>
      </c>
      <c r="LB3" s="48">
        <v>0</v>
      </c>
      <c r="LC3" s="48">
        <v>0</v>
      </c>
      <c r="LD3" s="48">
        <v>0</v>
      </c>
      <c r="LE3" s="48">
        <v>0</v>
      </c>
      <c r="LF3" s="48">
        <v>0</v>
      </c>
      <c r="LG3" s="48">
        <v>0</v>
      </c>
      <c r="LH3" s="48">
        <v>0</v>
      </c>
      <c r="LI3" s="48">
        <v>0</v>
      </c>
      <c r="LJ3" s="48">
        <v>0</v>
      </c>
      <c r="LK3" s="48">
        <v>0</v>
      </c>
      <c r="LL3" s="48">
        <v>0</v>
      </c>
      <c r="LM3" s="48">
        <v>0</v>
      </c>
      <c r="LN3" s="48">
        <v>0</v>
      </c>
      <c r="LO3" s="48">
        <v>0</v>
      </c>
      <c r="LP3" s="48">
        <v>0</v>
      </c>
      <c r="LQ3" s="48">
        <v>0</v>
      </c>
      <c r="LR3" s="48">
        <v>0</v>
      </c>
      <c r="LS3" s="48">
        <v>0</v>
      </c>
      <c r="LT3" s="48">
        <v>0</v>
      </c>
      <c r="LU3" s="48">
        <v>0</v>
      </c>
      <c r="LV3" s="48">
        <v>0</v>
      </c>
      <c r="LW3" s="48">
        <v>0</v>
      </c>
      <c r="LX3" s="48">
        <v>0</v>
      </c>
      <c r="LY3" s="48">
        <v>0</v>
      </c>
      <c r="LZ3" s="48">
        <v>0</v>
      </c>
      <c r="MA3" s="48">
        <v>0</v>
      </c>
      <c r="MB3" s="48">
        <v>0</v>
      </c>
      <c r="MC3" s="48">
        <v>0</v>
      </c>
      <c r="MD3" s="48">
        <v>0</v>
      </c>
      <c r="ME3" s="48">
        <v>0</v>
      </c>
      <c r="MF3" s="48">
        <v>0</v>
      </c>
      <c r="MG3" s="48">
        <v>0</v>
      </c>
      <c r="MH3" s="48">
        <v>0</v>
      </c>
      <c r="MI3" s="48">
        <v>0</v>
      </c>
      <c r="MJ3" s="48">
        <v>0</v>
      </c>
      <c r="MK3" s="48">
        <v>0</v>
      </c>
      <c r="ML3" s="48">
        <v>0</v>
      </c>
      <c r="MM3" s="48">
        <v>0</v>
      </c>
      <c r="MN3" s="48">
        <v>0</v>
      </c>
      <c r="MO3" s="48">
        <v>0</v>
      </c>
      <c r="MP3" s="48">
        <v>0</v>
      </c>
      <c r="MQ3" s="48">
        <v>0</v>
      </c>
      <c r="MR3" s="48">
        <v>0</v>
      </c>
      <c r="MS3" s="48">
        <v>0</v>
      </c>
      <c r="MT3" s="48">
        <v>0</v>
      </c>
      <c r="MU3" t="s">
        <v>2315</v>
      </c>
      <c r="MV3" t="b">
        <v>1</v>
      </c>
      <c r="MW3" s="6" t="s">
        <v>2316</v>
      </c>
      <c r="MX3" t="s">
        <v>304</v>
      </c>
      <c r="MY3">
        <v>2024</v>
      </c>
      <c r="MZ3">
        <v>3</v>
      </c>
      <c r="NA3" t="s">
        <v>304</v>
      </c>
      <c r="NB3" s="6" t="s">
        <v>2317</v>
      </c>
      <c r="NC3" s="6" t="s">
        <v>2318</v>
      </c>
      <c r="ND3" t="s">
        <v>627</v>
      </c>
      <c r="NE3" t="s">
        <v>937</v>
      </c>
      <c r="NF3" s="6" t="s">
        <v>2311</v>
      </c>
    </row>
    <row r="4" spans="1:370" x14ac:dyDescent="0.25">
      <c r="A4" t="s">
        <v>906</v>
      </c>
      <c r="B4" t="s">
        <v>2323</v>
      </c>
      <c r="C4" s="6" t="s">
        <v>2303</v>
      </c>
      <c r="D4" t="s">
        <v>2304</v>
      </c>
      <c r="E4" t="s">
        <v>2305</v>
      </c>
      <c r="F4" t="s">
        <v>2306</v>
      </c>
      <c r="G4" s="47">
        <v>0</v>
      </c>
      <c r="H4" s="47">
        <v>0</v>
      </c>
      <c r="I4" s="47">
        <v>0</v>
      </c>
      <c r="J4" s="47">
        <v>0</v>
      </c>
      <c r="K4" s="47">
        <v>0</v>
      </c>
      <c r="L4" s="47">
        <v>0</v>
      </c>
      <c r="M4" s="47">
        <v>0</v>
      </c>
      <c r="N4" s="47">
        <v>0</v>
      </c>
      <c r="O4" s="47">
        <v>0</v>
      </c>
      <c r="P4" s="47">
        <v>0</v>
      </c>
      <c r="Q4" s="47">
        <v>0</v>
      </c>
      <c r="R4" s="47">
        <v>0</v>
      </c>
      <c r="S4" s="47">
        <v>0</v>
      </c>
      <c r="T4" s="47">
        <v>0</v>
      </c>
      <c r="U4" s="47">
        <v>0</v>
      </c>
      <c r="V4" s="47">
        <v>0</v>
      </c>
      <c r="W4" s="47">
        <v>0</v>
      </c>
      <c r="X4" s="47">
        <v>0</v>
      </c>
      <c r="Y4" s="47">
        <v>0</v>
      </c>
      <c r="Z4" s="47">
        <v>0</v>
      </c>
      <c r="AA4" s="47">
        <v>0</v>
      </c>
      <c r="AB4" s="47">
        <v>0</v>
      </c>
      <c r="AC4" s="47">
        <v>0</v>
      </c>
      <c r="AD4" s="47">
        <v>0</v>
      </c>
      <c r="AE4" s="47">
        <v>0</v>
      </c>
      <c r="AF4" s="47">
        <v>0</v>
      </c>
      <c r="AG4" s="47">
        <v>0</v>
      </c>
      <c r="AH4" s="47">
        <v>0</v>
      </c>
      <c r="AI4" s="47">
        <v>49049</v>
      </c>
      <c r="AJ4" s="47">
        <v>47032</v>
      </c>
      <c r="AK4" s="47">
        <v>45832</v>
      </c>
      <c r="AL4" s="47">
        <v>45526</v>
      </c>
      <c r="AM4" s="47">
        <v>45162</v>
      </c>
      <c r="AN4" s="47">
        <v>45719</v>
      </c>
      <c r="AO4" s="47">
        <v>47827</v>
      </c>
      <c r="AP4" s="47">
        <v>47597</v>
      </c>
      <c r="AQ4" s="47">
        <v>46524</v>
      </c>
      <c r="AR4" s="47">
        <v>47505</v>
      </c>
      <c r="AS4" s="47">
        <v>46534</v>
      </c>
      <c r="AT4" s="47">
        <v>47361</v>
      </c>
      <c r="AU4" s="47">
        <v>47208</v>
      </c>
      <c r="AV4" s="47">
        <v>47152</v>
      </c>
      <c r="AW4" s="47">
        <v>48076</v>
      </c>
      <c r="AX4" s="47">
        <v>48814</v>
      </c>
      <c r="AY4" s="47">
        <v>49935</v>
      </c>
      <c r="AZ4" s="47">
        <v>49818</v>
      </c>
      <c r="BA4" s="47">
        <v>51338</v>
      </c>
      <c r="BB4" s="47">
        <v>52470</v>
      </c>
      <c r="BC4" s="47">
        <v>52943</v>
      </c>
      <c r="BD4" s="47">
        <v>54969</v>
      </c>
      <c r="BE4" s="47">
        <v>53412</v>
      </c>
      <c r="BF4" s="47">
        <v>53746</v>
      </c>
      <c r="BG4" s="47">
        <v>54907</v>
      </c>
      <c r="BH4" s="47">
        <v>55692</v>
      </c>
      <c r="BI4" s="47">
        <v>55751</v>
      </c>
      <c r="BJ4" s="47">
        <v>57267</v>
      </c>
      <c r="BK4" s="47">
        <v>58816</v>
      </c>
      <c r="BL4" s="47">
        <v>58324</v>
      </c>
      <c r="BM4" s="47">
        <v>60470</v>
      </c>
      <c r="BN4" s="47">
        <v>60226</v>
      </c>
      <c r="BO4" s="47">
        <v>59215</v>
      </c>
      <c r="BP4" s="47">
        <v>60427</v>
      </c>
      <c r="BQ4" s="47">
        <v>60771</v>
      </c>
      <c r="BR4" s="47">
        <v>59544</v>
      </c>
      <c r="BS4" s="47">
        <v>62278</v>
      </c>
      <c r="BT4" s="47">
        <v>61292</v>
      </c>
      <c r="BU4" s="47">
        <v>62836</v>
      </c>
      <c r="BV4" s="47">
        <v>64551</v>
      </c>
      <c r="BW4" s="47">
        <v>65996</v>
      </c>
      <c r="BX4" s="47">
        <v>65850</v>
      </c>
      <c r="BY4" s="47">
        <v>65770</v>
      </c>
      <c r="BZ4" s="47">
        <v>66306</v>
      </c>
      <c r="CA4" s="47">
        <v>63795</v>
      </c>
      <c r="CB4" s="47">
        <v>65908</v>
      </c>
      <c r="CC4" s="47">
        <v>66928</v>
      </c>
      <c r="CD4" s="47">
        <v>66730</v>
      </c>
      <c r="CE4" s="47">
        <v>67452</v>
      </c>
      <c r="CF4" s="47">
        <v>69112</v>
      </c>
      <c r="CG4" s="47">
        <v>67730</v>
      </c>
      <c r="CH4" s="47">
        <v>70437</v>
      </c>
      <c r="CI4" s="47">
        <v>71260</v>
      </c>
      <c r="CJ4" s="47">
        <v>70281</v>
      </c>
      <c r="CK4" s="47">
        <v>71508</v>
      </c>
      <c r="CL4" s="47">
        <v>73485</v>
      </c>
      <c r="CM4" s="47">
        <v>76223</v>
      </c>
      <c r="CN4" s="47">
        <v>76462</v>
      </c>
      <c r="CO4" s="47">
        <v>78722</v>
      </c>
      <c r="CP4" s="47">
        <v>80741</v>
      </c>
      <c r="CQ4" s="47">
        <v>84205</v>
      </c>
      <c r="CR4" s="47">
        <v>83113</v>
      </c>
      <c r="CS4" s="47">
        <v>85876</v>
      </c>
      <c r="CT4" s="47">
        <v>87077</v>
      </c>
      <c r="CU4" s="47">
        <v>88955</v>
      </c>
      <c r="CV4" s="47">
        <v>90326</v>
      </c>
      <c r="CW4" s="47">
        <v>91405</v>
      </c>
      <c r="CX4" s="47">
        <v>93750</v>
      </c>
      <c r="CY4" s="47">
        <v>100801</v>
      </c>
      <c r="CZ4" s="47">
        <v>102215</v>
      </c>
      <c r="DA4" s="47">
        <v>101393</v>
      </c>
      <c r="DB4" s="47">
        <v>104896</v>
      </c>
      <c r="DC4" s="47">
        <v>105551</v>
      </c>
      <c r="DD4" s="47">
        <v>105685</v>
      </c>
      <c r="DE4" s="47">
        <v>105377</v>
      </c>
      <c r="DF4" s="47">
        <v>105093</v>
      </c>
      <c r="DG4" s="47">
        <v>105270</v>
      </c>
      <c r="DH4" s="47">
        <v>105502</v>
      </c>
      <c r="DI4" s="47">
        <v>111906</v>
      </c>
      <c r="DJ4" s="47">
        <v>113832</v>
      </c>
      <c r="DK4" s="47">
        <v>115740</v>
      </c>
      <c r="DL4" s="47">
        <v>119664</v>
      </c>
      <c r="DM4" s="47">
        <v>120347</v>
      </c>
      <c r="DN4" s="47">
        <v>123350</v>
      </c>
      <c r="DO4" s="47">
        <v>128331</v>
      </c>
      <c r="DP4" s="47">
        <v>122946</v>
      </c>
      <c r="DQ4" s="47">
        <v>120189</v>
      </c>
      <c r="DR4" s="47">
        <v>121471</v>
      </c>
      <c r="DS4" s="47">
        <v>123243</v>
      </c>
      <c r="DT4" s="47">
        <v>126845</v>
      </c>
      <c r="DU4" s="47">
        <v>125921</v>
      </c>
      <c r="DV4" s="47">
        <v>121583</v>
      </c>
      <c r="DW4" s="47">
        <v>127354</v>
      </c>
      <c r="DX4" s="47">
        <v>125080</v>
      </c>
      <c r="DY4" s="47">
        <v>125141</v>
      </c>
      <c r="DZ4" s="47">
        <v>128517</v>
      </c>
      <c r="EA4" s="47">
        <v>129631</v>
      </c>
      <c r="EB4" s="47">
        <v>131555</v>
      </c>
      <c r="EC4" s="47">
        <v>133247</v>
      </c>
      <c r="ED4" s="47">
        <v>137509</v>
      </c>
      <c r="EE4" s="47">
        <v>134823</v>
      </c>
      <c r="EF4" s="47">
        <v>142803</v>
      </c>
      <c r="EG4" s="47">
        <v>144425</v>
      </c>
      <c r="EH4" s="47">
        <v>150107</v>
      </c>
      <c r="EI4" s="47">
        <v>167747</v>
      </c>
      <c r="EJ4" s="47">
        <v>172981</v>
      </c>
      <c r="EK4" s="47">
        <v>152518</v>
      </c>
      <c r="EL4" s="47">
        <v>151637</v>
      </c>
      <c r="EM4" s="47">
        <v>152960</v>
      </c>
      <c r="EN4" s="47">
        <v>158494</v>
      </c>
      <c r="EO4" s="47">
        <v>158973</v>
      </c>
      <c r="EP4" s="47">
        <v>164392</v>
      </c>
      <c r="EQ4" s="47">
        <v>164284</v>
      </c>
      <c r="ER4" s="47">
        <v>164307</v>
      </c>
      <c r="ES4" s="47">
        <v>164942</v>
      </c>
      <c r="ET4" s="47">
        <v>158580</v>
      </c>
      <c r="EU4" s="47">
        <v>148383</v>
      </c>
      <c r="EV4" s="47">
        <v>146862</v>
      </c>
      <c r="EW4" s="47">
        <v>146171</v>
      </c>
      <c r="EX4" s="47">
        <v>152995</v>
      </c>
      <c r="EY4" s="47">
        <v>152875</v>
      </c>
      <c r="EZ4" s="47">
        <v>157927</v>
      </c>
      <c r="FA4" s="47">
        <v>159590</v>
      </c>
      <c r="FB4" s="47">
        <v>162838</v>
      </c>
      <c r="FC4" s="47">
        <v>169542</v>
      </c>
      <c r="FD4" s="47">
        <v>167089</v>
      </c>
      <c r="FE4" s="47">
        <v>169000</v>
      </c>
      <c r="FF4" s="47">
        <v>171534</v>
      </c>
      <c r="FG4" s="47">
        <v>175688</v>
      </c>
      <c r="FH4" s="47">
        <v>167444</v>
      </c>
      <c r="FI4" s="47">
        <v>171661</v>
      </c>
      <c r="FJ4" s="47">
        <v>167437</v>
      </c>
      <c r="FK4" s="47">
        <v>171074</v>
      </c>
      <c r="FL4" s="47">
        <v>172720</v>
      </c>
      <c r="FM4" s="47">
        <v>172146</v>
      </c>
      <c r="FN4" s="47">
        <v>168273</v>
      </c>
      <c r="FO4" s="47">
        <v>169362</v>
      </c>
      <c r="FP4" s="47">
        <v>171923</v>
      </c>
      <c r="FQ4" s="47">
        <v>172435</v>
      </c>
      <c r="FR4" s="47">
        <v>177395</v>
      </c>
      <c r="FS4" s="47">
        <v>176739</v>
      </c>
      <c r="FT4" s="47">
        <v>182297</v>
      </c>
      <c r="FU4" s="47">
        <v>176534</v>
      </c>
      <c r="FV4" s="47">
        <v>181607</v>
      </c>
      <c r="FW4" s="47">
        <v>180917</v>
      </c>
      <c r="FX4" s="47">
        <v>186367</v>
      </c>
      <c r="FY4" s="47">
        <v>181291</v>
      </c>
      <c r="FZ4" s="47">
        <v>188453</v>
      </c>
      <c r="GA4" s="47">
        <v>191572</v>
      </c>
      <c r="GB4" s="47">
        <v>196710</v>
      </c>
      <c r="GC4" s="47">
        <v>201489</v>
      </c>
      <c r="GD4" s="47">
        <v>197125</v>
      </c>
      <c r="GE4" s="47">
        <v>201006</v>
      </c>
      <c r="GF4" s="47">
        <v>202164</v>
      </c>
      <c r="GG4" s="47">
        <v>204858</v>
      </c>
      <c r="GH4" s="47">
        <v>203100</v>
      </c>
      <c r="GI4" s="47">
        <v>200811</v>
      </c>
      <c r="GJ4" s="47">
        <v>198311</v>
      </c>
      <c r="GK4" s="47">
        <v>210040</v>
      </c>
      <c r="GL4" s="47">
        <v>218197</v>
      </c>
      <c r="GM4" s="47">
        <v>199459</v>
      </c>
      <c r="GN4" s="47">
        <v>173361</v>
      </c>
      <c r="GO4" s="47">
        <v>173434</v>
      </c>
      <c r="GP4" s="47">
        <v>183541</v>
      </c>
      <c r="GQ4" s="47">
        <v>178763</v>
      </c>
      <c r="GR4" s="47">
        <v>191113</v>
      </c>
      <c r="GS4" s="47">
        <v>181773</v>
      </c>
      <c r="GT4" s="47">
        <v>201720</v>
      </c>
      <c r="GU4" s="47">
        <v>191621</v>
      </c>
      <c r="GV4" s="47">
        <v>205098</v>
      </c>
      <c r="GW4" s="47">
        <v>224767</v>
      </c>
      <c r="GX4" s="47">
        <v>226565</v>
      </c>
      <c r="GY4" s="47">
        <v>209161</v>
      </c>
      <c r="GZ4" s="47">
        <v>209221</v>
      </c>
      <c r="HA4" s="47">
        <v>205579</v>
      </c>
      <c r="HB4" s="47">
        <v>205808</v>
      </c>
      <c r="HC4" s="47">
        <v>203756</v>
      </c>
      <c r="HD4" s="47">
        <v>203209</v>
      </c>
      <c r="HE4" s="48">
        <v>207094.9</v>
      </c>
      <c r="HF4" s="48">
        <v>209416.1</v>
      </c>
      <c r="HG4" s="48">
        <v>210445.8</v>
      </c>
      <c r="HH4" s="48">
        <v>211531.2</v>
      </c>
      <c r="HI4" s="48">
        <v>212596.3</v>
      </c>
      <c r="HJ4" s="48">
        <v>213659.9</v>
      </c>
      <c r="HK4" s="48">
        <v>214750.3</v>
      </c>
      <c r="HL4" s="48">
        <v>215830.2</v>
      </c>
      <c r="HM4" s="48">
        <v>216855.7</v>
      </c>
      <c r="HN4" s="48">
        <v>217823.6</v>
      </c>
      <c r="HO4" s="48">
        <v>218848.6</v>
      </c>
      <c r="HP4" s="48">
        <v>219844</v>
      </c>
      <c r="HQ4" s="48">
        <v>220825</v>
      </c>
      <c r="HR4" s="48">
        <v>221706.9</v>
      </c>
      <c r="HS4" s="48">
        <v>222590.1</v>
      </c>
      <c r="HT4" s="48">
        <v>223473.5</v>
      </c>
      <c r="HU4" s="48">
        <v>224361.2</v>
      </c>
      <c r="HV4" s="48">
        <v>225253.7</v>
      </c>
      <c r="HW4" s="48">
        <v>226043.5</v>
      </c>
      <c r="HX4" s="48">
        <v>226845.8</v>
      </c>
      <c r="HY4" s="48">
        <v>227713.1</v>
      </c>
      <c r="HZ4" s="48">
        <v>228658.5</v>
      </c>
      <c r="IA4" s="48">
        <v>229608.8</v>
      </c>
      <c r="IB4" s="48">
        <v>230572.7</v>
      </c>
      <c r="IC4" s="48">
        <v>231569.2</v>
      </c>
      <c r="ID4" s="48">
        <v>232589.1</v>
      </c>
      <c r="IE4" s="48">
        <v>233614.5</v>
      </c>
      <c r="IF4" s="48">
        <v>234645.3</v>
      </c>
      <c r="IG4" s="48">
        <v>235681.8</v>
      </c>
      <c r="IH4" s="48">
        <v>236732.79999999999</v>
      </c>
      <c r="II4" s="48">
        <v>237789.8</v>
      </c>
      <c r="IJ4" s="48">
        <v>238852.5</v>
      </c>
      <c r="IK4" s="48">
        <v>239939.6</v>
      </c>
      <c r="IL4" s="48">
        <v>241032.6</v>
      </c>
      <c r="IM4" s="48">
        <v>242119.5</v>
      </c>
      <c r="IN4" s="48">
        <v>243211.9</v>
      </c>
      <c r="IO4" s="48">
        <v>244272</v>
      </c>
      <c r="IP4" s="48">
        <v>245338.8</v>
      </c>
      <c r="IQ4" s="48">
        <v>246425.3</v>
      </c>
      <c r="IR4" s="48">
        <v>247493.4</v>
      </c>
      <c r="IS4" s="48">
        <v>248536.2</v>
      </c>
      <c r="IT4" s="48">
        <v>249579.2</v>
      </c>
      <c r="IU4" s="48">
        <v>0</v>
      </c>
      <c r="IV4" s="48">
        <v>0</v>
      </c>
      <c r="IW4" s="48">
        <v>0</v>
      </c>
      <c r="IX4" s="48">
        <v>0</v>
      </c>
      <c r="IY4" s="48">
        <v>0</v>
      </c>
      <c r="IZ4" s="48">
        <v>0</v>
      </c>
      <c r="JA4" s="48">
        <v>0</v>
      </c>
      <c r="JB4" s="48">
        <v>0</v>
      </c>
      <c r="JC4" s="48">
        <v>0</v>
      </c>
      <c r="JD4" s="48">
        <v>0</v>
      </c>
      <c r="JE4" s="48">
        <v>0</v>
      </c>
      <c r="JF4" s="48">
        <v>0</v>
      </c>
      <c r="JG4" s="48">
        <v>0</v>
      </c>
      <c r="JH4" s="48">
        <v>0</v>
      </c>
      <c r="JI4" s="48">
        <v>0</v>
      </c>
      <c r="JJ4" s="48">
        <v>0</v>
      </c>
      <c r="JK4" s="48">
        <v>0</v>
      </c>
      <c r="JL4" s="48">
        <v>0</v>
      </c>
      <c r="JM4" s="48">
        <v>0</v>
      </c>
      <c r="JN4" s="48">
        <v>0</v>
      </c>
      <c r="JO4" s="48">
        <v>0</v>
      </c>
      <c r="JP4" s="48">
        <v>0</v>
      </c>
      <c r="JQ4" s="48">
        <v>0</v>
      </c>
      <c r="JR4" s="48">
        <v>0</v>
      </c>
      <c r="JS4" s="48">
        <v>0</v>
      </c>
      <c r="JT4" s="48">
        <v>0</v>
      </c>
      <c r="JU4" s="48">
        <v>0</v>
      </c>
      <c r="JV4" s="48">
        <v>0</v>
      </c>
      <c r="JW4" s="48">
        <v>0</v>
      </c>
      <c r="JX4" s="48">
        <v>0</v>
      </c>
      <c r="JY4" s="48">
        <v>0</v>
      </c>
      <c r="JZ4" s="48">
        <v>0</v>
      </c>
      <c r="KA4" s="48">
        <v>0</v>
      </c>
      <c r="KB4" s="48">
        <v>0</v>
      </c>
      <c r="KC4" s="48">
        <v>0</v>
      </c>
      <c r="KD4" s="48">
        <v>0</v>
      </c>
      <c r="KE4" s="48">
        <v>0</v>
      </c>
      <c r="KF4" s="48">
        <v>0</v>
      </c>
      <c r="KG4" s="48">
        <v>0</v>
      </c>
      <c r="KH4" s="48">
        <v>0</v>
      </c>
      <c r="KI4" s="48">
        <v>0</v>
      </c>
      <c r="KJ4" s="48">
        <v>0</v>
      </c>
      <c r="KK4" s="48">
        <v>0</v>
      </c>
      <c r="KL4" s="48">
        <v>0</v>
      </c>
      <c r="KM4" s="48">
        <v>0</v>
      </c>
      <c r="KN4" s="48">
        <v>0</v>
      </c>
      <c r="KO4" s="48">
        <v>0</v>
      </c>
      <c r="KP4" s="48">
        <v>0</v>
      </c>
      <c r="KQ4" s="48">
        <v>0</v>
      </c>
      <c r="KR4" s="48">
        <v>0</v>
      </c>
      <c r="KS4" s="48">
        <v>0</v>
      </c>
      <c r="KT4" s="48">
        <v>0</v>
      </c>
      <c r="KU4" s="48">
        <v>0</v>
      </c>
      <c r="KV4" s="48">
        <v>0</v>
      </c>
      <c r="KW4" s="48">
        <v>0</v>
      </c>
      <c r="KX4" s="48">
        <v>0</v>
      </c>
      <c r="KY4" s="48">
        <v>0</v>
      </c>
      <c r="KZ4" s="48">
        <v>0</v>
      </c>
      <c r="LA4" s="48">
        <v>0</v>
      </c>
      <c r="LB4" s="48">
        <v>0</v>
      </c>
      <c r="LC4" s="48">
        <v>0</v>
      </c>
      <c r="LD4" s="48">
        <v>0</v>
      </c>
      <c r="LE4" s="48">
        <v>0</v>
      </c>
      <c r="LF4" s="48">
        <v>0</v>
      </c>
      <c r="LG4" s="48">
        <v>0</v>
      </c>
      <c r="LH4" s="48">
        <v>0</v>
      </c>
      <c r="LI4" s="48">
        <v>0</v>
      </c>
      <c r="LJ4" s="48">
        <v>0</v>
      </c>
      <c r="LK4" s="48">
        <v>0</v>
      </c>
      <c r="LL4" s="48">
        <v>0</v>
      </c>
      <c r="LM4" s="48">
        <v>0</v>
      </c>
      <c r="LN4" s="48">
        <v>0</v>
      </c>
      <c r="LO4" s="48">
        <v>0</v>
      </c>
      <c r="LP4" s="48">
        <v>0</v>
      </c>
      <c r="LQ4" s="48">
        <v>0</v>
      </c>
      <c r="LR4" s="48">
        <v>0</v>
      </c>
      <c r="LS4" s="48">
        <v>0</v>
      </c>
      <c r="LT4" s="48">
        <v>0</v>
      </c>
      <c r="LU4" s="48">
        <v>0</v>
      </c>
      <c r="LV4" s="48">
        <v>0</v>
      </c>
      <c r="LW4" s="48">
        <v>0</v>
      </c>
      <c r="LX4" s="48">
        <v>0</v>
      </c>
      <c r="LY4" s="48">
        <v>0</v>
      </c>
      <c r="LZ4" s="48">
        <v>0</v>
      </c>
      <c r="MA4" s="48">
        <v>0</v>
      </c>
      <c r="MB4" s="48">
        <v>0</v>
      </c>
      <c r="MC4" s="48">
        <v>0</v>
      </c>
      <c r="MD4" s="48">
        <v>0</v>
      </c>
      <c r="ME4" s="48">
        <v>0</v>
      </c>
      <c r="MF4" s="48">
        <v>0</v>
      </c>
      <c r="MG4" s="48">
        <v>0</v>
      </c>
      <c r="MH4" s="48">
        <v>0</v>
      </c>
      <c r="MI4" s="48">
        <v>0</v>
      </c>
      <c r="MJ4" s="48">
        <v>0</v>
      </c>
      <c r="MK4" s="48">
        <v>0</v>
      </c>
      <c r="ML4" s="48">
        <v>0</v>
      </c>
      <c r="MM4" s="48">
        <v>0</v>
      </c>
      <c r="MN4" s="48">
        <v>0</v>
      </c>
      <c r="MO4" s="48">
        <v>0</v>
      </c>
      <c r="MP4" s="48">
        <v>0</v>
      </c>
      <c r="MQ4" s="48">
        <v>0</v>
      </c>
      <c r="MR4" s="48">
        <v>0</v>
      </c>
      <c r="MS4" s="48">
        <v>0</v>
      </c>
      <c r="MT4" s="48">
        <v>0</v>
      </c>
      <c r="MU4" t="s">
        <v>2307</v>
      </c>
      <c r="MV4" t="b">
        <v>1</v>
      </c>
      <c r="MW4" s="6" t="s">
        <v>2308</v>
      </c>
      <c r="MX4" t="s">
        <v>304</v>
      </c>
      <c r="MY4">
        <v>2024</v>
      </c>
      <c r="MZ4">
        <v>2</v>
      </c>
      <c r="NA4" t="s">
        <v>304</v>
      </c>
      <c r="NB4" t="s">
        <v>2324</v>
      </c>
      <c r="NC4" s="6" t="s">
        <v>2325</v>
      </c>
      <c r="ND4" t="s">
        <v>905</v>
      </c>
      <c r="NE4" t="s">
        <v>628</v>
      </c>
      <c r="NF4" s="6" t="s">
        <v>2311</v>
      </c>
    </row>
    <row r="5" spans="1:370" x14ac:dyDescent="0.25">
      <c r="A5" t="s">
        <v>2312</v>
      </c>
      <c r="B5" t="s">
        <v>2323</v>
      </c>
      <c r="C5" s="6" t="s">
        <v>2303</v>
      </c>
      <c r="D5" t="s">
        <v>2313</v>
      </c>
      <c r="E5" t="s">
        <v>2314</v>
      </c>
      <c r="F5" t="s">
        <v>2306</v>
      </c>
      <c r="G5" s="47">
        <v>0</v>
      </c>
      <c r="H5" s="47">
        <v>0</v>
      </c>
      <c r="I5" s="47">
        <v>0</v>
      </c>
      <c r="J5" s="47">
        <v>0</v>
      </c>
      <c r="K5" s="47">
        <v>0</v>
      </c>
      <c r="L5" s="47">
        <v>0</v>
      </c>
      <c r="M5" s="47">
        <v>0</v>
      </c>
      <c r="N5" s="47">
        <v>0</v>
      </c>
      <c r="O5" s="47">
        <v>0</v>
      </c>
      <c r="P5" s="47">
        <v>0</v>
      </c>
      <c r="Q5" s="47">
        <v>0</v>
      </c>
      <c r="R5" s="47">
        <v>0</v>
      </c>
      <c r="S5" s="47">
        <v>0</v>
      </c>
      <c r="T5" s="47">
        <v>0</v>
      </c>
      <c r="U5" s="47">
        <v>0</v>
      </c>
      <c r="V5" s="47">
        <v>0</v>
      </c>
      <c r="W5" s="47">
        <v>0</v>
      </c>
      <c r="X5" s="47">
        <v>0</v>
      </c>
      <c r="Y5" s="47">
        <v>0</v>
      </c>
      <c r="Z5" s="47">
        <v>0</v>
      </c>
      <c r="AA5" s="47">
        <v>0</v>
      </c>
      <c r="AB5" s="47">
        <v>0</v>
      </c>
      <c r="AC5" s="47">
        <v>0</v>
      </c>
      <c r="AD5" s="47">
        <v>0</v>
      </c>
      <c r="AE5" s="47">
        <v>0</v>
      </c>
      <c r="AF5" s="47">
        <v>0</v>
      </c>
      <c r="AG5" s="47">
        <v>0</v>
      </c>
      <c r="AH5" s="47">
        <v>0</v>
      </c>
      <c r="AI5" s="47">
        <v>95.775000000000006</v>
      </c>
      <c r="AJ5" s="47">
        <v>97.575000000000003</v>
      </c>
      <c r="AK5" s="47">
        <v>97.375</v>
      </c>
      <c r="AL5" s="47">
        <v>96.775000000000006</v>
      </c>
      <c r="AM5" s="47">
        <v>98.6</v>
      </c>
      <c r="AN5" s="47">
        <v>99.125</v>
      </c>
      <c r="AO5" s="47">
        <v>97.025000000000006</v>
      </c>
      <c r="AP5" s="47">
        <v>97.45</v>
      </c>
      <c r="AQ5" s="47">
        <v>93.224999999999994</v>
      </c>
      <c r="AR5" s="47">
        <v>93.775000000000006</v>
      </c>
      <c r="AS5" s="47">
        <v>89.625</v>
      </c>
      <c r="AT5" s="47">
        <v>85.525000000000006</v>
      </c>
      <c r="AU5" s="47">
        <v>86.9</v>
      </c>
      <c r="AV5" s="47">
        <v>87.15</v>
      </c>
      <c r="AW5" s="47">
        <v>88.474999999999994</v>
      </c>
      <c r="AX5" s="47">
        <v>90.25</v>
      </c>
      <c r="AY5" s="47">
        <v>92.125</v>
      </c>
      <c r="AZ5" s="47">
        <v>94.424999999999997</v>
      </c>
      <c r="BA5" s="47">
        <v>96.5</v>
      </c>
      <c r="BB5" s="47">
        <v>98.474999999999994</v>
      </c>
      <c r="BC5" s="47">
        <v>98.724999999999994</v>
      </c>
      <c r="BD5" s="47">
        <v>98.525000000000006</v>
      </c>
      <c r="BE5" s="47">
        <v>97.075000000000003</v>
      </c>
      <c r="BF5" s="47">
        <v>99.974999999999994</v>
      </c>
      <c r="BG5" s="47">
        <v>103.125</v>
      </c>
      <c r="BH5" s="47">
        <v>104.22499999999999</v>
      </c>
      <c r="BI5" s="47">
        <v>106.6</v>
      </c>
      <c r="BJ5" s="47">
        <v>110.6</v>
      </c>
      <c r="BK5" s="47">
        <v>110.7</v>
      </c>
      <c r="BL5" s="47">
        <v>115.25</v>
      </c>
      <c r="BM5" s="47">
        <v>120.25</v>
      </c>
      <c r="BN5" s="47">
        <v>124.75</v>
      </c>
      <c r="BO5" s="47">
        <v>131.67500000000001</v>
      </c>
      <c r="BP5" s="47">
        <v>135.35</v>
      </c>
      <c r="BQ5" s="47">
        <v>138.02500000000001</v>
      </c>
      <c r="BR5" s="47">
        <v>142.25</v>
      </c>
      <c r="BS5" s="47">
        <v>146.47499999999999</v>
      </c>
      <c r="BT5" s="47">
        <v>152.9</v>
      </c>
      <c r="BU5" s="47">
        <v>154.44999999999999</v>
      </c>
      <c r="BV5" s="47">
        <v>156.80000000000001</v>
      </c>
      <c r="BW5" s="47">
        <v>163.6</v>
      </c>
      <c r="BX5" s="47">
        <v>165.65</v>
      </c>
      <c r="BY5" s="47">
        <v>166.9</v>
      </c>
      <c r="BZ5" s="47">
        <v>168.375</v>
      </c>
      <c r="CA5" s="47">
        <v>169.4</v>
      </c>
      <c r="CB5" s="47">
        <v>175.57499999999999</v>
      </c>
      <c r="CC5" s="47">
        <v>179.72499999999999</v>
      </c>
      <c r="CD5" s="47">
        <v>183.77500000000001</v>
      </c>
      <c r="CE5" s="47">
        <v>187.1</v>
      </c>
      <c r="CF5" s="47">
        <v>187.17500000000001</v>
      </c>
      <c r="CG5" s="47">
        <v>191.15</v>
      </c>
      <c r="CH5" s="47">
        <v>192.1</v>
      </c>
      <c r="CI5" s="47">
        <v>192.55</v>
      </c>
      <c r="CJ5" s="47">
        <v>194.85</v>
      </c>
      <c r="CK5" s="47">
        <v>194.32499999999999</v>
      </c>
      <c r="CL5" s="47">
        <v>200.57499999999999</v>
      </c>
      <c r="CM5" s="47">
        <v>202.55</v>
      </c>
      <c r="CN5" s="47">
        <v>209.4</v>
      </c>
      <c r="CO5" s="47">
        <v>217.22499999999999</v>
      </c>
      <c r="CP5" s="47">
        <v>222.25</v>
      </c>
      <c r="CQ5" s="47">
        <v>226.52500000000001</v>
      </c>
      <c r="CR5" s="47">
        <v>229.7</v>
      </c>
      <c r="CS5" s="47">
        <v>239.65</v>
      </c>
      <c r="CT5" s="47">
        <v>243.05</v>
      </c>
      <c r="CU5" s="47">
        <v>245.97499999999999</v>
      </c>
      <c r="CV5" s="47">
        <v>249.97499999999999</v>
      </c>
      <c r="CW5" s="47">
        <v>252</v>
      </c>
      <c r="CX5" s="47">
        <v>267.72500000000002</v>
      </c>
      <c r="CY5" s="47">
        <v>272.8</v>
      </c>
      <c r="CZ5" s="47">
        <v>283.7</v>
      </c>
      <c r="DA5" s="47">
        <v>290.27499999999998</v>
      </c>
      <c r="DB5" s="47">
        <v>289.85000000000002</v>
      </c>
      <c r="DC5" s="47">
        <v>291.2</v>
      </c>
      <c r="DD5" s="47">
        <v>288</v>
      </c>
      <c r="DE5" s="47">
        <v>286.67500000000001</v>
      </c>
      <c r="DF5" s="47">
        <v>297.32499999999999</v>
      </c>
      <c r="DG5" s="47">
        <v>296.35000000000002</v>
      </c>
      <c r="DH5" s="47">
        <v>300.02499999999998</v>
      </c>
      <c r="DI5" s="47">
        <v>309.07499999999999</v>
      </c>
      <c r="DJ5" s="47">
        <v>315.67500000000001</v>
      </c>
      <c r="DK5" s="47">
        <v>320.22500000000002</v>
      </c>
      <c r="DL5" s="47">
        <v>329.97500000000002</v>
      </c>
      <c r="DM5" s="47">
        <v>337.9</v>
      </c>
      <c r="DN5" s="47">
        <v>334.52499999999998</v>
      </c>
      <c r="DO5" s="47">
        <v>330.32499999999999</v>
      </c>
      <c r="DP5" s="47">
        <v>320.625</v>
      </c>
      <c r="DQ5" s="47">
        <v>304.22500000000002</v>
      </c>
      <c r="DR5" s="47">
        <v>293.64999999999998</v>
      </c>
      <c r="DS5" s="47">
        <v>300.05</v>
      </c>
      <c r="DT5" s="47">
        <v>309</v>
      </c>
      <c r="DU5" s="47">
        <v>309.97500000000002</v>
      </c>
      <c r="DV5" s="47">
        <v>305.39999999999998</v>
      </c>
      <c r="DW5" s="47">
        <v>304.45</v>
      </c>
      <c r="DX5" s="47">
        <v>305</v>
      </c>
      <c r="DY5" s="47">
        <v>313.32499999999999</v>
      </c>
      <c r="DZ5" s="47">
        <v>327.42500000000001</v>
      </c>
      <c r="EA5" s="47">
        <v>334.82499999999999</v>
      </c>
      <c r="EB5" s="47">
        <v>341.85</v>
      </c>
      <c r="EC5" s="47">
        <v>342.97500000000002</v>
      </c>
      <c r="ED5" s="47">
        <v>351.125</v>
      </c>
      <c r="EE5" s="47">
        <v>357.7</v>
      </c>
      <c r="EF5" s="47">
        <v>365.7</v>
      </c>
      <c r="EG5" s="47">
        <v>365.625</v>
      </c>
      <c r="EH5" s="47">
        <v>376.95</v>
      </c>
      <c r="EI5" s="47">
        <v>392.25</v>
      </c>
      <c r="EJ5" s="47">
        <v>399.52499999999998</v>
      </c>
      <c r="EK5" s="47">
        <v>399</v>
      </c>
      <c r="EL5" s="47">
        <v>414.15</v>
      </c>
      <c r="EM5" s="47">
        <v>422.35</v>
      </c>
      <c r="EN5" s="47">
        <v>428.75</v>
      </c>
      <c r="EO5" s="47">
        <v>442.15</v>
      </c>
      <c r="EP5" s="47">
        <v>452.3</v>
      </c>
      <c r="EQ5" s="47">
        <v>459.5</v>
      </c>
      <c r="ER5" s="47">
        <v>473</v>
      </c>
      <c r="ES5" s="47">
        <v>470.9</v>
      </c>
      <c r="ET5" s="47">
        <v>443.2</v>
      </c>
      <c r="EU5" s="47">
        <v>407.82499999999999</v>
      </c>
      <c r="EV5" s="47">
        <v>410.5</v>
      </c>
      <c r="EW5" s="47">
        <v>425.67500000000001</v>
      </c>
      <c r="EX5" s="47">
        <v>449.125</v>
      </c>
      <c r="EY5" s="47">
        <v>459.22500000000002</v>
      </c>
      <c r="EZ5" s="47">
        <v>469.32499999999999</v>
      </c>
      <c r="FA5" s="47">
        <v>482.75</v>
      </c>
      <c r="FB5" s="47">
        <v>495.95</v>
      </c>
      <c r="FC5" s="47">
        <v>500.2</v>
      </c>
      <c r="FD5" s="47">
        <v>508.67500000000001</v>
      </c>
      <c r="FE5" s="47">
        <v>515.67499999999995</v>
      </c>
      <c r="FF5" s="47">
        <v>519.6</v>
      </c>
      <c r="FG5" s="47">
        <v>525.92499999999995</v>
      </c>
      <c r="FH5" s="47">
        <v>531.125</v>
      </c>
      <c r="FI5" s="47">
        <v>534.375</v>
      </c>
      <c r="FJ5" s="47">
        <v>534.875</v>
      </c>
      <c r="FK5" s="47">
        <v>537.65</v>
      </c>
      <c r="FL5" s="47">
        <v>542.52499999999998</v>
      </c>
      <c r="FM5" s="47">
        <v>547.17499999999995</v>
      </c>
      <c r="FN5" s="47">
        <v>562.95000000000005</v>
      </c>
      <c r="FO5" s="47">
        <v>557.54999999999995</v>
      </c>
      <c r="FP5" s="47">
        <v>569.6</v>
      </c>
      <c r="FQ5" s="47">
        <v>571.95000000000005</v>
      </c>
      <c r="FR5" s="47">
        <v>576.67499999999995</v>
      </c>
      <c r="FS5" s="47">
        <v>572.125</v>
      </c>
      <c r="FT5" s="47">
        <v>573.65</v>
      </c>
      <c r="FU5" s="47">
        <v>569.02499999999998</v>
      </c>
      <c r="FV5" s="47">
        <v>568.25</v>
      </c>
      <c r="FW5" s="47">
        <v>566.625</v>
      </c>
      <c r="FX5" s="47">
        <v>571.02499999999998</v>
      </c>
      <c r="FY5" s="47">
        <v>580.27499999999998</v>
      </c>
      <c r="FZ5" s="47">
        <v>575.95000000000005</v>
      </c>
      <c r="GA5" s="47">
        <v>589.97500000000002</v>
      </c>
      <c r="GB5" s="47">
        <v>591.97500000000002</v>
      </c>
      <c r="GC5" s="47">
        <v>595.45000000000005</v>
      </c>
      <c r="GD5" s="47">
        <v>610.875</v>
      </c>
      <c r="GE5" s="47">
        <v>614.82500000000005</v>
      </c>
      <c r="GF5" s="47">
        <v>618.17499999999995</v>
      </c>
      <c r="GG5" s="47">
        <v>610.45000000000005</v>
      </c>
      <c r="GH5" s="47">
        <v>612.97500000000002</v>
      </c>
      <c r="GI5" s="47">
        <v>618.72500000000002</v>
      </c>
      <c r="GJ5" s="47">
        <v>615.6</v>
      </c>
      <c r="GK5" s="47">
        <v>615.72500000000002</v>
      </c>
      <c r="GL5" s="47">
        <v>619.47500000000002</v>
      </c>
      <c r="GM5" s="47">
        <v>592.95000000000005</v>
      </c>
      <c r="GN5" s="47">
        <v>467.75</v>
      </c>
      <c r="GO5" s="47">
        <v>526.25</v>
      </c>
      <c r="GP5" s="47">
        <v>558.4</v>
      </c>
      <c r="GQ5" s="47">
        <v>558.85</v>
      </c>
      <c r="GR5" s="47">
        <v>563.29999999999995</v>
      </c>
      <c r="GS5" s="47">
        <v>564.57500000000005</v>
      </c>
      <c r="GT5" s="47">
        <v>597.57500000000005</v>
      </c>
      <c r="GU5" s="47">
        <v>590.54999999999995</v>
      </c>
      <c r="GV5" s="47">
        <v>608.42499999999995</v>
      </c>
      <c r="GW5" s="47">
        <v>629.375</v>
      </c>
      <c r="GX5" s="47">
        <v>627.57500000000005</v>
      </c>
      <c r="GY5" s="47">
        <v>630.625</v>
      </c>
      <c r="GZ5" s="47">
        <v>622.9</v>
      </c>
      <c r="HA5" s="47">
        <v>630.375</v>
      </c>
      <c r="HB5" s="47">
        <v>639.9</v>
      </c>
      <c r="HC5" s="47">
        <v>642.95000000000005</v>
      </c>
      <c r="HD5" s="47">
        <v>644.6</v>
      </c>
      <c r="HE5" s="47">
        <v>658.5</v>
      </c>
      <c r="HF5" s="48">
        <v>664.03989999999999</v>
      </c>
      <c r="HG5" s="48">
        <v>668.79729999999995</v>
      </c>
      <c r="HH5" s="48">
        <v>674.20429999999999</v>
      </c>
      <c r="HI5" s="48">
        <v>680.66740000000004</v>
      </c>
      <c r="HJ5" s="48">
        <v>687.79780000000005</v>
      </c>
      <c r="HK5" s="48">
        <v>695.11749999999995</v>
      </c>
      <c r="HL5" s="48">
        <v>702.93380000000002</v>
      </c>
      <c r="HM5" s="48">
        <v>710.71299999999997</v>
      </c>
      <c r="HN5" s="48">
        <v>718.71199999999999</v>
      </c>
      <c r="HO5" s="48">
        <v>726.72810000000004</v>
      </c>
      <c r="HP5" s="48">
        <v>735.08609999999999</v>
      </c>
      <c r="HQ5" s="48">
        <v>743.29870000000005</v>
      </c>
      <c r="HR5" s="48">
        <v>751.43520000000001</v>
      </c>
      <c r="HS5" s="48">
        <v>759.01329999999996</v>
      </c>
      <c r="HT5" s="48">
        <v>766.49720000000002</v>
      </c>
      <c r="HU5" s="48">
        <v>773.61109999999996</v>
      </c>
      <c r="HV5" s="48">
        <v>780.55930000000001</v>
      </c>
      <c r="HW5" s="48">
        <v>787.33109999999999</v>
      </c>
      <c r="HX5" s="48">
        <v>794.23559999999998</v>
      </c>
      <c r="HY5" s="48">
        <v>801.09630000000004</v>
      </c>
      <c r="HZ5" s="48">
        <v>807.95770000000005</v>
      </c>
      <c r="IA5" s="48">
        <v>814.79790000000003</v>
      </c>
      <c r="IB5" s="48">
        <v>821.52459999999996</v>
      </c>
      <c r="IC5" s="48">
        <v>828.17250000000001</v>
      </c>
      <c r="ID5" s="48">
        <v>834.73180000000002</v>
      </c>
      <c r="IE5" s="48">
        <v>841.23119999999994</v>
      </c>
      <c r="IF5" s="48">
        <v>847.70129999999995</v>
      </c>
      <c r="IG5" s="48">
        <v>854.15309999999999</v>
      </c>
      <c r="IH5" s="48">
        <v>860.58389999999997</v>
      </c>
      <c r="II5" s="48">
        <v>866.99069999999995</v>
      </c>
      <c r="IJ5" s="48">
        <v>873.36609999999996</v>
      </c>
      <c r="IK5" s="48">
        <v>879.74180000000001</v>
      </c>
      <c r="IL5" s="48">
        <v>886.07029999999997</v>
      </c>
      <c r="IM5" s="48">
        <v>892.37630000000001</v>
      </c>
      <c r="IN5" s="48">
        <v>898.66089999999997</v>
      </c>
      <c r="IO5" s="48">
        <v>904.93809999999996</v>
      </c>
      <c r="IP5" s="48">
        <v>911.20450000000005</v>
      </c>
      <c r="IQ5" s="48">
        <v>917.44449999999995</v>
      </c>
      <c r="IR5" s="48">
        <v>923.66989999999998</v>
      </c>
      <c r="IS5" s="48">
        <v>929.87789999999995</v>
      </c>
      <c r="IT5" s="48">
        <v>936.05759999999998</v>
      </c>
      <c r="IU5" s="48">
        <v>0</v>
      </c>
      <c r="IV5" s="48">
        <v>0</v>
      </c>
      <c r="IW5" s="48">
        <v>0</v>
      </c>
      <c r="IX5" s="48">
        <v>0</v>
      </c>
      <c r="IY5" s="48">
        <v>0</v>
      </c>
      <c r="IZ5" s="48">
        <v>0</v>
      </c>
      <c r="JA5" s="48">
        <v>0</v>
      </c>
      <c r="JB5" s="48">
        <v>0</v>
      </c>
      <c r="JC5" s="48">
        <v>0</v>
      </c>
      <c r="JD5" s="48">
        <v>0</v>
      </c>
      <c r="JE5" s="48">
        <v>0</v>
      </c>
      <c r="JF5" s="48">
        <v>0</v>
      </c>
      <c r="JG5" s="48">
        <v>0</v>
      </c>
      <c r="JH5" s="48">
        <v>0</v>
      </c>
      <c r="JI5" s="48">
        <v>0</v>
      </c>
      <c r="JJ5" s="48">
        <v>0</v>
      </c>
      <c r="JK5" s="48">
        <v>0</v>
      </c>
      <c r="JL5" s="48">
        <v>0</v>
      </c>
      <c r="JM5" s="48">
        <v>0</v>
      </c>
      <c r="JN5" s="48">
        <v>0</v>
      </c>
      <c r="JO5" s="48">
        <v>0</v>
      </c>
      <c r="JP5" s="48">
        <v>0</v>
      </c>
      <c r="JQ5" s="48">
        <v>0</v>
      </c>
      <c r="JR5" s="48">
        <v>0</v>
      </c>
      <c r="JS5" s="48">
        <v>0</v>
      </c>
      <c r="JT5" s="48">
        <v>0</v>
      </c>
      <c r="JU5" s="48">
        <v>0</v>
      </c>
      <c r="JV5" s="48">
        <v>0</v>
      </c>
      <c r="JW5" s="48">
        <v>0</v>
      </c>
      <c r="JX5" s="48">
        <v>0</v>
      </c>
      <c r="JY5" s="48">
        <v>0</v>
      </c>
      <c r="JZ5" s="48">
        <v>0</v>
      </c>
      <c r="KA5" s="48">
        <v>0</v>
      </c>
      <c r="KB5" s="48">
        <v>0</v>
      </c>
      <c r="KC5" s="48">
        <v>0</v>
      </c>
      <c r="KD5" s="48">
        <v>0</v>
      </c>
      <c r="KE5" s="48">
        <v>0</v>
      </c>
      <c r="KF5" s="48">
        <v>0</v>
      </c>
      <c r="KG5" s="48">
        <v>0</v>
      </c>
      <c r="KH5" s="48">
        <v>0</v>
      </c>
      <c r="KI5" s="48">
        <v>0</v>
      </c>
      <c r="KJ5" s="48">
        <v>0</v>
      </c>
      <c r="KK5" s="48">
        <v>0</v>
      </c>
      <c r="KL5" s="48">
        <v>0</v>
      </c>
      <c r="KM5" s="48">
        <v>0</v>
      </c>
      <c r="KN5" s="48">
        <v>0</v>
      </c>
      <c r="KO5" s="48">
        <v>0</v>
      </c>
      <c r="KP5" s="48">
        <v>0</v>
      </c>
      <c r="KQ5" s="48">
        <v>0</v>
      </c>
      <c r="KR5" s="48">
        <v>0</v>
      </c>
      <c r="KS5" s="48">
        <v>0</v>
      </c>
      <c r="KT5" s="48">
        <v>0</v>
      </c>
      <c r="KU5" s="48">
        <v>0</v>
      </c>
      <c r="KV5" s="48">
        <v>0</v>
      </c>
      <c r="KW5" s="48">
        <v>0</v>
      </c>
      <c r="KX5" s="48">
        <v>0</v>
      </c>
      <c r="KY5" s="48">
        <v>0</v>
      </c>
      <c r="KZ5" s="48">
        <v>0</v>
      </c>
      <c r="LA5" s="48">
        <v>0</v>
      </c>
      <c r="LB5" s="48">
        <v>0</v>
      </c>
      <c r="LC5" s="48">
        <v>0</v>
      </c>
      <c r="LD5" s="48">
        <v>0</v>
      </c>
      <c r="LE5" s="48">
        <v>0</v>
      </c>
      <c r="LF5" s="48">
        <v>0</v>
      </c>
      <c r="LG5" s="48">
        <v>0</v>
      </c>
      <c r="LH5" s="48">
        <v>0</v>
      </c>
      <c r="LI5" s="48">
        <v>0</v>
      </c>
      <c r="LJ5" s="48">
        <v>0</v>
      </c>
      <c r="LK5" s="48">
        <v>0</v>
      </c>
      <c r="LL5" s="48">
        <v>0</v>
      </c>
      <c r="LM5" s="48">
        <v>0</v>
      </c>
      <c r="LN5" s="48">
        <v>0</v>
      </c>
      <c r="LO5" s="48">
        <v>0</v>
      </c>
      <c r="LP5" s="48">
        <v>0</v>
      </c>
      <c r="LQ5" s="48">
        <v>0</v>
      </c>
      <c r="LR5" s="48">
        <v>0</v>
      </c>
      <c r="LS5" s="48">
        <v>0</v>
      </c>
      <c r="LT5" s="48">
        <v>0</v>
      </c>
      <c r="LU5" s="48">
        <v>0</v>
      </c>
      <c r="LV5" s="48">
        <v>0</v>
      </c>
      <c r="LW5" s="48">
        <v>0</v>
      </c>
      <c r="LX5" s="48">
        <v>0</v>
      </c>
      <c r="LY5" s="48">
        <v>0</v>
      </c>
      <c r="LZ5" s="48">
        <v>0</v>
      </c>
      <c r="MA5" s="48">
        <v>0</v>
      </c>
      <c r="MB5" s="48">
        <v>0</v>
      </c>
      <c r="MC5" s="48">
        <v>0</v>
      </c>
      <c r="MD5" s="48">
        <v>0</v>
      </c>
      <c r="ME5" s="48">
        <v>0</v>
      </c>
      <c r="MF5" s="48">
        <v>0</v>
      </c>
      <c r="MG5" s="48">
        <v>0</v>
      </c>
      <c r="MH5" s="48">
        <v>0</v>
      </c>
      <c r="MI5" s="48">
        <v>0</v>
      </c>
      <c r="MJ5" s="48">
        <v>0</v>
      </c>
      <c r="MK5" s="48">
        <v>0</v>
      </c>
      <c r="ML5" s="48">
        <v>0</v>
      </c>
      <c r="MM5" s="48">
        <v>0</v>
      </c>
      <c r="MN5" s="48">
        <v>0</v>
      </c>
      <c r="MO5" s="48">
        <v>0</v>
      </c>
      <c r="MP5" s="48">
        <v>0</v>
      </c>
      <c r="MQ5" s="48">
        <v>0</v>
      </c>
      <c r="MR5" s="48">
        <v>0</v>
      </c>
      <c r="MS5" s="48">
        <v>0</v>
      </c>
      <c r="MT5" s="48">
        <v>0</v>
      </c>
      <c r="MU5" t="s">
        <v>2315</v>
      </c>
      <c r="MV5" t="b">
        <v>1</v>
      </c>
      <c r="MW5" s="6" t="s">
        <v>2316</v>
      </c>
      <c r="MX5" t="s">
        <v>304</v>
      </c>
      <c r="MY5">
        <v>2024</v>
      </c>
      <c r="MZ5">
        <v>3</v>
      </c>
      <c r="NA5" t="s">
        <v>304</v>
      </c>
      <c r="NB5" s="6" t="s">
        <v>2326</v>
      </c>
      <c r="NC5" s="6" t="s">
        <v>2327</v>
      </c>
      <c r="ND5" t="s">
        <v>627</v>
      </c>
      <c r="NE5" t="s">
        <v>628</v>
      </c>
      <c r="NF5" s="6" t="s">
        <v>2311</v>
      </c>
    </row>
    <row r="6" spans="1:370" x14ac:dyDescent="0.25">
      <c r="A6" t="s">
        <v>906</v>
      </c>
      <c r="B6" t="s">
        <v>2328</v>
      </c>
      <c r="C6" s="6" t="s">
        <v>2303</v>
      </c>
      <c r="D6" t="s">
        <v>2304</v>
      </c>
      <c r="E6" t="s">
        <v>2305</v>
      </c>
      <c r="F6" t="s">
        <v>2306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v>0</v>
      </c>
      <c r="O6" s="47">
        <v>0</v>
      </c>
      <c r="P6" s="47">
        <v>0</v>
      </c>
      <c r="Q6" s="47">
        <v>0</v>
      </c>
      <c r="R6" s="47">
        <v>0</v>
      </c>
      <c r="S6" s="47">
        <v>0</v>
      </c>
      <c r="T6" s="47">
        <v>0</v>
      </c>
      <c r="U6" s="47">
        <v>0</v>
      </c>
      <c r="V6" s="47">
        <v>0</v>
      </c>
      <c r="W6" s="47">
        <v>0</v>
      </c>
      <c r="X6" s="47">
        <v>0</v>
      </c>
      <c r="Y6" s="47">
        <v>0</v>
      </c>
      <c r="Z6" s="47">
        <v>0</v>
      </c>
      <c r="AA6" s="47">
        <v>0</v>
      </c>
      <c r="AB6" s="47">
        <v>0</v>
      </c>
      <c r="AC6" s="47">
        <v>0</v>
      </c>
      <c r="AD6" s="47">
        <v>0</v>
      </c>
      <c r="AE6" s="47">
        <v>0</v>
      </c>
      <c r="AF6" s="47">
        <v>0</v>
      </c>
      <c r="AG6" s="47">
        <v>0</v>
      </c>
      <c r="AH6" s="47">
        <v>0</v>
      </c>
      <c r="AI6" s="47">
        <v>41769</v>
      </c>
      <c r="AJ6" s="47">
        <v>40270</v>
      </c>
      <c r="AK6" s="47">
        <v>36904</v>
      </c>
      <c r="AL6" s="47">
        <v>36054</v>
      </c>
      <c r="AM6" s="47">
        <v>34504</v>
      </c>
      <c r="AN6" s="47">
        <v>36432</v>
      </c>
      <c r="AO6" s="47">
        <v>40446</v>
      </c>
      <c r="AP6" s="47">
        <v>39200</v>
      </c>
      <c r="AQ6" s="47">
        <v>38853</v>
      </c>
      <c r="AR6" s="47">
        <v>40506</v>
      </c>
      <c r="AS6" s="47">
        <v>39271</v>
      </c>
      <c r="AT6" s="47">
        <v>38776</v>
      </c>
      <c r="AU6" s="47">
        <v>40491</v>
      </c>
      <c r="AV6" s="47">
        <v>41549</v>
      </c>
      <c r="AW6" s="47">
        <v>41802</v>
      </c>
      <c r="AX6" s="47">
        <v>43271</v>
      </c>
      <c r="AY6" s="47">
        <v>43672</v>
      </c>
      <c r="AZ6" s="47">
        <v>45571</v>
      </c>
      <c r="BA6" s="47">
        <v>45901</v>
      </c>
      <c r="BB6" s="47">
        <v>47773</v>
      </c>
      <c r="BC6" s="47">
        <v>47820</v>
      </c>
      <c r="BD6" s="47">
        <v>46572</v>
      </c>
      <c r="BE6" s="47">
        <v>45666</v>
      </c>
      <c r="BF6" s="47">
        <v>47146</v>
      </c>
      <c r="BG6" s="47">
        <v>48298</v>
      </c>
      <c r="BH6" s="47">
        <v>49988</v>
      </c>
      <c r="BI6" s="47">
        <v>50344</v>
      </c>
      <c r="BJ6" s="47">
        <v>51050</v>
      </c>
      <c r="BK6" s="47">
        <v>50423</v>
      </c>
      <c r="BL6" s="47">
        <v>52940</v>
      </c>
      <c r="BM6" s="47">
        <v>55384</v>
      </c>
      <c r="BN6" s="47">
        <v>56457</v>
      </c>
      <c r="BO6" s="47">
        <v>57025</v>
      </c>
      <c r="BP6" s="47">
        <v>59388</v>
      </c>
      <c r="BQ6" s="47">
        <v>60945</v>
      </c>
      <c r="BR6" s="47">
        <v>64442</v>
      </c>
      <c r="BS6" s="47">
        <v>65266</v>
      </c>
      <c r="BT6" s="47">
        <v>63935</v>
      </c>
      <c r="BU6" s="47">
        <v>65429</v>
      </c>
      <c r="BV6" s="47">
        <v>64379</v>
      </c>
      <c r="BW6" s="47">
        <v>65982</v>
      </c>
      <c r="BX6" s="47">
        <v>65805</v>
      </c>
      <c r="BY6" s="47">
        <v>64692</v>
      </c>
      <c r="BZ6" s="47">
        <v>63581</v>
      </c>
      <c r="CA6" s="47">
        <v>61468</v>
      </c>
      <c r="CB6" s="47">
        <v>61739</v>
      </c>
      <c r="CC6" s="47">
        <v>62111</v>
      </c>
      <c r="CD6" s="47">
        <v>63016</v>
      </c>
      <c r="CE6" s="47">
        <v>64113</v>
      </c>
      <c r="CF6" s="47">
        <v>67044</v>
      </c>
      <c r="CG6" s="47">
        <v>66329</v>
      </c>
      <c r="CH6" s="47">
        <v>67108</v>
      </c>
      <c r="CI6" s="47">
        <v>67657</v>
      </c>
      <c r="CJ6" s="47">
        <v>67128</v>
      </c>
      <c r="CK6" s="47">
        <v>68591</v>
      </c>
      <c r="CL6" s="47">
        <v>69458</v>
      </c>
      <c r="CM6" s="47">
        <v>71093</v>
      </c>
      <c r="CN6" s="47">
        <v>71729</v>
      </c>
      <c r="CO6" s="47">
        <v>71371</v>
      </c>
      <c r="CP6" s="47">
        <v>74297</v>
      </c>
      <c r="CQ6" s="47">
        <v>73011</v>
      </c>
      <c r="CR6" s="47">
        <v>75654</v>
      </c>
      <c r="CS6" s="47">
        <v>77304</v>
      </c>
      <c r="CT6" s="47">
        <v>77893</v>
      </c>
      <c r="CU6" s="47">
        <v>80910</v>
      </c>
      <c r="CV6" s="47">
        <v>81887</v>
      </c>
      <c r="CW6" s="47">
        <v>83534</v>
      </c>
      <c r="CX6" s="47">
        <v>85481</v>
      </c>
      <c r="CY6" s="47">
        <v>87548</v>
      </c>
      <c r="CZ6" s="47">
        <v>92186</v>
      </c>
      <c r="DA6" s="47">
        <v>91282</v>
      </c>
      <c r="DB6" s="47">
        <v>93433</v>
      </c>
      <c r="DC6" s="47">
        <v>95868</v>
      </c>
      <c r="DD6" s="47">
        <v>98132</v>
      </c>
      <c r="DE6" s="47">
        <v>98822</v>
      </c>
      <c r="DF6" s="47">
        <v>98825</v>
      </c>
      <c r="DG6" s="47">
        <v>101888</v>
      </c>
      <c r="DH6" s="47">
        <v>103093</v>
      </c>
      <c r="DI6" s="47">
        <v>106806</v>
      </c>
      <c r="DJ6" s="47">
        <v>108843</v>
      </c>
      <c r="DK6" s="47">
        <v>110301</v>
      </c>
      <c r="DL6" s="47">
        <v>113789</v>
      </c>
      <c r="DM6" s="47">
        <v>116055</v>
      </c>
      <c r="DN6" s="47">
        <v>120091</v>
      </c>
      <c r="DO6" s="47">
        <v>122754</v>
      </c>
      <c r="DP6" s="47">
        <v>123401</v>
      </c>
      <c r="DQ6" s="47">
        <v>121607</v>
      </c>
      <c r="DR6" s="47">
        <v>120993</v>
      </c>
      <c r="DS6" s="47">
        <v>125120</v>
      </c>
      <c r="DT6" s="47">
        <v>130137</v>
      </c>
      <c r="DU6" s="47">
        <v>128297</v>
      </c>
      <c r="DV6" s="47">
        <v>128358</v>
      </c>
      <c r="DW6" s="47">
        <v>129063</v>
      </c>
      <c r="DX6" s="47">
        <v>128433</v>
      </c>
      <c r="DY6" s="47">
        <v>129523</v>
      </c>
      <c r="DZ6" s="47">
        <v>133300</v>
      </c>
      <c r="EA6" s="47">
        <v>133996</v>
      </c>
      <c r="EB6" s="47">
        <v>137259</v>
      </c>
      <c r="EC6" s="47">
        <v>141008</v>
      </c>
      <c r="ED6" s="47">
        <v>143089</v>
      </c>
      <c r="EE6" s="47">
        <v>142425</v>
      </c>
      <c r="EF6" s="47">
        <v>148309</v>
      </c>
      <c r="EG6" s="47">
        <v>149958</v>
      </c>
      <c r="EH6" s="47">
        <v>153800</v>
      </c>
      <c r="EI6" s="47">
        <v>170751</v>
      </c>
      <c r="EJ6" s="47">
        <v>174542</v>
      </c>
      <c r="EK6" s="47">
        <v>156126</v>
      </c>
      <c r="EL6" s="47">
        <v>155938</v>
      </c>
      <c r="EM6" s="47">
        <v>160014</v>
      </c>
      <c r="EN6" s="47">
        <v>159398</v>
      </c>
      <c r="EO6" s="47">
        <v>164710</v>
      </c>
      <c r="EP6" s="47">
        <v>164064</v>
      </c>
      <c r="EQ6" s="47">
        <v>164791</v>
      </c>
      <c r="ER6" s="47">
        <v>163780</v>
      </c>
      <c r="ES6" s="47">
        <v>160848</v>
      </c>
      <c r="ET6" s="47">
        <v>152350</v>
      </c>
      <c r="EU6" s="47">
        <v>146327</v>
      </c>
      <c r="EV6" s="47">
        <v>146677</v>
      </c>
      <c r="EW6" s="47">
        <v>150636</v>
      </c>
      <c r="EX6" s="47">
        <v>153109</v>
      </c>
      <c r="EY6" s="47">
        <v>155913</v>
      </c>
      <c r="EZ6" s="47">
        <v>160853</v>
      </c>
      <c r="FA6" s="47">
        <v>166050</v>
      </c>
      <c r="FB6" s="47">
        <v>167478</v>
      </c>
      <c r="FC6" s="47">
        <v>163551</v>
      </c>
      <c r="FD6" s="47">
        <v>168441</v>
      </c>
      <c r="FE6" s="47">
        <v>168134</v>
      </c>
      <c r="FF6" s="47">
        <v>169238</v>
      </c>
      <c r="FG6" s="47">
        <v>170581</v>
      </c>
      <c r="FH6" s="47">
        <v>173796</v>
      </c>
      <c r="FI6" s="47">
        <v>172124</v>
      </c>
      <c r="FJ6" s="47">
        <v>169344</v>
      </c>
      <c r="FK6" s="47">
        <v>169789</v>
      </c>
      <c r="FL6" s="47">
        <v>178386</v>
      </c>
      <c r="FM6" s="47">
        <v>177941</v>
      </c>
      <c r="FN6" s="47">
        <v>181946</v>
      </c>
      <c r="FO6" s="47">
        <v>179155</v>
      </c>
      <c r="FP6" s="47">
        <v>180159</v>
      </c>
      <c r="FQ6" s="47">
        <v>186677</v>
      </c>
      <c r="FR6" s="47">
        <v>198146</v>
      </c>
      <c r="FS6" s="47">
        <v>196687</v>
      </c>
      <c r="FT6" s="47">
        <v>192342</v>
      </c>
      <c r="FU6" s="47">
        <v>192126</v>
      </c>
      <c r="FV6" s="47">
        <v>199855</v>
      </c>
      <c r="FW6" s="47">
        <v>199056</v>
      </c>
      <c r="FX6" s="47">
        <v>201432</v>
      </c>
      <c r="FY6" s="47">
        <v>208250</v>
      </c>
      <c r="FZ6" s="47">
        <v>203353</v>
      </c>
      <c r="GA6" s="47">
        <v>205761</v>
      </c>
      <c r="GB6" s="47">
        <v>211268</v>
      </c>
      <c r="GC6" s="47">
        <v>212304</v>
      </c>
      <c r="GD6" s="47">
        <v>208444</v>
      </c>
      <c r="GE6" s="47">
        <v>212313</v>
      </c>
      <c r="GF6" s="47">
        <v>213752</v>
      </c>
      <c r="GG6" s="47">
        <v>214831</v>
      </c>
      <c r="GH6" s="47">
        <v>222831</v>
      </c>
      <c r="GI6" s="47">
        <v>238575</v>
      </c>
      <c r="GJ6" s="47">
        <v>216413</v>
      </c>
      <c r="GK6" s="47">
        <v>219598</v>
      </c>
      <c r="GL6" s="47">
        <v>212636</v>
      </c>
      <c r="GM6" s="47">
        <v>204826</v>
      </c>
      <c r="GN6" s="47">
        <v>154302</v>
      </c>
      <c r="GO6" s="47">
        <v>180964</v>
      </c>
      <c r="GP6" s="47">
        <v>206192</v>
      </c>
      <c r="GQ6" s="47">
        <v>190277</v>
      </c>
      <c r="GR6" s="47">
        <v>193365</v>
      </c>
      <c r="GS6" s="47">
        <v>201109</v>
      </c>
      <c r="GT6" s="47">
        <v>204893</v>
      </c>
      <c r="GU6" s="47">
        <v>225154</v>
      </c>
      <c r="GV6" s="47">
        <v>226514</v>
      </c>
      <c r="GW6" s="47">
        <v>219547</v>
      </c>
      <c r="GX6" s="47">
        <v>220951</v>
      </c>
      <c r="GY6" s="47">
        <v>215499</v>
      </c>
      <c r="GZ6" s="47">
        <v>218447</v>
      </c>
      <c r="HA6" s="47">
        <v>213124</v>
      </c>
      <c r="HB6" s="47">
        <v>214872</v>
      </c>
      <c r="HC6" s="47">
        <v>212243</v>
      </c>
      <c r="HD6" s="47">
        <v>225711</v>
      </c>
      <c r="HE6" s="48">
        <v>223562.7</v>
      </c>
      <c r="HF6" s="48">
        <v>224465</v>
      </c>
      <c r="HG6" s="48">
        <v>226160.2</v>
      </c>
      <c r="HH6" s="48">
        <v>227840</v>
      </c>
      <c r="HI6" s="48">
        <v>229508</v>
      </c>
      <c r="HJ6" s="48">
        <v>231129.1</v>
      </c>
      <c r="HK6" s="48">
        <v>232719</v>
      </c>
      <c r="HL6" s="48">
        <v>234040.4</v>
      </c>
      <c r="HM6" s="48">
        <v>235200.5</v>
      </c>
      <c r="HN6" s="48">
        <v>236319.9</v>
      </c>
      <c r="HO6" s="48">
        <v>237324.5</v>
      </c>
      <c r="HP6" s="48">
        <v>238333.9</v>
      </c>
      <c r="HQ6" s="48">
        <v>239348.1</v>
      </c>
      <c r="HR6" s="48">
        <v>240366.6</v>
      </c>
      <c r="HS6" s="48">
        <v>241440.5</v>
      </c>
      <c r="HT6" s="48">
        <v>242487.9</v>
      </c>
      <c r="HU6" s="48">
        <v>243540.7</v>
      </c>
      <c r="HV6" s="48">
        <v>244577</v>
      </c>
      <c r="HW6" s="48">
        <v>245596.9</v>
      </c>
      <c r="HX6" s="48">
        <v>246621.3</v>
      </c>
      <c r="HY6" s="48">
        <v>247659.4</v>
      </c>
      <c r="HZ6" s="48">
        <v>248715.3</v>
      </c>
      <c r="IA6" s="48">
        <v>249778.6</v>
      </c>
      <c r="IB6" s="48">
        <v>250895.4</v>
      </c>
      <c r="IC6" s="48">
        <v>252039.8</v>
      </c>
      <c r="ID6" s="48">
        <v>253211.8</v>
      </c>
      <c r="IE6" s="48">
        <v>254412</v>
      </c>
      <c r="IF6" s="48">
        <v>255646.1</v>
      </c>
      <c r="IG6" s="48">
        <v>256913.8</v>
      </c>
      <c r="IH6" s="48">
        <v>258188.6</v>
      </c>
      <c r="II6" s="48">
        <v>259470.6</v>
      </c>
      <c r="IJ6" s="48">
        <v>260759.2</v>
      </c>
      <c r="IK6" s="48">
        <v>262077.8</v>
      </c>
      <c r="IL6" s="48">
        <v>263404</v>
      </c>
      <c r="IM6" s="48">
        <v>264760.8</v>
      </c>
      <c r="IN6" s="48">
        <v>266124.79999999999</v>
      </c>
      <c r="IO6" s="48">
        <v>267457.8</v>
      </c>
      <c r="IP6" s="48">
        <v>268799.3</v>
      </c>
      <c r="IQ6" s="48">
        <v>270162.90000000002</v>
      </c>
      <c r="IR6" s="48">
        <v>271509.7</v>
      </c>
      <c r="IS6" s="48">
        <v>272832.2</v>
      </c>
      <c r="IT6" s="48">
        <v>274156.79999999999</v>
      </c>
      <c r="IU6" s="48">
        <v>0</v>
      </c>
      <c r="IV6" s="48">
        <v>0</v>
      </c>
      <c r="IW6" s="48">
        <v>0</v>
      </c>
      <c r="IX6" s="48">
        <v>0</v>
      </c>
      <c r="IY6" s="48">
        <v>0</v>
      </c>
      <c r="IZ6" s="48">
        <v>0</v>
      </c>
      <c r="JA6" s="48">
        <v>0</v>
      </c>
      <c r="JB6" s="48">
        <v>0</v>
      </c>
      <c r="JC6" s="48">
        <v>0</v>
      </c>
      <c r="JD6" s="48">
        <v>0</v>
      </c>
      <c r="JE6" s="48">
        <v>0</v>
      </c>
      <c r="JF6" s="48">
        <v>0</v>
      </c>
      <c r="JG6" s="48">
        <v>0</v>
      </c>
      <c r="JH6" s="48">
        <v>0</v>
      </c>
      <c r="JI6" s="48">
        <v>0</v>
      </c>
      <c r="JJ6" s="48">
        <v>0</v>
      </c>
      <c r="JK6" s="48">
        <v>0</v>
      </c>
      <c r="JL6" s="48">
        <v>0</v>
      </c>
      <c r="JM6" s="48">
        <v>0</v>
      </c>
      <c r="JN6" s="48">
        <v>0</v>
      </c>
      <c r="JO6" s="48">
        <v>0</v>
      </c>
      <c r="JP6" s="48">
        <v>0</v>
      </c>
      <c r="JQ6" s="48">
        <v>0</v>
      </c>
      <c r="JR6" s="48">
        <v>0</v>
      </c>
      <c r="JS6" s="48">
        <v>0</v>
      </c>
      <c r="JT6" s="48">
        <v>0</v>
      </c>
      <c r="JU6" s="48">
        <v>0</v>
      </c>
      <c r="JV6" s="48">
        <v>0</v>
      </c>
      <c r="JW6" s="48">
        <v>0</v>
      </c>
      <c r="JX6" s="48">
        <v>0</v>
      </c>
      <c r="JY6" s="48">
        <v>0</v>
      </c>
      <c r="JZ6" s="48">
        <v>0</v>
      </c>
      <c r="KA6" s="48">
        <v>0</v>
      </c>
      <c r="KB6" s="48">
        <v>0</v>
      </c>
      <c r="KC6" s="48">
        <v>0</v>
      </c>
      <c r="KD6" s="48">
        <v>0</v>
      </c>
      <c r="KE6" s="48">
        <v>0</v>
      </c>
      <c r="KF6" s="48">
        <v>0</v>
      </c>
      <c r="KG6" s="48">
        <v>0</v>
      </c>
      <c r="KH6" s="48">
        <v>0</v>
      </c>
      <c r="KI6" s="48">
        <v>0</v>
      </c>
      <c r="KJ6" s="48">
        <v>0</v>
      </c>
      <c r="KK6" s="48">
        <v>0</v>
      </c>
      <c r="KL6" s="48">
        <v>0</v>
      </c>
      <c r="KM6" s="48">
        <v>0</v>
      </c>
      <c r="KN6" s="48">
        <v>0</v>
      </c>
      <c r="KO6" s="48">
        <v>0</v>
      </c>
      <c r="KP6" s="48">
        <v>0</v>
      </c>
      <c r="KQ6" s="48">
        <v>0</v>
      </c>
      <c r="KR6" s="48">
        <v>0</v>
      </c>
      <c r="KS6" s="48">
        <v>0</v>
      </c>
      <c r="KT6" s="48">
        <v>0</v>
      </c>
      <c r="KU6" s="48">
        <v>0</v>
      </c>
      <c r="KV6" s="48">
        <v>0</v>
      </c>
      <c r="KW6" s="48">
        <v>0</v>
      </c>
      <c r="KX6" s="48">
        <v>0</v>
      </c>
      <c r="KY6" s="48">
        <v>0</v>
      </c>
      <c r="KZ6" s="48">
        <v>0</v>
      </c>
      <c r="LA6" s="48">
        <v>0</v>
      </c>
      <c r="LB6" s="48">
        <v>0</v>
      </c>
      <c r="LC6" s="48">
        <v>0</v>
      </c>
      <c r="LD6" s="48">
        <v>0</v>
      </c>
      <c r="LE6" s="48">
        <v>0</v>
      </c>
      <c r="LF6" s="48">
        <v>0</v>
      </c>
      <c r="LG6" s="48">
        <v>0</v>
      </c>
      <c r="LH6" s="48">
        <v>0</v>
      </c>
      <c r="LI6" s="48">
        <v>0</v>
      </c>
      <c r="LJ6" s="48">
        <v>0</v>
      </c>
      <c r="LK6" s="48">
        <v>0</v>
      </c>
      <c r="LL6" s="48">
        <v>0</v>
      </c>
      <c r="LM6" s="48">
        <v>0</v>
      </c>
      <c r="LN6" s="48">
        <v>0</v>
      </c>
      <c r="LO6" s="48">
        <v>0</v>
      </c>
      <c r="LP6" s="48">
        <v>0</v>
      </c>
      <c r="LQ6" s="48">
        <v>0</v>
      </c>
      <c r="LR6" s="48">
        <v>0</v>
      </c>
      <c r="LS6" s="48">
        <v>0</v>
      </c>
      <c r="LT6" s="48">
        <v>0</v>
      </c>
      <c r="LU6" s="48">
        <v>0</v>
      </c>
      <c r="LV6" s="48">
        <v>0</v>
      </c>
      <c r="LW6" s="48">
        <v>0</v>
      </c>
      <c r="LX6" s="48">
        <v>0</v>
      </c>
      <c r="LY6" s="48">
        <v>0</v>
      </c>
      <c r="LZ6" s="48">
        <v>0</v>
      </c>
      <c r="MA6" s="48">
        <v>0</v>
      </c>
      <c r="MB6" s="48">
        <v>0</v>
      </c>
      <c r="MC6" s="48">
        <v>0</v>
      </c>
      <c r="MD6" s="48">
        <v>0</v>
      </c>
      <c r="ME6" s="48">
        <v>0</v>
      </c>
      <c r="MF6" s="48">
        <v>0</v>
      </c>
      <c r="MG6" s="48">
        <v>0</v>
      </c>
      <c r="MH6" s="48">
        <v>0</v>
      </c>
      <c r="MI6" s="48">
        <v>0</v>
      </c>
      <c r="MJ6" s="48">
        <v>0</v>
      </c>
      <c r="MK6" s="48">
        <v>0</v>
      </c>
      <c r="ML6" s="48">
        <v>0</v>
      </c>
      <c r="MM6" s="48">
        <v>0</v>
      </c>
      <c r="MN6" s="48">
        <v>0</v>
      </c>
      <c r="MO6" s="48">
        <v>0</v>
      </c>
      <c r="MP6" s="48">
        <v>0</v>
      </c>
      <c r="MQ6" s="48">
        <v>0</v>
      </c>
      <c r="MR6" s="48">
        <v>0</v>
      </c>
      <c r="MS6" s="48">
        <v>0</v>
      </c>
      <c r="MT6" s="48">
        <v>0</v>
      </c>
      <c r="MU6" t="s">
        <v>2307</v>
      </c>
      <c r="MV6" t="b">
        <v>1</v>
      </c>
      <c r="MW6" s="6" t="s">
        <v>2308</v>
      </c>
      <c r="MX6" t="s">
        <v>304</v>
      </c>
      <c r="MY6">
        <v>2024</v>
      </c>
      <c r="MZ6">
        <v>2</v>
      </c>
      <c r="NA6" t="s">
        <v>304</v>
      </c>
      <c r="NB6" t="s">
        <v>2329</v>
      </c>
      <c r="NC6" s="6" t="s">
        <v>2330</v>
      </c>
      <c r="ND6" t="s">
        <v>905</v>
      </c>
      <c r="NE6" t="s">
        <v>917</v>
      </c>
      <c r="NF6" s="6" t="s">
        <v>2311</v>
      </c>
    </row>
    <row r="7" spans="1:370" x14ac:dyDescent="0.25">
      <c r="A7" t="s">
        <v>2312</v>
      </c>
      <c r="B7" t="s">
        <v>2328</v>
      </c>
      <c r="C7" s="6" t="s">
        <v>2303</v>
      </c>
      <c r="D7" t="s">
        <v>2313</v>
      </c>
      <c r="E7" t="s">
        <v>2314</v>
      </c>
      <c r="F7" t="s">
        <v>2306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v>0</v>
      </c>
      <c r="O7" s="47">
        <v>0</v>
      </c>
      <c r="P7" s="47">
        <v>0</v>
      </c>
      <c r="Q7" s="47">
        <v>0</v>
      </c>
      <c r="R7" s="47">
        <v>0</v>
      </c>
      <c r="S7" s="47">
        <v>0</v>
      </c>
      <c r="T7" s="47">
        <v>0</v>
      </c>
      <c r="U7" s="47">
        <v>0</v>
      </c>
      <c r="V7" s="47">
        <v>0</v>
      </c>
      <c r="W7" s="47">
        <v>0</v>
      </c>
      <c r="X7" s="47">
        <v>0</v>
      </c>
      <c r="Y7" s="47">
        <v>0</v>
      </c>
      <c r="Z7" s="47">
        <v>0</v>
      </c>
      <c r="AA7" s="47">
        <v>0</v>
      </c>
      <c r="AB7" s="47">
        <v>0</v>
      </c>
      <c r="AC7" s="47">
        <v>0</v>
      </c>
      <c r="AD7" s="47">
        <v>0</v>
      </c>
      <c r="AE7" s="47">
        <v>0</v>
      </c>
      <c r="AF7" s="47">
        <v>0</v>
      </c>
      <c r="AG7" s="47">
        <v>0</v>
      </c>
      <c r="AH7" s="47">
        <v>0</v>
      </c>
      <c r="AI7" s="47">
        <v>98.575000000000003</v>
      </c>
      <c r="AJ7" s="47">
        <v>91.4</v>
      </c>
      <c r="AK7" s="47">
        <v>84.825000000000003</v>
      </c>
      <c r="AL7" s="47">
        <v>89.375</v>
      </c>
      <c r="AM7" s="47">
        <v>93.2</v>
      </c>
      <c r="AN7" s="47">
        <v>93.325000000000003</v>
      </c>
      <c r="AO7" s="47">
        <v>92.275000000000006</v>
      </c>
      <c r="AP7" s="47">
        <v>94.9</v>
      </c>
      <c r="AQ7" s="47">
        <v>92.2</v>
      </c>
      <c r="AR7" s="47">
        <v>90.7</v>
      </c>
      <c r="AS7" s="47">
        <v>94.9</v>
      </c>
      <c r="AT7" s="47">
        <v>91.174999999999997</v>
      </c>
      <c r="AU7" s="47">
        <v>93.25</v>
      </c>
      <c r="AV7" s="47">
        <v>100.425</v>
      </c>
      <c r="AW7" s="47">
        <v>108.25</v>
      </c>
      <c r="AX7" s="47">
        <v>113.575</v>
      </c>
      <c r="AY7" s="47">
        <v>122.7</v>
      </c>
      <c r="AZ7" s="47">
        <v>127.825</v>
      </c>
      <c r="BA7" s="47">
        <v>131.15</v>
      </c>
      <c r="BB7" s="47">
        <v>134.97499999999999</v>
      </c>
      <c r="BC7" s="47">
        <v>132</v>
      </c>
      <c r="BD7" s="47">
        <v>138.5</v>
      </c>
      <c r="BE7" s="47">
        <v>137.15</v>
      </c>
      <c r="BF7" s="47">
        <v>142.52500000000001</v>
      </c>
      <c r="BG7" s="47">
        <v>142.375</v>
      </c>
      <c r="BH7" s="47">
        <v>148.44999999999999</v>
      </c>
      <c r="BI7" s="47">
        <v>152.55000000000001</v>
      </c>
      <c r="BJ7" s="47">
        <v>153.75</v>
      </c>
      <c r="BK7" s="47">
        <v>152.82499999999999</v>
      </c>
      <c r="BL7" s="47">
        <v>156.65</v>
      </c>
      <c r="BM7" s="47">
        <v>159.72499999999999</v>
      </c>
      <c r="BN7" s="47">
        <v>163.375</v>
      </c>
      <c r="BO7" s="47">
        <v>162.625</v>
      </c>
      <c r="BP7" s="47">
        <v>160.75</v>
      </c>
      <c r="BQ7" s="47">
        <v>164.52500000000001</v>
      </c>
      <c r="BR7" s="47">
        <v>169.55</v>
      </c>
      <c r="BS7" s="47">
        <v>170.35</v>
      </c>
      <c r="BT7" s="47">
        <v>171.15</v>
      </c>
      <c r="BU7" s="47">
        <v>170.92500000000001</v>
      </c>
      <c r="BV7" s="47">
        <v>174</v>
      </c>
      <c r="BW7" s="47">
        <v>179.52500000000001</v>
      </c>
      <c r="BX7" s="47">
        <v>179.22499999999999</v>
      </c>
      <c r="BY7" s="47">
        <v>178.5</v>
      </c>
      <c r="BZ7" s="47">
        <v>173.7</v>
      </c>
      <c r="CA7" s="47">
        <v>171.72499999999999</v>
      </c>
      <c r="CB7" s="47">
        <v>174.77500000000001</v>
      </c>
      <c r="CC7" s="47">
        <v>179.7</v>
      </c>
      <c r="CD7" s="47">
        <v>183.67500000000001</v>
      </c>
      <c r="CE7" s="47">
        <v>185</v>
      </c>
      <c r="CF7" s="47">
        <v>188.05</v>
      </c>
      <c r="CG7" s="47">
        <v>191</v>
      </c>
      <c r="CH7" s="47">
        <v>195.57499999999999</v>
      </c>
      <c r="CI7" s="47">
        <v>199.82499999999999</v>
      </c>
      <c r="CJ7" s="47">
        <v>203.95</v>
      </c>
      <c r="CK7" s="47">
        <v>206.625</v>
      </c>
      <c r="CL7" s="47">
        <v>214.92500000000001</v>
      </c>
      <c r="CM7" s="47">
        <v>219.95</v>
      </c>
      <c r="CN7" s="47">
        <v>228.15</v>
      </c>
      <c r="CO7" s="47">
        <v>234.55</v>
      </c>
      <c r="CP7" s="47">
        <v>241.15</v>
      </c>
      <c r="CQ7" s="47">
        <v>246.45</v>
      </c>
      <c r="CR7" s="47">
        <v>248.77500000000001</v>
      </c>
      <c r="CS7" s="47">
        <v>249.65</v>
      </c>
      <c r="CT7" s="47">
        <v>252.82499999999999</v>
      </c>
      <c r="CU7" s="47">
        <v>261.05</v>
      </c>
      <c r="CV7" s="47">
        <v>266.89999999999998</v>
      </c>
      <c r="CW7" s="47">
        <v>275.55</v>
      </c>
      <c r="CX7" s="47">
        <v>280.97500000000002</v>
      </c>
      <c r="CY7" s="47">
        <v>292.97500000000002</v>
      </c>
      <c r="CZ7" s="47">
        <v>302.8</v>
      </c>
      <c r="DA7" s="47">
        <v>313.97500000000002</v>
      </c>
      <c r="DB7" s="47">
        <v>320.75</v>
      </c>
      <c r="DC7" s="47">
        <v>332.77499999999998</v>
      </c>
      <c r="DD7" s="47">
        <v>340.4</v>
      </c>
      <c r="DE7" s="47">
        <v>345</v>
      </c>
      <c r="DF7" s="47">
        <v>356.17500000000001</v>
      </c>
      <c r="DG7" s="47">
        <v>366.22500000000002</v>
      </c>
      <c r="DH7" s="47">
        <v>376.75</v>
      </c>
      <c r="DI7" s="47">
        <v>390.375</v>
      </c>
      <c r="DJ7" s="47">
        <v>400.35</v>
      </c>
      <c r="DK7" s="47">
        <v>415.47500000000002</v>
      </c>
      <c r="DL7" s="47">
        <v>428.7</v>
      </c>
      <c r="DM7" s="47">
        <v>444.125</v>
      </c>
      <c r="DN7" s="47">
        <v>444.77499999999998</v>
      </c>
      <c r="DO7" s="47">
        <v>439.02499999999998</v>
      </c>
      <c r="DP7" s="47">
        <v>424.97500000000002</v>
      </c>
      <c r="DQ7" s="47">
        <v>415.35</v>
      </c>
      <c r="DR7" s="47">
        <v>411.05</v>
      </c>
      <c r="DS7" s="47">
        <v>422.72500000000002</v>
      </c>
      <c r="DT7" s="47">
        <v>436.875</v>
      </c>
      <c r="DU7" s="47">
        <v>442.45</v>
      </c>
      <c r="DV7" s="47">
        <v>450.375</v>
      </c>
      <c r="DW7" s="47">
        <v>448.42500000000001</v>
      </c>
      <c r="DX7" s="47">
        <v>454.95</v>
      </c>
      <c r="DY7" s="47">
        <v>462.07499999999999</v>
      </c>
      <c r="DZ7" s="47">
        <v>476.75</v>
      </c>
      <c r="EA7" s="47">
        <v>490.125</v>
      </c>
      <c r="EB7" s="47">
        <v>509.42500000000001</v>
      </c>
      <c r="EC7" s="47">
        <v>516.47500000000002</v>
      </c>
      <c r="ED7" s="47">
        <v>528.52499999999998</v>
      </c>
      <c r="EE7" s="47">
        <v>533.07500000000005</v>
      </c>
      <c r="EF7" s="47">
        <v>540.20000000000005</v>
      </c>
      <c r="EG7" s="47">
        <v>543.22500000000002</v>
      </c>
      <c r="EH7" s="47">
        <v>560.75</v>
      </c>
      <c r="EI7" s="47">
        <v>572.27499999999998</v>
      </c>
      <c r="EJ7" s="47">
        <v>577.97500000000002</v>
      </c>
      <c r="EK7" s="47">
        <v>583.75</v>
      </c>
      <c r="EL7" s="47">
        <v>583</v>
      </c>
      <c r="EM7" s="47">
        <v>591.5</v>
      </c>
      <c r="EN7" s="47">
        <v>594.65</v>
      </c>
      <c r="EO7" s="47">
        <v>597.97500000000002</v>
      </c>
      <c r="EP7" s="47">
        <v>592.32500000000005</v>
      </c>
      <c r="EQ7" s="47">
        <v>594.54999999999995</v>
      </c>
      <c r="ER7" s="47">
        <v>588.92499999999995</v>
      </c>
      <c r="ES7" s="47">
        <v>581.47500000000002</v>
      </c>
      <c r="ET7" s="47">
        <v>560.45000000000005</v>
      </c>
      <c r="EU7" s="47">
        <v>507.17500000000001</v>
      </c>
      <c r="EV7" s="47">
        <v>486.6</v>
      </c>
      <c r="EW7" s="47">
        <v>506.67500000000001</v>
      </c>
      <c r="EX7" s="47">
        <v>531.32500000000005</v>
      </c>
      <c r="EY7" s="47">
        <v>544.67499999999995</v>
      </c>
      <c r="EZ7" s="47">
        <v>569.52499999999998</v>
      </c>
      <c r="FA7" s="47">
        <v>589.45000000000005</v>
      </c>
      <c r="FB7" s="47">
        <v>591.6</v>
      </c>
      <c r="FC7" s="47">
        <v>594.5</v>
      </c>
      <c r="FD7" s="47">
        <v>596.72500000000002</v>
      </c>
      <c r="FE7" s="47">
        <v>603.32500000000005</v>
      </c>
      <c r="FF7" s="47">
        <v>611.25</v>
      </c>
      <c r="FG7" s="47">
        <v>614.27499999999998</v>
      </c>
      <c r="FH7" s="47">
        <v>616.54999999999995</v>
      </c>
      <c r="FI7" s="47">
        <v>619.875</v>
      </c>
      <c r="FJ7" s="47">
        <v>614.02499999999998</v>
      </c>
      <c r="FK7" s="47">
        <v>613.5</v>
      </c>
      <c r="FL7" s="47">
        <v>622.4</v>
      </c>
      <c r="FM7" s="47">
        <v>626.875</v>
      </c>
      <c r="FN7" s="47">
        <v>631.82500000000005</v>
      </c>
      <c r="FO7" s="47">
        <v>639.97500000000002</v>
      </c>
      <c r="FP7" s="47">
        <v>654.54999999999995</v>
      </c>
      <c r="FQ7" s="47">
        <v>655.8</v>
      </c>
      <c r="FR7" s="47">
        <v>673</v>
      </c>
      <c r="FS7" s="47">
        <v>683.02499999999998</v>
      </c>
      <c r="FT7" s="47">
        <v>688.375</v>
      </c>
      <c r="FU7" s="47">
        <v>693.07500000000005</v>
      </c>
      <c r="FV7" s="47">
        <v>695.02499999999998</v>
      </c>
      <c r="FW7" s="47">
        <v>694.2</v>
      </c>
      <c r="FX7" s="47">
        <v>695.1</v>
      </c>
      <c r="FY7" s="47">
        <v>700.17499999999995</v>
      </c>
      <c r="FZ7" s="47">
        <v>710.25</v>
      </c>
      <c r="GA7" s="47">
        <v>721.25</v>
      </c>
      <c r="GB7" s="47">
        <v>728.1</v>
      </c>
      <c r="GC7" s="47">
        <v>730.9</v>
      </c>
      <c r="GD7" s="47">
        <v>751.35</v>
      </c>
      <c r="GE7" s="47">
        <v>754.45</v>
      </c>
      <c r="GF7" s="47">
        <v>755.42499999999995</v>
      </c>
      <c r="GG7" s="47">
        <v>766.05</v>
      </c>
      <c r="GH7" s="47">
        <v>774.05</v>
      </c>
      <c r="GI7" s="47">
        <v>773.57500000000005</v>
      </c>
      <c r="GJ7" s="47">
        <v>777.85</v>
      </c>
      <c r="GK7" s="47">
        <v>774.47500000000002</v>
      </c>
      <c r="GL7" s="47">
        <v>759.95</v>
      </c>
      <c r="GM7" s="47">
        <v>732.42499999999995</v>
      </c>
      <c r="GN7" s="47">
        <v>607.22500000000002</v>
      </c>
      <c r="GO7" s="47">
        <v>708.875</v>
      </c>
      <c r="GP7" s="47">
        <v>760.25</v>
      </c>
      <c r="GQ7" s="47">
        <v>775.55</v>
      </c>
      <c r="GR7" s="47">
        <v>791.17499999999995</v>
      </c>
      <c r="GS7" s="47">
        <v>807.55</v>
      </c>
      <c r="GT7" s="47">
        <v>846.57500000000005</v>
      </c>
      <c r="GU7" s="47">
        <v>873.57500000000005</v>
      </c>
      <c r="GV7" s="47">
        <v>886.25</v>
      </c>
      <c r="GW7" s="47">
        <v>873.92499999999995</v>
      </c>
      <c r="GX7" s="47">
        <v>863.875</v>
      </c>
      <c r="GY7" s="47">
        <v>862.125</v>
      </c>
      <c r="GZ7" s="47">
        <v>855.32500000000005</v>
      </c>
      <c r="HA7" s="47">
        <v>865.1</v>
      </c>
      <c r="HB7" s="47">
        <v>874.07500000000005</v>
      </c>
      <c r="HC7" s="47">
        <v>887.17499999999995</v>
      </c>
      <c r="HD7" s="47">
        <v>903.5</v>
      </c>
      <c r="HE7" s="47">
        <v>927.77499999999998</v>
      </c>
      <c r="HF7" s="48">
        <v>937.34360000000004</v>
      </c>
      <c r="HG7" s="48">
        <v>945.40179999999998</v>
      </c>
      <c r="HH7" s="48">
        <v>953.95920000000001</v>
      </c>
      <c r="HI7" s="48">
        <v>963.5471</v>
      </c>
      <c r="HJ7" s="48">
        <v>975.0385</v>
      </c>
      <c r="HK7" s="48">
        <v>988.1078</v>
      </c>
      <c r="HL7" s="48">
        <v>1002.405</v>
      </c>
      <c r="HM7" s="48">
        <v>1016.421</v>
      </c>
      <c r="HN7" s="48">
        <v>1030.751</v>
      </c>
      <c r="HO7" s="48">
        <v>1045.5119999999999</v>
      </c>
      <c r="HP7" s="48">
        <v>1060.5229999999999</v>
      </c>
      <c r="HQ7" s="48">
        <v>1075.251</v>
      </c>
      <c r="HR7" s="48">
        <v>1088.626</v>
      </c>
      <c r="HS7" s="48">
        <v>1099.6020000000001</v>
      </c>
      <c r="HT7" s="48">
        <v>1109.23</v>
      </c>
      <c r="HU7" s="48">
        <v>1118.518</v>
      </c>
      <c r="HV7" s="48">
        <v>1128.546</v>
      </c>
      <c r="HW7" s="48">
        <v>1139.7449999999999</v>
      </c>
      <c r="HX7" s="48">
        <v>1151.5319999999999</v>
      </c>
      <c r="HY7" s="48">
        <v>1163.8530000000001</v>
      </c>
      <c r="HZ7" s="48">
        <v>1176.2070000000001</v>
      </c>
      <c r="IA7" s="48">
        <v>1188.3630000000001</v>
      </c>
      <c r="IB7" s="48">
        <v>1200.1990000000001</v>
      </c>
      <c r="IC7" s="48">
        <v>1211.8209999999999</v>
      </c>
      <c r="ID7" s="48">
        <v>1223.2239999999999</v>
      </c>
      <c r="IE7" s="48">
        <v>1234.4770000000001</v>
      </c>
      <c r="IF7" s="48">
        <v>1245.731</v>
      </c>
      <c r="IG7" s="48">
        <v>1256.9860000000001</v>
      </c>
      <c r="IH7" s="48">
        <v>1268.2429999999999</v>
      </c>
      <c r="II7" s="48">
        <v>1279.5070000000001</v>
      </c>
      <c r="IJ7" s="48">
        <v>1290.7660000000001</v>
      </c>
      <c r="IK7" s="48">
        <v>1302.029</v>
      </c>
      <c r="IL7" s="48">
        <v>1313.2909999999999</v>
      </c>
      <c r="IM7" s="48">
        <v>1324.557</v>
      </c>
      <c r="IN7" s="48">
        <v>1335.8140000000001</v>
      </c>
      <c r="IO7" s="48">
        <v>1347.0540000000001</v>
      </c>
      <c r="IP7" s="48">
        <v>1358.288</v>
      </c>
      <c r="IQ7" s="48">
        <v>1369.5309999999999</v>
      </c>
      <c r="IR7" s="48">
        <v>1380.779</v>
      </c>
      <c r="IS7" s="48">
        <v>1392.0329999999999</v>
      </c>
      <c r="IT7" s="48">
        <v>1403.3</v>
      </c>
      <c r="IU7" s="48">
        <v>0</v>
      </c>
      <c r="IV7" s="48">
        <v>0</v>
      </c>
      <c r="IW7" s="48">
        <v>0</v>
      </c>
      <c r="IX7" s="48">
        <v>0</v>
      </c>
      <c r="IY7" s="48">
        <v>0</v>
      </c>
      <c r="IZ7" s="48">
        <v>0</v>
      </c>
      <c r="JA7" s="48">
        <v>0</v>
      </c>
      <c r="JB7" s="48">
        <v>0</v>
      </c>
      <c r="JC7" s="48">
        <v>0</v>
      </c>
      <c r="JD7" s="48">
        <v>0</v>
      </c>
      <c r="JE7" s="48">
        <v>0</v>
      </c>
      <c r="JF7" s="48">
        <v>0</v>
      </c>
      <c r="JG7" s="48">
        <v>0</v>
      </c>
      <c r="JH7" s="48">
        <v>0</v>
      </c>
      <c r="JI7" s="48">
        <v>0</v>
      </c>
      <c r="JJ7" s="48">
        <v>0</v>
      </c>
      <c r="JK7" s="48">
        <v>0</v>
      </c>
      <c r="JL7" s="48">
        <v>0</v>
      </c>
      <c r="JM7" s="48">
        <v>0</v>
      </c>
      <c r="JN7" s="48">
        <v>0</v>
      </c>
      <c r="JO7" s="48">
        <v>0</v>
      </c>
      <c r="JP7" s="48">
        <v>0</v>
      </c>
      <c r="JQ7" s="48">
        <v>0</v>
      </c>
      <c r="JR7" s="48">
        <v>0</v>
      </c>
      <c r="JS7" s="48">
        <v>0</v>
      </c>
      <c r="JT7" s="48">
        <v>0</v>
      </c>
      <c r="JU7" s="48">
        <v>0</v>
      </c>
      <c r="JV7" s="48">
        <v>0</v>
      </c>
      <c r="JW7" s="48">
        <v>0</v>
      </c>
      <c r="JX7" s="48">
        <v>0</v>
      </c>
      <c r="JY7" s="48">
        <v>0</v>
      </c>
      <c r="JZ7" s="48">
        <v>0</v>
      </c>
      <c r="KA7" s="48">
        <v>0</v>
      </c>
      <c r="KB7" s="48">
        <v>0</v>
      </c>
      <c r="KC7" s="48">
        <v>0</v>
      </c>
      <c r="KD7" s="48">
        <v>0</v>
      </c>
      <c r="KE7" s="48">
        <v>0</v>
      </c>
      <c r="KF7" s="48">
        <v>0</v>
      </c>
      <c r="KG7" s="48">
        <v>0</v>
      </c>
      <c r="KH7" s="48">
        <v>0</v>
      </c>
      <c r="KI7" s="48">
        <v>0</v>
      </c>
      <c r="KJ7" s="48">
        <v>0</v>
      </c>
      <c r="KK7" s="48">
        <v>0</v>
      </c>
      <c r="KL7" s="48">
        <v>0</v>
      </c>
      <c r="KM7" s="48">
        <v>0</v>
      </c>
      <c r="KN7" s="48">
        <v>0</v>
      </c>
      <c r="KO7" s="48">
        <v>0</v>
      </c>
      <c r="KP7" s="48">
        <v>0</v>
      </c>
      <c r="KQ7" s="48">
        <v>0</v>
      </c>
      <c r="KR7" s="48">
        <v>0</v>
      </c>
      <c r="KS7" s="48">
        <v>0</v>
      </c>
      <c r="KT7" s="48">
        <v>0</v>
      </c>
      <c r="KU7" s="48">
        <v>0</v>
      </c>
      <c r="KV7" s="48">
        <v>0</v>
      </c>
      <c r="KW7" s="48">
        <v>0</v>
      </c>
      <c r="KX7" s="48">
        <v>0</v>
      </c>
      <c r="KY7" s="48">
        <v>0</v>
      </c>
      <c r="KZ7" s="48">
        <v>0</v>
      </c>
      <c r="LA7" s="48">
        <v>0</v>
      </c>
      <c r="LB7" s="48">
        <v>0</v>
      </c>
      <c r="LC7" s="48">
        <v>0</v>
      </c>
      <c r="LD7" s="48">
        <v>0</v>
      </c>
      <c r="LE7" s="48">
        <v>0</v>
      </c>
      <c r="LF7" s="48">
        <v>0</v>
      </c>
      <c r="LG7" s="48">
        <v>0</v>
      </c>
      <c r="LH7" s="48">
        <v>0</v>
      </c>
      <c r="LI7" s="48">
        <v>0</v>
      </c>
      <c r="LJ7" s="48">
        <v>0</v>
      </c>
      <c r="LK7" s="48">
        <v>0</v>
      </c>
      <c r="LL7" s="48">
        <v>0</v>
      </c>
      <c r="LM7" s="48">
        <v>0</v>
      </c>
      <c r="LN7" s="48">
        <v>0</v>
      </c>
      <c r="LO7" s="48">
        <v>0</v>
      </c>
      <c r="LP7" s="48">
        <v>0</v>
      </c>
      <c r="LQ7" s="48">
        <v>0</v>
      </c>
      <c r="LR7" s="48">
        <v>0</v>
      </c>
      <c r="LS7" s="48">
        <v>0</v>
      </c>
      <c r="LT7" s="48">
        <v>0</v>
      </c>
      <c r="LU7" s="48">
        <v>0</v>
      </c>
      <c r="LV7" s="48">
        <v>0</v>
      </c>
      <c r="LW7" s="48">
        <v>0</v>
      </c>
      <c r="LX7" s="48">
        <v>0</v>
      </c>
      <c r="LY7" s="48">
        <v>0</v>
      </c>
      <c r="LZ7" s="48">
        <v>0</v>
      </c>
      <c r="MA7" s="48">
        <v>0</v>
      </c>
      <c r="MB7" s="48">
        <v>0</v>
      </c>
      <c r="MC7" s="48">
        <v>0</v>
      </c>
      <c r="MD7" s="48">
        <v>0</v>
      </c>
      <c r="ME7" s="48">
        <v>0</v>
      </c>
      <c r="MF7" s="48">
        <v>0</v>
      </c>
      <c r="MG7" s="48">
        <v>0</v>
      </c>
      <c r="MH7" s="48">
        <v>0</v>
      </c>
      <c r="MI7" s="48">
        <v>0</v>
      </c>
      <c r="MJ7" s="48">
        <v>0</v>
      </c>
      <c r="MK7" s="48">
        <v>0</v>
      </c>
      <c r="ML7" s="48">
        <v>0</v>
      </c>
      <c r="MM7" s="48">
        <v>0</v>
      </c>
      <c r="MN7" s="48">
        <v>0</v>
      </c>
      <c r="MO7" s="48">
        <v>0</v>
      </c>
      <c r="MP7" s="48">
        <v>0</v>
      </c>
      <c r="MQ7" s="48">
        <v>0</v>
      </c>
      <c r="MR7" s="48">
        <v>0</v>
      </c>
      <c r="MS7" s="48">
        <v>0</v>
      </c>
      <c r="MT7" s="48">
        <v>0</v>
      </c>
      <c r="MU7" t="s">
        <v>2315</v>
      </c>
      <c r="MV7" t="b">
        <v>1</v>
      </c>
      <c r="MW7" s="6" t="s">
        <v>2316</v>
      </c>
      <c r="MX7" t="s">
        <v>304</v>
      </c>
      <c r="MY7">
        <v>2024</v>
      </c>
      <c r="MZ7">
        <v>3</v>
      </c>
      <c r="NA7" t="s">
        <v>304</v>
      </c>
      <c r="NB7" s="6" t="s">
        <v>2331</v>
      </c>
      <c r="NC7" s="6" t="s">
        <v>2332</v>
      </c>
      <c r="ND7" t="s">
        <v>627</v>
      </c>
      <c r="NE7" t="s">
        <v>917</v>
      </c>
      <c r="NF7" s="6" t="s">
        <v>2311</v>
      </c>
    </row>
    <row r="8" spans="1:370" x14ac:dyDescent="0.25">
      <c r="A8" t="s">
        <v>906</v>
      </c>
      <c r="B8" t="s">
        <v>2333</v>
      </c>
      <c r="C8" s="6" t="s">
        <v>2303</v>
      </c>
      <c r="D8" t="s">
        <v>2334</v>
      </c>
      <c r="E8" t="s">
        <v>304</v>
      </c>
      <c r="F8" t="s">
        <v>2306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7">
        <v>0</v>
      </c>
      <c r="X8" s="47">
        <v>0</v>
      </c>
      <c r="Y8" s="47">
        <v>0</v>
      </c>
      <c r="Z8" s="47">
        <v>0</v>
      </c>
      <c r="AA8" s="47">
        <v>0</v>
      </c>
      <c r="AB8" s="47">
        <v>0</v>
      </c>
      <c r="AC8" s="47">
        <v>0</v>
      </c>
      <c r="AD8" s="47">
        <v>0</v>
      </c>
      <c r="AE8" s="47">
        <v>0</v>
      </c>
      <c r="AF8" s="47">
        <v>0</v>
      </c>
      <c r="AG8" s="47">
        <v>0</v>
      </c>
      <c r="AH8" s="47">
        <v>0</v>
      </c>
      <c r="AI8" s="47">
        <v>30.605080000000001</v>
      </c>
      <c r="AJ8" s="47">
        <v>32.247430000000001</v>
      </c>
      <c r="AK8" s="47">
        <v>32.951300000000003</v>
      </c>
      <c r="AL8" s="47">
        <v>33.550879999999999</v>
      </c>
      <c r="AM8" s="47">
        <v>34.385100000000001</v>
      </c>
      <c r="AN8" s="47">
        <v>36.079590000000003</v>
      </c>
      <c r="AO8" s="47">
        <v>36.731310000000001</v>
      </c>
      <c r="AP8" s="47">
        <v>37.435180000000003</v>
      </c>
      <c r="AQ8" s="47">
        <v>37.878349999999998</v>
      </c>
      <c r="AR8" s="47">
        <v>39.181800000000003</v>
      </c>
      <c r="AS8" s="47">
        <v>39.416420000000002</v>
      </c>
      <c r="AT8" s="47">
        <v>39.885669999999998</v>
      </c>
      <c r="AU8" s="47">
        <v>40.172429999999999</v>
      </c>
      <c r="AV8" s="47">
        <v>40.85022</v>
      </c>
      <c r="AW8" s="47">
        <v>41.293399999999998</v>
      </c>
      <c r="AX8" s="47">
        <v>41.762639999999998</v>
      </c>
      <c r="AY8" s="47">
        <v>41.86692</v>
      </c>
      <c r="AZ8" s="47">
        <v>42.779339999999998</v>
      </c>
      <c r="BA8" s="47">
        <v>42.98789</v>
      </c>
      <c r="BB8" s="47">
        <v>43.431060000000002</v>
      </c>
      <c r="BC8" s="47">
        <v>43.874229999999997</v>
      </c>
      <c r="BD8" s="47">
        <v>44.995199999999997</v>
      </c>
      <c r="BE8" s="47">
        <v>45.125549999999997</v>
      </c>
      <c r="BF8" s="47">
        <v>45.490519999999997</v>
      </c>
      <c r="BG8" s="47">
        <v>45.646929999999998</v>
      </c>
      <c r="BH8" s="47">
        <v>46.3508</v>
      </c>
      <c r="BI8" s="47">
        <v>46.533279999999998</v>
      </c>
      <c r="BJ8" s="47">
        <v>46.924320000000002</v>
      </c>
      <c r="BK8" s="47">
        <v>47.237139999999997</v>
      </c>
      <c r="BL8" s="47">
        <v>47.836730000000003</v>
      </c>
      <c r="BM8" s="47">
        <v>47.888869999999997</v>
      </c>
      <c r="BN8" s="47">
        <v>48.436320000000002</v>
      </c>
      <c r="BO8" s="47">
        <v>48.566670000000002</v>
      </c>
      <c r="BP8" s="47">
        <v>49.5</v>
      </c>
      <c r="BQ8" s="47">
        <v>49.9</v>
      </c>
      <c r="BR8" s="47">
        <v>50.466670000000001</v>
      </c>
      <c r="BS8" s="47">
        <v>51</v>
      </c>
      <c r="BT8" s="47">
        <v>52.133339999999997</v>
      </c>
      <c r="BU8" s="47">
        <v>52.466670000000001</v>
      </c>
      <c r="BV8" s="47">
        <v>53.266669999999998</v>
      </c>
      <c r="BW8" s="47">
        <v>53.933329999999998</v>
      </c>
      <c r="BX8" s="47">
        <v>55.6</v>
      </c>
      <c r="BY8" s="47">
        <v>56.4</v>
      </c>
      <c r="BZ8" s="47">
        <v>57.466670000000001</v>
      </c>
      <c r="CA8" s="47">
        <v>57.666670000000003</v>
      </c>
      <c r="CB8" s="47">
        <v>60.266669999999998</v>
      </c>
      <c r="CC8" s="47">
        <v>60.833329999999997</v>
      </c>
      <c r="CD8" s="47">
        <v>61.466670000000001</v>
      </c>
      <c r="CE8" s="47">
        <v>61.7</v>
      </c>
      <c r="CF8" s="47">
        <v>62.833329999999997</v>
      </c>
      <c r="CG8" s="47">
        <v>62.733330000000002</v>
      </c>
      <c r="CH8" s="47">
        <v>63.133339999999997</v>
      </c>
      <c r="CI8" s="47">
        <v>63.2</v>
      </c>
      <c r="CJ8" s="47">
        <v>64.433329999999998</v>
      </c>
      <c r="CK8" s="47">
        <v>64.5</v>
      </c>
      <c r="CL8" s="47">
        <v>64.666659999999993</v>
      </c>
      <c r="CM8" s="47">
        <v>64.766670000000005</v>
      </c>
      <c r="CN8" s="47">
        <v>65.7</v>
      </c>
      <c r="CO8" s="47">
        <v>65.633330000000001</v>
      </c>
      <c r="CP8" s="47">
        <v>65.8</v>
      </c>
      <c r="CQ8" s="47">
        <v>66.333340000000007</v>
      </c>
      <c r="CR8" s="47">
        <v>67.266670000000005</v>
      </c>
      <c r="CS8" s="47">
        <v>67.400000000000006</v>
      </c>
      <c r="CT8" s="47">
        <v>67.733329999999995</v>
      </c>
      <c r="CU8" s="47">
        <v>68.099999999999994</v>
      </c>
      <c r="CV8" s="47">
        <v>68.866669999999999</v>
      </c>
      <c r="CW8" s="47">
        <v>68.933329999999998</v>
      </c>
      <c r="CX8" s="47">
        <v>69.366669999999999</v>
      </c>
      <c r="CY8" s="47">
        <v>69.366669999999999</v>
      </c>
      <c r="CZ8" s="47">
        <v>70</v>
      </c>
      <c r="DA8" s="47">
        <v>70.266670000000005</v>
      </c>
      <c r="DB8" s="47">
        <v>70.633330000000001</v>
      </c>
      <c r="DC8" s="47">
        <v>70.5</v>
      </c>
      <c r="DD8" s="47">
        <v>71.266670000000005</v>
      </c>
      <c r="DE8" s="47">
        <v>71.233329999999995</v>
      </c>
      <c r="DF8" s="47">
        <v>71.633330000000001</v>
      </c>
      <c r="DG8" s="47">
        <v>71.599999999999994</v>
      </c>
      <c r="DH8" s="47">
        <v>72.3</v>
      </c>
      <c r="DI8" s="47">
        <v>72.133330000000001</v>
      </c>
      <c r="DJ8" s="47">
        <v>72.433329999999998</v>
      </c>
      <c r="DK8" s="47">
        <v>72.133330000000001</v>
      </c>
      <c r="DL8" s="47">
        <v>72.766670000000005</v>
      </c>
      <c r="DM8" s="47">
        <v>72.7</v>
      </c>
      <c r="DN8" s="47">
        <v>73.166659999999993</v>
      </c>
      <c r="DO8" s="47">
        <v>72.766670000000005</v>
      </c>
      <c r="DP8" s="47">
        <v>73.833340000000007</v>
      </c>
      <c r="DQ8" s="47">
        <v>73.866669999999999</v>
      </c>
      <c r="DR8" s="47">
        <v>73.900000000000006</v>
      </c>
      <c r="DS8" s="47">
        <v>73.866669999999999</v>
      </c>
      <c r="DT8" s="47">
        <v>74.533330000000007</v>
      </c>
      <c r="DU8" s="47">
        <v>74.599999999999994</v>
      </c>
      <c r="DV8" s="47">
        <v>75</v>
      </c>
      <c r="DW8" s="47">
        <v>75</v>
      </c>
      <c r="DX8" s="47">
        <v>75.466669999999993</v>
      </c>
      <c r="DY8" s="47">
        <v>75.599999999999994</v>
      </c>
      <c r="DZ8" s="47">
        <v>76.033330000000007</v>
      </c>
      <c r="EA8" s="47">
        <v>75.966669999999993</v>
      </c>
      <c r="EB8" s="47">
        <v>76.533330000000007</v>
      </c>
      <c r="EC8" s="47">
        <v>76.566670000000002</v>
      </c>
      <c r="ED8" s="47">
        <v>77.099999999999994</v>
      </c>
      <c r="EE8" s="47">
        <v>77.233329999999995</v>
      </c>
      <c r="EF8" s="47">
        <v>78</v>
      </c>
      <c r="EG8" s="47">
        <v>78.400000000000006</v>
      </c>
      <c r="EH8" s="47">
        <v>78.766670000000005</v>
      </c>
      <c r="EI8" s="47">
        <v>78.733329999999995</v>
      </c>
      <c r="EJ8" s="47">
        <v>79.8</v>
      </c>
      <c r="EK8" s="47">
        <v>80.3</v>
      </c>
      <c r="EL8" s="47">
        <v>80.900000000000006</v>
      </c>
      <c r="EM8" s="47">
        <v>81</v>
      </c>
      <c r="EN8" s="47">
        <v>81.8</v>
      </c>
      <c r="EO8" s="47">
        <v>81.733329999999995</v>
      </c>
      <c r="EP8" s="47">
        <v>82.6</v>
      </c>
      <c r="EQ8" s="47">
        <v>82.933329999999998</v>
      </c>
      <c r="ER8" s="47">
        <v>84.6</v>
      </c>
      <c r="ES8" s="47">
        <v>85.633330000000001</v>
      </c>
      <c r="ET8" s="47">
        <v>85.733329999999995</v>
      </c>
      <c r="EU8" s="47">
        <v>85.433329999999998</v>
      </c>
      <c r="EV8" s="47">
        <v>86.366669999999999</v>
      </c>
      <c r="EW8" s="47">
        <v>86.933329999999998</v>
      </c>
      <c r="EX8" s="47">
        <v>87.566670000000002</v>
      </c>
      <c r="EY8" s="47">
        <v>88.233329999999995</v>
      </c>
      <c r="EZ8" s="47">
        <v>89.366669999999999</v>
      </c>
      <c r="FA8" s="47">
        <v>89.633330000000001</v>
      </c>
      <c r="FB8" s="47">
        <v>90.5</v>
      </c>
      <c r="FC8" s="47">
        <v>91.833340000000007</v>
      </c>
      <c r="FD8" s="47">
        <v>93.3</v>
      </c>
      <c r="FE8" s="47">
        <v>93.833340000000007</v>
      </c>
      <c r="FF8" s="47">
        <v>94.733329999999995</v>
      </c>
      <c r="FG8" s="47">
        <v>95.033330000000007</v>
      </c>
      <c r="FH8" s="47">
        <v>95.8</v>
      </c>
      <c r="FI8" s="47">
        <v>96.066670000000002</v>
      </c>
      <c r="FJ8" s="47">
        <v>97.266670000000005</v>
      </c>
      <c r="FK8" s="47">
        <v>97.666659999999993</v>
      </c>
      <c r="FL8" s="47">
        <v>98.366669999999999</v>
      </c>
      <c r="FM8" s="47">
        <v>98.7</v>
      </c>
      <c r="FN8" s="47">
        <v>99.3</v>
      </c>
      <c r="FO8" s="47">
        <v>99.4</v>
      </c>
      <c r="FP8" s="47">
        <v>100.1</v>
      </c>
      <c r="FQ8" s="47">
        <v>100.13330000000001</v>
      </c>
      <c r="FR8" s="47">
        <v>100.2</v>
      </c>
      <c r="FS8" s="47">
        <v>99.5</v>
      </c>
      <c r="FT8" s="47">
        <v>100.0667</v>
      </c>
      <c r="FU8" s="47">
        <v>100.16670000000001</v>
      </c>
      <c r="FV8" s="47">
        <v>100.3</v>
      </c>
      <c r="FW8" s="47">
        <v>99.833340000000007</v>
      </c>
      <c r="FX8" s="47">
        <v>100.4</v>
      </c>
      <c r="FY8" s="47">
        <v>100.86669999999999</v>
      </c>
      <c r="FZ8" s="47">
        <v>101.5</v>
      </c>
      <c r="GA8" s="47">
        <v>102</v>
      </c>
      <c r="GB8" s="47">
        <v>103.16670000000001</v>
      </c>
      <c r="GC8" s="47">
        <v>103.7</v>
      </c>
      <c r="GD8" s="47">
        <v>104.5667</v>
      </c>
      <c r="GE8" s="47">
        <v>104.7667</v>
      </c>
      <c r="GF8" s="47">
        <v>105.66670000000001</v>
      </c>
      <c r="GG8" s="47">
        <v>106.3</v>
      </c>
      <c r="GH8" s="47">
        <v>106.9333</v>
      </c>
      <c r="GI8" s="47">
        <v>106.7</v>
      </c>
      <c r="GJ8" s="47">
        <v>107.8</v>
      </c>
      <c r="GK8" s="47">
        <v>108.2667</v>
      </c>
      <c r="GL8" s="47">
        <v>108.4333</v>
      </c>
      <c r="GM8" s="47">
        <v>108.4667</v>
      </c>
      <c r="GN8" s="47">
        <v>108.5333</v>
      </c>
      <c r="GO8" s="47">
        <v>108.9333</v>
      </c>
      <c r="GP8" s="47">
        <v>109.0667</v>
      </c>
      <c r="GQ8" s="47">
        <v>109.16670000000001</v>
      </c>
      <c r="GR8" s="47">
        <v>110.7333</v>
      </c>
      <c r="GS8" s="47">
        <v>111.9333</v>
      </c>
      <c r="GT8" s="47">
        <v>114.4</v>
      </c>
      <c r="GU8" s="47">
        <v>115.9333</v>
      </c>
      <c r="GV8" s="47">
        <v>120.86669999999999</v>
      </c>
      <c r="GW8" s="47">
        <v>123.13330000000001</v>
      </c>
      <c r="GX8" s="47">
        <v>126.7</v>
      </c>
      <c r="GY8" s="47">
        <v>127.7333</v>
      </c>
      <c r="GZ8" s="47">
        <v>131.0667</v>
      </c>
      <c r="HA8" s="47">
        <v>131.4</v>
      </c>
      <c r="HB8" s="47">
        <v>131.9667</v>
      </c>
      <c r="HC8" s="47">
        <v>132.26669999999999</v>
      </c>
      <c r="HD8" s="47">
        <v>133.83330000000001</v>
      </c>
      <c r="HE8" s="47">
        <v>134.1</v>
      </c>
      <c r="HF8" s="48">
        <v>135.16399999999999</v>
      </c>
      <c r="HG8" s="48">
        <v>135.56280000000001</v>
      </c>
      <c r="HH8" s="48">
        <v>136.93340000000001</v>
      </c>
      <c r="HI8" s="48">
        <v>137.7379</v>
      </c>
      <c r="HJ8" s="48">
        <v>138.6542</v>
      </c>
      <c r="HK8" s="48">
        <v>138.99889999999999</v>
      </c>
      <c r="HL8" s="48">
        <v>140.3356</v>
      </c>
      <c r="HM8" s="48">
        <v>141.08240000000001</v>
      </c>
      <c r="HN8" s="48">
        <v>141.92590000000001</v>
      </c>
      <c r="HO8" s="48">
        <v>142.22020000000001</v>
      </c>
      <c r="HP8" s="48">
        <v>143.47479999999999</v>
      </c>
      <c r="HQ8" s="48">
        <v>144.16409999999999</v>
      </c>
      <c r="HR8" s="48">
        <v>144.92609999999999</v>
      </c>
      <c r="HS8" s="48">
        <v>145.25049999999999</v>
      </c>
      <c r="HT8" s="48">
        <v>146.5444</v>
      </c>
      <c r="HU8" s="48">
        <v>147.27420000000001</v>
      </c>
      <c r="HV8" s="48">
        <v>148.04990000000001</v>
      </c>
      <c r="HW8" s="48">
        <v>148.31800000000001</v>
      </c>
      <c r="HX8" s="48">
        <v>149.59139999999999</v>
      </c>
      <c r="HY8" s="48">
        <v>150.3064</v>
      </c>
      <c r="HZ8" s="48">
        <v>151.0565</v>
      </c>
      <c r="IA8" s="48">
        <v>151.30940000000001</v>
      </c>
      <c r="IB8" s="48">
        <v>152.60050000000001</v>
      </c>
      <c r="IC8" s="48">
        <v>153.33420000000001</v>
      </c>
      <c r="ID8" s="48">
        <v>154.08160000000001</v>
      </c>
      <c r="IE8" s="48">
        <v>154.3357</v>
      </c>
      <c r="IF8" s="48">
        <v>155.65270000000001</v>
      </c>
      <c r="IG8" s="48">
        <v>156.40110000000001</v>
      </c>
      <c r="IH8" s="48">
        <v>157.1635</v>
      </c>
      <c r="II8" s="48">
        <v>157.4228</v>
      </c>
      <c r="IJ8" s="48">
        <v>158.76599999999999</v>
      </c>
      <c r="IK8" s="48">
        <v>159.5292</v>
      </c>
      <c r="IL8" s="48">
        <v>160.30690000000001</v>
      </c>
      <c r="IM8" s="48">
        <v>160.5712</v>
      </c>
      <c r="IN8" s="48">
        <v>161.94149999999999</v>
      </c>
      <c r="IO8" s="48">
        <v>162.72020000000001</v>
      </c>
      <c r="IP8" s="48">
        <v>163.51329999999999</v>
      </c>
      <c r="IQ8" s="48">
        <v>163.78290000000001</v>
      </c>
      <c r="IR8" s="48">
        <v>165.18049999999999</v>
      </c>
      <c r="IS8" s="48">
        <v>165.97460000000001</v>
      </c>
      <c r="IT8" s="48">
        <v>166.78370000000001</v>
      </c>
      <c r="IU8" s="48">
        <v>0</v>
      </c>
      <c r="IV8" s="48">
        <v>0</v>
      </c>
      <c r="IW8" s="48">
        <v>0</v>
      </c>
      <c r="IX8" s="48">
        <v>0</v>
      </c>
      <c r="IY8" s="48">
        <v>0</v>
      </c>
      <c r="IZ8" s="48">
        <v>0</v>
      </c>
      <c r="JA8" s="48">
        <v>0</v>
      </c>
      <c r="JB8" s="48">
        <v>0</v>
      </c>
      <c r="JC8" s="48">
        <v>0</v>
      </c>
      <c r="JD8" s="48">
        <v>0</v>
      </c>
      <c r="JE8" s="48">
        <v>0</v>
      </c>
      <c r="JF8" s="48">
        <v>0</v>
      </c>
      <c r="JG8" s="48">
        <v>0</v>
      </c>
      <c r="JH8" s="48">
        <v>0</v>
      </c>
      <c r="JI8" s="48">
        <v>0</v>
      </c>
      <c r="JJ8" s="48">
        <v>0</v>
      </c>
      <c r="JK8" s="48">
        <v>0</v>
      </c>
      <c r="JL8" s="48">
        <v>0</v>
      </c>
      <c r="JM8" s="48">
        <v>0</v>
      </c>
      <c r="JN8" s="48">
        <v>0</v>
      </c>
      <c r="JO8" s="48">
        <v>0</v>
      </c>
      <c r="JP8" s="48">
        <v>0</v>
      </c>
      <c r="JQ8" s="48">
        <v>0</v>
      </c>
      <c r="JR8" s="48">
        <v>0</v>
      </c>
      <c r="JS8" s="48">
        <v>0</v>
      </c>
      <c r="JT8" s="48">
        <v>0</v>
      </c>
      <c r="JU8" s="48">
        <v>0</v>
      </c>
      <c r="JV8" s="48">
        <v>0</v>
      </c>
      <c r="JW8" s="48">
        <v>0</v>
      </c>
      <c r="JX8" s="48">
        <v>0</v>
      </c>
      <c r="JY8" s="48">
        <v>0</v>
      </c>
      <c r="JZ8" s="48">
        <v>0</v>
      </c>
      <c r="KA8" s="48">
        <v>0</v>
      </c>
      <c r="KB8" s="48">
        <v>0</v>
      </c>
      <c r="KC8" s="48">
        <v>0</v>
      </c>
      <c r="KD8" s="48">
        <v>0</v>
      </c>
      <c r="KE8" s="48">
        <v>0</v>
      </c>
      <c r="KF8" s="48">
        <v>0</v>
      </c>
      <c r="KG8" s="48">
        <v>0</v>
      </c>
      <c r="KH8" s="48">
        <v>0</v>
      </c>
      <c r="KI8" s="48">
        <v>0</v>
      </c>
      <c r="KJ8" s="48">
        <v>0</v>
      </c>
      <c r="KK8" s="48">
        <v>0</v>
      </c>
      <c r="KL8" s="48">
        <v>0</v>
      </c>
      <c r="KM8" s="48">
        <v>0</v>
      </c>
      <c r="KN8" s="48">
        <v>0</v>
      </c>
      <c r="KO8" s="48">
        <v>0</v>
      </c>
      <c r="KP8" s="48">
        <v>0</v>
      </c>
      <c r="KQ8" s="48">
        <v>0</v>
      </c>
      <c r="KR8" s="48">
        <v>0</v>
      </c>
      <c r="KS8" s="48">
        <v>0</v>
      </c>
      <c r="KT8" s="48">
        <v>0</v>
      </c>
      <c r="KU8" s="48">
        <v>0</v>
      </c>
      <c r="KV8" s="48">
        <v>0</v>
      </c>
      <c r="KW8" s="48">
        <v>0</v>
      </c>
      <c r="KX8" s="48">
        <v>0</v>
      </c>
      <c r="KY8" s="48">
        <v>0</v>
      </c>
      <c r="KZ8" s="48">
        <v>0</v>
      </c>
      <c r="LA8" s="48">
        <v>0</v>
      </c>
      <c r="LB8" s="48">
        <v>0</v>
      </c>
      <c r="LC8" s="48">
        <v>0</v>
      </c>
      <c r="LD8" s="48">
        <v>0</v>
      </c>
      <c r="LE8" s="48">
        <v>0</v>
      </c>
      <c r="LF8" s="48">
        <v>0</v>
      </c>
      <c r="LG8" s="48">
        <v>0</v>
      </c>
      <c r="LH8" s="48">
        <v>0</v>
      </c>
      <c r="LI8" s="48">
        <v>0</v>
      </c>
      <c r="LJ8" s="48">
        <v>0</v>
      </c>
      <c r="LK8" s="48">
        <v>0</v>
      </c>
      <c r="LL8" s="48">
        <v>0</v>
      </c>
      <c r="LM8" s="48">
        <v>0</v>
      </c>
      <c r="LN8" s="48">
        <v>0</v>
      </c>
      <c r="LO8" s="48">
        <v>0</v>
      </c>
      <c r="LP8" s="48">
        <v>0</v>
      </c>
      <c r="LQ8" s="48">
        <v>0</v>
      </c>
      <c r="LR8" s="48">
        <v>0</v>
      </c>
      <c r="LS8" s="48">
        <v>0</v>
      </c>
      <c r="LT8" s="48">
        <v>0</v>
      </c>
      <c r="LU8" s="48">
        <v>0</v>
      </c>
      <c r="LV8" s="48">
        <v>0</v>
      </c>
      <c r="LW8" s="48">
        <v>0</v>
      </c>
      <c r="LX8" s="48">
        <v>0</v>
      </c>
      <c r="LY8" s="48">
        <v>0</v>
      </c>
      <c r="LZ8" s="48">
        <v>0</v>
      </c>
      <c r="MA8" s="48">
        <v>0</v>
      </c>
      <c r="MB8" s="48">
        <v>0</v>
      </c>
      <c r="MC8" s="48">
        <v>0</v>
      </c>
      <c r="MD8" s="48">
        <v>0</v>
      </c>
      <c r="ME8" s="48">
        <v>0</v>
      </c>
      <c r="MF8" s="48">
        <v>0</v>
      </c>
      <c r="MG8" s="48">
        <v>0</v>
      </c>
      <c r="MH8" s="48">
        <v>0</v>
      </c>
      <c r="MI8" s="48">
        <v>0</v>
      </c>
      <c r="MJ8" s="48">
        <v>0</v>
      </c>
      <c r="MK8" s="48">
        <v>0</v>
      </c>
      <c r="ML8" s="48">
        <v>0</v>
      </c>
      <c r="MM8" s="48">
        <v>0</v>
      </c>
      <c r="MN8" s="48">
        <v>0</v>
      </c>
      <c r="MO8" s="48">
        <v>0</v>
      </c>
      <c r="MP8" s="48">
        <v>0</v>
      </c>
      <c r="MQ8" s="48">
        <v>0</v>
      </c>
      <c r="MR8" s="48">
        <v>0</v>
      </c>
      <c r="MS8" s="48">
        <v>0</v>
      </c>
      <c r="MT8" s="48">
        <v>0</v>
      </c>
      <c r="MU8" t="s">
        <v>2307</v>
      </c>
      <c r="MV8" t="b">
        <v>0</v>
      </c>
      <c r="MW8" t="s">
        <v>304</v>
      </c>
      <c r="MX8">
        <v>2015</v>
      </c>
      <c r="MY8">
        <v>2024</v>
      </c>
      <c r="MZ8">
        <v>3</v>
      </c>
      <c r="NA8" t="s">
        <v>304</v>
      </c>
      <c r="NB8" s="6" t="s">
        <v>2335</v>
      </c>
      <c r="NC8" s="6" t="s">
        <v>2336</v>
      </c>
      <c r="ND8" t="s">
        <v>905</v>
      </c>
      <c r="NE8" t="s">
        <v>2337</v>
      </c>
      <c r="NF8" s="6" t="s">
        <v>2311</v>
      </c>
    </row>
    <row r="9" spans="1:370" x14ac:dyDescent="0.25">
      <c r="A9" t="s">
        <v>2312</v>
      </c>
      <c r="B9" t="s">
        <v>2333</v>
      </c>
      <c r="C9" s="6" t="s">
        <v>2303</v>
      </c>
      <c r="D9" t="s">
        <v>2334</v>
      </c>
      <c r="E9" t="s">
        <v>304</v>
      </c>
      <c r="F9" t="s">
        <v>2306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7">
        <v>0</v>
      </c>
      <c r="X9" s="47">
        <v>0</v>
      </c>
      <c r="Y9" s="47">
        <v>0</v>
      </c>
      <c r="Z9" s="47">
        <v>0</v>
      </c>
      <c r="AA9" s="47">
        <v>0</v>
      </c>
      <c r="AB9" s="47">
        <v>0</v>
      </c>
      <c r="AC9" s="47">
        <v>0</v>
      </c>
      <c r="AD9" s="47">
        <v>0</v>
      </c>
      <c r="AE9" s="47">
        <v>0</v>
      </c>
      <c r="AF9" s="47">
        <v>0</v>
      </c>
      <c r="AG9" s="47">
        <v>0</v>
      </c>
      <c r="AH9" s="47">
        <v>0</v>
      </c>
      <c r="AI9" s="47">
        <v>79.033330000000007</v>
      </c>
      <c r="AJ9" s="47">
        <v>81.7</v>
      </c>
      <c r="AK9" s="47">
        <v>83.233329999999995</v>
      </c>
      <c r="AL9" s="47">
        <v>85.566670000000002</v>
      </c>
      <c r="AM9" s="47">
        <v>87.933329999999998</v>
      </c>
      <c r="AN9" s="47">
        <v>89.766670000000005</v>
      </c>
      <c r="AO9" s="47">
        <v>92.266670000000005</v>
      </c>
      <c r="AP9" s="47">
        <v>93.766670000000005</v>
      </c>
      <c r="AQ9" s="47">
        <v>94.6</v>
      </c>
      <c r="AR9" s="47">
        <v>95.966669999999993</v>
      </c>
      <c r="AS9" s="47">
        <v>97.633330000000001</v>
      </c>
      <c r="AT9" s="47">
        <v>97.933329999999998</v>
      </c>
      <c r="AU9" s="47">
        <v>98</v>
      </c>
      <c r="AV9" s="47">
        <v>99.133330000000001</v>
      </c>
      <c r="AW9" s="47">
        <v>100.1</v>
      </c>
      <c r="AX9" s="47">
        <v>101.1</v>
      </c>
      <c r="AY9" s="47">
        <v>102.5333</v>
      </c>
      <c r="AZ9" s="47">
        <v>103.5</v>
      </c>
      <c r="BA9" s="47">
        <v>104.4</v>
      </c>
      <c r="BB9" s="47">
        <v>105.3</v>
      </c>
      <c r="BC9" s="47">
        <v>106.2667</v>
      </c>
      <c r="BD9" s="47">
        <v>107.2333</v>
      </c>
      <c r="BE9" s="47">
        <v>107.9</v>
      </c>
      <c r="BF9" s="47">
        <v>109</v>
      </c>
      <c r="BG9" s="47">
        <v>109.5667</v>
      </c>
      <c r="BH9" s="47">
        <v>109.0333</v>
      </c>
      <c r="BI9" s="47">
        <v>109.7</v>
      </c>
      <c r="BJ9" s="47">
        <v>110.4667</v>
      </c>
      <c r="BK9" s="47">
        <v>111.8</v>
      </c>
      <c r="BL9" s="47">
        <v>113.0667</v>
      </c>
      <c r="BM9" s="47">
        <v>114.2667</v>
      </c>
      <c r="BN9" s="47">
        <v>115.33329999999999</v>
      </c>
      <c r="BO9" s="47">
        <v>116.2333</v>
      </c>
      <c r="BP9" s="47">
        <v>117.5667</v>
      </c>
      <c r="BQ9" s="47">
        <v>119</v>
      </c>
      <c r="BR9" s="47">
        <v>120.3</v>
      </c>
      <c r="BS9" s="47">
        <v>121.66670000000001</v>
      </c>
      <c r="BT9" s="47">
        <v>123.63330000000001</v>
      </c>
      <c r="BU9" s="47">
        <v>124.6</v>
      </c>
      <c r="BV9" s="47">
        <v>125.86669999999999</v>
      </c>
      <c r="BW9" s="47">
        <v>128.0333</v>
      </c>
      <c r="BX9" s="47">
        <v>129.30000000000001</v>
      </c>
      <c r="BY9" s="47">
        <v>131.5333</v>
      </c>
      <c r="BZ9" s="47">
        <v>133.76669999999999</v>
      </c>
      <c r="CA9" s="47">
        <v>134.76669999999999</v>
      </c>
      <c r="CB9" s="47">
        <v>135.5667</v>
      </c>
      <c r="CC9" s="47">
        <v>136.6</v>
      </c>
      <c r="CD9" s="47">
        <v>137.73330000000001</v>
      </c>
      <c r="CE9" s="47">
        <v>138.66669999999999</v>
      </c>
      <c r="CF9" s="47">
        <v>139.73330000000001</v>
      </c>
      <c r="CG9" s="47">
        <v>140.80000000000001</v>
      </c>
      <c r="CH9" s="47">
        <v>142.0333</v>
      </c>
      <c r="CI9" s="47">
        <v>143.0667</v>
      </c>
      <c r="CJ9" s="47">
        <v>144.1</v>
      </c>
      <c r="CK9" s="47">
        <v>144.76669999999999</v>
      </c>
      <c r="CL9" s="47">
        <v>145.9667</v>
      </c>
      <c r="CM9" s="47">
        <v>146.69999999999999</v>
      </c>
      <c r="CN9" s="47">
        <v>147.5333</v>
      </c>
      <c r="CO9" s="47">
        <v>148.9</v>
      </c>
      <c r="CP9" s="47">
        <v>149.76669999999999</v>
      </c>
      <c r="CQ9" s="47">
        <v>150.86670000000001</v>
      </c>
      <c r="CR9" s="47">
        <v>152.1</v>
      </c>
      <c r="CS9" s="47">
        <v>152.86670000000001</v>
      </c>
      <c r="CT9" s="47">
        <v>153.69999999999999</v>
      </c>
      <c r="CU9" s="47">
        <v>155.0667</v>
      </c>
      <c r="CV9" s="47">
        <v>156.4</v>
      </c>
      <c r="CW9" s="47">
        <v>157.30000000000001</v>
      </c>
      <c r="CX9" s="47">
        <v>158.66669999999999</v>
      </c>
      <c r="CY9" s="47">
        <v>159.63329999999999</v>
      </c>
      <c r="CZ9" s="47">
        <v>160</v>
      </c>
      <c r="DA9" s="47">
        <v>160.80000000000001</v>
      </c>
      <c r="DB9" s="47">
        <v>161.66669999999999</v>
      </c>
      <c r="DC9" s="47">
        <v>162</v>
      </c>
      <c r="DD9" s="47">
        <v>162.5333</v>
      </c>
      <c r="DE9" s="47">
        <v>163.36670000000001</v>
      </c>
      <c r="DF9" s="47">
        <v>164.13329999999999</v>
      </c>
      <c r="DG9" s="47">
        <v>164.73330000000001</v>
      </c>
      <c r="DH9" s="47">
        <v>165.9667</v>
      </c>
      <c r="DI9" s="47">
        <v>167.2</v>
      </c>
      <c r="DJ9" s="47">
        <v>168.4333</v>
      </c>
      <c r="DK9" s="47">
        <v>170.1</v>
      </c>
      <c r="DL9" s="47">
        <v>171.4333</v>
      </c>
      <c r="DM9" s="47">
        <v>173</v>
      </c>
      <c r="DN9" s="47">
        <v>174.23330000000001</v>
      </c>
      <c r="DO9" s="47">
        <v>175.9</v>
      </c>
      <c r="DP9" s="47">
        <v>177.13329999999999</v>
      </c>
      <c r="DQ9" s="47">
        <v>177.63329999999999</v>
      </c>
      <c r="DR9" s="47">
        <v>177.5</v>
      </c>
      <c r="DS9" s="47">
        <v>178.0667</v>
      </c>
      <c r="DT9" s="47">
        <v>179.4667</v>
      </c>
      <c r="DU9" s="47">
        <v>180.4333</v>
      </c>
      <c r="DV9" s="47">
        <v>181.5</v>
      </c>
      <c r="DW9" s="47">
        <v>183.36670000000001</v>
      </c>
      <c r="DX9" s="47">
        <v>183.0667</v>
      </c>
      <c r="DY9" s="47">
        <v>184.4333</v>
      </c>
      <c r="DZ9" s="47">
        <v>185.13329999999999</v>
      </c>
      <c r="EA9" s="47">
        <v>186.7</v>
      </c>
      <c r="EB9" s="47">
        <v>188.16669999999999</v>
      </c>
      <c r="EC9" s="47">
        <v>189.36670000000001</v>
      </c>
      <c r="ED9" s="47">
        <v>191.4</v>
      </c>
      <c r="EE9" s="47">
        <v>192.36670000000001</v>
      </c>
      <c r="EF9" s="47">
        <v>193.66669999999999</v>
      </c>
      <c r="EG9" s="47">
        <v>196.6</v>
      </c>
      <c r="EH9" s="47">
        <v>198.4333</v>
      </c>
      <c r="EI9" s="47">
        <v>199.4667</v>
      </c>
      <c r="EJ9" s="47">
        <v>201.26669999999999</v>
      </c>
      <c r="EK9" s="47">
        <v>203.16669999999999</v>
      </c>
      <c r="EL9" s="47">
        <v>202.33330000000001</v>
      </c>
      <c r="EM9" s="47">
        <v>204.31700000000001</v>
      </c>
      <c r="EN9" s="47">
        <v>206.631</v>
      </c>
      <c r="EO9" s="47">
        <v>207.93899999999999</v>
      </c>
      <c r="EP9" s="47">
        <v>210.4897</v>
      </c>
      <c r="EQ9" s="47">
        <v>212.7697</v>
      </c>
      <c r="ER9" s="47">
        <v>215.5377</v>
      </c>
      <c r="ES9" s="47">
        <v>218.86099999999999</v>
      </c>
      <c r="ET9" s="47">
        <v>213.84870000000001</v>
      </c>
      <c r="EU9" s="47">
        <v>212.3777</v>
      </c>
      <c r="EV9" s="47">
        <v>213.50700000000001</v>
      </c>
      <c r="EW9" s="47">
        <v>215.34399999999999</v>
      </c>
      <c r="EX9" s="47">
        <v>217.03</v>
      </c>
      <c r="EY9" s="47">
        <v>217.374</v>
      </c>
      <c r="EZ9" s="47">
        <v>217.29730000000001</v>
      </c>
      <c r="FA9" s="47">
        <v>217.93430000000001</v>
      </c>
      <c r="FB9" s="47">
        <v>219.69900000000001</v>
      </c>
      <c r="FC9" s="47">
        <v>222.0437</v>
      </c>
      <c r="FD9" s="47">
        <v>224.56829999999999</v>
      </c>
      <c r="FE9" s="47">
        <v>226.03270000000001</v>
      </c>
      <c r="FF9" s="47">
        <v>227.04730000000001</v>
      </c>
      <c r="FG9" s="47">
        <v>228.32599999999999</v>
      </c>
      <c r="FH9" s="47">
        <v>228.80799999999999</v>
      </c>
      <c r="FI9" s="47">
        <v>229.84100000000001</v>
      </c>
      <c r="FJ9" s="47">
        <v>231.36930000000001</v>
      </c>
      <c r="FK9" s="47">
        <v>232.29929999999999</v>
      </c>
      <c r="FL9" s="47">
        <v>232.04499999999999</v>
      </c>
      <c r="FM9" s="47">
        <v>233.3</v>
      </c>
      <c r="FN9" s="47">
        <v>234.1627</v>
      </c>
      <c r="FO9" s="47">
        <v>235.62100000000001</v>
      </c>
      <c r="FP9" s="47">
        <v>236.8723</v>
      </c>
      <c r="FQ9" s="47">
        <v>237.47829999999999</v>
      </c>
      <c r="FR9" s="47">
        <v>236.88829999999999</v>
      </c>
      <c r="FS9" s="47">
        <v>235.35499999999999</v>
      </c>
      <c r="FT9" s="47">
        <v>236.96</v>
      </c>
      <c r="FU9" s="47">
        <v>237.85499999999999</v>
      </c>
      <c r="FV9" s="47">
        <v>237.83699999999999</v>
      </c>
      <c r="FW9" s="47">
        <v>237.6893</v>
      </c>
      <c r="FX9" s="47">
        <v>239.59030000000001</v>
      </c>
      <c r="FY9" s="47">
        <v>240.60730000000001</v>
      </c>
      <c r="FZ9" s="47">
        <v>242.13470000000001</v>
      </c>
      <c r="GA9" s="47">
        <v>243.83869999999999</v>
      </c>
      <c r="GB9" s="47">
        <v>244.12</v>
      </c>
      <c r="GC9" s="47">
        <v>245.28700000000001</v>
      </c>
      <c r="GD9" s="47">
        <v>247.23830000000001</v>
      </c>
      <c r="GE9" s="47">
        <v>249.32169999999999</v>
      </c>
      <c r="GF9" s="47">
        <v>250.679</v>
      </c>
      <c r="GG9" s="47">
        <v>251.68629999999999</v>
      </c>
      <c r="GH9" s="47">
        <v>252.71100000000001</v>
      </c>
      <c r="GI9" s="47">
        <v>253.38570000000001</v>
      </c>
      <c r="GJ9" s="47">
        <v>255.2473</v>
      </c>
      <c r="GK9" s="47">
        <v>256.08929999999998</v>
      </c>
      <c r="GL9" s="47">
        <v>257.88799999999998</v>
      </c>
      <c r="GM9" s="47">
        <v>258.76729999999998</v>
      </c>
      <c r="GN9" s="47">
        <v>256.32600000000002</v>
      </c>
      <c r="GO9" s="47">
        <v>259.24169999999998</v>
      </c>
      <c r="GP9" s="47">
        <v>261.04969999999997</v>
      </c>
      <c r="GQ9" s="47">
        <v>263.6703</v>
      </c>
      <c r="GR9" s="47">
        <v>268.62270000000001</v>
      </c>
      <c r="GS9" s="47">
        <v>272.89</v>
      </c>
      <c r="GT9" s="47">
        <v>278.68029999999999</v>
      </c>
      <c r="GU9" s="47">
        <v>284.82600000000002</v>
      </c>
      <c r="GV9" s="47">
        <v>291.7063</v>
      </c>
      <c r="GW9" s="47">
        <v>295.50900000000001</v>
      </c>
      <c r="GX9" s="47">
        <v>298.44099999999997</v>
      </c>
      <c r="GY9" s="47">
        <v>301.20299999999997</v>
      </c>
      <c r="GZ9" s="47">
        <v>303.4667</v>
      </c>
      <c r="HA9" s="47">
        <v>306.03429999999997</v>
      </c>
      <c r="HB9" s="47">
        <v>308.09899999999999</v>
      </c>
      <c r="HC9" s="47">
        <v>310.98970000000003</v>
      </c>
      <c r="HD9" s="47">
        <v>313.16030000000001</v>
      </c>
      <c r="HE9" s="47">
        <v>314.11369999999999</v>
      </c>
      <c r="HF9" s="48">
        <v>315.88670000000002</v>
      </c>
      <c r="HG9" s="48">
        <v>318.37419999999997</v>
      </c>
      <c r="HH9" s="48">
        <v>320.3861</v>
      </c>
      <c r="HI9" s="48">
        <v>322.15249999999997</v>
      </c>
      <c r="HJ9" s="48">
        <v>323.80689999999998</v>
      </c>
      <c r="HK9" s="48">
        <v>325.74740000000003</v>
      </c>
      <c r="HL9" s="48">
        <v>327.62380000000002</v>
      </c>
      <c r="HM9" s="48">
        <v>329.41390000000001</v>
      </c>
      <c r="HN9" s="48">
        <v>331.30149999999998</v>
      </c>
      <c r="HO9" s="48">
        <v>333.24009999999998</v>
      </c>
      <c r="HP9" s="48">
        <v>335.21409999999997</v>
      </c>
      <c r="HQ9" s="48">
        <v>337.22609999999997</v>
      </c>
      <c r="HR9" s="48">
        <v>339.32249999999999</v>
      </c>
      <c r="HS9" s="48">
        <v>341.37290000000002</v>
      </c>
      <c r="HT9" s="48">
        <v>343.44369999999998</v>
      </c>
      <c r="HU9" s="48">
        <v>345.495</v>
      </c>
      <c r="HV9" s="48">
        <v>347.53</v>
      </c>
      <c r="HW9" s="48">
        <v>349.54570000000001</v>
      </c>
      <c r="HX9" s="48">
        <v>351.55180000000001</v>
      </c>
      <c r="HY9" s="48">
        <v>353.56099999999998</v>
      </c>
      <c r="HZ9" s="48">
        <v>355.57420000000002</v>
      </c>
      <c r="IA9" s="48">
        <v>357.5856</v>
      </c>
      <c r="IB9" s="48">
        <v>359.58730000000003</v>
      </c>
      <c r="IC9" s="48">
        <v>361.58339999999998</v>
      </c>
      <c r="ID9" s="48">
        <v>363.5763</v>
      </c>
      <c r="IE9" s="48">
        <v>365.5652</v>
      </c>
      <c r="IF9" s="48">
        <v>367.56439999999998</v>
      </c>
      <c r="IG9" s="48">
        <v>369.57339999999999</v>
      </c>
      <c r="IH9" s="48">
        <v>371.59390000000002</v>
      </c>
      <c r="II9" s="48">
        <v>373.62509999999997</v>
      </c>
      <c r="IJ9" s="48">
        <v>375.66820000000001</v>
      </c>
      <c r="IK9" s="48">
        <v>377.7217</v>
      </c>
      <c r="IL9" s="48">
        <v>379.78750000000002</v>
      </c>
      <c r="IM9" s="48">
        <v>381.86450000000002</v>
      </c>
      <c r="IN9" s="48">
        <v>383.95299999999997</v>
      </c>
      <c r="IO9" s="48">
        <v>386.053</v>
      </c>
      <c r="IP9" s="48">
        <v>388.1644</v>
      </c>
      <c r="IQ9" s="48">
        <v>390.28699999999998</v>
      </c>
      <c r="IR9" s="48">
        <v>392.42219999999998</v>
      </c>
      <c r="IS9" s="48">
        <v>394.56830000000002</v>
      </c>
      <c r="IT9" s="48">
        <v>396.7269</v>
      </c>
      <c r="IU9" s="48">
        <v>0</v>
      </c>
      <c r="IV9" s="48">
        <v>0</v>
      </c>
      <c r="IW9" s="48">
        <v>0</v>
      </c>
      <c r="IX9" s="48">
        <v>0</v>
      </c>
      <c r="IY9" s="48">
        <v>0</v>
      </c>
      <c r="IZ9" s="48">
        <v>0</v>
      </c>
      <c r="JA9" s="48">
        <v>0</v>
      </c>
      <c r="JB9" s="48">
        <v>0</v>
      </c>
      <c r="JC9" s="48">
        <v>0</v>
      </c>
      <c r="JD9" s="48">
        <v>0</v>
      </c>
      <c r="JE9" s="48">
        <v>0</v>
      </c>
      <c r="JF9" s="48">
        <v>0</v>
      </c>
      <c r="JG9" s="48">
        <v>0</v>
      </c>
      <c r="JH9" s="48">
        <v>0</v>
      </c>
      <c r="JI9" s="48">
        <v>0</v>
      </c>
      <c r="JJ9" s="48">
        <v>0</v>
      </c>
      <c r="JK9" s="48">
        <v>0</v>
      </c>
      <c r="JL9" s="48">
        <v>0</v>
      </c>
      <c r="JM9" s="48">
        <v>0</v>
      </c>
      <c r="JN9" s="48">
        <v>0</v>
      </c>
      <c r="JO9" s="48">
        <v>0</v>
      </c>
      <c r="JP9" s="48">
        <v>0</v>
      </c>
      <c r="JQ9" s="48">
        <v>0</v>
      </c>
      <c r="JR9" s="48">
        <v>0</v>
      </c>
      <c r="JS9" s="48">
        <v>0</v>
      </c>
      <c r="JT9" s="48">
        <v>0</v>
      </c>
      <c r="JU9" s="48">
        <v>0</v>
      </c>
      <c r="JV9" s="48">
        <v>0</v>
      </c>
      <c r="JW9" s="48">
        <v>0</v>
      </c>
      <c r="JX9" s="48">
        <v>0</v>
      </c>
      <c r="JY9" s="48">
        <v>0</v>
      </c>
      <c r="JZ9" s="48">
        <v>0</v>
      </c>
      <c r="KA9" s="48">
        <v>0</v>
      </c>
      <c r="KB9" s="48">
        <v>0</v>
      </c>
      <c r="KC9" s="48">
        <v>0</v>
      </c>
      <c r="KD9" s="48">
        <v>0</v>
      </c>
      <c r="KE9" s="48">
        <v>0</v>
      </c>
      <c r="KF9" s="48">
        <v>0</v>
      </c>
      <c r="KG9" s="48">
        <v>0</v>
      </c>
      <c r="KH9" s="48">
        <v>0</v>
      </c>
      <c r="KI9" s="48">
        <v>0</v>
      </c>
      <c r="KJ9" s="48">
        <v>0</v>
      </c>
      <c r="KK9" s="48">
        <v>0</v>
      </c>
      <c r="KL9" s="48">
        <v>0</v>
      </c>
      <c r="KM9" s="48">
        <v>0</v>
      </c>
      <c r="KN9" s="48">
        <v>0</v>
      </c>
      <c r="KO9" s="48">
        <v>0</v>
      </c>
      <c r="KP9" s="48">
        <v>0</v>
      </c>
      <c r="KQ9" s="48">
        <v>0</v>
      </c>
      <c r="KR9" s="48">
        <v>0</v>
      </c>
      <c r="KS9" s="48">
        <v>0</v>
      </c>
      <c r="KT9" s="48">
        <v>0</v>
      </c>
      <c r="KU9" s="48">
        <v>0</v>
      </c>
      <c r="KV9" s="48">
        <v>0</v>
      </c>
      <c r="KW9" s="48">
        <v>0</v>
      </c>
      <c r="KX9" s="48">
        <v>0</v>
      </c>
      <c r="KY9" s="48">
        <v>0</v>
      </c>
      <c r="KZ9" s="48">
        <v>0</v>
      </c>
      <c r="LA9" s="48">
        <v>0</v>
      </c>
      <c r="LB9" s="48">
        <v>0</v>
      </c>
      <c r="LC9" s="48">
        <v>0</v>
      </c>
      <c r="LD9" s="48">
        <v>0</v>
      </c>
      <c r="LE9" s="48">
        <v>0</v>
      </c>
      <c r="LF9" s="48">
        <v>0</v>
      </c>
      <c r="LG9" s="48">
        <v>0</v>
      </c>
      <c r="LH9" s="48">
        <v>0</v>
      </c>
      <c r="LI9" s="48">
        <v>0</v>
      </c>
      <c r="LJ9" s="48">
        <v>0</v>
      </c>
      <c r="LK9" s="48">
        <v>0</v>
      </c>
      <c r="LL9" s="48">
        <v>0</v>
      </c>
      <c r="LM9" s="48">
        <v>0</v>
      </c>
      <c r="LN9" s="48">
        <v>0</v>
      </c>
      <c r="LO9" s="48">
        <v>0</v>
      </c>
      <c r="LP9" s="48">
        <v>0</v>
      </c>
      <c r="LQ9" s="48">
        <v>0</v>
      </c>
      <c r="LR9" s="48">
        <v>0</v>
      </c>
      <c r="LS9" s="48">
        <v>0</v>
      </c>
      <c r="LT9" s="48">
        <v>0</v>
      </c>
      <c r="LU9" s="48">
        <v>0</v>
      </c>
      <c r="LV9" s="48">
        <v>0</v>
      </c>
      <c r="LW9" s="48">
        <v>0</v>
      </c>
      <c r="LX9" s="48">
        <v>0</v>
      </c>
      <c r="LY9" s="48">
        <v>0</v>
      </c>
      <c r="LZ9" s="48">
        <v>0</v>
      </c>
      <c r="MA9" s="48">
        <v>0</v>
      </c>
      <c r="MB9" s="48">
        <v>0</v>
      </c>
      <c r="MC9" s="48">
        <v>0</v>
      </c>
      <c r="MD9" s="48">
        <v>0</v>
      </c>
      <c r="ME9" s="48">
        <v>0</v>
      </c>
      <c r="MF9" s="48">
        <v>0</v>
      </c>
      <c r="MG9" s="48">
        <v>0</v>
      </c>
      <c r="MH9" s="48">
        <v>0</v>
      </c>
      <c r="MI9" s="48">
        <v>0</v>
      </c>
      <c r="MJ9" s="48">
        <v>0</v>
      </c>
      <c r="MK9" s="48">
        <v>0</v>
      </c>
      <c r="ML9" s="48">
        <v>0</v>
      </c>
      <c r="MM9" s="48">
        <v>0</v>
      </c>
      <c r="MN9" s="48">
        <v>0</v>
      </c>
      <c r="MO9" s="48">
        <v>0</v>
      </c>
      <c r="MP9" s="48">
        <v>0</v>
      </c>
      <c r="MQ9" s="48">
        <v>0</v>
      </c>
      <c r="MR9" s="48">
        <v>0</v>
      </c>
      <c r="MS9" s="48">
        <v>0</v>
      </c>
      <c r="MT9" s="48">
        <v>0</v>
      </c>
      <c r="MU9" t="s">
        <v>2338</v>
      </c>
      <c r="MV9" t="b">
        <v>1</v>
      </c>
      <c r="MW9" t="s">
        <v>304</v>
      </c>
      <c r="MX9" s="6" t="s">
        <v>2339</v>
      </c>
      <c r="MY9">
        <v>2024</v>
      </c>
      <c r="MZ9">
        <v>3</v>
      </c>
      <c r="NA9" t="s">
        <v>304</v>
      </c>
      <c r="NB9" t="s">
        <v>2340</v>
      </c>
      <c r="NC9" s="6" t="s">
        <v>2341</v>
      </c>
      <c r="ND9" t="s">
        <v>627</v>
      </c>
      <c r="NE9" t="s">
        <v>2337</v>
      </c>
      <c r="NF9" s="6" t="s">
        <v>2311</v>
      </c>
    </row>
    <row r="10" spans="1:370" x14ac:dyDescent="0.25">
      <c r="A10" t="s">
        <v>906</v>
      </c>
      <c r="B10" t="s">
        <v>2382</v>
      </c>
      <c r="C10" s="6" t="s">
        <v>2303</v>
      </c>
      <c r="D10" t="s">
        <v>2383</v>
      </c>
      <c r="E10" t="s">
        <v>304</v>
      </c>
      <c r="F10" t="s">
        <v>2306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7">
        <v>0</v>
      </c>
      <c r="X10" s="47">
        <v>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>
        <v>0</v>
      </c>
      <c r="AF10" s="47">
        <v>0</v>
      </c>
      <c r="AG10" s="47">
        <v>0</v>
      </c>
      <c r="AH10" s="47">
        <v>0</v>
      </c>
      <c r="AI10" s="47">
        <v>2.2539669999999998</v>
      </c>
      <c r="AJ10" s="47">
        <v>2.2853669999999999</v>
      </c>
      <c r="AK10" s="47">
        <v>2.3817330000000001</v>
      </c>
      <c r="AL10" s="47">
        <v>2.3863669999999999</v>
      </c>
      <c r="AM10" s="47">
        <v>2.310467</v>
      </c>
      <c r="AN10" s="47">
        <v>2.0807669999999998</v>
      </c>
      <c r="AO10" s="47">
        <v>1.838133</v>
      </c>
      <c r="AP10" s="47">
        <v>1.8838999999999999</v>
      </c>
      <c r="AQ10" s="47">
        <v>1.847167</v>
      </c>
      <c r="AR10" s="47">
        <v>1.780467</v>
      </c>
      <c r="AS10" s="47">
        <v>1.7252000000000001</v>
      </c>
      <c r="AT10" s="47">
        <v>1.649767</v>
      </c>
      <c r="AU10" s="47">
        <v>1.532233</v>
      </c>
      <c r="AV10" s="47">
        <v>1.5545</v>
      </c>
      <c r="AW10" s="47">
        <v>1.5094669999999999</v>
      </c>
      <c r="AX10" s="47">
        <v>1.470167</v>
      </c>
      <c r="AY10" s="47">
        <v>1.4350000000000001</v>
      </c>
      <c r="AZ10" s="47">
        <v>1.396833</v>
      </c>
      <c r="BA10" s="47">
        <v>1.298033</v>
      </c>
      <c r="BB10" s="47">
        <v>1.216367</v>
      </c>
      <c r="BC10" s="47">
        <v>1.114933</v>
      </c>
      <c r="BD10" s="47">
        <v>1.2578670000000001</v>
      </c>
      <c r="BE10" s="47">
        <v>1.3756999999999999</v>
      </c>
      <c r="BF10" s="47">
        <v>1.4362330000000001</v>
      </c>
      <c r="BG10" s="47">
        <v>1.440067</v>
      </c>
      <c r="BH10" s="47">
        <v>1.5093669999999999</v>
      </c>
      <c r="BI10" s="47">
        <v>1.488767</v>
      </c>
      <c r="BJ10" s="47">
        <v>1.4303999999999999</v>
      </c>
      <c r="BK10" s="47">
        <v>1.542033</v>
      </c>
      <c r="BL10" s="47">
        <v>1.641767</v>
      </c>
      <c r="BM10" s="47">
        <v>1.6178669999999999</v>
      </c>
      <c r="BN10" s="47">
        <v>1.7549330000000001</v>
      </c>
      <c r="BO10" s="47">
        <v>1.7961</v>
      </c>
      <c r="BP10" s="47">
        <v>1.8416330000000001</v>
      </c>
      <c r="BQ10" s="47">
        <v>1.6952670000000001</v>
      </c>
      <c r="BR10" s="47">
        <v>1.7918000000000001</v>
      </c>
      <c r="BS10" s="47">
        <v>1.747833</v>
      </c>
      <c r="BT10" s="47">
        <v>1.6283000000000001</v>
      </c>
      <c r="BU10" s="47">
        <v>1.5971329999999999</v>
      </c>
      <c r="BV10" s="47">
        <v>1.5854330000000001</v>
      </c>
      <c r="BW10" s="47">
        <v>1.6577</v>
      </c>
      <c r="BX10" s="47">
        <v>1.6748670000000001</v>
      </c>
      <c r="BY10" s="47">
        <v>1.8621669999999999</v>
      </c>
      <c r="BZ10" s="47">
        <v>1.9452670000000001</v>
      </c>
      <c r="CA10" s="47">
        <v>1.908933</v>
      </c>
      <c r="CB10" s="47">
        <v>1.7084330000000001</v>
      </c>
      <c r="CC10" s="47">
        <v>1.6864330000000001</v>
      </c>
      <c r="CD10" s="47">
        <v>1.7757000000000001</v>
      </c>
      <c r="CE10" s="47">
        <v>1.771533</v>
      </c>
      <c r="CF10" s="47">
        <v>1.808033</v>
      </c>
      <c r="CG10" s="47">
        <v>1.905233</v>
      </c>
      <c r="CH10" s="47">
        <v>1.5795999999999999</v>
      </c>
      <c r="CI10" s="47">
        <v>1.477867</v>
      </c>
      <c r="CJ10" s="47">
        <v>1.535067</v>
      </c>
      <c r="CK10" s="47">
        <v>1.5044999999999999</v>
      </c>
      <c r="CL10" s="47">
        <v>1.4915670000000001</v>
      </c>
      <c r="CM10" s="47">
        <v>1.4884999999999999</v>
      </c>
      <c r="CN10" s="47">
        <v>1.503933</v>
      </c>
      <c r="CO10" s="47">
        <v>1.5513669999999999</v>
      </c>
      <c r="CP10" s="47">
        <v>1.5846</v>
      </c>
      <c r="CQ10" s="47">
        <v>1.5824</v>
      </c>
      <c r="CR10" s="47">
        <v>1.5963670000000001</v>
      </c>
      <c r="CS10" s="47">
        <v>1.573933</v>
      </c>
      <c r="CT10" s="47">
        <v>1.56</v>
      </c>
      <c r="CU10" s="47">
        <v>1.5313669999999999</v>
      </c>
      <c r="CV10" s="47">
        <v>1.523833</v>
      </c>
      <c r="CW10" s="47">
        <v>1.5546</v>
      </c>
      <c r="CX10" s="47">
        <v>1.6378330000000001</v>
      </c>
      <c r="CY10" s="47">
        <v>1.629867</v>
      </c>
      <c r="CZ10" s="47">
        <v>1.6358330000000001</v>
      </c>
      <c r="DA10" s="47">
        <v>1.6250329999999999</v>
      </c>
      <c r="DB10" s="47">
        <v>1.660533</v>
      </c>
      <c r="DC10" s="47">
        <v>1.6459999999999999</v>
      </c>
      <c r="DD10" s="47">
        <v>1.6535329999999999</v>
      </c>
      <c r="DE10" s="47">
        <v>1.652633</v>
      </c>
      <c r="DF10" s="47">
        <v>1.6758999999999999</v>
      </c>
      <c r="DG10" s="47">
        <v>1.6335</v>
      </c>
      <c r="DH10" s="47">
        <v>1.606967</v>
      </c>
      <c r="DI10" s="47">
        <v>1.6021000000000001</v>
      </c>
      <c r="DJ10" s="47">
        <v>1.6306</v>
      </c>
      <c r="DK10" s="47">
        <v>1.606733</v>
      </c>
      <c r="DL10" s="47">
        <v>1.5333669999999999</v>
      </c>
      <c r="DM10" s="47">
        <v>1.4784330000000001</v>
      </c>
      <c r="DN10" s="47">
        <v>1.4463999999999999</v>
      </c>
      <c r="DO10" s="47">
        <v>1.4583999999999999</v>
      </c>
      <c r="DP10" s="47">
        <v>1.4207669999999999</v>
      </c>
      <c r="DQ10" s="47">
        <v>1.437967</v>
      </c>
      <c r="DR10" s="47">
        <v>1.4428000000000001</v>
      </c>
      <c r="DS10" s="47">
        <v>1.425967</v>
      </c>
      <c r="DT10" s="47">
        <v>1.4630000000000001</v>
      </c>
      <c r="DU10" s="47">
        <v>1.5494669999999999</v>
      </c>
      <c r="DV10" s="47">
        <v>1.5720000000000001</v>
      </c>
      <c r="DW10" s="47">
        <v>1.603</v>
      </c>
      <c r="DX10" s="47">
        <v>1.6194329999999999</v>
      </c>
      <c r="DY10" s="47">
        <v>1.6107670000000001</v>
      </c>
      <c r="DZ10" s="47">
        <v>1.7064999999999999</v>
      </c>
      <c r="EA10" s="47">
        <v>1.8391329999999999</v>
      </c>
      <c r="EB10" s="47">
        <v>1.8051999999999999</v>
      </c>
      <c r="EC10" s="47">
        <v>1.8189</v>
      </c>
      <c r="ED10" s="47">
        <v>1.8647670000000001</v>
      </c>
      <c r="EE10" s="47">
        <v>1.890433</v>
      </c>
      <c r="EF10" s="47">
        <v>1.8559000000000001</v>
      </c>
      <c r="EG10" s="47">
        <v>1.7844329999999999</v>
      </c>
      <c r="EH10" s="47">
        <v>1.7481</v>
      </c>
      <c r="EI10" s="47">
        <v>1.752767</v>
      </c>
      <c r="EJ10" s="47">
        <v>1.827167</v>
      </c>
      <c r="EK10" s="47">
        <v>1.8746</v>
      </c>
      <c r="EL10" s="47">
        <v>1.9169</v>
      </c>
      <c r="EM10" s="47">
        <v>1.9546330000000001</v>
      </c>
      <c r="EN10" s="47">
        <v>1.9869669999999999</v>
      </c>
      <c r="EO10" s="47">
        <v>2.0211329999999998</v>
      </c>
      <c r="EP10" s="47">
        <v>2.0444</v>
      </c>
      <c r="EQ10" s="47">
        <v>1.9789330000000001</v>
      </c>
      <c r="ER10" s="47">
        <v>1.9705330000000001</v>
      </c>
      <c r="ES10" s="47">
        <v>1.8918330000000001</v>
      </c>
      <c r="ET10" s="47">
        <v>1.5699000000000001</v>
      </c>
      <c r="EU10" s="47">
        <v>1.4345669999999999</v>
      </c>
      <c r="EV10" s="47">
        <v>1.550333</v>
      </c>
      <c r="EW10" s="47">
        <v>1.6411</v>
      </c>
      <c r="EX10" s="47">
        <v>1.6345000000000001</v>
      </c>
      <c r="EY10" s="47">
        <v>1.5609999999999999</v>
      </c>
      <c r="EZ10" s="47">
        <v>1.4909330000000001</v>
      </c>
      <c r="FA10" s="47">
        <v>1.5512330000000001</v>
      </c>
      <c r="FB10" s="47">
        <v>1.580867</v>
      </c>
      <c r="FC10" s="47">
        <v>1.6028</v>
      </c>
      <c r="FD10" s="47">
        <v>1.629033</v>
      </c>
      <c r="FE10" s="47">
        <v>1.6092</v>
      </c>
      <c r="FF10" s="47">
        <v>1.5716330000000001</v>
      </c>
      <c r="FG10" s="47">
        <v>1.571167</v>
      </c>
      <c r="FH10" s="47">
        <v>1.583</v>
      </c>
      <c r="FI10" s="47">
        <v>1.5808</v>
      </c>
      <c r="FJ10" s="47">
        <v>1.606133</v>
      </c>
      <c r="FK10" s="47">
        <v>1.5503670000000001</v>
      </c>
      <c r="FL10" s="47">
        <v>1.5359670000000001</v>
      </c>
      <c r="FM10" s="47">
        <v>1.5514669999999999</v>
      </c>
      <c r="FN10" s="47">
        <v>1.6191</v>
      </c>
      <c r="FO10" s="47">
        <v>1.6553</v>
      </c>
      <c r="FP10" s="47">
        <v>1.6831</v>
      </c>
      <c r="FQ10" s="47">
        <v>1.6694329999999999</v>
      </c>
      <c r="FR10" s="47">
        <v>1.5829329999999999</v>
      </c>
      <c r="FS10" s="47">
        <v>1.514467</v>
      </c>
      <c r="FT10" s="47">
        <v>1.5335000000000001</v>
      </c>
      <c r="FU10" s="47">
        <v>1.548967</v>
      </c>
      <c r="FV10" s="47">
        <v>1.5170669999999999</v>
      </c>
      <c r="FW10" s="47">
        <v>1.430833</v>
      </c>
      <c r="FX10" s="47">
        <v>1.434633</v>
      </c>
      <c r="FY10" s="47">
        <v>1.312767</v>
      </c>
      <c r="FZ10" s="47">
        <v>1.2416</v>
      </c>
      <c r="GA10" s="47">
        <v>1.239633</v>
      </c>
      <c r="GB10" s="47">
        <v>1.279933</v>
      </c>
      <c r="GC10" s="47">
        <v>1.3090999999999999</v>
      </c>
      <c r="GD10" s="47">
        <v>1.327267</v>
      </c>
      <c r="GE10" s="47">
        <v>1.3920999999999999</v>
      </c>
      <c r="GF10" s="47">
        <v>1.361</v>
      </c>
      <c r="GG10" s="47">
        <v>1.3037000000000001</v>
      </c>
      <c r="GH10" s="47">
        <v>1.285833</v>
      </c>
      <c r="GI10" s="47">
        <v>1.302767</v>
      </c>
      <c r="GJ10" s="47">
        <v>1.2851999999999999</v>
      </c>
      <c r="GK10" s="47">
        <v>1.2325999999999999</v>
      </c>
      <c r="GL10" s="47">
        <v>1.287933</v>
      </c>
      <c r="GM10" s="47">
        <v>1.279733</v>
      </c>
      <c r="GN10" s="47">
        <v>1.2412000000000001</v>
      </c>
      <c r="GO10" s="47">
        <v>1.2924329999999999</v>
      </c>
      <c r="GP10" s="47">
        <v>1.3208</v>
      </c>
      <c r="GQ10" s="47">
        <v>1.378733</v>
      </c>
      <c r="GR10" s="47">
        <v>1.3986670000000001</v>
      </c>
      <c r="GS10" s="47">
        <v>1.3779669999999999</v>
      </c>
      <c r="GT10" s="47">
        <v>1.3481669999999999</v>
      </c>
      <c r="GU10" s="47">
        <v>1.3424</v>
      </c>
      <c r="GV10" s="47">
        <v>1.2549999999999999</v>
      </c>
      <c r="GW10" s="47">
        <v>1.177133</v>
      </c>
      <c r="GX10" s="47">
        <v>1.1745000000000001</v>
      </c>
      <c r="GY10" s="47">
        <v>1.215133</v>
      </c>
      <c r="GZ10" s="47">
        <v>1.2518670000000001</v>
      </c>
      <c r="HA10" s="47">
        <v>1.2659</v>
      </c>
      <c r="HB10" s="47">
        <v>1.2417</v>
      </c>
      <c r="HC10" s="47">
        <v>1.2679670000000001</v>
      </c>
      <c r="HD10" s="47">
        <v>1.2618670000000001</v>
      </c>
      <c r="HE10" s="47">
        <v>1.300467</v>
      </c>
      <c r="HF10" s="48">
        <v>1.303542</v>
      </c>
      <c r="HG10" s="48">
        <v>1.2721450000000001</v>
      </c>
      <c r="HH10" s="48">
        <v>1.2759290000000001</v>
      </c>
      <c r="HI10" s="48">
        <v>1.2797339999999999</v>
      </c>
      <c r="HJ10" s="48">
        <v>1.283582</v>
      </c>
      <c r="HK10" s="48">
        <v>1.287893</v>
      </c>
      <c r="HL10" s="48">
        <v>1.29213</v>
      </c>
      <c r="HM10" s="48">
        <v>1.2963420000000001</v>
      </c>
      <c r="HN10" s="48">
        <v>1.3015239999999999</v>
      </c>
      <c r="HO10" s="48">
        <v>1.3076730000000001</v>
      </c>
      <c r="HP10" s="48">
        <v>1.3137920000000001</v>
      </c>
      <c r="HQ10" s="48">
        <v>1.319877</v>
      </c>
      <c r="HR10" s="48">
        <v>1.3259380000000001</v>
      </c>
      <c r="HS10" s="48">
        <v>1.331969</v>
      </c>
      <c r="HT10" s="48">
        <v>1.337969</v>
      </c>
      <c r="HU10" s="48">
        <v>1.343936</v>
      </c>
      <c r="HV10" s="48">
        <v>1.3489549999999999</v>
      </c>
      <c r="HW10" s="48">
        <v>1.35303</v>
      </c>
      <c r="HX10" s="48">
        <v>1.3570759999999999</v>
      </c>
      <c r="HY10" s="48">
        <v>1.3611</v>
      </c>
      <c r="HZ10" s="48">
        <v>1.3641909999999999</v>
      </c>
      <c r="IA10" s="48">
        <v>1.3663479999999999</v>
      </c>
      <c r="IB10" s="48">
        <v>1.368484</v>
      </c>
      <c r="IC10" s="48">
        <v>1.3706069999999999</v>
      </c>
      <c r="ID10" s="48">
        <v>1.3727119999999999</v>
      </c>
      <c r="IE10" s="48">
        <v>1.3748020000000001</v>
      </c>
      <c r="IF10" s="48">
        <v>1.376873</v>
      </c>
      <c r="IG10" s="48">
        <v>1.3789290000000001</v>
      </c>
      <c r="IH10" s="48">
        <v>1.3809709999999999</v>
      </c>
      <c r="II10" s="48">
        <v>1.382992</v>
      </c>
      <c r="IJ10" s="48">
        <v>1.3849959999999999</v>
      </c>
      <c r="IK10" s="48">
        <v>1.3869880000000001</v>
      </c>
      <c r="IL10" s="48">
        <v>1.38896</v>
      </c>
      <c r="IM10" s="48">
        <v>1.390914</v>
      </c>
      <c r="IN10" s="48">
        <v>1.3928529999999999</v>
      </c>
      <c r="IO10" s="48">
        <v>1.394776</v>
      </c>
      <c r="IP10" s="48">
        <v>1.3961749999999999</v>
      </c>
      <c r="IQ10" s="48">
        <v>1.397049</v>
      </c>
      <c r="IR10" s="48">
        <v>1.3979079999999999</v>
      </c>
      <c r="IS10" s="48">
        <v>1.398752</v>
      </c>
      <c r="IT10" s="48">
        <v>1.3995850000000001</v>
      </c>
      <c r="IU10" s="48">
        <v>0</v>
      </c>
      <c r="IV10" s="48">
        <v>0</v>
      </c>
      <c r="IW10" s="48">
        <v>0</v>
      </c>
      <c r="IX10" s="48">
        <v>0</v>
      </c>
      <c r="IY10" s="48">
        <v>0</v>
      </c>
      <c r="IZ10" s="48">
        <v>0</v>
      </c>
      <c r="JA10" s="48">
        <v>0</v>
      </c>
      <c r="JB10" s="48">
        <v>0</v>
      </c>
      <c r="JC10" s="48">
        <v>0</v>
      </c>
      <c r="JD10" s="48">
        <v>0</v>
      </c>
      <c r="JE10" s="48">
        <v>0</v>
      </c>
      <c r="JF10" s="48">
        <v>0</v>
      </c>
      <c r="JG10" s="48">
        <v>0</v>
      </c>
      <c r="JH10" s="48">
        <v>0</v>
      </c>
      <c r="JI10" s="48">
        <v>0</v>
      </c>
      <c r="JJ10" s="48">
        <v>0</v>
      </c>
      <c r="JK10" s="48">
        <v>0</v>
      </c>
      <c r="JL10" s="48">
        <v>0</v>
      </c>
      <c r="JM10" s="48">
        <v>0</v>
      </c>
      <c r="JN10" s="48">
        <v>0</v>
      </c>
      <c r="JO10" s="48">
        <v>0</v>
      </c>
      <c r="JP10" s="48">
        <v>0</v>
      </c>
      <c r="JQ10" s="48">
        <v>0</v>
      </c>
      <c r="JR10" s="48">
        <v>0</v>
      </c>
      <c r="JS10" s="48">
        <v>0</v>
      </c>
      <c r="JT10" s="48">
        <v>0</v>
      </c>
      <c r="JU10" s="48">
        <v>0</v>
      </c>
      <c r="JV10" s="48">
        <v>0</v>
      </c>
      <c r="JW10" s="48">
        <v>0</v>
      </c>
      <c r="JX10" s="48">
        <v>0</v>
      </c>
      <c r="JY10" s="48">
        <v>0</v>
      </c>
      <c r="JZ10" s="48">
        <v>0</v>
      </c>
      <c r="KA10" s="48">
        <v>0</v>
      </c>
      <c r="KB10" s="48">
        <v>0</v>
      </c>
      <c r="KC10" s="48">
        <v>0</v>
      </c>
      <c r="KD10" s="48">
        <v>0</v>
      </c>
      <c r="KE10" s="48">
        <v>0</v>
      </c>
      <c r="KF10" s="48">
        <v>0</v>
      </c>
      <c r="KG10" s="48">
        <v>0</v>
      </c>
      <c r="KH10" s="48">
        <v>0</v>
      </c>
      <c r="KI10" s="48">
        <v>0</v>
      </c>
      <c r="KJ10" s="48">
        <v>0</v>
      </c>
      <c r="KK10" s="48">
        <v>0</v>
      </c>
      <c r="KL10" s="48">
        <v>0</v>
      </c>
      <c r="KM10" s="48">
        <v>0</v>
      </c>
      <c r="KN10" s="48">
        <v>0</v>
      </c>
      <c r="KO10" s="48">
        <v>0</v>
      </c>
      <c r="KP10" s="48">
        <v>0</v>
      </c>
      <c r="KQ10" s="48">
        <v>0</v>
      </c>
      <c r="KR10" s="48">
        <v>0</v>
      </c>
      <c r="KS10" s="48">
        <v>0</v>
      </c>
      <c r="KT10" s="48">
        <v>0</v>
      </c>
      <c r="KU10" s="48">
        <v>0</v>
      </c>
      <c r="KV10" s="48">
        <v>0</v>
      </c>
      <c r="KW10" s="48">
        <v>0</v>
      </c>
      <c r="KX10" s="48">
        <v>0</v>
      </c>
      <c r="KY10" s="48">
        <v>0</v>
      </c>
      <c r="KZ10" s="48">
        <v>0</v>
      </c>
      <c r="LA10" s="48">
        <v>0</v>
      </c>
      <c r="LB10" s="48">
        <v>0</v>
      </c>
      <c r="LC10" s="48">
        <v>0</v>
      </c>
      <c r="LD10" s="48">
        <v>0</v>
      </c>
      <c r="LE10" s="48">
        <v>0</v>
      </c>
      <c r="LF10" s="48">
        <v>0</v>
      </c>
      <c r="LG10" s="48">
        <v>0</v>
      </c>
      <c r="LH10" s="48">
        <v>0</v>
      </c>
      <c r="LI10" s="48">
        <v>0</v>
      </c>
      <c r="LJ10" s="48">
        <v>0</v>
      </c>
      <c r="LK10" s="48">
        <v>0</v>
      </c>
      <c r="LL10" s="48">
        <v>0</v>
      </c>
      <c r="LM10" s="48">
        <v>0</v>
      </c>
      <c r="LN10" s="48">
        <v>0</v>
      </c>
      <c r="LO10" s="48">
        <v>0</v>
      </c>
      <c r="LP10" s="48">
        <v>0</v>
      </c>
      <c r="LQ10" s="48">
        <v>0</v>
      </c>
      <c r="LR10" s="48">
        <v>0</v>
      </c>
      <c r="LS10" s="48">
        <v>0</v>
      </c>
      <c r="LT10" s="48">
        <v>0</v>
      </c>
      <c r="LU10" s="48">
        <v>0</v>
      </c>
      <c r="LV10" s="48">
        <v>0</v>
      </c>
      <c r="LW10" s="48">
        <v>0</v>
      </c>
      <c r="LX10" s="48">
        <v>0</v>
      </c>
      <c r="LY10" s="48">
        <v>0</v>
      </c>
      <c r="LZ10" s="48">
        <v>0</v>
      </c>
      <c r="MA10" s="48">
        <v>0</v>
      </c>
      <c r="MB10" s="48">
        <v>0</v>
      </c>
      <c r="MC10" s="48">
        <v>0</v>
      </c>
      <c r="MD10" s="48">
        <v>0</v>
      </c>
      <c r="ME10" s="48">
        <v>0</v>
      </c>
      <c r="MF10" s="48">
        <v>0</v>
      </c>
      <c r="MG10" s="48">
        <v>0</v>
      </c>
      <c r="MH10" s="48">
        <v>0</v>
      </c>
      <c r="MI10" s="48">
        <v>0</v>
      </c>
      <c r="MJ10" s="48">
        <v>0</v>
      </c>
      <c r="MK10" s="48">
        <v>0</v>
      </c>
      <c r="ML10" s="48">
        <v>0</v>
      </c>
      <c r="MM10" s="48">
        <v>0</v>
      </c>
      <c r="MN10" s="48">
        <v>0</v>
      </c>
      <c r="MO10" s="48">
        <v>0</v>
      </c>
      <c r="MP10" s="48">
        <v>0</v>
      </c>
      <c r="MQ10" s="48">
        <v>0</v>
      </c>
      <c r="MR10" s="48">
        <v>0</v>
      </c>
      <c r="MS10" s="48">
        <v>0</v>
      </c>
      <c r="MT10" s="48">
        <v>0</v>
      </c>
      <c r="MU10" t="s">
        <v>2384</v>
      </c>
      <c r="MV10" t="b">
        <v>0</v>
      </c>
      <c r="MW10" t="s">
        <v>304</v>
      </c>
      <c r="MX10" t="s">
        <v>304</v>
      </c>
      <c r="MY10">
        <v>2024</v>
      </c>
      <c r="MZ10">
        <v>3</v>
      </c>
      <c r="NA10" t="s">
        <v>304</v>
      </c>
      <c r="NB10" t="s">
        <v>2385</v>
      </c>
      <c r="NC10" s="6" t="s">
        <v>2386</v>
      </c>
      <c r="ND10" t="s">
        <v>905</v>
      </c>
      <c r="NE10" t="s">
        <v>2387</v>
      </c>
      <c r="NF10" s="6" t="s">
        <v>2311</v>
      </c>
    </row>
    <row r="11" spans="1:370" x14ac:dyDescent="0.25">
      <c r="A11" t="s">
        <v>2312</v>
      </c>
      <c r="B11" t="s">
        <v>2388</v>
      </c>
      <c r="C11" s="6" t="s">
        <v>2303</v>
      </c>
      <c r="D11" t="s">
        <v>2389</v>
      </c>
      <c r="E11" t="s">
        <v>304</v>
      </c>
      <c r="F11" t="s">
        <v>2306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7">
        <v>0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  <c r="AG11" s="47">
        <v>0</v>
      </c>
      <c r="AH11" s="47">
        <v>0</v>
      </c>
      <c r="AI11" s="47">
        <v>1</v>
      </c>
      <c r="AJ11" s="47">
        <v>1</v>
      </c>
      <c r="AK11" s="47">
        <v>1</v>
      </c>
      <c r="AL11" s="47">
        <v>1</v>
      </c>
      <c r="AM11" s="47">
        <v>1</v>
      </c>
      <c r="AN11" s="47">
        <v>1</v>
      </c>
      <c r="AO11" s="47">
        <v>1</v>
      </c>
      <c r="AP11" s="47">
        <v>1</v>
      </c>
      <c r="AQ11" s="47">
        <v>1</v>
      </c>
      <c r="AR11" s="47">
        <v>1</v>
      </c>
      <c r="AS11" s="47">
        <v>1</v>
      </c>
      <c r="AT11" s="47">
        <v>1</v>
      </c>
      <c r="AU11" s="47">
        <v>1</v>
      </c>
      <c r="AV11" s="47">
        <v>1</v>
      </c>
      <c r="AW11" s="47">
        <v>1</v>
      </c>
      <c r="AX11" s="47">
        <v>1</v>
      </c>
      <c r="AY11" s="47">
        <v>1</v>
      </c>
      <c r="AZ11" s="47">
        <v>1</v>
      </c>
      <c r="BA11" s="47">
        <v>1</v>
      </c>
      <c r="BB11" s="47">
        <v>1</v>
      </c>
      <c r="BC11" s="47">
        <v>1</v>
      </c>
      <c r="BD11" s="47">
        <v>1</v>
      </c>
      <c r="BE11" s="47">
        <v>1</v>
      </c>
      <c r="BF11" s="47">
        <v>1</v>
      </c>
      <c r="BG11" s="47">
        <v>1</v>
      </c>
      <c r="BH11" s="47">
        <v>1</v>
      </c>
      <c r="BI11" s="47">
        <v>1</v>
      </c>
      <c r="BJ11" s="47">
        <v>1</v>
      </c>
      <c r="BK11" s="47">
        <v>1</v>
      </c>
      <c r="BL11" s="47">
        <v>1</v>
      </c>
      <c r="BM11" s="47">
        <v>1</v>
      </c>
      <c r="BN11" s="47">
        <v>1</v>
      </c>
      <c r="BO11" s="47">
        <v>1</v>
      </c>
      <c r="BP11" s="47">
        <v>1</v>
      </c>
      <c r="BQ11" s="47">
        <v>1</v>
      </c>
      <c r="BR11" s="47">
        <v>1</v>
      </c>
      <c r="BS11" s="47">
        <v>1</v>
      </c>
      <c r="BT11" s="47">
        <v>1</v>
      </c>
      <c r="BU11" s="47">
        <v>1</v>
      </c>
      <c r="BV11" s="47">
        <v>1</v>
      </c>
      <c r="BW11" s="47">
        <v>1</v>
      </c>
      <c r="BX11" s="47">
        <v>1</v>
      </c>
      <c r="BY11" s="47">
        <v>1</v>
      </c>
      <c r="BZ11" s="47">
        <v>1</v>
      </c>
      <c r="CA11" s="47">
        <v>1</v>
      </c>
      <c r="CB11" s="47">
        <v>1</v>
      </c>
      <c r="CC11" s="47">
        <v>1</v>
      </c>
      <c r="CD11" s="47">
        <v>1</v>
      </c>
      <c r="CE11" s="47">
        <v>1</v>
      </c>
      <c r="CF11" s="47">
        <v>1</v>
      </c>
      <c r="CG11" s="47">
        <v>1</v>
      </c>
      <c r="CH11" s="47">
        <v>1</v>
      </c>
      <c r="CI11" s="47">
        <v>1</v>
      </c>
      <c r="CJ11" s="47">
        <v>1</v>
      </c>
      <c r="CK11" s="47">
        <v>1</v>
      </c>
      <c r="CL11" s="47">
        <v>1</v>
      </c>
      <c r="CM11" s="47">
        <v>1</v>
      </c>
      <c r="CN11" s="47">
        <v>1</v>
      </c>
      <c r="CO11" s="47">
        <v>1</v>
      </c>
      <c r="CP11" s="47">
        <v>1</v>
      </c>
      <c r="CQ11" s="47">
        <v>1</v>
      </c>
      <c r="CR11" s="47">
        <v>1</v>
      </c>
      <c r="CS11" s="47">
        <v>1</v>
      </c>
      <c r="CT11" s="47">
        <v>1</v>
      </c>
      <c r="CU11" s="47">
        <v>1</v>
      </c>
      <c r="CV11" s="47">
        <v>1</v>
      </c>
      <c r="CW11" s="47">
        <v>1</v>
      </c>
      <c r="CX11" s="47">
        <v>1</v>
      </c>
      <c r="CY11" s="47">
        <v>1</v>
      </c>
      <c r="CZ11" s="47">
        <v>1</v>
      </c>
      <c r="DA11" s="47">
        <v>1</v>
      </c>
      <c r="DB11" s="47">
        <v>1</v>
      </c>
      <c r="DC11" s="47">
        <v>1</v>
      </c>
      <c r="DD11" s="47">
        <v>1</v>
      </c>
      <c r="DE11" s="47">
        <v>1</v>
      </c>
      <c r="DF11" s="47">
        <v>1</v>
      </c>
      <c r="DG11" s="47">
        <v>1</v>
      </c>
      <c r="DH11" s="47">
        <v>1</v>
      </c>
      <c r="DI11" s="47">
        <v>1</v>
      </c>
      <c r="DJ11" s="47">
        <v>1</v>
      </c>
      <c r="DK11" s="47">
        <v>1</v>
      </c>
      <c r="DL11" s="47">
        <v>1</v>
      </c>
      <c r="DM11" s="47">
        <v>1</v>
      </c>
      <c r="DN11" s="47">
        <v>1</v>
      </c>
      <c r="DO11" s="47">
        <v>1</v>
      </c>
      <c r="DP11" s="47">
        <v>1</v>
      </c>
      <c r="DQ11" s="47">
        <v>1</v>
      </c>
      <c r="DR11" s="47">
        <v>1</v>
      </c>
      <c r="DS11" s="47">
        <v>1</v>
      </c>
      <c r="DT11" s="47">
        <v>1</v>
      </c>
      <c r="DU11" s="47">
        <v>1</v>
      </c>
      <c r="DV11" s="47">
        <v>1</v>
      </c>
      <c r="DW11" s="47">
        <v>1</v>
      </c>
      <c r="DX11" s="47">
        <v>1</v>
      </c>
      <c r="DY11" s="47">
        <v>1</v>
      </c>
      <c r="DZ11" s="47">
        <v>1</v>
      </c>
      <c r="EA11" s="47">
        <v>1</v>
      </c>
      <c r="EB11" s="47">
        <v>1</v>
      </c>
      <c r="EC11" s="47">
        <v>1</v>
      </c>
      <c r="ED11" s="47">
        <v>1</v>
      </c>
      <c r="EE11" s="47">
        <v>1</v>
      </c>
      <c r="EF11" s="47">
        <v>1</v>
      </c>
      <c r="EG11" s="47">
        <v>1</v>
      </c>
      <c r="EH11" s="47">
        <v>1</v>
      </c>
      <c r="EI11" s="47">
        <v>1</v>
      </c>
      <c r="EJ11" s="47">
        <v>1</v>
      </c>
      <c r="EK11" s="47">
        <v>1</v>
      </c>
      <c r="EL11" s="47">
        <v>1</v>
      </c>
      <c r="EM11" s="47">
        <v>1</v>
      </c>
      <c r="EN11" s="47">
        <v>1</v>
      </c>
      <c r="EO11" s="47">
        <v>1</v>
      </c>
      <c r="EP11" s="47">
        <v>1</v>
      </c>
      <c r="EQ11" s="47">
        <v>1</v>
      </c>
      <c r="ER11" s="47">
        <v>1</v>
      </c>
      <c r="ES11" s="47">
        <v>1</v>
      </c>
      <c r="ET11" s="47">
        <v>1</v>
      </c>
      <c r="EU11" s="47">
        <v>1</v>
      </c>
      <c r="EV11" s="47">
        <v>1</v>
      </c>
      <c r="EW11" s="47">
        <v>1</v>
      </c>
      <c r="EX11" s="47">
        <v>1</v>
      </c>
      <c r="EY11" s="47">
        <v>1</v>
      </c>
      <c r="EZ11" s="47">
        <v>1</v>
      </c>
      <c r="FA11" s="47">
        <v>1</v>
      </c>
      <c r="FB11" s="47">
        <v>1</v>
      </c>
      <c r="FC11" s="47">
        <v>1</v>
      </c>
      <c r="FD11" s="47">
        <v>1</v>
      </c>
      <c r="FE11" s="47">
        <v>1</v>
      </c>
      <c r="FF11" s="47">
        <v>1</v>
      </c>
      <c r="FG11" s="47">
        <v>1</v>
      </c>
      <c r="FH11" s="47">
        <v>1</v>
      </c>
      <c r="FI11" s="47">
        <v>1</v>
      </c>
      <c r="FJ11" s="47">
        <v>1</v>
      </c>
      <c r="FK11" s="47">
        <v>1</v>
      </c>
      <c r="FL11" s="47">
        <v>1</v>
      </c>
      <c r="FM11" s="47">
        <v>1</v>
      </c>
      <c r="FN11" s="47">
        <v>1</v>
      </c>
      <c r="FO11" s="47">
        <v>1</v>
      </c>
      <c r="FP11" s="47">
        <v>1</v>
      </c>
      <c r="FQ11" s="47">
        <v>1</v>
      </c>
      <c r="FR11" s="47">
        <v>1</v>
      </c>
      <c r="FS11" s="47">
        <v>1</v>
      </c>
      <c r="FT11" s="47">
        <v>1</v>
      </c>
      <c r="FU11" s="47">
        <v>1</v>
      </c>
      <c r="FV11" s="47">
        <v>1</v>
      </c>
      <c r="FW11" s="47">
        <v>1</v>
      </c>
      <c r="FX11" s="47">
        <v>1</v>
      </c>
      <c r="FY11" s="47">
        <v>1</v>
      </c>
      <c r="FZ11" s="47">
        <v>1</v>
      </c>
      <c r="GA11" s="47">
        <v>1</v>
      </c>
      <c r="GB11" s="47">
        <v>1</v>
      </c>
      <c r="GC11" s="47">
        <v>1</v>
      </c>
      <c r="GD11" s="47">
        <v>1</v>
      </c>
      <c r="GE11" s="47">
        <v>1</v>
      </c>
      <c r="GF11" s="47">
        <v>1</v>
      </c>
      <c r="GG11" s="47">
        <v>1</v>
      </c>
      <c r="GH11" s="47">
        <v>1</v>
      </c>
      <c r="GI11" s="47">
        <v>1</v>
      </c>
      <c r="GJ11" s="47">
        <v>1</v>
      </c>
      <c r="GK11" s="47">
        <v>1</v>
      </c>
      <c r="GL11" s="47">
        <v>1</v>
      </c>
      <c r="GM11" s="47">
        <v>1</v>
      </c>
      <c r="GN11" s="47">
        <v>1</v>
      </c>
      <c r="GO11" s="47">
        <v>1</v>
      </c>
      <c r="GP11" s="47">
        <v>1</v>
      </c>
      <c r="GQ11" s="47">
        <v>1</v>
      </c>
      <c r="GR11" s="47">
        <v>1</v>
      </c>
      <c r="GS11" s="47">
        <v>1</v>
      </c>
      <c r="GT11" s="47">
        <v>1</v>
      </c>
      <c r="GU11" s="47">
        <v>1</v>
      </c>
      <c r="GV11" s="47">
        <v>1</v>
      </c>
      <c r="GW11" s="47">
        <v>1</v>
      </c>
      <c r="GX11" s="47">
        <v>1</v>
      </c>
      <c r="GY11" s="47">
        <v>1</v>
      </c>
      <c r="GZ11" s="47">
        <v>1</v>
      </c>
      <c r="HA11" s="47">
        <v>1</v>
      </c>
      <c r="HB11" s="47">
        <v>1</v>
      </c>
      <c r="HC11" s="47">
        <v>1</v>
      </c>
      <c r="HD11" s="47">
        <v>1</v>
      </c>
      <c r="HE11" s="47">
        <v>1</v>
      </c>
      <c r="HF11" s="48">
        <v>1</v>
      </c>
      <c r="HG11" s="48">
        <v>1</v>
      </c>
      <c r="HH11" s="48">
        <v>1</v>
      </c>
      <c r="HI11" s="48">
        <v>1</v>
      </c>
      <c r="HJ11" s="48">
        <v>1</v>
      </c>
      <c r="HK11" s="48">
        <v>1</v>
      </c>
      <c r="HL11" s="48">
        <v>1</v>
      </c>
      <c r="HM11" s="48">
        <v>1</v>
      </c>
      <c r="HN11" s="48">
        <v>1</v>
      </c>
      <c r="HO11" s="48">
        <v>1</v>
      </c>
      <c r="HP11" s="48">
        <v>1</v>
      </c>
      <c r="HQ11" s="48">
        <v>1</v>
      </c>
      <c r="HR11" s="48">
        <v>1</v>
      </c>
      <c r="HS11" s="48">
        <v>1</v>
      </c>
      <c r="HT11" s="48">
        <v>1</v>
      </c>
      <c r="HU11" s="48">
        <v>1</v>
      </c>
      <c r="HV11" s="48">
        <v>1</v>
      </c>
      <c r="HW11" s="48">
        <v>1</v>
      </c>
      <c r="HX11" s="48">
        <v>1</v>
      </c>
      <c r="HY11" s="48">
        <v>1</v>
      </c>
      <c r="HZ11" s="48">
        <v>1</v>
      </c>
      <c r="IA11" s="48">
        <v>1</v>
      </c>
      <c r="IB11" s="48">
        <v>1</v>
      </c>
      <c r="IC11" s="48">
        <v>1</v>
      </c>
      <c r="ID11" s="48">
        <v>1</v>
      </c>
      <c r="IE11" s="48">
        <v>1</v>
      </c>
      <c r="IF11" s="48">
        <v>1</v>
      </c>
      <c r="IG11" s="48">
        <v>1</v>
      </c>
      <c r="IH11" s="48">
        <v>1</v>
      </c>
      <c r="II11" s="48">
        <v>1</v>
      </c>
      <c r="IJ11" s="48">
        <v>1</v>
      </c>
      <c r="IK11" s="48">
        <v>1</v>
      </c>
      <c r="IL11" s="48">
        <v>1</v>
      </c>
      <c r="IM11" s="48">
        <v>1</v>
      </c>
      <c r="IN11" s="48">
        <v>1</v>
      </c>
      <c r="IO11" s="48">
        <v>1</v>
      </c>
      <c r="IP11" s="48">
        <v>1</v>
      </c>
      <c r="IQ11" s="48">
        <v>1</v>
      </c>
      <c r="IR11" s="48">
        <v>1</v>
      </c>
      <c r="IS11" s="48">
        <v>1</v>
      </c>
      <c r="IT11" s="48">
        <v>1</v>
      </c>
      <c r="IU11" s="48">
        <v>0</v>
      </c>
      <c r="IV11" s="48">
        <v>0</v>
      </c>
      <c r="IW11" s="48">
        <v>0</v>
      </c>
      <c r="IX11" s="48">
        <v>0</v>
      </c>
      <c r="IY11" s="48">
        <v>0</v>
      </c>
      <c r="IZ11" s="48">
        <v>0</v>
      </c>
      <c r="JA11" s="48">
        <v>0</v>
      </c>
      <c r="JB11" s="48">
        <v>0</v>
      </c>
      <c r="JC11" s="48">
        <v>0</v>
      </c>
      <c r="JD11" s="48">
        <v>0</v>
      </c>
      <c r="JE11" s="48">
        <v>0</v>
      </c>
      <c r="JF11" s="48">
        <v>0</v>
      </c>
      <c r="JG11" s="48">
        <v>0</v>
      </c>
      <c r="JH11" s="48">
        <v>0</v>
      </c>
      <c r="JI11" s="48">
        <v>0</v>
      </c>
      <c r="JJ11" s="48">
        <v>0</v>
      </c>
      <c r="JK11" s="48">
        <v>0</v>
      </c>
      <c r="JL11" s="48">
        <v>0</v>
      </c>
      <c r="JM11" s="48">
        <v>0</v>
      </c>
      <c r="JN11" s="48">
        <v>0</v>
      </c>
      <c r="JO11" s="48">
        <v>0</v>
      </c>
      <c r="JP11" s="48">
        <v>0</v>
      </c>
      <c r="JQ11" s="48">
        <v>0</v>
      </c>
      <c r="JR11" s="48">
        <v>0</v>
      </c>
      <c r="JS11" s="48">
        <v>0</v>
      </c>
      <c r="JT11" s="48">
        <v>0</v>
      </c>
      <c r="JU11" s="48">
        <v>0</v>
      </c>
      <c r="JV11" s="48">
        <v>0</v>
      </c>
      <c r="JW11" s="48">
        <v>0</v>
      </c>
      <c r="JX11" s="48">
        <v>0</v>
      </c>
      <c r="JY11" s="48">
        <v>0</v>
      </c>
      <c r="JZ11" s="48">
        <v>0</v>
      </c>
      <c r="KA11" s="48">
        <v>0</v>
      </c>
      <c r="KB11" s="48">
        <v>0</v>
      </c>
      <c r="KC11" s="48">
        <v>0</v>
      </c>
      <c r="KD11" s="48">
        <v>0</v>
      </c>
      <c r="KE11" s="48">
        <v>0</v>
      </c>
      <c r="KF11" s="48">
        <v>0</v>
      </c>
      <c r="KG11" s="48">
        <v>0</v>
      </c>
      <c r="KH11" s="48">
        <v>0</v>
      </c>
      <c r="KI11" s="48">
        <v>0</v>
      </c>
      <c r="KJ11" s="48">
        <v>0</v>
      </c>
      <c r="KK11" s="48">
        <v>0</v>
      </c>
      <c r="KL11" s="48">
        <v>0</v>
      </c>
      <c r="KM11" s="48">
        <v>0</v>
      </c>
      <c r="KN11" s="48">
        <v>0</v>
      </c>
      <c r="KO11" s="48">
        <v>0</v>
      </c>
      <c r="KP11" s="48">
        <v>0</v>
      </c>
      <c r="KQ11" s="48">
        <v>0</v>
      </c>
      <c r="KR11" s="48">
        <v>0</v>
      </c>
      <c r="KS11" s="48">
        <v>0</v>
      </c>
      <c r="KT11" s="48">
        <v>0</v>
      </c>
      <c r="KU11" s="48">
        <v>0</v>
      </c>
      <c r="KV11" s="48">
        <v>0</v>
      </c>
      <c r="KW11" s="48">
        <v>0</v>
      </c>
      <c r="KX11" s="48">
        <v>0</v>
      </c>
      <c r="KY11" s="48">
        <v>0</v>
      </c>
      <c r="KZ11" s="48">
        <v>0</v>
      </c>
      <c r="LA11" s="48">
        <v>0</v>
      </c>
      <c r="LB11" s="48">
        <v>0</v>
      </c>
      <c r="LC11" s="48">
        <v>0</v>
      </c>
      <c r="LD11" s="48">
        <v>0</v>
      </c>
      <c r="LE11" s="48">
        <v>0</v>
      </c>
      <c r="LF11" s="48">
        <v>0</v>
      </c>
      <c r="LG11" s="48">
        <v>0</v>
      </c>
      <c r="LH11" s="48">
        <v>0</v>
      </c>
      <c r="LI11" s="48">
        <v>0</v>
      </c>
      <c r="LJ11" s="48">
        <v>0</v>
      </c>
      <c r="LK11" s="48">
        <v>0</v>
      </c>
      <c r="LL11" s="48">
        <v>0</v>
      </c>
      <c r="LM11" s="48">
        <v>0</v>
      </c>
      <c r="LN11" s="48">
        <v>0</v>
      </c>
      <c r="LO11" s="48">
        <v>0</v>
      </c>
      <c r="LP11" s="48">
        <v>0</v>
      </c>
      <c r="LQ11" s="48">
        <v>0</v>
      </c>
      <c r="LR11" s="48">
        <v>0</v>
      </c>
      <c r="LS11" s="48">
        <v>0</v>
      </c>
      <c r="LT11" s="48">
        <v>0</v>
      </c>
      <c r="LU11" s="48">
        <v>0</v>
      </c>
      <c r="LV11" s="48">
        <v>0</v>
      </c>
      <c r="LW11" s="48">
        <v>0</v>
      </c>
      <c r="LX11" s="48">
        <v>0</v>
      </c>
      <c r="LY11" s="48">
        <v>0</v>
      </c>
      <c r="LZ11" s="48">
        <v>0</v>
      </c>
      <c r="MA11" s="48">
        <v>0</v>
      </c>
      <c r="MB11" s="48">
        <v>0</v>
      </c>
      <c r="MC11" s="48">
        <v>0</v>
      </c>
      <c r="MD11" s="48">
        <v>0</v>
      </c>
      <c r="ME11" s="48">
        <v>0</v>
      </c>
      <c r="MF11" s="48">
        <v>0</v>
      </c>
      <c r="MG11" s="48">
        <v>0</v>
      </c>
      <c r="MH11" s="48">
        <v>0</v>
      </c>
      <c r="MI11" s="48">
        <v>0</v>
      </c>
      <c r="MJ11" s="48">
        <v>0</v>
      </c>
      <c r="MK11" s="48">
        <v>0</v>
      </c>
      <c r="ML11" s="48">
        <v>0</v>
      </c>
      <c r="MM11" s="48">
        <v>0</v>
      </c>
      <c r="MN11" s="48">
        <v>0</v>
      </c>
      <c r="MO11" s="48">
        <v>0</v>
      </c>
      <c r="MP11" s="48">
        <v>0</v>
      </c>
      <c r="MQ11" s="48">
        <v>0</v>
      </c>
      <c r="MR11" s="48">
        <v>0</v>
      </c>
      <c r="MS11" s="48">
        <v>0</v>
      </c>
      <c r="MT11" s="48">
        <v>0</v>
      </c>
      <c r="MU11" t="s">
        <v>2390</v>
      </c>
      <c r="MV11" t="b">
        <v>0</v>
      </c>
      <c r="MW11" t="s">
        <v>304</v>
      </c>
      <c r="MX11" t="s">
        <v>304</v>
      </c>
      <c r="MY11">
        <v>2024</v>
      </c>
      <c r="MZ11">
        <v>3</v>
      </c>
      <c r="NA11" t="s">
        <v>304</v>
      </c>
      <c r="NB11" s="6" t="s">
        <v>2391</v>
      </c>
      <c r="NC11" t="s">
        <v>304</v>
      </c>
      <c r="ND11" t="s">
        <v>627</v>
      </c>
      <c r="NE11" t="s">
        <v>2387</v>
      </c>
      <c r="NF11" s="6" t="s">
        <v>2311</v>
      </c>
    </row>
    <row r="12" spans="1:370" x14ac:dyDescent="0.25">
      <c r="A12" t="s">
        <v>633</v>
      </c>
      <c r="B12" t="s">
        <v>2319</v>
      </c>
      <c r="C12" s="6" t="s">
        <v>2303</v>
      </c>
      <c r="D12" t="s">
        <v>2313</v>
      </c>
      <c r="E12" t="s">
        <v>2305</v>
      </c>
      <c r="F12" t="s">
        <v>2306</v>
      </c>
      <c r="G12" s="48">
        <v>0</v>
      </c>
      <c r="H12" s="48">
        <v>0</v>
      </c>
      <c r="I12" s="48">
        <v>0</v>
      </c>
      <c r="J12" s="48">
        <v>0</v>
      </c>
      <c r="K12" s="48">
        <v>0</v>
      </c>
      <c r="L12" s="48">
        <v>0</v>
      </c>
      <c r="M12" s="48">
        <v>0</v>
      </c>
      <c r="N12" s="48">
        <v>0</v>
      </c>
      <c r="O12" s="48">
        <v>0</v>
      </c>
      <c r="P12" s="48">
        <v>0</v>
      </c>
      <c r="Q12" s="48">
        <v>0</v>
      </c>
      <c r="R12" s="48">
        <v>0</v>
      </c>
      <c r="S12" s="48">
        <v>0</v>
      </c>
      <c r="T12" s="48">
        <v>0</v>
      </c>
      <c r="U12" s="48">
        <v>0</v>
      </c>
      <c r="V12" s="48">
        <v>0</v>
      </c>
      <c r="W12" s="48">
        <v>0</v>
      </c>
      <c r="X12" s="48">
        <v>0</v>
      </c>
      <c r="Y12" s="48">
        <v>0</v>
      </c>
      <c r="Z12" s="48">
        <v>0</v>
      </c>
      <c r="AA12" s="48">
        <v>0</v>
      </c>
      <c r="AB12" s="48">
        <v>0</v>
      </c>
      <c r="AC12" s="48">
        <v>0</v>
      </c>
      <c r="AD12" s="48">
        <v>0</v>
      </c>
      <c r="AE12" s="48">
        <v>0</v>
      </c>
      <c r="AF12" s="48">
        <v>0</v>
      </c>
      <c r="AG12" s="48">
        <v>0</v>
      </c>
      <c r="AH12" s="48">
        <v>0</v>
      </c>
      <c r="AI12" s="48">
        <v>6628036</v>
      </c>
      <c r="AJ12" s="48">
        <v>6590622</v>
      </c>
      <c r="AK12" s="48">
        <v>6611737</v>
      </c>
      <c r="AL12" s="48">
        <v>6666613</v>
      </c>
      <c r="AM12" s="48">
        <v>6715545</v>
      </c>
      <c r="AN12" s="48">
        <v>6726999</v>
      </c>
      <c r="AO12" s="48">
        <v>6769686</v>
      </c>
      <c r="AP12" s="48">
        <v>6768595</v>
      </c>
      <c r="AQ12" s="48">
        <v>6757899</v>
      </c>
      <c r="AR12" s="48">
        <v>6774122</v>
      </c>
      <c r="AS12" s="48">
        <v>6772910</v>
      </c>
      <c r="AT12" s="48">
        <v>6791978</v>
      </c>
      <c r="AU12" s="48">
        <v>6843575</v>
      </c>
      <c r="AV12" s="48">
        <v>6916104</v>
      </c>
      <c r="AW12" s="48">
        <v>6995417</v>
      </c>
      <c r="AX12" s="48">
        <v>7088376</v>
      </c>
      <c r="AY12" s="48">
        <v>7193666</v>
      </c>
      <c r="AZ12" s="48">
        <v>7250768</v>
      </c>
      <c r="BA12" s="48">
        <v>7321842</v>
      </c>
      <c r="BB12" s="48">
        <v>7370955</v>
      </c>
      <c r="BC12" s="48">
        <v>7440089</v>
      </c>
      <c r="BD12" s="48">
        <v>7510289</v>
      </c>
      <c r="BE12" s="48">
        <v>7589786</v>
      </c>
      <c r="BF12" s="48">
        <v>7656903</v>
      </c>
      <c r="BG12" s="48">
        <v>7702058</v>
      </c>
      <c r="BH12" s="48">
        <v>7759274</v>
      </c>
      <c r="BI12" s="48">
        <v>7820161</v>
      </c>
      <c r="BJ12" s="48">
        <v>7873414</v>
      </c>
      <c r="BK12" s="48">
        <v>7919739</v>
      </c>
      <c r="BL12" s="48">
        <v>8027385</v>
      </c>
      <c r="BM12" s="48">
        <v>8108687</v>
      </c>
      <c r="BN12" s="48">
        <v>8222465</v>
      </c>
      <c r="BO12" s="48">
        <v>8252325</v>
      </c>
      <c r="BP12" s="48">
        <v>8336019</v>
      </c>
      <c r="BQ12" s="48">
        <v>8411593</v>
      </c>
      <c r="BR12" s="48">
        <v>8499554</v>
      </c>
      <c r="BS12" s="48">
        <v>8556037</v>
      </c>
      <c r="BT12" s="48">
        <v>8605575</v>
      </c>
      <c r="BU12" s="48">
        <v>8658190</v>
      </c>
      <c r="BV12" s="48">
        <v>8750633</v>
      </c>
      <c r="BW12" s="48">
        <v>8892965</v>
      </c>
      <c r="BX12" s="48">
        <v>8949743</v>
      </c>
      <c r="BY12" s="48">
        <v>9003628</v>
      </c>
      <c r="BZ12" s="48">
        <v>9014857</v>
      </c>
      <c r="CA12" s="48">
        <v>9002150</v>
      </c>
      <c r="CB12" s="48">
        <v>9057748</v>
      </c>
      <c r="CC12" s="48">
        <v>9096547</v>
      </c>
      <c r="CD12" s="48">
        <v>9139886</v>
      </c>
      <c r="CE12" s="48">
        <v>9200302</v>
      </c>
      <c r="CF12" s="48">
        <v>9230123</v>
      </c>
      <c r="CG12" s="48">
        <v>9275058</v>
      </c>
      <c r="CH12" s="48">
        <v>9311295</v>
      </c>
      <c r="CI12" s="48">
        <v>9356693</v>
      </c>
      <c r="CJ12" s="48">
        <v>9398571</v>
      </c>
      <c r="CK12" s="48">
        <v>9441006</v>
      </c>
      <c r="CL12" s="48">
        <v>9519878</v>
      </c>
      <c r="CM12" s="48">
        <v>9607568</v>
      </c>
      <c r="CN12" s="48">
        <v>9693547</v>
      </c>
      <c r="CO12" s="48">
        <v>9797277</v>
      </c>
      <c r="CP12" s="48">
        <v>9893702</v>
      </c>
      <c r="CQ12" s="48">
        <v>9953542</v>
      </c>
      <c r="CR12" s="48">
        <v>10005310</v>
      </c>
      <c r="CS12" s="48">
        <v>10090550</v>
      </c>
      <c r="CT12" s="48">
        <v>10154830</v>
      </c>
      <c r="CU12" s="48">
        <v>10247010</v>
      </c>
      <c r="CV12" s="48">
        <v>10372820</v>
      </c>
      <c r="CW12" s="48">
        <v>10463660</v>
      </c>
      <c r="CX12" s="48">
        <v>10570090</v>
      </c>
      <c r="CY12" s="48">
        <v>10651470</v>
      </c>
      <c r="CZ12" s="48">
        <v>10784130</v>
      </c>
      <c r="DA12" s="48">
        <v>10893900</v>
      </c>
      <c r="DB12" s="48">
        <v>10992570</v>
      </c>
      <c r="DC12" s="48">
        <v>11025970</v>
      </c>
      <c r="DD12" s="48">
        <v>11083360</v>
      </c>
      <c r="DE12" s="48">
        <v>11159550</v>
      </c>
      <c r="DF12" s="48">
        <v>11267610</v>
      </c>
      <c r="DG12" s="48">
        <v>11345780</v>
      </c>
      <c r="DH12" s="48">
        <v>11434460</v>
      </c>
      <c r="DI12" s="48">
        <v>11574180</v>
      </c>
      <c r="DJ12" s="48">
        <v>11740160</v>
      </c>
      <c r="DK12" s="48">
        <v>11876520</v>
      </c>
      <c r="DL12" s="48">
        <v>12025150</v>
      </c>
      <c r="DM12" s="48">
        <v>12105570</v>
      </c>
      <c r="DN12" s="48">
        <v>12185200</v>
      </c>
      <c r="DO12" s="48">
        <v>12243360</v>
      </c>
      <c r="DP12" s="48">
        <v>12289370</v>
      </c>
      <c r="DQ12" s="48">
        <v>12302440</v>
      </c>
      <c r="DR12" s="48">
        <v>12342350</v>
      </c>
      <c r="DS12" s="48">
        <v>12432830</v>
      </c>
      <c r="DT12" s="48">
        <v>12542100</v>
      </c>
      <c r="DU12" s="48">
        <v>12633930</v>
      </c>
      <c r="DV12" s="48">
        <v>12702380</v>
      </c>
      <c r="DW12" s="48">
        <v>12770480</v>
      </c>
      <c r="DX12" s="48">
        <v>12850490</v>
      </c>
      <c r="DY12" s="48">
        <v>13028700</v>
      </c>
      <c r="DZ12" s="48">
        <v>13201800</v>
      </c>
      <c r="EA12" s="48">
        <v>13339630</v>
      </c>
      <c r="EB12" s="48">
        <v>13471040</v>
      </c>
      <c r="EC12" s="48">
        <v>13601350</v>
      </c>
      <c r="ED12" s="48">
        <v>13722370</v>
      </c>
      <c r="EE12" s="48">
        <v>13868350</v>
      </c>
      <c r="EF12" s="48">
        <v>14002290</v>
      </c>
      <c r="EG12" s="48">
        <v>14157240</v>
      </c>
      <c r="EH12" s="48">
        <v>14316620</v>
      </c>
      <c r="EI12" s="48">
        <v>14511280</v>
      </c>
      <c r="EJ12" s="48">
        <v>14644770</v>
      </c>
      <c r="EK12" s="48">
        <v>14764960</v>
      </c>
      <c r="EL12" s="48">
        <v>14965350</v>
      </c>
      <c r="EM12" s="48">
        <v>15142140</v>
      </c>
      <c r="EN12" s="48">
        <v>15305920</v>
      </c>
      <c r="EO12" s="48">
        <v>15438170</v>
      </c>
      <c r="EP12" s="48">
        <v>15613220</v>
      </c>
      <c r="EQ12" s="48">
        <v>15711840</v>
      </c>
      <c r="ER12" s="48">
        <v>15786440</v>
      </c>
      <c r="ES12" s="48">
        <v>15752280</v>
      </c>
      <c r="ET12" s="48">
        <v>15521000</v>
      </c>
      <c r="EU12" s="48">
        <v>15268100</v>
      </c>
      <c r="EV12" s="48">
        <v>15372740</v>
      </c>
      <c r="EW12" s="48">
        <v>15534400</v>
      </c>
      <c r="EX12" s="48">
        <v>15727440</v>
      </c>
      <c r="EY12" s="48">
        <v>15894490</v>
      </c>
      <c r="EZ12" s="48">
        <v>16108710</v>
      </c>
      <c r="FA12" s="48">
        <v>16274360</v>
      </c>
      <c r="FB12" s="48">
        <v>16436670</v>
      </c>
      <c r="FC12" s="48">
        <v>16556350</v>
      </c>
      <c r="FD12" s="48">
        <v>16669510</v>
      </c>
      <c r="FE12" s="48">
        <v>16791240</v>
      </c>
      <c r="FF12" s="48">
        <v>16916790</v>
      </c>
      <c r="FG12" s="48">
        <v>17058770</v>
      </c>
      <c r="FH12" s="48">
        <v>17136280</v>
      </c>
      <c r="FI12" s="48">
        <v>17234170</v>
      </c>
      <c r="FJ12" s="48">
        <v>17313250</v>
      </c>
      <c r="FK12" s="48">
        <v>17448790</v>
      </c>
      <c r="FL12" s="48">
        <v>17593680</v>
      </c>
      <c r="FM12" s="48">
        <v>17763910</v>
      </c>
      <c r="FN12" s="48">
        <v>17905930</v>
      </c>
      <c r="FO12" s="48">
        <v>17997490</v>
      </c>
      <c r="FP12" s="48">
        <v>18142170</v>
      </c>
      <c r="FQ12" s="48">
        <v>18307680</v>
      </c>
      <c r="FR12" s="48">
        <v>18443000</v>
      </c>
      <c r="FS12" s="48">
        <v>18595070</v>
      </c>
      <c r="FT12" s="48">
        <v>18729570</v>
      </c>
      <c r="FU12" s="48">
        <v>18855140</v>
      </c>
      <c r="FV12" s="48">
        <v>18956080</v>
      </c>
      <c r="FW12" s="48">
        <v>19091360</v>
      </c>
      <c r="FX12" s="48">
        <v>19221820</v>
      </c>
      <c r="FY12" s="48">
        <v>19362660</v>
      </c>
      <c r="FZ12" s="48">
        <v>19535410</v>
      </c>
      <c r="GA12" s="48">
        <v>19696540</v>
      </c>
      <c r="GB12" s="48">
        <v>19875750</v>
      </c>
      <c r="GC12" s="48">
        <v>20060310</v>
      </c>
      <c r="GD12" s="48">
        <v>20259410</v>
      </c>
      <c r="GE12" s="48">
        <v>20437040</v>
      </c>
      <c r="GF12" s="48">
        <v>20586390</v>
      </c>
      <c r="GG12" s="48">
        <v>20677760</v>
      </c>
      <c r="GH12" s="48">
        <v>20788950</v>
      </c>
      <c r="GI12" s="48">
        <v>20966060</v>
      </c>
      <c r="GJ12" s="48">
        <v>21139990</v>
      </c>
      <c r="GK12" s="48">
        <v>21256120</v>
      </c>
      <c r="GL12" s="48">
        <v>21318130</v>
      </c>
      <c r="GM12" s="48">
        <v>20672290</v>
      </c>
      <c r="GN12" s="48">
        <v>19389090</v>
      </c>
      <c r="GO12" s="48">
        <v>20828650</v>
      </c>
      <c r="GP12" s="48">
        <v>21224790</v>
      </c>
      <c r="GQ12" s="48">
        <v>21432780</v>
      </c>
      <c r="GR12" s="48">
        <v>21738640</v>
      </c>
      <c r="GS12" s="48">
        <v>21947070</v>
      </c>
      <c r="GT12" s="48">
        <v>22323380</v>
      </c>
      <c r="GU12" s="48">
        <v>22395190</v>
      </c>
      <c r="GV12" s="48">
        <v>22443220</v>
      </c>
      <c r="GW12" s="48">
        <v>22658960</v>
      </c>
      <c r="GX12" s="48">
        <v>22794980</v>
      </c>
      <c r="GY12" s="48">
        <v>22969950</v>
      </c>
      <c r="GZ12" s="48">
        <v>23130650</v>
      </c>
      <c r="HA12" s="48">
        <v>23286450</v>
      </c>
      <c r="HB12" s="48">
        <v>23436700</v>
      </c>
      <c r="HC12" s="48">
        <v>23587670</v>
      </c>
      <c r="HD12" s="48">
        <v>23748760</v>
      </c>
      <c r="HE12" s="48">
        <v>23909140</v>
      </c>
      <c r="HF12" s="48">
        <v>24088840</v>
      </c>
      <c r="HG12" s="48">
        <v>24241340</v>
      </c>
      <c r="HH12" s="48">
        <v>24421950</v>
      </c>
      <c r="HI12" s="48">
        <v>24597240</v>
      </c>
      <c r="HJ12" s="48">
        <v>24789430</v>
      </c>
      <c r="HK12" s="48">
        <v>24957810</v>
      </c>
      <c r="HL12" s="48">
        <v>25146560</v>
      </c>
      <c r="HM12" s="48">
        <v>25327520</v>
      </c>
      <c r="HN12" s="48">
        <v>25519660</v>
      </c>
      <c r="HO12" s="48">
        <v>25678070</v>
      </c>
      <c r="HP12" s="48">
        <v>25859070</v>
      </c>
      <c r="HQ12" s="48">
        <v>26033250</v>
      </c>
      <c r="HR12" s="48">
        <v>26209780</v>
      </c>
      <c r="HS12" s="48">
        <v>26344230</v>
      </c>
      <c r="HT12" s="48">
        <v>26505820</v>
      </c>
      <c r="HU12" s="48">
        <v>26666140</v>
      </c>
      <c r="HV12" s="48">
        <v>26843770</v>
      </c>
      <c r="HW12" s="48">
        <v>26990330</v>
      </c>
      <c r="HX12" s="48">
        <v>27168050</v>
      </c>
      <c r="HY12" s="48">
        <v>27340690</v>
      </c>
      <c r="HZ12" s="48">
        <v>27525730</v>
      </c>
      <c r="IA12" s="48">
        <v>27671500</v>
      </c>
      <c r="IB12" s="48">
        <v>27845480</v>
      </c>
      <c r="IC12" s="48">
        <v>28013110</v>
      </c>
      <c r="ID12" s="48">
        <v>28194100</v>
      </c>
      <c r="IE12" s="48">
        <v>28334940</v>
      </c>
      <c r="IF12" s="48">
        <v>28508130</v>
      </c>
      <c r="IG12" s="48">
        <v>28676250</v>
      </c>
      <c r="IH12" s="48">
        <v>28859530</v>
      </c>
      <c r="II12" s="48">
        <v>29001420</v>
      </c>
      <c r="IJ12" s="48">
        <v>29176420</v>
      </c>
      <c r="IK12" s="48">
        <v>29345840</v>
      </c>
      <c r="IL12" s="48">
        <v>29531450</v>
      </c>
      <c r="IM12" s="48">
        <v>29673890</v>
      </c>
      <c r="IN12" s="48">
        <v>29851280</v>
      </c>
      <c r="IO12" s="48">
        <v>30022270</v>
      </c>
      <c r="IP12" s="48">
        <v>30209780</v>
      </c>
      <c r="IQ12" s="48">
        <v>30351710</v>
      </c>
      <c r="IR12" s="48">
        <v>30530070</v>
      </c>
      <c r="IS12" s="48">
        <v>30701480</v>
      </c>
      <c r="IT12" s="48">
        <v>30890360</v>
      </c>
      <c r="IU12" s="48">
        <v>0</v>
      </c>
      <c r="IV12" s="48">
        <v>0</v>
      </c>
      <c r="IW12" s="48">
        <v>0</v>
      </c>
      <c r="IX12" s="48">
        <v>0</v>
      </c>
      <c r="IY12" s="48">
        <v>0</v>
      </c>
      <c r="IZ12" s="48">
        <v>0</v>
      </c>
      <c r="JA12" s="48">
        <v>0</v>
      </c>
      <c r="JB12" s="48">
        <v>0</v>
      </c>
      <c r="JC12" s="48">
        <v>0</v>
      </c>
      <c r="JD12" s="48">
        <v>0</v>
      </c>
      <c r="JE12" s="48">
        <v>0</v>
      </c>
      <c r="JF12" s="48">
        <v>0</v>
      </c>
      <c r="JG12" s="48">
        <v>0</v>
      </c>
      <c r="JH12" s="48">
        <v>0</v>
      </c>
      <c r="JI12" s="48">
        <v>0</v>
      </c>
      <c r="JJ12" s="48">
        <v>0</v>
      </c>
      <c r="JK12" s="48">
        <v>0</v>
      </c>
      <c r="JL12" s="48">
        <v>0</v>
      </c>
      <c r="JM12" s="48">
        <v>0</v>
      </c>
      <c r="JN12" s="48">
        <v>0</v>
      </c>
      <c r="JO12" s="48">
        <v>0</v>
      </c>
      <c r="JP12" s="48">
        <v>0</v>
      </c>
      <c r="JQ12" s="48">
        <v>0</v>
      </c>
      <c r="JR12" s="48">
        <v>0</v>
      </c>
      <c r="JS12" s="48">
        <v>0</v>
      </c>
      <c r="JT12" s="48">
        <v>0</v>
      </c>
      <c r="JU12" s="48">
        <v>0</v>
      </c>
      <c r="JV12" s="48">
        <v>0</v>
      </c>
      <c r="JW12" s="48">
        <v>0</v>
      </c>
      <c r="JX12" s="48">
        <v>0</v>
      </c>
      <c r="JY12" s="48">
        <v>0</v>
      </c>
      <c r="JZ12" s="48">
        <v>0</v>
      </c>
      <c r="KA12" s="48">
        <v>0</v>
      </c>
      <c r="KB12" s="48">
        <v>0</v>
      </c>
      <c r="KC12" s="48">
        <v>0</v>
      </c>
      <c r="KD12" s="48">
        <v>0</v>
      </c>
      <c r="KE12" s="48">
        <v>0</v>
      </c>
      <c r="KF12" s="48">
        <v>0</v>
      </c>
      <c r="KG12" s="48">
        <v>0</v>
      </c>
      <c r="KH12" s="48">
        <v>0</v>
      </c>
      <c r="KI12" s="48">
        <v>0</v>
      </c>
      <c r="KJ12" s="48">
        <v>0</v>
      </c>
      <c r="KK12" s="48">
        <v>0</v>
      </c>
      <c r="KL12" s="48">
        <v>0</v>
      </c>
      <c r="KM12" s="48">
        <v>0</v>
      </c>
      <c r="KN12" s="48">
        <v>0</v>
      </c>
      <c r="KO12" s="48">
        <v>0</v>
      </c>
      <c r="KP12" s="48">
        <v>0</v>
      </c>
      <c r="KQ12" s="48">
        <v>0</v>
      </c>
      <c r="KR12" s="48">
        <v>0</v>
      </c>
      <c r="KS12" s="48">
        <v>0</v>
      </c>
      <c r="KT12" s="48">
        <v>0</v>
      </c>
      <c r="KU12" s="48">
        <v>0</v>
      </c>
      <c r="KV12" s="48">
        <v>0</v>
      </c>
      <c r="KW12" s="48">
        <v>0</v>
      </c>
      <c r="KX12" s="48">
        <v>0</v>
      </c>
      <c r="KY12" s="48">
        <v>0</v>
      </c>
      <c r="KZ12" s="48">
        <v>0</v>
      </c>
      <c r="LA12" s="48">
        <v>0</v>
      </c>
      <c r="LB12" s="48">
        <v>0</v>
      </c>
      <c r="LC12" s="48">
        <v>0</v>
      </c>
      <c r="LD12" s="48">
        <v>0</v>
      </c>
      <c r="LE12" s="48">
        <v>0</v>
      </c>
      <c r="LF12" s="48">
        <v>0</v>
      </c>
      <c r="LG12" s="48">
        <v>0</v>
      </c>
      <c r="LH12" s="48">
        <v>0</v>
      </c>
      <c r="LI12" s="48">
        <v>0</v>
      </c>
      <c r="LJ12" s="48">
        <v>0</v>
      </c>
      <c r="LK12" s="48">
        <v>0</v>
      </c>
      <c r="LL12" s="48">
        <v>0</v>
      </c>
      <c r="LM12" s="48">
        <v>0</v>
      </c>
      <c r="LN12" s="48">
        <v>0</v>
      </c>
      <c r="LO12" s="48">
        <v>0</v>
      </c>
      <c r="LP12" s="48">
        <v>0</v>
      </c>
      <c r="LQ12" s="48">
        <v>0</v>
      </c>
      <c r="LR12" s="48">
        <v>0</v>
      </c>
      <c r="LS12" s="48">
        <v>0</v>
      </c>
      <c r="LT12" s="48">
        <v>0</v>
      </c>
      <c r="LU12" s="48">
        <v>0</v>
      </c>
      <c r="LV12" s="48">
        <v>0</v>
      </c>
      <c r="LW12" s="48">
        <v>0</v>
      </c>
      <c r="LX12" s="48">
        <v>0</v>
      </c>
      <c r="LY12" s="48">
        <v>0</v>
      </c>
      <c r="LZ12" s="48">
        <v>0</v>
      </c>
      <c r="MA12" s="48">
        <v>0</v>
      </c>
      <c r="MB12" s="48">
        <v>0</v>
      </c>
      <c r="MC12" s="48">
        <v>0</v>
      </c>
      <c r="MD12" s="48">
        <v>0</v>
      </c>
      <c r="ME12" s="48">
        <v>0</v>
      </c>
      <c r="MF12" s="48">
        <v>0</v>
      </c>
      <c r="MG12" s="48">
        <v>0</v>
      </c>
      <c r="MH12" s="48">
        <v>0</v>
      </c>
      <c r="MI12" s="48">
        <v>0</v>
      </c>
      <c r="MJ12" s="48">
        <v>0</v>
      </c>
      <c r="MK12" s="48">
        <v>0</v>
      </c>
      <c r="ML12" s="48">
        <v>0</v>
      </c>
      <c r="MM12" s="48">
        <v>0</v>
      </c>
      <c r="MN12" s="48">
        <v>0</v>
      </c>
      <c r="MO12" s="48">
        <v>0</v>
      </c>
      <c r="MP12" s="48">
        <v>0</v>
      </c>
      <c r="MQ12" s="48">
        <v>0</v>
      </c>
      <c r="MR12" s="48">
        <v>0</v>
      </c>
      <c r="MS12" s="48">
        <v>0</v>
      </c>
      <c r="MT12" s="48">
        <v>0</v>
      </c>
      <c r="MU12" t="s">
        <v>2320</v>
      </c>
      <c r="MV12" t="b">
        <v>1</v>
      </c>
      <c r="MW12">
        <v>2015</v>
      </c>
      <c r="MX12" t="s">
        <v>304</v>
      </c>
      <c r="MY12" t="s">
        <v>304</v>
      </c>
      <c r="MZ12" t="s">
        <v>304</v>
      </c>
      <c r="NA12" t="s">
        <v>304</v>
      </c>
      <c r="NB12" s="6" t="s">
        <v>2321</v>
      </c>
      <c r="NC12" t="s">
        <v>304</v>
      </c>
      <c r="ND12" t="s">
        <v>2322</v>
      </c>
      <c r="NE12" t="s">
        <v>937</v>
      </c>
      <c r="NF12" s="6" t="s">
        <v>2311</v>
      </c>
    </row>
    <row r="13" spans="1:370" x14ac:dyDescent="0.25">
      <c r="A13" t="s">
        <v>633</v>
      </c>
      <c r="B13" t="s">
        <v>2333</v>
      </c>
      <c r="C13" s="6" t="s">
        <v>2303</v>
      </c>
      <c r="D13" t="s">
        <v>2334</v>
      </c>
      <c r="E13" t="s">
        <v>304</v>
      </c>
      <c r="F13" t="s">
        <v>2306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  <c r="AH13" s="47">
        <v>0</v>
      </c>
      <c r="AI13" s="47">
        <v>3.6074310000000001</v>
      </c>
      <c r="AJ13" s="47">
        <v>3.7680280000000002</v>
      </c>
      <c r="AK13" s="47">
        <v>3.897354</v>
      </c>
      <c r="AL13" s="47">
        <v>4.0746719999999996</v>
      </c>
      <c r="AM13" s="47">
        <v>4.2207949999999999</v>
      </c>
      <c r="AN13" s="47">
        <v>4.3813259999999996</v>
      </c>
      <c r="AO13" s="47">
        <v>4.5378259999999999</v>
      </c>
      <c r="AP13" s="47">
        <v>4.7116829999999998</v>
      </c>
      <c r="AQ13" s="47">
        <v>4.8651850000000003</v>
      </c>
      <c r="AR13" s="47">
        <v>5.0465879999999999</v>
      </c>
      <c r="AS13" s="47">
        <v>5.2335060000000002</v>
      </c>
      <c r="AT13" s="47">
        <v>5.4238020000000002</v>
      </c>
      <c r="AU13" s="47">
        <v>5.5852000000000004</v>
      </c>
      <c r="AV13" s="47">
        <v>5.782896</v>
      </c>
      <c r="AW13" s="47">
        <v>5.972391</v>
      </c>
      <c r="AX13" s="47">
        <v>6.2170040000000002</v>
      </c>
      <c r="AY13" s="47">
        <v>6.4087779999999999</v>
      </c>
      <c r="AZ13" s="47">
        <v>6.6362249999999996</v>
      </c>
      <c r="BA13" s="47">
        <v>6.8364929999999999</v>
      </c>
      <c r="BB13" s="47">
        <v>7.1009209999999996</v>
      </c>
      <c r="BC13" s="47">
        <v>7.3385319999999998</v>
      </c>
      <c r="BD13" s="47">
        <v>7.5761469999999997</v>
      </c>
      <c r="BE13" s="47">
        <v>7.7965799999999996</v>
      </c>
      <c r="BF13" s="47">
        <v>8.1138180000000002</v>
      </c>
      <c r="BG13" s="47">
        <v>8.3530619999999995</v>
      </c>
      <c r="BH13" s="47">
        <v>8.4981519999999993</v>
      </c>
      <c r="BI13" s="47">
        <v>8.6673539999999996</v>
      </c>
      <c r="BJ13" s="47">
        <v>8.9317460000000004</v>
      </c>
      <c r="BK13" s="47">
        <v>9.230518</v>
      </c>
      <c r="BL13" s="47">
        <v>9.6661619999999999</v>
      </c>
      <c r="BM13" s="47">
        <v>10.012689999999999</v>
      </c>
      <c r="BN13" s="47">
        <v>10.444559999999999</v>
      </c>
      <c r="BO13" s="47">
        <v>11.01301</v>
      </c>
      <c r="BP13" s="47">
        <v>11.2683</v>
      </c>
      <c r="BQ13" s="47">
        <v>11.476190000000001</v>
      </c>
      <c r="BR13" s="47">
        <v>11.76102</v>
      </c>
      <c r="BS13" s="47">
        <v>11.91778</v>
      </c>
      <c r="BT13" s="47">
        <v>12.29861</v>
      </c>
      <c r="BU13" s="47">
        <v>12.876060000000001</v>
      </c>
      <c r="BV13" s="47">
        <v>13.819699999999999</v>
      </c>
      <c r="BW13" s="47">
        <v>14.9648</v>
      </c>
      <c r="BX13" s="47">
        <v>15.84853</v>
      </c>
      <c r="BY13" s="47">
        <v>16.473189999999999</v>
      </c>
      <c r="BZ13" s="47">
        <v>17.320530000000002</v>
      </c>
      <c r="CA13" s="47">
        <v>18.00996</v>
      </c>
      <c r="CB13" s="47">
        <v>18.61</v>
      </c>
      <c r="CC13" s="47">
        <v>19.194759999999999</v>
      </c>
      <c r="CD13" s="47">
        <v>20.119530000000001</v>
      </c>
      <c r="CE13" s="47">
        <v>20.920839999999998</v>
      </c>
      <c r="CF13" s="47">
        <v>21.78716</v>
      </c>
      <c r="CG13" s="47">
        <v>22.580030000000001</v>
      </c>
      <c r="CH13" s="47">
        <v>23.66581</v>
      </c>
      <c r="CI13" s="47">
        <v>24.44163</v>
      </c>
      <c r="CJ13" s="47">
        <v>25.411989999999999</v>
      </c>
      <c r="CK13" s="47">
        <v>26.93309</v>
      </c>
      <c r="CL13" s="47">
        <v>29.079509999999999</v>
      </c>
      <c r="CM13" s="47">
        <v>31.041789999999999</v>
      </c>
      <c r="CN13" s="47">
        <v>33.966619999999999</v>
      </c>
      <c r="CO13" s="47">
        <v>35.749160000000003</v>
      </c>
      <c r="CP13" s="47">
        <v>37.585000000000001</v>
      </c>
      <c r="CQ13" s="48">
        <v>39.585160000000002</v>
      </c>
      <c r="CR13" s="48">
        <v>41.025170000000003</v>
      </c>
      <c r="CS13" s="48">
        <v>41.999980000000001</v>
      </c>
      <c r="CT13" s="48">
        <v>42.942390000000003</v>
      </c>
      <c r="CU13" s="48">
        <v>44.065980000000003</v>
      </c>
      <c r="CV13" s="48">
        <v>45.117240000000002</v>
      </c>
      <c r="CW13" s="48">
        <v>45.735210000000002</v>
      </c>
      <c r="CX13" s="48">
        <v>46.449869999999997</v>
      </c>
      <c r="CY13" s="48">
        <v>47.470619999999997</v>
      </c>
      <c r="CZ13" s="48">
        <v>48.13794</v>
      </c>
      <c r="DA13" s="48">
        <v>48.603900000000003</v>
      </c>
      <c r="DB13" s="48">
        <v>49.20879</v>
      </c>
      <c r="DC13" s="48">
        <v>50.324150000000003</v>
      </c>
      <c r="DD13" s="48">
        <v>51.031509999999997</v>
      </c>
      <c r="DE13" s="48">
        <v>51.928559999999997</v>
      </c>
      <c r="DF13" s="48">
        <v>53.217320000000001</v>
      </c>
      <c r="DG13" s="48">
        <v>54.0077</v>
      </c>
      <c r="DH13" s="48">
        <v>54.49192</v>
      </c>
      <c r="DI13" s="48">
        <v>54.934060000000002</v>
      </c>
      <c r="DJ13" s="48">
        <v>55.651490000000003</v>
      </c>
      <c r="DK13" s="48">
        <v>56.49006</v>
      </c>
      <c r="DL13" s="48">
        <v>56.885010000000001</v>
      </c>
      <c r="DM13" s="48">
        <v>57.459380000000003</v>
      </c>
      <c r="DN13" s="48">
        <v>58.20579</v>
      </c>
      <c r="DO13" s="48">
        <v>58.966679999999997</v>
      </c>
      <c r="DP13" s="48">
        <v>59.737079999999999</v>
      </c>
      <c r="DQ13" s="48">
        <v>60.14546</v>
      </c>
      <c r="DR13" s="48">
        <v>60.677970000000002</v>
      </c>
      <c r="DS13" s="48">
        <v>61.416159999999998</v>
      </c>
      <c r="DT13" s="48">
        <v>61.875509999999998</v>
      </c>
      <c r="DU13" s="48">
        <v>62.265039999999999</v>
      </c>
      <c r="DV13" s="48">
        <v>62.9208</v>
      </c>
      <c r="DW13" s="48">
        <v>63.947780000000002</v>
      </c>
      <c r="DX13" s="48">
        <v>64.311639999999997</v>
      </c>
      <c r="DY13" s="48">
        <v>64.573009999999996</v>
      </c>
      <c r="DZ13" s="48">
        <v>65.351969999999994</v>
      </c>
      <c r="EA13" s="48">
        <v>66.146640000000005</v>
      </c>
      <c r="EB13" s="48">
        <v>66.81147</v>
      </c>
      <c r="EC13" s="48">
        <v>67.35548</v>
      </c>
      <c r="ED13" s="48">
        <v>68.060109999999995</v>
      </c>
      <c r="EE13" s="48">
        <v>68.774770000000004</v>
      </c>
      <c r="EF13" s="48">
        <v>69.294939999999997</v>
      </c>
      <c r="EG13" s="48">
        <v>69.894459999999995</v>
      </c>
      <c r="EH13" s="48">
        <v>70.64282</v>
      </c>
      <c r="EI13" s="48">
        <v>71.368799999999993</v>
      </c>
      <c r="EJ13" s="48">
        <v>72.060320000000004</v>
      </c>
      <c r="EK13" s="48">
        <v>72.64385</v>
      </c>
      <c r="EL13" s="48">
        <v>73.184809999999999</v>
      </c>
      <c r="EM13" s="48">
        <v>74.038060000000002</v>
      </c>
      <c r="EN13" s="48">
        <v>74.828969999999998</v>
      </c>
      <c r="EO13" s="48">
        <v>75.726339999999993</v>
      </c>
      <c r="EP13" s="48">
        <v>76.890879999999996</v>
      </c>
      <c r="EQ13" s="48">
        <v>78.394069999999999</v>
      </c>
      <c r="ER13" s="48">
        <v>79.808580000000006</v>
      </c>
      <c r="ES13" s="48">
        <v>80.984560000000002</v>
      </c>
      <c r="ET13" s="48">
        <v>80.901570000000007</v>
      </c>
      <c r="EU13" s="48">
        <v>80.982590000000002</v>
      </c>
      <c r="EV13" s="48">
        <v>81.518600000000006</v>
      </c>
      <c r="EW13" s="48">
        <v>82.307590000000005</v>
      </c>
      <c r="EX13" s="48">
        <v>83.093440000000001</v>
      </c>
      <c r="EY13" s="48">
        <v>83.990579999999994</v>
      </c>
      <c r="EZ13" s="48">
        <v>84.494789999999995</v>
      </c>
      <c r="FA13" s="48">
        <v>85.201759999999993</v>
      </c>
      <c r="FB13" s="48">
        <v>86.367130000000003</v>
      </c>
      <c r="FC13" s="48">
        <v>87.711870000000005</v>
      </c>
      <c r="FD13" s="48">
        <v>88.735759999999999</v>
      </c>
      <c r="FE13" s="48">
        <v>89.570760000000007</v>
      </c>
      <c r="FF13" s="48">
        <v>90.411479999999997</v>
      </c>
      <c r="FG13" s="48">
        <v>91.365089999999995</v>
      </c>
      <c r="FH13" s="48">
        <v>92.0488</v>
      </c>
      <c r="FI13" s="48">
        <v>92.749560000000002</v>
      </c>
      <c r="FJ13" s="48">
        <v>93.672079999999994</v>
      </c>
      <c r="FK13" s="48">
        <v>94.702129999999997</v>
      </c>
      <c r="FL13" s="48">
        <v>95.223140000000001</v>
      </c>
      <c r="FM13" s="48">
        <v>96.169070000000005</v>
      </c>
      <c r="FN13" s="48">
        <v>96.996099999999998</v>
      </c>
      <c r="FO13" s="48">
        <v>97.728840000000005</v>
      </c>
      <c r="FP13" s="48">
        <v>98.504779999999997</v>
      </c>
      <c r="FQ13" s="48">
        <v>99.242329999999995</v>
      </c>
      <c r="FR13" s="48">
        <v>99.668869999999998</v>
      </c>
      <c r="FS13" s="48">
        <v>100.2334</v>
      </c>
      <c r="FT13" s="48">
        <v>101.1339</v>
      </c>
      <c r="FU13" s="48">
        <v>101.79259999999999</v>
      </c>
      <c r="FV13" s="48">
        <v>102.3301</v>
      </c>
      <c r="FW13" s="48">
        <v>102.944</v>
      </c>
      <c r="FX13" s="48">
        <v>103.7226</v>
      </c>
      <c r="FY13" s="48">
        <v>104.3708</v>
      </c>
      <c r="FZ13" s="48">
        <v>105.14149999999999</v>
      </c>
      <c r="GA13" s="48">
        <v>106.0973</v>
      </c>
      <c r="GB13" s="48">
        <v>106.60469999999999</v>
      </c>
      <c r="GC13" s="48">
        <v>107.27370000000001</v>
      </c>
      <c r="GD13" s="48">
        <v>108.19840000000001</v>
      </c>
      <c r="GE13" s="48">
        <v>109.1585</v>
      </c>
      <c r="GF13" s="48">
        <v>109.8038</v>
      </c>
      <c r="GG13" s="48">
        <v>110.9183</v>
      </c>
      <c r="GH13" s="48">
        <v>111.825</v>
      </c>
      <c r="GI13" s="48">
        <v>112.31789999999999</v>
      </c>
      <c r="GJ13" s="48">
        <v>113.3339</v>
      </c>
      <c r="GK13" s="48">
        <v>114.1754</v>
      </c>
      <c r="GL13" s="48">
        <v>115.4145</v>
      </c>
      <c r="GM13" s="48">
        <v>116.2975</v>
      </c>
      <c r="GN13" s="48">
        <v>116.01090000000001</v>
      </c>
      <c r="GO13" s="48">
        <v>117.25620000000001</v>
      </c>
      <c r="GP13" s="48">
        <v>118.2979</v>
      </c>
      <c r="GQ13" s="48">
        <v>119.7251</v>
      </c>
      <c r="GR13" s="48">
        <v>121.02379999999999</v>
      </c>
      <c r="GS13" s="48">
        <v>122.5883</v>
      </c>
      <c r="GT13" s="48">
        <v>124.8934</v>
      </c>
      <c r="GU13" s="48">
        <v>127.80070000000001</v>
      </c>
      <c r="GV13" s="48">
        <v>131.2388</v>
      </c>
      <c r="GW13" s="48">
        <v>133.51939999999999</v>
      </c>
      <c r="GX13" s="48">
        <v>135.44890000000001</v>
      </c>
      <c r="GY13" s="48">
        <v>137.47200000000001</v>
      </c>
      <c r="GZ13" s="48">
        <v>139.02019999999999</v>
      </c>
      <c r="HA13" s="48">
        <v>141.2277</v>
      </c>
      <c r="HB13" s="48">
        <v>142.60230000000001</v>
      </c>
      <c r="HC13" s="48">
        <v>144.37180000000001</v>
      </c>
      <c r="HD13" s="48">
        <v>145.64619999999999</v>
      </c>
      <c r="HE13" s="48">
        <v>147.16220000000001</v>
      </c>
      <c r="HF13" s="48">
        <v>148.0797</v>
      </c>
      <c r="HG13" s="48">
        <v>149.60550000000001</v>
      </c>
      <c r="HH13" s="48">
        <v>150.6223</v>
      </c>
      <c r="HI13" s="48">
        <v>152.18899999999999</v>
      </c>
      <c r="HJ13" s="48">
        <v>153.04419999999999</v>
      </c>
      <c r="HK13" s="48">
        <v>154.4485</v>
      </c>
      <c r="HL13" s="48">
        <v>155.374</v>
      </c>
      <c r="HM13" s="48">
        <v>156.91980000000001</v>
      </c>
      <c r="HN13" s="48">
        <v>157.78059999999999</v>
      </c>
      <c r="HO13" s="48">
        <v>159.14449999999999</v>
      </c>
      <c r="HP13" s="48">
        <v>160.05199999999999</v>
      </c>
      <c r="HQ13" s="48">
        <v>161.67779999999999</v>
      </c>
      <c r="HR13" s="48">
        <v>162.5624</v>
      </c>
      <c r="HS13" s="48">
        <v>163.94829999999999</v>
      </c>
      <c r="HT13" s="48">
        <v>164.92500000000001</v>
      </c>
      <c r="HU13" s="48">
        <v>166.53800000000001</v>
      </c>
      <c r="HV13" s="48">
        <v>167.34690000000001</v>
      </c>
      <c r="HW13" s="48">
        <v>168.7141</v>
      </c>
      <c r="HX13" s="48">
        <v>169.65369999999999</v>
      </c>
      <c r="HY13" s="48">
        <v>171.19329999999999</v>
      </c>
      <c r="HZ13" s="48">
        <v>172.03749999999999</v>
      </c>
      <c r="IA13" s="48">
        <v>173.4383</v>
      </c>
      <c r="IB13" s="48">
        <v>174.36089999999999</v>
      </c>
      <c r="IC13" s="48">
        <v>176.01439999999999</v>
      </c>
      <c r="ID13" s="48">
        <v>176.85939999999999</v>
      </c>
      <c r="IE13" s="48">
        <v>178.2809</v>
      </c>
      <c r="IF13" s="48">
        <v>179.2012</v>
      </c>
      <c r="IG13" s="48">
        <v>180.876</v>
      </c>
      <c r="IH13" s="48">
        <v>181.71789999999999</v>
      </c>
      <c r="II13" s="48">
        <v>183.15729999999999</v>
      </c>
      <c r="IJ13" s="48">
        <v>184.09</v>
      </c>
      <c r="IK13" s="48">
        <v>185.80359999999999</v>
      </c>
      <c r="IL13" s="48">
        <v>186.66730000000001</v>
      </c>
      <c r="IM13" s="48">
        <v>188.14590000000001</v>
      </c>
      <c r="IN13" s="48">
        <v>189.10390000000001</v>
      </c>
      <c r="IO13" s="48">
        <v>190.86320000000001</v>
      </c>
      <c r="IP13" s="48">
        <v>191.74860000000001</v>
      </c>
      <c r="IQ13" s="48">
        <v>193.2647</v>
      </c>
      <c r="IR13" s="48">
        <v>194.24639999999999</v>
      </c>
      <c r="IS13" s="48">
        <v>196.05099999999999</v>
      </c>
      <c r="IT13" s="48">
        <v>196.958</v>
      </c>
      <c r="IU13" s="48">
        <v>0</v>
      </c>
      <c r="IV13" s="48">
        <v>0</v>
      </c>
      <c r="IW13" s="48">
        <v>0</v>
      </c>
      <c r="IX13" s="48">
        <v>0</v>
      </c>
      <c r="IY13" s="48">
        <v>0</v>
      </c>
      <c r="IZ13" s="48">
        <v>0</v>
      </c>
      <c r="JA13" s="48">
        <v>0</v>
      </c>
      <c r="JB13" s="48">
        <v>0</v>
      </c>
      <c r="JC13" s="48">
        <v>0</v>
      </c>
      <c r="JD13" s="48">
        <v>0</v>
      </c>
      <c r="JE13" s="48">
        <v>0</v>
      </c>
      <c r="JF13" s="48">
        <v>0</v>
      </c>
      <c r="JG13" s="48">
        <v>0</v>
      </c>
      <c r="JH13" s="48">
        <v>0</v>
      </c>
      <c r="JI13" s="48">
        <v>0</v>
      </c>
      <c r="JJ13" s="48">
        <v>0</v>
      </c>
      <c r="JK13" s="48">
        <v>0</v>
      </c>
      <c r="JL13" s="48">
        <v>0</v>
      </c>
      <c r="JM13" s="48">
        <v>0</v>
      </c>
      <c r="JN13" s="48">
        <v>0</v>
      </c>
      <c r="JO13" s="48">
        <v>0</v>
      </c>
      <c r="JP13" s="48">
        <v>0</v>
      </c>
      <c r="JQ13" s="48">
        <v>0</v>
      </c>
      <c r="JR13" s="48">
        <v>0</v>
      </c>
      <c r="JS13" s="48">
        <v>0</v>
      </c>
      <c r="JT13" s="48">
        <v>0</v>
      </c>
      <c r="JU13" s="48">
        <v>0</v>
      </c>
      <c r="JV13" s="48">
        <v>0</v>
      </c>
      <c r="JW13" s="48">
        <v>0</v>
      </c>
      <c r="JX13" s="48">
        <v>0</v>
      </c>
      <c r="JY13" s="48">
        <v>0</v>
      </c>
      <c r="JZ13" s="48">
        <v>0</v>
      </c>
      <c r="KA13" s="48">
        <v>0</v>
      </c>
      <c r="KB13" s="48">
        <v>0</v>
      </c>
      <c r="KC13" s="48">
        <v>0</v>
      </c>
      <c r="KD13" s="48">
        <v>0</v>
      </c>
      <c r="KE13" s="48">
        <v>0</v>
      </c>
      <c r="KF13" s="48">
        <v>0</v>
      </c>
      <c r="KG13" s="48">
        <v>0</v>
      </c>
      <c r="KH13" s="48">
        <v>0</v>
      </c>
      <c r="KI13" s="48">
        <v>0</v>
      </c>
      <c r="KJ13" s="48">
        <v>0</v>
      </c>
      <c r="KK13" s="48">
        <v>0</v>
      </c>
      <c r="KL13" s="48">
        <v>0</v>
      </c>
      <c r="KM13" s="48">
        <v>0</v>
      </c>
      <c r="KN13" s="48">
        <v>0</v>
      </c>
      <c r="KO13" s="48">
        <v>0</v>
      </c>
      <c r="KP13" s="48">
        <v>0</v>
      </c>
      <c r="KQ13" s="48">
        <v>0</v>
      </c>
      <c r="KR13" s="48">
        <v>0</v>
      </c>
      <c r="KS13" s="48">
        <v>0</v>
      </c>
      <c r="KT13" s="48">
        <v>0</v>
      </c>
      <c r="KU13" s="48">
        <v>0</v>
      </c>
      <c r="KV13" s="48">
        <v>0</v>
      </c>
      <c r="KW13" s="48">
        <v>0</v>
      </c>
      <c r="KX13" s="48">
        <v>0</v>
      </c>
      <c r="KY13" s="48">
        <v>0</v>
      </c>
      <c r="KZ13" s="48">
        <v>0</v>
      </c>
      <c r="LA13" s="48">
        <v>0</v>
      </c>
      <c r="LB13" s="48">
        <v>0</v>
      </c>
      <c r="LC13" s="48">
        <v>0</v>
      </c>
      <c r="LD13" s="48">
        <v>0</v>
      </c>
      <c r="LE13" s="48">
        <v>0</v>
      </c>
      <c r="LF13" s="48">
        <v>0</v>
      </c>
      <c r="LG13" s="48">
        <v>0</v>
      </c>
      <c r="LH13" s="48">
        <v>0</v>
      </c>
      <c r="LI13" s="48">
        <v>0</v>
      </c>
      <c r="LJ13" s="48">
        <v>0</v>
      </c>
      <c r="LK13" s="48">
        <v>0</v>
      </c>
      <c r="LL13" s="48">
        <v>0</v>
      </c>
      <c r="LM13" s="48">
        <v>0</v>
      </c>
      <c r="LN13" s="48">
        <v>0</v>
      </c>
      <c r="LO13" s="48">
        <v>0</v>
      </c>
      <c r="LP13" s="48">
        <v>0</v>
      </c>
      <c r="LQ13" s="48">
        <v>0</v>
      </c>
      <c r="LR13" s="48">
        <v>0</v>
      </c>
      <c r="LS13" s="48">
        <v>0</v>
      </c>
      <c r="LT13" s="48">
        <v>0</v>
      </c>
      <c r="LU13" s="48">
        <v>0</v>
      </c>
      <c r="LV13" s="48">
        <v>0</v>
      </c>
      <c r="LW13" s="48">
        <v>0</v>
      </c>
      <c r="LX13" s="48">
        <v>0</v>
      </c>
      <c r="LY13" s="48">
        <v>0</v>
      </c>
      <c r="LZ13" s="48">
        <v>0</v>
      </c>
      <c r="MA13" s="48">
        <v>0</v>
      </c>
      <c r="MB13" s="48">
        <v>0</v>
      </c>
      <c r="MC13" s="48">
        <v>0</v>
      </c>
      <c r="MD13" s="48">
        <v>0</v>
      </c>
      <c r="ME13" s="48">
        <v>0</v>
      </c>
      <c r="MF13" s="48">
        <v>0</v>
      </c>
      <c r="MG13" s="48">
        <v>0</v>
      </c>
      <c r="MH13" s="48">
        <v>0</v>
      </c>
      <c r="MI13" s="48">
        <v>0</v>
      </c>
      <c r="MJ13" s="48">
        <v>0</v>
      </c>
      <c r="MK13" s="48">
        <v>0</v>
      </c>
      <c r="ML13" s="48">
        <v>0</v>
      </c>
      <c r="MM13" s="48">
        <v>0</v>
      </c>
      <c r="MN13" s="48">
        <v>0</v>
      </c>
      <c r="MO13" s="48">
        <v>0</v>
      </c>
      <c r="MP13" s="48">
        <v>0</v>
      </c>
      <c r="MQ13" s="48">
        <v>0</v>
      </c>
      <c r="MR13" s="48">
        <v>0</v>
      </c>
      <c r="MS13" s="48">
        <v>0</v>
      </c>
      <c r="MT13" s="48">
        <v>0</v>
      </c>
      <c r="MU13" t="s">
        <v>2342</v>
      </c>
      <c r="MV13" t="b">
        <v>0</v>
      </c>
      <c r="MW13" t="s">
        <v>304</v>
      </c>
      <c r="MX13">
        <v>2015</v>
      </c>
      <c r="MY13">
        <v>1994</v>
      </c>
      <c r="MZ13">
        <v>4</v>
      </c>
      <c r="NA13" t="s">
        <v>304</v>
      </c>
      <c r="NB13" t="s">
        <v>2343</v>
      </c>
      <c r="NC13" s="6" t="s">
        <v>2344</v>
      </c>
      <c r="ND13" t="s">
        <v>2322</v>
      </c>
      <c r="NE13" t="s">
        <v>2337</v>
      </c>
      <c r="NF13" s="6" t="s">
        <v>2311</v>
      </c>
    </row>
    <row r="14" spans="1:370" x14ac:dyDescent="0.25">
      <c r="A14" t="s">
        <v>906</v>
      </c>
      <c r="B14" t="s">
        <v>2302</v>
      </c>
      <c r="C14" s="6" t="s">
        <v>2345</v>
      </c>
      <c r="D14" t="s">
        <v>2304</v>
      </c>
      <c r="E14" t="s">
        <v>2305</v>
      </c>
      <c r="F14" t="s">
        <v>2306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  <c r="AH14" s="47">
        <v>0</v>
      </c>
      <c r="AI14" s="47">
        <v>269776</v>
      </c>
      <c r="AJ14" s="47">
        <v>264448</v>
      </c>
      <c r="AK14" s="47">
        <v>264139</v>
      </c>
      <c r="AL14" s="47">
        <v>261297</v>
      </c>
      <c r="AM14" s="47">
        <v>261131</v>
      </c>
      <c r="AN14" s="47">
        <v>261739</v>
      </c>
      <c r="AO14" s="47">
        <v>264602</v>
      </c>
      <c r="AP14" s="47">
        <v>264902</v>
      </c>
      <c r="AQ14" s="47">
        <v>265408</v>
      </c>
      <c r="AR14" s="47">
        <v>268196</v>
      </c>
      <c r="AS14" s="47">
        <v>268798</v>
      </c>
      <c r="AT14" s="47">
        <v>270653</v>
      </c>
      <c r="AU14" s="47">
        <v>275877</v>
      </c>
      <c r="AV14" s="47">
        <v>277790</v>
      </c>
      <c r="AW14" s="47">
        <v>280996</v>
      </c>
      <c r="AX14" s="47">
        <v>283096</v>
      </c>
      <c r="AY14" s="47">
        <v>285469</v>
      </c>
      <c r="AZ14" s="47">
        <v>282605</v>
      </c>
      <c r="BA14" s="47">
        <v>284676</v>
      </c>
      <c r="BB14" s="47">
        <v>289829</v>
      </c>
      <c r="BC14" s="47">
        <v>292612</v>
      </c>
      <c r="BD14" s="47">
        <v>298873</v>
      </c>
      <c r="BE14" s="47">
        <v>298814</v>
      </c>
      <c r="BF14" s="47">
        <v>298979</v>
      </c>
      <c r="BG14" s="47">
        <v>302117</v>
      </c>
      <c r="BH14" s="47">
        <v>304797</v>
      </c>
      <c r="BI14" s="47">
        <v>306708</v>
      </c>
      <c r="BJ14" s="47">
        <v>312615</v>
      </c>
      <c r="BK14" s="47">
        <v>314804</v>
      </c>
      <c r="BL14" s="47">
        <v>319478</v>
      </c>
      <c r="BM14" s="47">
        <v>327346</v>
      </c>
      <c r="BN14" s="47">
        <v>331075</v>
      </c>
      <c r="BO14" s="47">
        <v>336442</v>
      </c>
      <c r="BP14" s="47">
        <v>338186</v>
      </c>
      <c r="BQ14" s="47">
        <v>342414</v>
      </c>
      <c r="BR14" s="47">
        <v>345162</v>
      </c>
      <c r="BS14" s="47">
        <v>346836</v>
      </c>
      <c r="BT14" s="47">
        <v>348997</v>
      </c>
      <c r="BU14" s="47">
        <v>349572</v>
      </c>
      <c r="BV14" s="47">
        <v>349523</v>
      </c>
      <c r="BW14" s="47">
        <v>351299</v>
      </c>
      <c r="BX14" s="47">
        <v>353663</v>
      </c>
      <c r="BY14" s="47">
        <v>349780</v>
      </c>
      <c r="BZ14" s="47">
        <v>348006</v>
      </c>
      <c r="CA14" s="47">
        <v>346292</v>
      </c>
      <c r="CB14" s="47">
        <v>345892</v>
      </c>
      <c r="CC14" s="47">
        <v>345216</v>
      </c>
      <c r="CD14" s="47">
        <v>345643</v>
      </c>
      <c r="CE14" s="47">
        <v>345523</v>
      </c>
      <c r="CF14" s="47">
        <v>344987</v>
      </c>
      <c r="CG14" s="47">
        <v>346628</v>
      </c>
      <c r="CH14" s="47">
        <v>349299</v>
      </c>
      <c r="CI14" s="47">
        <v>351046</v>
      </c>
      <c r="CJ14" s="47">
        <v>352612</v>
      </c>
      <c r="CK14" s="47">
        <v>355841</v>
      </c>
      <c r="CL14" s="47">
        <v>358264</v>
      </c>
      <c r="CM14" s="47">
        <v>361793</v>
      </c>
      <c r="CN14" s="47">
        <v>365109</v>
      </c>
      <c r="CO14" s="47">
        <v>368798</v>
      </c>
      <c r="CP14" s="47">
        <v>370401</v>
      </c>
      <c r="CQ14" s="47">
        <v>372307</v>
      </c>
      <c r="CR14" s="47">
        <v>373090</v>
      </c>
      <c r="CS14" s="47">
        <v>377249</v>
      </c>
      <c r="CT14" s="47">
        <v>378442</v>
      </c>
      <c r="CU14" s="47">
        <v>380976</v>
      </c>
      <c r="CV14" s="47">
        <v>382146</v>
      </c>
      <c r="CW14" s="47">
        <v>385671</v>
      </c>
      <c r="CX14" s="47">
        <v>391053</v>
      </c>
      <c r="CY14" s="47">
        <v>397303</v>
      </c>
      <c r="CZ14" s="47">
        <v>401790</v>
      </c>
      <c r="DA14" s="47">
        <v>405233</v>
      </c>
      <c r="DB14" s="47">
        <v>411352</v>
      </c>
      <c r="DC14" s="47">
        <v>414377</v>
      </c>
      <c r="DD14" s="47">
        <v>416909</v>
      </c>
      <c r="DE14" s="47">
        <v>418294</v>
      </c>
      <c r="DF14" s="47">
        <v>421074</v>
      </c>
      <c r="DG14" s="47">
        <v>423875</v>
      </c>
      <c r="DH14" s="47">
        <v>425920</v>
      </c>
      <c r="DI14" s="47">
        <v>432860</v>
      </c>
      <c r="DJ14" s="47">
        <v>439093</v>
      </c>
      <c r="DK14" s="47">
        <v>444540</v>
      </c>
      <c r="DL14" s="47">
        <v>447825</v>
      </c>
      <c r="DM14" s="47">
        <v>450688</v>
      </c>
      <c r="DN14" s="47">
        <v>453447</v>
      </c>
      <c r="DO14" s="47">
        <v>457680</v>
      </c>
      <c r="DP14" s="47">
        <v>459620</v>
      </c>
      <c r="DQ14" s="47">
        <v>462016</v>
      </c>
      <c r="DR14" s="47">
        <v>463404</v>
      </c>
      <c r="DS14" s="47">
        <v>464698</v>
      </c>
      <c r="DT14" s="47">
        <v>466935</v>
      </c>
      <c r="DU14" s="47">
        <v>470277</v>
      </c>
      <c r="DV14" s="47">
        <v>473899</v>
      </c>
      <c r="DW14" s="47">
        <v>477357</v>
      </c>
      <c r="DX14" s="47">
        <v>481552</v>
      </c>
      <c r="DY14" s="47">
        <v>485973</v>
      </c>
      <c r="DZ14" s="47">
        <v>490059</v>
      </c>
      <c r="EA14" s="47">
        <v>492014</v>
      </c>
      <c r="EB14" s="47">
        <v>494824</v>
      </c>
      <c r="EC14" s="47">
        <v>496642</v>
      </c>
      <c r="ED14" s="47">
        <v>499020</v>
      </c>
      <c r="EE14" s="47">
        <v>502702</v>
      </c>
      <c r="EF14" s="47">
        <v>506906</v>
      </c>
      <c r="EG14" s="47">
        <v>511132</v>
      </c>
      <c r="EH14" s="47">
        <v>515935</v>
      </c>
      <c r="EI14" s="47">
        <v>518495</v>
      </c>
      <c r="EJ14" s="47">
        <v>520318</v>
      </c>
      <c r="EK14" s="47">
        <v>521780</v>
      </c>
      <c r="EL14" s="47">
        <v>524569</v>
      </c>
      <c r="EM14" s="47">
        <v>529398</v>
      </c>
      <c r="EN14" s="47">
        <v>533187</v>
      </c>
      <c r="EO14" s="47">
        <v>537052</v>
      </c>
      <c r="EP14" s="47">
        <v>540258</v>
      </c>
      <c r="EQ14" s="47">
        <v>542804</v>
      </c>
      <c r="ER14" s="47">
        <v>539918</v>
      </c>
      <c r="ES14" s="47">
        <v>531619</v>
      </c>
      <c r="ET14" s="47">
        <v>520230</v>
      </c>
      <c r="EU14" s="47">
        <v>509646</v>
      </c>
      <c r="EV14" s="47">
        <v>508009</v>
      </c>
      <c r="EW14" s="47">
        <v>508398</v>
      </c>
      <c r="EX14" s="47">
        <v>509889</v>
      </c>
      <c r="EY14" s="47">
        <v>514595</v>
      </c>
      <c r="EZ14" s="47">
        <v>520128</v>
      </c>
      <c r="FA14" s="47">
        <v>523173</v>
      </c>
      <c r="FB14" s="47">
        <v>523515</v>
      </c>
      <c r="FC14" s="47">
        <v>524955</v>
      </c>
      <c r="FD14" s="47">
        <v>525418</v>
      </c>
      <c r="FE14" s="47">
        <v>527034</v>
      </c>
      <c r="FF14" s="47">
        <v>527698</v>
      </c>
      <c r="FG14" s="47">
        <v>532300</v>
      </c>
      <c r="FH14" s="47">
        <v>531663</v>
      </c>
      <c r="FI14" s="47">
        <v>536720</v>
      </c>
      <c r="FJ14" s="47">
        <v>536188</v>
      </c>
      <c r="FK14" s="47">
        <v>537974</v>
      </c>
      <c r="FL14" s="47">
        <v>541586</v>
      </c>
      <c r="FM14" s="47">
        <v>546064</v>
      </c>
      <c r="FN14" s="47">
        <v>549709</v>
      </c>
      <c r="FO14" s="47">
        <v>554183</v>
      </c>
      <c r="FP14" s="47">
        <v>559331</v>
      </c>
      <c r="FQ14" s="47">
        <v>563694</v>
      </c>
      <c r="FR14" s="47">
        <v>567619</v>
      </c>
      <c r="FS14" s="47">
        <v>569150</v>
      </c>
      <c r="FT14" s="47">
        <v>572673</v>
      </c>
      <c r="FU14" s="47">
        <v>574836</v>
      </c>
      <c r="FV14" s="47">
        <v>578068</v>
      </c>
      <c r="FW14" s="47">
        <v>580110</v>
      </c>
      <c r="FX14" s="47">
        <v>583383</v>
      </c>
      <c r="FY14" s="47">
        <v>585856</v>
      </c>
      <c r="FZ14" s="47">
        <v>589476</v>
      </c>
      <c r="GA14" s="47">
        <v>594423</v>
      </c>
      <c r="GB14" s="47">
        <v>598176</v>
      </c>
      <c r="GC14" s="47">
        <v>601961</v>
      </c>
      <c r="GD14" s="47">
        <v>606396</v>
      </c>
      <c r="GE14" s="47">
        <v>606785</v>
      </c>
      <c r="GF14" s="47">
        <v>607775</v>
      </c>
      <c r="GG14" s="47">
        <v>609653</v>
      </c>
      <c r="GH14" s="47">
        <v>610481</v>
      </c>
      <c r="GI14" s="47">
        <v>614936</v>
      </c>
      <c r="GJ14" s="47">
        <v>616853</v>
      </c>
      <c r="GK14" s="47">
        <v>621227</v>
      </c>
      <c r="GL14" s="47">
        <v>621229</v>
      </c>
      <c r="GM14" s="47">
        <v>604719</v>
      </c>
      <c r="GN14" s="47">
        <v>481769</v>
      </c>
      <c r="GO14" s="47">
        <v>562648</v>
      </c>
      <c r="GP14" s="47">
        <v>570338</v>
      </c>
      <c r="GQ14" s="47">
        <v>564411</v>
      </c>
      <c r="GR14" s="47">
        <v>605353</v>
      </c>
      <c r="GS14" s="47">
        <v>615459</v>
      </c>
      <c r="GT14" s="47">
        <v>624592</v>
      </c>
      <c r="GU14" s="47">
        <v>629149</v>
      </c>
      <c r="GV14" s="47">
        <v>631258</v>
      </c>
      <c r="GW14" s="47">
        <v>631977</v>
      </c>
      <c r="GX14" s="47">
        <v>634044</v>
      </c>
      <c r="GY14" s="47">
        <v>634612</v>
      </c>
      <c r="GZ14" s="47">
        <v>634624</v>
      </c>
      <c r="HA14" s="47">
        <v>633956</v>
      </c>
      <c r="HB14" s="47">
        <v>631825</v>
      </c>
      <c r="HC14" s="47">
        <v>636222</v>
      </c>
      <c r="HD14" s="47">
        <v>639095</v>
      </c>
      <c r="HE14" s="48">
        <v>640741.80000000005</v>
      </c>
      <c r="HF14" s="48">
        <v>643894.1</v>
      </c>
      <c r="HG14" s="48">
        <v>646092.5</v>
      </c>
      <c r="HH14" s="48">
        <v>648478.9</v>
      </c>
      <c r="HI14" s="48">
        <v>650927.4</v>
      </c>
      <c r="HJ14" s="48">
        <v>653547.4</v>
      </c>
      <c r="HK14" s="48">
        <v>656166.1</v>
      </c>
      <c r="HL14" s="48">
        <v>658684.6</v>
      </c>
      <c r="HM14" s="48">
        <v>661270.19999999995</v>
      </c>
      <c r="HN14" s="48">
        <v>663900.80000000005</v>
      </c>
      <c r="HO14" s="48">
        <v>666495.4</v>
      </c>
      <c r="HP14" s="48">
        <v>669352.1</v>
      </c>
      <c r="HQ14" s="48">
        <v>672241.3</v>
      </c>
      <c r="HR14" s="48">
        <v>675164.8</v>
      </c>
      <c r="HS14" s="48">
        <v>678016.9</v>
      </c>
      <c r="HT14" s="48">
        <v>680804.5</v>
      </c>
      <c r="HU14" s="48">
        <v>683598.7</v>
      </c>
      <c r="HV14" s="48">
        <v>686306.4</v>
      </c>
      <c r="HW14" s="48">
        <v>688959</v>
      </c>
      <c r="HX14" s="48">
        <v>691583.3</v>
      </c>
      <c r="HY14" s="48">
        <v>694212.3</v>
      </c>
      <c r="HZ14" s="48">
        <v>696830.4</v>
      </c>
      <c r="IA14" s="48">
        <v>0</v>
      </c>
      <c r="IB14" s="48">
        <v>0</v>
      </c>
      <c r="IC14" s="48">
        <v>0</v>
      </c>
      <c r="ID14" s="48">
        <v>0</v>
      </c>
      <c r="IE14" s="48">
        <v>0</v>
      </c>
      <c r="IF14" s="48">
        <v>0</v>
      </c>
      <c r="IG14" s="48">
        <v>0</v>
      </c>
      <c r="IH14" s="48">
        <v>0</v>
      </c>
      <c r="II14" s="48">
        <v>0</v>
      </c>
      <c r="IJ14" s="48">
        <v>0</v>
      </c>
      <c r="IK14" s="48">
        <v>0</v>
      </c>
      <c r="IL14" s="48">
        <v>0</v>
      </c>
      <c r="IM14" s="48">
        <v>0</v>
      </c>
      <c r="IN14" s="48">
        <v>0</v>
      </c>
      <c r="IO14" s="48">
        <v>0</v>
      </c>
      <c r="IP14" s="48">
        <v>0</v>
      </c>
      <c r="IQ14" s="48">
        <v>0</v>
      </c>
      <c r="IR14" s="48">
        <v>0</v>
      </c>
      <c r="IS14" s="48">
        <v>0</v>
      </c>
      <c r="IT14" s="48">
        <v>0</v>
      </c>
      <c r="IU14" s="48">
        <v>0</v>
      </c>
      <c r="IV14" s="48">
        <v>0</v>
      </c>
      <c r="IW14" s="48">
        <v>0</v>
      </c>
      <c r="IX14" s="48">
        <v>0</v>
      </c>
      <c r="IY14" s="48">
        <v>0</v>
      </c>
      <c r="IZ14" s="48">
        <v>0</v>
      </c>
      <c r="JA14" s="48">
        <v>0</v>
      </c>
      <c r="JB14" s="48">
        <v>0</v>
      </c>
      <c r="JC14" s="48">
        <v>0</v>
      </c>
      <c r="JD14" s="48">
        <v>0</v>
      </c>
      <c r="JE14" s="48">
        <v>0</v>
      </c>
      <c r="JF14" s="48">
        <v>0</v>
      </c>
      <c r="JG14" s="48">
        <v>0</v>
      </c>
      <c r="JH14" s="48">
        <v>0</v>
      </c>
      <c r="JI14" s="48">
        <v>0</v>
      </c>
      <c r="JJ14" s="48">
        <v>0</v>
      </c>
      <c r="JK14" s="48">
        <v>0</v>
      </c>
      <c r="JL14" s="48">
        <v>0</v>
      </c>
      <c r="JM14" s="48">
        <v>0</v>
      </c>
      <c r="JN14" s="48">
        <v>0</v>
      </c>
      <c r="JO14" s="48">
        <v>0</v>
      </c>
      <c r="JP14" s="48">
        <v>0</v>
      </c>
      <c r="JQ14" s="48">
        <v>0</v>
      </c>
      <c r="JR14" s="48">
        <v>0</v>
      </c>
      <c r="JS14" s="48">
        <v>0</v>
      </c>
      <c r="JT14" s="48">
        <v>0</v>
      </c>
      <c r="JU14" s="48">
        <v>0</v>
      </c>
      <c r="JV14" s="48">
        <v>0</v>
      </c>
      <c r="JW14" s="48">
        <v>0</v>
      </c>
      <c r="JX14" s="48">
        <v>0</v>
      </c>
      <c r="JY14" s="48">
        <v>0</v>
      </c>
      <c r="JZ14" s="48">
        <v>0</v>
      </c>
      <c r="KA14" s="48">
        <v>0</v>
      </c>
      <c r="KB14" s="48">
        <v>0</v>
      </c>
      <c r="KC14" s="48">
        <v>0</v>
      </c>
      <c r="KD14" s="48">
        <v>0</v>
      </c>
      <c r="KE14" s="48">
        <v>0</v>
      </c>
      <c r="KF14" s="48">
        <v>0</v>
      </c>
      <c r="KG14" s="48">
        <v>0</v>
      </c>
      <c r="KH14" s="48">
        <v>0</v>
      </c>
      <c r="KI14" s="48">
        <v>0</v>
      </c>
      <c r="KJ14" s="48">
        <v>0</v>
      </c>
      <c r="KK14" s="48">
        <v>0</v>
      </c>
      <c r="KL14" s="48">
        <v>0</v>
      </c>
      <c r="KM14" s="48">
        <v>0</v>
      </c>
      <c r="KN14" s="48">
        <v>0</v>
      </c>
      <c r="KO14" s="48">
        <v>0</v>
      </c>
      <c r="KP14" s="48">
        <v>0</v>
      </c>
      <c r="KQ14" s="48">
        <v>0</v>
      </c>
      <c r="KR14" s="48">
        <v>0</v>
      </c>
      <c r="KS14" s="48">
        <v>0</v>
      </c>
      <c r="KT14" s="48">
        <v>0</v>
      </c>
      <c r="KU14" s="48">
        <v>0</v>
      </c>
      <c r="KV14" s="48">
        <v>0</v>
      </c>
      <c r="KW14" s="48">
        <v>0</v>
      </c>
      <c r="KX14" s="48">
        <v>0</v>
      </c>
      <c r="KY14" s="48">
        <v>0</v>
      </c>
      <c r="KZ14" s="48">
        <v>0</v>
      </c>
      <c r="LA14" s="48">
        <v>0</v>
      </c>
      <c r="LB14" s="48">
        <v>0</v>
      </c>
      <c r="LC14" s="48">
        <v>0</v>
      </c>
      <c r="LD14" s="48">
        <v>0</v>
      </c>
      <c r="LE14" s="48">
        <v>0</v>
      </c>
      <c r="LF14" s="48">
        <v>0</v>
      </c>
      <c r="LG14" s="48">
        <v>0</v>
      </c>
      <c r="LH14" s="48">
        <v>0</v>
      </c>
      <c r="LI14" s="48">
        <v>0</v>
      </c>
      <c r="LJ14" s="48">
        <v>0</v>
      </c>
      <c r="LK14" s="48">
        <v>0</v>
      </c>
      <c r="LL14" s="48">
        <v>0</v>
      </c>
      <c r="LM14" s="48">
        <v>0</v>
      </c>
      <c r="LN14" s="48">
        <v>0</v>
      </c>
      <c r="LO14" s="48">
        <v>0</v>
      </c>
      <c r="LP14" s="48">
        <v>0</v>
      </c>
      <c r="LQ14" s="48">
        <v>0</v>
      </c>
      <c r="LR14" s="48">
        <v>0</v>
      </c>
      <c r="LS14" s="48">
        <v>0</v>
      </c>
      <c r="LT14" s="48">
        <v>0</v>
      </c>
      <c r="LU14" s="48">
        <v>0</v>
      </c>
      <c r="LV14" s="48">
        <v>0</v>
      </c>
      <c r="LW14" s="48">
        <v>0</v>
      </c>
      <c r="LX14" s="48">
        <v>0</v>
      </c>
      <c r="LY14" s="48">
        <v>0</v>
      </c>
      <c r="LZ14" s="48">
        <v>0</v>
      </c>
      <c r="MA14" s="48">
        <v>0</v>
      </c>
      <c r="MB14" s="48">
        <v>0</v>
      </c>
      <c r="MC14" s="48">
        <v>0</v>
      </c>
      <c r="MD14" s="48">
        <v>0</v>
      </c>
      <c r="ME14" s="48">
        <v>0</v>
      </c>
      <c r="MF14" s="48">
        <v>0</v>
      </c>
      <c r="MG14" s="48">
        <v>0</v>
      </c>
      <c r="MH14" s="48">
        <v>0</v>
      </c>
      <c r="MI14" s="48">
        <v>0</v>
      </c>
      <c r="MJ14" s="48">
        <v>0</v>
      </c>
      <c r="MK14" s="48">
        <v>0</v>
      </c>
      <c r="ML14" s="48">
        <v>0</v>
      </c>
      <c r="MM14" s="48">
        <v>0</v>
      </c>
      <c r="MN14" s="48">
        <v>0</v>
      </c>
      <c r="MO14" s="48">
        <v>0</v>
      </c>
      <c r="MP14" s="48">
        <v>0</v>
      </c>
      <c r="MQ14" s="48">
        <v>0</v>
      </c>
      <c r="MR14" s="48">
        <v>0</v>
      </c>
      <c r="MS14" s="48">
        <v>0</v>
      </c>
      <c r="MT14" s="48">
        <v>0</v>
      </c>
      <c r="MU14" t="s">
        <v>2307</v>
      </c>
      <c r="MV14" t="b">
        <v>1</v>
      </c>
      <c r="MW14" s="6" t="s">
        <v>2308</v>
      </c>
      <c r="MX14" t="s">
        <v>304</v>
      </c>
      <c r="MY14">
        <v>2024</v>
      </c>
      <c r="MZ14">
        <v>2</v>
      </c>
      <c r="NA14" t="s">
        <v>304</v>
      </c>
      <c r="NB14" t="s">
        <v>2309</v>
      </c>
      <c r="NC14" s="6" t="s">
        <v>2310</v>
      </c>
      <c r="ND14" t="s">
        <v>905</v>
      </c>
      <c r="NE14" t="s">
        <v>937</v>
      </c>
      <c r="NF14" s="6" t="s">
        <v>2346</v>
      </c>
    </row>
    <row r="15" spans="1:370" x14ac:dyDescent="0.25">
      <c r="A15" t="s">
        <v>2312</v>
      </c>
      <c r="B15" t="s">
        <v>2302</v>
      </c>
      <c r="C15" s="6" t="s">
        <v>2345</v>
      </c>
      <c r="D15" t="s">
        <v>2313</v>
      </c>
      <c r="E15" t="s">
        <v>2314</v>
      </c>
      <c r="F15" t="s">
        <v>2306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v>0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 s="47">
        <v>0</v>
      </c>
      <c r="AH15" s="47">
        <v>0</v>
      </c>
      <c r="AI15" s="47">
        <v>1835.4</v>
      </c>
      <c r="AJ15" s="47">
        <v>1797.575</v>
      </c>
      <c r="AK15" s="47">
        <v>1795.425</v>
      </c>
      <c r="AL15" s="47">
        <v>1828.925</v>
      </c>
      <c r="AM15" s="47">
        <v>1864.75</v>
      </c>
      <c r="AN15" s="47">
        <v>1850.925</v>
      </c>
      <c r="AO15" s="47">
        <v>1873.1</v>
      </c>
      <c r="AP15" s="47">
        <v>1852.7</v>
      </c>
      <c r="AQ15" s="47">
        <v>1823.9</v>
      </c>
      <c r="AR15" s="47">
        <v>1832.2249999999999</v>
      </c>
      <c r="AS15" s="47">
        <v>1825.2249999999999</v>
      </c>
      <c r="AT15" s="47">
        <v>1825.95</v>
      </c>
      <c r="AU15" s="47">
        <v>1850.0250000000001</v>
      </c>
      <c r="AV15" s="47">
        <v>1892.125</v>
      </c>
      <c r="AW15" s="47">
        <v>1929.925</v>
      </c>
      <c r="AX15" s="47">
        <v>1970.2</v>
      </c>
      <c r="AY15" s="47">
        <v>2008.7</v>
      </c>
      <c r="AZ15" s="47">
        <v>2043.425</v>
      </c>
      <c r="BA15" s="47">
        <v>2063.125</v>
      </c>
      <c r="BB15" s="47">
        <v>2080.0500000000002</v>
      </c>
      <c r="BC15" s="47">
        <v>2100.1999999999998</v>
      </c>
      <c r="BD15" s="47">
        <v>2118.6999999999998</v>
      </c>
      <c r="BE15" s="47">
        <v>2151.0500000000002</v>
      </c>
      <c r="BF15" s="47">
        <v>2167.0500000000002</v>
      </c>
      <c r="BG15" s="47">
        <v>2187.2750000000001</v>
      </c>
      <c r="BH15" s="47">
        <v>2197.125</v>
      </c>
      <c r="BI15" s="47">
        <v>2218.15</v>
      </c>
      <c r="BJ15" s="47">
        <v>2230.0500000000002</v>
      </c>
      <c r="BK15" s="47">
        <v>2246.6</v>
      </c>
      <c r="BL15" s="47">
        <v>2270.8249999999998</v>
      </c>
      <c r="BM15" s="47">
        <v>2290.5</v>
      </c>
      <c r="BN15" s="47">
        <v>2329.8249999999998</v>
      </c>
      <c r="BO15" s="47">
        <v>2341.875</v>
      </c>
      <c r="BP15" s="47">
        <v>2372.65</v>
      </c>
      <c r="BQ15" s="47">
        <v>2386.5500000000002</v>
      </c>
      <c r="BR15" s="47">
        <v>2418.35</v>
      </c>
      <c r="BS15" s="47">
        <v>2442.9250000000002</v>
      </c>
      <c r="BT15" s="47">
        <v>2461.5749999999998</v>
      </c>
      <c r="BU15" s="47">
        <v>2479.8000000000002</v>
      </c>
      <c r="BV15" s="47">
        <v>2484.6999999999998</v>
      </c>
      <c r="BW15" s="47">
        <v>2511.85</v>
      </c>
      <c r="BX15" s="47">
        <v>2520.9749999999999</v>
      </c>
      <c r="BY15" s="47">
        <v>2522.65</v>
      </c>
      <c r="BZ15" s="47">
        <v>2499.6750000000002</v>
      </c>
      <c r="CA15" s="47">
        <v>2487.9749999999999</v>
      </c>
      <c r="CB15" s="47">
        <v>2507.375</v>
      </c>
      <c r="CC15" s="47">
        <v>2520.0500000000002</v>
      </c>
      <c r="CD15" s="47">
        <v>2528.8249999999998</v>
      </c>
      <c r="CE15" s="47">
        <v>2559.1</v>
      </c>
      <c r="CF15" s="47">
        <v>2586.85</v>
      </c>
      <c r="CG15" s="47">
        <v>2612.4250000000002</v>
      </c>
      <c r="CH15" s="47">
        <v>2639.65</v>
      </c>
      <c r="CI15" s="47">
        <v>2644.0749999999998</v>
      </c>
      <c r="CJ15" s="47">
        <v>2659.45</v>
      </c>
      <c r="CK15" s="47">
        <v>2672.15</v>
      </c>
      <c r="CL15" s="47">
        <v>2708.5</v>
      </c>
      <c r="CM15" s="47">
        <v>2734.7750000000001</v>
      </c>
      <c r="CN15" s="47">
        <v>2771.85</v>
      </c>
      <c r="CO15" s="47">
        <v>2788.05</v>
      </c>
      <c r="CP15" s="47">
        <v>2819.9749999999999</v>
      </c>
      <c r="CQ15" s="47">
        <v>2830</v>
      </c>
      <c r="CR15" s="47">
        <v>2838.4250000000002</v>
      </c>
      <c r="CS15" s="47">
        <v>2862.5749999999998</v>
      </c>
      <c r="CT15" s="47">
        <v>2882.0250000000001</v>
      </c>
      <c r="CU15" s="47">
        <v>2903.6</v>
      </c>
      <c r="CV15" s="47">
        <v>2952.0250000000001</v>
      </c>
      <c r="CW15" s="47">
        <v>2978.5250000000001</v>
      </c>
      <c r="CX15" s="47">
        <v>3009.45</v>
      </c>
      <c r="CY15" s="47">
        <v>3028.875</v>
      </c>
      <c r="CZ15" s="47">
        <v>3079.3</v>
      </c>
      <c r="DA15" s="47">
        <v>3117.75</v>
      </c>
      <c r="DB15" s="47">
        <v>3144.375</v>
      </c>
      <c r="DC15" s="47">
        <v>3175.9250000000002</v>
      </c>
      <c r="DD15" s="47">
        <v>3205.3249999999998</v>
      </c>
      <c r="DE15" s="47">
        <v>3245.7</v>
      </c>
      <c r="DF15" s="47">
        <v>3297.9250000000002</v>
      </c>
      <c r="DG15" s="47">
        <v>3328.9</v>
      </c>
      <c r="DH15" s="47">
        <v>3356.6750000000002</v>
      </c>
      <c r="DI15" s="47">
        <v>3401.2</v>
      </c>
      <c r="DJ15" s="47">
        <v>3457</v>
      </c>
      <c r="DK15" s="47">
        <v>3469.5250000000001</v>
      </c>
      <c r="DL15" s="47">
        <v>3532.7249999999999</v>
      </c>
      <c r="DM15" s="47">
        <v>3536.3249999999998</v>
      </c>
      <c r="DN15" s="47">
        <v>3557.45</v>
      </c>
      <c r="DO15" s="47">
        <v>3545.7750000000001</v>
      </c>
      <c r="DP15" s="47">
        <v>3567.9250000000002</v>
      </c>
      <c r="DQ15" s="47">
        <v>3553.625</v>
      </c>
      <c r="DR15" s="47">
        <v>3563.4</v>
      </c>
      <c r="DS15" s="47">
        <v>3593.2</v>
      </c>
      <c r="DT15" s="47">
        <v>3615.2</v>
      </c>
      <c r="DU15" s="47">
        <v>3629.9</v>
      </c>
      <c r="DV15" s="47">
        <v>3634.4</v>
      </c>
      <c r="DW15" s="47">
        <v>3653.5250000000001</v>
      </c>
      <c r="DX15" s="47">
        <v>3685.9</v>
      </c>
      <c r="DY15" s="47">
        <v>3747.2</v>
      </c>
      <c r="DZ15" s="47">
        <v>3790.7</v>
      </c>
      <c r="EA15" s="47">
        <v>3812.1750000000002</v>
      </c>
      <c r="EB15" s="47">
        <v>3841.7249999999999</v>
      </c>
      <c r="EC15" s="47">
        <v>3878.15</v>
      </c>
      <c r="ED15" s="47">
        <v>3917.7249999999999</v>
      </c>
      <c r="EE15" s="47">
        <v>3961.1750000000002</v>
      </c>
      <c r="EF15" s="47">
        <v>3980.7</v>
      </c>
      <c r="EG15" s="47">
        <v>4011.9</v>
      </c>
      <c r="EH15" s="47">
        <v>4034.1750000000002</v>
      </c>
      <c r="EI15" s="47">
        <v>4088.45</v>
      </c>
      <c r="EJ15" s="47">
        <v>4099.05</v>
      </c>
      <c r="EK15" s="47">
        <v>4105.1750000000002</v>
      </c>
      <c r="EL15" s="47">
        <v>4140.4750000000004</v>
      </c>
      <c r="EM15" s="47">
        <v>4152.9250000000002</v>
      </c>
      <c r="EN15" s="47">
        <v>4178.3249999999998</v>
      </c>
      <c r="EO15" s="47">
        <v>4202.3999999999996</v>
      </c>
      <c r="EP15" s="47">
        <v>4228.8</v>
      </c>
      <c r="EQ15" s="47">
        <v>4210.75</v>
      </c>
      <c r="ER15" s="47">
        <v>4235.8249999999998</v>
      </c>
      <c r="ES15" s="47">
        <v>4213.5749999999998</v>
      </c>
      <c r="ET15" s="47">
        <v>4121.3500000000004</v>
      </c>
      <c r="EU15" s="47">
        <v>4074.5749999999998</v>
      </c>
      <c r="EV15" s="47">
        <v>4067.2750000000001</v>
      </c>
      <c r="EW15" s="47">
        <v>4081.5749999999998</v>
      </c>
      <c r="EX15" s="47">
        <v>4125.7</v>
      </c>
      <c r="EY15" s="47">
        <v>4145.6750000000002</v>
      </c>
      <c r="EZ15" s="47">
        <v>4185.8</v>
      </c>
      <c r="FA15" s="47">
        <v>4218.0749999999998</v>
      </c>
      <c r="FB15" s="47">
        <v>4240.2250000000004</v>
      </c>
      <c r="FC15" s="47">
        <v>4230.1499999999996</v>
      </c>
      <c r="FD15" s="47">
        <v>4258.7749999999996</v>
      </c>
      <c r="FE15" s="47">
        <v>4257.8249999999998</v>
      </c>
      <c r="FF15" s="47">
        <v>4305.6499999999996</v>
      </c>
      <c r="FG15" s="47">
        <v>4341.75</v>
      </c>
      <c r="FH15" s="47">
        <v>4361.125</v>
      </c>
      <c r="FI15" s="47">
        <v>4367.4250000000002</v>
      </c>
      <c r="FJ15" s="47">
        <v>4372.4750000000004</v>
      </c>
      <c r="FK15" s="47">
        <v>4415.6000000000004</v>
      </c>
      <c r="FL15" s="47">
        <v>4427.4250000000002</v>
      </c>
      <c r="FM15" s="47">
        <v>4465.125</v>
      </c>
      <c r="FN15" s="47">
        <v>4504.0249999999996</v>
      </c>
      <c r="FO15" s="47">
        <v>4488.5</v>
      </c>
      <c r="FP15" s="47">
        <v>4546.4750000000004</v>
      </c>
      <c r="FQ15" s="47">
        <v>4601.7250000000004</v>
      </c>
      <c r="FR15" s="47">
        <v>4625</v>
      </c>
      <c r="FS15" s="47">
        <v>4666.6499999999996</v>
      </c>
      <c r="FT15" s="47">
        <v>4695.55</v>
      </c>
      <c r="FU15" s="47">
        <v>4714.3500000000004</v>
      </c>
      <c r="FV15" s="47">
        <v>4723.05</v>
      </c>
      <c r="FW15" s="47">
        <v>4750.4250000000002</v>
      </c>
      <c r="FX15" s="47">
        <v>4765.6750000000002</v>
      </c>
      <c r="FY15" s="47">
        <v>4799.4750000000004</v>
      </c>
      <c r="FZ15" s="47">
        <v>4826.1000000000004</v>
      </c>
      <c r="GA15" s="47">
        <v>4849.5749999999998</v>
      </c>
      <c r="GB15" s="47">
        <v>4876.7250000000004</v>
      </c>
      <c r="GC15" s="47">
        <v>4915.2</v>
      </c>
      <c r="GD15" s="47">
        <v>4970.6000000000004</v>
      </c>
      <c r="GE15" s="47">
        <v>5011.0249999999996</v>
      </c>
      <c r="GF15" s="47">
        <v>5037.625</v>
      </c>
      <c r="GG15" s="47">
        <v>5069.05</v>
      </c>
      <c r="GH15" s="47">
        <v>5076.2250000000004</v>
      </c>
      <c r="GI15" s="47">
        <v>5107.8999999999996</v>
      </c>
      <c r="GJ15" s="47">
        <v>5150.5749999999998</v>
      </c>
      <c r="GK15" s="47">
        <v>5210.8249999999998</v>
      </c>
      <c r="GL15" s="47">
        <v>5246.35</v>
      </c>
      <c r="GM15" s="47">
        <v>5173.3</v>
      </c>
      <c r="GN15" s="47">
        <v>4764.1499999999996</v>
      </c>
      <c r="GO15" s="47">
        <v>5137.2</v>
      </c>
      <c r="GP15" s="47">
        <v>5192.9250000000002</v>
      </c>
      <c r="GQ15" s="47">
        <v>5264.6</v>
      </c>
      <c r="GR15" s="47">
        <v>5347.25</v>
      </c>
      <c r="GS15" s="47">
        <v>5392.85</v>
      </c>
      <c r="GT15" s="47">
        <v>5490.1</v>
      </c>
      <c r="GU15" s="47">
        <v>5475.9750000000004</v>
      </c>
      <c r="GV15" s="47">
        <v>5479.8</v>
      </c>
      <c r="GW15" s="47">
        <v>5516.7</v>
      </c>
      <c r="GX15" s="47">
        <v>5562.375</v>
      </c>
      <c r="GY15" s="47">
        <v>5600.85</v>
      </c>
      <c r="GZ15" s="47">
        <v>5634.85</v>
      </c>
      <c r="HA15" s="47">
        <v>5695.2250000000004</v>
      </c>
      <c r="HB15" s="47">
        <v>5740.15</v>
      </c>
      <c r="HC15" s="47">
        <v>5763.375</v>
      </c>
      <c r="HD15" s="47">
        <v>5805.9750000000004</v>
      </c>
      <c r="HE15" s="47">
        <v>5846.55</v>
      </c>
      <c r="HF15" s="48">
        <v>5882.98</v>
      </c>
      <c r="HG15" s="48">
        <v>5918.125</v>
      </c>
      <c r="HH15" s="48">
        <v>5954.76</v>
      </c>
      <c r="HI15" s="48">
        <v>5991.6509999999998</v>
      </c>
      <c r="HJ15" s="48">
        <v>6036.2079999999996</v>
      </c>
      <c r="HK15" s="48">
        <v>6081.5479999999998</v>
      </c>
      <c r="HL15" s="48">
        <v>6119.2280000000001</v>
      </c>
      <c r="HM15" s="48">
        <v>6151.3519999999999</v>
      </c>
      <c r="HN15" s="48">
        <v>6185.8760000000002</v>
      </c>
      <c r="HO15" s="48">
        <v>6226.0950000000003</v>
      </c>
      <c r="HP15" s="48">
        <v>6268.808</v>
      </c>
      <c r="HQ15" s="48">
        <v>6312.701</v>
      </c>
      <c r="HR15" s="48">
        <v>6340.4049999999997</v>
      </c>
      <c r="HS15" s="48">
        <v>6352.5820000000003</v>
      </c>
      <c r="HT15" s="48">
        <v>6362.2370000000001</v>
      </c>
      <c r="HU15" s="48">
        <v>6378.8729999999996</v>
      </c>
      <c r="HV15" s="48">
        <v>6404.683</v>
      </c>
      <c r="HW15" s="48">
        <v>6441.0330000000004</v>
      </c>
      <c r="HX15" s="48">
        <v>6478.8720000000003</v>
      </c>
      <c r="HY15" s="48">
        <v>6515.0429999999997</v>
      </c>
      <c r="HZ15" s="48">
        <v>6548.7460000000001</v>
      </c>
      <c r="IA15" s="48">
        <v>0</v>
      </c>
      <c r="IB15" s="48">
        <v>0</v>
      </c>
      <c r="IC15" s="48">
        <v>0</v>
      </c>
      <c r="ID15" s="48">
        <v>0</v>
      </c>
      <c r="IE15" s="48">
        <v>0</v>
      </c>
      <c r="IF15" s="48">
        <v>0</v>
      </c>
      <c r="IG15" s="48">
        <v>0</v>
      </c>
      <c r="IH15" s="48">
        <v>0</v>
      </c>
      <c r="II15" s="48">
        <v>0</v>
      </c>
      <c r="IJ15" s="48">
        <v>0</v>
      </c>
      <c r="IK15" s="48">
        <v>0</v>
      </c>
      <c r="IL15" s="48">
        <v>0</v>
      </c>
      <c r="IM15" s="48">
        <v>0</v>
      </c>
      <c r="IN15" s="48">
        <v>0</v>
      </c>
      <c r="IO15" s="48">
        <v>0</v>
      </c>
      <c r="IP15" s="48">
        <v>0</v>
      </c>
      <c r="IQ15" s="48">
        <v>0</v>
      </c>
      <c r="IR15" s="48">
        <v>0</v>
      </c>
      <c r="IS15" s="48">
        <v>0</v>
      </c>
      <c r="IT15" s="48">
        <v>0</v>
      </c>
      <c r="IU15" s="48">
        <v>0</v>
      </c>
      <c r="IV15" s="48">
        <v>0</v>
      </c>
      <c r="IW15" s="48">
        <v>0</v>
      </c>
      <c r="IX15" s="48">
        <v>0</v>
      </c>
      <c r="IY15" s="48">
        <v>0</v>
      </c>
      <c r="IZ15" s="48">
        <v>0</v>
      </c>
      <c r="JA15" s="48">
        <v>0</v>
      </c>
      <c r="JB15" s="48">
        <v>0</v>
      </c>
      <c r="JC15" s="48">
        <v>0</v>
      </c>
      <c r="JD15" s="48">
        <v>0</v>
      </c>
      <c r="JE15" s="48">
        <v>0</v>
      </c>
      <c r="JF15" s="48">
        <v>0</v>
      </c>
      <c r="JG15" s="48">
        <v>0</v>
      </c>
      <c r="JH15" s="48">
        <v>0</v>
      </c>
      <c r="JI15" s="48">
        <v>0</v>
      </c>
      <c r="JJ15" s="48">
        <v>0</v>
      </c>
      <c r="JK15" s="48">
        <v>0</v>
      </c>
      <c r="JL15" s="48">
        <v>0</v>
      </c>
      <c r="JM15" s="48">
        <v>0</v>
      </c>
      <c r="JN15" s="48">
        <v>0</v>
      </c>
      <c r="JO15" s="48">
        <v>0</v>
      </c>
      <c r="JP15" s="48">
        <v>0</v>
      </c>
      <c r="JQ15" s="48">
        <v>0</v>
      </c>
      <c r="JR15" s="48">
        <v>0</v>
      </c>
      <c r="JS15" s="48">
        <v>0</v>
      </c>
      <c r="JT15" s="48">
        <v>0</v>
      </c>
      <c r="JU15" s="48">
        <v>0</v>
      </c>
      <c r="JV15" s="48">
        <v>0</v>
      </c>
      <c r="JW15" s="48">
        <v>0</v>
      </c>
      <c r="JX15" s="48">
        <v>0</v>
      </c>
      <c r="JY15" s="48">
        <v>0</v>
      </c>
      <c r="JZ15" s="48">
        <v>0</v>
      </c>
      <c r="KA15" s="48">
        <v>0</v>
      </c>
      <c r="KB15" s="48">
        <v>0</v>
      </c>
      <c r="KC15" s="48">
        <v>0</v>
      </c>
      <c r="KD15" s="48">
        <v>0</v>
      </c>
      <c r="KE15" s="48">
        <v>0</v>
      </c>
      <c r="KF15" s="48">
        <v>0</v>
      </c>
      <c r="KG15" s="48">
        <v>0</v>
      </c>
      <c r="KH15" s="48">
        <v>0</v>
      </c>
      <c r="KI15" s="48">
        <v>0</v>
      </c>
      <c r="KJ15" s="48">
        <v>0</v>
      </c>
      <c r="KK15" s="48">
        <v>0</v>
      </c>
      <c r="KL15" s="48">
        <v>0</v>
      </c>
      <c r="KM15" s="48">
        <v>0</v>
      </c>
      <c r="KN15" s="48">
        <v>0</v>
      </c>
      <c r="KO15" s="48">
        <v>0</v>
      </c>
      <c r="KP15" s="48">
        <v>0</v>
      </c>
      <c r="KQ15" s="48">
        <v>0</v>
      </c>
      <c r="KR15" s="48">
        <v>0</v>
      </c>
      <c r="KS15" s="48">
        <v>0</v>
      </c>
      <c r="KT15" s="48">
        <v>0</v>
      </c>
      <c r="KU15" s="48">
        <v>0</v>
      </c>
      <c r="KV15" s="48">
        <v>0</v>
      </c>
      <c r="KW15" s="48">
        <v>0</v>
      </c>
      <c r="KX15" s="48">
        <v>0</v>
      </c>
      <c r="KY15" s="48">
        <v>0</v>
      </c>
      <c r="KZ15" s="48">
        <v>0</v>
      </c>
      <c r="LA15" s="48">
        <v>0</v>
      </c>
      <c r="LB15" s="48">
        <v>0</v>
      </c>
      <c r="LC15" s="48">
        <v>0</v>
      </c>
      <c r="LD15" s="48">
        <v>0</v>
      </c>
      <c r="LE15" s="48">
        <v>0</v>
      </c>
      <c r="LF15" s="48">
        <v>0</v>
      </c>
      <c r="LG15" s="48">
        <v>0</v>
      </c>
      <c r="LH15" s="48">
        <v>0</v>
      </c>
      <c r="LI15" s="48">
        <v>0</v>
      </c>
      <c r="LJ15" s="48">
        <v>0</v>
      </c>
      <c r="LK15" s="48">
        <v>0</v>
      </c>
      <c r="LL15" s="48">
        <v>0</v>
      </c>
      <c r="LM15" s="48">
        <v>0</v>
      </c>
      <c r="LN15" s="48">
        <v>0</v>
      </c>
      <c r="LO15" s="48">
        <v>0</v>
      </c>
      <c r="LP15" s="48">
        <v>0</v>
      </c>
      <c r="LQ15" s="48">
        <v>0</v>
      </c>
      <c r="LR15" s="48">
        <v>0</v>
      </c>
      <c r="LS15" s="48">
        <v>0</v>
      </c>
      <c r="LT15" s="48">
        <v>0</v>
      </c>
      <c r="LU15" s="48">
        <v>0</v>
      </c>
      <c r="LV15" s="48">
        <v>0</v>
      </c>
      <c r="LW15" s="48">
        <v>0</v>
      </c>
      <c r="LX15" s="48">
        <v>0</v>
      </c>
      <c r="LY15" s="48">
        <v>0</v>
      </c>
      <c r="LZ15" s="48">
        <v>0</v>
      </c>
      <c r="MA15" s="48">
        <v>0</v>
      </c>
      <c r="MB15" s="48">
        <v>0</v>
      </c>
      <c r="MC15" s="48">
        <v>0</v>
      </c>
      <c r="MD15" s="48">
        <v>0</v>
      </c>
      <c r="ME15" s="48">
        <v>0</v>
      </c>
      <c r="MF15" s="48">
        <v>0</v>
      </c>
      <c r="MG15" s="48">
        <v>0</v>
      </c>
      <c r="MH15" s="48">
        <v>0</v>
      </c>
      <c r="MI15" s="48">
        <v>0</v>
      </c>
      <c r="MJ15" s="48">
        <v>0</v>
      </c>
      <c r="MK15" s="48">
        <v>0</v>
      </c>
      <c r="ML15" s="48">
        <v>0</v>
      </c>
      <c r="MM15" s="48">
        <v>0</v>
      </c>
      <c r="MN15" s="48">
        <v>0</v>
      </c>
      <c r="MO15" s="48">
        <v>0</v>
      </c>
      <c r="MP15" s="48">
        <v>0</v>
      </c>
      <c r="MQ15" s="48">
        <v>0</v>
      </c>
      <c r="MR15" s="48">
        <v>0</v>
      </c>
      <c r="MS15" s="48">
        <v>0</v>
      </c>
      <c r="MT15" s="48">
        <v>0</v>
      </c>
      <c r="MU15" t="s">
        <v>2315</v>
      </c>
      <c r="MV15" t="b">
        <v>1</v>
      </c>
      <c r="MW15" s="6" t="s">
        <v>2316</v>
      </c>
      <c r="MX15" t="s">
        <v>304</v>
      </c>
      <c r="MY15">
        <v>2024</v>
      </c>
      <c r="MZ15">
        <v>3</v>
      </c>
      <c r="NA15" t="s">
        <v>304</v>
      </c>
      <c r="NB15" s="6" t="s">
        <v>2317</v>
      </c>
      <c r="NC15" s="6" t="s">
        <v>2318</v>
      </c>
      <c r="ND15" t="s">
        <v>627</v>
      </c>
      <c r="NE15" t="s">
        <v>937</v>
      </c>
      <c r="NF15" s="6" t="s">
        <v>2346</v>
      </c>
    </row>
    <row r="16" spans="1:370" x14ac:dyDescent="0.25">
      <c r="A16" t="s">
        <v>906</v>
      </c>
      <c r="B16" t="s">
        <v>2323</v>
      </c>
      <c r="C16" s="6" t="s">
        <v>2345</v>
      </c>
      <c r="D16" t="s">
        <v>2304</v>
      </c>
      <c r="E16" t="s">
        <v>2305</v>
      </c>
      <c r="F16" t="s">
        <v>2306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  <c r="AH16" s="47">
        <v>0</v>
      </c>
      <c r="AI16" s="47">
        <v>49049</v>
      </c>
      <c r="AJ16" s="47">
        <v>47032</v>
      </c>
      <c r="AK16" s="47">
        <v>45832</v>
      </c>
      <c r="AL16" s="47">
        <v>45526</v>
      </c>
      <c r="AM16" s="47">
        <v>45162</v>
      </c>
      <c r="AN16" s="47">
        <v>45719</v>
      </c>
      <c r="AO16" s="47">
        <v>47827</v>
      </c>
      <c r="AP16" s="47">
        <v>47597</v>
      </c>
      <c r="AQ16" s="47">
        <v>46524</v>
      </c>
      <c r="AR16" s="47">
        <v>47505</v>
      </c>
      <c r="AS16" s="47">
        <v>46534</v>
      </c>
      <c r="AT16" s="47">
        <v>47361</v>
      </c>
      <c r="AU16" s="47">
        <v>47208</v>
      </c>
      <c r="AV16" s="47">
        <v>47152</v>
      </c>
      <c r="AW16" s="47">
        <v>48076</v>
      </c>
      <c r="AX16" s="47">
        <v>48814</v>
      </c>
      <c r="AY16" s="47">
        <v>49935</v>
      </c>
      <c r="AZ16" s="47">
        <v>49818</v>
      </c>
      <c r="BA16" s="47">
        <v>51338</v>
      </c>
      <c r="BB16" s="47">
        <v>52470</v>
      </c>
      <c r="BC16" s="47">
        <v>52943</v>
      </c>
      <c r="BD16" s="47">
        <v>54969</v>
      </c>
      <c r="BE16" s="47">
        <v>53412</v>
      </c>
      <c r="BF16" s="47">
        <v>53746</v>
      </c>
      <c r="BG16" s="47">
        <v>54907</v>
      </c>
      <c r="BH16" s="47">
        <v>55692</v>
      </c>
      <c r="BI16" s="47">
        <v>55751</v>
      </c>
      <c r="BJ16" s="47">
        <v>57267</v>
      </c>
      <c r="BK16" s="47">
        <v>58816</v>
      </c>
      <c r="BL16" s="47">
        <v>58324</v>
      </c>
      <c r="BM16" s="47">
        <v>60470</v>
      </c>
      <c r="BN16" s="47">
        <v>60226</v>
      </c>
      <c r="BO16" s="47">
        <v>59215</v>
      </c>
      <c r="BP16" s="47">
        <v>60427</v>
      </c>
      <c r="BQ16" s="47">
        <v>60771</v>
      </c>
      <c r="BR16" s="47">
        <v>59544</v>
      </c>
      <c r="BS16" s="47">
        <v>62278</v>
      </c>
      <c r="BT16" s="47">
        <v>61292</v>
      </c>
      <c r="BU16" s="47">
        <v>62836</v>
      </c>
      <c r="BV16" s="47">
        <v>64551</v>
      </c>
      <c r="BW16" s="47">
        <v>65996</v>
      </c>
      <c r="BX16" s="47">
        <v>65850</v>
      </c>
      <c r="BY16" s="47">
        <v>65770</v>
      </c>
      <c r="BZ16" s="47">
        <v>66306</v>
      </c>
      <c r="CA16" s="47">
        <v>63795</v>
      </c>
      <c r="CB16" s="47">
        <v>65908</v>
      </c>
      <c r="CC16" s="47">
        <v>66928</v>
      </c>
      <c r="CD16" s="47">
        <v>66730</v>
      </c>
      <c r="CE16" s="47">
        <v>67452</v>
      </c>
      <c r="CF16" s="47">
        <v>69112</v>
      </c>
      <c r="CG16" s="47">
        <v>67730</v>
      </c>
      <c r="CH16" s="47">
        <v>70437</v>
      </c>
      <c r="CI16" s="47">
        <v>71260</v>
      </c>
      <c r="CJ16" s="47">
        <v>70281</v>
      </c>
      <c r="CK16" s="47">
        <v>71508</v>
      </c>
      <c r="CL16" s="47">
        <v>73485</v>
      </c>
      <c r="CM16" s="47">
        <v>76223</v>
      </c>
      <c r="CN16" s="47">
        <v>76462</v>
      </c>
      <c r="CO16" s="47">
        <v>78722</v>
      </c>
      <c r="CP16" s="47">
        <v>80741</v>
      </c>
      <c r="CQ16" s="47">
        <v>84205</v>
      </c>
      <c r="CR16" s="47">
        <v>83113</v>
      </c>
      <c r="CS16" s="47">
        <v>85876</v>
      </c>
      <c r="CT16" s="47">
        <v>87077</v>
      </c>
      <c r="CU16" s="47">
        <v>88955</v>
      </c>
      <c r="CV16" s="47">
        <v>90326</v>
      </c>
      <c r="CW16" s="47">
        <v>91405</v>
      </c>
      <c r="CX16" s="47">
        <v>93750</v>
      </c>
      <c r="CY16" s="47">
        <v>100801</v>
      </c>
      <c r="CZ16" s="47">
        <v>102215</v>
      </c>
      <c r="DA16" s="47">
        <v>101393</v>
      </c>
      <c r="DB16" s="47">
        <v>104896</v>
      </c>
      <c r="DC16" s="47">
        <v>105551</v>
      </c>
      <c r="DD16" s="47">
        <v>105685</v>
      </c>
      <c r="DE16" s="47">
        <v>105377</v>
      </c>
      <c r="DF16" s="47">
        <v>105093</v>
      </c>
      <c r="DG16" s="47">
        <v>105270</v>
      </c>
      <c r="DH16" s="47">
        <v>105502</v>
      </c>
      <c r="DI16" s="47">
        <v>111906</v>
      </c>
      <c r="DJ16" s="47">
        <v>113832</v>
      </c>
      <c r="DK16" s="47">
        <v>115740</v>
      </c>
      <c r="DL16" s="47">
        <v>119664</v>
      </c>
      <c r="DM16" s="47">
        <v>120347</v>
      </c>
      <c r="DN16" s="47">
        <v>123350</v>
      </c>
      <c r="DO16" s="47">
        <v>128331</v>
      </c>
      <c r="DP16" s="47">
        <v>122946</v>
      </c>
      <c r="DQ16" s="47">
        <v>120189</v>
      </c>
      <c r="DR16" s="47">
        <v>121471</v>
      </c>
      <c r="DS16" s="47">
        <v>123243</v>
      </c>
      <c r="DT16" s="47">
        <v>126845</v>
      </c>
      <c r="DU16" s="47">
        <v>125921</v>
      </c>
      <c r="DV16" s="47">
        <v>121583</v>
      </c>
      <c r="DW16" s="47">
        <v>127354</v>
      </c>
      <c r="DX16" s="47">
        <v>125080</v>
      </c>
      <c r="DY16" s="47">
        <v>125141</v>
      </c>
      <c r="DZ16" s="47">
        <v>128517</v>
      </c>
      <c r="EA16" s="47">
        <v>129631</v>
      </c>
      <c r="EB16" s="47">
        <v>131555</v>
      </c>
      <c r="EC16" s="47">
        <v>133247</v>
      </c>
      <c r="ED16" s="47">
        <v>137509</v>
      </c>
      <c r="EE16" s="47">
        <v>134823</v>
      </c>
      <c r="EF16" s="47">
        <v>142803</v>
      </c>
      <c r="EG16" s="47">
        <v>144425</v>
      </c>
      <c r="EH16" s="47">
        <v>150107</v>
      </c>
      <c r="EI16" s="47">
        <v>167747</v>
      </c>
      <c r="EJ16" s="47">
        <v>172981</v>
      </c>
      <c r="EK16" s="47">
        <v>152518</v>
      </c>
      <c r="EL16" s="47">
        <v>151637</v>
      </c>
      <c r="EM16" s="47">
        <v>152960</v>
      </c>
      <c r="EN16" s="47">
        <v>158494</v>
      </c>
      <c r="EO16" s="47">
        <v>158973</v>
      </c>
      <c r="EP16" s="47">
        <v>164392</v>
      </c>
      <c r="EQ16" s="47">
        <v>164284</v>
      </c>
      <c r="ER16" s="47">
        <v>164307</v>
      </c>
      <c r="ES16" s="47">
        <v>164942</v>
      </c>
      <c r="ET16" s="47">
        <v>158580</v>
      </c>
      <c r="EU16" s="47">
        <v>148383</v>
      </c>
      <c r="EV16" s="47">
        <v>146862</v>
      </c>
      <c r="EW16" s="47">
        <v>146171</v>
      </c>
      <c r="EX16" s="47">
        <v>152995</v>
      </c>
      <c r="EY16" s="47">
        <v>152875</v>
      </c>
      <c r="EZ16" s="47">
        <v>157927</v>
      </c>
      <c r="FA16" s="47">
        <v>159590</v>
      </c>
      <c r="FB16" s="47">
        <v>162838</v>
      </c>
      <c r="FC16" s="47">
        <v>169542</v>
      </c>
      <c r="FD16" s="47">
        <v>167089</v>
      </c>
      <c r="FE16" s="47">
        <v>169000</v>
      </c>
      <c r="FF16" s="47">
        <v>171534</v>
      </c>
      <c r="FG16" s="47">
        <v>175688</v>
      </c>
      <c r="FH16" s="47">
        <v>167444</v>
      </c>
      <c r="FI16" s="47">
        <v>171661</v>
      </c>
      <c r="FJ16" s="47">
        <v>167437</v>
      </c>
      <c r="FK16" s="47">
        <v>171074</v>
      </c>
      <c r="FL16" s="47">
        <v>172720</v>
      </c>
      <c r="FM16" s="47">
        <v>172146</v>
      </c>
      <c r="FN16" s="47">
        <v>168273</v>
      </c>
      <c r="FO16" s="47">
        <v>169362</v>
      </c>
      <c r="FP16" s="47">
        <v>171923</v>
      </c>
      <c r="FQ16" s="47">
        <v>172435</v>
      </c>
      <c r="FR16" s="47">
        <v>177395</v>
      </c>
      <c r="FS16" s="47">
        <v>176739</v>
      </c>
      <c r="FT16" s="47">
        <v>182297</v>
      </c>
      <c r="FU16" s="47">
        <v>176534</v>
      </c>
      <c r="FV16" s="47">
        <v>181607</v>
      </c>
      <c r="FW16" s="47">
        <v>180917</v>
      </c>
      <c r="FX16" s="47">
        <v>186367</v>
      </c>
      <c r="FY16" s="47">
        <v>181291</v>
      </c>
      <c r="FZ16" s="47">
        <v>188453</v>
      </c>
      <c r="GA16" s="47">
        <v>191572</v>
      </c>
      <c r="GB16" s="47">
        <v>196710</v>
      </c>
      <c r="GC16" s="47">
        <v>201489</v>
      </c>
      <c r="GD16" s="47">
        <v>197125</v>
      </c>
      <c r="GE16" s="47">
        <v>201006</v>
      </c>
      <c r="GF16" s="47">
        <v>202164</v>
      </c>
      <c r="GG16" s="47">
        <v>204858</v>
      </c>
      <c r="GH16" s="47">
        <v>203100</v>
      </c>
      <c r="GI16" s="47">
        <v>200811</v>
      </c>
      <c r="GJ16" s="47">
        <v>198311</v>
      </c>
      <c r="GK16" s="47">
        <v>210040</v>
      </c>
      <c r="GL16" s="47">
        <v>218197</v>
      </c>
      <c r="GM16" s="47">
        <v>199459</v>
      </c>
      <c r="GN16" s="47">
        <v>173361</v>
      </c>
      <c r="GO16" s="47">
        <v>173434</v>
      </c>
      <c r="GP16" s="47">
        <v>183541</v>
      </c>
      <c r="GQ16" s="47">
        <v>178763</v>
      </c>
      <c r="GR16" s="47">
        <v>191113</v>
      </c>
      <c r="GS16" s="47">
        <v>181773</v>
      </c>
      <c r="GT16" s="47">
        <v>201720</v>
      </c>
      <c r="GU16" s="47">
        <v>191621</v>
      </c>
      <c r="GV16" s="47">
        <v>205098</v>
      </c>
      <c r="GW16" s="47">
        <v>224767</v>
      </c>
      <c r="GX16" s="47">
        <v>226565</v>
      </c>
      <c r="GY16" s="47">
        <v>209161</v>
      </c>
      <c r="GZ16" s="47">
        <v>209221</v>
      </c>
      <c r="HA16" s="47">
        <v>205579</v>
      </c>
      <c r="HB16" s="47">
        <v>205808</v>
      </c>
      <c r="HC16" s="47">
        <v>203756</v>
      </c>
      <c r="HD16" s="47">
        <v>203209</v>
      </c>
      <c r="HE16" s="48">
        <v>207094.9</v>
      </c>
      <c r="HF16" s="48">
        <v>209438.6</v>
      </c>
      <c r="HG16" s="48">
        <v>210466.4</v>
      </c>
      <c r="HH16" s="48">
        <v>211546.4</v>
      </c>
      <c r="HI16" s="48">
        <v>212613</v>
      </c>
      <c r="HJ16" s="48">
        <v>213721.60000000001</v>
      </c>
      <c r="HK16" s="48">
        <v>214820</v>
      </c>
      <c r="HL16" s="48">
        <v>215891.1</v>
      </c>
      <c r="HM16" s="48">
        <v>216839.2</v>
      </c>
      <c r="HN16" s="48">
        <v>217694.9</v>
      </c>
      <c r="HO16" s="48">
        <v>218591.6</v>
      </c>
      <c r="HP16" s="48">
        <v>219488.3</v>
      </c>
      <c r="HQ16" s="48">
        <v>220383.9</v>
      </c>
      <c r="HR16" s="48">
        <v>221170.1</v>
      </c>
      <c r="HS16" s="48">
        <v>221934.8</v>
      </c>
      <c r="HT16" s="48">
        <v>222682.5</v>
      </c>
      <c r="HU16" s="48">
        <v>223446.39999999999</v>
      </c>
      <c r="HV16" s="48">
        <v>224228.6</v>
      </c>
      <c r="HW16" s="48">
        <v>224924.2</v>
      </c>
      <c r="HX16" s="48">
        <v>225639</v>
      </c>
      <c r="HY16" s="48">
        <v>226437.8</v>
      </c>
      <c r="HZ16" s="48">
        <v>227327</v>
      </c>
      <c r="IA16" s="48">
        <v>0</v>
      </c>
      <c r="IB16" s="48">
        <v>0</v>
      </c>
      <c r="IC16" s="48">
        <v>0</v>
      </c>
      <c r="ID16" s="48">
        <v>0</v>
      </c>
      <c r="IE16" s="48">
        <v>0</v>
      </c>
      <c r="IF16" s="48">
        <v>0</v>
      </c>
      <c r="IG16" s="48">
        <v>0</v>
      </c>
      <c r="IH16" s="48">
        <v>0</v>
      </c>
      <c r="II16" s="48">
        <v>0</v>
      </c>
      <c r="IJ16" s="48">
        <v>0</v>
      </c>
      <c r="IK16" s="48">
        <v>0</v>
      </c>
      <c r="IL16" s="48">
        <v>0</v>
      </c>
      <c r="IM16" s="48">
        <v>0</v>
      </c>
      <c r="IN16" s="48">
        <v>0</v>
      </c>
      <c r="IO16" s="48">
        <v>0</v>
      </c>
      <c r="IP16" s="48">
        <v>0</v>
      </c>
      <c r="IQ16" s="48">
        <v>0</v>
      </c>
      <c r="IR16" s="48">
        <v>0</v>
      </c>
      <c r="IS16" s="48">
        <v>0</v>
      </c>
      <c r="IT16" s="48">
        <v>0</v>
      </c>
      <c r="IU16" s="48">
        <v>0</v>
      </c>
      <c r="IV16" s="48">
        <v>0</v>
      </c>
      <c r="IW16" s="48">
        <v>0</v>
      </c>
      <c r="IX16" s="48">
        <v>0</v>
      </c>
      <c r="IY16" s="48">
        <v>0</v>
      </c>
      <c r="IZ16" s="48">
        <v>0</v>
      </c>
      <c r="JA16" s="48">
        <v>0</v>
      </c>
      <c r="JB16" s="48">
        <v>0</v>
      </c>
      <c r="JC16" s="48">
        <v>0</v>
      </c>
      <c r="JD16" s="48">
        <v>0</v>
      </c>
      <c r="JE16" s="48">
        <v>0</v>
      </c>
      <c r="JF16" s="48">
        <v>0</v>
      </c>
      <c r="JG16" s="48">
        <v>0</v>
      </c>
      <c r="JH16" s="48">
        <v>0</v>
      </c>
      <c r="JI16" s="48">
        <v>0</v>
      </c>
      <c r="JJ16" s="48">
        <v>0</v>
      </c>
      <c r="JK16" s="48">
        <v>0</v>
      </c>
      <c r="JL16" s="48">
        <v>0</v>
      </c>
      <c r="JM16" s="48">
        <v>0</v>
      </c>
      <c r="JN16" s="48">
        <v>0</v>
      </c>
      <c r="JO16" s="48">
        <v>0</v>
      </c>
      <c r="JP16" s="48">
        <v>0</v>
      </c>
      <c r="JQ16" s="48">
        <v>0</v>
      </c>
      <c r="JR16" s="48">
        <v>0</v>
      </c>
      <c r="JS16" s="48">
        <v>0</v>
      </c>
      <c r="JT16" s="48">
        <v>0</v>
      </c>
      <c r="JU16" s="48">
        <v>0</v>
      </c>
      <c r="JV16" s="48">
        <v>0</v>
      </c>
      <c r="JW16" s="48">
        <v>0</v>
      </c>
      <c r="JX16" s="48">
        <v>0</v>
      </c>
      <c r="JY16" s="48">
        <v>0</v>
      </c>
      <c r="JZ16" s="48">
        <v>0</v>
      </c>
      <c r="KA16" s="48">
        <v>0</v>
      </c>
      <c r="KB16" s="48">
        <v>0</v>
      </c>
      <c r="KC16" s="48">
        <v>0</v>
      </c>
      <c r="KD16" s="48">
        <v>0</v>
      </c>
      <c r="KE16" s="48">
        <v>0</v>
      </c>
      <c r="KF16" s="48">
        <v>0</v>
      </c>
      <c r="KG16" s="48">
        <v>0</v>
      </c>
      <c r="KH16" s="48">
        <v>0</v>
      </c>
      <c r="KI16" s="48">
        <v>0</v>
      </c>
      <c r="KJ16" s="48">
        <v>0</v>
      </c>
      <c r="KK16" s="48">
        <v>0</v>
      </c>
      <c r="KL16" s="48">
        <v>0</v>
      </c>
      <c r="KM16" s="48">
        <v>0</v>
      </c>
      <c r="KN16" s="48">
        <v>0</v>
      </c>
      <c r="KO16" s="48">
        <v>0</v>
      </c>
      <c r="KP16" s="48">
        <v>0</v>
      </c>
      <c r="KQ16" s="48">
        <v>0</v>
      </c>
      <c r="KR16" s="48">
        <v>0</v>
      </c>
      <c r="KS16" s="48">
        <v>0</v>
      </c>
      <c r="KT16" s="48">
        <v>0</v>
      </c>
      <c r="KU16" s="48">
        <v>0</v>
      </c>
      <c r="KV16" s="48">
        <v>0</v>
      </c>
      <c r="KW16" s="48">
        <v>0</v>
      </c>
      <c r="KX16" s="48">
        <v>0</v>
      </c>
      <c r="KY16" s="48">
        <v>0</v>
      </c>
      <c r="KZ16" s="48">
        <v>0</v>
      </c>
      <c r="LA16" s="48">
        <v>0</v>
      </c>
      <c r="LB16" s="48">
        <v>0</v>
      </c>
      <c r="LC16" s="48">
        <v>0</v>
      </c>
      <c r="LD16" s="48">
        <v>0</v>
      </c>
      <c r="LE16" s="48">
        <v>0</v>
      </c>
      <c r="LF16" s="48">
        <v>0</v>
      </c>
      <c r="LG16" s="48">
        <v>0</v>
      </c>
      <c r="LH16" s="48">
        <v>0</v>
      </c>
      <c r="LI16" s="48">
        <v>0</v>
      </c>
      <c r="LJ16" s="48">
        <v>0</v>
      </c>
      <c r="LK16" s="48">
        <v>0</v>
      </c>
      <c r="LL16" s="48">
        <v>0</v>
      </c>
      <c r="LM16" s="48">
        <v>0</v>
      </c>
      <c r="LN16" s="48">
        <v>0</v>
      </c>
      <c r="LO16" s="48">
        <v>0</v>
      </c>
      <c r="LP16" s="48">
        <v>0</v>
      </c>
      <c r="LQ16" s="48">
        <v>0</v>
      </c>
      <c r="LR16" s="48">
        <v>0</v>
      </c>
      <c r="LS16" s="48">
        <v>0</v>
      </c>
      <c r="LT16" s="48">
        <v>0</v>
      </c>
      <c r="LU16" s="48">
        <v>0</v>
      </c>
      <c r="LV16" s="48">
        <v>0</v>
      </c>
      <c r="LW16" s="48">
        <v>0</v>
      </c>
      <c r="LX16" s="48">
        <v>0</v>
      </c>
      <c r="LY16" s="48">
        <v>0</v>
      </c>
      <c r="LZ16" s="48">
        <v>0</v>
      </c>
      <c r="MA16" s="48">
        <v>0</v>
      </c>
      <c r="MB16" s="48">
        <v>0</v>
      </c>
      <c r="MC16" s="48">
        <v>0</v>
      </c>
      <c r="MD16" s="48">
        <v>0</v>
      </c>
      <c r="ME16" s="48">
        <v>0</v>
      </c>
      <c r="MF16" s="48">
        <v>0</v>
      </c>
      <c r="MG16" s="48">
        <v>0</v>
      </c>
      <c r="MH16" s="48">
        <v>0</v>
      </c>
      <c r="MI16" s="48">
        <v>0</v>
      </c>
      <c r="MJ16" s="48">
        <v>0</v>
      </c>
      <c r="MK16" s="48">
        <v>0</v>
      </c>
      <c r="ML16" s="48">
        <v>0</v>
      </c>
      <c r="MM16" s="48">
        <v>0</v>
      </c>
      <c r="MN16" s="48">
        <v>0</v>
      </c>
      <c r="MO16" s="48">
        <v>0</v>
      </c>
      <c r="MP16" s="48">
        <v>0</v>
      </c>
      <c r="MQ16" s="48">
        <v>0</v>
      </c>
      <c r="MR16" s="48">
        <v>0</v>
      </c>
      <c r="MS16" s="48">
        <v>0</v>
      </c>
      <c r="MT16" s="48">
        <v>0</v>
      </c>
      <c r="MU16" t="s">
        <v>2307</v>
      </c>
      <c r="MV16" t="b">
        <v>1</v>
      </c>
      <c r="MW16" s="6" t="s">
        <v>2308</v>
      </c>
      <c r="MX16" t="s">
        <v>304</v>
      </c>
      <c r="MY16">
        <v>2024</v>
      </c>
      <c r="MZ16">
        <v>2</v>
      </c>
      <c r="NA16" t="s">
        <v>304</v>
      </c>
      <c r="NB16" t="s">
        <v>2324</v>
      </c>
      <c r="NC16" s="6" t="s">
        <v>2325</v>
      </c>
      <c r="ND16" t="s">
        <v>905</v>
      </c>
      <c r="NE16" t="s">
        <v>628</v>
      </c>
      <c r="NF16" s="6" t="s">
        <v>2346</v>
      </c>
    </row>
    <row r="17" spans="1:370" x14ac:dyDescent="0.25">
      <c r="A17" t="s">
        <v>2312</v>
      </c>
      <c r="B17" t="s">
        <v>2323</v>
      </c>
      <c r="C17" s="6" t="s">
        <v>2345</v>
      </c>
      <c r="D17" t="s">
        <v>2313</v>
      </c>
      <c r="E17" t="s">
        <v>2314</v>
      </c>
      <c r="F17" t="s">
        <v>2306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0</v>
      </c>
      <c r="AH17" s="47">
        <v>0</v>
      </c>
      <c r="AI17" s="47">
        <v>95.775000000000006</v>
      </c>
      <c r="AJ17" s="47">
        <v>97.575000000000003</v>
      </c>
      <c r="AK17" s="47">
        <v>97.375</v>
      </c>
      <c r="AL17" s="47">
        <v>96.775000000000006</v>
      </c>
      <c r="AM17" s="47">
        <v>98.6</v>
      </c>
      <c r="AN17" s="47">
        <v>99.125</v>
      </c>
      <c r="AO17" s="47">
        <v>97.025000000000006</v>
      </c>
      <c r="AP17" s="47">
        <v>97.45</v>
      </c>
      <c r="AQ17" s="47">
        <v>93.224999999999994</v>
      </c>
      <c r="AR17" s="47">
        <v>93.775000000000006</v>
      </c>
      <c r="AS17" s="47">
        <v>89.625</v>
      </c>
      <c r="AT17" s="47">
        <v>85.525000000000006</v>
      </c>
      <c r="AU17" s="47">
        <v>86.9</v>
      </c>
      <c r="AV17" s="47">
        <v>87.15</v>
      </c>
      <c r="AW17" s="47">
        <v>88.474999999999994</v>
      </c>
      <c r="AX17" s="47">
        <v>90.25</v>
      </c>
      <c r="AY17" s="47">
        <v>92.125</v>
      </c>
      <c r="AZ17" s="47">
        <v>94.424999999999997</v>
      </c>
      <c r="BA17" s="47">
        <v>96.5</v>
      </c>
      <c r="BB17" s="47">
        <v>98.474999999999994</v>
      </c>
      <c r="BC17" s="47">
        <v>98.724999999999994</v>
      </c>
      <c r="BD17" s="47">
        <v>98.525000000000006</v>
      </c>
      <c r="BE17" s="47">
        <v>97.075000000000003</v>
      </c>
      <c r="BF17" s="47">
        <v>99.974999999999994</v>
      </c>
      <c r="BG17" s="47">
        <v>103.125</v>
      </c>
      <c r="BH17" s="47">
        <v>104.22499999999999</v>
      </c>
      <c r="BI17" s="47">
        <v>106.6</v>
      </c>
      <c r="BJ17" s="47">
        <v>110.6</v>
      </c>
      <c r="BK17" s="47">
        <v>110.7</v>
      </c>
      <c r="BL17" s="47">
        <v>115.25</v>
      </c>
      <c r="BM17" s="47">
        <v>120.25</v>
      </c>
      <c r="BN17" s="47">
        <v>124.75</v>
      </c>
      <c r="BO17" s="47">
        <v>131.67500000000001</v>
      </c>
      <c r="BP17" s="47">
        <v>135.35</v>
      </c>
      <c r="BQ17" s="47">
        <v>138.02500000000001</v>
      </c>
      <c r="BR17" s="47">
        <v>142.25</v>
      </c>
      <c r="BS17" s="47">
        <v>146.47499999999999</v>
      </c>
      <c r="BT17" s="47">
        <v>152.9</v>
      </c>
      <c r="BU17" s="47">
        <v>154.44999999999999</v>
      </c>
      <c r="BV17" s="47">
        <v>156.80000000000001</v>
      </c>
      <c r="BW17" s="47">
        <v>163.6</v>
      </c>
      <c r="BX17" s="47">
        <v>165.65</v>
      </c>
      <c r="BY17" s="47">
        <v>166.9</v>
      </c>
      <c r="BZ17" s="47">
        <v>168.375</v>
      </c>
      <c r="CA17" s="47">
        <v>169.4</v>
      </c>
      <c r="CB17" s="47">
        <v>175.57499999999999</v>
      </c>
      <c r="CC17" s="47">
        <v>179.72499999999999</v>
      </c>
      <c r="CD17" s="47">
        <v>183.77500000000001</v>
      </c>
      <c r="CE17" s="47">
        <v>187.1</v>
      </c>
      <c r="CF17" s="47">
        <v>187.17500000000001</v>
      </c>
      <c r="CG17" s="47">
        <v>191.15</v>
      </c>
      <c r="CH17" s="47">
        <v>192.1</v>
      </c>
      <c r="CI17" s="47">
        <v>192.55</v>
      </c>
      <c r="CJ17" s="47">
        <v>194.85</v>
      </c>
      <c r="CK17" s="47">
        <v>194.32499999999999</v>
      </c>
      <c r="CL17" s="47">
        <v>200.57499999999999</v>
      </c>
      <c r="CM17" s="47">
        <v>202.55</v>
      </c>
      <c r="CN17" s="47">
        <v>209.4</v>
      </c>
      <c r="CO17" s="47">
        <v>217.22499999999999</v>
      </c>
      <c r="CP17" s="47">
        <v>222.25</v>
      </c>
      <c r="CQ17" s="47">
        <v>226.52500000000001</v>
      </c>
      <c r="CR17" s="47">
        <v>229.7</v>
      </c>
      <c r="CS17" s="47">
        <v>239.65</v>
      </c>
      <c r="CT17" s="47">
        <v>243.05</v>
      </c>
      <c r="CU17" s="47">
        <v>245.97499999999999</v>
      </c>
      <c r="CV17" s="47">
        <v>249.97499999999999</v>
      </c>
      <c r="CW17" s="47">
        <v>252</v>
      </c>
      <c r="CX17" s="47">
        <v>267.72500000000002</v>
      </c>
      <c r="CY17" s="47">
        <v>272.8</v>
      </c>
      <c r="CZ17" s="47">
        <v>283.7</v>
      </c>
      <c r="DA17" s="47">
        <v>290.27499999999998</v>
      </c>
      <c r="DB17" s="47">
        <v>289.85000000000002</v>
      </c>
      <c r="DC17" s="47">
        <v>291.2</v>
      </c>
      <c r="DD17" s="47">
        <v>288</v>
      </c>
      <c r="DE17" s="47">
        <v>286.67500000000001</v>
      </c>
      <c r="DF17" s="47">
        <v>297.32499999999999</v>
      </c>
      <c r="DG17" s="47">
        <v>296.35000000000002</v>
      </c>
      <c r="DH17" s="47">
        <v>300.02499999999998</v>
      </c>
      <c r="DI17" s="47">
        <v>309.07499999999999</v>
      </c>
      <c r="DJ17" s="47">
        <v>315.67500000000001</v>
      </c>
      <c r="DK17" s="47">
        <v>320.22500000000002</v>
      </c>
      <c r="DL17" s="47">
        <v>329.97500000000002</v>
      </c>
      <c r="DM17" s="47">
        <v>337.9</v>
      </c>
      <c r="DN17" s="47">
        <v>334.52499999999998</v>
      </c>
      <c r="DO17" s="47">
        <v>330.32499999999999</v>
      </c>
      <c r="DP17" s="47">
        <v>320.625</v>
      </c>
      <c r="DQ17" s="47">
        <v>304.22500000000002</v>
      </c>
      <c r="DR17" s="47">
        <v>293.64999999999998</v>
      </c>
      <c r="DS17" s="47">
        <v>300.05</v>
      </c>
      <c r="DT17" s="47">
        <v>309</v>
      </c>
      <c r="DU17" s="47">
        <v>309.97500000000002</v>
      </c>
      <c r="DV17" s="47">
        <v>305.39999999999998</v>
      </c>
      <c r="DW17" s="47">
        <v>304.45</v>
      </c>
      <c r="DX17" s="47">
        <v>305</v>
      </c>
      <c r="DY17" s="47">
        <v>313.32499999999999</v>
      </c>
      <c r="DZ17" s="47">
        <v>327.42500000000001</v>
      </c>
      <c r="EA17" s="47">
        <v>334.82499999999999</v>
      </c>
      <c r="EB17" s="47">
        <v>341.85</v>
      </c>
      <c r="EC17" s="47">
        <v>342.97500000000002</v>
      </c>
      <c r="ED17" s="47">
        <v>351.125</v>
      </c>
      <c r="EE17" s="47">
        <v>357.7</v>
      </c>
      <c r="EF17" s="47">
        <v>365.7</v>
      </c>
      <c r="EG17" s="47">
        <v>365.625</v>
      </c>
      <c r="EH17" s="47">
        <v>376.95</v>
      </c>
      <c r="EI17" s="47">
        <v>392.25</v>
      </c>
      <c r="EJ17" s="47">
        <v>399.52499999999998</v>
      </c>
      <c r="EK17" s="47">
        <v>399</v>
      </c>
      <c r="EL17" s="47">
        <v>414.15</v>
      </c>
      <c r="EM17" s="47">
        <v>422.35</v>
      </c>
      <c r="EN17" s="47">
        <v>428.75</v>
      </c>
      <c r="EO17" s="47">
        <v>442.15</v>
      </c>
      <c r="EP17" s="47">
        <v>452.3</v>
      </c>
      <c r="EQ17" s="47">
        <v>459.5</v>
      </c>
      <c r="ER17" s="47">
        <v>473</v>
      </c>
      <c r="ES17" s="47">
        <v>470.9</v>
      </c>
      <c r="ET17" s="47">
        <v>443.2</v>
      </c>
      <c r="EU17" s="47">
        <v>407.82499999999999</v>
      </c>
      <c r="EV17" s="47">
        <v>410.5</v>
      </c>
      <c r="EW17" s="47">
        <v>425.67500000000001</v>
      </c>
      <c r="EX17" s="47">
        <v>449.125</v>
      </c>
      <c r="EY17" s="47">
        <v>459.22500000000002</v>
      </c>
      <c r="EZ17" s="47">
        <v>469.32499999999999</v>
      </c>
      <c r="FA17" s="47">
        <v>482.75</v>
      </c>
      <c r="FB17" s="47">
        <v>495.95</v>
      </c>
      <c r="FC17" s="47">
        <v>500.2</v>
      </c>
      <c r="FD17" s="47">
        <v>508.67500000000001</v>
      </c>
      <c r="FE17" s="47">
        <v>515.67499999999995</v>
      </c>
      <c r="FF17" s="47">
        <v>519.6</v>
      </c>
      <c r="FG17" s="47">
        <v>525.92499999999995</v>
      </c>
      <c r="FH17" s="47">
        <v>531.125</v>
      </c>
      <c r="FI17" s="47">
        <v>534.375</v>
      </c>
      <c r="FJ17" s="47">
        <v>534.875</v>
      </c>
      <c r="FK17" s="47">
        <v>537.65</v>
      </c>
      <c r="FL17" s="47">
        <v>542.52499999999998</v>
      </c>
      <c r="FM17" s="47">
        <v>547.17499999999995</v>
      </c>
      <c r="FN17" s="47">
        <v>562.95000000000005</v>
      </c>
      <c r="FO17" s="47">
        <v>557.54999999999995</v>
      </c>
      <c r="FP17" s="47">
        <v>569.6</v>
      </c>
      <c r="FQ17" s="47">
        <v>571.95000000000005</v>
      </c>
      <c r="FR17" s="47">
        <v>576.67499999999995</v>
      </c>
      <c r="FS17" s="47">
        <v>572.125</v>
      </c>
      <c r="FT17" s="47">
        <v>573.65</v>
      </c>
      <c r="FU17" s="47">
        <v>569.02499999999998</v>
      </c>
      <c r="FV17" s="47">
        <v>568.25</v>
      </c>
      <c r="FW17" s="47">
        <v>566.625</v>
      </c>
      <c r="FX17" s="47">
        <v>571.02499999999998</v>
      </c>
      <c r="FY17" s="47">
        <v>580.27499999999998</v>
      </c>
      <c r="FZ17" s="47">
        <v>575.95000000000005</v>
      </c>
      <c r="GA17" s="47">
        <v>589.97500000000002</v>
      </c>
      <c r="GB17" s="47">
        <v>591.97500000000002</v>
      </c>
      <c r="GC17" s="47">
        <v>595.45000000000005</v>
      </c>
      <c r="GD17" s="47">
        <v>610.875</v>
      </c>
      <c r="GE17" s="47">
        <v>614.82500000000005</v>
      </c>
      <c r="GF17" s="47">
        <v>618.17499999999995</v>
      </c>
      <c r="GG17" s="47">
        <v>610.45000000000005</v>
      </c>
      <c r="GH17" s="47">
        <v>612.97500000000002</v>
      </c>
      <c r="GI17" s="47">
        <v>618.72500000000002</v>
      </c>
      <c r="GJ17" s="47">
        <v>615.6</v>
      </c>
      <c r="GK17" s="47">
        <v>615.72500000000002</v>
      </c>
      <c r="GL17" s="47">
        <v>619.47500000000002</v>
      </c>
      <c r="GM17" s="47">
        <v>592.95000000000005</v>
      </c>
      <c r="GN17" s="47">
        <v>467.75</v>
      </c>
      <c r="GO17" s="47">
        <v>526.25</v>
      </c>
      <c r="GP17" s="47">
        <v>558.4</v>
      </c>
      <c r="GQ17" s="47">
        <v>558.85</v>
      </c>
      <c r="GR17" s="47">
        <v>563.29999999999995</v>
      </c>
      <c r="GS17" s="47">
        <v>564.57500000000005</v>
      </c>
      <c r="GT17" s="47">
        <v>597.57500000000005</v>
      </c>
      <c r="GU17" s="47">
        <v>590.54999999999995</v>
      </c>
      <c r="GV17" s="47">
        <v>608.42499999999995</v>
      </c>
      <c r="GW17" s="47">
        <v>629.375</v>
      </c>
      <c r="GX17" s="47">
        <v>627.57500000000005</v>
      </c>
      <c r="GY17" s="47">
        <v>630.625</v>
      </c>
      <c r="GZ17" s="47">
        <v>622.9</v>
      </c>
      <c r="HA17" s="47">
        <v>630.375</v>
      </c>
      <c r="HB17" s="47">
        <v>639.9</v>
      </c>
      <c r="HC17" s="47">
        <v>642.95000000000005</v>
      </c>
      <c r="HD17" s="47">
        <v>644.6</v>
      </c>
      <c r="HE17" s="47">
        <v>658.5</v>
      </c>
      <c r="HF17" s="48">
        <v>664.59990000000005</v>
      </c>
      <c r="HG17" s="48">
        <v>669.3229</v>
      </c>
      <c r="HH17" s="48">
        <v>674.47410000000002</v>
      </c>
      <c r="HI17" s="48">
        <v>680.86760000000004</v>
      </c>
      <c r="HJ17" s="48">
        <v>687.30489999999998</v>
      </c>
      <c r="HK17" s="48">
        <v>693.09090000000003</v>
      </c>
      <c r="HL17" s="48">
        <v>698.39790000000005</v>
      </c>
      <c r="HM17" s="48">
        <v>703.55380000000002</v>
      </c>
      <c r="HN17" s="48">
        <v>708.66780000000006</v>
      </c>
      <c r="HO17" s="48">
        <v>713.39269999999999</v>
      </c>
      <c r="HP17" s="48">
        <v>717.67560000000003</v>
      </c>
      <c r="HQ17" s="48">
        <v>721.74429999999995</v>
      </c>
      <c r="HR17" s="48">
        <v>725.28589999999997</v>
      </c>
      <c r="HS17" s="48">
        <v>728.19320000000005</v>
      </c>
      <c r="HT17" s="48">
        <v>729.68510000000003</v>
      </c>
      <c r="HU17" s="48">
        <v>731.64170000000001</v>
      </c>
      <c r="HV17" s="48">
        <v>733.81849999999997</v>
      </c>
      <c r="HW17" s="48">
        <v>737.29139999999995</v>
      </c>
      <c r="HX17" s="48">
        <v>739.73689999999999</v>
      </c>
      <c r="HY17" s="48">
        <v>743.52250000000004</v>
      </c>
      <c r="HZ17" s="48">
        <v>747.70029999999997</v>
      </c>
      <c r="IA17" s="48">
        <v>0</v>
      </c>
      <c r="IB17" s="48">
        <v>0</v>
      </c>
      <c r="IC17" s="48">
        <v>0</v>
      </c>
      <c r="ID17" s="48">
        <v>0</v>
      </c>
      <c r="IE17" s="48">
        <v>0</v>
      </c>
      <c r="IF17" s="48">
        <v>0</v>
      </c>
      <c r="IG17" s="48">
        <v>0</v>
      </c>
      <c r="IH17" s="48">
        <v>0</v>
      </c>
      <c r="II17" s="48">
        <v>0</v>
      </c>
      <c r="IJ17" s="48">
        <v>0</v>
      </c>
      <c r="IK17" s="48">
        <v>0</v>
      </c>
      <c r="IL17" s="48">
        <v>0</v>
      </c>
      <c r="IM17" s="48">
        <v>0</v>
      </c>
      <c r="IN17" s="48">
        <v>0</v>
      </c>
      <c r="IO17" s="48">
        <v>0</v>
      </c>
      <c r="IP17" s="48">
        <v>0</v>
      </c>
      <c r="IQ17" s="48">
        <v>0</v>
      </c>
      <c r="IR17" s="48">
        <v>0</v>
      </c>
      <c r="IS17" s="48">
        <v>0</v>
      </c>
      <c r="IT17" s="48">
        <v>0</v>
      </c>
      <c r="IU17" s="48">
        <v>0</v>
      </c>
      <c r="IV17" s="48">
        <v>0</v>
      </c>
      <c r="IW17" s="48">
        <v>0</v>
      </c>
      <c r="IX17" s="48">
        <v>0</v>
      </c>
      <c r="IY17" s="48">
        <v>0</v>
      </c>
      <c r="IZ17" s="48">
        <v>0</v>
      </c>
      <c r="JA17" s="48">
        <v>0</v>
      </c>
      <c r="JB17" s="48">
        <v>0</v>
      </c>
      <c r="JC17" s="48">
        <v>0</v>
      </c>
      <c r="JD17" s="48">
        <v>0</v>
      </c>
      <c r="JE17" s="48">
        <v>0</v>
      </c>
      <c r="JF17" s="48">
        <v>0</v>
      </c>
      <c r="JG17" s="48">
        <v>0</v>
      </c>
      <c r="JH17" s="48">
        <v>0</v>
      </c>
      <c r="JI17" s="48">
        <v>0</v>
      </c>
      <c r="JJ17" s="48">
        <v>0</v>
      </c>
      <c r="JK17" s="48">
        <v>0</v>
      </c>
      <c r="JL17" s="48">
        <v>0</v>
      </c>
      <c r="JM17" s="48">
        <v>0</v>
      </c>
      <c r="JN17" s="48">
        <v>0</v>
      </c>
      <c r="JO17" s="48">
        <v>0</v>
      </c>
      <c r="JP17" s="48">
        <v>0</v>
      </c>
      <c r="JQ17" s="48">
        <v>0</v>
      </c>
      <c r="JR17" s="48">
        <v>0</v>
      </c>
      <c r="JS17" s="48">
        <v>0</v>
      </c>
      <c r="JT17" s="48">
        <v>0</v>
      </c>
      <c r="JU17" s="48">
        <v>0</v>
      </c>
      <c r="JV17" s="48">
        <v>0</v>
      </c>
      <c r="JW17" s="48">
        <v>0</v>
      </c>
      <c r="JX17" s="48">
        <v>0</v>
      </c>
      <c r="JY17" s="48">
        <v>0</v>
      </c>
      <c r="JZ17" s="48">
        <v>0</v>
      </c>
      <c r="KA17" s="48">
        <v>0</v>
      </c>
      <c r="KB17" s="48">
        <v>0</v>
      </c>
      <c r="KC17" s="48">
        <v>0</v>
      </c>
      <c r="KD17" s="48">
        <v>0</v>
      </c>
      <c r="KE17" s="48">
        <v>0</v>
      </c>
      <c r="KF17" s="48">
        <v>0</v>
      </c>
      <c r="KG17" s="48">
        <v>0</v>
      </c>
      <c r="KH17" s="48">
        <v>0</v>
      </c>
      <c r="KI17" s="48">
        <v>0</v>
      </c>
      <c r="KJ17" s="48">
        <v>0</v>
      </c>
      <c r="KK17" s="48">
        <v>0</v>
      </c>
      <c r="KL17" s="48">
        <v>0</v>
      </c>
      <c r="KM17" s="48">
        <v>0</v>
      </c>
      <c r="KN17" s="48">
        <v>0</v>
      </c>
      <c r="KO17" s="48">
        <v>0</v>
      </c>
      <c r="KP17" s="48">
        <v>0</v>
      </c>
      <c r="KQ17" s="48">
        <v>0</v>
      </c>
      <c r="KR17" s="48">
        <v>0</v>
      </c>
      <c r="KS17" s="48">
        <v>0</v>
      </c>
      <c r="KT17" s="48">
        <v>0</v>
      </c>
      <c r="KU17" s="48">
        <v>0</v>
      </c>
      <c r="KV17" s="48">
        <v>0</v>
      </c>
      <c r="KW17" s="48">
        <v>0</v>
      </c>
      <c r="KX17" s="48">
        <v>0</v>
      </c>
      <c r="KY17" s="48">
        <v>0</v>
      </c>
      <c r="KZ17" s="48">
        <v>0</v>
      </c>
      <c r="LA17" s="48">
        <v>0</v>
      </c>
      <c r="LB17" s="48">
        <v>0</v>
      </c>
      <c r="LC17" s="48">
        <v>0</v>
      </c>
      <c r="LD17" s="48">
        <v>0</v>
      </c>
      <c r="LE17" s="48">
        <v>0</v>
      </c>
      <c r="LF17" s="48">
        <v>0</v>
      </c>
      <c r="LG17" s="48">
        <v>0</v>
      </c>
      <c r="LH17" s="48">
        <v>0</v>
      </c>
      <c r="LI17" s="48">
        <v>0</v>
      </c>
      <c r="LJ17" s="48">
        <v>0</v>
      </c>
      <c r="LK17" s="48">
        <v>0</v>
      </c>
      <c r="LL17" s="48">
        <v>0</v>
      </c>
      <c r="LM17" s="48">
        <v>0</v>
      </c>
      <c r="LN17" s="48">
        <v>0</v>
      </c>
      <c r="LO17" s="48">
        <v>0</v>
      </c>
      <c r="LP17" s="48">
        <v>0</v>
      </c>
      <c r="LQ17" s="48">
        <v>0</v>
      </c>
      <c r="LR17" s="48">
        <v>0</v>
      </c>
      <c r="LS17" s="48">
        <v>0</v>
      </c>
      <c r="LT17" s="48">
        <v>0</v>
      </c>
      <c r="LU17" s="48">
        <v>0</v>
      </c>
      <c r="LV17" s="48">
        <v>0</v>
      </c>
      <c r="LW17" s="48">
        <v>0</v>
      </c>
      <c r="LX17" s="48">
        <v>0</v>
      </c>
      <c r="LY17" s="48">
        <v>0</v>
      </c>
      <c r="LZ17" s="48">
        <v>0</v>
      </c>
      <c r="MA17" s="48">
        <v>0</v>
      </c>
      <c r="MB17" s="48">
        <v>0</v>
      </c>
      <c r="MC17" s="48">
        <v>0</v>
      </c>
      <c r="MD17" s="48">
        <v>0</v>
      </c>
      <c r="ME17" s="48">
        <v>0</v>
      </c>
      <c r="MF17" s="48">
        <v>0</v>
      </c>
      <c r="MG17" s="48">
        <v>0</v>
      </c>
      <c r="MH17" s="48">
        <v>0</v>
      </c>
      <c r="MI17" s="48">
        <v>0</v>
      </c>
      <c r="MJ17" s="48">
        <v>0</v>
      </c>
      <c r="MK17" s="48">
        <v>0</v>
      </c>
      <c r="ML17" s="48">
        <v>0</v>
      </c>
      <c r="MM17" s="48">
        <v>0</v>
      </c>
      <c r="MN17" s="48">
        <v>0</v>
      </c>
      <c r="MO17" s="48">
        <v>0</v>
      </c>
      <c r="MP17" s="48">
        <v>0</v>
      </c>
      <c r="MQ17" s="48">
        <v>0</v>
      </c>
      <c r="MR17" s="48">
        <v>0</v>
      </c>
      <c r="MS17" s="48">
        <v>0</v>
      </c>
      <c r="MT17" s="48">
        <v>0</v>
      </c>
      <c r="MU17" t="s">
        <v>2315</v>
      </c>
      <c r="MV17" t="b">
        <v>1</v>
      </c>
      <c r="MW17" s="6" t="s">
        <v>2316</v>
      </c>
      <c r="MX17" t="s">
        <v>304</v>
      </c>
      <c r="MY17">
        <v>2024</v>
      </c>
      <c r="MZ17">
        <v>3</v>
      </c>
      <c r="NA17" t="s">
        <v>304</v>
      </c>
      <c r="NB17" s="6" t="s">
        <v>2326</v>
      </c>
      <c r="NC17" s="6" t="s">
        <v>2327</v>
      </c>
      <c r="ND17" t="s">
        <v>627</v>
      </c>
      <c r="NE17" t="s">
        <v>628</v>
      </c>
      <c r="NF17" s="6" t="s">
        <v>2346</v>
      </c>
    </row>
    <row r="18" spans="1:370" x14ac:dyDescent="0.25">
      <c r="A18" t="s">
        <v>906</v>
      </c>
      <c r="B18" t="s">
        <v>2328</v>
      </c>
      <c r="C18" s="6" t="s">
        <v>2345</v>
      </c>
      <c r="D18" t="s">
        <v>2304</v>
      </c>
      <c r="E18" t="s">
        <v>2305</v>
      </c>
      <c r="F18" t="s">
        <v>2306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  <c r="AH18" s="47">
        <v>0</v>
      </c>
      <c r="AI18" s="47">
        <v>41769</v>
      </c>
      <c r="AJ18" s="47">
        <v>40270</v>
      </c>
      <c r="AK18" s="47">
        <v>36904</v>
      </c>
      <c r="AL18" s="47">
        <v>36054</v>
      </c>
      <c r="AM18" s="47">
        <v>34504</v>
      </c>
      <c r="AN18" s="47">
        <v>36432</v>
      </c>
      <c r="AO18" s="47">
        <v>40446</v>
      </c>
      <c r="AP18" s="47">
        <v>39200</v>
      </c>
      <c r="AQ18" s="47">
        <v>38853</v>
      </c>
      <c r="AR18" s="47">
        <v>40506</v>
      </c>
      <c r="AS18" s="47">
        <v>39271</v>
      </c>
      <c r="AT18" s="47">
        <v>38776</v>
      </c>
      <c r="AU18" s="47">
        <v>40491</v>
      </c>
      <c r="AV18" s="47">
        <v>41549</v>
      </c>
      <c r="AW18" s="47">
        <v>41802</v>
      </c>
      <c r="AX18" s="47">
        <v>43271</v>
      </c>
      <c r="AY18" s="47">
        <v>43672</v>
      </c>
      <c r="AZ18" s="47">
        <v>45571</v>
      </c>
      <c r="BA18" s="47">
        <v>45901</v>
      </c>
      <c r="BB18" s="47">
        <v>47773</v>
      </c>
      <c r="BC18" s="47">
        <v>47820</v>
      </c>
      <c r="BD18" s="47">
        <v>46572</v>
      </c>
      <c r="BE18" s="47">
        <v>45666</v>
      </c>
      <c r="BF18" s="47">
        <v>47146</v>
      </c>
      <c r="BG18" s="47">
        <v>48298</v>
      </c>
      <c r="BH18" s="47">
        <v>49988</v>
      </c>
      <c r="BI18" s="47">
        <v>50344</v>
      </c>
      <c r="BJ18" s="47">
        <v>51050</v>
      </c>
      <c r="BK18" s="47">
        <v>50423</v>
      </c>
      <c r="BL18" s="47">
        <v>52940</v>
      </c>
      <c r="BM18" s="47">
        <v>55384</v>
      </c>
      <c r="BN18" s="47">
        <v>56457</v>
      </c>
      <c r="BO18" s="47">
        <v>57025</v>
      </c>
      <c r="BP18" s="47">
        <v>59388</v>
      </c>
      <c r="BQ18" s="47">
        <v>60945</v>
      </c>
      <c r="BR18" s="47">
        <v>64442</v>
      </c>
      <c r="BS18" s="47">
        <v>65266</v>
      </c>
      <c r="BT18" s="47">
        <v>63935</v>
      </c>
      <c r="BU18" s="47">
        <v>65429</v>
      </c>
      <c r="BV18" s="47">
        <v>64379</v>
      </c>
      <c r="BW18" s="47">
        <v>65982</v>
      </c>
      <c r="BX18" s="47">
        <v>65805</v>
      </c>
      <c r="BY18" s="47">
        <v>64692</v>
      </c>
      <c r="BZ18" s="47">
        <v>63581</v>
      </c>
      <c r="CA18" s="47">
        <v>61468</v>
      </c>
      <c r="CB18" s="47">
        <v>61739</v>
      </c>
      <c r="CC18" s="47">
        <v>62111</v>
      </c>
      <c r="CD18" s="47">
        <v>63016</v>
      </c>
      <c r="CE18" s="47">
        <v>64113</v>
      </c>
      <c r="CF18" s="47">
        <v>67044</v>
      </c>
      <c r="CG18" s="47">
        <v>66329</v>
      </c>
      <c r="CH18" s="47">
        <v>67108</v>
      </c>
      <c r="CI18" s="47">
        <v>67657</v>
      </c>
      <c r="CJ18" s="47">
        <v>67128</v>
      </c>
      <c r="CK18" s="47">
        <v>68591</v>
      </c>
      <c r="CL18" s="47">
        <v>69458</v>
      </c>
      <c r="CM18" s="47">
        <v>71093</v>
      </c>
      <c r="CN18" s="47">
        <v>71729</v>
      </c>
      <c r="CO18" s="47">
        <v>71371</v>
      </c>
      <c r="CP18" s="47">
        <v>74297</v>
      </c>
      <c r="CQ18" s="47">
        <v>73011</v>
      </c>
      <c r="CR18" s="47">
        <v>75654</v>
      </c>
      <c r="CS18" s="47">
        <v>77304</v>
      </c>
      <c r="CT18" s="47">
        <v>77893</v>
      </c>
      <c r="CU18" s="47">
        <v>80910</v>
      </c>
      <c r="CV18" s="47">
        <v>81887</v>
      </c>
      <c r="CW18" s="47">
        <v>83534</v>
      </c>
      <c r="CX18" s="47">
        <v>85481</v>
      </c>
      <c r="CY18" s="47">
        <v>87548</v>
      </c>
      <c r="CZ18" s="47">
        <v>92186</v>
      </c>
      <c r="DA18" s="47">
        <v>91282</v>
      </c>
      <c r="DB18" s="47">
        <v>93433</v>
      </c>
      <c r="DC18" s="47">
        <v>95868</v>
      </c>
      <c r="DD18" s="47">
        <v>98132</v>
      </c>
      <c r="DE18" s="47">
        <v>98822</v>
      </c>
      <c r="DF18" s="47">
        <v>98825</v>
      </c>
      <c r="DG18" s="47">
        <v>101888</v>
      </c>
      <c r="DH18" s="47">
        <v>103093</v>
      </c>
      <c r="DI18" s="47">
        <v>106806</v>
      </c>
      <c r="DJ18" s="47">
        <v>108843</v>
      </c>
      <c r="DK18" s="47">
        <v>110301</v>
      </c>
      <c r="DL18" s="47">
        <v>113789</v>
      </c>
      <c r="DM18" s="47">
        <v>116055</v>
      </c>
      <c r="DN18" s="47">
        <v>120091</v>
      </c>
      <c r="DO18" s="47">
        <v>122754</v>
      </c>
      <c r="DP18" s="47">
        <v>123401</v>
      </c>
      <c r="DQ18" s="47">
        <v>121607</v>
      </c>
      <c r="DR18" s="47">
        <v>120993</v>
      </c>
      <c r="DS18" s="47">
        <v>125120</v>
      </c>
      <c r="DT18" s="47">
        <v>130137</v>
      </c>
      <c r="DU18" s="47">
        <v>128297</v>
      </c>
      <c r="DV18" s="47">
        <v>128358</v>
      </c>
      <c r="DW18" s="47">
        <v>129063</v>
      </c>
      <c r="DX18" s="47">
        <v>128433</v>
      </c>
      <c r="DY18" s="47">
        <v>129523</v>
      </c>
      <c r="DZ18" s="47">
        <v>133300</v>
      </c>
      <c r="EA18" s="47">
        <v>133996</v>
      </c>
      <c r="EB18" s="47">
        <v>137259</v>
      </c>
      <c r="EC18" s="47">
        <v>141008</v>
      </c>
      <c r="ED18" s="47">
        <v>143089</v>
      </c>
      <c r="EE18" s="47">
        <v>142425</v>
      </c>
      <c r="EF18" s="47">
        <v>148309</v>
      </c>
      <c r="EG18" s="47">
        <v>149958</v>
      </c>
      <c r="EH18" s="47">
        <v>153800</v>
      </c>
      <c r="EI18" s="47">
        <v>170751</v>
      </c>
      <c r="EJ18" s="47">
        <v>174542</v>
      </c>
      <c r="EK18" s="47">
        <v>156126</v>
      </c>
      <c r="EL18" s="47">
        <v>155938</v>
      </c>
      <c r="EM18" s="47">
        <v>160014</v>
      </c>
      <c r="EN18" s="47">
        <v>159398</v>
      </c>
      <c r="EO18" s="47">
        <v>164710</v>
      </c>
      <c r="EP18" s="47">
        <v>164064</v>
      </c>
      <c r="EQ18" s="47">
        <v>164791</v>
      </c>
      <c r="ER18" s="47">
        <v>163780</v>
      </c>
      <c r="ES18" s="47">
        <v>160848</v>
      </c>
      <c r="ET18" s="47">
        <v>152350</v>
      </c>
      <c r="EU18" s="47">
        <v>146327</v>
      </c>
      <c r="EV18" s="47">
        <v>146677</v>
      </c>
      <c r="EW18" s="47">
        <v>150636</v>
      </c>
      <c r="EX18" s="47">
        <v>153109</v>
      </c>
      <c r="EY18" s="47">
        <v>155913</v>
      </c>
      <c r="EZ18" s="47">
        <v>160853</v>
      </c>
      <c r="FA18" s="47">
        <v>166050</v>
      </c>
      <c r="FB18" s="47">
        <v>167478</v>
      </c>
      <c r="FC18" s="47">
        <v>163551</v>
      </c>
      <c r="FD18" s="47">
        <v>168441</v>
      </c>
      <c r="FE18" s="47">
        <v>168134</v>
      </c>
      <c r="FF18" s="47">
        <v>169238</v>
      </c>
      <c r="FG18" s="47">
        <v>170581</v>
      </c>
      <c r="FH18" s="47">
        <v>173796</v>
      </c>
      <c r="FI18" s="47">
        <v>172124</v>
      </c>
      <c r="FJ18" s="47">
        <v>169344</v>
      </c>
      <c r="FK18" s="47">
        <v>169789</v>
      </c>
      <c r="FL18" s="47">
        <v>178386</v>
      </c>
      <c r="FM18" s="47">
        <v>177941</v>
      </c>
      <c r="FN18" s="47">
        <v>181946</v>
      </c>
      <c r="FO18" s="47">
        <v>179155</v>
      </c>
      <c r="FP18" s="47">
        <v>180159</v>
      </c>
      <c r="FQ18" s="47">
        <v>186677</v>
      </c>
      <c r="FR18" s="47">
        <v>198146</v>
      </c>
      <c r="FS18" s="47">
        <v>196687</v>
      </c>
      <c r="FT18" s="47">
        <v>192342</v>
      </c>
      <c r="FU18" s="47">
        <v>192126</v>
      </c>
      <c r="FV18" s="47">
        <v>199855</v>
      </c>
      <c r="FW18" s="47">
        <v>199056</v>
      </c>
      <c r="FX18" s="47">
        <v>201432</v>
      </c>
      <c r="FY18" s="47">
        <v>208250</v>
      </c>
      <c r="FZ18" s="47">
        <v>203353</v>
      </c>
      <c r="GA18" s="47">
        <v>205761</v>
      </c>
      <c r="GB18" s="47">
        <v>211268</v>
      </c>
      <c r="GC18" s="47">
        <v>212304</v>
      </c>
      <c r="GD18" s="47">
        <v>208444</v>
      </c>
      <c r="GE18" s="47">
        <v>212313</v>
      </c>
      <c r="GF18" s="47">
        <v>213752</v>
      </c>
      <c r="GG18" s="47">
        <v>214831</v>
      </c>
      <c r="GH18" s="47">
        <v>222831</v>
      </c>
      <c r="GI18" s="47">
        <v>238575</v>
      </c>
      <c r="GJ18" s="47">
        <v>216413</v>
      </c>
      <c r="GK18" s="47">
        <v>219598</v>
      </c>
      <c r="GL18" s="47">
        <v>212636</v>
      </c>
      <c r="GM18" s="47">
        <v>204826</v>
      </c>
      <c r="GN18" s="47">
        <v>154302</v>
      </c>
      <c r="GO18" s="47">
        <v>180964</v>
      </c>
      <c r="GP18" s="47">
        <v>206192</v>
      </c>
      <c r="GQ18" s="47">
        <v>190277</v>
      </c>
      <c r="GR18" s="47">
        <v>193365</v>
      </c>
      <c r="GS18" s="47">
        <v>201109</v>
      </c>
      <c r="GT18" s="47">
        <v>204893</v>
      </c>
      <c r="GU18" s="47">
        <v>225154</v>
      </c>
      <c r="GV18" s="47">
        <v>226514</v>
      </c>
      <c r="GW18" s="47">
        <v>219547</v>
      </c>
      <c r="GX18" s="47">
        <v>220951</v>
      </c>
      <c r="GY18" s="47">
        <v>215499</v>
      </c>
      <c r="GZ18" s="47">
        <v>218447</v>
      </c>
      <c r="HA18" s="47">
        <v>213124</v>
      </c>
      <c r="HB18" s="47">
        <v>214872</v>
      </c>
      <c r="HC18" s="47">
        <v>212243</v>
      </c>
      <c r="HD18" s="47">
        <v>225711</v>
      </c>
      <c r="HE18" s="48">
        <v>223562.7</v>
      </c>
      <c r="HF18" s="48">
        <v>224478.2</v>
      </c>
      <c r="HG18" s="48">
        <v>226175.9</v>
      </c>
      <c r="HH18" s="48">
        <v>227848.8</v>
      </c>
      <c r="HI18" s="48">
        <v>229502.1</v>
      </c>
      <c r="HJ18" s="48">
        <v>231093.5</v>
      </c>
      <c r="HK18" s="48">
        <v>232607.2</v>
      </c>
      <c r="HL18" s="48">
        <v>233683.8</v>
      </c>
      <c r="HM18" s="48">
        <v>234336.6</v>
      </c>
      <c r="HN18" s="48">
        <v>234671</v>
      </c>
      <c r="HO18" s="48">
        <v>234659.8</v>
      </c>
      <c r="HP18" s="48">
        <v>234577.7</v>
      </c>
      <c r="HQ18" s="48">
        <v>234555.2</v>
      </c>
      <c r="HR18" s="48">
        <v>234654.5</v>
      </c>
      <c r="HS18" s="48">
        <v>234946.6</v>
      </c>
      <c r="HT18" s="48">
        <v>235345</v>
      </c>
      <c r="HU18" s="48">
        <v>235818.4</v>
      </c>
      <c r="HV18" s="48">
        <v>236339.20000000001</v>
      </c>
      <c r="HW18" s="48">
        <v>236883.3</v>
      </c>
      <c r="HX18" s="48">
        <v>237454.7</v>
      </c>
      <c r="HY18" s="48">
        <v>238083.6</v>
      </c>
      <c r="HZ18" s="48">
        <v>238763.8</v>
      </c>
      <c r="IA18" s="48">
        <v>0</v>
      </c>
      <c r="IB18" s="48">
        <v>0</v>
      </c>
      <c r="IC18" s="48">
        <v>0</v>
      </c>
      <c r="ID18" s="48">
        <v>0</v>
      </c>
      <c r="IE18" s="48">
        <v>0</v>
      </c>
      <c r="IF18" s="48">
        <v>0</v>
      </c>
      <c r="IG18" s="48">
        <v>0</v>
      </c>
      <c r="IH18" s="48">
        <v>0</v>
      </c>
      <c r="II18" s="48">
        <v>0</v>
      </c>
      <c r="IJ18" s="48">
        <v>0</v>
      </c>
      <c r="IK18" s="48">
        <v>0</v>
      </c>
      <c r="IL18" s="48">
        <v>0</v>
      </c>
      <c r="IM18" s="48">
        <v>0</v>
      </c>
      <c r="IN18" s="48">
        <v>0</v>
      </c>
      <c r="IO18" s="48">
        <v>0</v>
      </c>
      <c r="IP18" s="48">
        <v>0</v>
      </c>
      <c r="IQ18" s="48">
        <v>0</v>
      </c>
      <c r="IR18" s="48">
        <v>0</v>
      </c>
      <c r="IS18" s="48">
        <v>0</v>
      </c>
      <c r="IT18" s="48">
        <v>0</v>
      </c>
      <c r="IU18" s="48">
        <v>0</v>
      </c>
      <c r="IV18" s="48">
        <v>0</v>
      </c>
      <c r="IW18" s="48">
        <v>0</v>
      </c>
      <c r="IX18" s="48">
        <v>0</v>
      </c>
      <c r="IY18" s="48">
        <v>0</v>
      </c>
      <c r="IZ18" s="48">
        <v>0</v>
      </c>
      <c r="JA18" s="48">
        <v>0</v>
      </c>
      <c r="JB18" s="48">
        <v>0</v>
      </c>
      <c r="JC18" s="48">
        <v>0</v>
      </c>
      <c r="JD18" s="48">
        <v>0</v>
      </c>
      <c r="JE18" s="48">
        <v>0</v>
      </c>
      <c r="JF18" s="48">
        <v>0</v>
      </c>
      <c r="JG18" s="48">
        <v>0</v>
      </c>
      <c r="JH18" s="48">
        <v>0</v>
      </c>
      <c r="JI18" s="48">
        <v>0</v>
      </c>
      <c r="JJ18" s="48">
        <v>0</v>
      </c>
      <c r="JK18" s="48">
        <v>0</v>
      </c>
      <c r="JL18" s="48">
        <v>0</v>
      </c>
      <c r="JM18" s="48">
        <v>0</v>
      </c>
      <c r="JN18" s="48">
        <v>0</v>
      </c>
      <c r="JO18" s="48">
        <v>0</v>
      </c>
      <c r="JP18" s="48">
        <v>0</v>
      </c>
      <c r="JQ18" s="48">
        <v>0</v>
      </c>
      <c r="JR18" s="48">
        <v>0</v>
      </c>
      <c r="JS18" s="48">
        <v>0</v>
      </c>
      <c r="JT18" s="48">
        <v>0</v>
      </c>
      <c r="JU18" s="48">
        <v>0</v>
      </c>
      <c r="JV18" s="48">
        <v>0</v>
      </c>
      <c r="JW18" s="48">
        <v>0</v>
      </c>
      <c r="JX18" s="48">
        <v>0</v>
      </c>
      <c r="JY18" s="48">
        <v>0</v>
      </c>
      <c r="JZ18" s="48">
        <v>0</v>
      </c>
      <c r="KA18" s="48">
        <v>0</v>
      </c>
      <c r="KB18" s="48">
        <v>0</v>
      </c>
      <c r="KC18" s="48">
        <v>0</v>
      </c>
      <c r="KD18" s="48">
        <v>0</v>
      </c>
      <c r="KE18" s="48">
        <v>0</v>
      </c>
      <c r="KF18" s="48">
        <v>0</v>
      </c>
      <c r="KG18" s="48">
        <v>0</v>
      </c>
      <c r="KH18" s="48">
        <v>0</v>
      </c>
      <c r="KI18" s="48">
        <v>0</v>
      </c>
      <c r="KJ18" s="48">
        <v>0</v>
      </c>
      <c r="KK18" s="48">
        <v>0</v>
      </c>
      <c r="KL18" s="48">
        <v>0</v>
      </c>
      <c r="KM18" s="48">
        <v>0</v>
      </c>
      <c r="KN18" s="48">
        <v>0</v>
      </c>
      <c r="KO18" s="48">
        <v>0</v>
      </c>
      <c r="KP18" s="48">
        <v>0</v>
      </c>
      <c r="KQ18" s="48">
        <v>0</v>
      </c>
      <c r="KR18" s="48">
        <v>0</v>
      </c>
      <c r="KS18" s="48">
        <v>0</v>
      </c>
      <c r="KT18" s="48">
        <v>0</v>
      </c>
      <c r="KU18" s="48">
        <v>0</v>
      </c>
      <c r="KV18" s="48">
        <v>0</v>
      </c>
      <c r="KW18" s="48">
        <v>0</v>
      </c>
      <c r="KX18" s="48">
        <v>0</v>
      </c>
      <c r="KY18" s="48">
        <v>0</v>
      </c>
      <c r="KZ18" s="48">
        <v>0</v>
      </c>
      <c r="LA18" s="48">
        <v>0</v>
      </c>
      <c r="LB18" s="48">
        <v>0</v>
      </c>
      <c r="LC18" s="48">
        <v>0</v>
      </c>
      <c r="LD18" s="48">
        <v>0</v>
      </c>
      <c r="LE18" s="48">
        <v>0</v>
      </c>
      <c r="LF18" s="48">
        <v>0</v>
      </c>
      <c r="LG18" s="48">
        <v>0</v>
      </c>
      <c r="LH18" s="48">
        <v>0</v>
      </c>
      <c r="LI18" s="48">
        <v>0</v>
      </c>
      <c r="LJ18" s="48">
        <v>0</v>
      </c>
      <c r="LK18" s="48">
        <v>0</v>
      </c>
      <c r="LL18" s="48">
        <v>0</v>
      </c>
      <c r="LM18" s="48">
        <v>0</v>
      </c>
      <c r="LN18" s="48">
        <v>0</v>
      </c>
      <c r="LO18" s="48">
        <v>0</v>
      </c>
      <c r="LP18" s="48">
        <v>0</v>
      </c>
      <c r="LQ18" s="48">
        <v>0</v>
      </c>
      <c r="LR18" s="48">
        <v>0</v>
      </c>
      <c r="LS18" s="48">
        <v>0</v>
      </c>
      <c r="LT18" s="48">
        <v>0</v>
      </c>
      <c r="LU18" s="48">
        <v>0</v>
      </c>
      <c r="LV18" s="48">
        <v>0</v>
      </c>
      <c r="LW18" s="48">
        <v>0</v>
      </c>
      <c r="LX18" s="48">
        <v>0</v>
      </c>
      <c r="LY18" s="48">
        <v>0</v>
      </c>
      <c r="LZ18" s="48">
        <v>0</v>
      </c>
      <c r="MA18" s="48">
        <v>0</v>
      </c>
      <c r="MB18" s="48">
        <v>0</v>
      </c>
      <c r="MC18" s="48">
        <v>0</v>
      </c>
      <c r="MD18" s="48">
        <v>0</v>
      </c>
      <c r="ME18" s="48">
        <v>0</v>
      </c>
      <c r="MF18" s="48">
        <v>0</v>
      </c>
      <c r="MG18" s="48">
        <v>0</v>
      </c>
      <c r="MH18" s="48">
        <v>0</v>
      </c>
      <c r="MI18" s="48">
        <v>0</v>
      </c>
      <c r="MJ18" s="48">
        <v>0</v>
      </c>
      <c r="MK18" s="48">
        <v>0</v>
      </c>
      <c r="ML18" s="48">
        <v>0</v>
      </c>
      <c r="MM18" s="48">
        <v>0</v>
      </c>
      <c r="MN18" s="48">
        <v>0</v>
      </c>
      <c r="MO18" s="48">
        <v>0</v>
      </c>
      <c r="MP18" s="48">
        <v>0</v>
      </c>
      <c r="MQ18" s="48">
        <v>0</v>
      </c>
      <c r="MR18" s="48">
        <v>0</v>
      </c>
      <c r="MS18" s="48">
        <v>0</v>
      </c>
      <c r="MT18" s="48">
        <v>0</v>
      </c>
      <c r="MU18" t="s">
        <v>2307</v>
      </c>
      <c r="MV18" t="b">
        <v>1</v>
      </c>
      <c r="MW18" s="6" t="s">
        <v>2308</v>
      </c>
      <c r="MX18" t="s">
        <v>304</v>
      </c>
      <c r="MY18">
        <v>2024</v>
      </c>
      <c r="MZ18">
        <v>2</v>
      </c>
      <c r="NA18" t="s">
        <v>304</v>
      </c>
      <c r="NB18" t="s">
        <v>2329</v>
      </c>
      <c r="NC18" s="6" t="s">
        <v>2330</v>
      </c>
      <c r="ND18" t="s">
        <v>905</v>
      </c>
      <c r="NE18" t="s">
        <v>917</v>
      </c>
      <c r="NF18" s="6" t="s">
        <v>2346</v>
      </c>
    </row>
    <row r="19" spans="1:370" x14ac:dyDescent="0.25">
      <c r="A19" t="s">
        <v>2312</v>
      </c>
      <c r="B19" t="s">
        <v>2328</v>
      </c>
      <c r="C19" s="6" t="s">
        <v>2345</v>
      </c>
      <c r="D19" t="s">
        <v>2313</v>
      </c>
      <c r="E19" t="s">
        <v>2314</v>
      </c>
      <c r="F19" t="s">
        <v>2306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</v>
      </c>
      <c r="V19" s="47">
        <v>0</v>
      </c>
      <c r="W19" s="47">
        <v>0</v>
      </c>
      <c r="X19" s="47">
        <v>0</v>
      </c>
      <c r="Y19" s="47">
        <v>0</v>
      </c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0</v>
      </c>
      <c r="AF19" s="47">
        <v>0</v>
      </c>
      <c r="AG19" s="47">
        <v>0</v>
      </c>
      <c r="AH19" s="47">
        <v>0</v>
      </c>
      <c r="AI19" s="47">
        <v>98.575000000000003</v>
      </c>
      <c r="AJ19" s="47">
        <v>91.4</v>
      </c>
      <c r="AK19" s="47">
        <v>84.825000000000003</v>
      </c>
      <c r="AL19" s="47">
        <v>89.375</v>
      </c>
      <c r="AM19" s="47">
        <v>93.2</v>
      </c>
      <c r="AN19" s="47">
        <v>93.325000000000003</v>
      </c>
      <c r="AO19" s="47">
        <v>92.275000000000006</v>
      </c>
      <c r="AP19" s="47">
        <v>94.9</v>
      </c>
      <c r="AQ19" s="47">
        <v>92.2</v>
      </c>
      <c r="AR19" s="47">
        <v>90.7</v>
      </c>
      <c r="AS19" s="47">
        <v>94.9</v>
      </c>
      <c r="AT19" s="47">
        <v>91.174999999999997</v>
      </c>
      <c r="AU19" s="47">
        <v>93.25</v>
      </c>
      <c r="AV19" s="47">
        <v>100.425</v>
      </c>
      <c r="AW19" s="47">
        <v>108.25</v>
      </c>
      <c r="AX19" s="47">
        <v>113.575</v>
      </c>
      <c r="AY19" s="47">
        <v>122.7</v>
      </c>
      <c r="AZ19" s="47">
        <v>127.825</v>
      </c>
      <c r="BA19" s="47">
        <v>131.15</v>
      </c>
      <c r="BB19" s="47">
        <v>134.97499999999999</v>
      </c>
      <c r="BC19" s="47">
        <v>132</v>
      </c>
      <c r="BD19" s="47">
        <v>138.5</v>
      </c>
      <c r="BE19" s="47">
        <v>137.15</v>
      </c>
      <c r="BF19" s="47">
        <v>142.52500000000001</v>
      </c>
      <c r="BG19" s="47">
        <v>142.375</v>
      </c>
      <c r="BH19" s="47">
        <v>148.44999999999999</v>
      </c>
      <c r="BI19" s="47">
        <v>152.55000000000001</v>
      </c>
      <c r="BJ19" s="47">
        <v>153.75</v>
      </c>
      <c r="BK19" s="47">
        <v>152.82499999999999</v>
      </c>
      <c r="BL19" s="47">
        <v>156.65</v>
      </c>
      <c r="BM19" s="47">
        <v>159.72499999999999</v>
      </c>
      <c r="BN19" s="47">
        <v>163.375</v>
      </c>
      <c r="BO19" s="47">
        <v>162.625</v>
      </c>
      <c r="BP19" s="47">
        <v>160.75</v>
      </c>
      <c r="BQ19" s="47">
        <v>164.52500000000001</v>
      </c>
      <c r="BR19" s="47">
        <v>169.55</v>
      </c>
      <c r="BS19" s="47">
        <v>170.35</v>
      </c>
      <c r="BT19" s="47">
        <v>171.15</v>
      </c>
      <c r="BU19" s="47">
        <v>170.92500000000001</v>
      </c>
      <c r="BV19" s="47">
        <v>174</v>
      </c>
      <c r="BW19" s="47">
        <v>179.52500000000001</v>
      </c>
      <c r="BX19" s="47">
        <v>179.22499999999999</v>
      </c>
      <c r="BY19" s="47">
        <v>178.5</v>
      </c>
      <c r="BZ19" s="47">
        <v>173.7</v>
      </c>
      <c r="CA19" s="47">
        <v>171.72499999999999</v>
      </c>
      <c r="CB19" s="47">
        <v>174.77500000000001</v>
      </c>
      <c r="CC19" s="47">
        <v>179.7</v>
      </c>
      <c r="CD19" s="47">
        <v>183.67500000000001</v>
      </c>
      <c r="CE19" s="47">
        <v>185</v>
      </c>
      <c r="CF19" s="47">
        <v>188.05</v>
      </c>
      <c r="CG19" s="47">
        <v>191</v>
      </c>
      <c r="CH19" s="47">
        <v>195.57499999999999</v>
      </c>
      <c r="CI19" s="47">
        <v>199.82499999999999</v>
      </c>
      <c r="CJ19" s="47">
        <v>203.95</v>
      </c>
      <c r="CK19" s="47">
        <v>206.625</v>
      </c>
      <c r="CL19" s="47">
        <v>214.92500000000001</v>
      </c>
      <c r="CM19" s="47">
        <v>219.95</v>
      </c>
      <c r="CN19" s="47">
        <v>228.15</v>
      </c>
      <c r="CO19" s="47">
        <v>234.55</v>
      </c>
      <c r="CP19" s="47">
        <v>241.15</v>
      </c>
      <c r="CQ19" s="47">
        <v>246.45</v>
      </c>
      <c r="CR19" s="47">
        <v>248.77500000000001</v>
      </c>
      <c r="CS19" s="47">
        <v>249.65</v>
      </c>
      <c r="CT19" s="47">
        <v>252.82499999999999</v>
      </c>
      <c r="CU19" s="47">
        <v>261.05</v>
      </c>
      <c r="CV19" s="47">
        <v>266.89999999999998</v>
      </c>
      <c r="CW19" s="47">
        <v>275.55</v>
      </c>
      <c r="CX19" s="47">
        <v>280.97500000000002</v>
      </c>
      <c r="CY19" s="47">
        <v>292.97500000000002</v>
      </c>
      <c r="CZ19" s="47">
        <v>302.8</v>
      </c>
      <c r="DA19" s="47">
        <v>313.97500000000002</v>
      </c>
      <c r="DB19" s="47">
        <v>320.75</v>
      </c>
      <c r="DC19" s="47">
        <v>332.77499999999998</v>
      </c>
      <c r="DD19" s="47">
        <v>340.4</v>
      </c>
      <c r="DE19" s="47">
        <v>345</v>
      </c>
      <c r="DF19" s="47">
        <v>356.17500000000001</v>
      </c>
      <c r="DG19" s="47">
        <v>366.22500000000002</v>
      </c>
      <c r="DH19" s="47">
        <v>376.75</v>
      </c>
      <c r="DI19" s="47">
        <v>390.375</v>
      </c>
      <c r="DJ19" s="47">
        <v>400.35</v>
      </c>
      <c r="DK19" s="47">
        <v>415.47500000000002</v>
      </c>
      <c r="DL19" s="47">
        <v>428.7</v>
      </c>
      <c r="DM19" s="47">
        <v>444.125</v>
      </c>
      <c r="DN19" s="47">
        <v>444.77499999999998</v>
      </c>
      <c r="DO19" s="47">
        <v>439.02499999999998</v>
      </c>
      <c r="DP19" s="47">
        <v>424.97500000000002</v>
      </c>
      <c r="DQ19" s="47">
        <v>415.35</v>
      </c>
      <c r="DR19" s="47">
        <v>411.05</v>
      </c>
      <c r="DS19" s="47">
        <v>422.72500000000002</v>
      </c>
      <c r="DT19" s="47">
        <v>436.875</v>
      </c>
      <c r="DU19" s="47">
        <v>442.45</v>
      </c>
      <c r="DV19" s="47">
        <v>450.375</v>
      </c>
      <c r="DW19" s="47">
        <v>448.42500000000001</v>
      </c>
      <c r="DX19" s="47">
        <v>454.95</v>
      </c>
      <c r="DY19" s="47">
        <v>462.07499999999999</v>
      </c>
      <c r="DZ19" s="47">
        <v>476.75</v>
      </c>
      <c r="EA19" s="47">
        <v>490.125</v>
      </c>
      <c r="EB19" s="47">
        <v>509.42500000000001</v>
      </c>
      <c r="EC19" s="47">
        <v>516.47500000000002</v>
      </c>
      <c r="ED19" s="47">
        <v>528.52499999999998</v>
      </c>
      <c r="EE19" s="47">
        <v>533.07500000000005</v>
      </c>
      <c r="EF19" s="47">
        <v>540.20000000000005</v>
      </c>
      <c r="EG19" s="47">
        <v>543.22500000000002</v>
      </c>
      <c r="EH19" s="47">
        <v>560.75</v>
      </c>
      <c r="EI19" s="47">
        <v>572.27499999999998</v>
      </c>
      <c r="EJ19" s="47">
        <v>577.97500000000002</v>
      </c>
      <c r="EK19" s="47">
        <v>583.75</v>
      </c>
      <c r="EL19" s="47">
        <v>583</v>
      </c>
      <c r="EM19" s="47">
        <v>591.5</v>
      </c>
      <c r="EN19" s="47">
        <v>594.65</v>
      </c>
      <c r="EO19" s="47">
        <v>597.97500000000002</v>
      </c>
      <c r="EP19" s="47">
        <v>592.32500000000005</v>
      </c>
      <c r="EQ19" s="47">
        <v>594.54999999999995</v>
      </c>
      <c r="ER19" s="47">
        <v>588.92499999999995</v>
      </c>
      <c r="ES19" s="47">
        <v>581.47500000000002</v>
      </c>
      <c r="ET19" s="47">
        <v>560.45000000000005</v>
      </c>
      <c r="EU19" s="47">
        <v>507.17500000000001</v>
      </c>
      <c r="EV19" s="47">
        <v>486.6</v>
      </c>
      <c r="EW19" s="47">
        <v>506.67500000000001</v>
      </c>
      <c r="EX19" s="47">
        <v>531.32500000000005</v>
      </c>
      <c r="EY19" s="47">
        <v>544.67499999999995</v>
      </c>
      <c r="EZ19" s="47">
        <v>569.52499999999998</v>
      </c>
      <c r="FA19" s="47">
        <v>589.45000000000005</v>
      </c>
      <c r="FB19" s="47">
        <v>591.6</v>
      </c>
      <c r="FC19" s="47">
        <v>594.5</v>
      </c>
      <c r="FD19" s="47">
        <v>596.72500000000002</v>
      </c>
      <c r="FE19" s="47">
        <v>603.32500000000005</v>
      </c>
      <c r="FF19" s="47">
        <v>611.25</v>
      </c>
      <c r="FG19" s="47">
        <v>614.27499999999998</v>
      </c>
      <c r="FH19" s="47">
        <v>616.54999999999995</v>
      </c>
      <c r="FI19" s="47">
        <v>619.875</v>
      </c>
      <c r="FJ19" s="47">
        <v>614.02499999999998</v>
      </c>
      <c r="FK19" s="47">
        <v>613.5</v>
      </c>
      <c r="FL19" s="47">
        <v>622.4</v>
      </c>
      <c r="FM19" s="47">
        <v>626.875</v>
      </c>
      <c r="FN19" s="47">
        <v>631.82500000000005</v>
      </c>
      <c r="FO19" s="47">
        <v>639.97500000000002</v>
      </c>
      <c r="FP19" s="47">
        <v>654.54999999999995</v>
      </c>
      <c r="FQ19" s="47">
        <v>655.8</v>
      </c>
      <c r="FR19" s="47">
        <v>673</v>
      </c>
      <c r="FS19" s="47">
        <v>683.02499999999998</v>
      </c>
      <c r="FT19" s="47">
        <v>688.375</v>
      </c>
      <c r="FU19" s="47">
        <v>693.07500000000005</v>
      </c>
      <c r="FV19" s="47">
        <v>695.02499999999998</v>
      </c>
      <c r="FW19" s="47">
        <v>694.2</v>
      </c>
      <c r="FX19" s="47">
        <v>695.1</v>
      </c>
      <c r="FY19" s="47">
        <v>700.17499999999995</v>
      </c>
      <c r="FZ19" s="47">
        <v>710.25</v>
      </c>
      <c r="GA19" s="47">
        <v>721.25</v>
      </c>
      <c r="GB19" s="47">
        <v>728.1</v>
      </c>
      <c r="GC19" s="47">
        <v>730.9</v>
      </c>
      <c r="GD19" s="47">
        <v>751.35</v>
      </c>
      <c r="GE19" s="47">
        <v>754.45</v>
      </c>
      <c r="GF19" s="47">
        <v>755.42499999999995</v>
      </c>
      <c r="GG19" s="47">
        <v>766.05</v>
      </c>
      <c r="GH19" s="47">
        <v>774.05</v>
      </c>
      <c r="GI19" s="47">
        <v>773.57500000000005</v>
      </c>
      <c r="GJ19" s="47">
        <v>777.85</v>
      </c>
      <c r="GK19" s="47">
        <v>774.47500000000002</v>
      </c>
      <c r="GL19" s="47">
        <v>759.95</v>
      </c>
      <c r="GM19" s="47">
        <v>732.42499999999995</v>
      </c>
      <c r="GN19" s="47">
        <v>607.22500000000002</v>
      </c>
      <c r="GO19" s="47">
        <v>708.875</v>
      </c>
      <c r="GP19" s="47">
        <v>760.25</v>
      </c>
      <c r="GQ19" s="47">
        <v>775.55</v>
      </c>
      <c r="GR19" s="47">
        <v>791.17499999999995</v>
      </c>
      <c r="GS19" s="47">
        <v>807.55</v>
      </c>
      <c r="GT19" s="47">
        <v>846.57500000000005</v>
      </c>
      <c r="GU19" s="47">
        <v>873.57500000000005</v>
      </c>
      <c r="GV19" s="47">
        <v>886.25</v>
      </c>
      <c r="GW19" s="47">
        <v>873.92499999999995</v>
      </c>
      <c r="GX19" s="47">
        <v>863.875</v>
      </c>
      <c r="GY19" s="47">
        <v>862.125</v>
      </c>
      <c r="GZ19" s="47">
        <v>855.32500000000005</v>
      </c>
      <c r="HA19" s="47">
        <v>865.1</v>
      </c>
      <c r="HB19" s="47">
        <v>874.07500000000005</v>
      </c>
      <c r="HC19" s="47">
        <v>887.17499999999995</v>
      </c>
      <c r="HD19" s="47">
        <v>903.5</v>
      </c>
      <c r="HE19" s="47">
        <v>927.77499999999998</v>
      </c>
      <c r="HF19" s="48">
        <v>937.75990000000002</v>
      </c>
      <c r="HG19" s="48">
        <v>946.34040000000005</v>
      </c>
      <c r="HH19" s="48">
        <v>955.57029999999997</v>
      </c>
      <c r="HI19" s="48">
        <v>965.97709999999995</v>
      </c>
      <c r="HJ19" s="48">
        <v>978.88260000000002</v>
      </c>
      <c r="HK19" s="48">
        <v>992.71950000000004</v>
      </c>
      <c r="HL19" s="48">
        <v>1005.537</v>
      </c>
      <c r="HM19" s="48">
        <v>1014.052</v>
      </c>
      <c r="HN19" s="48">
        <v>1019.89</v>
      </c>
      <c r="HO19" s="48">
        <v>1025.1759999999999</v>
      </c>
      <c r="HP19" s="48">
        <v>1032.1590000000001</v>
      </c>
      <c r="HQ19" s="48">
        <v>1041.165</v>
      </c>
      <c r="HR19" s="48">
        <v>1050.3009999999999</v>
      </c>
      <c r="HS19" s="48">
        <v>1056.7909999999999</v>
      </c>
      <c r="HT19" s="48">
        <v>1060.825</v>
      </c>
      <c r="HU19" s="48">
        <v>1063.971</v>
      </c>
      <c r="HV19" s="48">
        <v>1068.4480000000001</v>
      </c>
      <c r="HW19" s="48">
        <v>1075.9939999999999</v>
      </c>
      <c r="HX19" s="48">
        <v>1085.52</v>
      </c>
      <c r="HY19" s="48">
        <v>1096.4190000000001</v>
      </c>
      <c r="HZ19" s="48">
        <v>1107.625</v>
      </c>
      <c r="IA19" s="48">
        <v>0</v>
      </c>
      <c r="IB19" s="48">
        <v>0</v>
      </c>
      <c r="IC19" s="48">
        <v>0</v>
      </c>
      <c r="ID19" s="48">
        <v>0</v>
      </c>
      <c r="IE19" s="48">
        <v>0</v>
      </c>
      <c r="IF19" s="48">
        <v>0</v>
      </c>
      <c r="IG19" s="48">
        <v>0</v>
      </c>
      <c r="IH19" s="48">
        <v>0</v>
      </c>
      <c r="II19" s="48">
        <v>0</v>
      </c>
      <c r="IJ19" s="48">
        <v>0</v>
      </c>
      <c r="IK19" s="48">
        <v>0</v>
      </c>
      <c r="IL19" s="48">
        <v>0</v>
      </c>
      <c r="IM19" s="48">
        <v>0</v>
      </c>
      <c r="IN19" s="48">
        <v>0</v>
      </c>
      <c r="IO19" s="48">
        <v>0</v>
      </c>
      <c r="IP19" s="48">
        <v>0</v>
      </c>
      <c r="IQ19" s="48">
        <v>0</v>
      </c>
      <c r="IR19" s="48">
        <v>0</v>
      </c>
      <c r="IS19" s="48">
        <v>0</v>
      </c>
      <c r="IT19" s="48">
        <v>0</v>
      </c>
      <c r="IU19" s="48">
        <v>0</v>
      </c>
      <c r="IV19" s="48">
        <v>0</v>
      </c>
      <c r="IW19" s="48">
        <v>0</v>
      </c>
      <c r="IX19" s="48">
        <v>0</v>
      </c>
      <c r="IY19" s="48">
        <v>0</v>
      </c>
      <c r="IZ19" s="48">
        <v>0</v>
      </c>
      <c r="JA19" s="48">
        <v>0</v>
      </c>
      <c r="JB19" s="48">
        <v>0</v>
      </c>
      <c r="JC19" s="48">
        <v>0</v>
      </c>
      <c r="JD19" s="48">
        <v>0</v>
      </c>
      <c r="JE19" s="48">
        <v>0</v>
      </c>
      <c r="JF19" s="48">
        <v>0</v>
      </c>
      <c r="JG19" s="48">
        <v>0</v>
      </c>
      <c r="JH19" s="48">
        <v>0</v>
      </c>
      <c r="JI19" s="48">
        <v>0</v>
      </c>
      <c r="JJ19" s="48">
        <v>0</v>
      </c>
      <c r="JK19" s="48">
        <v>0</v>
      </c>
      <c r="JL19" s="48">
        <v>0</v>
      </c>
      <c r="JM19" s="48">
        <v>0</v>
      </c>
      <c r="JN19" s="48">
        <v>0</v>
      </c>
      <c r="JO19" s="48">
        <v>0</v>
      </c>
      <c r="JP19" s="48">
        <v>0</v>
      </c>
      <c r="JQ19" s="48">
        <v>0</v>
      </c>
      <c r="JR19" s="48">
        <v>0</v>
      </c>
      <c r="JS19" s="48">
        <v>0</v>
      </c>
      <c r="JT19" s="48">
        <v>0</v>
      </c>
      <c r="JU19" s="48">
        <v>0</v>
      </c>
      <c r="JV19" s="48">
        <v>0</v>
      </c>
      <c r="JW19" s="48">
        <v>0</v>
      </c>
      <c r="JX19" s="48">
        <v>0</v>
      </c>
      <c r="JY19" s="48">
        <v>0</v>
      </c>
      <c r="JZ19" s="48">
        <v>0</v>
      </c>
      <c r="KA19" s="48">
        <v>0</v>
      </c>
      <c r="KB19" s="48">
        <v>0</v>
      </c>
      <c r="KC19" s="48">
        <v>0</v>
      </c>
      <c r="KD19" s="48">
        <v>0</v>
      </c>
      <c r="KE19" s="48">
        <v>0</v>
      </c>
      <c r="KF19" s="48">
        <v>0</v>
      </c>
      <c r="KG19" s="48">
        <v>0</v>
      </c>
      <c r="KH19" s="48">
        <v>0</v>
      </c>
      <c r="KI19" s="48">
        <v>0</v>
      </c>
      <c r="KJ19" s="48">
        <v>0</v>
      </c>
      <c r="KK19" s="48">
        <v>0</v>
      </c>
      <c r="KL19" s="48">
        <v>0</v>
      </c>
      <c r="KM19" s="48">
        <v>0</v>
      </c>
      <c r="KN19" s="48">
        <v>0</v>
      </c>
      <c r="KO19" s="48">
        <v>0</v>
      </c>
      <c r="KP19" s="48">
        <v>0</v>
      </c>
      <c r="KQ19" s="48">
        <v>0</v>
      </c>
      <c r="KR19" s="48">
        <v>0</v>
      </c>
      <c r="KS19" s="48">
        <v>0</v>
      </c>
      <c r="KT19" s="48">
        <v>0</v>
      </c>
      <c r="KU19" s="48">
        <v>0</v>
      </c>
      <c r="KV19" s="48">
        <v>0</v>
      </c>
      <c r="KW19" s="48">
        <v>0</v>
      </c>
      <c r="KX19" s="48">
        <v>0</v>
      </c>
      <c r="KY19" s="48">
        <v>0</v>
      </c>
      <c r="KZ19" s="48">
        <v>0</v>
      </c>
      <c r="LA19" s="48">
        <v>0</v>
      </c>
      <c r="LB19" s="48">
        <v>0</v>
      </c>
      <c r="LC19" s="48">
        <v>0</v>
      </c>
      <c r="LD19" s="48">
        <v>0</v>
      </c>
      <c r="LE19" s="48">
        <v>0</v>
      </c>
      <c r="LF19" s="48">
        <v>0</v>
      </c>
      <c r="LG19" s="48">
        <v>0</v>
      </c>
      <c r="LH19" s="48">
        <v>0</v>
      </c>
      <c r="LI19" s="48">
        <v>0</v>
      </c>
      <c r="LJ19" s="48">
        <v>0</v>
      </c>
      <c r="LK19" s="48">
        <v>0</v>
      </c>
      <c r="LL19" s="48">
        <v>0</v>
      </c>
      <c r="LM19" s="48">
        <v>0</v>
      </c>
      <c r="LN19" s="48">
        <v>0</v>
      </c>
      <c r="LO19" s="48">
        <v>0</v>
      </c>
      <c r="LP19" s="48">
        <v>0</v>
      </c>
      <c r="LQ19" s="48">
        <v>0</v>
      </c>
      <c r="LR19" s="48">
        <v>0</v>
      </c>
      <c r="LS19" s="48">
        <v>0</v>
      </c>
      <c r="LT19" s="48">
        <v>0</v>
      </c>
      <c r="LU19" s="48">
        <v>0</v>
      </c>
      <c r="LV19" s="48">
        <v>0</v>
      </c>
      <c r="LW19" s="48">
        <v>0</v>
      </c>
      <c r="LX19" s="48">
        <v>0</v>
      </c>
      <c r="LY19" s="48">
        <v>0</v>
      </c>
      <c r="LZ19" s="48">
        <v>0</v>
      </c>
      <c r="MA19" s="48">
        <v>0</v>
      </c>
      <c r="MB19" s="48">
        <v>0</v>
      </c>
      <c r="MC19" s="48">
        <v>0</v>
      </c>
      <c r="MD19" s="48">
        <v>0</v>
      </c>
      <c r="ME19" s="48">
        <v>0</v>
      </c>
      <c r="MF19" s="48">
        <v>0</v>
      </c>
      <c r="MG19" s="48">
        <v>0</v>
      </c>
      <c r="MH19" s="48">
        <v>0</v>
      </c>
      <c r="MI19" s="48">
        <v>0</v>
      </c>
      <c r="MJ19" s="48">
        <v>0</v>
      </c>
      <c r="MK19" s="48">
        <v>0</v>
      </c>
      <c r="ML19" s="48">
        <v>0</v>
      </c>
      <c r="MM19" s="48">
        <v>0</v>
      </c>
      <c r="MN19" s="48">
        <v>0</v>
      </c>
      <c r="MO19" s="48">
        <v>0</v>
      </c>
      <c r="MP19" s="48">
        <v>0</v>
      </c>
      <c r="MQ19" s="48">
        <v>0</v>
      </c>
      <c r="MR19" s="48">
        <v>0</v>
      </c>
      <c r="MS19" s="48">
        <v>0</v>
      </c>
      <c r="MT19" s="48">
        <v>0</v>
      </c>
      <c r="MU19" t="s">
        <v>2315</v>
      </c>
      <c r="MV19" t="b">
        <v>1</v>
      </c>
      <c r="MW19" s="6" t="s">
        <v>2316</v>
      </c>
      <c r="MX19" t="s">
        <v>304</v>
      </c>
      <c r="MY19">
        <v>2024</v>
      </c>
      <c r="MZ19">
        <v>3</v>
      </c>
      <c r="NA19" t="s">
        <v>304</v>
      </c>
      <c r="NB19" s="6" t="s">
        <v>2331</v>
      </c>
      <c r="NC19" s="6" t="s">
        <v>2332</v>
      </c>
      <c r="ND19" t="s">
        <v>627</v>
      </c>
      <c r="NE19" t="s">
        <v>917</v>
      </c>
      <c r="NF19" s="6" t="s">
        <v>2346</v>
      </c>
    </row>
    <row r="20" spans="1:370" x14ac:dyDescent="0.25">
      <c r="A20" t="s">
        <v>906</v>
      </c>
      <c r="B20" t="s">
        <v>2333</v>
      </c>
      <c r="C20" s="6" t="s">
        <v>2345</v>
      </c>
      <c r="D20" t="s">
        <v>2334</v>
      </c>
      <c r="E20" t="s">
        <v>304</v>
      </c>
      <c r="F20" t="s">
        <v>2306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>
        <v>30.605080000000001</v>
      </c>
      <c r="AJ20" s="47">
        <v>32.247430000000001</v>
      </c>
      <c r="AK20" s="47">
        <v>32.951300000000003</v>
      </c>
      <c r="AL20" s="47">
        <v>33.550879999999999</v>
      </c>
      <c r="AM20" s="47">
        <v>34.385100000000001</v>
      </c>
      <c r="AN20" s="47">
        <v>36.079590000000003</v>
      </c>
      <c r="AO20" s="47">
        <v>36.731310000000001</v>
      </c>
      <c r="AP20" s="47">
        <v>37.435180000000003</v>
      </c>
      <c r="AQ20" s="47">
        <v>37.878349999999998</v>
      </c>
      <c r="AR20" s="47">
        <v>39.181800000000003</v>
      </c>
      <c r="AS20" s="47">
        <v>39.416420000000002</v>
      </c>
      <c r="AT20" s="47">
        <v>39.885669999999998</v>
      </c>
      <c r="AU20" s="47">
        <v>40.172429999999999</v>
      </c>
      <c r="AV20" s="47">
        <v>40.85022</v>
      </c>
      <c r="AW20" s="47">
        <v>41.293399999999998</v>
      </c>
      <c r="AX20" s="47">
        <v>41.762639999999998</v>
      </c>
      <c r="AY20" s="47">
        <v>41.86692</v>
      </c>
      <c r="AZ20" s="47">
        <v>42.779339999999998</v>
      </c>
      <c r="BA20" s="47">
        <v>42.98789</v>
      </c>
      <c r="BB20" s="47">
        <v>43.431060000000002</v>
      </c>
      <c r="BC20" s="47">
        <v>43.874229999999997</v>
      </c>
      <c r="BD20" s="47">
        <v>44.995199999999997</v>
      </c>
      <c r="BE20" s="47">
        <v>45.125549999999997</v>
      </c>
      <c r="BF20" s="47">
        <v>45.490519999999997</v>
      </c>
      <c r="BG20" s="47">
        <v>45.646929999999998</v>
      </c>
      <c r="BH20" s="47">
        <v>46.3508</v>
      </c>
      <c r="BI20" s="47">
        <v>46.533279999999998</v>
      </c>
      <c r="BJ20" s="47">
        <v>46.924320000000002</v>
      </c>
      <c r="BK20" s="47">
        <v>47.237139999999997</v>
      </c>
      <c r="BL20" s="47">
        <v>47.836730000000003</v>
      </c>
      <c r="BM20" s="47">
        <v>47.888869999999997</v>
      </c>
      <c r="BN20" s="47">
        <v>48.436320000000002</v>
      </c>
      <c r="BO20" s="47">
        <v>48.566670000000002</v>
      </c>
      <c r="BP20" s="47">
        <v>49.5</v>
      </c>
      <c r="BQ20" s="47">
        <v>49.9</v>
      </c>
      <c r="BR20" s="47">
        <v>50.466670000000001</v>
      </c>
      <c r="BS20" s="47">
        <v>51</v>
      </c>
      <c r="BT20" s="47">
        <v>52.133339999999997</v>
      </c>
      <c r="BU20" s="47">
        <v>52.466670000000001</v>
      </c>
      <c r="BV20" s="47">
        <v>53.266669999999998</v>
      </c>
      <c r="BW20" s="47">
        <v>53.933329999999998</v>
      </c>
      <c r="BX20" s="47">
        <v>55.6</v>
      </c>
      <c r="BY20" s="47">
        <v>56.4</v>
      </c>
      <c r="BZ20" s="47">
        <v>57.466670000000001</v>
      </c>
      <c r="CA20" s="47">
        <v>57.666670000000003</v>
      </c>
      <c r="CB20" s="47">
        <v>60.266669999999998</v>
      </c>
      <c r="CC20" s="47">
        <v>60.833329999999997</v>
      </c>
      <c r="CD20" s="47">
        <v>61.466670000000001</v>
      </c>
      <c r="CE20" s="47">
        <v>61.7</v>
      </c>
      <c r="CF20" s="47">
        <v>62.833329999999997</v>
      </c>
      <c r="CG20" s="47">
        <v>62.733330000000002</v>
      </c>
      <c r="CH20" s="47">
        <v>63.133339999999997</v>
      </c>
      <c r="CI20" s="47">
        <v>63.2</v>
      </c>
      <c r="CJ20" s="47">
        <v>64.433329999999998</v>
      </c>
      <c r="CK20" s="47">
        <v>64.5</v>
      </c>
      <c r="CL20" s="47">
        <v>64.666659999999993</v>
      </c>
      <c r="CM20" s="47">
        <v>64.766670000000005</v>
      </c>
      <c r="CN20" s="47">
        <v>65.7</v>
      </c>
      <c r="CO20" s="47">
        <v>65.633330000000001</v>
      </c>
      <c r="CP20" s="47">
        <v>65.8</v>
      </c>
      <c r="CQ20" s="47">
        <v>66.333340000000007</v>
      </c>
      <c r="CR20" s="47">
        <v>67.266670000000005</v>
      </c>
      <c r="CS20" s="47">
        <v>67.400000000000006</v>
      </c>
      <c r="CT20" s="47">
        <v>67.733329999999995</v>
      </c>
      <c r="CU20" s="47">
        <v>68.099999999999994</v>
      </c>
      <c r="CV20" s="47">
        <v>68.866669999999999</v>
      </c>
      <c r="CW20" s="47">
        <v>68.933329999999998</v>
      </c>
      <c r="CX20" s="47">
        <v>69.366669999999999</v>
      </c>
      <c r="CY20" s="47">
        <v>69.366669999999999</v>
      </c>
      <c r="CZ20" s="47">
        <v>70</v>
      </c>
      <c r="DA20" s="47">
        <v>70.266670000000005</v>
      </c>
      <c r="DB20" s="47">
        <v>70.633330000000001</v>
      </c>
      <c r="DC20" s="47">
        <v>70.5</v>
      </c>
      <c r="DD20" s="47">
        <v>71.266670000000005</v>
      </c>
      <c r="DE20" s="47">
        <v>71.233329999999995</v>
      </c>
      <c r="DF20" s="47">
        <v>71.633330000000001</v>
      </c>
      <c r="DG20" s="47">
        <v>71.599999999999994</v>
      </c>
      <c r="DH20" s="47">
        <v>72.3</v>
      </c>
      <c r="DI20" s="47">
        <v>72.133330000000001</v>
      </c>
      <c r="DJ20" s="47">
        <v>72.433329999999998</v>
      </c>
      <c r="DK20" s="47">
        <v>72.133330000000001</v>
      </c>
      <c r="DL20" s="47">
        <v>72.766670000000005</v>
      </c>
      <c r="DM20" s="47">
        <v>72.7</v>
      </c>
      <c r="DN20" s="47">
        <v>73.166659999999993</v>
      </c>
      <c r="DO20" s="47">
        <v>72.766670000000005</v>
      </c>
      <c r="DP20" s="47">
        <v>73.833340000000007</v>
      </c>
      <c r="DQ20" s="47">
        <v>73.866669999999999</v>
      </c>
      <c r="DR20" s="47">
        <v>73.900000000000006</v>
      </c>
      <c r="DS20" s="47">
        <v>73.866669999999999</v>
      </c>
      <c r="DT20" s="47">
        <v>74.533330000000007</v>
      </c>
      <c r="DU20" s="47">
        <v>74.599999999999994</v>
      </c>
      <c r="DV20" s="47">
        <v>75</v>
      </c>
      <c r="DW20" s="47">
        <v>75</v>
      </c>
      <c r="DX20" s="47">
        <v>75.466669999999993</v>
      </c>
      <c r="DY20" s="47">
        <v>75.599999999999994</v>
      </c>
      <c r="DZ20" s="47">
        <v>76.033330000000007</v>
      </c>
      <c r="EA20" s="47">
        <v>75.966669999999993</v>
      </c>
      <c r="EB20" s="47">
        <v>76.533330000000007</v>
      </c>
      <c r="EC20" s="47">
        <v>76.566670000000002</v>
      </c>
      <c r="ED20" s="47">
        <v>77.099999999999994</v>
      </c>
      <c r="EE20" s="47">
        <v>77.233329999999995</v>
      </c>
      <c r="EF20" s="47">
        <v>78</v>
      </c>
      <c r="EG20" s="47">
        <v>78.400000000000006</v>
      </c>
      <c r="EH20" s="47">
        <v>78.766670000000005</v>
      </c>
      <c r="EI20" s="47">
        <v>78.733329999999995</v>
      </c>
      <c r="EJ20" s="47">
        <v>79.8</v>
      </c>
      <c r="EK20" s="47">
        <v>80.3</v>
      </c>
      <c r="EL20" s="47">
        <v>80.900000000000006</v>
      </c>
      <c r="EM20" s="47">
        <v>81</v>
      </c>
      <c r="EN20" s="47">
        <v>81.8</v>
      </c>
      <c r="EO20" s="47">
        <v>81.733329999999995</v>
      </c>
      <c r="EP20" s="47">
        <v>82.6</v>
      </c>
      <c r="EQ20" s="47">
        <v>82.933329999999998</v>
      </c>
      <c r="ER20" s="47">
        <v>84.6</v>
      </c>
      <c r="ES20" s="47">
        <v>85.633330000000001</v>
      </c>
      <c r="ET20" s="47">
        <v>85.733329999999995</v>
      </c>
      <c r="EU20" s="47">
        <v>85.433329999999998</v>
      </c>
      <c r="EV20" s="47">
        <v>86.366669999999999</v>
      </c>
      <c r="EW20" s="47">
        <v>86.933329999999998</v>
      </c>
      <c r="EX20" s="47">
        <v>87.566670000000002</v>
      </c>
      <c r="EY20" s="47">
        <v>88.233329999999995</v>
      </c>
      <c r="EZ20" s="47">
        <v>89.366669999999999</v>
      </c>
      <c r="FA20" s="47">
        <v>89.633330000000001</v>
      </c>
      <c r="FB20" s="47">
        <v>90.5</v>
      </c>
      <c r="FC20" s="47">
        <v>91.833340000000007</v>
      </c>
      <c r="FD20" s="47">
        <v>93.3</v>
      </c>
      <c r="FE20" s="47">
        <v>93.833340000000007</v>
      </c>
      <c r="FF20" s="47">
        <v>94.733329999999995</v>
      </c>
      <c r="FG20" s="47">
        <v>95.033330000000007</v>
      </c>
      <c r="FH20" s="47">
        <v>95.8</v>
      </c>
      <c r="FI20" s="47">
        <v>96.066670000000002</v>
      </c>
      <c r="FJ20" s="47">
        <v>97.266670000000005</v>
      </c>
      <c r="FK20" s="47">
        <v>97.666659999999993</v>
      </c>
      <c r="FL20" s="47">
        <v>98.366669999999999</v>
      </c>
      <c r="FM20" s="47">
        <v>98.7</v>
      </c>
      <c r="FN20" s="47">
        <v>99.3</v>
      </c>
      <c r="FO20" s="47">
        <v>99.4</v>
      </c>
      <c r="FP20" s="47">
        <v>100.1</v>
      </c>
      <c r="FQ20" s="47">
        <v>100.13330000000001</v>
      </c>
      <c r="FR20" s="47">
        <v>100.2</v>
      </c>
      <c r="FS20" s="47">
        <v>99.5</v>
      </c>
      <c r="FT20" s="47">
        <v>100.0667</v>
      </c>
      <c r="FU20" s="47">
        <v>100.16670000000001</v>
      </c>
      <c r="FV20" s="47">
        <v>100.3</v>
      </c>
      <c r="FW20" s="47">
        <v>99.833340000000007</v>
      </c>
      <c r="FX20" s="47">
        <v>100.4</v>
      </c>
      <c r="FY20" s="47">
        <v>100.86669999999999</v>
      </c>
      <c r="FZ20" s="47">
        <v>101.5</v>
      </c>
      <c r="GA20" s="47">
        <v>102</v>
      </c>
      <c r="GB20" s="47">
        <v>103.16670000000001</v>
      </c>
      <c r="GC20" s="47">
        <v>103.7</v>
      </c>
      <c r="GD20" s="47">
        <v>104.5667</v>
      </c>
      <c r="GE20" s="47">
        <v>104.7667</v>
      </c>
      <c r="GF20" s="47">
        <v>105.66670000000001</v>
      </c>
      <c r="GG20" s="47">
        <v>106.3</v>
      </c>
      <c r="GH20" s="47">
        <v>106.9333</v>
      </c>
      <c r="GI20" s="47">
        <v>106.7</v>
      </c>
      <c r="GJ20" s="47">
        <v>107.8</v>
      </c>
      <c r="GK20" s="47">
        <v>108.2667</v>
      </c>
      <c r="GL20" s="47">
        <v>108.4333</v>
      </c>
      <c r="GM20" s="47">
        <v>108.4667</v>
      </c>
      <c r="GN20" s="47">
        <v>108.5333</v>
      </c>
      <c r="GO20" s="47">
        <v>108.9333</v>
      </c>
      <c r="GP20" s="47">
        <v>109.0667</v>
      </c>
      <c r="GQ20" s="47">
        <v>109.16670000000001</v>
      </c>
      <c r="GR20" s="47">
        <v>110.7333</v>
      </c>
      <c r="GS20" s="47">
        <v>111.9333</v>
      </c>
      <c r="GT20" s="47">
        <v>114.4</v>
      </c>
      <c r="GU20" s="47">
        <v>115.9333</v>
      </c>
      <c r="GV20" s="47">
        <v>120.86669999999999</v>
      </c>
      <c r="GW20" s="47">
        <v>123.13330000000001</v>
      </c>
      <c r="GX20" s="47">
        <v>126.7</v>
      </c>
      <c r="GY20" s="47">
        <v>127.7333</v>
      </c>
      <c r="GZ20" s="47">
        <v>131.0667</v>
      </c>
      <c r="HA20" s="47">
        <v>131.4</v>
      </c>
      <c r="HB20" s="47">
        <v>131.9667</v>
      </c>
      <c r="HC20" s="47">
        <v>132.26669999999999</v>
      </c>
      <c r="HD20" s="47">
        <v>133.83330000000001</v>
      </c>
      <c r="HE20" s="47">
        <v>134.1</v>
      </c>
      <c r="HF20" s="48">
        <v>135.16990000000001</v>
      </c>
      <c r="HG20" s="48">
        <v>135.58459999999999</v>
      </c>
      <c r="HH20" s="48">
        <v>136.9778</v>
      </c>
      <c r="HI20" s="48">
        <v>137.80179999999999</v>
      </c>
      <c r="HJ20" s="48">
        <v>138.77160000000001</v>
      </c>
      <c r="HK20" s="48">
        <v>139.21199999999999</v>
      </c>
      <c r="HL20" s="48">
        <v>140.61840000000001</v>
      </c>
      <c r="HM20" s="48">
        <v>141.3116</v>
      </c>
      <c r="HN20" s="48">
        <v>142.0582</v>
      </c>
      <c r="HO20" s="48">
        <v>142.28120000000001</v>
      </c>
      <c r="HP20" s="48">
        <v>143.52330000000001</v>
      </c>
      <c r="HQ20" s="48">
        <v>144.24340000000001</v>
      </c>
      <c r="HR20" s="48">
        <v>145.0635</v>
      </c>
      <c r="HS20" s="48">
        <v>145.4297</v>
      </c>
      <c r="HT20" s="48">
        <v>146.77330000000001</v>
      </c>
      <c r="HU20" s="48">
        <v>147.5558</v>
      </c>
      <c r="HV20" s="48">
        <v>148.3681</v>
      </c>
      <c r="HW20" s="48">
        <v>148.66220000000001</v>
      </c>
      <c r="HX20" s="48">
        <v>149.95609999999999</v>
      </c>
      <c r="HY20" s="48">
        <v>150.68879999999999</v>
      </c>
      <c r="HZ20" s="48">
        <v>151.45910000000001</v>
      </c>
      <c r="IA20" s="48">
        <v>0</v>
      </c>
      <c r="IB20" s="48">
        <v>0</v>
      </c>
      <c r="IC20" s="48">
        <v>0</v>
      </c>
      <c r="ID20" s="48">
        <v>0</v>
      </c>
      <c r="IE20" s="48">
        <v>0</v>
      </c>
      <c r="IF20" s="48">
        <v>0</v>
      </c>
      <c r="IG20" s="48">
        <v>0</v>
      </c>
      <c r="IH20" s="48">
        <v>0</v>
      </c>
      <c r="II20" s="48">
        <v>0</v>
      </c>
      <c r="IJ20" s="48">
        <v>0</v>
      </c>
      <c r="IK20" s="48">
        <v>0</v>
      </c>
      <c r="IL20" s="48">
        <v>0</v>
      </c>
      <c r="IM20" s="48">
        <v>0</v>
      </c>
      <c r="IN20" s="48">
        <v>0</v>
      </c>
      <c r="IO20" s="48">
        <v>0</v>
      </c>
      <c r="IP20" s="48">
        <v>0</v>
      </c>
      <c r="IQ20" s="48">
        <v>0</v>
      </c>
      <c r="IR20" s="48">
        <v>0</v>
      </c>
      <c r="IS20" s="48">
        <v>0</v>
      </c>
      <c r="IT20" s="48">
        <v>0</v>
      </c>
      <c r="IU20" s="48">
        <v>0</v>
      </c>
      <c r="IV20" s="48">
        <v>0</v>
      </c>
      <c r="IW20" s="48">
        <v>0</v>
      </c>
      <c r="IX20" s="48">
        <v>0</v>
      </c>
      <c r="IY20" s="48">
        <v>0</v>
      </c>
      <c r="IZ20" s="48">
        <v>0</v>
      </c>
      <c r="JA20" s="48">
        <v>0</v>
      </c>
      <c r="JB20" s="48">
        <v>0</v>
      </c>
      <c r="JC20" s="48">
        <v>0</v>
      </c>
      <c r="JD20" s="48">
        <v>0</v>
      </c>
      <c r="JE20" s="48">
        <v>0</v>
      </c>
      <c r="JF20" s="48">
        <v>0</v>
      </c>
      <c r="JG20" s="48">
        <v>0</v>
      </c>
      <c r="JH20" s="48">
        <v>0</v>
      </c>
      <c r="JI20" s="48">
        <v>0</v>
      </c>
      <c r="JJ20" s="48">
        <v>0</v>
      </c>
      <c r="JK20" s="48">
        <v>0</v>
      </c>
      <c r="JL20" s="48">
        <v>0</v>
      </c>
      <c r="JM20" s="48">
        <v>0</v>
      </c>
      <c r="JN20" s="48">
        <v>0</v>
      </c>
      <c r="JO20" s="48">
        <v>0</v>
      </c>
      <c r="JP20" s="48">
        <v>0</v>
      </c>
      <c r="JQ20" s="48">
        <v>0</v>
      </c>
      <c r="JR20" s="48">
        <v>0</v>
      </c>
      <c r="JS20" s="48">
        <v>0</v>
      </c>
      <c r="JT20" s="48">
        <v>0</v>
      </c>
      <c r="JU20" s="48">
        <v>0</v>
      </c>
      <c r="JV20" s="48">
        <v>0</v>
      </c>
      <c r="JW20" s="48">
        <v>0</v>
      </c>
      <c r="JX20" s="48">
        <v>0</v>
      </c>
      <c r="JY20" s="48">
        <v>0</v>
      </c>
      <c r="JZ20" s="48">
        <v>0</v>
      </c>
      <c r="KA20" s="48">
        <v>0</v>
      </c>
      <c r="KB20" s="48">
        <v>0</v>
      </c>
      <c r="KC20" s="48">
        <v>0</v>
      </c>
      <c r="KD20" s="48">
        <v>0</v>
      </c>
      <c r="KE20" s="48">
        <v>0</v>
      </c>
      <c r="KF20" s="48">
        <v>0</v>
      </c>
      <c r="KG20" s="48">
        <v>0</v>
      </c>
      <c r="KH20" s="48">
        <v>0</v>
      </c>
      <c r="KI20" s="48">
        <v>0</v>
      </c>
      <c r="KJ20" s="48">
        <v>0</v>
      </c>
      <c r="KK20" s="48">
        <v>0</v>
      </c>
      <c r="KL20" s="48">
        <v>0</v>
      </c>
      <c r="KM20" s="48">
        <v>0</v>
      </c>
      <c r="KN20" s="48">
        <v>0</v>
      </c>
      <c r="KO20" s="48">
        <v>0</v>
      </c>
      <c r="KP20" s="48">
        <v>0</v>
      </c>
      <c r="KQ20" s="48">
        <v>0</v>
      </c>
      <c r="KR20" s="48">
        <v>0</v>
      </c>
      <c r="KS20" s="48">
        <v>0</v>
      </c>
      <c r="KT20" s="48">
        <v>0</v>
      </c>
      <c r="KU20" s="48">
        <v>0</v>
      </c>
      <c r="KV20" s="48">
        <v>0</v>
      </c>
      <c r="KW20" s="48">
        <v>0</v>
      </c>
      <c r="KX20" s="48">
        <v>0</v>
      </c>
      <c r="KY20" s="48">
        <v>0</v>
      </c>
      <c r="KZ20" s="48">
        <v>0</v>
      </c>
      <c r="LA20" s="48">
        <v>0</v>
      </c>
      <c r="LB20" s="48">
        <v>0</v>
      </c>
      <c r="LC20" s="48">
        <v>0</v>
      </c>
      <c r="LD20" s="48">
        <v>0</v>
      </c>
      <c r="LE20" s="48">
        <v>0</v>
      </c>
      <c r="LF20" s="48">
        <v>0</v>
      </c>
      <c r="LG20" s="48">
        <v>0</v>
      </c>
      <c r="LH20" s="48">
        <v>0</v>
      </c>
      <c r="LI20" s="48">
        <v>0</v>
      </c>
      <c r="LJ20" s="48">
        <v>0</v>
      </c>
      <c r="LK20" s="48">
        <v>0</v>
      </c>
      <c r="LL20" s="48">
        <v>0</v>
      </c>
      <c r="LM20" s="48">
        <v>0</v>
      </c>
      <c r="LN20" s="48">
        <v>0</v>
      </c>
      <c r="LO20" s="48">
        <v>0</v>
      </c>
      <c r="LP20" s="48">
        <v>0</v>
      </c>
      <c r="LQ20" s="48">
        <v>0</v>
      </c>
      <c r="LR20" s="48">
        <v>0</v>
      </c>
      <c r="LS20" s="48">
        <v>0</v>
      </c>
      <c r="LT20" s="48">
        <v>0</v>
      </c>
      <c r="LU20" s="48">
        <v>0</v>
      </c>
      <c r="LV20" s="48">
        <v>0</v>
      </c>
      <c r="LW20" s="48">
        <v>0</v>
      </c>
      <c r="LX20" s="48">
        <v>0</v>
      </c>
      <c r="LY20" s="48">
        <v>0</v>
      </c>
      <c r="LZ20" s="48">
        <v>0</v>
      </c>
      <c r="MA20" s="48">
        <v>0</v>
      </c>
      <c r="MB20" s="48">
        <v>0</v>
      </c>
      <c r="MC20" s="48">
        <v>0</v>
      </c>
      <c r="MD20" s="48">
        <v>0</v>
      </c>
      <c r="ME20" s="48">
        <v>0</v>
      </c>
      <c r="MF20" s="48">
        <v>0</v>
      </c>
      <c r="MG20" s="48">
        <v>0</v>
      </c>
      <c r="MH20" s="48">
        <v>0</v>
      </c>
      <c r="MI20" s="48">
        <v>0</v>
      </c>
      <c r="MJ20" s="48">
        <v>0</v>
      </c>
      <c r="MK20" s="48">
        <v>0</v>
      </c>
      <c r="ML20" s="48">
        <v>0</v>
      </c>
      <c r="MM20" s="48">
        <v>0</v>
      </c>
      <c r="MN20" s="48">
        <v>0</v>
      </c>
      <c r="MO20" s="48">
        <v>0</v>
      </c>
      <c r="MP20" s="48">
        <v>0</v>
      </c>
      <c r="MQ20" s="48">
        <v>0</v>
      </c>
      <c r="MR20" s="48">
        <v>0</v>
      </c>
      <c r="MS20" s="48">
        <v>0</v>
      </c>
      <c r="MT20" s="48">
        <v>0</v>
      </c>
      <c r="MU20" t="s">
        <v>2307</v>
      </c>
      <c r="MV20" t="b">
        <v>0</v>
      </c>
      <c r="MW20" t="s">
        <v>304</v>
      </c>
      <c r="MX20">
        <v>2015</v>
      </c>
      <c r="MY20">
        <v>2024</v>
      </c>
      <c r="MZ20">
        <v>3</v>
      </c>
      <c r="NA20" t="s">
        <v>304</v>
      </c>
      <c r="NB20" s="6" t="s">
        <v>2335</v>
      </c>
      <c r="NC20" s="6" t="s">
        <v>2336</v>
      </c>
      <c r="ND20" t="s">
        <v>905</v>
      </c>
      <c r="NE20" t="s">
        <v>2337</v>
      </c>
      <c r="NF20" s="6" t="s">
        <v>2346</v>
      </c>
    </row>
    <row r="21" spans="1:370" x14ac:dyDescent="0.25">
      <c r="A21" t="s">
        <v>2312</v>
      </c>
      <c r="B21" t="s">
        <v>2333</v>
      </c>
      <c r="C21" s="6" t="s">
        <v>2345</v>
      </c>
      <c r="D21" t="s">
        <v>2334</v>
      </c>
      <c r="E21" t="s">
        <v>304</v>
      </c>
      <c r="F21" t="s">
        <v>2306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0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79.033330000000007</v>
      </c>
      <c r="AJ21" s="47">
        <v>81.7</v>
      </c>
      <c r="AK21" s="47">
        <v>83.233329999999995</v>
      </c>
      <c r="AL21" s="47">
        <v>85.566670000000002</v>
      </c>
      <c r="AM21" s="47">
        <v>87.933329999999998</v>
      </c>
      <c r="AN21" s="47">
        <v>89.766670000000005</v>
      </c>
      <c r="AO21" s="47">
        <v>92.266670000000005</v>
      </c>
      <c r="AP21" s="47">
        <v>93.766670000000005</v>
      </c>
      <c r="AQ21" s="47">
        <v>94.6</v>
      </c>
      <c r="AR21" s="47">
        <v>95.966669999999993</v>
      </c>
      <c r="AS21" s="47">
        <v>97.633330000000001</v>
      </c>
      <c r="AT21" s="47">
        <v>97.933329999999998</v>
      </c>
      <c r="AU21" s="47">
        <v>98</v>
      </c>
      <c r="AV21" s="47">
        <v>99.133330000000001</v>
      </c>
      <c r="AW21" s="47">
        <v>100.1</v>
      </c>
      <c r="AX21" s="47">
        <v>101.1</v>
      </c>
      <c r="AY21" s="47">
        <v>102.5333</v>
      </c>
      <c r="AZ21" s="47">
        <v>103.5</v>
      </c>
      <c r="BA21" s="47">
        <v>104.4</v>
      </c>
      <c r="BB21" s="47">
        <v>105.3</v>
      </c>
      <c r="BC21" s="47">
        <v>106.2667</v>
      </c>
      <c r="BD21" s="47">
        <v>107.2333</v>
      </c>
      <c r="BE21" s="47">
        <v>107.9</v>
      </c>
      <c r="BF21" s="47">
        <v>109</v>
      </c>
      <c r="BG21" s="47">
        <v>109.5667</v>
      </c>
      <c r="BH21" s="47">
        <v>109.0333</v>
      </c>
      <c r="BI21" s="47">
        <v>109.7</v>
      </c>
      <c r="BJ21" s="47">
        <v>110.4667</v>
      </c>
      <c r="BK21" s="47">
        <v>111.8</v>
      </c>
      <c r="BL21" s="47">
        <v>113.0667</v>
      </c>
      <c r="BM21" s="47">
        <v>114.2667</v>
      </c>
      <c r="BN21" s="47">
        <v>115.33329999999999</v>
      </c>
      <c r="BO21" s="47">
        <v>116.2333</v>
      </c>
      <c r="BP21" s="47">
        <v>117.5667</v>
      </c>
      <c r="BQ21" s="47">
        <v>119</v>
      </c>
      <c r="BR21" s="47">
        <v>120.3</v>
      </c>
      <c r="BS21" s="47">
        <v>121.66670000000001</v>
      </c>
      <c r="BT21" s="47">
        <v>123.63330000000001</v>
      </c>
      <c r="BU21" s="47">
        <v>124.6</v>
      </c>
      <c r="BV21" s="47">
        <v>125.86669999999999</v>
      </c>
      <c r="BW21" s="47">
        <v>128.0333</v>
      </c>
      <c r="BX21" s="47">
        <v>129.30000000000001</v>
      </c>
      <c r="BY21" s="47">
        <v>131.5333</v>
      </c>
      <c r="BZ21" s="47">
        <v>133.76669999999999</v>
      </c>
      <c r="CA21" s="47">
        <v>134.76669999999999</v>
      </c>
      <c r="CB21" s="47">
        <v>135.5667</v>
      </c>
      <c r="CC21" s="47">
        <v>136.6</v>
      </c>
      <c r="CD21" s="47">
        <v>137.73330000000001</v>
      </c>
      <c r="CE21" s="47">
        <v>138.66669999999999</v>
      </c>
      <c r="CF21" s="47">
        <v>139.73330000000001</v>
      </c>
      <c r="CG21" s="47">
        <v>140.80000000000001</v>
      </c>
      <c r="CH21" s="47">
        <v>142.0333</v>
      </c>
      <c r="CI21" s="47">
        <v>143.0667</v>
      </c>
      <c r="CJ21" s="47">
        <v>144.1</v>
      </c>
      <c r="CK21" s="47">
        <v>144.76669999999999</v>
      </c>
      <c r="CL21" s="47">
        <v>145.9667</v>
      </c>
      <c r="CM21" s="47">
        <v>146.69999999999999</v>
      </c>
      <c r="CN21" s="47">
        <v>147.5333</v>
      </c>
      <c r="CO21" s="47">
        <v>148.9</v>
      </c>
      <c r="CP21" s="47">
        <v>149.76669999999999</v>
      </c>
      <c r="CQ21" s="47">
        <v>150.86670000000001</v>
      </c>
      <c r="CR21" s="47">
        <v>152.1</v>
      </c>
      <c r="CS21" s="47">
        <v>152.86670000000001</v>
      </c>
      <c r="CT21" s="47">
        <v>153.69999999999999</v>
      </c>
      <c r="CU21" s="47">
        <v>155.0667</v>
      </c>
      <c r="CV21" s="47">
        <v>156.4</v>
      </c>
      <c r="CW21" s="47">
        <v>157.30000000000001</v>
      </c>
      <c r="CX21" s="47">
        <v>158.66669999999999</v>
      </c>
      <c r="CY21" s="47">
        <v>159.63329999999999</v>
      </c>
      <c r="CZ21" s="47">
        <v>160</v>
      </c>
      <c r="DA21" s="47">
        <v>160.80000000000001</v>
      </c>
      <c r="DB21" s="47">
        <v>161.66669999999999</v>
      </c>
      <c r="DC21" s="47">
        <v>162</v>
      </c>
      <c r="DD21" s="47">
        <v>162.5333</v>
      </c>
      <c r="DE21" s="47">
        <v>163.36670000000001</v>
      </c>
      <c r="DF21" s="47">
        <v>164.13329999999999</v>
      </c>
      <c r="DG21" s="47">
        <v>164.73330000000001</v>
      </c>
      <c r="DH21" s="47">
        <v>165.9667</v>
      </c>
      <c r="DI21" s="47">
        <v>167.2</v>
      </c>
      <c r="DJ21" s="47">
        <v>168.4333</v>
      </c>
      <c r="DK21" s="47">
        <v>170.1</v>
      </c>
      <c r="DL21" s="47">
        <v>171.4333</v>
      </c>
      <c r="DM21" s="47">
        <v>173</v>
      </c>
      <c r="DN21" s="47">
        <v>174.23330000000001</v>
      </c>
      <c r="DO21" s="47">
        <v>175.9</v>
      </c>
      <c r="DP21" s="47">
        <v>177.13329999999999</v>
      </c>
      <c r="DQ21" s="47">
        <v>177.63329999999999</v>
      </c>
      <c r="DR21" s="47">
        <v>177.5</v>
      </c>
      <c r="DS21" s="47">
        <v>178.0667</v>
      </c>
      <c r="DT21" s="47">
        <v>179.4667</v>
      </c>
      <c r="DU21" s="47">
        <v>180.4333</v>
      </c>
      <c r="DV21" s="47">
        <v>181.5</v>
      </c>
      <c r="DW21" s="47">
        <v>183.36670000000001</v>
      </c>
      <c r="DX21" s="47">
        <v>183.0667</v>
      </c>
      <c r="DY21" s="47">
        <v>184.4333</v>
      </c>
      <c r="DZ21" s="47">
        <v>185.13329999999999</v>
      </c>
      <c r="EA21" s="47">
        <v>186.7</v>
      </c>
      <c r="EB21" s="47">
        <v>188.16669999999999</v>
      </c>
      <c r="EC21" s="47">
        <v>189.36670000000001</v>
      </c>
      <c r="ED21" s="47">
        <v>191.4</v>
      </c>
      <c r="EE21" s="47">
        <v>192.36670000000001</v>
      </c>
      <c r="EF21" s="47">
        <v>193.66669999999999</v>
      </c>
      <c r="EG21" s="47">
        <v>196.6</v>
      </c>
      <c r="EH21" s="47">
        <v>198.4333</v>
      </c>
      <c r="EI21" s="47">
        <v>199.4667</v>
      </c>
      <c r="EJ21" s="47">
        <v>201.26669999999999</v>
      </c>
      <c r="EK21" s="47">
        <v>203.16669999999999</v>
      </c>
      <c r="EL21" s="47">
        <v>202.33330000000001</v>
      </c>
      <c r="EM21" s="47">
        <v>204.31700000000001</v>
      </c>
      <c r="EN21" s="47">
        <v>206.631</v>
      </c>
      <c r="EO21" s="47">
        <v>207.93899999999999</v>
      </c>
      <c r="EP21" s="47">
        <v>210.4897</v>
      </c>
      <c r="EQ21" s="47">
        <v>212.7697</v>
      </c>
      <c r="ER21" s="47">
        <v>215.5377</v>
      </c>
      <c r="ES21" s="47">
        <v>218.86099999999999</v>
      </c>
      <c r="ET21" s="47">
        <v>213.84870000000001</v>
      </c>
      <c r="EU21" s="47">
        <v>212.3777</v>
      </c>
      <c r="EV21" s="47">
        <v>213.50700000000001</v>
      </c>
      <c r="EW21" s="47">
        <v>215.34399999999999</v>
      </c>
      <c r="EX21" s="47">
        <v>217.03</v>
      </c>
      <c r="EY21" s="47">
        <v>217.374</v>
      </c>
      <c r="EZ21" s="47">
        <v>217.29730000000001</v>
      </c>
      <c r="FA21" s="47">
        <v>217.93430000000001</v>
      </c>
      <c r="FB21" s="47">
        <v>219.69900000000001</v>
      </c>
      <c r="FC21" s="47">
        <v>222.0437</v>
      </c>
      <c r="FD21" s="47">
        <v>224.56829999999999</v>
      </c>
      <c r="FE21" s="47">
        <v>226.03270000000001</v>
      </c>
      <c r="FF21" s="47">
        <v>227.04730000000001</v>
      </c>
      <c r="FG21" s="47">
        <v>228.32599999999999</v>
      </c>
      <c r="FH21" s="47">
        <v>228.80799999999999</v>
      </c>
      <c r="FI21" s="47">
        <v>229.84100000000001</v>
      </c>
      <c r="FJ21" s="47">
        <v>231.36930000000001</v>
      </c>
      <c r="FK21" s="47">
        <v>232.29929999999999</v>
      </c>
      <c r="FL21" s="47">
        <v>232.04499999999999</v>
      </c>
      <c r="FM21" s="47">
        <v>233.3</v>
      </c>
      <c r="FN21" s="47">
        <v>234.1627</v>
      </c>
      <c r="FO21" s="47">
        <v>235.62100000000001</v>
      </c>
      <c r="FP21" s="47">
        <v>236.8723</v>
      </c>
      <c r="FQ21" s="47">
        <v>237.47829999999999</v>
      </c>
      <c r="FR21" s="47">
        <v>236.88829999999999</v>
      </c>
      <c r="FS21" s="47">
        <v>235.35499999999999</v>
      </c>
      <c r="FT21" s="47">
        <v>236.96</v>
      </c>
      <c r="FU21" s="47">
        <v>237.85499999999999</v>
      </c>
      <c r="FV21" s="47">
        <v>237.83699999999999</v>
      </c>
      <c r="FW21" s="47">
        <v>237.6893</v>
      </c>
      <c r="FX21" s="47">
        <v>239.59030000000001</v>
      </c>
      <c r="FY21" s="47">
        <v>240.60730000000001</v>
      </c>
      <c r="FZ21" s="47">
        <v>242.13470000000001</v>
      </c>
      <c r="GA21" s="47">
        <v>243.83869999999999</v>
      </c>
      <c r="GB21" s="47">
        <v>244.12</v>
      </c>
      <c r="GC21" s="47">
        <v>245.28700000000001</v>
      </c>
      <c r="GD21" s="47">
        <v>247.23830000000001</v>
      </c>
      <c r="GE21" s="47">
        <v>249.32169999999999</v>
      </c>
      <c r="GF21" s="47">
        <v>250.679</v>
      </c>
      <c r="GG21" s="47">
        <v>251.68629999999999</v>
      </c>
      <c r="GH21" s="47">
        <v>252.71100000000001</v>
      </c>
      <c r="GI21" s="47">
        <v>253.38570000000001</v>
      </c>
      <c r="GJ21" s="47">
        <v>255.2473</v>
      </c>
      <c r="GK21" s="47">
        <v>256.08929999999998</v>
      </c>
      <c r="GL21" s="47">
        <v>257.88799999999998</v>
      </c>
      <c r="GM21" s="47">
        <v>258.76729999999998</v>
      </c>
      <c r="GN21" s="47">
        <v>256.32600000000002</v>
      </c>
      <c r="GO21" s="47">
        <v>259.24169999999998</v>
      </c>
      <c r="GP21" s="47">
        <v>261.04969999999997</v>
      </c>
      <c r="GQ21" s="47">
        <v>263.6703</v>
      </c>
      <c r="GR21" s="47">
        <v>268.62270000000001</v>
      </c>
      <c r="GS21" s="47">
        <v>272.89</v>
      </c>
      <c r="GT21" s="47">
        <v>278.68029999999999</v>
      </c>
      <c r="GU21" s="47">
        <v>284.82600000000002</v>
      </c>
      <c r="GV21" s="47">
        <v>291.7063</v>
      </c>
      <c r="GW21" s="47">
        <v>295.50900000000001</v>
      </c>
      <c r="GX21" s="47">
        <v>298.44099999999997</v>
      </c>
      <c r="GY21" s="47">
        <v>301.20299999999997</v>
      </c>
      <c r="GZ21" s="47">
        <v>303.4667</v>
      </c>
      <c r="HA21" s="47">
        <v>306.03429999999997</v>
      </c>
      <c r="HB21" s="47">
        <v>308.09899999999999</v>
      </c>
      <c r="HC21" s="47">
        <v>310.98970000000003</v>
      </c>
      <c r="HD21" s="47">
        <v>313.16030000000001</v>
      </c>
      <c r="HE21" s="47">
        <v>314.11369999999999</v>
      </c>
      <c r="HF21" s="48">
        <v>315.91180000000003</v>
      </c>
      <c r="HG21" s="48">
        <v>318.45440000000002</v>
      </c>
      <c r="HH21" s="48">
        <v>320.5401</v>
      </c>
      <c r="HI21" s="48">
        <v>322.3698</v>
      </c>
      <c r="HJ21" s="48">
        <v>324.00540000000001</v>
      </c>
      <c r="HK21" s="48">
        <v>326.05509999999998</v>
      </c>
      <c r="HL21" s="48">
        <v>327.87079999999997</v>
      </c>
      <c r="HM21" s="48">
        <v>329.54450000000003</v>
      </c>
      <c r="HN21" s="48">
        <v>331.35039999999998</v>
      </c>
      <c r="HO21" s="48">
        <v>333.42899999999997</v>
      </c>
      <c r="HP21" s="48">
        <v>335.83640000000003</v>
      </c>
      <c r="HQ21" s="48">
        <v>338.32749999999999</v>
      </c>
      <c r="HR21" s="48">
        <v>340.97930000000002</v>
      </c>
      <c r="HS21" s="48">
        <v>343.43419999999998</v>
      </c>
      <c r="HT21" s="48">
        <v>345.90570000000002</v>
      </c>
      <c r="HU21" s="48">
        <v>348.30689999999998</v>
      </c>
      <c r="HV21" s="48">
        <v>350.57150000000001</v>
      </c>
      <c r="HW21" s="48">
        <v>352.73270000000002</v>
      </c>
      <c r="HX21" s="48">
        <v>354.84620000000001</v>
      </c>
      <c r="HY21" s="48">
        <v>356.96620000000001</v>
      </c>
      <c r="HZ21" s="48">
        <v>359.09989999999999</v>
      </c>
      <c r="IA21" s="48">
        <v>0</v>
      </c>
      <c r="IB21" s="48">
        <v>0</v>
      </c>
      <c r="IC21" s="48">
        <v>0</v>
      </c>
      <c r="ID21" s="48">
        <v>0</v>
      </c>
      <c r="IE21" s="48">
        <v>0</v>
      </c>
      <c r="IF21" s="48">
        <v>0</v>
      </c>
      <c r="IG21" s="48">
        <v>0</v>
      </c>
      <c r="IH21" s="48">
        <v>0</v>
      </c>
      <c r="II21" s="48">
        <v>0</v>
      </c>
      <c r="IJ21" s="48">
        <v>0</v>
      </c>
      <c r="IK21" s="48">
        <v>0</v>
      </c>
      <c r="IL21" s="48">
        <v>0</v>
      </c>
      <c r="IM21" s="48">
        <v>0</v>
      </c>
      <c r="IN21" s="48">
        <v>0</v>
      </c>
      <c r="IO21" s="48">
        <v>0</v>
      </c>
      <c r="IP21" s="48">
        <v>0</v>
      </c>
      <c r="IQ21" s="48">
        <v>0</v>
      </c>
      <c r="IR21" s="48">
        <v>0</v>
      </c>
      <c r="IS21" s="48">
        <v>0</v>
      </c>
      <c r="IT21" s="48">
        <v>0</v>
      </c>
      <c r="IU21" s="48">
        <v>0</v>
      </c>
      <c r="IV21" s="48">
        <v>0</v>
      </c>
      <c r="IW21" s="48">
        <v>0</v>
      </c>
      <c r="IX21" s="48">
        <v>0</v>
      </c>
      <c r="IY21" s="48">
        <v>0</v>
      </c>
      <c r="IZ21" s="48">
        <v>0</v>
      </c>
      <c r="JA21" s="48">
        <v>0</v>
      </c>
      <c r="JB21" s="48">
        <v>0</v>
      </c>
      <c r="JC21" s="48">
        <v>0</v>
      </c>
      <c r="JD21" s="48">
        <v>0</v>
      </c>
      <c r="JE21" s="48">
        <v>0</v>
      </c>
      <c r="JF21" s="48">
        <v>0</v>
      </c>
      <c r="JG21" s="48">
        <v>0</v>
      </c>
      <c r="JH21" s="48">
        <v>0</v>
      </c>
      <c r="JI21" s="48">
        <v>0</v>
      </c>
      <c r="JJ21" s="48">
        <v>0</v>
      </c>
      <c r="JK21" s="48">
        <v>0</v>
      </c>
      <c r="JL21" s="48">
        <v>0</v>
      </c>
      <c r="JM21" s="48">
        <v>0</v>
      </c>
      <c r="JN21" s="48">
        <v>0</v>
      </c>
      <c r="JO21" s="48">
        <v>0</v>
      </c>
      <c r="JP21" s="48">
        <v>0</v>
      </c>
      <c r="JQ21" s="48">
        <v>0</v>
      </c>
      <c r="JR21" s="48">
        <v>0</v>
      </c>
      <c r="JS21" s="48">
        <v>0</v>
      </c>
      <c r="JT21" s="48">
        <v>0</v>
      </c>
      <c r="JU21" s="48">
        <v>0</v>
      </c>
      <c r="JV21" s="48">
        <v>0</v>
      </c>
      <c r="JW21" s="48">
        <v>0</v>
      </c>
      <c r="JX21" s="48">
        <v>0</v>
      </c>
      <c r="JY21" s="48">
        <v>0</v>
      </c>
      <c r="JZ21" s="48">
        <v>0</v>
      </c>
      <c r="KA21" s="48">
        <v>0</v>
      </c>
      <c r="KB21" s="48">
        <v>0</v>
      </c>
      <c r="KC21" s="48">
        <v>0</v>
      </c>
      <c r="KD21" s="48">
        <v>0</v>
      </c>
      <c r="KE21" s="48">
        <v>0</v>
      </c>
      <c r="KF21" s="48">
        <v>0</v>
      </c>
      <c r="KG21" s="48">
        <v>0</v>
      </c>
      <c r="KH21" s="48">
        <v>0</v>
      </c>
      <c r="KI21" s="48">
        <v>0</v>
      </c>
      <c r="KJ21" s="48">
        <v>0</v>
      </c>
      <c r="KK21" s="48">
        <v>0</v>
      </c>
      <c r="KL21" s="48">
        <v>0</v>
      </c>
      <c r="KM21" s="48">
        <v>0</v>
      </c>
      <c r="KN21" s="48">
        <v>0</v>
      </c>
      <c r="KO21" s="48">
        <v>0</v>
      </c>
      <c r="KP21" s="48">
        <v>0</v>
      </c>
      <c r="KQ21" s="48">
        <v>0</v>
      </c>
      <c r="KR21" s="48">
        <v>0</v>
      </c>
      <c r="KS21" s="48">
        <v>0</v>
      </c>
      <c r="KT21" s="48">
        <v>0</v>
      </c>
      <c r="KU21" s="48">
        <v>0</v>
      </c>
      <c r="KV21" s="48">
        <v>0</v>
      </c>
      <c r="KW21" s="48">
        <v>0</v>
      </c>
      <c r="KX21" s="48">
        <v>0</v>
      </c>
      <c r="KY21" s="48">
        <v>0</v>
      </c>
      <c r="KZ21" s="48">
        <v>0</v>
      </c>
      <c r="LA21" s="48">
        <v>0</v>
      </c>
      <c r="LB21" s="48">
        <v>0</v>
      </c>
      <c r="LC21" s="48">
        <v>0</v>
      </c>
      <c r="LD21" s="48">
        <v>0</v>
      </c>
      <c r="LE21" s="48">
        <v>0</v>
      </c>
      <c r="LF21" s="48">
        <v>0</v>
      </c>
      <c r="LG21" s="48">
        <v>0</v>
      </c>
      <c r="LH21" s="48">
        <v>0</v>
      </c>
      <c r="LI21" s="48">
        <v>0</v>
      </c>
      <c r="LJ21" s="48">
        <v>0</v>
      </c>
      <c r="LK21" s="48">
        <v>0</v>
      </c>
      <c r="LL21" s="48">
        <v>0</v>
      </c>
      <c r="LM21" s="48">
        <v>0</v>
      </c>
      <c r="LN21" s="48">
        <v>0</v>
      </c>
      <c r="LO21" s="48">
        <v>0</v>
      </c>
      <c r="LP21" s="48">
        <v>0</v>
      </c>
      <c r="LQ21" s="48">
        <v>0</v>
      </c>
      <c r="LR21" s="48">
        <v>0</v>
      </c>
      <c r="LS21" s="48">
        <v>0</v>
      </c>
      <c r="LT21" s="48">
        <v>0</v>
      </c>
      <c r="LU21" s="48">
        <v>0</v>
      </c>
      <c r="LV21" s="48">
        <v>0</v>
      </c>
      <c r="LW21" s="48">
        <v>0</v>
      </c>
      <c r="LX21" s="48">
        <v>0</v>
      </c>
      <c r="LY21" s="48">
        <v>0</v>
      </c>
      <c r="LZ21" s="48">
        <v>0</v>
      </c>
      <c r="MA21" s="48">
        <v>0</v>
      </c>
      <c r="MB21" s="48">
        <v>0</v>
      </c>
      <c r="MC21" s="48">
        <v>0</v>
      </c>
      <c r="MD21" s="48">
        <v>0</v>
      </c>
      <c r="ME21" s="48">
        <v>0</v>
      </c>
      <c r="MF21" s="48">
        <v>0</v>
      </c>
      <c r="MG21" s="48">
        <v>0</v>
      </c>
      <c r="MH21" s="48">
        <v>0</v>
      </c>
      <c r="MI21" s="48">
        <v>0</v>
      </c>
      <c r="MJ21" s="48">
        <v>0</v>
      </c>
      <c r="MK21" s="48">
        <v>0</v>
      </c>
      <c r="ML21" s="48">
        <v>0</v>
      </c>
      <c r="MM21" s="48">
        <v>0</v>
      </c>
      <c r="MN21" s="48">
        <v>0</v>
      </c>
      <c r="MO21" s="48">
        <v>0</v>
      </c>
      <c r="MP21" s="48">
        <v>0</v>
      </c>
      <c r="MQ21" s="48">
        <v>0</v>
      </c>
      <c r="MR21" s="48">
        <v>0</v>
      </c>
      <c r="MS21" s="48">
        <v>0</v>
      </c>
      <c r="MT21" s="48">
        <v>0</v>
      </c>
      <c r="MU21" t="s">
        <v>2338</v>
      </c>
      <c r="MV21" t="b">
        <v>1</v>
      </c>
      <c r="MW21" t="s">
        <v>304</v>
      </c>
      <c r="MX21" s="6" t="s">
        <v>2339</v>
      </c>
      <c r="MY21">
        <v>2024</v>
      </c>
      <c r="MZ21">
        <v>3</v>
      </c>
      <c r="NA21" t="s">
        <v>304</v>
      </c>
      <c r="NB21" t="s">
        <v>2340</v>
      </c>
      <c r="NC21" s="6" t="s">
        <v>2341</v>
      </c>
      <c r="ND21" t="s">
        <v>627</v>
      </c>
      <c r="NE21" t="s">
        <v>2337</v>
      </c>
      <c r="NF21" s="6" t="s">
        <v>2346</v>
      </c>
    </row>
    <row r="22" spans="1:370" x14ac:dyDescent="0.25">
      <c r="A22" t="s">
        <v>906</v>
      </c>
      <c r="B22" t="s">
        <v>2382</v>
      </c>
      <c r="C22" s="6" t="s">
        <v>2345</v>
      </c>
      <c r="D22" t="s">
        <v>2383</v>
      </c>
      <c r="E22" t="s">
        <v>304</v>
      </c>
      <c r="F22" t="s">
        <v>2306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0</v>
      </c>
      <c r="Y22" s="47">
        <v>0</v>
      </c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0</v>
      </c>
      <c r="AF22" s="47">
        <v>0</v>
      </c>
      <c r="AG22" s="47">
        <v>0</v>
      </c>
      <c r="AH22" s="47">
        <v>0</v>
      </c>
      <c r="AI22" s="47">
        <v>2.2539669999999998</v>
      </c>
      <c r="AJ22" s="47">
        <v>2.2853669999999999</v>
      </c>
      <c r="AK22" s="47">
        <v>2.3817330000000001</v>
      </c>
      <c r="AL22" s="47">
        <v>2.3863669999999999</v>
      </c>
      <c r="AM22" s="47">
        <v>2.310467</v>
      </c>
      <c r="AN22" s="47">
        <v>2.0807669999999998</v>
      </c>
      <c r="AO22" s="47">
        <v>1.838133</v>
      </c>
      <c r="AP22" s="47">
        <v>1.8838999999999999</v>
      </c>
      <c r="AQ22" s="47">
        <v>1.847167</v>
      </c>
      <c r="AR22" s="47">
        <v>1.780467</v>
      </c>
      <c r="AS22" s="47">
        <v>1.7252000000000001</v>
      </c>
      <c r="AT22" s="47">
        <v>1.649767</v>
      </c>
      <c r="AU22" s="47">
        <v>1.532233</v>
      </c>
      <c r="AV22" s="47">
        <v>1.5545</v>
      </c>
      <c r="AW22" s="47">
        <v>1.5094669999999999</v>
      </c>
      <c r="AX22" s="47">
        <v>1.470167</v>
      </c>
      <c r="AY22" s="47">
        <v>1.4350000000000001</v>
      </c>
      <c r="AZ22" s="47">
        <v>1.396833</v>
      </c>
      <c r="BA22" s="47">
        <v>1.298033</v>
      </c>
      <c r="BB22" s="47">
        <v>1.216367</v>
      </c>
      <c r="BC22" s="47">
        <v>1.114933</v>
      </c>
      <c r="BD22" s="47">
        <v>1.2578670000000001</v>
      </c>
      <c r="BE22" s="47">
        <v>1.3756999999999999</v>
      </c>
      <c r="BF22" s="47">
        <v>1.4362330000000001</v>
      </c>
      <c r="BG22" s="47">
        <v>1.440067</v>
      </c>
      <c r="BH22" s="47">
        <v>1.5093669999999999</v>
      </c>
      <c r="BI22" s="47">
        <v>1.488767</v>
      </c>
      <c r="BJ22" s="47">
        <v>1.4303999999999999</v>
      </c>
      <c r="BK22" s="47">
        <v>1.542033</v>
      </c>
      <c r="BL22" s="47">
        <v>1.641767</v>
      </c>
      <c r="BM22" s="47">
        <v>1.6178669999999999</v>
      </c>
      <c r="BN22" s="47">
        <v>1.7549330000000001</v>
      </c>
      <c r="BO22" s="47">
        <v>1.7961</v>
      </c>
      <c r="BP22" s="47">
        <v>1.8416330000000001</v>
      </c>
      <c r="BQ22" s="47">
        <v>1.6952670000000001</v>
      </c>
      <c r="BR22" s="47">
        <v>1.7918000000000001</v>
      </c>
      <c r="BS22" s="47">
        <v>1.747833</v>
      </c>
      <c r="BT22" s="47">
        <v>1.6283000000000001</v>
      </c>
      <c r="BU22" s="47">
        <v>1.5971329999999999</v>
      </c>
      <c r="BV22" s="47">
        <v>1.5854330000000001</v>
      </c>
      <c r="BW22" s="47">
        <v>1.6577</v>
      </c>
      <c r="BX22" s="47">
        <v>1.6748670000000001</v>
      </c>
      <c r="BY22" s="47">
        <v>1.8621669999999999</v>
      </c>
      <c r="BZ22" s="47">
        <v>1.9452670000000001</v>
      </c>
      <c r="CA22" s="47">
        <v>1.908933</v>
      </c>
      <c r="CB22" s="47">
        <v>1.7084330000000001</v>
      </c>
      <c r="CC22" s="47">
        <v>1.6864330000000001</v>
      </c>
      <c r="CD22" s="47">
        <v>1.7757000000000001</v>
      </c>
      <c r="CE22" s="47">
        <v>1.771533</v>
      </c>
      <c r="CF22" s="47">
        <v>1.808033</v>
      </c>
      <c r="CG22" s="47">
        <v>1.905233</v>
      </c>
      <c r="CH22" s="47">
        <v>1.5795999999999999</v>
      </c>
      <c r="CI22" s="47">
        <v>1.477867</v>
      </c>
      <c r="CJ22" s="47">
        <v>1.535067</v>
      </c>
      <c r="CK22" s="47">
        <v>1.5044999999999999</v>
      </c>
      <c r="CL22" s="47">
        <v>1.4915670000000001</v>
      </c>
      <c r="CM22" s="47">
        <v>1.4884999999999999</v>
      </c>
      <c r="CN22" s="47">
        <v>1.503933</v>
      </c>
      <c r="CO22" s="47">
        <v>1.5513669999999999</v>
      </c>
      <c r="CP22" s="47">
        <v>1.5846</v>
      </c>
      <c r="CQ22" s="47">
        <v>1.5824</v>
      </c>
      <c r="CR22" s="47">
        <v>1.5963670000000001</v>
      </c>
      <c r="CS22" s="47">
        <v>1.573933</v>
      </c>
      <c r="CT22" s="47">
        <v>1.56</v>
      </c>
      <c r="CU22" s="47">
        <v>1.5313669999999999</v>
      </c>
      <c r="CV22" s="47">
        <v>1.523833</v>
      </c>
      <c r="CW22" s="47">
        <v>1.5546</v>
      </c>
      <c r="CX22" s="47">
        <v>1.6378330000000001</v>
      </c>
      <c r="CY22" s="47">
        <v>1.629867</v>
      </c>
      <c r="CZ22" s="47">
        <v>1.6358330000000001</v>
      </c>
      <c r="DA22" s="47">
        <v>1.6250329999999999</v>
      </c>
      <c r="DB22" s="47">
        <v>1.660533</v>
      </c>
      <c r="DC22" s="47">
        <v>1.6459999999999999</v>
      </c>
      <c r="DD22" s="47">
        <v>1.6535329999999999</v>
      </c>
      <c r="DE22" s="47">
        <v>1.652633</v>
      </c>
      <c r="DF22" s="47">
        <v>1.6758999999999999</v>
      </c>
      <c r="DG22" s="47">
        <v>1.6335</v>
      </c>
      <c r="DH22" s="47">
        <v>1.606967</v>
      </c>
      <c r="DI22" s="47">
        <v>1.6021000000000001</v>
      </c>
      <c r="DJ22" s="47">
        <v>1.6306</v>
      </c>
      <c r="DK22" s="47">
        <v>1.606733</v>
      </c>
      <c r="DL22" s="47">
        <v>1.5333669999999999</v>
      </c>
      <c r="DM22" s="47">
        <v>1.4784330000000001</v>
      </c>
      <c r="DN22" s="47">
        <v>1.4463999999999999</v>
      </c>
      <c r="DO22" s="47">
        <v>1.4583999999999999</v>
      </c>
      <c r="DP22" s="47">
        <v>1.4207669999999999</v>
      </c>
      <c r="DQ22" s="47">
        <v>1.437967</v>
      </c>
      <c r="DR22" s="47">
        <v>1.4428000000000001</v>
      </c>
      <c r="DS22" s="47">
        <v>1.425967</v>
      </c>
      <c r="DT22" s="47">
        <v>1.4630000000000001</v>
      </c>
      <c r="DU22" s="47">
        <v>1.5494669999999999</v>
      </c>
      <c r="DV22" s="47">
        <v>1.5720000000000001</v>
      </c>
      <c r="DW22" s="47">
        <v>1.603</v>
      </c>
      <c r="DX22" s="47">
        <v>1.6194329999999999</v>
      </c>
      <c r="DY22" s="47">
        <v>1.6107670000000001</v>
      </c>
      <c r="DZ22" s="47">
        <v>1.7064999999999999</v>
      </c>
      <c r="EA22" s="47">
        <v>1.8391329999999999</v>
      </c>
      <c r="EB22" s="47">
        <v>1.8051999999999999</v>
      </c>
      <c r="EC22" s="47">
        <v>1.8189</v>
      </c>
      <c r="ED22" s="47">
        <v>1.8647670000000001</v>
      </c>
      <c r="EE22" s="47">
        <v>1.890433</v>
      </c>
      <c r="EF22" s="47">
        <v>1.8559000000000001</v>
      </c>
      <c r="EG22" s="47">
        <v>1.7844329999999999</v>
      </c>
      <c r="EH22" s="47">
        <v>1.7481</v>
      </c>
      <c r="EI22" s="47">
        <v>1.752767</v>
      </c>
      <c r="EJ22" s="47">
        <v>1.827167</v>
      </c>
      <c r="EK22" s="47">
        <v>1.8746</v>
      </c>
      <c r="EL22" s="47">
        <v>1.9169</v>
      </c>
      <c r="EM22" s="47">
        <v>1.9546330000000001</v>
      </c>
      <c r="EN22" s="47">
        <v>1.9869669999999999</v>
      </c>
      <c r="EO22" s="47">
        <v>2.0211329999999998</v>
      </c>
      <c r="EP22" s="47">
        <v>2.0444</v>
      </c>
      <c r="EQ22" s="47">
        <v>1.9789330000000001</v>
      </c>
      <c r="ER22" s="47">
        <v>1.9705330000000001</v>
      </c>
      <c r="ES22" s="47">
        <v>1.8918330000000001</v>
      </c>
      <c r="ET22" s="47">
        <v>1.5699000000000001</v>
      </c>
      <c r="EU22" s="47">
        <v>1.4345669999999999</v>
      </c>
      <c r="EV22" s="47">
        <v>1.550333</v>
      </c>
      <c r="EW22" s="47">
        <v>1.6411</v>
      </c>
      <c r="EX22" s="47">
        <v>1.6345000000000001</v>
      </c>
      <c r="EY22" s="47">
        <v>1.5609999999999999</v>
      </c>
      <c r="EZ22" s="47">
        <v>1.4909330000000001</v>
      </c>
      <c r="FA22" s="47">
        <v>1.5512330000000001</v>
      </c>
      <c r="FB22" s="47">
        <v>1.580867</v>
      </c>
      <c r="FC22" s="47">
        <v>1.6028</v>
      </c>
      <c r="FD22" s="47">
        <v>1.629033</v>
      </c>
      <c r="FE22" s="47">
        <v>1.6092</v>
      </c>
      <c r="FF22" s="47">
        <v>1.5716330000000001</v>
      </c>
      <c r="FG22" s="47">
        <v>1.571167</v>
      </c>
      <c r="FH22" s="47">
        <v>1.583</v>
      </c>
      <c r="FI22" s="47">
        <v>1.5808</v>
      </c>
      <c r="FJ22" s="47">
        <v>1.606133</v>
      </c>
      <c r="FK22" s="47">
        <v>1.5503670000000001</v>
      </c>
      <c r="FL22" s="47">
        <v>1.5359670000000001</v>
      </c>
      <c r="FM22" s="47">
        <v>1.5514669999999999</v>
      </c>
      <c r="FN22" s="47">
        <v>1.6191</v>
      </c>
      <c r="FO22" s="47">
        <v>1.6553</v>
      </c>
      <c r="FP22" s="47">
        <v>1.6831</v>
      </c>
      <c r="FQ22" s="47">
        <v>1.6694329999999999</v>
      </c>
      <c r="FR22" s="47">
        <v>1.5829329999999999</v>
      </c>
      <c r="FS22" s="47">
        <v>1.514467</v>
      </c>
      <c r="FT22" s="47">
        <v>1.5335000000000001</v>
      </c>
      <c r="FU22" s="47">
        <v>1.548967</v>
      </c>
      <c r="FV22" s="47">
        <v>1.5170669999999999</v>
      </c>
      <c r="FW22" s="47">
        <v>1.430833</v>
      </c>
      <c r="FX22" s="47">
        <v>1.434633</v>
      </c>
      <c r="FY22" s="47">
        <v>1.312767</v>
      </c>
      <c r="FZ22" s="47">
        <v>1.2416</v>
      </c>
      <c r="GA22" s="47">
        <v>1.239633</v>
      </c>
      <c r="GB22" s="47">
        <v>1.279933</v>
      </c>
      <c r="GC22" s="47">
        <v>1.3090999999999999</v>
      </c>
      <c r="GD22" s="47">
        <v>1.327267</v>
      </c>
      <c r="GE22" s="47">
        <v>1.3920999999999999</v>
      </c>
      <c r="GF22" s="47">
        <v>1.361</v>
      </c>
      <c r="GG22" s="47">
        <v>1.3037000000000001</v>
      </c>
      <c r="GH22" s="47">
        <v>1.285833</v>
      </c>
      <c r="GI22" s="47">
        <v>1.302767</v>
      </c>
      <c r="GJ22" s="47">
        <v>1.2851999999999999</v>
      </c>
      <c r="GK22" s="47">
        <v>1.2325999999999999</v>
      </c>
      <c r="GL22" s="47">
        <v>1.287933</v>
      </c>
      <c r="GM22" s="47">
        <v>1.279733</v>
      </c>
      <c r="GN22" s="47">
        <v>1.2412000000000001</v>
      </c>
      <c r="GO22" s="47">
        <v>1.2924329999999999</v>
      </c>
      <c r="GP22" s="47">
        <v>1.3208</v>
      </c>
      <c r="GQ22" s="47">
        <v>1.378733</v>
      </c>
      <c r="GR22" s="47">
        <v>1.3986670000000001</v>
      </c>
      <c r="GS22" s="47">
        <v>1.3779669999999999</v>
      </c>
      <c r="GT22" s="47">
        <v>1.3481669999999999</v>
      </c>
      <c r="GU22" s="47">
        <v>1.3424</v>
      </c>
      <c r="GV22" s="47">
        <v>1.2549999999999999</v>
      </c>
      <c r="GW22" s="47">
        <v>1.177133</v>
      </c>
      <c r="GX22" s="47">
        <v>1.1745000000000001</v>
      </c>
      <c r="GY22" s="47">
        <v>1.215133</v>
      </c>
      <c r="GZ22" s="47">
        <v>1.2518670000000001</v>
      </c>
      <c r="HA22" s="47">
        <v>1.2659</v>
      </c>
      <c r="HB22" s="47">
        <v>1.2417</v>
      </c>
      <c r="HC22" s="47">
        <v>1.2679670000000001</v>
      </c>
      <c r="HD22" s="47">
        <v>1.2618670000000001</v>
      </c>
      <c r="HE22" s="47">
        <v>1.300467</v>
      </c>
      <c r="HF22" s="48">
        <v>1.303544</v>
      </c>
      <c r="HG22" s="48">
        <v>1.2721439999999999</v>
      </c>
      <c r="HH22" s="48">
        <v>1.2759290000000001</v>
      </c>
      <c r="HI22" s="48">
        <v>1.279739</v>
      </c>
      <c r="HJ22" s="48">
        <v>1.276834</v>
      </c>
      <c r="HK22" s="48">
        <v>1.2694799999999999</v>
      </c>
      <c r="HL22" s="48">
        <v>1.2626059999999999</v>
      </c>
      <c r="HM22" s="48">
        <v>1.267093</v>
      </c>
      <c r="HN22" s="48">
        <v>1.2750950000000001</v>
      </c>
      <c r="HO22" s="48">
        <v>1.2837750000000001</v>
      </c>
      <c r="HP22" s="48">
        <v>1.2921819999999999</v>
      </c>
      <c r="HQ22" s="48">
        <v>1.3003370000000001</v>
      </c>
      <c r="HR22" s="48">
        <v>1.308271</v>
      </c>
      <c r="HS22" s="48">
        <v>1.316001</v>
      </c>
      <c r="HT22" s="48">
        <v>1.3235349999999999</v>
      </c>
      <c r="HU22" s="48">
        <v>1.330886</v>
      </c>
      <c r="HV22" s="48">
        <v>1.3371630000000001</v>
      </c>
      <c r="HW22" s="48">
        <v>1.3423860000000001</v>
      </c>
      <c r="HX22" s="48">
        <v>1.347472</v>
      </c>
      <c r="HY22" s="48">
        <v>1.3524309999999999</v>
      </c>
      <c r="HZ22" s="48">
        <v>1.3563689999999999</v>
      </c>
      <c r="IA22" s="48">
        <v>0</v>
      </c>
      <c r="IB22" s="48">
        <v>0</v>
      </c>
      <c r="IC22" s="48">
        <v>0</v>
      </c>
      <c r="ID22" s="48">
        <v>0</v>
      </c>
      <c r="IE22" s="48">
        <v>0</v>
      </c>
      <c r="IF22" s="48">
        <v>0</v>
      </c>
      <c r="IG22" s="48">
        <v>0</v>
      </c>
      <c r="IH22" s="48">
        <v>0</v>
      </c>
      <c r="II22" s="48">
        <v>0</v>
      </c>
      <c r="IJ22" s="48">
        <v>0</v>
      </c>
      <c r="IK22" s="48">
        <v>0</v>
      </c>
      <c r="IL22" s="48">
        <v>0</v>
      </c>
      <c r="IM22" s="48">
        <v>0</v>
      </c>
      <c r="IN22" s="48">
        <v>0</v>
      </c>
      <c r="IO22" s="48">
        <v>0</v>
      </c>
      <c r="IP22" s="48">
        <v>0</v>
      </c>
      <c r="IQ22" s="48">
        <v>0</v>
      </c>
      <c r="IR22" s="48">
        <v>0</v>
      </c>
      <c r="IS22" s="48">
        <v>0</v>
      </c>
      <c r="IT22" s="48">
        <v>0</v>
      </c>
      <c r="IU22" s="48">
        <v>0</v>
      </c>
      <c r="IV22" s="48">
        <v>0</v>
      </c>
      <c r="IW22" s="48">
        <v>0</v>
      </c>
      <c r="IX22" s="48">
        <v>0</v>
      </c>
      <c r="IY22" s="48">
        <v>0</v>
      </c>
      <c r="IZ22" s="48">
        <v>0</v>
      </c>
      <c r="JA22" s="48">
        <v>0</v>
      </c>
      <c r="JB22" s="48">
        <v>0</v>
      </c>
      <c r="JC22" s="48">
        <v>0</v>
      </c>
      <c r="JD22" s="48">
        <v>0</v>
      </c>
      <c r="JE22" s="48">
        <v>0</v>
      </c>
      <c r="JF22" s="48">
        <v>0</v>
      </c>
      <c r="JG22" s="48">
        <v>0</v>
      </c>
      <c r="JH22" s="48">
        <v>0</v>
      </c>
      <c r="JI22" s="48">
        <v>0</v>
      </c>
      <c r="JJ22" s="48">
        <v>0</v>
      </c>
      <c r="JK22" s="48">
        <v>0</v>
      </c>
      <c r="JL22" s="48">
        <v>0</v>
      </c>
      <c r="JM22" s="48">
        <v>0</v>
      </c>
      <c r="JN22" s="48">
        <v>0</v>
      </c>
      <c r="JO22" s="48">
        <v>0</v>
      </c>
      <c r="JP22" s="48">
        <v>0</v>
      </c>
      <c r="JQ22" s="48">
        <v>0</v>
      </c>
      <c r="JR22" s="48">
        <v>0</v>
      </c>
      <c r="JS22" s="48">
        <v>0</v>
      </c>
      <c r="JT22" s="48">
        <v>0</v>
      </c>
      <c r="JU22" s="48">
        <v>0</v>
      </c>
      <c r="JV22" s="48">
        <v>0</v>
      </c>
      <c r="JW22" s="48">
        <v>0</v>
      </c>
      <c r="JX22" s="48">
        <v>0</v>
      </c>
      <c r="JY22" s="48">
        <v>0</v>
      </c>
      <c r="JZ22" s="48">
        <v>0</v>
      </c>
      <c r="KA22" s="48">
        <v>0</v>
      </c>
      <c r="KB22" s="48">
        <v>0</v>
      </c>
      <c r="KC22" s="48">
        <v>0</v>
      </c>
      <c r="KD22" s="48">
        <v>0</v>
      </c>
      <c r="KE22" s="48">
        <v>0</v>
      </c>
      <c r="KF22" s="48">
        <v>0</v>
      </c>
      <c r="KG22" s="48">
        <v>0</v>
      </c>
      <c r="KH22" s="48">
        <v>0</v>
      </c>
      <c r="KI22" s="48">
        <v>0</v>
      </c>
      <c r="KJ22" s="48">
        <v>0</v>
      </c>
      <c r="KK22" s="48">
        <v>0</v>
      </c>
      <c r="KL22" s="48">
        <v>0</v>
      </c>
      <c r="KM22" s="48">
        <v>0</v>
      </c>
      <c r="KN22" s="48">
        <v>0</v>
      </c>
      <c r="KO22" s="48">
        <v>0</v>
      </c>
      <c r="KP22" s="48">
        <v>0</v>
      </c>
      <c r="KQ22" s="48">
        <v>0</v>
      </c>
      <c r="KR22" s="48">
        <v>0</v>
      </c>
      <c r="KS22" s="48">
        <v>0</v>
      </c>
      <c r="KT22" s="48">
        <v>0</v>
      </c>
      <c r="KU22" s="48">
        <v>0</v>
      </c>
      <c r="KV22" s="48">
        <v>0</v>
      </c>
      <c r="KW22" s="48">
        <v>0</v>
      </c>
      <c r="KX22" s="48">
        <v>0</v>
      </c>
      <c r="KY22" s="48">
        <v>0</v>
      </c>
      <c r="KZ22" s="48">
        <v>0</v>
      </c>
      <c r="LA22" s="48">
        <v>0</v>
      </c>
      <c r="LB22" s="48">
        <v>0</v>
      </c>
      <c r="LC22" s="48">
        <v>0</v>
      </c>
      <c r="LD22" s="48">
        <v>0</v>
      </c>
      <c r="LE22" s="48">
        <v>0</v>
      </c>
      <c r="LF22" s="48">
        <v>0</v>
      </c>
      <c r="LG22" s="48">
        <v>0</v>
      </c>
      <c r="LH22" s="48">
        <v>0</v>
      </c>
      <c r="LI22" s="48">
        <v>0</v>
      </c>
      <c r="LJ22" s="48">
        <v>0</v>
      </c>
      <c r="LK22" s="48">
        <v>0</v>
      </c>
      <c r="LL22" s="48">
        <v>0</v>
      </c>
      <c r="LM22" s="48">
        <v>0</v>
      </c>
      <c r="LN22" s="48">
        <v>0</v>
      </c>
      <c r="LO22" s="48">
        <v>0</v>
      </c>
      <c r="LP22" s="48">
        <v>0</v>
      </c>
      <c r="LQ22" s="48">
        <v>0</v>
      </c>
      <c r="LR22" s="48">
        <v>0</v>
      </c>
      <c r="LS22" s="48">
        <v>0</v>
      </c>
      <c r="LT22" s="48">
        <v>0</v>
      </c>
      <c r="LU22" s="48">
        <v>0</v>
      </c>
      <c r="LV22" s="48">
        <v>0</v>
      </c>
      <c r="LW22" s="48">
        <v>0</v>
      </c>
      <c r="LX22" s="48">
        <v>0</v>
      </c>
      <c r="LY22" s="48">
        <v>0</v>
      </c>
      <c r="LZ22" s="48">
        <v>0</v>
      </c>
      <c r="MA22" s="48">
        <v>0</v>
      </c>
      <c r="MB22" s="48">
        <v>0</v>
      </c>
      <c r="MC22" s="48">
        <v>0</v>
      </c>
      <c r="MD22" s="48">
        <v>0</v>
      </c>
      <c r="ME22" s="48">
        <v>0</v>
      </c>
      <c r="MF22" s="48">
        <v>0</v>
      </c>
      <c r="MG22" s="48">
        <v>0</v>
      </c>
      <c r="MH22" s="48">
        <v>0</v>
      </c>
      <c r="MI22" s="48">
        <v>0</v>
      </c>
      <c r="MJ22" s="48">
        <v>0</v>
      </c>
      <c r="MK22" s="48">
        <v>0</v>
      </c>
      <c r="ML22" s="48">
        <v>0</v>
      </c>
      <c r="MM22" s="48">
        <v>0</v>
      </c>
      <c r="MN22" s="48">
        <v>0</v>
      </c>
      <c r="MO22" s="48">
        <v>0</v>
      </c>
      <c r="MP22" s="48">
        <v>0</v>
      </c>
      <c r="MQ22" s="48">
        <v>0</v>
      </c>
      <c r="MR22" s="48">
        <v>0</v>
      </c>
      <c r="MS22" s="48">
        <v>0</v>
      </c>
      <c r="MT22" s="48">
        <v>0</v>
      </c>
      <c r="MU22" t="s">
        <v>2384</v>
      </c>
      <c r="MV22" t="b">
        <v>0</v>
      </c>
      <c r="MW22" t="s">
        <v>304</v>
      </c>
      <c r="MX22" t="s">
        <v>304</v>
      </c>
      <c r="MY22">
        <v>2024</v>
      </c>
      <c r="MZ22">
        <v>3</v>
      </c>
      <c r="NA22" t="s">
        <v>304</v>
      </c>
      <c r="NB22" t="s">
        <v>2385</v>
      </c>
      <c r="NC22" s="6" t="s">
        <v>2386</v>
      </c>
      <c r="ND22" t="s">
        <v>905</v>
      </c>
      <c r="NE22" t="s">
        <v>2387</v>
      </c>
      <c r="NF22" s="6" t="s">
        <v>2346</v>
      </c>
    </row>
    <row r="23" spans="1:370" x14ac:dyDescent="0.25">
      <c r="A23" t="s">
        <v>2312</v>
      </c>
      <c r="B23" t="s">
        <v>2388</v>
      </c>
      <c r="C23" s="6" t="s">
        <v>2345</v>
      </c>
      <c r="D23" t="s">
        <v>2389</v>
      </c>
      <c r="E23" t="s">
        <v>304</v>
      </c>
      <c r="F23" t="s">
        <v>2306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1</v>
      </c>
      <c r="AJ23" s="47">
        <v>1</v>
      </c>
      <c r="AK23" s="47">
        <v>1</v>
      </c>
      <c r="AL23" s="47">
        <v>1</v>
      </c>
      <c r="AM23" s="47">
        <v>1</v>
      </c>
      <c r="AN23" s="47">
        <v>1</v>
      </c>
      <c r="AO23" s="47">
        <v>1</v>
      </c>
      <c r="AP23" s="47">
        <v>1</v>
      </c>
      <c r="AQ23" s="47">
        <v>1</v>
      </c>
      <c r="AR23" s="47">
        <v>1</v>
      </c>
      <c r="AS23" s="47">
        <v>1</v>
      </c>
      <c r="AT23" s="47">
        <v>1</v>
      </c>
      <c r="AU23" s="47">
        <v>1</v>
      </c>
      <c r="AV23" s="47">
        <v>1</v>
      </c>
      <c r="AW23" s="47">
        <v>1</v>
      </c>
      <c r="AX23" s="47">
        <v>1</v>
      </c>
      <c r="AY23" s="47">
        <v>1</v>
      </c>
      <c r="AZ23" s="47">
        <v>1</v>
      </c>
      <c r="BA23" s="47">
        <v>1</v>
      </c>
      <c r="BB23" s="47">
        <v>1</v>
      </c>
      <c r="BC23" s="47">
        <v>1</v>
      </c>
      <c r="BD23" s="47">
        <v>1</v>
      </c>
      <c r="BE23" s="47">
        <v>1</v>
      </c>
      <c r="BF23" s="47">
        <v>1</v>
      </c>
      <c r="BG23" s="47">
        <v>1</v>
      </c>
      <c r="BH23" s="47">
        <v>1</v>
      </c>
      <c r="BI23" s="47">
        <v>1</v>
      </c>
      <c r="BJ23" s="47">
        <v>1</v>
      </c>
      <c r="BK23" s="47">
        <v>1</v>
      </c>
      <c r="BL23" s="47">
        <v>1</v>
      </c>
      <c r="BM23" s="47">
        <v>1</v>
      </c>
      <c r="BN23" s="47">
        <v>1</v>
      </c>
      <c r="BO23" s="47">
        <v>1</v>
      </c>
      <c r="BP23" s="47">
        <v>1</v>
      </c>
      <c r="BQ23" s="47">
        <v>1</v>
      </c>
      <c r="BR23" s="47">
        <v>1</v>
      </c>
      <c r="BS23" s="47">
        <v>1</v>
      </c>
      <c r="BT23" s="47">
        <v>1</v>
      </c>
      <c r="BU23" s="47">
        <v>1</v>
      </c>
      <c r="BV23" s="47">
        <v>1</v>
      </c>
      <c r="BW23" s="47">
        <v>1</v>
      </c>
      <c r="BX23" s="47">
        <v>1</v>
      </c>
      <c r="BY23" s="47">
        <v>1</v>
      </c>
      <c r="BZ23" s="47">
        <v>1</v>
      </c>
      <c r="CA23" s="47">
        <v>1</v>
      </c>
      <c r="CB23" s="47">
        <v>1</v>
      </c>
      <c r="CC23" s="47">
        <v>1</v>
      </c>
      <c r="CD23" s="47">
        <v>1</v>
      </c>
      <c r="CE23" s="47">
        <v>1</v>
      </c>
      <c r="CF23" s="47">
        <v>1</v>
      </c>
      <c r="CG23" s="47">
        <v>1</v>
      </c>
      <c r="CH23" s="47">
        <v>1</v>
      </c>
      <c r="CI23" s="47">
        <v>1</v>
      </c>
      <c r="CJ23" s="47">
        <v>1</v>
      </c>
      <c r="CK23" s="47">
        <v>1</v>
      </c>
      <c r="CL23" s="47">
        <v>1</v>
      </c>
      <c r="CM23" s="47">
        <v>1</v>
      </c>
      <c r="CN23" s="47">
        <v>1</v>
      </c>
      <c r="CO23" s="47">
        <v>1</v>
      </c>
      <c r="CP23" s="47">
        <v>1</v>
      </c>
      <c r="CQ23" s="47">
        <v>1</v>
      </c>
      <c r="CR23" s="47">
        <v>1</v>
      </c>
      <c r="CS23" s="47">
        <v>1</v>
      </c>
      <c r="CT23" s="47">
        <v>1</v>
      </c>
      <c r="CU23" s="47">
        <v>1</v>
      </c>
      <c r="CV23" s="47">
        <v>1</v>
      </c>
      <c r="CW23" s="47">
        <v>1</v>
      </c>
      <c r="CX23" s="47">
        <v>1</v>
      </c>
      <c r="CY23" s="47">
        <v>1</v>
      </c>
      <c r="CZ23" s="47">
        <v>1</v>
      </c>
      <c r="DA23" s="47">
        <v>1</v>
      </c>
      <c r="DB23" s="47">
        <v>1</v>
      </c>
      <c r="DC23" s="47">
        <v>1</v>
      </c>
      <c r="DD23" s="47">
        <v>1</v>
      </c>
      <c r="DE23" s="47">
        <v>1</v>
      </c>
      <c r="DF23" s="47">
        <v>1</v>
      </c>
      <c r="DG23" s="47">
        <v>1</v>
      </c>
      <c r="DH23" s="47">
        <v>1</v>
      </c>
      <c r="DI23" s="47">
        <v>1</v>
      </c>
      <c r="DJ23" s="47">
        <v>1</v>
      </c>
      <c r="DK23" s="47">
        <v>1</v>
      </c>
      <c r="DL23" s="47">
        <v>1</v>
      </c>
      <c r="DM23" s="47">
        <v>1</v>
      </c>
      <c r="DN23" s="47">
        <v>1</v>
      </c>
      <c r="DO23" s="47">
        <v>1</v>
      </c>
      <c r="DP23" s="47">
        <v>1</v>
      </c>
      <c r="DQ23" s="47">
        <v>1</v>
      </c>
      <c r="DR23" s="47">
        <v>1</v>
      </c>
      <c r="DS23" s="47">
        <v>1</v>
      </c>
      <c r="DT23" s="47">
        <v>1</v>
      </c>
      <c r="DU23" s="47">
        <v>1</v>
      </c>
      <c r="DV23" s="47">
        <v>1</v>
      </c>
      <c r="DW23" s="47">
        <v>1</v>
      </c>
      <c r="DX23" s="47">
        <v>1</v>
      </c>
      <c r="DY23" s="47">
        <v>1</v>
      </c>
      <c r="DZ23" s="47">
        <v>1</v>
      </c>
      <c r="EA23" s="47">
        <v>1</v>
      </c>
      <c r="EB23" s="47">
        <v>1</v>
      </c>
      <c r="EC23" s="47">
        <v>1</v>
      </c>
      <c r="ED23" s="47">
        <v>1</v>
      </c>
      <c r="EE23" s="47">
        <v>1</v>
      </c>
      <c r="EF23" s="47">
        <v>1</v>
      </c>
      <c r="EG23" s="47">
        <v>1</v>
      </c>
      <c r="EH23" s="47">
        <v>1</v>
      </c>
      <c r="EI23" s="47">
        <v>1</v>
      </c>
      <c r="EJ23" s="47">
        <v>1</v>
      </c>
      <c r="EK23" s="47">
        <v>1</v>
      </c>
      <c r="EL23" s="47">
        <v>1</v>
      </c>
      <c r="EM23" s="47">
        <v>1</v>
      </c>
      <c r="EN23" s="47">
        <v>1</v>
      </c>
      <c r="EO23" s="47">
        <v>1</v>
      </c>
      <c r="EP23" s="47">
        <v>1</v>
      </c>
      <c r="EQ23" s="47">
        <v>1</v>
      </c>
      <c r="ER23" s="47">
        <v>1</v>
      </c>
      <c r="ES23" s="47">
        <v>1</v>
      </c>
      <c r="ET23" s="47">
        <v>1</v>
      </c>
      <c r="EU23" s="47">
        <v>1</v>
      </c>
      <c r="EV23" s="47">
        <v>1</v>
      </c>
      <c r="EW23" s="47">
        <v>1</v>
      </c>
      <c r="EX23" s="47">
        <v>1</v>
      </c>
      <c r="EY23" s="47">
        <v>1</v>
      </c>
      <c r="EZ23" s="47">
        <v>1</v>
      </c>
      <c r="FA23" s="47">
        <v>1</v>
      </c>
      <c r="FB23" s="47">
        <v>1</v>
      </c>
      <c r="FC23" s="47">
        <v>1</v>
      </c>
      <c r="FD23" s="47">
        <v>1</v>
      </c>
      <c r="FE23" s="47">
        <v>1</v>
      </c>
      <c r="FF23" s="47">
        <v>1</v>
      </c>
      <c r="FG23" s="47">
        <v>1</v>
      </c>
      <c r="FH23" s="47">
        <v>1</v>
      </c>
      <c r="FI23" s="47">
        <v>1</v>
      </c>
      <c r="FJ23" s="47">
        <v>1</v>
      </c>
      <c r="FK23" s="47">
        <v>1</v>
      </c>
      <c r="FL23" s="47">
        <v>1</v>
      </c>
      <c r="FM23" s="47">
        <v>1</v>
      </c>
      <c r="FN23" s="47">
        <v>1</v>
      </c>
      <c r="FO23" s="47">
        <v>1</v>
      </c>
      <c r="FP23" s="47">
        <v>1</v>
      </c>
      <c r="FQ23" s="47">
        <v>1</v>
      </c>
      <c r="FR23" s="47">
        <v>1</v>
      </c>
      <c r="FS23" s="47">
        <v>1</v>
      </c>
      <c r="FT23" s="47">
        <v>1</v>
      </c>
      <c r="FU23" s="47">
        <v>1</v>
      </c>
      <c r="FV23" s="47">
        <v>1</v>
      </c>
      <c r="FW23" s="47">
        <v>1</v>
      </c>
      <c r="FX23" s="47">
        <v>1</v>
      </c>
      <c r="FY23" s="47">
        <v>1</v>
      </c>
      <c r="FZ23" s="47">
        <v>1</v>
      </c>
      <c r="GA23" s="47">
        <v>1</v>
      </c>
      <c r="GB23" s="47">
        <v>1</v>
      </c>
      <c r="GC23" s="47">
        <v>1</v>
      </c>
      <c r="GD23" s="47">
        <v>1</v>
      </c>
      <c r="GE23" s="47">
        <v>1</v>
      </c>
      <c r="GF23" s="47">
        <v>1</v>
      </c>
      <c r="GG23" s="47">
        <v>1</v>
      </c>
      <c r="GH23" s="47">
        <v>1</v>
      </c>
      <c r="GI23" s="47">
        <v>1</v>
      </c>
      <c r="GJ23" s="47">
        <v>1</v>
      </c>
      <c r="GK23" s="47">
        <v>1</v>
      </c>
      <c r="GL23" s="47">
        <v>1</v>
      </c>
      <c r="GM23" s="47">
        <v>1</v>
      </c>
      <c r="GN23" s="47">
        <v>1</v>
      </c>
      <c r="GO23" s="47">
        <v>1</v>
      </c>
      <c r="GP23" s="47">
        <v>1</v>
      </c>
      <c r="GQ23" s="47">
        <v>1</v>
      </c>
      <c r="GR23" s="47">
        <v>1</v>
      </c>
      <c r="GS23" s="47">
        <v>1</v>
      </c>
      <c r="GT23" s="47">
        <v>1</v>
      </c>
      <c r="GU23" s="47">
        <v>1</v>
      </c>
      <c r="GV23" s="47">
        <v>1</v>
      </c>
      <c r="GW23" s="47">
        <v>1</v>
      </c>
      <c r="GX23" s="47">
        <v>1</v>
      </c>
      <c r="GY23" s="47">
        <v>1</v>
      </c>
      <c r="GZ23" s="47">
        <v>1</v>
      </c>
      <c r="HA23" s="47">
        <v>1</v>
      </c>
      <c r="HB23" s="47">
        <v>1</v>
      </c>
      <c r="HC23" s="47">
        <v>1</v>
      </c>
      <c r="HD23" s="47">
        <v>1</v>
      </c>
      <c r="HE23" s="47">
        <v>1</v>
      </c>
      <c r="HF23" s="48">
        <v>1</v>
      </c>
      <c r="HG23" s="48">
        <v>1</v>
      </c>
      <c r="HH23" s="48">
        <v>1</v>
      </c>
      <c r="HI23" s="48">
        <v>1</v>
      </c>
      <c r="HJ23" s="48">
        <v>1</v>
      </c>
      <c r="HK23" s="48">
        <v>1</v>
      </c>
      <c r="HL23" s="48">
        <v>1</v>
      </c>
      <c r="HM23" s="48">
        <v>1</v>
      </c>
      <c r="HN23" s="48">
        <v>1</v>
      </c>
      <c r="HO23" s="48">
        <v>1</v>
      </c>
      <c r="HP23" s="48">
        <v>1</v>
      </c>
      <c r="HQ23" s="48">
        <v>1</v>
      </c>
      <c r="HR23" s="48">
        <v>1</v>
      </c>
      <c r="HS23" s="48">
        <v>1</v>
      </c>
      <c r="HT23" s="48">
        <v>1</v>
      </c>
      <c r="HU23" s="48">
        <v>1</v>
      </c>
      <c r="HV23" s="48">
        <v>1</v>
      </c>
      <c r="HW23" s="48">
        <v>1</v>
      </c>
      <c r="HX23" s="48">
        <v>1</v>
      </c>
      <c r="HY23" s="48">
        <v>1</v>
      </c>
      <c r="HZ23" s="48">
        <v>1</v>
      </c>
      <c r="IA23" s="48">
        <v>0</v>
      </c>
      <c r="IB23" s="48">
        <v>0</v>
      </c>
      <c r="IC23" s="48">
        <v>0</v>
      </c>
      <c r="ID23" s="48">
        <v>0</v>
      </c>
      <c r="IE23" s="48">
        <v>0</v>
      </c>
      <c r="IF23" s="48">
        <v>0</v>
      </c>
      <c r="IG23" s="48">
        <v>0</v>
      </c>
      <c r="IH23" s="48">
        <v>0</v>
      </c>
      <c r="II23" s="48">
        <v>0</v>
      </c>
      <c r="IJ23" s="48">
        <v>0</v>
      </c>
      <c r="IK23" s="48">
        <v>0</v>
      </c>
      <c r="IL23" s="48">
        <v>0</v>
      </c>
      <c r="IM23" s="48">
        <v>0</v>
      </c>
      <c r="IN23" s="48">
        <v>0</v>
      </c>
      <c r="IO23" s="48">
        <v>0</v>
      </c>
      <c r="IP23" s="48">
        <v>0</v>
      </c>
      <c r="IQ23" s="48">
        <v>0</v>
      </c>
      <c r="IR23" s="48">
        <v>0</v>
      </c>
      <c r="IS23" s="48">
        <v>0</v>
      </c>
      <c r="IT23" s="48">
        <v>0</v>
      </c>
      <c r="IU23" s="48">
        <v>0</v>
      </c>
      <c r="IV23" s="48">
        <v>0</v>
      </c>
      <c r="IW23" s="48">
        <v>0</v>
      </c>
      <c r="IX23" s="48">
        <v>0</v>
      </c>
      <c r="IY23" s="48">
        <v>0</v>
      </c>
      <c r="IZ23" s="48">
        <v>0</v>
      </c>
      <c r="JA23" s="48">
        <v>0</v>
      </c>
      <c r="JB23" s="48">
        <v>0</v>
      </c>
      <c r="JC23" s="48">
        <v>0</v>
      </c>
      <c r="JD23" s="48">
        <v>0</v>
      </c>
      <c r="JE23" s="48">
        <v>0</v>
      </c>
      <c r="JF23" s="48">
        <v>0</v>
      </c>
      <c r="JG23" s="48">
        <v>0</v>
      </c>
      <c r="JH23" s="48">
        <v>0</v>
      </c>
      <c r="JI23" s="48">
        <v>0</v>
      </c>
      <c r="JJ23" s="48">
        <v>0</v>
      </c>
      <c r="JK23" s="48">
        <v>0</v>
      </c>
      <c r="JL23" s="48">
        <v>0</v>
      </c>
      <c r="JM23" s="48">
        <v>0</v>
      </c>
      <c r="JN23" s="48">
        <v>0</v>
      </c>
      <c r="JO23" s="48">
        <v>0</v>
      </c>
      <c r="JP23" s="48">
        <v>0</v>
      </c>
      <c r="JQ23" s="48">
        <v>0</v>
      </c>
      <c r="JR23" s="48">
        <v>0</v>
      </c>
      <c r="JS23" s="48">
        <v>0</v>
      </c>
      <c r="JT23" s="48">
        <v>0</v>
      </c>
      <c r="JU23" s="48">
        <v>0</v>
      </c>
      <c r="JV23" s="48">
        <v>0</v>
      </c>
      <c r="JW23" s="48">
        <v>0</v>
      </c>
      <c r="JX23" s="48">
        <v>0</v>
      </c>
      <c r="JY23" s="48">
        <v>0</v>
      </c>
      <c r="JZ23" s="48">
        <v>0</v>
      </c>
      <c r="KA23" s="48">
        <v>0</v>
      </c>
      <c r="KB23" s="48">
        <v>0</v>
      </c>
      <c r="KC23" s="48">
        <v>0</v>
      </c>
      <c r="KD23" s="48">
        <v>0</v>
      </c>
      <c r="KE23" s="48">
        <v>0</v>
      </c>
      <c r="KF23" s="48">
        <v>0</v>
      </c>
      <c r="KG23" s="48">
        <v>0</v>
      </c>
      <c r="KH23" s="48">
        <v>0</v>
      </c>
      <c r="KI23" s="48">
        <v>0</v>
      </c>
      <c r="KJ23" s="48">
        <v>0</v>
      </c>
      <c r="KK23" s="48">
        <v>0</v>
      </c>
      <c r="KL23" s="48">
        <v>0</v>
      </c>
      <c r="KM23" s="48">
        <v>0</v>
      </c>
      <c r="KN23" s="48">
        <v>0</v>
      </c>
      <c r="KO23" s="48">
        <v>0</v>
      </c>
      <c r="KP23" s="48">
        <v>0</v>
      </c>
      <c r="KQ23" s="48">
        <v>0</v>
      </c>
      <c r="KR23" s="48">
        <v>0</v>
      </c>
      <c r="KS23" s="48">
        <v>0</v>
      </c>
      <c r="KT23" s="48">
        <v>0</v>
      </c>
      <c r="KU23" s="48">
        <v>0</v>
      </c>
      <c r="KV23" s="48">
        <v>0</v>
      </c>
      <c r="KW23" s="48">
        <v>0</v>
      </c>
      <c r="KX23" s="48">
        <v>0</v>
      </c>
      <c r="KY23" s="48">
        <v>0</v>
      </c>
      <c r="KZ23" s="48">
        <v>0</v>
      </c>
      <c r="LA23" s="48">
        <v>0</v>
      </c>
      <c r="LB23" s="48">
        <v>0</v>
      </c>
      <c r="LC23" s="48">
        <v>0</v>
      </c>
      <c r="LD23" s="48">
        <v>0</v>
      </c>
      <c r="LE23" s="48">
        <v>0</v>
      </c>
      <c r="LF23" s="48">
        <v>0</v>
      </c>
      <c r="LG23" s="48">
        <v>0</v>
      </c>
      <c r="LH23" s="48">
        <v>0</v>
      </c>
      <c r="LI23" s="48">
        <v>0</v>
      </c>
      <c r="LJ23" s="48">
        <v>0</v>
      </c>
      <c r="LK23" s="48">
        <v>0</v>
      </c>
      <c r="LL23" s="48">
        <v>0</v>
      </c>
      <c r="LM23" s="48">
        <v>0</v>
      </c>
      <c r="LN23" s="48">
        <v>0</v>
      </c>
      <c r="LO23" s="48">
        <v>0</v>
      </c>
      <c r="LP23" s="48">
        <v>0</v>
      </c>
      <c r="LQ23" s="48">
        <v>0</v>
      </c>
      <c r="LR23" s="48">
        <v>0</v>
      </c>
      <c r="LS23" s="48">
        <v>0</v>
      </c>
      <c r="LT23" s="48">
        <v>0</v>
      </c>
      <c r="LU23" s="48">
        <v>0</v>
      </c>
      <c r="LV23" s="48">
        <v>0</v>
      </c>
      <c r="LW23" s="48">
        <v>0</v>
      </c>
      <c r="LX23" s="48">
        <v>0</v>
      </c>
      <c r="LY23" s="48">
        <v>0</v>
      </c>
      <c r="LZ23" s="48">
        <v>0</v>
      </c>
      <c r="MA23" s="48">
        <v>0</v>
      </c>
      <c r="MB23" s="48">
        <v>0</v>
      </c>
      <c r="MC23" s="48">
        <v>0</v>
      </c>
      <c r="MD23" s="48">
        <v>0</v>
      </c>
      <c r="ME23" s="48">
        <v>0</v>
      </c>
      <c r="MF23" s="48">
        <v>0</v>
      </c>
      <c r="MG23" s="48">
        <v>0</v>
      </c>
      <c r="MH23" s="48">
        <v>0</v>
      </c>
      <c r="MI23" s="48">
        <v>0</v>
      </c>
      <c r="MJ23" s="48">
        <v>0</v>
      </c>
      <c r="MK23" s="48">
        <v>0</v>
      </c>
      <c r="ML23" s="48">
        <v>0</v>
      </c>
      <c r="MM23" s="48">
        <v>0</v>
      </c>
      <c r="MN23" s="48">
        <v>0</v>
      </c>
      <c r="MO23" s="48">
        <v>0</v>
      </c>
      <c r="MP23" s="48">
        <v>0</v>
      </c>
      <c r="MQ23" s="48">
        <v>0</v>
      </c>
      <c r="MR23" s="48">
        <v>0</v>
      </c>
      <c r="MS23" s="48">
        <v>0</v>
      </c>
      <c r="MT23" s="48">
        <v>0</v>
      </c>
      <c r="MU23" t="s">
        <v>2390</v>
      </c>
      <c r="MV23" t="b">
        <v>0</v>
      </c>
      <c r="MW23" t="s">
        <v>304</v>
      </c>
      <c r="MX23" t="s">
        <v>304</v>
      </c>
      <c r="MY23">
        <v>2024</v>
      </c>
      <c r="MZ23">
        <v>3</v>
      </c>
      <c r="NA23" t="s">
        <v>304</v>
      </c>
      <c r="NB23" s="6" t="s">
        <v>2391</v>
      </c>
      <c r="NC23" t="s">
        <v>304</v>
      </c>
      <c r="ND23" t="s">
        <v>627</v>
      </c>
      <c r="NE23" t="s">
        <v>2387</v>
      </c>
      <c r="NF23" s="6" t="s">
        <v>2346</v>
      </c>
    </row>
    <row r="24" spans="1:370" x14ac:dyDescent="0.25">
      <c r="A24" t="s">
        <v>633</v>
      </c>
      <c r="B24" t="s">
        <v>2319</v>
      </c>
      <c r="C24" s="6" t="s">
        <v>2345</v>
      </c>
      <c r="D24" t="s">
        <v>2313</v>
      </c>
      <c r="E24" t="s">
        <v>2305</v>
      </c>
      <c r="F24" t="s">
        <v>2306</v>
      </c>
      <c r="G24" s="48">
        <v>0</v>
      </c>
      <c r="H24" s="48">
        <v>0</v>
      </c>
      <c r="I24" s="48">
        <v>0</v>
      </c>
      <c r="J24" s="48">
        <v>0</v>
      </c>
      <c r="K24" s="48">
        <v>0</v>
      </c>
      <c r="L24" s="48">
        <v>0</v>
      </c>
      <c r="M24" s="48">
        <v>0</v>
      </c>
      <c r="N24" s="48">
        <v>0</v>
      </c>
      <c r="O24" s="48">
        <v>0</v>
      </c>
      <c r="P24" s="48">
        <v>0</v>
      </c>
      <c r="Q24" s="48">
        <v>0</v>
      </c>
      <c r="R24" s="48">
        <v>0</v>
      </c>
      <c r="S24" s="48">
        <v>0</v>
      </c>
      <c r="T24" s="48">
        <v>0</v>
      </c>
      <c r="U24" s="48">
        <v>0</v>
      </c>
      <c r="V24" s="48">
        <v>0</v>
      </c>
      <c r="W24" s="48">
        <v>0</v>
      </c>
      <c r="X24" s="48">
        <v>0</v>
      </c>
      <c r="Y24" s="48">
        <v>0</v>
      </c>
      <c r="Z24" s="48">
        <v>0</v>
      </c>
      <c r="AA24" s="48">
        <v>0</v>
      </c>
      <c r="AB24" s="48">
        <v>0</v>
      </c>
      <c r="AC24" s="48">
        <v>0</v>
      </c>
      <c r="AD24" s="48">
        <v>0</v>
      </c>
      <c r="AE24" s="48">
        <v>0</v>
      </c>
      <c r="AF24" s="48">
        <v>0</v>
      </c>
      <c r="AG24" s="48">
        <v>0</v>
      </c>
      <c r="AH24" s="48">
        <v>0</v>
      </c>
      <c r="AI24" s="48">
        <v>6628036</v>
      </c>
      <c r="AJ24" s="48">
        <v>6590622</v>
      </c>
      <c r="AK24" s="48">
        <v>6611737</v>
      </c>
      <c r="AL24" s="48">
        <v>6666613</v>
      </c>
      <c r="AM24" s="48">
        <v>6715545</v>
      </c>
      <c r="AN24" s="48">
        <v>6726999</v>
      </c>
      <c r="AO24" s="48">
        <v>6769686</v>
      </c>
      <c r="AP24" s="48">
        <v>6768595</v>
      </c>
      <c r="AQ24" s="48">
        <v>6757899</v>
      </c>
      <c r="AR24" s="48">
        <v>6774122</v>
      </c>
      <c r="AS24" s="48">
        <v>6772910</v>
      </c>
      <c r="AT24" s="48">
        <v>6791978</v>
      </c>
      <c r="AU24" s="48">
        <v>6843575</v>
      </c>
      <c r="AV24" s="48">
        <v>6916104</v>
      </c>
      <c r="AW24" s="48">
        <v>6995417</v>
      </c>
      <c r="AX24" s="48">
        <v>7088376</v>
      </c>
      <c r="AY24" s="48">
        <v>7193666</v>
      </c>
      <c r="AZ24" s="48">
        <v>7250768</v>
      </c>
      <c r="BA24" s="48">
        <v>7321842</v>
      </c>
      <c r="BB24" s="48">
        <v>7370955</v>
      </c>
      <c r="BC24" s="48">
        <v>7440089</v>
      </c>
      <c r="BD24" s="48">
        <v>7510289</v>
      </c>
      <c r="BE24" s="48">
        <v>7589786</v>
      </c>
      <c r="BF24" s="48">
        <v>7656903</v>
      </c>
      <c r="BG24" s="48">
        <v>7702058</v>
      </c>
      <c r="BH24" s="48">
        <v>7759274</v>
      </c>
      <c r="BI24" s="48">
        <v>7820161</v>
      </c>
      <c r="BJ24" s="48">
        <v>7873414</v>
      </c>
      <c r="BK24" s="48">
        <v>7919739</v>
      </c>
      <c r="BL24" s="48">
        <v>8027385</v>
      </c>
      <c r="BM24" s="48">
        <v>8108687</v>
      </c>
      <c r="BN24" s="48">
        <v>8222465</v>
      </c>
      <c r="BO24" s="48">
        <v>8252325</v>
      </c>
      <c r="BP24" s="48">
        <v>8336019</v>
      </c>
      <c r="BQ24" s="48">
        <v>8411593</v>
      </c>
      <c r="BR24" s="48">
        <v>8499554</v>
      </c>
      <c r="BS24" s="48">
        <v>8556037</v>
      </c>
      <c r="BT24" s="48">
        <v>8605575</v>
      </c>
      <c r="BU24" s="48">
        <v>8658190</v>
      </c>
      <c r="BV24" s="48">
        <v>8750633</v>
      </c>
      <c r="BW24" s="48">
        <v>8892965</v>
      </c>
      <c r="BX24" s="48">
        <v>8949743</v>
      </c>
      <c r="BY24" s="48">
        <v>9003628</v>
      </c>
      <c r="BZ24" s="48">
        <v>9014857</v>
      </c>
      <c r="CA24" s="48">
        <v>9002150</v>
      </c>
      <c r="CB24" s="48">
        <v>9057748</v>
      </c>
      <c r="CC24" s="48">
        <v>9096547</v>
      </c>
      <c r="CD24" s="48">
        <v>9139886</v>
      </c>
      <c r="CE24" s="48">
        <v>9200302</v>
      </c>
      <c r="CF24" s="48">
        <v>9230123</v>
      </c>
      <c r="CG24" s="48">
        <v>9275058</v>
      </c>
      <c r="CH24" s="48">
        <v>9311295</v>
      </c>
      <c r="CI24" s="48">
        <v>9356693</v>
      </c>
      <c r="CJ24" s="48">
        <v>9398571</v>
      </c>
      <c r="CK24" s="48">
        <v>9441006</v>
      </c>
      <c r="CL24" s="48">
        <v>9519878</v>
      </c>
      <c r="CM24" s="48">
        <v>9607568</v>
      </c>
      <c r="CN24" s="48">
        <v>9693547</v>
      </c>
      <c r="CO24" s="48">
        <v>9797277</v>
      </c>
      <c r="CP24" s="48">
        <v>9893702</v>
      </c>
      <c r="CQ24" s="48">
        <v>9953542</v>
      </c>
      <c r="CR24" s="48">
        <v>10005310</v>
      </c>
      <c r="CS24" s="48">
        <v>10090550</v>
      </c>
      <c r="CT24" s="48">
        <v>10154830</v>
      </c>
      <c r="CU24" s="48">
        <v>10247010</v>
      </c>
      <c r="CV24" s="48">
        <v>10372820</v>
      </c>
      <c r="CW24" s="48">
        <v>10463660</v>
      </c>
      <c r="CX24" s="48">
        <v>10570090</v>
      </c>
      <c r="CY24" s="48">
        <v>10651470</v>
      </c>
      <c r="CZ24" s="48">
        <v>10784130</v>
      </c>
      <c r="DA24" s="48">
        <v>10893900</v>
      </c>
      <c r="DB24" s="48">
        <v>10992570</v>
      </c>
      <c r="DC24" s="48">
        <v>11025970</v>
      </c>
      <c r="DD24" s="48">
        <v>11083360</v>
      </c>
      <c r="DE24" s="48">
        <v>11159550</v>
      </c>
      <c r="DF24" s="48">
        <v>11267610</v>
      </c>
      <c r="DG24" s="48">
        <v>11345780</v>
      </c>
      <c r="DH24" s="48">
        <v>11434460</v>
      </c>
      <c r="DI24" s="48">
        <v>11574180</v>
      </c>
      <c r="DJ24" s="48">
        <v>11740160</v>
      </c>
      <c r="DK24" s="48">
        <v>11876520</v>
      </c>
      <c r="DL24" s="48">
        <v>12025150</v>
      </c>
      <c r="DM24" s="48">
        <v>12105570</v>
      </c>
      <c r="DN24" s="48">
        <v>12185200</v>
      </c>
      <c r="DO24" s="48">
        <v>12243360</v>
      </c>
      <c r="DP24" s="48">
        <v>12289370</v>
      </c>
      <c r="DQ24" s="48">
        <v>12302440</v>
      </c>
      <c r="DR24" s="48">
        <v>12342350</v>
      </c>
      <c r="DS24" s="48">
        <v>12432830</v>
      </c>
      <c r="DT24" s="48">
        <v>12542100</v>
      </c>
      <c r="DU24" s="48">
        <v>12633930</v>
      </c>
      <c r="DV24" s="48">
        <v>12702380</v>
      </c>
      <c r="DW24" s="48">
        <v>12770480</v>
      </c>
      <c r="DX24" s="48">
        <v>12850490</v>
      </c>
      <c r="DY24" s="48">
        <v>13028700</v>
      </c>
      <c r="DZ24" s="48">
        <v>13201800</v>
      </c>
      <c r="EA24" s="48">
        <v>13339630</v>
      </c>
      <c r="EB24" s="48">
        <v>13471040</v>
      </c>
      <c r="EC24" s="48">
        <v>13601350</v>
      </c>
      <c r="ED24" s="48">
        <v>13722370</v>
      </c>
      <c r="EE24" s="48">
        <v>13868350</v>
      </c>
      <c r="EF24" s="48">
        <v>14002290</v>
      </c>
      <c r="EG24" s="48">
        <v>14157240</v>
      </c>
      <c r="EH24" s="48">
        <v>14316620</v>
      </c>
      <c r="EI24" s="48">
        <v>14511280</v>
      </c>
      <c r="EJ24" s="48">
        <v>14644770</v>
      </c>
      <c r="EK24" s="48">
        <v>14764960</v>
      </c>
      <c r="EL24" s="48">
        <v>14965350</v>
      </c>
      <c r="EM24" s="48">
        <v>15142140</v>
      </c>
      <c r="EN24" s="48">
        <v>15305920</v>
      </c>
      <c r="EO24" s="48">
        <v>15438170</v>
      </c>
      <c r="EP24" s="48">
        <v>15613220</v>
      </c>
      <c r="EQ24" s="48">
        <v>15711840</v>
      </c>
      <c r="ER24" s="48">
        <v>15786440</v>
      </c>
      <c r="ES24" s="48">
        <v>15752280</v>
      </c>
      <c r="ET24" s="48">
        <v>15521000</v>
      </c>
      <c r="EU24" s="48">
        <v>15268100</v>
      </c>
      <c r="EV24" s="48">
        <v>15372740</v>
      </c>
      <c r="EW24" s="48">
        <v>15534400</v>
      </c>
      <c r="EX24" s="48">
        <v>15727440</v>
      </c>
      <c r="EY24" s="48">
        <v>15894490</v>
      </c>
      <c r="EZ24" s="48">
        <v>16108710</v>
      </c>
      <c r="FA24" s="48">
        <v>16274360</v>
      </c>
      <c r="FB24" s="48">
        <v>16436670</v>
      </c>
      <c r="FC24" s="48">
        <v>16556350</v>
      </c>
      <c r="FD24" s="48">
        <v>16669510</v>
      </c>
      <c r="FE24" s="48">
        <v>16791240</v>
      </c>
      <c r="FF24" s="48">
        <v>16916790</v>
      </c>
      <c r="FG24" s="48">
        <v>17058770</v>
      </c>
      <c r="FH24" s="48">
        <v>17136280</v>
      </c>
      <c r="FI24" s="48">
        <v>17234170</v>
      </c>
      <c r="FJ24" s="48">
        <v>17313250</v>
      </c>
      <c r="FK24" s="48">
        <v>17448790</v>
      </c>
      <c r="FL24" s="48">
        <v>17593680</v>
      </c>
      <c r="FM24" s="48">
        <v>17763910</v>
      </c>
      <c r="FN24" s="48">
        <v>17905930</v>
      </c>
      <c r="FO24" s="48">
        <v>17997490</v>
      </c>
      <c r="FP24" s="48">
        <v>18142170</v>
      </c>
      <c r="FQ24" s="48">
        <v>18307680</v>
      </c>
      <c r="FR24" s="48">
        <v>18443000</v>
      </c>
      <c r="FS24" s="48">
        <v>18595070</v>
      </c>
      <c r="FT24" s="48">
        <v>18729570</v>
      </c>
      <c r="FU24" s="48">
        <v>18855140</v>
      </c>
      <c r="FV24" s="48">
        <v>18956080</v>
      </c>
      <c r="FW24" s="48">
        <v>19091360</v>
      </c>
      <c r="FX24" s="48">
        <v>19221820</v>
      </c>
      <c r="FY24" s="48">
        <v>19362660</v>
      </c>
      <c r="FZ24" s="48">
        <v>19535410</v>
      </c>
      <c r="GA24" s="48">
        <v>19696540</v>
      </c>
      <c r="GB24" s="48">
        <v>19875750</v>
      </c>
      <c r="GC24" s="48">
        <v>20060310</v>
      </c>
      <c r="GD24" s="48">
        <v>20259410</v>
      </c>
      <c r="GE24" s="48">
        <v>20437040</v>
      </c>
      <c r="GF24" s="48">
        <v>20586390</v>
      </c>
      <c r="GG24" s="48">
        <v>20677760</v>
      </c>
      <c r="GH24" s="48">
        <v>20788950</v>
      </c>
      <c r="GI24" s="48">
        <v>20966060</v>
      </c>
      <c r="GJ24" s="48">
        <v>21139990</v>
      </c>
      <c r="GK24" s="48">
        <v>21256120</v>
      </c>
      <c r="GL24" s="48">
        <v>21318130</v>
      </c>
      <c r="GM24" s="48">
        <v>20672290</v>
      </c>
      <c r="GN24" s="48">
        <v>19389090</v>
      </c>
      <c r="GO24" s="48">
        <v>20828650</v>
      </c>
      <c r="GP24" s="48">
        <v>21224790</v>
      </c>
      <c r="GQ24" s="48">
        <v>21432780</v>
      </c>
      <c r="GR24" s="48">
        <v>21738640</v>
      </c>
      <c r="GS24" s="48">
        <v>21947070</v>
      </c>
      <c r="GT24" s="48">
        <v>22323380</v>
      </c>
      <c r="GU24" s="48">
        <v>22395190</v>
      </c>
      <c r="GV24" s="48">
        <v>22443220</v>
      </c>
      <c r="GW24" s="48">
        <v>22658960</v>
      </c>
      <c r="GX24" s="48">
        <v>22794980</v>
      </c>
      <c r="GY24" s="48">
        <v>22969950</v>
      </c>
      <c r="GZ24" s="48">
        <v>23130650</v>
      </c>
      <c r="HA24" s="48">
        <v>23286450</v>
      </c>
      <c r="HB24" s="48">
        <v>23436700</v>
      </c>
      <c r="HC24" s="48">
        <v>23587670</v>
      </c>
      <c r="HD24" s="48">
        <v>23748760</v>
      </c>
      <c r="HE24" s="48">
        <v>23909140</v>
      </c>
      <c r="HF24" s="48">
        <v>24089500</v>
      </c>
      <c r="HG24" s="48">
        <v>24241490</v>
      </c>
      <c r="HH24" s="48">
        <v>24421150</v>
      </c>
      <c r="HI24" s="48">
        <v>24595170</v>
      </c>
      <c r="HJ24" s="48">
        <v>24790350</v>
      </c>
      <c r="HK24" s="48">
        <v>24960800</v>
      </c>
      <c r="HL24" s="48">
        <v>25141980</v>
      </c>
      <c r="HM24" s="48">
        <v>25308000</v>
      </c>
      <c r="HN24" s="48">
        <v>25486060</v>
      </c>
      <c r="HO24" s="48">
        <v>25627720</v>
      </c>
      <c r="HP24" s="48">
        <v>25802200</v>
      </c>
      <c r="HQ24" s="48">
        <v>25964270</v>
      </c>
      <c r="HR24" s="48">
        <v>26123140</v>
      </c>
      <c r="HS24" s="48">
        <v>26230700</v>
      </c>
      <c r="HT24" s="48">
        <v>26375940</v>
      </c>
      <c r="HU24" s="48">
        <v>26519350</v>
      </c>
      <c r="HV24" s="48">
        <v>26690050</v>
      </c>
      <c r="HW24" s="48">
        <v>26829030</v>
      </c>
      <c r="HX24" s="48">
        <v>27011320</v>
      </c>
      <c r="HY24" s="48">
        <v>27182990</v>
      </c>
      <c r="HZ24" s="48">
        <v>27366090</v>
      </c>
      <c r="IA24" s="48">
        <v>0</v>
      </c>
      <c r="IB24" s="48">
        <v>0</v>
      </c>
      <c r="IC24" s="48">
        <v>0</v>
      </c>
      <c r="ID24" s="48">
        <v>0</v>
      </c>
      <c r="IE24" s="48">
        <v>0</v>
      </c>
      <c r="IF24" s="48">
        <v>0</v>
      </c>
      <c r="IG24" s="48">
        <v>0</v>
      </c>
      <c r="IH24" s="48">
        <v>0</v>
      </c>
      <c r="II24" s="48">
        <v>0</v>
      </c>
      <c r="IJ24" s="48">
        <v>0</v>
      </c>
      <c r="IK24" s="48">
        <v>0</v>
      </c>
      <c r="IL24" s="48">
        <v>0</v>
      </c>
      <c r="IM24" s="48">
        <v>0</v>
      </c>
      <c r="IN24" s="48">
        <v>0</v>
      </c>
      <c r="IO24" s="48">
        <v>0</v>
      </c>
      <c r="IP24" s="48">
        <v>0</v>
      </c>
      <c r="IQ24" s="48">
        <v>0</v>
      </c>
      <c r="IR24" s="48">
        <v>0</v>
      </c>
      <c r="IS24" s="48">
        <v>0</v>
      </c>
      <c r="IT24" s="48">
        <v>0</v>
      </c>
      <c r="IU24" s="48">
        <v>0</v>
      </c>
      <c r="IV24" s="48">
        <v>0</v>
      </c>
      <c r="IW24" s="48">
        <v>0</v>
      </c>
      <c r="IX24" s="48">
        <v>0</v>
      </c>
      <c r="IY24" s="48">
        <v>0</v>
      </c>
      <c r="IZ24" s="48">
        <v>0</v>
      </c>
      <c r="JA24" s="48">
        <v>0</v>
      </c>
      <c r="JB24" s="48">
        <v>0</v>
      </c>
      <c r="JC24" s="48">
        <v>0</v>
      </c>
      <c r="JD24" s="48">
        <v>0</v>
      </c>
      <c r="JE24" s="48">
        <v>0</v>
      </c>
      <c r="JF24" s="48">
        <v>0</v>
      </c>
      <c r="JG24" s="48">
        <v>0</v>
      </c>
      <c r="JH24" s="48">
        <v>0</v>
      </c>
      <c r="JI24" s="48">
        <v>0</v>
      </c>
      <c r="JJ24" s="48">
        <v>0</v>
      </c>
      <c r="JK24" s="48">
        <v>0</v>
      </c>
      <c r="JL24" s="48">
        <v>0</v>
      </c>
      <c r="JM24" s="48">
        <v>0</v>
      </c>
      <c r="JN24" s="48">
        <v>0</v>
      </c>
      <c r="JO24" s="48">
        <v>0</v>
      </c>
      <c r="JP24" s="48">
        <v>0</v>
      </c>
      <c r="JQ24" s="48">
        <v>0</v>
      </c>
      <c r="JR24" s="48">
        <v>0</v>
      </c>
      <c r="JS24" s="48">
        <v>0</v>
      </c>
      <c r="JT24" s="48">
        <v>0</v>
      </c>
      <c r="JU24" s="48">
        <v>0</v>
      </c>
      <c r="JV24" s="48">
        <v>0</v>
      </c>
      <c r="JW24" s="48">
        <v>0</v>
      </c>
      <c r="JX24" s="48">
        <v>0</v>
      </c>
      <c r="JY24" s="48">
        <v>0</v>
      </c>
      <c r="JZ24" s="48">
        <v>0</v>
      </c>
      <c r="KA24" s="48">
        <v>0</v>
      </c>
      <c r="KB24" s="48">
        <v>0</v>
      </c>
      <c r="KC24" s="48">
        <v>0</v>
      </c>
      <c r="KD24" s="48">
        <v>0</v>
      </c>
      <c r="KE24" s="48">
        <v>0</v>
      </c>
      <c r="KF24" s="48">
        <v>0</v>
      </c>
      <c r="KG24" s="48">
        <v>0</v>
      </c>
      <c r="KH24" s="48">
        <v>0</v>
      </c>
      <c r="KI24" s="48">
        <v>0</v>
      </c>
      <c r="KJ24" s="48">
        <v>0</v>
      </c>
      <c r="KK24" s="48">
        <v>0</v>
      </c>
      <c r="KL24" s="48">
        <v>0</v>
      </c>
      <c r="KM24" s="48">
        <v>0</v>
      </c>
      <c r="KN24" s="48">
        <v>0</v>
      </c>
      <c r="KO24" s="48">
        <v>0</v>
      </c>
      <c r="KP24" s="48">
        <v>0</v>
      </c>
      <c r="KQ24" s="48">
        <v>0</v>
      </c>
      <c r="KR24" s="48">
        <v>0</v>
      </c>
      <c r="KS24" s="48">
        <v>0</v>
      </c>
      <c r="KT24" s="48">
        <v>0</v>
      </c>
      <c r="KU24" s="48">
        <v>0</v>
      </c>
      <c r="KV24" s="48">
        <v>0</v>
      </c>
      <c r="KW24" s="48">
        <v>0</v>
      </c>
      <c r="KX24" s="48">
        <v>0</v>
      </c>
      <c r="KY24" s="48">
        <v>0</v>
      </c>
      <c r="KZ24" s="48">
        <v>0</v>
      </c>
      <c r="LA24" s="48">
        <v>0</v>
      </c>
      <c r="LB24" s="48">
        <v>0</v>
      </c>
      <c r="LC24" s="48">
        <v>0</v>
      </c>
      <c r="LD24" s="48">
        <v>0</v>
      </c>
      <c r="LE24" s="48">
        <v>0</v>
      </c>
      <c r="LF24" s="48">
        <v>0</v>
      </c>
      <c r="LG24" s="48">
        <v>0</v>
      </c>
      <c r="LH24" s="48">
        <v>0</v>
      </c>
      <c r="LI24" s="48">
        <v>0</v>
      </c>
      <c r="LJ24" s="48">
        <v>0</v>
      </c>
      <c r="LK24" s="48">
        <v>0</v>
      </c>
      <c r="LL24" s="48">
        <v>0</v>
      </c>
      <c r="LM24" s="48">
        <v>0</v>
      </c>
      <c r="LN24" s="48">
        <v>0</v>
      </c>
      <c r="LO24" s="48">
        <v>0</v>
      </c>
      <c r="LP24" s="48">
        <v>0</v>
      </c>
      <c r="LQ24" s="48">
        <v>0</v>
      </c>
      <c r="LR24" s="48">
        <v>0</v>
      </c>
      <c r="LS24" s="48">
        <v>0</v>
      </c>
      <c r="LT24" s="48">
        <v>0</v>
      </c>
      <c r="LU24" s="48">
        <v>0</v>
      </c>
      <c r="LV24" s="48">
        <v>0</v>
      </c>
      <c r="LW24" s="48">
        <v>0</v>
      </c>
      <c r="LX24" s="48">
        <v>0</v>
      </c>
      <c r="LY24" s="48">
        <v>0</v>
      </c>
      <c r="LZ24" s="48">
        <v>0</v>
      </c>
      <c r="MA24" s="48">
        <v>0</v>
      </c>
      <c r="MB24" s="48">
        <v>0</v>
      </c>
      <c r="MC24" s="48">
        <v>0</v>
      </c>
      <c r="MD24" s="48">
        <v>0</v>
      </c>
      <c r="ME24" s="48">
        <v>0</v>
      </c>
      <c r="MF24" s="48">
        <v>0</v>
      </c>
      <c r="MG24" s="48">
        <v>0</v>
      </c>
      <c r="MH24" s="48">
        <v>0</v>
      </c>
      <c r="MI24" s="48">
        <v>0</v>
      </c>
      <c r="MJ24" s="48">
        <v>0</v>
      </c>
      <c r="MK24" s="48">
        <v>0</v>
      </c>
      <c r="ML24" s="48">
        <v>0</v>
      </c>
      <c r="MM24" s="48">
        <v>0</v>
      </c>
      <c r="MN24" s="48">
        <v>0</v>
      </c>
      <c r="MO24" s="48">
        <v>0</v>
      </c>
      <c r="MP24" s="48">
        <v>0</v>
      </c>
      <c r="MQ24" s="48">
        <v>0</v>
      </c>
      <c r="MR24" s="48">
        <v>0</v>
      </c>
      <c r="MS24" s="48">
        <v>0</v>
      </c>
      <c r="MT24" s="48">
        <v>0</v>
      </c>
      <c r="MU24" t="s">
        <v>2320</v>
      </c>
      <c r="MV24" t="b">
        <v>1</v>
      </c>
      <c r="MW24">
        <v>2015</v>
      </c>
      <c r="MX24" t="s">
        <v>304</v>
      </c>
      <c r="MY24" t="s">
        <v>304</v>
      </c>
      <c r="MZ24" t="s">
        <v>304</v>
      </c>
      <c r="NA24" t="s">
        <v>304</v>
      </c>
      <c r="NB24" s="6" t="s">
        <v>2321</v>
      </c>
      <c r="NC24" t="s">
        <v>304</v>
      </c>
      <c r="ND24" t="s">
        <v>2322</v>
      </c>
      <c r="NE24" t="s">
        <v>937</v>
      </c>
      <c r="NF24" s="6" t="s">
        <v>2346</v>
      </c>
    </row>
    <row r="25" spans="1:370" x14ac:dyDescent="0.25">
      <c r="A25" t="s">
        <v>633</v>
      </c>
      <c r="B25" t="s">
        <v>2333</v>
      </c>
      <c r="C25" s="6" t="s">
        <v>2345</v>
      </c>
      <c r="D25" t="s">
        <v>2334</v>
      </c>
      <c r="E25" t="s">
        <v>304</v>
      </c>
      <c r="F25" t="s">
        <v>2306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47">
        <v>0</v>
      </c>
      <c r="AI25" s="47">
        <v>3.6074310000000001</v>
      </c>
      <c r="AJ25" s="47">
        <v>3.7680280000000002</v>
      </c>
      <c r="AK25" s="47">
        <v>3.897354</v>
      </c>
      <c r="AL25" s="47">
        <v>4.0746719999999996</v>
      </c>
      <c r="AM25" s="47">
        <v>4.2207949999999999</v>
      </c>
      <c r="AN25" s="47">
        <v>4.3813259999999996</v>
      </c>
      <c r="AO25" s="47">
        <v>4.5378259999999999</v>
      </c>
      <c r="AP25" s="47">
        <v>4.7116829999999998</v>
      </c>
      <c r="AQ25" s="47">
        <v>4.8651850000000003</v>
      </c>
      <c r="AR25" s="47">
        <v>5.0465879999999999</v>
      </c>
      <c r="AS25" s="47">
        <v>5.2335060000000002</v>
      </c>
      <c r="AT25" s="47">
        <v>5.4238020000000002</v>
      </c>
      <c r="AU25" s="47">
        <v>5.5852000000000004</v>
      </c>
      <c r="AV25" s="47">
        <v>5.782896</v>
      </c>
      <c r="AW25" s="47">
        <v>5.972391</v>
      </c>
      <c r="AX25" s="47">
        <v>6.2170040000000002</v>
      </c>
      <c r="AY25" s="47">
        <v>6.4087779999999999</v>
      </c>
      <c r="AZ25" s="47">
        <v>6.6362249999999996</v>
      </c>
      <c r="BA25" s="47">
        <v>6.8364929999999999</v>
      </c>
      <c r="BB25" s="47">
        <v>7.1009209999999996</v>
      </c>
      <c r="BC25" s="47">
        <v>7.3385319999999998</v>
      </c>
      <c r="BD25" s="47">
        <v>7.5761469999999997</v>
      </c>
      <c r="BE25" s="47">
        <v>7.7965799999999996</v>
      </c>
      <c r="BF25" s="47">
        <v>8.1138180000000002</v>
      </c>
      <c r="BG25" s="47">
        <v>8.3530619999999995</v>
      </c>
      <c r="BH25" s="47">
        <v>8.4981519999999993</v>
      </c>
      <c r="BI25" s="47">
        <v>8.6673539999999996</v>
      </c>
      <c r="BJ25" s="47">
        <v>8.9317460000000004</v>
      </c>
      <c r="BK25" s="47">
        <v>9.230518</v>
      </c>
      <c r="BL25" s="47">
        <v>9.6661619999999999</v>
      </c>
      <c r="BM25" s="47">
        <v>10.012689999999999</v>
      </c>
      <c r="BN25" s="47">
        <v>10.444559999999999</v>
      </c>
      <c r="BO25" s="47">
        <v>11.01301</v>
      </c>
      <c r="BP25" s="47">
        <v>11.2683</v>
      </c>
      <c r="BQ25" s="47">
        <v>11.476190000000001</v>
      </c>
      <c r="BR25" s="47">
        <v>11.76102</v>
      </c>
      <c r="BS25" s="47">
        <v>11.91778</v>
      </c>
      <c r="BT25" s="47">
        <v>12.29861</v>
      </c>
      <c r="BU25" s="47">
        <v>12.876060000000001</v>
      </c>
      <c r="BV25" s="47">
        <v>13.819699999999999</v>
      </c>
      <c r="BW25" s="47">
        <v>14.9648</v>
      </c>
      <c r="BX25" s="47">
        <v>15.84853</v>
      </c>
      <c r="BY25" s="47">
        <v>16.473189999999999</v>
      </c>
      <c r="BZ25" s="47">
        <v>17.320530000000002</v>
      </c>
      <c r="CA25" s="47">
        <v>18.00996</v>
      </c>
      <c r="CB25" s="47">
        <v>18.61</v>
      </c>
      <c r="CC25" s="47">
        <v>19.194759999999999</v>
      </c>
      <c r="CD25" s="47">
        <v>20.119530000000001</v>
      </c>
      <c r="CE25" s="47">
        <v>20.920839999999998</v>
      </c>
      <c r="CF25" s="47">
        <v>21.78716</v>
      </c>
      <c r="CG25" s="47">
        <v>22.580030000000001</v>
      </c>
      <c r="CH25" s="47">
        <v>23.66581</v>
      </c>
      <c r="CI25" s="47">
        <v>24.44163</v>
      </c>
      <c r="CJ25" s="47">
        <v>25.411989999999999</v>
      </c>
      <c r="CK25" s="47">
        <v>26.93309</v>
      </c>
      <c r="CL25" s="47">
        <v>29.079509999999999</v>
      </c>
      <c r="CM25" s="47">
        <v>31.041789999999999</v>
      </c>
      <c r="CN25" s="47">
        <v>33.966619999999999</v>
      </c>
      <c r="CO25" s="47">
        <v>35.749160000000003</v>
      </c>
      <c r="CP25" s="47">
        <v>37.585000000000001</v>
      </c>
      <c r="CQ25" s="48">
        <v>39.585160000000002</v>
      </c>
      <c r="CR25" s="48">
        <v>41.025170000000003</v>
      </c>
      <c r="CS25" s="48">
        <v>41.999980000000001</v>
      </c>
      <c r="CT25" s="48">
        <v>42.942390000000003</v>
      </c>
      <c r="CU25" s="48">
        <v>44.065980000000003</v>
      </c>
      <c r="CV25" s="48">
        <v>45.117240000000002</v>
      </c>
      <c r="CW25" s="48">
        <v>45.735210000000002</v>
      </c>
      <c r="CX25" s="48">
        <v>46.449869999999997</v>
      </c>
      <c r="CY25" s="48">
        <v>47.470619999999997</v>
      </c>
      <c r="CZ25" s="48">
        <v>48.13794</v>
      </c>
      <c r="DA25" s="48">
        <v>48.603900000000003</v>
      </c>
      <c r="DB25" s="48">
        <v>49.20879</v>
      </c>
      <c r="DC25" s="48">
        <v>50.324150000000003</v>
      </c>
      <c r="DD25" s="48">
        <v>51.031509999999997</v>
      </c>
      <c r="DE25" s="48">
        <v>51.928559999999997</v>
      </c>
      <c r="DF25" s="48">
        <v>53.217320000000001</v>
      </c>
      <c r="DG25" s="48">
        <v>54.0077</v>
      </c>
      <c r="DH25" s="48">
        <v>54.49192</v>
      </c>
      <c r="DI25" s="48">
        <v>54.934060000000002</v>
      </c>
      <c r="DJ25" s="48">
        <v>55.651490000000003</v>
      </c>
      <c r="DK25" s="48">
        <v>56.49006</v>
      </c>
      <c r="DL25" s="48">
        <v>56.885010000000001</v>
      </c>
      <c r="DM25" s="48">
        <v>57.459380000000003</v>
      </c>
      <c r="DN25" s="48">
        <v>58.20579</v>
      </c>
      <c r="DO25" s="48">
        <v>58.966679999999997</v>
      </c>
      <c r="DP25" s="48">
        <v>59.737079999999999</v>
      </c>
      <c r="DQ25" s="48">
        <v>60.14546</v>
      </c>
      <c r="DR25" s="48">
        <v>60.677970000000002</v>
      </c>
      <c r="DS25" s="48">
        <v>61.416159999999998</v>
      </c>
      <c r="DT25" s="48">
        <v>61.875509999999998</v>
      </c>
      <c r="DU25" s="48">
        <v>62.265039999999999</v>
      </c>
      <c r="DV25" s="48">
        <v>62.9208</v>
      </c>
      <c r="DW25" s="48">
        <v>63.947780000000002</v>
      </c>
      <c r="DX25" s="48">
        <v>64.311639999999997</v>
      </c>
      <c r="DY25" s="48">
        <v>64.573009999999996</v>
      </c>
      <c r="DZ25" s="48">
        <v>65.351969999999994</v>
      </c>
      <c r="EA25" s="48">
        <v>66.146640000000005</v>
      </c>
      <c r="EB25" s="48">
        <v>66.81147</v>
      </c>
      <c r="EC25" s="48">
        <v>67.35548</v>
      </c>
      <c r="ED25" s="48">
        <v>68.060109999999995</v>
      </c>
      <c r="EE25" s="48">
        <v>68.774770000000004</v>
      </c>
      <c r="EF25" s="48">
        <v>69.294939999999997</v>
      </c>
      <c r="EG25" s="48">
        <v>69.894459999999995</v>
      </c>
      <c r="EH25" s="48">
        <v>70.64282</v>
      </c>
      <c r="EI25" s="48">
        <v>71.368799999999993</v>
      </c>
      <c r="EJ25" s="48">
        <v>72.060320000000004</v>
      </c>
      <c r="EK25" s="48">
        <v>72.64385</v>
      </c>
      <c r="EL25" s="48">
        <v>73.184809999999999</v>
      </c>
      <c r="EM25" s="48">
        <v>74.038060000000002</v>
      </c>
      <c r="EN25" s="48">
        <v>74.828969999999998</v>
      </c>
      <c r="EO25" s="48">
        <v>75.726339999999993</v>
      </c>
      <c r="EP25" s="48">
        <v>76.890879999999996</v>
      </c>
      <c r="EQ25" s="48">
        <v>78.394069999999999</v>
      </c>
      <c r="ER25" s="48">
        <v>79.808580000000006</v>
      </c>
      <c r="ES25" s="48">
        <v>80.984560000000002</v>
      </c>
      <c r="ET25" s="48">
        <v>80.901570000000007</v>
      </c>
      <c r="EU25" s="48">
        <v>80.982590000000002</v>
      </c>
      <c r="EV25" s="48">
        <v>81.518600000000006</v>
      </c>
      <c r="EW25" s="48">
        <v>82.307590000000005</v>
      </c>
      <c r="EX25" s="48">
        <v>83.093440000000001</v>
      </c>
      <c r="EY25" s="48">
        <v>83.990579999999994</v>
      </c>
      <c r="EZ25" s="48">
        <v>84.494789999999995</v>
      </c>
      <c r="FA25" s="48">
        <v>85.201759999999993</v>
      </c>
      <c r="FB25" s="48">
        <v>86.367130000000003</v>
      </c>
      <c r="FC25" s="48">
        <v>87.711870000000005</v>
      </c>
      <c r="FD25" s="48">
        <v>88.735759999999999</v>
      </c>
      <c r="FE25" s="48">
        <v>89.570760000000007</v>
      </c>
      <c r="FF25" s="48">
        <v>90.411479999999997</v>
      </c>
      <c r="FG25" s="48">
        <v>91.365089999999995</v>
      </c>
      <c r="FH25" s="48">
        <v>92.0488</v>
      </c>
      <c r="FI25" s="48">
        <v>92.749560000000002</v>
      </c>
      <c r="FJ25" s="48">
        <v>93.672079999999994</v>
      </c>
      <c r="FK25" s="48">
        <v>94.702129999999997</v>
      </c>
      <c r="FL25" s="48">
        <v>95.223140000000001</v>
      </c>
      <c r="FM25" s="48">
        <v>96.169070000000005</v>
      </c>
      <c r="FN25" s="48">
        <v>96.996099999999998</v>
      </c>
      <c r="FO25" s="48">
        <v>97.728840000000005</v>
      </c>
      <c r="FP25" s="48">
        <v>98.504779999999997</v>
      </c>
      <c r="FQ25" s="48">
        <v>99.242329999999995</v>
      </c>
      <c r="FR25" s="48">
        <v>99.668869999999998</v>
      </c>
      <c r="FS25" s="48">
        <v>100.2334</v>
      </c>
      <c r="FT25" s="48">
        <v>101.1339</v>
      </c>
      <c r="FU25" s="48">
        <v>101.79259999999999</v>
      </c>
      <c r="FV25" s="48">
        <v>102.3301</v>
      </c>
      <c r="FW25" s="48">
        <v>102.944</v>
      </c>
      <c r="FX25" s="48">
        <v>103.7226</v>
      </c>
      <c r="FY25" s="48">
        <v>104.3708</v>
      </c>
      <c r="FZ25" s="48">
        <v>105.14149999999999</v>
      </c>
      <c r="GA25" s="48">
        <v>106.0973</v>
      </c>
      <c r="GB25" s="48">
        <v>106.60469999999999</v>
      </c>
      <c r="GC25" s="48">
        <v>107.27370000000001</v>
      </c>
      <c r="GD25" s="48">
        <v>108.19840000000001</v>
      </c>
      <c r="GE25" s="48">
        <v>109.1585</v>
      </c>
      <c r="GF25" s="48">
        <v>109.8038</v>
      </c>
      <c r="GG25" s="48">
        <v>110.9183</v>
      </c>
      <c r="GH25" s="48">
        <v>111.825</v>
      </c>
      <c r="GI25" s="48">
        <v>112.31789999999999</v>
      </c>
      <c r="GJ25" s="48">
        <v>113.3339</v>
      </c>
      <c r="GK25" s="48">
        <v>114.1754</v>
      </c>
      <c r="GL25" s="48">
        <v>115.4145</v>
      </c>
      <c r="GM25" s="48">
        <v>116.2975</v>
      </c>
      <c r="GN25" s="48">
        <v>116.01090000000001</v>
      </c>
      <c r="GO25" s="48">
        <v>117.25620000000001</v>
      </c>
      <c r="GP25" s="48">
        <v>118.2979</v>
      </c>
      <c r="GQ25" s="48">
        <v>119.7251</v>
      </c>
      <c r="GR25" s="48">
        <v>121.02379999999999</v>
      </c>
      <c r="GS25" s="48">
        <v>122.5883</v>
      </c>
      <c r="GT25" s="48">
        <v>124.8934</v>
      </c>
      <c r="GU25" s="48">
        <v>127.80070000000001</v>
      </c>
      <c r="GV25" s="48">
        <v>131.2388</v>
      </c>
      <c r="GW25" s="48">
        <v>133.51939999999999</v>
      </c>
      <c r="GX25" s="48">
        <v>135.44890000000001</v>
      </c>
      <c r="GY25" s="48">
        <v>137.47200000000001</v>
      </c>
      <c r="GZ25" s="48">
        <v>139.02019999999999</v>
      </c>
      <c r="HA25" s="48">
        <v>141.2277</v>
      </c>
      <c r="HB25" s="48">
        <v>142.60230000000001</v>
      </c>
      <c r="HC25" s="48">
        <v>144.37180000000001</v>
      </c>
      <c r="HD25" s="48">
        <v>145.64619999999999</v>
      </c>
      <c r="HE25" s="48">
        <v>147.16220000000001</v>
      </c>
      <c r="HF25" s="48">
        <v>148.08879999999999</v>
      </c>
      <c r="HG25" s="48">
        <v>149.636</v>
      </c>
      <c r="HH25" s="48">
        <v>150.6808</v>
      </c>
      <c r="HI25" s="48">
        <v>152.26990000000001</v>
      </c>
      <c r="HJ25" s="48">
        <v>153.15389999999999</v>
      </c>
      <c r="HK25" s="48">
        <v>154.67949999999999</v>
      </c>
      <c r="HL25" s="48">
        <v>155.6782</v>
      </c>
      <c r="HM25" s="48">
        <v>157.16630000000001</v>
      </c>
      <c r="HN25" s="48">
        <v>157.9177</v>
      </c>
      <c r="HO25" s="48">
        <v>159.20169999999999</v>
      </c>
      <c r="HP25" s="48">
        <v>160.1097</v>
      </c>
      <c r="HQ25" s="48">
        <v>161.77600000000001</v>
      </c>
      <c r="HR25" s="48">
        <v>162.72229999999999</v>
      </c>
      <c r="HS25" s="48">
        <v>164.15029999999999</v>
      </c>
      <c r="HT25" s="48">
        <v>165.20830000000001</v>
      </c>
      <c r="HU25" s="48">
        <v>166.8948</v>
      </c>
      <c r="HV25" s="48">
        <v>167.7535</v>
      </c>
      <c r="HW25" s="48">
        <v>169.14859999999999</v>
      </c>
      <c r="HX25" s="48">
        <v>170.13570000000001</v>
      </c>
      <c r="HY25" s="48">
        <v>171.7132</v>
      </c>
      <c r="HZ25" s="48">
        <v>172.59549999999999</v>
      </c>
      <c r="IA25" s="48">
        <v>0</v>
      </c>
      <c r="IB25" s="48">
        <v>0</v>
      </c>
      <c r="IC25" s="48">
        <v>0</v>
      </c>
      <c r="ID25" s="48">
        <v>0</v>
      </c>
      <c r="IE25" s="48">
        <v>0</v>
      </c>
      <c r="IF25" s="48">
        <v>0</v>
      </c>
      <c r="IG25" s="48">
        <v>0</v>
      </c>
      <c r="IH25" s="48">
        <v>0</v>
      </c>
      <c r="II25" s="48">
        <v>0</v>
      </c>
      <c r="IJ25" s="48">
        <v>0</v>
      </c>
      <c r="IK25" s="48">
        <v>0</v>
      </c>
      <c r="IL25" s="48">
        <v>0</v>
      </c>
      <c r="IM25" s="48">
        <v>0</v>
      </c>
      <c r="IN25" s="48">
        <v>0</v>
      </c>
      <c r="IO25" s="48">
        <v>0</v>
      </c>
      <c r="IP25" s="48">
        <v>0</v>
      </c>
      <c r="IQ25" s="48">
        <v>0</v>
      </c>
      <c r="IR25" s="48">
        <v>0</v>
      </c>
      <c r="IS25" s="48">
        <v>0</v>
      </c>
      <c r="IT25" s="48">
        <v>0</v>
      </c>
      <c r="IU25" s="48">
        <v>0</v>
      </c>
      <c r="IV25" s="48">
        <v>0</v>
      </c>
      <c r="IW25" s="48">
        <v>0</v>
      </c>
      <c r="IX25" s="48">
        <v>0</v>
      </c>
      <c r="IY25" s="48">
        <v>0</v>
      </c>
      <c r="IZ25" s="48">
        <v>0</v>
      </c>
      <c r="JA25" s="48">
        <v>0</v>
      </c>
      <c r="JB25" s="48">
        <v>0</v>
      </c>
      <c r="JC25" s="48">
        <v>0</v>
      </c>
      <c r="JD25" s="48">
        <v>0</v>
      </c>
      <c r="JE25" s="48">
        <v>0</v>
      </c>
      <c r="JF25" s="48">
        <v>0</v>
      </c>
      <c r="JG25" s="48">
        <v>0</v>
      </c>
      <c r="JH25" s="48">
        <v>0</v>
      </c>
      <c r="JI25" s="48">
        <v>0</v>
      </c>
      <c r="JJ25" s="48">
        <v>0</v>
      </c>
      <c r="JK25" s="48">
        <v>0</v>
      </c>
      <c r="JL25" s="48">
        <v>0</v>
      </c>
      <c r="JM25" s="48">
        <v>0</v>
      </c>
      <c r="JN25" s="48">
        <v>0</v>
      </c>
      <c r="JO25" s="48">
        <v>0</v>
      </c>
      <c r="JP25" s="48">
        <v>0</v>
      </c>
      <c r="JQ25" s="48">
        <v>0</v>
      </c>
      <c r="JR25" s="48">
        <v>0</v>
      </c>
      <c r="JS25" s="48">
        <v>0</v>
      </c>
      <c r="JT25" s="48">
        <v>0</v>
      </c>
      <c r="JU25" s="48">
        <v>0</v>
      </c>
      <c r="JV25" s="48">
        <v>0</v>
      </c>
      <c r="JW25" s="48">
        <v>0</v>
      </c>
      <c r="JX25" s="48">
        <v>0</v>
      </c>
      <c r="JY25" s="48">
        <v>0</v>
      </c>
      <c r="JZ25" s="48">
        <v>0</v>
      </c>
      <c r="KA25" s="48">
        <v>0</v>
      </c>
      <c r="KB25" s="48">
        <v>0</v>
      </c>
      <c r="KC25" s="48">
        <v>0</v>
      </c>
      <c r="KD25" s="48">
        <v>0</v>
      </c>
      <c r="KE25" s="48">
        <v>0</v>
      </c>
      <c r="KF25" s="48">
        <v>0</v>
      </c>
      <c r="KG25" s="48">
        <v>0</v>
      </c>
      <c r="KH25" s="48">
        <v>0</v>
      </c>
      <c r="KI25" s="48">
        <v>0</v>
      </c>
      <c r="KJ25" s="48">
        <v>0</v>
      </c>
      <c r="KK25" s="48">
        <v>0</v>
      </c>
      <c r="KL25" s="48">
        <v>0</v>
      </c>
      <c r="KM25" s="48">
        <v>0</v>
      </c>
      <c r="KN25" s="48">
        <v>0</v>
      </c>
      <c r="KO25" s="48">
        <v>0</v>
      </c>
      <c r="KP25" s="48">
        <v>0</v>
      </c>
      <c r="KQ25" s="48">
        <v>0</v>
      </c>
      <c r="KR25" s="48">
        <v>0</v>
      </c>
      <c r="KS25" s="48">
        <v>0</v>
      </c>
      <c r="KT25" s="48">
        <v>0</v>
      </c>
      <c r="KU25" s="48">
        <v>0</v>
      </c>
      <c r="KV25" s="48">
        <v>0</v>
      </c>
      <c r="KW25" s="48">
        <v>0</v>
      </c>
      <c r="KX25" s="48">
        <v>0</v>
      </c>
      <c r="KY25" s="48">
        <v>0</v>
      </c>
      <c r="KZ25" s="48">
        <v>0</v>
      </c>
      <c r="LA25" s="48">
        <v>0</v>
      </c>
      <c r="LB25" s="48">
        <v>0</v>
      </c>
      <c r="LC25" s="48">
        <v>0</v>
      </c>
      <c r="LD25" s="48">
        <v>0</v>
      </c>
      <c r="LE25" s="48">
        <v>0</v>
      </c>
      <c r="LF25" s="48">
        <v>0</v>
      </c>
      <c r="LG25" s="48">
        <v>0</v>
      </c>
      <c r="LH25" s="48">
        <v>0</v>
      </c>
      <c r="LI25" s="48">
        <v>0</v>
      </c>
      <c r="LJ25" s="48">
        <v>0</v>
      </c>
      <c r="LK25" s="48">
        <v>0</v>
      </c>
      <c r="LL25" s="48">
        <v>0</v>
      </c>
      <c r="LM25" s="48">
        <v>0</v>
      </c>
      <c r="LN25" s="48">
        <v>0</v>
      </c>
      <c r="LO25" s="48">
        <v>0</v>
      </c>
      <c r="LP25" s="48">
        <v>0</v>
      </c>
      <c r="LQ25" s="48">
        <v>0</v>
      </c>
      <c r="LR25" s="48">
        <v>0</v>
      </c>
      <c r="LS25" s="48">
        <v>0</v>
      </c>
      <c r="LT25" s="48">
        <v>0</v>
      </c>
      <c r="LU25" s="48">
        <v>0</v>
      </c>
      <c r="LV25" s="48">
        <v>0</v>
      </c>
      <c r="LW25" s="48">
        <v>0</v>
      </c>
      <c r="LX25" s="48">
        <v>0</v>
      </c>
      <c r="LY25" s="48">
        <v>0</v>
      </c>
      <c r="LZ25" s="48">
        <v>0</v>
      </c>
      <c r="MA25" s="48">
        <v>0</v>
      </c>
      <c r="MB25" s="48">
        <v>0</v>
      </c>
      <c r="MC25" s="48">
        <v>0</v>
      </c>
      <c r="MD25" s="48">
        <v>0</v>
      </c>
      <c r="ME25" s="48">
        <v>0</v>
      </c>
      <c r="MF25" s="48">
        <v>0</v>
      </c>
      <c r="MG25" s="48">
        <v>0</v>
      </c>
      <c r="MH25" s="48">
        <v>0</v>
      </c>
      <c r="MI25" s="48">
        <v>0</v>
      </c>
      <c r="MJ25" s="48">
        <v>0</v>
      </c>
      <c r="MK25" s="48">
        <v>0</v>
      </c>
      <c r="ML25" s="48">
        <v>0</v>
      </c>
      <c r="MM25" s="48">
        <v>0</v>
      </c>
      <c r="MN25" s="48">
        <v>0</v>
      </c>
      <c r="MO25" s="48">
        <v>0</v>
      </c>
      <c r="MP25" s="48">
        <v>0</v>
      </c>
      <c r="MQ25" s="48">
        <v>0</v>
      </c>
      <c r="MR25" s="48">
        <v>0</v>
      </c>
      <c r="MS25" s="48">
        <v>0</v>
      </c>
      <c r="MT25" s="48">
        <v>0</v>
      </c>
      <c r="MU25" t="s">
        <v>2342</v>
      </c>
      <c r="MV25" t="b">
        <v>0</v>
      </c>
      <c r="MW25" t="s">
        <v>304</v>
      </c>
      <c r="MX25">
        <v>2015</v>
      </c>
      <c r="MY25">
        <v>1994</v>
      </c>
      <c r="MZ25">
        <v>4</v>
      </c>
      <c r="NA25" t="s">
        <v>304</v>
      </c>
      <c r="NB25" t="s">
        <v>2343</v>
      </c>
      <c r="NC25" s="6" t="s">
        <v>2344</v>
      </c>
      <c r="ND25" t="s">
        <v>2322</v>
      </c>
      <c r="NE25" t="s">
        <v>2337</v>
      </c>
      <c r="NF25" s="6" t="s">
        <v>2346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626D-A4D2-4045-A306-31CC87D88C0E}">
  <sheetPr>
    <tabColor rgb="FFC00000"/>
  </sheetPr>
  <dimension ref="A1"/>
  <sheetViews>
    <sheetView workbookViewId="0">
      <selection activeCell="J34" sqref="J34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36F688E38FB48B31D537CF4C717E9" ma:contentTypeVersion="4" ma:contentTypeDescription="Create a new document." ma:contentTypeScope="" ma:versionID="9517bdd06354bd0333f3f2dae7f2fe8a">
  <xsd:schema xmlns:xsd="http://www.w3.org/2001/XMLSchema" xmlns:xs="http://www.w3.org/2001/XMLSchema" xmlns:p="http://schemas.microsoft.com/office/2006/metadata/properties" xmlns:ns2="06443d4e-d3c4-44c2-8309-14f8fcaf0430" targetNamespace="http://schemas.microsoft.com/office/2006/metadata/properties" ma:root="true" ma:fieldsID="46a754722bfd00c6a0bfc03433a00e12" ns2:_="">
    <xsd:import namespace="06443d4e-d3c4-44c2-8309-14f8fcaf04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443d4e-d3c4-44c2-8309-14f8fcaf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5C1930-3888-4C0D-8E66-B9E413CFFF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443d4e-d3c4-44c2-8309-14f8fcaf04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2D90D9-D827-4852-964B-B7AA428BC4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0BF30D-1D58-4EEC-ADC8-0124FBE7E2D7}">
  <ds:schemaRefs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06443d4e-d3c4-44c2-8309-14f8fcaf04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Charts</vt:lpstr>
      </vt:variant>
      <vt:variant>
        <vt:i4>7</vt:i4>
      </vt:variant>
    </vt:vector>
  </HeadingPairs>
  <TitlesOfParts>
    <vt:vector size="28" baseType="lpstr">
      <vt:lpstr>&gt;&gt; CHARTS</vt:lpstr>
      <vt:lpstr>&gt;&gt; DATA</vt:lpstr>
      <vt:lpstr>Chart Data</vt:lpstr>
      <vt:lpstr>ONS - UK Exports by type</vt:lpstr>
      <vt:lpstr>ONS - UK Imports by type</vt:lpstr>
      <vt:lpstr>ONS Pink Book - 9.3</vt:lpstr>
      <vt:lpstr>ONS Pink Book - 9.4</vt:lpstr>
      <vt:lpstr>ONS Pink Book - 9.5</vt:lpstr>
      <vt:lpstr>ONS Pink Book - 9.11</vt:lpstr>
      <vt:lpstr>ONS Pink Book - 9.13</vt:lpstr>
      <vt:lpstr>CPI Import Intensity by Class</vt:lpstr>
      <vt:lpstr>ONS - CPI weights</vt:lpstr>
      <vt:lpstr>COMtrade - US goods exports</vt:lpstr>
      <vt:lpstr>COMtrade - US goods imports</vt:lpstr>
      <vt:lpstr>COMtrade - US services imports</vt:lpstr>
      <vt:lpstr>COMtrade - US services exports</vt:lpstr>
      <vt:lpstr>COMtrade aggregation</vt:lpstr>
      <vt:lpstr>DataQ</vt:lpstr>
      <vt:lpstr>DataA</vt:lpstr>
      <vt:lpstr>GMW</vt:lpstr>
      <vt:lpstr>&gt;&gt; NOT USED</vt:lpstr>
      <vt:lpstr>Chart - Reliance on US</vt:lpstr>
      <vt:lpstr>Chart - UK export shares</vt:lpstr>
      <vt:lpstr>Chart - UK exports to US</vt:lpstr>
      <vt:lpstr>Chart - GDP scenarios</vt:lpstr>
      <vt:lpstr>Chart - CPI scenarios</vt:lpstr>
      <vt:lpstr>Chart - GDP &amp; CPI scenarios</vt:lpstr>
      <vt:lpstr>Chart - US goods balance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Country by commodity format 1 for visual</dc:title>
  <dc:subject/>
  <dc:creator>Denley, Hannah</dc:creator>
  <cp:keywords/>
  <dc:description/>
  <cp:lastModifiedBy>Andrew Goodwin</cp:lastModifiedBy>
  <cp:revision/>
  <dcterms:created xsi:type="dcterms:W3CDTF">2018-03-07T14:40:45Z</dcterms:created>
  <dcterms:modified xsi:type="dcterms:W3CDTF">2025-06-17T09:20:48Z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0x010100CD236F688E38FB48B31D537CF4C717E9</vt:lpwstr>
  </property>
  <property fmtid="{D5CDD505-2E9C-101B-9397-08002B2CF9AE}" pid="3" name="_dlc_DocIdItemGuid">
    <vt:lpwstr>10d9cc01-d2d8-45c8-ab79-451c87145b83</vt:lpwstr>
  </property>
  <property fmtid="{D5CDD505-2E9C-101B-9397-08002B2CF9AE}" pid="4" name="Order">
    <vt:r8>2500</vt:r8>
  </property>
  <property fmtid="{D5CDD505-2E9C-101B-9397-08002B2CF9AE}" pid="5" name="TemplateUrl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X_RelocationTimestamp">
    <vt:lpwstr>2021-10-07T09:57:36Z</vt:lpwstr>
  </property>
  <property fmtid="{D5CDD505-2E9C-101B-9397-08002B2CF9AE}" pid="9" name="CX_RelocationUser">
    <vt:lpwstr>Vaughan, Laura</vt:lpwstr>
  </property>
  <property fmtid="{D5CDD505-2E9C-101B-9397-08002B2CF9AE}" pid="10" name="CX_RelocationOperation">
    <vt:lpwstr>Copy</vt:lpwstr>
  </property>
  <property fmtid="{D5CDD505-2E9C-101B-9397-08002B2CF9AE}" pid="11" name="CX_RelocationReason">
    <vt:lpwstr>x</vt:lpwstr>
  </property>
  <property fmtid="{D5CDD505-2E9C-101B-9397-08002B2CF9AE}" pid="12" name="MSIP_Label_231f5784-19ed-4d1e-9a93-4ea41014d730_Enabled">
    <vt:lpwstr>true</vt:lpwstr>
  </property>
  <property fmtid="{D5CDD505-2E9C-101B-9397-08002B2CF9AE}" pid="13" name="MSIP_Label_231f5784-19ed-4d1e-9a93-4ea41014d730_SetDate">
    <vt:lpwstr>2024-11-11T10:28:33Z</vt:lpwstr>
  </property>
  <property fmtid="{D5CDD505-2E9C-101B-9397-08002B2CF9AE}" pid="14" name="MSIP_Label_231f5784-19ed-4d1e-9a93-4ea41014d730_Method">
    <vt:lpwstr>Privileged</vt:lpwstr>
  </property>
  <property fmtid="{D5CDD505-2E9C-101B-9397-08002B2CF9AE}" pid="15" name="MSIP_Label_231f5784-19ed-4d1e-9a93-4ea41014d730_Name">
    <vt:lpwstr>External</vt:lpwstr>
  </property>
  <property fmtid="{D5CDD505-2E9C-101B-9397-08002B2CF9AE}" pid="16" name="MSIP_Label_231f5784-19ed-4d1e-9a93-4ea41014d730_SiteId">
    <vt:lpwstr>2c277f63-6743-4f98-ac15-4851e55c0cc7</vt:lpwstr>
  </property>
  <property fmtid="{D5CDD505-2E9C-101B-9397-08002B2CF9AE}" pid="17" name="MSIP_Label_231f5784-19ed-4d1e-9a93-4ea41014d730_ActionId">
    <vt:lpwstr>71065acb-cf5d-4084-ba5b-b076a91d553f</vt:lpwstr>
  </property>
  <property fmtid="{D5CDD505-2E9C-101B-9397-08002B2CF9AE}" pid="18" name="MSIP_Label_231f5784-19ed-4d1e-9a93-4ea41014d730_ContentBits">
    <vt:lpwstr>0</vt:lpwstr>
  </property>
</Properties>
</file>